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6.xml" ContentType="application/vnd.openxmlformats-officedocument.spreadsheetml.pivotTable+xml"/>
  <Override PartName="/xl/tables/table5.xml" ContentType="application/vnd.openxmlformats-officedocument.spreadsheetml.table+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codeName="ThisWorkbook" hidePivotFieldList="1" defaultThemeVersion="166925"/>
  <mc:AlternateContent xmlns:mc="http://schemas.openxmlformats.org/markup-compatibility/2006">
    <mc:Choice Requires="x15">
      <x15ac:absPath xmlns:x15ac="http://schemas.microsoft.com/office/spreadsheetml/2010/11/ac" url="D:\Users\Users\Raymon.sales\Desktop\"/>
    </mc:Choice>
  </mc:AlternateContent>
  <xr:revisionPtr revIDLastSave="0" documentId="8_{CAF9344F-2E47-4955-92A9-404E5D94A75A}" xr6:coauthVersionLast="36" xr6:coauthVersionMax="36" xr10:uidLastSave="{00000000-0000-0000-0000-000000000000}"/>
  <bookViews>
    <workbookView xWindow="0" yWindow="0" windowWidth="28800" windowHeight="11625" tabRatio="529" activeTab="1" xr2:uid="{8F4BA7C6-FBB6-4B91-B23F-4B35A0208A21}"/>
  </bookViews>
  <sheets>
    <sheet name="TABLERO DE CONTROL" sheetId="21" r:id="rId1"/>
    <sheet name="PMP" sheetId="1" r:id="rId2"/>
    <sheet name="DATOSTC" sheetId="19" state="hidden" r:id="rId3"/>
    <sheet name="Gráfica" sheetId="3" r:id="rId4"/>
    <sheet name="Acciones_Vencidas" sheetId="24" state="hidden" r:id="rId5"/>
    <sheet name="DATOSPMP" sheetId="2" state="hidden" r:id="rId6"/>
    <sheet name="Estadistica X dep" sheetId="7" state="hidden" r:id="rId7"/>
    <sheet name="Agosto" sheetId="5" state="hidden" r:id="rId8"/>
  </sheets>
  <externalReferences>
    <externalReference r:id="rId9"/>
    <externalReference r:id="rId10"/>
    <externalReference r:id="rId11"/>
  </externalReferences>
  <definedNames>
    <definedName name="_xlnm._FilterDatabase" localSheetId="5" hidden="1">DATOSPMP!$F$1:$M$93</definedName>
    <definedName name="_xlnm._FilterDatabase" localSheetId="2" hidden="1">DATOSTC!$G$1:$L$90</definedName>
    <definedName name="_xlnm._FilterDatabase" localSheetId="1" hidden="1">PMP!$A$5:$AC$462</definedName>
    <definedName name="_xlchart.v5.0" hidden="1">DATOSTC!$Q$1:$R$1</definedName>
    <definedName name="_xlchart.v5.1" hidden="1">DATOSTC!$Q$2:$R$90</definedName>
    <definedName name="_xlchart.v5.2" hidden="1">DATOSTC!$S$1</definedName>
    <definedName name="_xlchart.v5.3" hidden="1">DATOSTC!$S$2:$S$90</definedName>
    <definedName name="_xlcn.WorksheetConnection_DASHBOARD_Plan_Mejoramiento_Procesos_Gestion_Agosto.xlsxBDPMP1" hidden="1">BDPMP[]</definedName>
    <definedName name="_xlcn.WorksheetConnection_EstadísticaconsolidadoMayoB2C91" hidden="1">Gráfica!$B$16:$C$23</definedName>
    <definedName name="_xlnm.Print_Area" localSheetId="0">'TABLERO DE CONTROL'!$AG$50</definedName>
    <definedName name="DIRECCIONES_UNIDADES">DATOSPMP!#REF!</definedName>
    <definedName name="PMP">PMP!$A$5:$AC$462</definedName>
    <definedName name="SegmentaciónDeDatos_DEPENDENCIA___NIVEL_CENTRAL__TERRITORIAL_LOCAL_RESPONSABLE_DE_LA_ACCIÓN">#N/A</definedName>
    <definedName name="SegmentaciónDeDatos_DEPENDENCIA___NIVEL_CENTRAL__TERRITORIAL_LOCAL_RESPONSABLE_DE_LA_ACCIÓN1">#N/A</definedName>
    <definedName name="SegmentaciónDeDatos_DEPENDENCIA___NIVEL_CENTRAL__TERRITORIAL_LOCAL_RESPONSABLE_DE_LA_ACCIÓN4">#N/A</definedName>
    <definedName name="SegmentaciónDeDatos_NO_CONFORMIDAD___OBSERVACIÓN">#N/A</definedName>
    <definedName name="SegmentaciónDeDatos_NO_CONFORMIDAD___OBSERVACIÓN3">#N/A</definedName>
    <definedName name="SegmentaciónDeDatos_REGIÓN">#N/A</definedName>
    <definedName name="SegmentaciónDeDatos_REGIÓN1">#N/A</definedName>
    <definedName name="SegmentaciónDeDatos_REGIÓN2">#N/A</definedName>
  </definedNames>
  <calcPr calcId="191029"/>
  <pivotCaches>
    <pivotCache cacheId="0" r:id="rId12"/>
    <pivotCache cacheId="1" r:id="rId13"/>
    <pivotCache cacheId="2" r:id="rId14"/>
    <pivotCache cacheId="3" r:id="rId15"/>
    <pivotCache cacheId="14" r:id="rId16"/>
  </pivotCaches>
  <extLst>
    <ext xmlns:x14="http://schemas.microsoft.com/office/spreadsheetml/2009/9/main" uri="{BBE1A952-AA13-448e-AADC-164F8A28A991}">
      <x14:slicerCaches>
        <x14:slicerCache r:id="rId17"/>
        <x14:slicerCache r:id="rId18"/>
        <x14:slicerCache r:id="rId19"/>
        <x14:slicerCache r:id="rId20"/>
        <x14:slicerCache r:id="rId21"/>
        <x14:slicerCache r:id="rId22"/>
        <x14:slicerCache r:id="rId23"/>
        <x14:slicerCache r:id="rId2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Estadística consolidado Mayo!$B$2:$C$9"/>
          <x15:modelTable id="BDPMP" name="BDPMP" connection="WorksheetConnection_DASHBOARD_Plan_Mejoramiento_Procesos_Gestion_Agosto.xlsx!BDPMP"/>
        </x15:modelTables>
      </x15:dataModel>
    </ext>
  </extLst>
</workbook>
</file>

<file path=xl/calcChain.xml><?xml version="1.0" encoding="utf-8"?>
<calcChain xmlns="http://schemas.openxmlformats.org/spreadsheetml/2006/main">
  <c r="F21" i="24" l="1"/>
  <c r="AD447" i="1" l="1"/>
  <c r="AD440"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AD442" i="1"/>
  <c r="AD441" i="1"/>
  <c r="AD443" i="1"/>
  <c r="AD444" i="1"/>
  <c r="AD445" i="1"/>
  <c r="AD446" i="1"/>
  <c r="AD448" i="1"/>
  <c r="AD449" i="1"/>
  <c r="AD450" i="1"/>
  <c r="AD451" i="1"/>
  <c r="AD452" i="1"/>
  <c r="AD453" i="1"/>
  <c r="AD454" i="1"/>
  <c r="AD455" i="1"/>
  <c r="AD456" i="1"/>
  <c r="AD457" i="1"/>
  <c r="AD458" i="1"/>
  <c r="AD459" i="1"/>
  <c r="AD460" i="1"/>
  <c r="AD461" i="1"/>
  <c r="AD462" i="1"/>
  <c r="C20" i="3"/>
  <c r="AD439" i="1"/>
  <c r="Q436" i="1"/>
  <c r="AD436" i="1"/>
  <c r="AD437" i="1"/>
  <c r="AD438" i="1"/>
  <c r="P435" i="1" l="1"/>
  <c r="Q435" i="1"/>
  <c r="AD435" i="1"/>
  <c r="P434" i="1" l="1"/>
  <c r="Q434" i="1"/>
  <c r="AD434" i="1"/>
  <c r="AQ4" i="19" l="1"/>
  <c r="A30" i="21" s="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F1" i="19"/>
  <c r="AR4" i="19"/>
  <c r="H30" i="21" l="1"/>
  <c r="C19" i="3" l="1"/>
  <c r="P433" i="1" l="1"/>
  <c r="AD433" i="1"/>
  <c r="C32" i="3" l="1"/>
  <c r="AZ6" i="19"/>
  <c r="AZ5" i="19"/>
  <c r="AD6" i="1" l="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AY5" i="19" l="1"/>
  <c r="C29" i="3" l="1"/>
  <c r="C28" i="3"/>
  <c r="C27" i="3"/>
  <c r="C31" i="3"/>
  <c r="C30" i="3"/>
  <c r="C23" i="3"/>
  <c r="S3" i="19" l="1"/>
  <c r="S4" i="19"/>
  <c r="S5" i="19"/>
  <c r="S6" i="19"/>
  <c r="S7" i="19"/>
  <c r="S8" i="19"/>
  <c r="S9" i="19"/>
  <c r="S10" i="19"/>
  <c r="S11" i="19"/>
  <c r="S12" i="19"/>
  <c r="S13" i="19"/>
  <c r="S14" i="19"/>
  <c r="S15" i="19"/>
  <c r="S16" i="19"/>
  <c r="S17" i="19"/>
  <c r="S18" i="19"/>
  <c r="S19" i="19"/>
  <c r="S20" i="19"/>
  <c r="S21" i="19"/>
  <c r="S22" i="19"/>
  <c r="S23" i="19"/>
  <c r="S24" i="19"/>
  <c r="S25" i="19"/>
  <c r="S26" i="19"/>
  <c r="S27" i="19"/>
  <c r="S28" i="19"/>
  <c r="S29" i="19"/>
  <c r="S30" i="19"/>
  <c r="S31" i="19"/>
  <c r="S32" i="19"/>
  <c r="S33" i="19"/>
  <c r="S34" i="19"/>
  <c r="S35" i="19"/>
  <c r="S36" i="19"/>
  <c r="S37" i="19"/>
  <c r="S38" i="19"/>
  <c r="S39" i="19"/>
  <c r="S40" i="19"/>
  <c r="S41" i="19"/>
  <c r="S42" i="19"/>
  <c r="S43" i="19"/>
  <c r="S44" i="19"/>
  <c r="S45" i="19"/>
  <c r="S46" i="19"/>
  <c r="S47" i="19"/>
  <c r="S48" i="19"/>
  <c r="S49" i="19"/>
  <c r="S50" i="19"/>
  <c r="S51" i="19"/>
  <c r="S52" i="19"/>
  <c r="S53" i="19"/>
  <c r="S54" i="19"/>
  <c r="S55" i="19"/>
  <c r="S56" i="19"/>
  <c r="S57" i="19"/>
  <c r="S58" i="19"/>
  <c r="S59" i="19"/>
  <c r="S60" i="19"/>
  <c r="S61" i="19"/>
  <c r="S62" i="19"/>
  <c r="S63" i="19"/>
  <c r="S64" i="19"/>
  <c r="S65" i="19"/>
  <c r="S66" i="19"/>
  <c r="S67" i="19"/>
  <c r="S68" i="19"/>
  <c r="S69" i="19"/>
  <c r="S70" i="19"/>
  <c r="S71" i="19"/>
  <c r="S72" i="19"/>
  <c r="S73" i="19"/>
  <c r="S74" i="19"/>
  <c r="S75" i="19"/>
  <c r="S76" i="19"/>
  <c r="S77" i="19"/>
  <c r="S78" i="19"/>
  <c r="S79" i="19"/>
  <c r="S80" i="19"/>
  <c r="S81" i="19"/>
  <c r="S82" i="19"/>
  <c r="S83" i="19"/>
  <c r="S84" i="19"/>
  <c r="S85" i="19"/>
  <c r="S86" i="19"/>
  <c r="S87" i="19"/>
  <c r="S88" i="19"/>
  <c r="S89" i="19"/>
  <c r="S90" i="19"/>
  <c r="S2" i="19"/>
  <c r="T19" i="19" l="1"/>
  <c r="T20" i="19"/>
  <c r="T21" i="19"/>
  <c r="T22" i="19"/>
  <c r="T23" i="19"/>
  <c r="T24" i="19"/>
  <c r="T25" i="19"/>
  <c r="T26" i="19"/>
  <c r="T27" i="19"/>
  <c r="T28" i="19"/>
  <c r="T29" i="19"/>
  <c r="T30" i="19"/>
  <c r="T31" i="19"/>
  <c r="T32" i="19"/>
  <c r="T33" i="19"/>
  <c r="T34" i="19"/>
  <c r="T35" i="19"/>
  <c r="T36" i="19"/>
  <c r="T37" i="19"/>
  <c r="T38" i="19"/>
  <c r="T39" i="19"/>
  <c r="T40" i="19"/>
  <c r="T41" i="19"/>
  <c r="T42" i="19"/>
  <c r="T43" i="19"/>
  <c r="T44" i="19"/>
  <c r="T45" i="19"/>
  <c r="T46" i="19"/>
  <c r="T47" i="19"/>
  <c r="T48" i="19"/>
  <c r="T49" i="19"/>
  <c r="T50" i="19"/>
  <c r="T51" i="19"/>
  <c r="T52" i="19"/>
  <c r="T53" i="19"/>
  <c r="T54" i="19"/>
  <c r="T55" i="19"/>
  <c r="T56" i="19"/>
  <c r="T57" i="19"/>
  <c r="T58" i="19"/>
  <c r="T59" i="19"/>
  <c r="T60" i="19"/>
  <c r="T61" i="19"/>
  <c r="T62" i="19"/>
  <c r="T63" i="19"/>
  <c r="T64" i="19"/>
  <c r="T65" i="19"/>
  <c r="T66" i="19"/>
  <c r="T67" i="19"/>
  <c r="T68" i="19"/>
  <c r="T69" i="19"/>
  <c r="T70" i="19"/>
  <c r="T71" i="19"/>
  <c r="T72" i="19"/>
  <c r="T73" i="19"/>
  <c r="T74" i="19"/>
  <c r="T75" i="19"/>
  <c r="T76" i="19"/>
  <c r="T77" i="19"/>
  <c r="T78" i="19"/>
  <c r="T79" i="19"/>
  <c r="T80" i="19"/>
  <c r="T81" i="19"/>
  <c r="T82" i="19"/>
  <c r="T83" i="19"/>
  <c r="T84" i="19"/>
  <c r="T85" i="19"/>
  <c r="T86" i="19"/>
  <c r="T87" i="19"/>
  <c r="T88" i="19"/>
  <c r="T89" i="19"/>
  <c r="T90" i="19"/>
  <c r="T8" i="19"/>
  <c r="T9" i="19"/>
  <c r="T10" i="19"/>
  <c r="T11" i="19"/>
  <c r="T12" i="19"/>
  <c r="T13" i="19"/>
  <c r="T14" i="19"/>
  <c r="T15" i="19"/>
  <c r="T16" i="19"/>
  <c r="T17" i="19"/>
  <c r="T18" i="19"/>
  <c r="T3" i="19"/>
  <c r="T4" i="19"/>
  <c r="T5" i="19"/>
  <c r="T6" i="19"/>
  <c r="T7" i="19"/>
  <c r="T2" i="19"/>
  <c r="V89" i="19"/>
  <c r="W89" i="19"/>
  <c r="V90" i="19"/>
  <c r="W90" i="19"/>
  <c r="G60" i="19" a="1"/>
  <c r="G60" i="19" s="1"/>
  <c r="L60" i="19" s="1"/>
  <c r="R60" i="19" s="1"/>
  <c r="H60" i="19" a="1"/>
  <c r="H60" i="19" s="1"/>
  <c r="I60" i="19" a="1"/>
  <c r="I60" i="19" s="1"/>
  <c r="J60" i="19" a="1"/>
  <c r="J60" i="19" s="1"/>
  <c r="U60" i="19" s="1"/>
  <c r="G61" i="19" a="1"/>
  <c r="G61" i="19" s="1"/>
  <c r="K61" i="19" s="1"/>
  <c r="Q61" i="19" s="1"/>
  <c r="H61" i="19" a="1"/>
  <c r="H61" i="19" s="1"/>
  <c r="I61" i="19" a="1"/>
  <c r="I61" i="19" s="1"/>
  <c r="J61" i="19" a="1"/>
  <c r="J61" i="19" s="1"/>
  <c r="U61" i="19" s="1"/>
  <c r="G62" i="19" a="1"/>
  <c r="G62" i="19" s="1"/>
  <c r="K62" i="19" s="1"/>
  <c r="Q62" i="19" s="1"/>
  <c r="H62" i="19" a="1"/>
  <c r="H62" i="19" s="1"/>
  <c r="I62" i="19" a="1"/>
  <c r="I62" i="19" s="1"/>
  <c r="J62" i="19" a="1"/>
  <c r="J62" i="19" s="1"/>
  <c r="U62" i="19" s="1"/>
  <c r="G63" i="19" a="1"/>
  <c r="G63" i="19" s="1"/>
  <c r="K63" i="19" s="1"/>
  <c r="Q63" i="19" s="1"/>
  <c r="H63" i="19" a="1"/>
  <c r="H63" i="19" s="1"/>
  <c r="I63" i="19" a="1"/>
  <c r="I63" i="19" s="1"/>
  <c r="J63" i="19" a="1"/>
  <c r="J63" i="19" s="1"/>
  <c r="U63" i="19" s="1"/>
  <c r="G64" i="19" a="1"/>
  <c r="G64" i="19" s="1"/>
  <c r="K64" i="19" s="1"/>
  <c r="Q64" i="19" s="1"/>
  <c r="H64" i="19" a="1"/>
  <c r="H64" i="19" s="1"/>
  <c r="I64" i="19" a="1"/>
  <c r="I64" i="19" s="1"/>
  <c r="J64" i="19" a="1"/>
  <c r="J64" i="19" s="1"/>
  <c r="U64" i="19" s="1"/>
  <c r="G65" i="19" a="1"/>
  <c r="G65" i="19" s="1"/>
  <c r="K65" i="19" s="1"/>
  <c r="Q65" i="19" s="1"/>
  <c r="H65" i="19" a="1"/>
  <c r="H65" i="19" s="1"/>
  <c r="I65" i="19" a="1"/>
  <c r="I65" i="19" s="1"/>
  <c r="J65" i="19" a="1"/>
  <c r="J65" i="19" s="1"/>
  <c r="U65" i="19" s="1"/>
  <c r="G66" i="19" a="1"/>
  <c r="G66" i="19" s="1"/>
  <c r="K66" i="19" s="1"/>
  <c r="Q66" i="19" s="1"/>
  <c r="H66" i="19" a="1"/>
  <c r="H66" i="19" s="1"/>
  <c r="I66" i="19" a="1"/>
  <c r="I66" i="19" s="1"/>
  <c r="J66" i="19" a="1"/>
  <c r="J66" i="19" s="1"/>
  <c r="U66" i="19" s="1"/>
  <c r="G67" i="19" a="1"/>
  <c r="G67" i="19" s="1"/>
  <c r="K67" i="19" s="1"/>
  <c r="Q67" i="19" s="1"/>
  <c r="H67" i="19" a="1"/>
  <c r="H67" i="19" s="1"/>
  <c r="I67" i="19" a="1"/>
  <c r="I67" i="19" s="1"/>
  <c r="J67" i="19" a="1"/>
  <c r="J67" i="19" s="1"/>
  <c r="U67" i="19" s="1"/>
  <c r="G68" i="19" a="1"/>
  <c r="G68" i="19" s="1"/>
  <c r="K68" i="19" s="1"/>
  <c r="Q68" i="19" s="1"/>
  <c r="H68" i="19" a="1"/>
  <c r="H68" i="19" s="1"/>
  <c r="I68" i="19" a="1"/>
  <c r="I68" i="19" s="1"/>
  <c r="J68" i="19" a="1"/>
  <c r="J68" i="19" s="1"/>
  <c r="U68" i="19" s="1"/>
  <c r="G69" i="19" a="1"/>
  <c r="G69" i="19" s="1"/>
  <c r="K69" i="19" s="1"/>
  <c r="Q69" i="19" s="1"/>
  <c r="H69" i="19" a="1"/>
  <c r="H69" i="19" s="1"/>
  <c r="I69" i="19" a="1"/>
  <c r="I69" i="19" s="1"/>
  <c r="J69" i="19" a="1"/>
  <c r="J69" i="19" s="1"/>
  <c r="U69" i="19" s="1"/>
  <c r="G70" i="19" a="1"/>
  <c r="G70" i="19" s="1"/>
  <c r="K70" i="19" s="1"/>
  <c r="Q70" i="19" s="1"/>
  <c r="H70" i="19" a="1"/>
  <c r="H70" i="19" s="1"/>
  <c r="I70" i="19" a="1"/>
  <c r="I70" i="19" s="1"/>
  <c r="J70" i="19" a="1"/>
  <c r="J70" i="19" s="1"/>
  <c r="U70" i="19" s="1"/>
  <c r="G71" i="19" a="1"/>
  <c r="G71" i="19" s="1"/>
  <c r="L71" i="19" s="1"/>
  <c r="R71" i="19" s="1"/>
  <c r="H71" i="19" a="1"/>
  <c r="H71" i="19" s="1"/>
  <c r="I71" i="19" a="1"/>
  <c r="I71" i="19" s="1"/>
  <c r="J71" i="19" a="1"/>
  <c r="J71" i="19" s="1"/>
  <c r="U71" i="19" s="1"/>
  <c r="G72" i="19" a="1"/>
  <c r="G72" i="19" s="1"/>
  <c r="L72" i="19" s="1"/>
  <c r="R72" i="19" s="1"/>
  <c r="H72" i="19" a="1"/>
  <c r="H72" i="19" s="1"/>
  <c r="I72" i="19" a="1"/>
  <c r="I72" i="19" s="1"/>
  <c r="J72" i="19" a="1"/>
  <c r="J72" i="19" s="1"/>
  <c r="U72" i="19" s="1"/>
  <c r="G73" i="19" a="1"/>
  <c r="G73" i="19" s="1"/>
  <c r="K73" i="19" s="1"/>
  <c r="Q73" i="19" s="1"/>
  <c r="H73" i="19" a="1"/>
  <c r="H73" i="19" s="1"/>
  <c r="I73" i="19" a="1"/>
  <c r="I73" i="19" s="1"/>
  <c r="J73" i="19" a="1"/>
  <c r="J73" i="19" s="1"/>
  <c r="U73" i="19" s="1"/>
  <c r="G74" i="19" a="1"/>
  <c r="G74" i="19" s="1"/>
  <c r="K74" i="19" s="1"/>
  <c r="Q74" i="19" s="1"/>
  <c r="H74" i="19" a="1"/>
  <c r="H74" i="19" s="1"/>
  <c r="I74" i="19" a="1"/>
  <c r="I74" i="19" s="1"/>
  <c r="J74" i="19" a="1"/>
  <c r="J74" i="19" s="1"/>
  <c r="U74" i="19" s="1"/>
  <c r="G75" i="19" a="1"/>
  <c r="G75" i="19" s="1"/>
  <c r="K75" i="19" s="1"/>
  <c r="Q75" i="19" s="1"/>
  <c r="H75" i="19" a="1"/>
  <c r="H75" i="19" s="1"/>
  <c r="I75" i="19" a="1"/>
  <c r="I75" i="19" s="1"/>
  <c r="J75" i="19" a="1"/>
  <c r="J75" i="19" s="1"/>
  <c r="U75" i="19" s="1"/>
  <c r="G76" i="19" a="1"/>
  <c r="G76" i="19" s="1"/>
  <c r="K76" i="19" s="1"/>
  <c r="Q76" i="19" s="1"/>
  <c r="H76" i="19" a="1"/>
  <c r="H76" i="19" s="1"/>
  <c r="I76" i="19" a="1"/>
  <c r="I76" i="19" s="1"/>
  <c r="J76" i="19" a="1"/>
  <c r="J76" i="19" s="1"/>
  <c r="U76" i="19" s="1"/>
  <c r="G77" i="19" a="1"/>
  <c r="G77" i="19" s="1"/>
  <c r="K77" i="19" s="1"/>
  <c r="Q77" i="19" s="1"/>
  <c r="H77" i="19" a="1"/>
  <c r="H77" i="19" s="1"/>
  <c r="I77" i="19" a="1"/>
  <c r="I77" i="19" s="1"/>
  <c r="J77" i="19" a="1"/>
  <c r="J77" i="19" s="1"/>
  <c r="U77" i="19" s="1"/>
  <c r="G78" i="19" a="1"/>
  <c r="G78" i="19" s="1"/>
  <c r="K78" i="19" s="1"/>
  <c r="Q78" i="19" s="1"/>
  <c r="H78" i="19" a="1"/>
  <c r="H78" i="19" s="1"/>
  <c r="I78" i="19" a="1"/>
  <c r="I78" i="19" s="1"/>
  <c r="J78" i="19" a="1"/>
  <c r="J78" i="19" s="1"/>
  <c r="U78" i="19" s="1"/>
  <c r="G79" i="19" a="1"/>
  <c r="G79" i="19" s="1"/>
  <c r="K79" i="19" s="1"/>
  <c r="Q79" i="19" s="1"/>
  <c r="H79" i="19" a="1"/>
  <c r="H79" i="19" s="1"/>
  <c r="I79" i="19" a="1"/>
  <c r="I79" i="19" s="1"/>
  <c r="J79" i="19" a="1"/>
  <c r="J79" i="19" s="1"/>
  <c r="U79" i="19" s="1"/>
  <c r="G80" i="19" a="1"/>
  <c r="G80" i="19" s="1"/>
  <c r="K80" i="19" s="1"/>
  <c r="Q80" i="19" s="1"/>
  <c r="H80" i="19" a="1"/>
  <c r="H80" i="19" s="1"/>
  <c r="I80" i="19" a="1"/>
  <c r="I80" i="19" s="1"/>
  <c r="J80" i="19" a="1"/>
  <c r="J80" i="19" s="1"/>
  <c r="U80" i="19" s="1"/>
  <c r="G81" i="19" a="1"/>
  <c r="G81" i="19" s="1"/>
  <c r="K81" i="19" s="1"/>
  <c r="Q81" i="19" s="1"/>
  <c r="H81" i="19" a="1"/>
  <c r="H81" i="19" s="1"/>
  <c r="I81" i="19" a="1"/>
  <c r="I81" i="19" s="1"/>
  <c r="J81" i="19" a="1"/>
  <c r="J81" i="19" s="1"/>
  <c r="U81" i="19" s="1"/>
  <c r="G82" i="19" a="1"/>
  <c r="G82" i="19" s="1"/>
  <c r="K82" i="19" s="1"/>
  <c r="Q82" i="19" s="1"/>
  <c r="H82" i="19" a="1"/>
  <c r="H82" i="19" s="1"/>
  <c r="I82" i="19" a="1"/>
  <c r="I82" i="19" s="1"/>
  <c r="J82" i="19" a="1"/>
  <c r="J82" i="19" s="1"/>
  <c r="U82" i="19" s="1"/>
  <c r="G83" i="19" a="1"/>
  <c r="G83" i="19" s="1"/>
  <c r="L83" i="19" s="1"/>
  <c r="R83" i="19" s="1"/>
  <c r="H83" i="19" a="1"/>
  <c r="H83" i="19" s="1"/>
  <c r="I83" i="19" a="1"/>
  <c r="I83" i="19" s="1"/>
  <c r="J83" i="19" a="1"/>
  <c r="J83" i="19" s="1"/>
  <c r="U83" i="19" s="1"/>
  <c r="G84" i="19" a="1"/>
  <c r="G84" i="19" s="1"/>
  <c r="L84" i="19" s="1"/>
  <c r="R84" i="19" s="1"/>
  <c r="H84" i="19" a="1"/>
  <c r="H84" i="19" s="1"/>
  <c r="I84" i="19" a="1"/>
  <c r="I84" i="19" s="1"/>
  <c r="J84" i="19" a="1"/>
  <c r="J84" i="19" s="1"/>
  <c r="U84" i="19" s="1"/>
  <c r="G85" i="19" a="1"/>
  <c r="G85" i="19" s="1"/>
  <c r="K85" i="19" s="1"/>
  <c r="Q85" i="19" s="1"/>
  <c r="H85" i="19" a="1"/>
  <c r="H85" i="19" s="1"/>
  <c r="I85" i="19" a="1"/>
  <c r="I85" i="19" s="1"/>
  <c r="J85" i="19" a="1"/>
  <c r="J85" i="19" s="1"/>
  <c r="U85" i="19" s="1"/>
  <c r="G86" i="19" a="1"/>
  <c r="G86" i="19" s="1"/>
  <c r="K86" i="19" s="1"/>
  <c r="Q86" i="19" s="1"/>
  <c r="H86" i="19" a="1"/>
  <c r="H86" i="19" s="1"/>
  <c r="I86" i="19" a="1"/>
  <c r="I86" i="19" s="1"/>
  <c r="J86" i="19" a="1"/>
  <c r="J86" i="19" s="1"/>
  <c r="U86" i="19" s="1"/>
  <c r="G87" i="19" a="1"/>
  <c r="G87" i="19" s="1"/>
  <c r="K87" i="19" s="1"/>
  <c r="Q87" i="19" s="1"/>
  <c r="H87" i="19" a="1"/>
  <c r="H87" i="19" s="1"/>
  <c r="I87" i="19" a="1"/>
  <c r="I87" i="19" s="1"/>
  <c r="J87" i="19" a="1"/>
  <c r="J87" i="19" s="1"/>
  <c r="U87" i="19" s="1"/>
  <c r="G88" i="19" a="1"/>
  <c r="G88" i="19" s="1"/>
  <c r="K88" i="19" s="1"/>
  <c r="Q88" i="19" s="1"/>
  <c r="H88" i="19" a="1"/>
  <c r="H88" i="19" s="1"/>
  <c r="I88" i="19" a="1"/>
  <c r="I88" i="19" s="1"/>
  <c r="J88" i="19" a="1"/>
  <c r="J88" i="19" s="1"/>
  <c r="U88" i="19" s="1"/>
  <c r="G89" i="19" a="1"/>
  <c r="G89" i="19" s="1"/>
  <c r="K89" i="19" s="1"/>
  <c r="Q89" i="19" s="1"/>
  <c r="H89" i="19" a="1"/>
  <c r="H89" i="19" s="1"/>
  <c r="I89" i="19" a="1"/>
  <c r="I89" i="19" s="1"/>
  <c r="J89" i="19" a="1"/>
  <c r="J89" i="19" s="1"/>
  <c r="U89" i="19" s="1"/>
  <c r="G90" i="19" a="1"/>
  <c r="G90" i="19" s="1"/>
  <c r="K90" i="19" s="1"/>
  <c r="Q90" i="19" s="1"/>
  <c r="H90" i="19" a="1"/>
  <c r="H90" i="19" s="1"/>
  <c r="I90" i="19" a="1"/>
  <c r="I90" i="19" s="1"/>
  <c r="J90" i="19" a="1"/>
  <c r="J90" i="19" s="1"/>
  <c r="U90" i="19" s="1"/>
  <c r="G45" i="19" a="1"/>
  <c r="G45" i="19" s="1"/>
  <c r="K45" i="19" s="1"/>
  <c r="Q45" i="19" s="1"/>
  <c r="H45" i="19" a="1"/>
  <c r="H45" i="19" s="1"/>
  <c r="I45" i="19" a="1"/>
  <c r="I45" i="19" s="1"/>
  <c r="J45" i="19" a="1"/>
  <c r="J45" i="19" s="1"/>
  <c r="U45" i="19" s="1"/>
  <c r="G46" i="19" a="1"/>
  <c r="G46" i="19" s="1"/>
  <c r="K46" i="19" s="1"/>
  <c r="Q46" i="19" s="1"/>
  <c r="H46" i="19" a="1"/>
  <c r="H46" i="19" s="1"/>
  <c r="I46" i="19" a="1"/>
  <c r="I46" i="19" s="1"/>
  <c r="J46" i="19" a="1"/>
  <c r="J46" i="19" s="1"/>
  <c r="U46" i="19" s="1"/>
  <c r="G47" i="19" a="1"/>
  <c r="G47" i="19" s="1"/>
  <c r="L47" i="19" s="1"/>
  <c r="R47" i="19" s="1"/>
  <c r="H47" i="19" a="1"/>
  <c r="H47" i="19" s="1"/>
  <c r="I47" i="19" a="1"/>
  <c r="I47" i="19" s="1"/>
  <c r="J47" i="19" a="1"/>
  <c r="J47" i="19" s="1"/>
  <c r="U47" i="19" s="1"/>
  <c r="G48" i="19" a="1"/>
  <c r="G48" i="19" s="1"/>
  <c r="L48" i="19" s="1"/>
  <c r="R48" i="19" s="1"/>
  <c r="H48" i="19" a="1"/>
  <c r="H48" i="19" s="1"/>
  <c r="I48" i="19" a="1"/>
  <c r="I48" i="19" s="1"/>
  <c r="J48" i="19" a="1"/>
  <c r="J48" i="19" s="1"/>
  <c r="U48" i="19" s="1"/>
  <c r="G49" i="19" a="1"/>
  <c r="G49" i="19" s="1"/>
  <c r="K49" i="19" s="1"/>
  <c r="Q49" i="19" s="1"/>
  <c r="H49" i="19" a="1"/>
  <c r="H49" i="19" s="1"/>
  <c r="I49" i="19" a="1"/>
  <c r="I49" i="19" s="1"/>
  <c r="J49" i="19" a="1"/>
  <c r="J49" i="19" s="1"/>
  <c r="U49" i="19" s="1"/>
  <c r="G50" i="19" a="1"/>
  <c r="G50" i="19" s="1"/>
  <c r="K50" i="19" s="1"/>
  <c r="Q50" i="19" s="1"/>
  <c r="H50" i="19" a="1"/>
  <c r="H50" i="19" s="1"/>
  <c r="I50" i="19" a="1"/>
  <c r="I50" i="19" s="1"/>
  <c r="J50" i="19" a="1"/>
  <c r="J50" i="19" s="1"/>
  <c r="U50" i="19" s="1"/>
  <c r="G51" i="19" a="1"/>
  <c r="G51" i="19" s="1"/>
  <c r="K51" i="19" s="1"/>
  <c r="Q51" i="19" s="1"/>
  <c r="H51" i="19" a="1"/>
  <c r="H51" i="19" s="1"/>
  <c r="I51" i="19" a="1"/>
  <c r="I51" i="19" s="1"/>
  <c r="J51" i="19" a="1"/>
  <c r="J51" i="19" s="1"/>
  <c r="U51" i="19" s="1"/>
  <c r="G52" i="19" a="1"/>
  <c r="G52" i="19" s="1"/>
  <c r="K52" i="19" s="1"/>
  <c r="Q52" i="19" s="1"/>
  <c r="H52" i="19" a="1"/>
  <c r="H52" i="19" s="1"/>
  <c r="I52" i="19" a="1"/>
  <c r="I52" i="19" s="1"/>
  <c r="J52" i="19" a="1"/>
  <c r="J52" i="19" s="1"/>
  <c r="U52" i="19" s="1"/>
  <c r="G53" i="19" a="1"/>
  <c r="G53" i="19" s="1"/>
  <c r="K53" i="19" s="1"/>
  <c r="Q53" i="19" s="1"/>
  <c r="H53" i="19" a="1"/>
  <c r="H53" i="19" s="1"/>
  <c r="I53" i="19" a="1"/>
  <c r="I53" i="19" s="1"/>
  <c r="J53" i="19" a="1"/>
  <c r="J53" i="19" s="1"/>
  <c r="U53" i="19" s="1"/>
  <c r="G54" i="19" a="1"/>
  <c r="G54" i="19" s="1"/>
  <c r="K54" i="19" s="1"/>
  <c r="Q54" i="19" s="1"/>
  <c r="H54" i="19" a="1"/>
  <c r="H54" i="19" s="1"/>
  <c r="I54" i="19" a="1"/>
  <c r="I54" i="19" s="1"/>
  <c r="J54" i="19" a="1"/>
  <c r="J54" i="19" s="1"/>
  <c r="U54" i="19" s="1"/>
  <c r="G55" i="19" a="1"/>
  <c r="G55" i="19" s="1"/>
  <c r="K55" i="19" s="1"/>
  <c r="Q55" i="19" s="1"/>
  <c r="H55" i="19" a="1"/>
  <c r="H55" i="19" s="1"/>
  <c r="I55" i="19" a="1"/>
  <c r="I55" i="19" s="1"/>
  <c r="J55" i="19" a="1"/>
  <c r="J55" i="19" s="1"/>
  <c r="U55" i="19" s="1"/>
  <c r="G56" i="19" a="1"/>
  <c r="G56" i="19" s="1"/>
  <c r="K56" i="19" s="1"/>
  <c r="Q56" i="19" s="1"/>
  <c r="H56" i="19" a="1"/>
  <c r="H56" i="19" s="1"/>
  <c r="I56" i="19" a="1"/>
  <c r="I56" i="19" s="1"/>
  <c r="J56" i="19" a="1"/>
  <c r="J56" i="19" s="1"/>
  <c r="U56" i="19" s="1"/>
  <c r="G57" i="19" a="1"/>
  <c r="G57" i="19" s="1"/>
  <c r="K57" i="19" s="1"/>
  <c r="Q57" i="19" s="1"/>
  <c r="H57" i="19" a="1"/>
  <c r="H57" i="19" s="1"/>
  <c r="I57" i="19" a="1"/>
  <c r="I57" i="19" s="1"/>
  <c r="J57" i="19" a="1"/>
  <c r="J57" i="19" s="1"/>
  <c r="U57" i="19" s="1"/>
  <c r="G58" i="19" a="1"/>
  <c r="G58" i="19" s="1"/>
  <c r="K58" i="19" s="1"/>
  <c r="Q58" i="19" s="1"/>
  <c r="H58" i="19" a="1"/>
  <c r="H58" i="19" s="1"/>
  <c r="I58" i="19" a="1"/>
  <c r="I58" i="19" s="1"/>
  <c r="J58" i="19" a="1"/>
  <c r="J58" i="19" s="1"/>
  <c r="U58" i="19" s="1"/>
  <c r="G59" i="19" a="1"/>
  <c r="G59" i="19" s="1"/>
  <c r="L59" i="19" s="1"/>
  <c r="R59" i="19" s="1"/>
  <c r="H59" i="19" a="1"/>
  <c r="H59" i="19" s="1"/>
  <c r="I59" i="19" a="1"/>
  <c r="I59" i="19" s="1"/>
  <c r="J59" i="19" a="1"/>
  <c r="J59" i="19" s="1"/>
  <c r="U59" i="19" s="1"/>
  <c r="W3" i="19"/>
  <c r="W4" i="19"/>
  <c r="W5" i="19"/>
  <c r="W6" i="19"/>
  <c r="W7" i="19"/>
  <c r="W8" i="19"/>
  <c r="W9" i="19"/>
  <c r="W10" i="19"/>
  <c r="W11" i="19"/>
  <c r="W12" i="19"/>
  <c r="W13" i="19"/>
  <c r="W14" i="19"/>
  <c r="W15" i="19"/>
  <c r="W16" i="19"/>
  <c r="W17" i="19"/>
  <c r="W18" i="19"/>
  <c r="W19" i="19"/>
  <c r="W20" i="19"/>
  <c r="W21" i="19"/>
  <c r="W22" i="19"/>
  <c r="W23" i="19"/>
  <c r="W24" i="19"/>
  <c r="W25" i="19"/>
  <c r="W26" i="19"/>
  <c r="W27" i="19"/>
  <c r="W28" i="19"/>
  <c r="W29" i="19"/>
  <c r="W30" i="19"/>
  <c r="W31" i="19"/>
  <c r="W32" i="19"/>
  <c r="W33" i="19"/>
  <c r="W34" i="19"/>
  <c r="W35" i="19"/>
  <c r="W36" i="19"/>
  <c r="W37" i="19"/>
  <c r="W38" i="19"/>
  <c r="W39" i="19"/>
  <c r="W40" i="19"/>
  <c r="W41" i="19"/>
  <c r="W42" i="19"/>
  <c r="W43" i="19"/>
  <c r="W44" i="19"/>
  <c r="W45" i="19"/>
  <c r="W46" i="19"/>
  <c r="W47" i="19"/>
  <c r="W48" i="19"/>
  <c r="W49" i="19"/>
  <c r="W50" i="19"/>
  <c r="W51" i="19"/>
  <c r="W52" i="19"/>
  <c r="W53" i="19"/>
  <c r="W54" i="19"/>
  <c r="W55" i="19"/>
  <c r="W56" i="19"/>
  <c r="W57" i="19"/>
  <c r="W58" i="19"/>
  <c r="W59" i="19"/>
  <c r="W60" i="19"/>
  <c r="W61" i="19"/>
  <c r="W62" i="19"/>
  <c r="W63" i="19"/>
  <c r="W64" i="19"/>
  <c r="W65" i="19"/>
  <c r="W66" i="19"/>
  <c r="W67" i="19"/>
  <c r="W68" i="19"/>
  <c r="W69" i="19"/>
  <c r="W70" i="19"/>
  <c r="W71" i="19"/>
  <c r="W72" i="19"/>
  <c r="W73" i="19"/>
  <c r="W74" i="19"/>
  <c r="W75" i="19"/>
  <c r="W76" i="19"/>
  <c r="W77" i="19"/>
  <c r="W78" i="19"/>
  <c r="W79" i="19"/>
  <c r="W80" i="19"/>
  <c r="W81" i="19"/>
  <c r="W82" i="19"/>
  <c r="W83" i="19"/>
  <c r="W84" i="19"/>
  <c r="W85" i="19"/>
  <c r="W86" i="19"/>
  <c r="W87" i="19"/>
  <c r="W88" i="19"/>
  <c r="W2" i="19"/>
  <c r="V3" i="19"/>
  <c r="V4" i="19"/>
  <c r="V5" i="19"/>
  <c r="V6" i="19"/>
  <c r="V7" i="19"/>
  <c r="V8" i="19"/>
  <c r="V9" i="19"/>
  <c r="V10" i="19"/>
  <c r="V11" i="19"/>
  <c r="V12" i="19"/>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48" i="19"/>
  <c r="V49" i="19"/>
  <c r="V50" i="19"/>
  <c r="V51" i="19"/>
  <c r="V52" i="19"/>
  <c r="V53" i="19"/>
  <c r="V54" i="19"/>
  <c r="V55" i="19"/>
  <c r="V56" i="19"/>
  <c r="V57" i="19"/>
  <c r="V58" i="19"/>
  <c r="V59" i="19"/>
  <c r="V60" i="19"/>
  <c r="V61" i="19"/>
  <c r="V62" i="19"/>
  <c r="V63" i="19"/>
  <c r="V64" i="19"/>
  <c r="V65" i="19"/>
  <c r="V66" i="19"/>
  <c r="V67" i="19"/>
  <c r="V68" i="19"/>
  <c r="V69" i="19"/>
  <c r="V70" i="19"/>
  <c r="V71" i="19"/>
  <c r="V72" i="19"/>
  <c r="V73" i="19"/>
  <c r="V74" i="19"/>
  <c r="V75" i="19"/>
  <c r="V76" i="19"/>
  <c r="V77" i="19"/>
  <c r="V78" i="19"/>
  <c r="V79" i="19"/>
  <c r="V80" i="19"/>
  <c r="V81" i="19"/>
  <c r="V82" i="19"/>
  <c r="V83" i="19"/>
  <c r="V84" i="19"/>
  <c r="V85" i="19"/>
  <c r="V86" i="19"/>
  <c r="V87" i="19"/>
  <c r="V88" i="19"/>
  <c r="V2" i="19"/>
  <c r="G32" i="19" a="1"/>
  <c r="G32" i="19" s="1"/>
  <c r="L32" i="19" s="1"/>
  <c r="R32" i="19" s="1"/>
  <c r="H32" i="19" a="1"/>
  <c r="H32" i="19" s="1"/>
  <c r="I32" i="19" a="1"/>
  <c r="I32" i="19" s="1"/>
  <c r="J32" i="19" a="1"/>
  <c r="J32" i="19" s="1"/>
  <c r="U32" i="19" s="1"/>
  <c r="G33" i="19" a="1"/>
  <c r="G33" i="19" s="1"/>
  <c r="L33" i="19" s="1"/>
  <c r="R33" i="19" s="1"/>
  <c r="H33" i="19" a="1"/>
  <c r="H33" i="19" s="1"/>
  <c r="I33" i="19" a="1"/>
  <c r="I33" i="19" s="1"/>
  <c r="J33" i="19" a="1"/>
  <c r="J33" i="19" s="1"/>
  <c r="U33" i="19" s="1"/>
  <c r="G34" i="19" a="1"/>
  <c r="G34" i="19" s="1"/>
  <c r="L34" i="19" s="1"/>
  <c r="R34" i="19" s="1"/>
  <c r="H34" i="19" a="1"/>
  <c r="H34" i="19" s="1"/>
  <c r="I34" i="19" a="1"/>
  <c r="I34" i="19" s="1"/>
  <c r="J34" i="19" a="1"/>
  <c r="J34" i="19" s="1"/>
  <c r="U34" i="19" s="1"/>
  <c r="G35" i="19" a="1"/>
  <c r="G35" i="19" s="1"/>
  <c r="K35" i="19" s="1"/>
  <c r="Q35" i="19" s="1"/>
  <c r="H35" i="19" a="1"/>
  <c r="H35" i="19" s="1"/>
  <c r="I35" i="19" a="1"/>
  <c r="I35" i="19" s="1"/>
  <c r="J35" i="19" a="1"/>
  <c r="J35" i="19" s="1"/>
  <c r="U35" i="19" s="1"/>
  <c r="G36" i="19" a="1"/>
  <c r="G36" i="19" s="1"/>
  <c r="K36" i="19" s="1"/>
  <c r="Q36" i="19" s="1"/>
  <c r="H36" i="19" a="1"/>
  <c r="H36" i="19" s="1"/>
  <c r="I36" i="19" a="1"/>
  <c r="I36" i="19" s="1"/>
  <c r="J36" i="19" a="1"/>
  <c r="J36" i="19" s="1"/>
  <c r="U36" i="19" s="1"/>
  <c r="G37" i="19" a="1"/>
  <c r="G37" i="19" s="1"/>
  <c r="K37" i="19" s="1"/>
  <c r="Q37" i="19" s="1"/>
  <c r="H37" i="19" a="1"/>
  <c r="H37" i="19" s="1"/>
  <c r="I37" i="19" a="1"/>
  <c r="I37" i="19" s="1"/>
  <c r="J37" i="19" a="1"/>
  <c r="J37" i="19" s="1"/>
  <c r="U37" i="19" s="1"/>
  <c r="G38" i="19" a="1"/>
  <c r="G38" i="19" s="1"/>
  <c r="K38" i="19" s="1"/>
  <c r="Q38" i="19" s="1"/>
  <c r="H38" i="19" a="1"/>
  <c r="H38" i="19" s="1"/>
  <c r="I38" i="19" a="1"/>
  <c r="I38" i="19" s="1"/>
  <c r="J38" i="19" a="1"/>
  <c r="J38" i="19" s="1"/>
  <c r="U38" i="19" s="1"/>
  <c r="G39" i="19" a="1"/>
  <c r="G39" i="19" s="1"/>
  <c r="K39" i="19" s="1"/>
  <c r="Q39" i="19" s="1"/>
  <c r="H39" i="19" a="1"/>
  <c r="H39" i="19" s="1"/>
  <c r="I39" i="19" a="1"/>
  <c r="I39" i="19" s="1"/>
  <c r="J39" i="19" a="1"/>
  <c r="J39" i="19" s="1"/>
  <c r="U39" i="19" s="1"/>
  <c r="G40" i="19" a="1"/>
  <c r="G40" i="19" s="1"/>
  <c r="H40" i="19" a="1"/>
  <c r="H40" i="19" s="1"/>
  <c r="I40" i="19" a="1"/>
  <c r="I40" i="19" s="1"/>
  <c r="J40" i="19" a="1"/>
  <c r="J40" i="19" s="1"/>
  <c r="U40" i="19" s="1"/>
  <c r="G41" i="19" a="1"/>
  <c r="G41" i="19" s="1"/>
  <c r="L41" i="19" s="1"/>
  <c r="R41" i="19" s="1"/>
  <c r="H41" i="19" a="1"/>
  <c r="H41" i="19" s="1"/>
  <c r="I41" i="19" a="1"/>
  <c r="I41" i="19" s="1"/>
  <c r="J41" i="19" a="1"/>
  <c r="J41" i="19" s="1"/>
  <c r="U41" i="19" s="1"/>
  <c r="G42" i="19" a="1"/>
  <c r="G42" i="19" s="1"/>
  <c r="L42" i="19" s="1"/>
  <c r="R42" i="19" s="1"/>
  <c r="H42" i="19" a="1"/>
  <c r="H42" i="19" s="1"/>
  <c r="I42" i="19" a="1"/>
  <c r="I42" i="19" s="1"/>
  <c r="J42" i="19" a="1"/>
  <c r="J42" i="19" s="1"/>
  <c r="U42" i="19" s="1"/>
  <c r="G43" i="19" a="1"/>
  <c r="G43" i="19" s="1"/>
  <c r="L43" i="19" s="1"/>
  <c r="R43" i="19" s="1"/>
  <c r="H43" i="19" a="1"/>
  <c r="H43" i="19" s="1"/>
  <c r="I43" i="19" a="1"/>
  <c r="I43" i="19" s="1"/>
  <c r="J43" i="19" a="1"/>
  <c r="J43" i="19" s="1"/>
  <c r="U43" i="19" s="1"/>
  <c r="G44" i="19" a="1"/>
  <c r="G44" i="19" s="1"/>
  <c r="L44" i="19" s="1"/>
  <c r="R44" i="19" s="1"/>
  <c r="H44" i="19" a="1"/>
  <c r="H44" i="19" s="1"/>
  <c r="I44" i="19" a="1"/>
  <c r="I44" i="19" s="1"/>
  <c r="J44" i="19" a="1"/>
  <c r="J44" i="19" s="1"/>
  <c r="U44" i="19" s="1"/>
  <c r="G30" i="19" a="1"/>
  <c r="G30" i="19" s="1"/>
  <c r="K30" i="19" s="1"/>
  <c r="Q30" i="19" s="1"/>
  <c r="H30" i="19" a="1"/>
  <c r="H30" i="19" s="1"/>
  <c r="I30" i="19" a="1"/>
  <c r="I30" i="19" s="1"/>
  <c r="J30" i="19" a="1"/>
  <c r="J30" i="19" s="1"/>
  <c r="U30" i="19" s="1"/>
  <c r="G31" i="19" a="1"/>
  <c r="G31" i="19" s="1"/>
  <c r="L31" i="19" s="1"/>
  <c r="R31" i="19" s="1"/>
  <c r="H31" i="19" a="1"/>
  <c r="H31" i="19" s="1"/>
  <c r="I31" i="19" a="1"/>
  <c r="I31" i="19" s="1"/>
  <c r="J31" i="19" a="1"/>
  <c r="J31" i="19" s="1"/>
  <c r="U31" i="19" s="1"/>
  <c r="G3" i="19" a="1"/>
  <c r="G3" i="19" s="1"/>
  <c r="K3" i="19" s="1"/>
  <c r="Q3" i="19" s="1"/>
  <c r="H3" i="19" a="1"/>
  <c r="H3" i="19" s="1"/>
  <c r="I3" i="19" a="1"/>
  <c r="I3" i="19" s="1"/>
  <c r="J3" i="19" a="1"/>
  <c r="J3" i="19" s="1"/>
  <c r="U3" i="19" s="1"/>
  <c r="G4" i="19" a="1"/>
  <c r="G4" i="19" s="1"/>
  <c r="BA5" i="19" s="1"/>
  <c r="H4" i="19" a="1"/>
  <c r="H4" i="19" s="1"/>
  <c r="I4" i="19" a="1"/>
  <c r="I4" i="19" s="1"/>
  <c r="J4" i="19" a="1"/>
  <c r="J4" i="19" s="1"/>
  <c r="U4" i="19" s="1"/>
  <c r="G5" i="19" a="1"/>
  <c r="G5" i="19" s="1"/>
  <c r="H5" i="19" a="1"/>
  <c r="H5" i="19" s="1"/>
  <c r="I5" i="19" a="1"/>
  <c r="I5" i="19" s="1"/>
  <c r="J5" i="19" a="1"/>
  <c r="J5" i="19" s="1"/>
  <c r="U5" i="19" s="1"/>
  <c r="G6" i="19" a="1"/>
  <c r="G6" i="19" s="1"/>
  <c r="H6" i="19" a="1"/>
  <c r="H6" i="19" s="1"/>
  <c r="I6" i="19" a="1"/>
  <c r="I6" i="19" s="1"/>
  <c r="J6" i="19" a="1"/>
  <c r="J6" i="19" s="1"/>
  <c r="U6" i="19" s="1"/>
  <c r="G7" i="19" a="1"/>
  <c r="G7" i="19" s="1"/>
  <c r="L7" i="19" s="1"/>
  <c r="R7" i="19" s="1"/>
  <c r="H7" i="19" a="1"/>
  <c r="H7" i="19" s="1"/>
  <c r="I7" i="19" a="1"/>
  <c r="I7" i="19" s="1"/>
  <c r="J7" i="19" a="1"/>
  <c r="J7" i="19" s="1"/>
  <c r="U7" i="19" s="1"/>
  <c r="G8" i="19" a="1"/>
  <c r="G8" i="19" s="1"/>
  <c r="L8" i="19" s="1"/>
  <c r="R8" i="19" s="1"/>
  <c r="H8" i="19" a="1"/>
  <c r="H8" i="19" s="1"/>
  <c r="I8" i="19" a="1"/>
  <c r="I8" i="19" s="1"/>
  <c r="J8" i="19" a="1"/>
  <c r="J8" i="19" s="1"/>
  <c r="U8" i="19" s="1"/>
  <c r="G9" i="19" a="1"/>
  <c r="G9" i="19" s="1"/>
  <c r="L9" i="19" s="1"/>
  <c r="R9" i="19" s="1"/>
  <c r="H9" i="19" a="1"/>
  <c r="H9" i="19" s="1"/>
  <c r="I9" i="19" a="1"/>
  <c r="I9" i="19" s="1"/>
  <c r="J9" i="19" a="1"/>
  <c r="J9" i="19" s="1"/>
  <c r="U9" i="19" s="1"/>
  <c r="G10" i="19" a="1"/>
  <c r="G10" i="19" s="1"/>
  <c r="L10" i="19" s="1"/>
  <c r="R10" i="19" s="1"/>
  <c r="H10" i="19" a="1"/>
  <c r="H10" i="19" s="1"/>
  <c r="I10" i="19" a="1"/>
  <c r="I10" i="19" s="1"/>
  <c r="J10" i="19" a="1"/>
  <c r="J10" i="19" s="1"/>
  <c r="U10" i="19" s="1"/>
  <c r="G11" i="19" a="1"/>
  <c r="G11" i="19" s="1"/>
  <c r="K11" i="19" s="1"/>
  <c r="Q11" i="19" s="1"/>
  <c r="H11" i="19" a="1"/>
  <c r="H11" i="19" s="1"/>
  <c r="I11" i="19" a="1"/>
  <c r="I11" i="19" s="1"/>
  <c r="J11" i="19" a="1"/>
  <c r="J11" i="19" s="1"/>
  <c r="U11" i="19" s="1"/>
  <c r="G12" i="19" a="1"/>
  <c r="G12" i="19" s="1"/>
  <c r="K12" i="19" s="1"/>
  <c r="Q12" i="19" s="1"/>
  <c r="H12" i="19" a="1"/>
  <c r="H12" i="19" s="1"/>
  <c r="I12" i="19" a="1"/>
  <c r="I12" i="19" s="1"/>
  <c r="J12" i="19" a="1"/>
  <c r="J12" i="19" s="1"/>
  <c r="U12" i="19" s="1"/>
  <c r="G13" i="19" a="1"/>
  <c r="G13" i="19" s="1"/>
  <c r="K13" i="19" s="1"/>
  <c r="Q13" i="19" s="1"/>
  <c r="H13" i="19" a="1"/>
  <c r="H13" i="19" s="1"/>
  <c r="I13" i="19" a="1"/>
  <c r="I13" i="19" s="1"/>
  <c r="J13" i="19" a="1"/>
  <c r="J13" i="19" s="1"/>
  <c r="U13" i="19" s="1"/>
  <c r="G14" i="19" a="1"/>
  <c r="G14" i="19" s="1"/>
  <c r="K14" i="19" s="1"/>
  <c r="Q14" i="19" s="1"/>
  <c r="H14" i="19" a="1"/>
  <c r="H14" i="19" s="1"/>
  <c r="I14" i="19" a="1"/>
  <c r="I14" i="19" s="1"/>
  <c r="J14" i="19" a="1"/>
  <c r="J14" i="19" s="1"/>
  <c r="U14" i="19" s="1"/>
  <c r="G15" i="19" a="1"/>
  <c r="G15" i="19" s="1"/>
  <c r="K15" i="19" s="1"/>
  <c r="Q15" i="19" s="1"/>
  <c r="H15" i="19" a="1"/>
  <c r="H15" i="19" s="1"/>
  <c r="I15" i="19" a="1"/>
  <c r="I15" i="19" s="1"/>
  <c r="J15" i="19" a="1"/>
  <c r="J15" i="19" s="1"/>
  <c r="U15" i="19" s="1"/>
  <c r="G16" i="19" a="1"/>
  <c r="G16" i="19" s="1"/>
  <c r="K16" i="19" s="1"/>
  <c r="Q16" i="19" s="1"/>
  <c r="H16" i="19" a="1"/>
  <c r="H16" i="19" s="1"/>
  <c r="I16" i="19" a="1"/>
  <c r="I16" i="19" s="1"/>
  <c r="J16" i="19" a="1"/>
  <c r="J16" i="19" s="1"/>
  <c r="U16" i="19" s="1"/>
  <c r="G17" i="19" a="1"/>
  <c r="G17" i="19" s="1"/>
  <c r="K17" i="19" s="1"/>
  <c r="Q17" i="19" s="1"/>
  <c r="H17" i="19" a="1"/>
  <c r="H17" i="19" s="1"/>
  <c r="I17" i="19" a="1"/>
  <c r="I17" i="19" s="1"/>
  <c r="J17" i="19" a="1"/>
  <c r="J17" i="19" s="1"/>
  <c r="U17" i="19" s="1"/>
  <c r="G18" i="19" a="1"/>
  <c r="G18" i="19" s="1"/>
  <c r="K18" i="19" s="1"/>
  <c r="Q18" i="19" s="1"/>
  <c r="H18" i="19" a="1"/>
  <c r="H18" i="19" s="1"/>
  <c r="I18" i="19" a="1"/>
  <c r="I18" i="19" s="1"/>
  <c r="J18" i="19" a="1"/>
  <c r="J18" i="19" s="1"/>
  <c r="U18" i="19" s="1"/>
  <c r="G19" i="19" a="1"/>
  <c r="G19" i="19" s="1"/>
  <c r="L19" i="19" s="1"/>
  <c r="R19" i="19" s="1"/>
  <c r="H19" i="19" a="1"/>
  <c r="H19" i="19" s="1"/>
  <c r="I19" i="19" a="1"/>
  <c r="I19" i="19" s="1"/>
  <c r="J19" i="19" a="1"/>
  <c r="J19" i="19" s="1"/>
  <c r="U19" i="19" s="1"/>
  <c r="G20" i="19" a="1"/>
  <c r="G20" i="19" s="1"/>
  <c r="L20" i="19" s="1"/>
  <c r="R20" i="19" s="1"/>
  <c r="H20" i="19" a="1"/>
  <c r="H20" i="19" s="1"/>
  <c r="I20" i="19" a="1"/>
  <c r="I20" i="19" s="1"/>
  <c r="J20" i="19" a="1"/>
  <c r="J20" i="19" s="1"/>
  <c r="U20" i="19" s="1"/>
  <c r="G21" i="19" a="1"/>
  <c r="G21" i="19" s="1"/>
  <c r="L21" i="19" s="1"/>
  <c r="R21" i="19" s="1"/>
  <c r="H21" i="19" a="1"/>
  <c r="H21" i="19" s="1"/>
  <c r="I21" i="19" a="1"/>
  <c r="I21" i="19" s="1"/>
  <c r="J21" i="19" a="1"/>
  <c r="J21" i="19" s="1"/>
  <c r="U21" i="19" s="1"/>
  <c r="G22" i="19" a="1"/>
  <c r="G22" i="19" s="1"/>
  <c r="L22" i="19" s="1"/>
  <c r="R22" i="19" s="1"/>
  <c r="H22" i="19" a="1"/>
  <c r="H22" i="19" s="1"/>
  <c r="I22" i="19" a="1"/>
  <c r="I22" i="19" s="1"/>
  <c r="J22" i="19" a="1"/>
  <c r="J22" i="19" s="1"/>
  <c r="U22" i="19" s="1"/>
  <c r="G23" i="19" a="1"/>
  <c r="G23" i="19" s="1"/>
  <c r="K23" i="19" s="1"/>
  <c r="Q23" i="19" s="1"/>
  <c r="H23" i="19" a="1"/>
  <c r="H23" i="19" s="1"/>
  <c r="I23" i="19" a="1"/>
  <c r="I23" i="19" s="1"/>
  <c r="J23" i="19" a="1"/>
  <c r="J23" i="19" s="1"/>
  <c r="U23" i="19" s="1"/>
  <c r="G24" i="19" a="1"/>
  <c r="G24" i="19" s="1"/>
  <c r="K24" i="19" s="1"/>
  <c r="Q24" i="19" s="1"/>
  <c r="H24" i="19" a="1"/>
  <c r="H24" i="19" s="1"/>
  <c r="I24" i="19" a="1"/>
  <c r="I24" i="19" s="1"/>
  <c r="J24" i="19" a="1"/>
  <c r="J24" i="19" s="1"/>
  <c r="U24" i="19" s="1"/>
  <c r="G25" i="19" a="1"/>
  <c r="G25" i="19" s="1"/>
  <c r="K25" i="19" s="1"/>
  <c r="Q25" i="19" s="1"/>
  <c r="H25" i="19" a="1"/>
  <c r="H25" i="19" s="1"/>
  <c r="I25" i="19" a="1"/>
  <c r="I25" i="19" s="1"/>
  <c r="J25" i="19" a="1"/>
  <c r="J25" i="19" s="1"/>
  <c r="U25" i="19" s="1"/>
  <c r="G26" i="19" a="1"/>
  <c r="G26" i="19" s="1"/>
  <c r="K26" i="19" s="1"/>
  <c r="Q26" i="19" s="1"/>
  <c r="H26" i="19" a="1"/>
  <c r="H26" i="19" s="1"/>
  <c r="I26" i="19" a="1"/>
  <c r="I26" i="19" s="1"/>
  <c r="J26" i="19" a="1"/>
  <c r="J26" i="19" s="1"/>
  <c r="U26" i="19" s="1"/>
  <c r="G27" i="19" a="1"/>
  <c r="G27" i="19" s="1"/>
  <c r="K27" i="19" s="1"/>
  <c r="Q27" i="19" s="1"/>
  <c r="H27" i="19" a="1"/>
  <c r="H27" i="19" s="1"/>
  <c r="I27" i="19" a="1"/>
  <c r="I27" i="19" s="1"/>
  <c r="J27" i="19" a="1"/>
  <c r="J27" i="19" s="1"/>
  <c r="U27" i="19" s="1"/>
  <c r="G28" i="19" a="1"/>
  <c r="G28" i="19" s="1"/>
  <c r="K28" i="19" s="1"/>
  <c r="Q28" i="19" s="1"/>
  <c r="H28" i="19" a="1"/>
  <c r="H28" i="19" s="1"/>
  <c r="I28" i="19" a="1"/>
  <c r="I28" i="19" s="1"/>
  <c r="J28" i="19" a="1"/>
  <c r="J28" i="19" s="1"/>
  <c r="U28" i="19" s="1"/>
  <c r="G29" i="19" a="1"/>
  <c r="G29" i="19" s="1"/>
  <c r="K29" i="19" s="1"/>
  <c r="Q29" i="19" s="1"/>
  <c r="H29" i="19" a="1"/>
  <c r="H29" i="19" s="1"/>
  <c r="I29" i="19" a="1"/>
  <c r="I29" i="19" s="1"/>
  <c r="J29" i="19" a="1"/>
  <c r="J29" i="19" s="1"/>
  <c r="U29" i="19" s="1"/>
  <c r="G2" i="19" a="1"/>
  <c r="G2" i="19" s="1"/>
  <c r="L2" i="19" s="1"/>
  <c r="R2" i="19" s="1"/>
  <c r="H2" i="19" a="1"/>
  <c r="H2" i="19" s="1"/>
  <c r="I2" i="19" a="1"/>
  <c r="I2" i="19" s="1"/>
  <c r="J2" i="19" a="1"/>
  <c r="J2" i="19" s="1"/>
  <c r="U2" i="19" s="1"/>
  <c r="K5" i="19" l="1"/>
  <c r="Q5" i="19" s="1"/>
  <c r="BA6" i="19"/>
  <c r="K4" i="19"/>
  <c r="Q4" i="19" s="1"/>
  <c r="K72" i="19"/>
  <c r="Q72" i="19" s="1"/>
  <c r="K60" i="19"/>
  <c r="Q60" i="19" s="1"/>
  <c r="L82" i="19"/>
  <c r="R82" i="19" s="1"/>
  <c r="L70" i="19"/>
  <c r="R70" i="19" s="1"/>
  <c r="K84" i="19"/>
  <c r="Q84" i="19" s="1"/>
  <c r="K48" i="19"/>
  <c r="Q48" i="19" s="1"/>
  <c r="L58" i="19"/>
  <c r="R58" i="19" s="1"/>
  <c r="L46" i="19"/>
  <c r="R46" i="19" s="1"/>
  <c r="K83" i="19"/>
  <c r="Q83" i="19" s="1"/>
  <c r="K71" i="19"/>
  <c r="Q71" i="19" s="1"/>
  <c r="K59" i="19"/>
  <c r="Q59" i="19" s="1"/>
  <c r="K47" i="19"/>
  <c r="Q47" i="19" s="1"/>
  <c r="L81" i="19"/>
  <c r="R81" i="19" s="1"/>
  <c r="L69" i="19"/>
  <c r="R69" i="19" s="1"/>
  <c r="L57" i="19"/>
  <c r="R57" i="19" s="1"/>
  <c r="L45" i="19"/>
  <c r="R45" i="19" s="1"/>
  <c r="L80" i="19"/>
  <c r="R80" i="19" s="1"/>
  <c r="L68" i="19"/>
  <c r="R68" i="19" s="1"/>
  <c r="L56" i="19"/>
  <c r="R56" i="19" s="1"/>
  <c r="L79" i="19"/>
  <c r="R79" i="19" s="1"/>
  <c r="L67" i="19"/>
  <c r="R67" i="19" s="1"/>
  <c r="L55" i="19"/>
  <c r="R55" i="19" s="1"/>
  <c r="L90" i="19"/>
  <c r="R90" i="19" s="1"/>
  <c r="L78" i="19"/>
  <c r="R78" i="19" s="1"/>
  <c r="L66" i="19"/>
  <c r="R66" i="19" s="1"/>
  <c r="L54" i="19"/>
  <c r="R54" i="19" s="1"/>
  <c r="L89" i="19"/>
  <c r="R89" i="19" s="1"/>
  <c r="L77" i="19"/>
  <c r="R77" i="19" s="1"/>
  <c r="L65" i="19"/>
  <c r="R65" i="19" s="1"/>
  <c r="L53" i="19"/>
  <c r="R53" i="19" s="1"/>
  <c r="L88" i="19"/>
  <c r="R88" i="19" s="1"/>
  <c r="L76" i="19"/>
  <c r="R76" i="19" s="1"/>
  <c r="L64" i="19"/>
  <c r="R64" i="19" s="1"/>
  <c r="L52" i="19"/>
  <c r="R52" i="19" s="1"/>
  <c r="L87" i="19"/>
  <c r="R87" i="19" s="1"/>
  <c r="L75" i="19"/>
  <c r="R75" i="19" s="1"/>
  <c r="L63" i="19"/>
  <c r="R63" i="19" s="1"/>
  <c r="L51" i="19"/>
  <c r="R51" i="19" s="1"/>
  <c r="L86" i="19"/>
  <c r="R86" i="19" s="1"/>
  <c r="L74" i="19"/>
  <c r="R74" i="19" s="1"/>
  <c r="L62" i="19"/>
  <c r="R62" i="19" s="1"/>
  <c r="L50" i="19"/>
  <c r="R50" i="19" s="1"/>
  <c r="L85" i="19"/>
  <c r="R85" i="19" s="1"/>
  <c r="L73" i="19"/>
  <c r="R73" i="19" s="1"/>
  <c r="L61" i="19"/>
  <c r="R61" i="19" s="1"/>
  <c r="L49" i="19"/>
  <c r="R49" i="19" s="1"/>
  <c r="K6" i="19"/>
  <c r="Q6" i="19" s="1"/>
  <c r="L6" i="19"/>
  <c r="R6" i="19" s="1"/>
  <c r="K40" i="19"/>
  <c r="Q40" i="19" s="1"/>
  <c r="L40" i="19"/>
  <c r="R40" i="19" s="1"/>
  <c r="K34" i="19"/>
  <c r="Q34" i="19" s="1"/>
  <c r="K22" i="19"/>
  <c r="Q22" i="19" s="1"/>
  <c r="K10" i="19"/>
  <c r="Q10" i="19" s="1"/>
  <c r="L30" i="19"/>
  <c r="R30" i="19" s="1"/>
  <c r="L18" i="19"/>
  <c r="R18" i="19" s="1"/>
  <c r="K2" i="19"/>
  <c r="Q2" i="19" s="1"/>
  <c r="K33" i="19"/>
  <c r="Q33" i="19" s="1"/>
  <c r="K21" i="19"/>
  <c r="Q21" i="19" s="1"/>
  <c r="K9" i="19"/>
  <c r="Q9" i="19" s="1"/>
  <c r="L5" i="19"/>
  <c r="R5" i="19" s="1"/>
  <c r="L29" i="19"/>
  <c r="R29" i="19" s="1"/>
  <c r="L17" i="19"/>
  <c r="R17" i="19" s="1"/>
  <c r="L39" i="19"/>
  <c r="R39" i="19" s="1"/>
  <c r="K44" i="19"/>
  <c r="Q44" i="19" s="1"/>
  <c r="K32" i="19"/>
  <c r="Q32" i="19" s="1"/>
  <c r="K20" i="19"/>
  <c r="Q20" i="19" s="1"/>
  <c r="K8" i="19"/>
  <c r="Q8" i="19" s="1"/>
  <c r="L4" i="19"/>
  <c r="R4" i="19" s="1"/>
  <c r="L28" i="19"/>
  <c r="R28" i="19" s="1"/>
  <c r="L16" i="19"/>
  <c r="R16" i="19" s="1"/>
  <c r="K43" i="19"/>
  <c r="Q43" i="19" s="1"/>
  <c r="K31" i="19"/>
  <c r="Q31" i="19" s="1"/>
  <c r="K19" i="19"/>
  <c r="Q19" i="19" s="1"/>
  <c r="K7" i="19"/>
  <c r="Q7" i="19" s="1"/>
  <c r="L3" i="19"/>
  <c r="R3" i="19" s="1"/>
  <c r="L27" i="19"/>
  <c r="R27" i="19" s="1"/>
  <c r="L15" i="19"/>
  <c r="R15" i="19" s="1"/>
  <c r="K42" i="19"/>
  <c r="Q42" i="19" s="1"/>
  <c r="L38" i="19"/>
  <c r="R38" i="19" s="1"/>
  <c r="L26" i="19"/>
  <c r="R26" i="19" s="1"/>
  <c r="L14" i="19"/>
  <c r="R14" i="19" s="1"/>
  <c r="K41" i="19"/>
  <c r="Q41" i="19" s="1"/>
  <c r="L37" i="19"/>
  <c r="R37" i="19" s="1"/>
  <c r="L25" i="19"/>
  <c r="R25" i="19" s="1"/>
  <c r="L13" i="19"/>
  <c r="R13" i="19" s="1"/>
  <c r="L36" i="19"/>
  <c r="R36" i="19" s="1"/>
  <c r="L24" i="19"/>
  <c r="R24" i="19" s="1"/>
  <c r="L12" i="19"/>
  <c r="R12" i="19" s="1"/>
  <c r="L35" i="19"/>
  <c r="R35" i="19" s="1"/>
  <c r="L23" i="19"/>
  <c r="R23" i="19" s="1"/>
  <c r="L11" i="19"/>
  <c r="R11" i="19" s="1"/>
  <c r="D193" i="3" l="1"/>
  <c r="D192" i="3"/>
  <c r="D191" i="3"/>
  <c r="D190" i="3"/>
  <c r="D189" i="3"/>
  <c r="D188" i="3"/>
  <c r="D187" i="3"/>
  <c r="D186" i="3"/>
  <c r="D185" i="3"/>
  <c r="D184" i="3"/>
  <c r="C193" i="3"/>
  <c r="C192" i="3"/>
  <c r="C191" i="3"/>
  <c r="C188" i="3"/>
  <c r="C186" i="3"/>
  <c r="C185" i="3"/>
  <c r="C184" i="3"/>
  <c r="C190" i="3"/>
  <c r="C189" i="3"/>
  <c r="C187" i="3"/>
  <c r="D183" i="3"/>
  <c r="D182" i="3"/>
  <c r="C183" i="3"/>
  <c r="C182" i="3"/>
  <c r="R18" i="5" l="1"/>
  <c r="R19" i="5"/>
  <c r="R20" i="5"/>
  <c r="R21" i="5"/>
  <c r="R22" i="5"/>
  <c r="R23" i="5"/>
  <c r="R24" i="5"/>
  <c r="R25" i="5"/>
  <c r="R26" i="5"/>
  <c r="R27" i="5"/>
  <c r="R28" i="5"/>
  <c r="R29" i="5"/>
  <c r="R30" i="5"/>
  <c r="R31" i="5"/>
  <c r="R17" i="5"/>
  <c r="Q18" i="5"/>
  <c r="Q19" i="5"/>
  <c r="Q20" i="5"/>
  <c r="Q21" i="5"/>
  <c r="Q22" i="5"/>
  <c r="Q23" i="5"/>
  <c r="Q24" i="5"/>
  <c r="Q25" i="5"/>
  <c r="Q26" i="5"/>
  <c r="Q27" i="5"/>
  <c r="Q28" i="5"/>
  <c r="Q29" i="5"/>
  <c r="Q30" i="5"/>
  <c r="Q31" i="5"/>
  <c r="Q17" i="5"/>
  <c r="J81" i="7" l="1"/>
  <c r="I81" i="7"/>
  <c r="H81" i="7"/>
  <c r="G81" i="7"/>
  <c r="F81" i="7"/>
  <c r="E81" i="7"/>
  <c r="D81" i="7"/>
  <c r="I15" i="7"/>
  <c r="H15" i="7"/>
  <c r="G15" i="7"/>
  <c r="F15" i="7"/>
  <c r="E15" i="7"/>
  <c r="D15" i="7"/>
  <c r="J15" i="7"/>
  <c r="D59" i="7" l="1"/>
  <c r="J118" i="7"/>
  <c r="I118" i="7"/>
  <c r="H118" i="7"/>
  <c r="G118" i="7"/>
  <c r="F118" i="7"/>
  <c r="E118" i="7"/>
  <c r="D118" i="7"/>
  <c r="J117" i="7"/>
  <c r="I117" i="7"/>
  <c r="H117" i="7"/>
  <c r="G117" i="7"/>
  <c r="F117" i="7"/>
  <c r="E117" i="7"/>
  <c r="D117" i="7"/>
  <c r="J116" i="7"/>
  <c r="I116" i="7"/>
  <c r="H116" i="7"/>
  <c r="G116" i="7"/>
  <c r="F116" i="7"/>
  <c r="E116" i="7"/>
  <c r="D116" i="7"/>
  <c r="J115" i="7"/>
  <c r="I115" i="7"/>
  <c r="H115" i="7"/>
  <c r="G115" i="7"/>
  <c r="F115" i="7"/>
  <c r="E115" i="7"/>
  <c r="D115" i="7"/>
  <c r="J114" i="7"/>
  <c r="I114" i="7"/>
  <c r="H114" i="7"/>
  <c r="G114" i="7"/>
  <c r="F114" i="7"/>
  <c r="E114" i="7"/>
  <c r="D114" i="7"/>
  <c r="J113" i="7"/>
  <c r="I113" i="7"/>
  <c r="H113" i="7"/>
  <c r="G113" i="7"/>
  <c r="F113" i="7"/>
  <c r="E113" i="7"/>
  <c r="D113" i="7"/>
  <c r="J112" i="7"/>
  <c r="I112" i="7"/>
  <c r="H112" i="7"/>
  <c r="G112" i="7"/>
  <c r="F112" i="7"/>
  <c r="E112" i="7"/>
  <c r="D112" i="7"/>
  <c r="J111" i="7"/>
  <c r="I111" i="7"/>
  <c r="H111" i="7"/>
  <c r="G111" i="7"/>
  <c r="F111" i="7"/>
  <c r="E111" i="7"/>
  <c r="D111" i="7"/>
  <c r="J110" i="7"/>
  <c r="I110" i="7"/>
  <c r="H110" i="7"/>
  <c r="G110" i="7"/>
  <c r="F110" i="7"/>
  <c r="E110" i="7"/>
  <c r="D110" i="7"/>
  <c r="J109" i="7"/>
  <c r="I109" i="7"/>
  <c r="H109" i="7"/>
  <c r="G109" i="7"/>
  <c r="F109" i="7"/>
  <c r="E109" i="7"/>
  <c r="D109" i="7"/>
  <c r="J108" i="7"/>
  <c r="I108" i="7"/>
  <c r="H108" i="7"/>
  <c r="G108" i="7"/>
  <c r="F108" i="7"/>
  <c r="E108" i="7"/>
  <c r="D108" i="7"/>
  <c r="J97" i="7"/>
  <c r="I97" i="7"/>
  <c r="H97" i="7"/>
  <c r="G97" i="7"/>
  <c r="F97" i="7"/>
  <c r="E97" i="7"/>
  <c r="D97" i="7"/>
  <c r="J96" i="7"/>
  <c r="I96" i="7"/>
  <c r="H96" i="7"/>
  <c r="G96" i="7"/>
  <c r="F96" i="7"/>
  <c r="E96" i="7"/>
  <c r="D96" i="7"/>
  <c r="J95" i="7"/>
  <c r="I95" i="7"/>
  <c r="H95" i="7"/>
  <c r="G95" i="7"/>
  <c r="F95" i="7"/>
  <c r="E95" i="7"/>
  <c r="D95" i="7"/>
  <c r="J94" i="7"/>
  <c r="I94" i="7"/>
  <c r="H94" i="7"/>
  <c r="G94" i="7"/>
  <c r="F94" i="7"/>
  <c r="E94" i="7"/>
  <c r="D94" i="7"/>
  <c r="J93" i="7"/>
  <c r="I93" i="7"/>
  <c r="H93" i="7"/>
  <c r="G93" i="7"/>
  <c r="F93" i="7"/>
  <c r="E93" i="7"/>
  <c r="D93" i="7"/>
  <c r="J92" i="7"/>
  <c r="I92" i="7"/>
  <c r="H92" i="7"/>
  <c r="G92" i="7"/>
  <c r="F92" i="7"/>
  <c r="E92" i="7"/>
  <c r="D92" i="7"/>
  <c r="J83" i="7"/>
  <c r="I83" i="7"/>
  <c r="H83" i="7"/>
  <c r="G83" i="7"/>
  <c r="F83" i="7"/>
  <c r="E83" i="7"/>
  <c r="D83" i="7"/>
  <c r="J82" i="7"/>
  <c r="I82" i="7"/>
  <c r="H82" i="7"/>
  <c r="G82" i="7"/>
  <c r="F82" i="7"/>
  <c r="E82" i="7"/>
  <c r="D82" i="7"/>
  <c r="J80" i="7"/>
  <c r="I80" i="7"/>
  <c r="H80" i="7"/>
  <c r="G80" i="7"/>
  <c r="F80" i="7"/>
  <c r="E80" i="7"/>
  <c r="D80" i="7"/>
  <c r="J79" i="7"/>
  <c r="I79" i="7"/>
  <c r="H79" i="7"/>
  <c r="G79" i="7"/>
  <c r="F79" i="7"/>
  <c r="E79" i="7"/>
  <c r="D79" i="7"/>
  <c r="J78" i="7"/>
  <c r="I78" i="7"/>
  <c r="H78" i="7"/>
  <c r="G78" i="7"/>
  <c r="F78" i="7"/>
  <c r="E78" i="7"/>
  <c r="D78" i="7"/>
  <c r="J65" i="7"/>
  <c r="J64" i="7"/>
  <c r="J63" i="7"/>
  <c r="J62" i="7"/>
  <c r="J61" i="7"/>
  <c r="J60" i="7"/>
  <c r="J59" i="7"/>
  <c r="J58" i="7"/>
  <c r="I65" i="7"/>
  <c r="I64" i="7"/>
  <c r="I63" i="7"/>
  <c r="I62" i="7"/>
  <c r="I61" i="7"/>
  <c r="I60" i="7"/>
  <c r="I59" i="7"/>
  <c r="I58" i="7"/>
  <c r="H65" i="7"/>
  <c r="H64" i="7"/>
  <c r="H63" i="7"/>
  <c r="H62" i="7"/>
  <c r="H61" i="7"/>
  <c r="H60" i="7"/>
  <c r="H59" i="7"/>
  <c r="H58" i="7"/>
  <c r="G65" i="7"/>
  <c r="G64" i="7"/>
  <c r="G63" i="7"/>
  <c r="G62" i="7"/>
  <c r="G61" i="7"/>
  <c r="G60" i="7"/>
  <c r="G59" i="7"/>
  <c r="G58" i="7"/>
  <c r="F65" i="7"/>
  <c r="F64" i="7"/>
  <c r="F63" i="7"/>
  <c r="F62" i="7"/>
  <c r="F61" i="7"/>
  <c r="F60" i="7"/>
  <c r="F59" i="7"/>
  <c r="F58" i="7"/>
  <c r="E65" i="7"/>
  <c r="E64" i="7"/>
  <c r="E63" i="7"/>
  <c r="E62" i="7"/>
  <c r="E61" i="7"/>
  <c r="E60" i="7"/>
  <c r="E59" i="7"/>
  <c r="E58" i="7"/>
  <c r="D65" i="7"/>
  <c r="D64" i="7"/>
  <c r="D63" i="7"/>
  <c r="D62" i="7"/>
  <c r="D61" i="7"/>
  <c r="D60" i="7"/>
  <c r="D58" i="7"/>
  <c r="I50" i="7"/>
  <c r="J50" i="7"/>
  <c r="J49" i="7"/>
  <c r="J48" i="7"/>
  <c r="J47" i="7"/>
  <c r="J46" i="7"/>
  <c r="I49" i="7"/>
  <c r="I48" i="7"/>
  <c r="I47" i="7"/>
  <c r="I46" i="7"/>
  <c r="H50" i="7"/>
  <c r="H49" i="7"/>
  <c r="H48" i="7"/>
  <c r="H47" i="7"/>
  <c r="H46" i="7"/>
  <c r="G50" i="7"/>
  <c r="G49" i="7"/>
  <c r="G48" i="7"/>
  <c r="G47" i="7"/>
  <c r="G46" i="7"/>
  <c r="F50" i="7"/>
  <c r="F49" i="7"/>
  <c r="F48" i="7"/>
  <c r="F47" i="7"/>
  <c r="F46" i="7"/>
  <c r="F32" i="7"/>
  <c r="E50" i="7"/>
  <c r="E49" i="7"/>
  <c r="E48" i="7"/>
  <c r="E47" i="7"/>
  <c r="E46" i="7"/>
  <c r="D50" i="7"/>
  <c r="D49" i="7"/>
  <c r="D48" i="7"/>
  <c r="D47" i="7"/>
  <c r="D46" i="7"/>
  <c r="D32" i="7"/>
  <c r="J39" i="7"/>
  <c r="J38" i="7"/>
  <c r="J37" i="7"/>
  <c r="J36" i="7"/>
  <c r="J35" i="7"/>
  <c r="J34" i="7"/>
  <c r="J33" i="7"/>
  <c r="J32" i="7"/>
  <c r="I39" i="7"/>
  <c r="I38" i="7"/>
  <c r="I37" i="7"/>
  <c r="I36" i="7"/>
  <c r="I35" i="7"/>
  <c r="I34" i="7"/>
  <c r="I33" i="7"/>
  <c r="I32" i="7"/>
  <c r="H39" i="7"/>
  <c r="H38" i="7"/>
  <c r="H37" i="7"/>
  <c r="H36" i="7"/>
  <c r="H35" i="7"/>
  <c r="H34" i="7"/>
  <c r="H33" i="7"/>
  <c r="H32" i="7"/>
  <c r="G39" i="7"/>
  <c r="G38" i="7"/>
  <c r="G37" i="7"/>
  <c r="G36" i="7"/>
  <c r="G35" i="7"/>
  <c r="G34" i="7"/>
  <c r="G33" i="7"/>
  <c r="G32" i="7"/>
  <c r="F39" i="7"/>
  <c r="F38" i="7"/>
  <c r="F37" i="7"/>
  <c r="F36" i="7"/>
  <c r="F35" i="7"/>
  <c r="F34" i="7"/>
  <c r="F33" i="7"/>
  <c r="E38" i="7"/>
  <c r="E37" i="7"/>
  <c r="E36" i="7"/>
  <c r="E35" i="7"/>
  <c r="E34" i="7"/>
  <c r="E32" i="7"/>
  <c r="E39" i="7"/>
  <c r="E33" i="7"/>
  <c r="D39" i="7"/>
  <c r="D38" i="7"/>
  <c r="D36" i="7"/>
  <c r="D37" i="7"/>
  <c r="D35" i="7"/>
  <c r="D34" i="7"/>
  <c r="D33" i="7"/>
  <c r="D14" i="7"/>
  <c r="I10" i="7"/>
  <c r="J16" i="7"/>
  <c r="J23" i="7"/>
  <c r="J22" i="7"/>
  <c r="J21" i="7"/>
  <c r="J20" i="7"/>
  <c r="J19" i="7"/>
  <c r="J18" i="7"/>
  <c r="J17" i="7"/>
  <c r="J13" i="7"/>
  <c r="J12" i="7"/>
  <c r="J11" i="7"/>
  <c r="J10" i="7"/>
  <c r="J9" i="7"/>
  <c r="J8" i="7"/>
  <c r="J7" i="7"/>
  <c r="J6" i="7"/>
  <c r="J5" i="7"/>
  <c r="J14" i="7"/>
  <c r="I23" i="7"/>
  <c r="I22" i="7"/>
  <c r="I21" i="7"/>
  <c r="I20" i="7"/>
  <c r="I19" i="7"/>
  <c r="I18" i="7"/>
  <c r="I17" i="7"/>
  <c r="I16" i="7"/>
  <c r="I14" i="7"/>
  <c r="I13" i="7"/>
  <c r="I12" i="7"/>
  <c r="I11" i="7"/>
  <c r="I9" i="7"/>
  <c r="I8" i="7"/>
  <c r="I7" i="7"/>
  <c r="I6" i="7"/>
  <c r="I5" i="7"/>
  <c r="H5" i="7"/>
  <c r="H6" i="7"/>
  <c r="H7" i="7"/>
  <c r="H8" i="7"/>
  <c r="H9" i="7"/>
  <c r="H10" i="7"/>
  <c r="H11" i="7"/>
  <c r="H12" i="7"/>
  <c r="H13" i="7"/>
  <c r="H14" i="7"/>
  <c r="H16" i="7"/>
  <c r="H17" i="7"/>
  <c r="H18" i="7"/>
  <c r="H19" i="7"/>
  <c r="H20" i="7"/>
  <c r="H21" i="7"/>
  <c r="H22" i="7"/>
  <c r="H23" i="7"/>
  <c r="K15" i="7"/>
  <c r="G23" i="7"/>
  <c r="G22" i="7"/>
  <c r="G21" i="7"/>
  <c r="G20" i="7"/>
  <c r="G19" i="7"/>
  <c r="G18" i="7"/>
  <c r="G17" i="7"/>
  <c r="G16" i="7"/>
  <c r="G14" i="7"/>
  <c r="G13" i="7"/>
  <c r="G12" i="7"/>
  <c r="G11" i="7"/>
  <c r="G10" i="7"/>
  <c r="G9" i="7"/>
  <c r="G8" i="7"/>
  <c r="G7" i="7"/>
  <c r="G6" i="7"/>
  <c r="G5" i="7"/>
  <c r="F22" i="7"/>
  <c r="F21" i="7"/>
  <c r="F20" i="7"/>
  <c r="F19" i="7"/>
  <c r="F18" i="7"/>
  <c r="F17" i="7"/>
  <c r="F16" i="7"/>
  <c r="F14" i="7"/>
  <c r="F13" i="7"/>
  <c r="F12" i="7"/>
  <c r="F11" i="7"/>
  <c r="F10" i="7"/>
  <c r="F9" i="7"/>
  <c r="F8" i="7"/>
  <c r="F23" i="7"/>
  <c r="F7" i="7"/>
  <c r="F6" i="7"/>
  <c r="F5" i="7"/>
  <c r="E23" i="7"/>
  <c r="E22" i="7"/>
  <c r="E21" i="7"/>
  <c r="E20" i="7"/>
  <c r="E19" i="7"/>
  <c r="E18" i="7"/>
  <c r="E17" i="7"/>
  <c r="E16" i="7"/>
  <c r="E14" i="7"/>
  <c r="E13" i="7"/>
  <c r="E12" i="7"/>
  <c r="E11" i="7"/>
  <c r="E10" i="7"/>
  <c r="E9" i="7"/>
  <c r="E8" i="7"/>
  <c r="E7" i="7"/>
  <c r="E6" i="7"/>
  <c r="E5" i="7"/>
  <c r="D16" i="7"/>
  <c r="D20" i="7"/>
  <c r="D22" i="7"/>
  <c r="D21" i="7"/>
  <c r="D19" i="7"/>
  <c r="D18" i="7"/>
  <c r="D17" i="7"/>
  <c r="D23" i="7"/>
  <c r="D13" i="7"/>
  <c r="D12" i="7"/>
  <c r="D11" i="7"/>
  <c r="D10" i="7"/>
  <c r="D9" i="7"/>
  <c r="D8" i="7"/>
  <c r="D7" i="7"/>
  <c r="D6" i="7"/>
  <c r="D5" i="7"/>
  <c r="K13" i="7" l="1"/>
  <c r="K10" i="7"/>
  <c r="K11" i="7"/>
  <c r="K12" i="7"/>
  <c r="K17" i="7"/>
  <c r="K19" i="7"/>
  <c r="K21" i="7"/>
  <c r="K20" i="7"/>
  <c r="D119" i="7"/>
  <c r="K8" i="7"/>
  <c r="K6" i="7"/>
  <c r="K9" i="7"/>
  <c r="K7" i="7"/>
  <c r="D84" i="7"/>
  <c r="D98" i="7"/>
  <c r="K5" i="7"/>
  <c r="D24" i="7"/>
  <c r="D40" i="7"/>
  <c r="D51" i="7"/>
  <c r="D66" i="7"/>
  <c r="K23" i="7"/>
  <c r="K22" i="7"/>
  <c r="G51" i="7"/>
  <c r="F51" i="7"/>
  <c r="J51" i="7"/>
  <c r="K82" i="7"/>
  <c r="K81" i="7"/>
  <c r="K80" i="7"/>
  <c r="K79" i="7"/>
  <c r="H66" i="7"/>
  <c r="G66" i="7"/>
  <c r="G40" i="7"/>
  <c r="K14" i="7"/>
  <c r="C112" i="3" l="1"/>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11" i="3" l="1"/>
  <c r="C271" i="3"/>
  <c r="C79" i="3"/>
  <c r="C78" i="3"/>
  <c r="C77" i="3"/>
  <c r="C76" i="3"/>
  <c r="C75" i="3"/>
  <c r="C74" i="3"/>
  <c r="C73" i="3"/>
  <c r="C72" i="3"/>
  <c r="C71" i="3"/>
  <c r="C70" i="3"/>
  <c r="C69" i="3"/>
  <c r="C68" i="3"/>
  <c r="C67" i="3"/>
  <c r="C66" i="3"/>
  <c r="C65" i="3"/>
  <c r="C64" i="3"/>
  <c r="C63" i="3"/>
  <c r="C62" i="3"/>
  <c r="C61" i="3"/>
  <c r="C60" i="3"/>
  <c r="C59" i="3"/>
  <c r="C58" i="3"/>
  <c r="C57" i="3"/>
  <c r="C56" i="3"/>
  <c r="C55" i="3"/>
  <c r="C24" i="3"/>
  <c r="C18" i="3" l="1"/>
  <c r="C17" i="3"/>
  <c r="C16" i="3"/>
  <c r="I66" i="7" l="1"/>
  <c r="J119" i="7"/>
  <c r="I119" i="7"/>
  <c r="H119" i="7"/>
  <c r="G119" i="7"/>
  <c r="E119" i="7"/>
  <c r="K118" i="7"/>
  <c r="K117" i="7"/>
  <c r="K116" i="7"/>
  <c r="K115" i="7"/>
  <c r="K114" i="7"/>
  <c r="F119" i="7"/>
  <c r="K112" i="7"/>
  <c r="K111" i="7"/>
  <c r="K110" i="7"/>
  <c r="K109" i="7"/>
  <c r="K108" i="7"/>
  <c r="J98" i="7"/>
  <c r="I98" i="7"/>
  <c r="H98" i="7"/>
  <c r="G98" i="7"/>
  <c r="E98" i="7"/>
  <c r="K97" i="7"/>
  <c r="K96" i="7"/>
  <c r="K95" i="7"/>
  <c r="K94" i="7"/>
  <c r="K93" i="7"/>
  <c r="F98" i="7"/>
  <c r="J84" i="7"/>
  <c r="I84" i="7"/>
  <c r="H84" i="7"/>
  <c r="G84" i="7"/>
  <c r="F84" i="7"/>
  <c r="E84" i="7"/>
  <c r="K83" i="7"/>
  <c r="K78" i="7"/>
  <c r="J66" i="7"/>
  <c r="E66" i="7"/>
  <c r="K65" i="7"/>
  <c r="K61" i="7"/>
  <c r="K60" i="7"/>
  <c r="K58" i="7"/>
  <c r="I51" i="7"/>
  <c r="H51" i="7"/>
  <c r="E51" i="7"/>
  <c r="K50" i="7"/>
  <c r="K49" i="7"/>
  <c r="K48" i="7"/>
  <c r="K47" i="7"/>
  <c r="K46" i="7"/>
  <c r="J40" i="7"/>
  <c r="I40" i="7"/>
  <c r="H40" i="7"/>
  <c r="E40" i="7"/>
  <c r="K39" i="7"/>
  <c r="K38" i="7"/>
  <c r="K37" i="7"/>
  <c r="K36" i="7"/>
  <c r="K35" i="7"/>
  <c r="K34" i="7"/>
  <c r="K33" i="7"/>
  <c r="K32" i="7"/>
  <c r="J24" i="7"/>
  <c r="I24" i="7"/>
  <c r="H24" i="7"/>
  <c r="G24" i="7"/>
  <c r="E24" i="7"/>
  <c r="D123" i="7" l="1"/>
  <c r="F66" i="7"/>
  <c r="K59" i="7"/>
  <c r="G123" i="7"/>
  <c r="F40" i="7"/>
  <c r="E123" i="7"/>
  <c r="H123" i="7"/>
  <c r="J123" i="7"/>
  <c r="I123" i="7"/>
  <c r="K113" i="7"/>
  <c r="F24" i="7"/>
  <c r="K92" i="7"/>
  <c r="F123" i="7" l="1"/>
  <c r="C21" i="3" l="1"/>
  <c r="C22" i="3" s="1"/>
  <c r="Q323" i="3" l="1"/>
  <c r="P323" i="3"/>
  <c r="O323" i="3"/>
  <c r="N323" i="3"/>
  <c r="M323" i="3"/>
  <c r="L323" i="3"/>
  <c r="K323" i="3"/>
  <c r="J323" i="3"/>
  <c r="I323" i="3"/>
  <c r="H323" i="3"/>
  <c r="G323" i="3"/>
  <c r="F323" i="3"/>
  <c r="E323" i="3"/>
  <c r="D323" i="3"/>
  <c r="C32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Grupo de Control Interno</author>
    <author>RAIMON GUILLERMO SALES CONTRERAS</author>
    <author>MIGUEL ANGEL RICO RAMÍREZ</author>
    <author>GLADYS ESPITIA PENA</author>
  </authors>
  <commentList>
    <comment ref="AC194" authorId="0" shapeId="0" xr:uid="{6D8E87B3-5B11-4471-9BB4-E9E216E09FB1}">
      <text>
        <r>
          <rPr>
            <b/>
            <sz val="9"/>
            <color indexed="81"/>
            <rFont val="Tahoma"/>
            <family val="2"/>
          </rPr>
          <t>Grupo de Control Interno:</t>
        </r>
        <r>
          <rPr>
            <sz val="9"/>
            <color indexed="81"/>
            <rFont val="Tahoma"/>
            <family val="2"/>
          </rPr>
          <t xml:space="preserve">
Tener presente que Maria Mercedes tambien hizo seguimiento.</t>
        </r>
      </text>
    </comment>
    <comment ref="M389" authorId="1" shapeId="0" xr:uid="{7DE872EC-D924-472A-8D09-27346E241E6F}">
      <text>
        <r>
          <rPr>
            <b/>
            <sz val="9"/>
            <color indexed="81"/>
            <rFont val="Tahoma"/>
            <family val="2"/>
          </rPr>
          <t>RAIMON GUILLERMO SALES CONTRERAS:</t>
        </r>
        <r>
          <rPr>
            <sz val="9"/>
            <color indexed="81"/>
            <rFont val="Tahoma"/>
            <family val="2"/>
          </rPr>
          <t xml:space="preserve">
No colocar siglas ( Grupo de Gestión Financiera)</t>
        </r>
      </text>
    </comment>
    <comment ref="J434" authorId="2" shapeId="0" xr:uid="{3A3BCDB2-2D3E-4C9B-A13F-870B103C9383}">
      <text>
        <r>
          <rPr>
            <b/>
            <sz val="9"/>
            <color indexed="81"/>
            <rFont val="Tahoma"/>
            <family val="2"/>
          </rPr>
          <t>MIGUEL ANGEL RICO RAMÍREZ:Marcar SI</t>
        </r>
      </text>
    </comment>
    <comment ref="N434" authorId="2" shapeId="0" xr:uid="{1C4ED3E6-9011-485C-9B61-AFF62EBED1C1}">
      <text>
        <r>
          <rPr>
            <b/>
            <sz val="9"/>
            <color indexed="81"/>
            <rFont val="Tahoma"/>
            <family val="2"/>
          </rPr>
          <t>MIGUEL ANGEL RICO RAMÍREZ:</t>
        </r>
        <r>
          <rPr>
            <sz val="9"/>
            <color indexed="81"/>
            <rFont val="Tahoma"/>
            <family val="2"/>
          </rPr>
          <t xml:space="preserve">
Se recomienda que la fecha corresponda 8 días despues de remitido el ORFEO a GCI</t>
        </r>
      </text>
    </comment>
    <comment ref="O434" authorId="3" shapeId="0" xr:uid="{882CDA41-7CE9-4AB1-B833-FA0366A6B25E}">
      <text>
        <r>
          <rPr>
            <b/>
            <sz val="9"/>
            <color indexed="81"/>
            <rFont val="Tahoma"/>
            <family val="2"/>
          </rPr>
          <t>GLADYS ESPITIA PENA:</t>
        </r>
        <r>
          <rPr>
            <sz val="9"/>
            <color indexed="81"/>
            <rFont val="Tahoma"/>
            <family val="2"/>
          </rPr>
          <t xml:space="preserve">
Este tema es prioritario y debe cumplirse de inmediato, con el fin de evitar que se sigan generando más incumplimientos.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1C2C59A-E7DD-4022-A403-99DE0CFC3E17}"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4BA886D9-6791-41D1-914C-F8934A7FA254}" name="WorksheetConnection_DASHBOARD_Plan_Mejoramiento_Procesos_Gestion_Agosto.xlsx!BDPMP" type="102" refreshedVersion="8" minRefreshableVersion="5">
    <extLst>
      <ext xmlns:x15="http://schemas.microsoft.com/office/spreadsheetml/2010/11/main" uri="{DE250136-89BD-433C-8126-D09CA5730AF9}">
        <x15:connection id="BDPMP">
          <x15:rangePr sourceName="_xlcn.WorksheetConnection_DASHBOARD_Plan_Mejoramiento_Procesos_Gestion_Agosto.xlsxBDPMP1"/>
        </x15:connection>
      </ext>
    </extLst>
  </connection>
  <connection id="3" xr16:uid="{92B8A420-7077-4A1A-B637-79DF091BC3AD}" name="WorksheetConnection_Estadística consolidado Mayo!$B$2:$C$9" type="102" refreshedVersion="8" minRefreshableVersion="5">
    <extLst>
      <ext xmlns:x15="http://schemas.microsoft.com/office/spreadsheetml/2010/11/main" uri="{DE250136-89BD-433C-8126-D09CA5730AF9}">
        <x15:connection id="Rango">
          <x15:rangePr sourceName="_xlcn.WorksheetConnection_EstadísticaconsolidadoMayoB2C91"/>
        </x15:connection>
      </ext>
    </extLst>
  </connection>
</connections>
</file>

<file path=xl/sharedStrings.xml><?xml version="1.0" encoding="utf-8"?>
<sst xmlns="http://schemas.openxmlformats.org/spreadsheetml/2006/main" count="7993" uniqueCount="1625">
  <si>
    <t>DATOS GENERALES</t>
  </si>
  <si>
    <t>DESCRIPCIÓN DE LA NO CONFORMIDAD U OPORTUNIDAD DE MEJORA</t>
  </si>
  <si>
    <t xml:space="preserve">LA NO CONFORMIDAD AFECTA LOS RIESGOS IDENTIFICADOS DE SU PROCESO </t>
  </si>
  <si>
    <t xml:space="preserve">TIPO DE ACCIÓN </t>
  </si>
  <si>
    <t>ACCIÓN</t>
  </si>
  <si>
    <t xml:space="preserve">INDICADORES </t>
  </si>
  <si>
    <t xml:space="preserve">SEGUIMIENTO POR PARTE DE LA UNIDAD DE DECISIÓN RESPONSABLE </t>
  </si>
  <si>
    <t>SEGUIMIENTO CONTROL INTERNO
(USO EXCLUSIVO DE CONTROL INTERNO)</t>
  </si>
  <si>
    <t xml:space="preserve"> FUENTE</t>
  </si>
  <si>
    <t xml:space="preserve">  CONSECUTIVO DE LA NO CONFORMIDAD / OBSERVACIÓN</t>
  </si>
  <si>
    <t>FECHA DE LA AUDITORIA  (DD/MM/AAAA)</t>
  </si>
  <si>
    <t>NO CONFORMIDAD / OBSERVACIÓN</t>
  </si>
  <si>
    <t>DESCRIPCIÓN DE LA NO CONFORMIDAD / OBSERVACIÓN</t>
  </si>
  <si>
    <t xml:space="preserve"> CAUSA (S) RAIZ*</t>
  </si>
  <si>
    <t xml:space="preserve"> PROCESO </t>
  </si>
  <si>
    <t xml:space="preserve">DEPENDENCIA: 
NIVEL CENTRAL//TERRITORIAL/LOCAL RESPONSABLE DE LA ACCIÓN  </t>
  </si>
  <si>
    <t xml:space="preserve">SI </t>
  </si>
  <si>
    <t xml:space="preserve">NO </t>
  </si>
  <si>
    <t>DESCRIPCIÓN DE LA ACCIÓN</t>
  </si>
  <si>
    <t xml:space="preserve"> FECHA DE INICIO (DD/MM/AAAA)</t>
  </si>
  <si>
    <t>FECHA DE EJECUCIÓN Ó COMPROMISO
(DD/MM/AAAA)</t>
  </si>
  <si>
    <t>ALARMA</t>
  </si>
  <si>
    <t>NOMBRE DEL INDICADOR</t>
  </si>
  <si>
    <t>UNIDAD DE MEDIDA</t>
  </si>
  <si>
    <t>META</t>
  </si>
  <si>
    <t xml:space="preserve"> FECHA</t>
  </si>
  <si>
    <t>DESCRIPCIÓN DE LAS ACTIVIDADES REALIZADAS</t>
  </si>
  <si>
    <t>AUDITOR RESPONSABLE</t>
  </si>
  <si>
    <t xml:space="preserve"> EFECTIVA
(¿Eliminó la No Conformidad y la Causa?) </t>
  </si>
  <si>
    <t>ESTADO DE LA ACCIÓN</t>
  </si>
  <si>
    <t xml:space="preserve"> FECHA DE CIERRE
(DD/MM/AAAA)</t>
  </si>
  <si>
    <t>OBSERVACIONES DE CUMPLIMIENTO  
(Grupo de Control Interno)</t>
  </si>
  <si>
    <t xml:space="preserve">AUDITORÍA INTERNA </t>
  </si>
  <si>
    <t xml:space="preserve">NO CONFORMIDAD </t>
  </si>
  <si>
    <t>NO CONFORMIDAD No. 3: No se evidenció cumplimiento por parte del Parque Nacional Natural Gorgona a lo establecido en la actividad No 8 del procedimiento Gestión del Riesgo de Desastres Naturales y Socionaturales.
Actividad No 8: Socializar el Plan de Emergencia y Contingencia por Desastres Naturales y Socionaturales a los Consejos Municipales y Departamentales de Gestión del Riesgo.</t>
  </si>
  <si>
    <t>No se aplicó el procedimiento como está establecido en la actividad No. 8, en lo que corresponde al procedimiento de Gestión del Riesgo de Desastres Naturales</t>
  </si>
  <si>
    <t>Administración y Manejo del Sistema de Parques Nacionales Naturales</t>
  </si>
  <si>
    <t>PARQUE NACIONAL NATURAL GORGONA</t>
  </si>
  <si>
    <t>x</t>
  </si>
  <si>
    <t>Correctiva</t>
  </si>
  <si>
    <t>Aplicación y cumplimiento del procedimiento de Gestión de Riesgo de Desastres Naturales, en lo correspondiente a la gestión con los  los Consejos Municipales y Departamentales de Gestión del Riesgo, para incluir en las agendas de las reuniones la socialización del plan de Emergencia y Contingencia  por Desastres Naturales  del PNN Gorgona</t>
  </si>
  <si>
    <t>No. socializaciones programadas/ socializaciones ejecutadas</t>
  </si>
  <si>
    <t>CANTIDAD</t>
  </si>
  <si>
    <t>PAULA ANDREA ARCINIEGAS</t>
  </si>
  <si>
    <t>ABIERTA</t>
  </si>
  <si>
    <t>No conformidad No. 1 No se dio cumplimiento a las actividades las actividades 13, 16 y 23 del procedí-miento por parte del Santuario de Fauna y Flora Los Flamencos en lo que compete a tener ajustado y aprobado el documento Plan de Manejo y sus anexos Programa de Monitoreo, Plan de Emergencia y Con-contingencia por Desastres Naturales y Plan de Contingencia para Riesgo Publico incumpliendo con el numeral 5.3 Política de Calidad NTCGP1000 y el elemento 1.2.2 Modelo de Operación por Procesos 1.2 Con-ponente Direccionamiento Estratégico, 1. Modulo Control de Planeación y Gestión.</t>
  </si>
  <si>
    <t>Desarrollo del debido proceso de revisión en niveles central y territorial.
­Falta de seguimiento por parte de DTCA y Área Protegida.</t>
  </si>
  <si>
    <t>SANTUARIO DE FAUNA Y FLORA LOS FLAMENCOS</t>
  </si>
  <si>
    <t>De Corrección</t>
  </si>
  <si>
    <t xml:space="preserve">Corrección: Actualizar el instrumento de planificación de acuerdo al alcance establecido por los tres niveles de PNNC (AP, DTCA, NC)
• Componente Diagnóstico: 30 de abril de 2020
• Componente de ordenamiento: 31 de Julio del 2020
• Componente Plan Estratégico de Acción: 31 de diciembre del 2020
DOCUMENTO ACTUALIZADO: 31 de diciembre del 2020
</t>
  </si>
  <si>
    <t xml:space="preserve">En la vigencia 2022, el Santuario de Flora y Fauna Los Flamencos se ha continuado con el ejercicio de la recopilación de información (secundaria y/o trabajo de campo por el equipo del área protegida) e identificación de elementos faltantes que nutren el instrumento de planificación, basados en los lineamientos institucionales (hoja metodológica Código: AMSPNN_IN_19 vigente desde 2017), y la GUIA METODOLÓGICA para la planeación y el manejo de las áreas protegidas administradas por PNN – Marta C. Díaz L.2020; identificando la necesidad de incorporar al diagnóstico del AP las prácticas tradicionales de los consejos comunitarios de comunidades negras que hacen uso del Santuario. Atendiendo lo anterior, se solicitó apoyo al Proyecto GIZ MIMAC, Manejo Integral Marino Costero en el marco de la iniciativa IKI, quienes contrataron la Consultoría para el levantamiento de esta información, y de la cual ya se cuenta con una versión preliminar en espera de la entrega formal del documento. Además, el equipo del AP avanza en el análisis de la encuesta socioeconómica realizada a finales de la vigencia 2021, para actualizar el componente diagnóstico del instrumento de planificación. 
Es importante adicionar, que se ha avanzado en la suscripción del Acuerdo de Relacionamiento con tres consejos comunitarios de Camarones y Perico, vecinos al Santuario Los Flamencos, logrando la firma del Pacto el día 04 de agosto de 2022. Para el caso de las comunidades indígenas, se avanza en el proceso de negociación del acuerdo Yanama con las autoridades tradicionales de las comunidades wayuu que se encuentran al interior del área protegida; para lo cual ha sido necesario solicitar el apoyo de entes territoriales (oficina Asuntos indígenas del Distrito de Riohacha y La Gobernación de La Guajira) para avanzar en la comprensión del acuerdo Yanama en el uso del lenguaje propio y con la participación de palabreros de la región (estos últimos financiados por GIZ). Ambos acuerdos han sido trabajados, revisados y avalados por el Grupo de Gobernanza y Oficina Jurídica del Nivel Central y Territorial Caribe. Sin embargo, aun las instancias de concertación no están consolidadas para definir el proceso de concertación del instrumento de planificación. Así mismo se expresa, que el área protegida cuenta con la aprobación de los documentos anexos referenciados en la no conformidad No.1. (Programa de Monitoreo en revisión por nivel central, Plan de Emergencia y Contingencia por Desastres Naturales aprobado por memorando No. 20221500000043 del 07 de enero de 2022 y Plan de Contingencia para Riesgo Publico con memorando No. 20211500001763 del 30 de julio de 2021). 
Es importante adicionar, que desde la jefatura del área protegida se realizó la solicitud de viabilidad para la formulación del instrumento de planificación del SFF Los Flamencos - Documento versión institucional a la Subdirección de Gestión y Manejo de Áreas Protegidas a través del memorando No. 20226760002853 del 27 de octubre de 2022, con la finalidad de poder avanzar en la formulación del documento y no continuar sin Plan de Manejo. De acuerdo a lo anterior, el día 28 de noviembre de 2022 con el memorando No. 20222000007573 la Subdirección de Gestión y Manejo de la Entidad informa que están atentos a orientar y acompañar el proceso de formulación del instrumento, para lo cual se generarán los espacios necesarios en los que se analicen los alcances y se estructure el documento, respondiendo a las situaciones particulares con las comunidades relacionadas con el Santuario y que es necesario esperar la vigencia 2023, cuando se organice el personal relacionado con la gestión de la Subdirección, pero dejó abierta la posibilidad de desarrollar una sesión virtual en la segunda semana de diciembre con el objetivo de analizar con el área protegida los requerimientos y definir la ruta de trabajo para la vigencia 2023. </t>
  </si>
  <si>
    <t>FANNY SABOGAL AGUDELO</t>
  </si>
  <si>
    <t xml:space="preserve">Actualizar la información correspondiente al  Documentos Plan de Manejo en el alcance establecido por la DTCA y el Nivel Central. </t>
  </si>
  <si>
    <t>NC No 1: No se evidenció en los expedientes contractuales el  cumplimiento de la normativa de gestión documental de conformidad con lo establecido por los art. 11 y 16 Ley 594 de 2000, artículo 4 del acuerdo 002 de 2014 del Archivo General de la Nación, art. 36 de la Ley 1437 de 2011,numeral 7.5. Información Documentada,7.5.1 Generalidades, literal b y numeral 7.5.3 Control de la Información Documentada NTC ISO 9001:2015, sin determinar puntos de control incumpliendo el procedimiento de convenios V2, Ley 1712 de 2014 y Ley de Transparencia y del Derecho al acceso Información pública.</t>
  </si>
  <si>
    <t>Deficiente conocimiento de las normas legales y técnicas
que regulan los aspectos propios de la gestión archivística</t>
  </si>
  <si>
    <t>Gestión Contractual</t>
  </si>
  <si>
    <t>DIRECCIÓN TERRITORIAL CARIBE</t>
  </si>
  <si>
    <t>Revisar el total de (71) expedientes de convenio sujeto de auditoria vigencias (2014-2018) y corregir  las inconsistencias teniendo en cuenta normatividad de gestión documental y Ley General de Archivo. Se remitirán como evidencia el total de  expedientes corregidos relacionados en el informe de auditoria y una muestra aleatoria de cinco (5) expedientes  adicionales . Acta de reunión producto del ejercicio de revisión de los expedientes</t>
  </si>
  <si>
    <t>NC No 2. No se evidenció en los expedientes contractuales la adecuada supervisión de los mismos, incumpliendo con lo dispuesto en el Manual de Contratación y Supervisión de la Entidad, art 83 y 84 Ley 1474 de 2011, así como el Estatuto General de Contratación de la Administración Publica</t>
  </si>
  <si>
    <t>Falta de capacitación por parte de la DTCA a los supervisores de convenios en cuanto a sus responsabilidades, administrativas,  técnicas, jurídicas, fi nancieras y contables</t>
  </si>
  <si>
    <t xml:space="preserve">Revisar el total de (71)  expedientes de convenios que fueron sujeto de auditoria (2014-2018), remitir el total de expedientes corregidos relacionados en el informe de auditoria, acta de reunión y memorandos del ejercicio de revisión y entrega de documentación con los responsables  </t>
  </si>
  <si>
    <t>NC No 4. Se evidenció poca gestión en la legalización de anticipos de las cuentas 142012 y 14202 de los Estados Básicos Contables 2014-2018, incumpliendo el Régimen de Contabilidad Pública, directrices de Nivel Central,  literal b) del artículo 7.5.1 y literal a) del 7.5.3.1 ISO 9001:2015</t>
  </si>
  <si>
    <t>Falta de apropiación e inobservancia del manual de contratación y supervisión de la entidad  por parte de los supervisores  de convenios</t>
  </si>
  <si>
    <t xml:space="preserve">Verificar  el total de (71) expedientes de los convenios sujeto de auditoria vigencia 2014-2018 e incluir los soportes faltantes correspondientes a las legalizaciones financieras de acuerdo a las normas contables y directrices de Nivel Central. Se remitirá como evidencia los expedientes corregidos relacionados en el informe de auditoría y una muestra aleatoria de 5 expedientes adicionales y Acta de reunión </t>
  </si>
  <si>
    <t>No Conformidad No.9: No se evidencia cumplimiento del compromiso relacionado con el uso y aprovechamiento más adecuado en actividades de Ecoturismo Comunitario del bote eduardoño E25A0GB con placa 33213 Careta, Careta que a la fecha se encuentra inactiva y en deterioro, tal como lo establece el plan de trabajo en su actividad No. 7 "Definir la situación de la embarcación fondo de Cristal con el fin de darle el uso correspondiente. Si no se cumple se desistirá el requerimiento".</t>
  </si>
  <si>
    <t>Falencias en el ejercicio de supervisión a los compromisos establecidos en el Plan de Trabajo del Contrato con la empresa Comunitaria Nativos Activos.</t>
  </si>
  <si>
    <t>PARQUE NACIONAL NATURAL CORALES DEL ROSARIO Y DE SAN BERNARDO</t>
  </si>
  <si>
    <t>SI</t>
  </si>
  <si>
    <t>No conformidad No. 2: Al realizar el seguimiento al corte 30 de abril de 2019, de los Mapas de riesgos se logró evidenciar que no se generó avance de dos (2) acciones preventivas planteadas con respecto a la Generación de Lineamientos en el trámite de pagos no presupuestales y Realizar seguimiento a la Gestión de las Tesorería de las DT.</t>
  </si>
  <si>
    <t>Porque se incumplió con la generación de lineamientos  y seguimientos oportunamente, faltando al autocontrol en el area de tesoreria.</t>
  </si>
  <si>
    <t>Gestión de Recursos Financieros</t>
  </si>
  <si>
    <t>GRUPO DE GESTIÓN FINANCIERA</t>
  </si>
  <si>
    <t>Ejecutar las dos (2) acciones preventivas relacionadas con  la Generación de Lineamientos en el trámite de pagos no presupuestales y Realizar seguimiento a la Gestión de las Tesorería de las DT.</t>
  </si>
  <si>
    <t>Cumplimiento de las acciones preventivas propuestas dentro del mapa de riesgos</t>
  </si>
  <si>
    <t>PORCENTAJE</t>
  </si>
  <si>
    <t>ELSA ROSMERY LEÓN</t>
  </si>
  <si>
    <t xml:space="preserve">No conformidad No. 9: En el momento de realizar la verificación de la cartera de FONAM, se logró evidenciar que la misma es generada en procesos diferentes al de Recursos Financieros, sin embargo; este último es el que realiza la Gestión de Cobro cuando conoce su origen y el deudor legal.
Sin bien es cierto el proceso de Recursos Financieros debe registrar, contabilizar y reflejar en sus Estados Financieros la cartera de la entidad, no es menos cierto que la Gestión de Cobro de la misma no puede realizarla este proceso, por cuanto la causa, el detalle, el deudor, el concepto entre otros se origina en procesos totalmente diferentes al proceso de Recursos Financieros.
Al realizar el cotejo individual de esta cartera de FONAM, se vislumbró que existen cuentas por cobrar desde la vigencia 2005 (19 años), en cartera la cual ha sido depurada y se encuentra pendiente por cobrar, incumpliéndose  lo estipulado en la Resolución 357 de fecha 23 de julio de 2008, y resolución 193 de 2016, emitidas por la Contaduría General de la Nación, “Por la cual se adopta el procedimiento de control interno contable y de reporte del informe anual de evaluación a la Contaduría General de la Nación”, en su anexo “PROCEDIMIENTO PARA LA IMPLEMEN-TACIÓN Y EVALUACIÓN DEL CONTROL INTERNO CONTABLE”, el cual establece: …3.2.14. Análisis, verificación y conciliación de información. Debe realizarse permanentemente el análisis de la información contable registrada en las diferentes subcuentas, a fin de contrastarla y ajustarla, si a ello hubiere lugar, con las fuentes de datos que provienen de aquellas dependencias que generan informa-ción relativa a bancos, inversiones, nómina, rentas o cuentas por cobrar, deuda pública, propiedad, planta y equipo, entre otros(…)
Asimismo, el numeral 3.2.1.indica la  Estructura del área contable y gestión por procesos, así: De acuerdo con la complejidad de la estruc-tura organizacional y de las operaciones que desarrollan las entidades, deberán contar con una estructura del área contable que les per-mita desarrollar adecuadamente todas las etapas que comprenden el proceso contable. En tal sentido, deberán diseñar y mantener, en su estructura organizacional, los procesos necesarios para la adecuada administración del sistema contable y disponer de un sistema de información que les permita cumplir adecuadamente sus funciones. Con tal fin, las entidades deberán adelantar acciones tendientes a determinar la forma como circula la información, observando su conveniencia y eficiencia, así como su contribución a la neutralización o mitigación de los riesgos relacionados con la oportunidad de la información. En este análisis, se deberán identificar, de manera clara, los documentos soporte a través de los cuales fluye la información, para establecer posteriormente su relación y efecto sobre la contabilidad, así como determinar los puntos críticos o de mayor impacto sobre el resultado del proceso contable. Para este fin, se pueden elaborar diagramas de flujo que vinculen los diferentes procesos desarrollados por la entidad y que permitan identificar los responsables y la forma como fluye y debe fluir la información financiera para proceder luego a implementar los controles que se requieran.
Por lo anteriormente expuesto, el análisis, verificación y conciliación de información lo realiza el  proceso de Recursos Financieros desde una óptica netamente contable, pero  el cobro de la cartera son fuentes de datos que provienen de otras dependencias que generan in-formación, como en este caso particularmente el de las Cuentas por Cobrar.
</t>
  </si>
  <si>
    <t xml:space="preserve">No existen lineamientos en la entidad para el manejo de la cartera estableciendo actividades, responsables y puntos de control transversal a todas las dependencias de la entidad.
</t>
  </si>
  <si>
    <t xml:space="preserve">Socializar y dar aplicación procedimiento gestión cartera con el fin de establecer actividades, responsables y puntos de control </t>
  </si>
  <si>
    <t>Actas de reunión socialización procedimiento Gestión Cartera</t>
  </si>
  <si>
    <t>No Conformidad No.4 No se da cumplimiento en su totalidad a la actividad No 10 del procedimiento en lo que
corresponde a: “… Transferir las series documentales de los archivos de gestión al archivo central o Semiactivo, de
acuerdo a lo estipulado en la tabla de retención documental y diligenciando el formato único de Transferencias
documentales. …”</t>
  </si>
  <si>
    <t xml:space="preserve">La mayoría de los integrantes del GCEA no revisan ni gestionan oportunamente la solicitudes que llegan a través del aplicativo Orfeo y falta conocimiento avanzado de manejo de archivo físico por parte del asistente administrativo. </t>
  </si>
  <si>
    <t xml:space="preserve">Gestión de Tecnologías y Seguridad de la Información  </t>
  </si>
  <si>
    <t>GRUPO DE COMUNICACIONES</t>
  </si>
  <si>
    <t>Organizar los archivos de gestión fisicos y digitales y realizar un control periódico de los archivos digitales</t>
  </si>
  <si>
    <t>Plan de trabajo</t>
  </si>
  <si>
    <t>ABOGADA 2</t>
  </si>
  <si>
    <t>elaborar diagnóstico del estado de los archivos de gestión y organziar los archivos físicos y digitales.</t>
  </si>
  <si>
    <t>solicitar sensibilizaciones en el manejo de los archivos físicos y digitales.</t>
  </si>
  <si>
    <t>Capacitaciones</t>
  </si>
  <si>
    <t>Control de gestión de archivos digitales</t>
  </si>
  <si>
    <t>Estado de Orfeos de la Dependencia</t>
  </si>
  <si>
    <t>No Conformidad No 8:Se registran elementos recibidos en comodatos-administración que de acuerdo con la información suministrada en la auditoria, estos elementos no son de responsabilidad de la entidad como la casa y los paneles solares que se encuentran asignados a la sede de Nuquí ocasionando gastos por concepto de seguros entre otros.</t>
  </si>
  <si>
    <t xml:space="preserve">Están pendientes los trámites para liquidar el comodato y el convenio establecidos con la Alcaldía y Fontur. </t>
  </si>
  <si>
    <t>Gestión de Recursos Físicos</t>
  </si>
  <si>
    <t>PARQUE NACIONAL NATURAL UTRÍA</t>
  </si>
  <si>
    <t>Relizar las acciones pertinentes para la liquidacion total del comodato dejando implmentaado el procedimeinto de reitoro de los equipos del inventario del Parque.</t>
  </si>
  <si>
    <t>Comunicaciones</t>
  </si>
  <si>
    <t>Se identifico el comodato o préstamo de uso a titulo precario No.NQ-CM-002-14 con el cual se tiene el punto de promoción y divulgación de parques nacionales naturales de Colombia y desarrollo de programas de apoyo a las comunidades artesanales de la localidad del municipio de Nuquí Chocó; sin embargo esta liderado por la unidad administrativa especial de aeronáutica civil; firmado en su entonces por la doctora Julia Miranda Londoño quien era la Directora General de PNNC y la directora del la Aeronáutica Regional Antioquia.
Por lo anterior se viene gestionando con NC la firma de acta de restitución de inmueble en comodato para la entrega de los equipos y el retiro del inventario de la DTPA.
Evidencias:
-Contrato de comodato No. NQ-CM-002-14
-Acta de restitución inmueble en comodato de la Aeronáutica civil unidad administrativa especial
-Remisión de acta a NC para firma</t>
  </si>
  <si>
    <t>ELSA ROSMERY LEÓN - RAYMON SALES</t>
  </si>
  <si>
    <t>No conformidad No.3. No se evidenció el consecutivo en el listado de visitantes y control de recaudo presentado por PNN Old Providence, en el mes de febrero de 2020, es decir, que se cumple parcialmente las actividades 7 y 9 del procedimiento Recaudo y registro de ingreso. Es necesario llevar un control del resumen de la boletería vendida.</t>
  </si>
  <si>
    <t>No hubo un punto de control que nos permitiera evidenciar el consecutivo faltante dado que correspondia a exento y por ende no afectaba el reporte financiero</t>
  </si>
  <si>
    <t xml:space="preserve">Consecutivo de facturacion del pnn old providence </t>
  </si>
  <si>
    <t xml:space="preserve">Establecer un punto de control con el profesional de ecoturismo y contador de la DTCA a fin de garantizar el consecutivo en la boletaria independiente que afecte o no el valor recaudado </t>
  </si>
  <si>
    <t>DIRECCIÓN TERRITORIAL PACÍFICO</t>
  </si>
  <si>
    <t>OTRAS FUENTES</t>
  </si>
  <si>
    <t>OBSERVACIÓN</t>
  </si>
  <si>
    <t>Gestión del Talento Humano</t>
  </si>
  <si>
    <t>GRUPO DE GESTIÓN HUMANA</t>
  </si>
  <si>
    <t>De Mejora</t>
  </si>
  <si>
    <t>NO CONFORMIDAD No. 5: Se evidencia en contratos de obra y suministro, falta de acta de liquidación del contrato, lo que implica incumplimiento a la actividad 13 del procedimiento ABS_PR_05.</t>
  </si>
  <si>
    <t>No se realizo la supervisión de los contratos de obra y suministro en la actividad correspondiente a su liquidación a efectos de proceder de manera oportuna.</t>
  </si>
  <si>
    <t xml:space="preserve">Proceder con la liquidación de los contratos de obra y de suministro de la vigencia 2019. </t>
  </si>
  <si>
    <t>Actas de liquidación elaboradas, firmadas y publicadas.</t>
  </si>
  <si>
    <t>MARIA MERCEDES MEDINA</t>
  </si>
  <si>
    <t xml:space="preserve"> Desconocimiento del documento de inventario sobre el cual se deberían realizar las actualizaciones			
			</t>
  </si>
  <si>
    <t>EL área avanza en la gestión para la actualización del inventario de la cocotera. Se anexan (Anexo 15. listado de asistencia con la DTCA, Anexo 16. Memorando de solicitud inventario Cocotera) Se solicita ampliar la fecha de cumplimiento hasta el  30 de Noviembre de 2022</t>
  </si>
  <si>
    <t xml:space="preserve">NO CONFORMIDAD No.29 En verificación de la Primera Fase de auditoria no se evidenció cumplimiento de la acreditación de la afiliación y pago de Seguridad Social para los trabajadores asociados al contrato. Para la vigencia 2016 falta la acreditación para los meses enero, febrero, marzo y noviembre y para la vigencia 2020 faltan las evidencias de los meses de abril, mayo junio y julio respectivamente, por lo anterior no se está dando cumplimiento a la obligación No.26, de la cláusula No.6 del Contrato de Ecoturismo Comunitario No.001 de 2008.
</t>
  </si>
  <si>
    <t xml:space="preserve">Falencias en el ejercicio de la supervisión 
			</t>
  </si>
  <si>
    <t>Gestión Documental</t>
  </si>
  <si>
    <t>Almacenar acreditación por parte del Representante Legal de la Empresa Comunitaria  de la afiliación y pago de Seguridad Social para los trabajadores asociados al contrato para los periodos enero, febrero, marzo y noviembre 2016 y  abril, mayo junio y julio 2020</t>
  </si>
  <si>
    <t xml:space="preserve">Documento - acreditación </t>
  </si>
  <si>
    <t xml:space="preserve">La ECNA remitio al AP copia de las planillas de aportes correspondientes al primer semestre del 2022, se continua realizando el seguimiento Anexo 20. Planillas de aportes 2022. Se solicita prorroga hasta el 30 de noviembre para adjuntar las planillas faltantes </t>
  </si>
  <si>
    <t>NO CONFORMIDAD No. 1: No efectuar otro si a la cláusula 35 del contrato de concesión No. 001 de 2016, que aclarare o derogare la necesidad de la existencia de la póliza de calidad y estabilidad de obras</t>
  </si>
  <si>
    <t>No se tuvo en cuenta solicitar la realización del Otro si del contrato.</t>
  </si>
  <si>
    <t>Sostenibilidad Financiera y Negocios Ambientales</t>
  </si>
  <si>
    <t xml:space="preserve"> Solicitar mediante memorando interno la eliminación de la exigencia de la póliza de calidad y estabilidad de la obra para que la SSNA realice la respectiva modificación contractual. </t>
  </si>
  <si>
    <t xml:space="preserve">Solicitud de Modificación del contrato </t>
  </si>
  <si>
    <t>Se remitió la solicitud a la oficina SSNA, con el fin de eliminar la exigencia de la póliza de calidad y espabilidad de obra 
-Solicitud de eliminación de la exigencia de póliza de calidad y estabilidad de obra.</t>
  </si>
  <si>
    <t>MARIA MERCEDES MEDINA - ABOGADA 2</t>
  </si>
  <si>
    <t>NO CONFORMIDAD No. 27: No se encontró en el desarrollo de la auditoría interna al Contrato de Concesión No. 001 de 2016 – Unión Temporal Concesión Gorgona para las Vigencias 2016- 2020, evidencia que demuestre el cumplimiento de la Cláusula No.15 Obligaciones del Concesionario: 15.2) Obligaciones Durante la Ejecución, 15.2.3) Obligaciones relacionadas con la Ac-utilización de las fichas técnicas de acuerdo con los mantenimientos realizados.</t>
  </si>
  <si>
    <t xml:space="preserve">Porque existe desconocimiento por parte del supervisor del contrato de concesión del requerimiento de documentar el seguimiento al plan de mantenimiento. </t>
  </si>
  <si>
    <t xml:space="preserve">Solicitar a la concesión la entrega de las fichas tecnicas de los mantenimientos ejecutados durante la ejecución del contrato
Crear un expediente virtual  (Drive) que contenga todos los documentos del seguimiento a la ejecución del contrato desde su inicio a la fecha, incluyendo las fichas tecnicas de acuerdo con los mantenimiento realizados </t>
  </si>
  <si>
    <t>Memorando Carpeta Virtual</t>
  </si>
  <si>
    <t>Unidad</t>
  </si>
  <si>
    <t>Se solicito en reunión realizada el 25 de junio de 2022 las fichas técnicas de los mantenimiento efectuados por la concesión, recibiendo de parte de la administración informes con los mantenimiento efectuados; sin embargo, en estos no se han implementados los formatos que se tienen desde PNNC para el mantenimiento de las infraestructura, por lo tanto en reunión realizada en el mes de julio en el AP, se socializa al administrador encargado los formatos y se solicitó nuevamente su entrega; en donde, a la fecha se recibieron los reportes adjuntos en la carpeta de evidencias; cargándose de igual forma en la carpeta compartida en drive.
-Acta de reunión
-Lista de asistencia
-Acta de comité operativo Julio
-Informes de mantenimiento</t>
  </si>
  <si>
    <t>Servicio al Ciudadano</t>
  </si>
  <si>
    <t>GRUPO DE PROCESOS CORPORATIVOS</t>
  </si>
  <si>
    <t>VALOR ABSOLUTO</t>
  </si>
  <si>
    <t>GRUPO DE INFRAESTRUCTURA</t>
  </si>
  <si>
    <t>RAYMON GUILLERMO SALES CONTRERAS</t>
  </si>
  <si>
    <t xml:space="preserve">No Conformidad No.1: No se evidencian en el desarrollo de la auditoría interna al Proceso Gestión de Recursos Financieros - Nivel Central y Direcciones Territoriales, las pre conciliaciones Bancarias correspondientes al procedimiento Gestión Contable – Código: GRFN_PR_15. Por parte del Nivel Territorial incumpliendo la actividad No. 4 y 5. </t>
  </si>
  <si>
    <t>Incumplimiento al procedimiento de gestión contable, que permita realizar seguimiento a partidas conciliatorias dentro del mismo periodo y dar solución a las mismas en pro de no acumular partidas y soportar el proceso en debida forma de conciliaciones bancarias.</t>
  </si>
  <si>
    <t>Elaborar las preconciliaciones bancarias y deben constituir un soporte obligatorio para firma de conciliaciones bancarias.</t>
  </si>
  <si>
    <t>Número de Preconciliaciones mensuales firmadas cada DT y NC</t>
  </si>
  <si>
    <t>No Conformidad No. 1: No se evidencian en el desarrollo de la auditoría interna al Proceso Gestión de Recursos Financieros - Nivel Central y  Direcciones Territoriales, las pre conciliaciones Bancarias correspondientes al procedimiento Gestión Contable – Código:  GRFN_PR_15. Por parte del Nivel Territorial incumpliendo la actividad No. 4 y 5</t>
  </si>
  <si>
    <t>Actualizar y socializar el procedimiento incluyendo punto de control que garantice el cumplimiento de las preconciliaciones por parte de las Direcciones Territoriales</t>
  </si>
  <si>
    <t>Procedimiento actualizado y socializado</t>
  </si>
  <si>
    <t>AUDITORÍA INTERNA</t>
  </si>
  <si>
    <t>No conformidad 2: Se evidenció que para el cierre de la vigencia 2020 y a marzo de 2021 presenta la DTCA en cuanto a saldos de convenios sin legalizar de la cuenta 190801 un valor de $172.467.257 – FONAM vigencia 2014 y $554.571.162 correspondiente a vigencias anteriores desde la vigencia 2016. De igual forma la DTAO con un saldo sin legalizar de convenios al cierre de la vigencia 2020 y marzo 2021 un valor de $25.000.000. La situación descrita anteriormente trae como consecuencias medidas negativas por parte del Ministerio de Hacienda – GRUPO PAC, en cuanto a la penalización con la no colocación de PAC para PNNC, por el déficit de recaudo fiscal, como se ha advertido en mesa de trabajo con el Ministerio de Hacienda y esto significaría incumplimiento en cuanto al pago de las obligaciones contraídas con proveedores de bienes o servicios de la entidad que pueden terminar en reclamaciones contractuales, incumpliendo el Procedimiento GESTIÓN CONTABLE Código: GRFN_PR_15 – Actividades No. 11 y 15.</t>
  </si>
  <si>
    <t>No se ha dado reforzado desde el Nivel Central  con participación de supervisores, contratos, contadores respecto a las implicaciones del no acatamiento de la norma presupuestal y las cláusulas de los contratos respecto a convenios sin ejecución total dentro del año fiscal. Falta seguimiento periódico.</t>
  </si>
  <si>
    <t>DIRECCIÓN TERRITORIAL ANDES OCCIDENTALES</t>
  </si>
  <si>
    <t>Realizar una mesa de trabajo integral con Contratos, supervisores, contadores NC y DTS y fijar lineamientos e implicaciones respecto a la ejecución anual de los convenios y dar seguimiento trimestral.</t>
  </si>
  <si>
    <t>Acta mesa de trabajo interdisciplinaria  y número de Informes de seguimiento de saldos en los EEFF Trimestral NC y DTS</t>
  </si>
  <si>
    <t xml:space="preserve">NO CONFORMIDAD No. 3:  Se evidenció que existen saldos sin recaudar con corte a 31 de marzo de 2021 por recobro de cartera de incapacidades, el cual presentan saldo de vigencias anteriores de la siguiente manera: (DTOR $ 10.007.184)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t>
  </si>
  <si>
    <t>Se requiere que a traves de la oficina asesora juridica del nivel central se continue en la revision de estos casos para definir proceso legal que sea efectivo en el cobro de  las incapacidades.</t>
  </si>
  <si>
    <t>Remitir al Grupo de Control Interno un memorando solicitando como accion de mejora a esta no conformidad, la gestión de cobro de la cartera al Grupo de Gestión Humana y a los responsables de nomina en las Direcciones Territoriales de acuerdo a las funciones del grupo</t>
  </si>
  <si>
    <t>Memorando</t>
  </si>
  <si>
    <t xml:space="preserve">Mesa de trabajo para analizar los casos especiales entre Grupo de Gestión Humana y Grupo Gestion Financiera para determinar su tratamiento. </t>
  </si>
  <si>
    <t xml:space="preserve">Acta </t>
  </si>
  <si>
    <t>NO CONFORMIDAD No. 4: Se evidenció en el informe de la conciliación contable de pasivos de la cuenta 240720001 – Recaudos por clasificar en la conciliación de la DTCA el cual existen saldos por imputar a cierre de la vigencia 2020 por valor de $941.043 y a 31 de marzo un valor de recaudo por clasificar de $940.370, el cual ha sido consolidada por el nivel central – GGF, esta debe revelar de manera exacta, veras y oportuna las cifras en los estados financieros de la entidad, Incumpliendo lo establecido en el Procedimiento Gestión Contable – Código: GRFN_PR_15. Actividad No. 19.</t>
  </si>
  <si>
    <t>No se realizan las conciliaciones contables de recaudos por clasificar de manera oportuna</t>
  </si>
  <si>
    <t>Actualizacion de los requisitos para asignacion de PAC mensual, incluyendo como indicador la imputacion de los documentos de recaudo por clasificar de vigencis anteriores.</t>
  </si>
  <si>
    <t>Número de conciliaciones contables recaudos por clasificar cada DT y NC</t>
  </si>
  <si>
    <t>NO CONFORMIDAD No. 6: Se evidenció en la conciliación aportada por la Dirección Territorial Caribe-DTCA que se presenta una diferencia en la conciliación de la cuenta de Propiedad Planta y Equipo entre el valor reportado por el grupo de Procesos Corporativo - NEON a 31 de diciembre de 2020 comparado con la cifra reportada en SIIF por un valor de $626.585.800, por concepto de bienes recibidos por concesiones – reversión de bienes a efectos de devolución y a 31 de marzo de 2021 presenta 
una diferencia de $97.376.813. Lo que genera el incumplimiento al Procedimiento GESTIÓN CONTABLE Código: 
GRFN_PR_15 – Actividad No.20.</t>
  </si>
  <si>
    <t>No se ha definido un procedimiento contable y administrativo de los contratos de concesión que permita realizar un seguimiento al control de los bienes entregados por el concesionario, y las operaciones realizadas por el concedente en virtud de éstos contratos.</t>
  </si>
  <si>
    <t>Definir un procedimiento de tipo contable de concesión</t>
  </si>
  <si>
    <t>Número de procedimiento de concesión</t>
  </si>
  <si>
    <t>DIRECCIÓN TERRITORIAL AMAZONÍA</t>
  </si>
  <si>
    <t>MARIA MERCEDES MEDINA - RAYMON SALES</t>
  </si>
  <si>
    <t xml:space="preserve">NO CONFORMIDAD No. 7: Para la vigencia fiscal 2020 no se realizó toma física de inventarios a nivel de la entidad, que permitan realizar la verificación de los registros de propiedad, planta y equipo, depreciaciones, amortizaciones, valorización e identificación y seguimiento bienes registrados y de esta manera establecer con mayor precisión la base para el cálculo de la Depreciación acumulada y por consiguiente revelar cifras que reflejen la realidad económica presentada en Estados Financieros de la entidad toda vez que para el cierre de la vigencia fiscal 2020 la cuenta 1685 -DEPRECIACIÓN ACUMULADA DE PROPIEDADES PLANTA Y EQUIPO, presenta un saldo de $ -24.641.583.397, que corresponde a un 30% sobre el activo revelado en la cuenta de Parque Nacionales Naturales de Colombia, para el caso de PPYE para diciembre 31 de 2020 asciende a un valor revelado de $88.909.858.203.
Es preciso indicar que la revisión realizada en la auditoría ejecutada por la CGR, para la vigencia fiscal 2020 referente a la vida útil de los elementos de PPYE, arrojó que el grupo de elementos auditados debían ser ajustados en su totalidad, lo que genera cambio en la cifra base para el cálculo de la Depreciación Acumulada, es necesario realizar una revisión definitiva de manera global al 100% del inventario de la entidad, (toma física , estado del bien técnico y responsable de cada elemento) siendo esta una de las falencias más representativa en cuanto a revelación, preparación y consolidación de Estados Financieros de la entidad.
Por lo descrito anteriormente no se dio cumplimiento al Procedimiento Gestión Contable –Código: GRFN_PR 15, Actividad No. 30. </t>
  </si>
  <si>
    <t>Se requiere mantener actualizado los inventarios en la direccion territorial  para lograr identificar los bienes que ya no cumplen su función o se encuentran averiados..</t>
  </si>
  <si>
    <t xml:space="preserve">Memorando a GCI informando la responsabilidad de las dependencias generadoras de información, y solicita el traslado de la no conformidad al Grupo de Procesos Corporativos </t>
  </si>
  <si>
    <t>DIRECCIÓN TERRITORIAL ORINOQUÍA</t>
  </si>
  <si>
    <t>PAULA ANDREA ARCINIEGAS - CARLOS FREDY REY</t>
  </si>
  <si>
    <t>NO CONFORMIDAD No. 10: Se evidenció que existen saldos por imputar con corte a 31 de marzo de 2021, los cuales se reflejan en el reporte consolidado – DTN (Dirección del Tesoro Nacional) por reclasificar de la cuenta 572080 recaudos por valor de $133.541.332.</t>
  </si>
  <si>
    <t>Porque no se ha dado cumplimiento al nuevo procedimiento grfn_pr_22_-devolucion-consignaciones-direccion-tesoro-nacional-en-el-portafolio-de-pnn_v_1G12</t>
  </si>
  <si>
    <t xml:space="preserve">Aplicación de los documentos de recaudo por clasificar correspondientes a devoluciones </t>
  </si>
  <si>
    <t xml:space="preserve">DRXC IMPUTADO </t>
  </si>
  <si>
    <t>Porque no se ha dado cumplimiento al nuevo procedimiento grfn_pr_22_-devolucion-consignaciones-direccion-tesoro-nacional-en-el-portafolio-de-pnn_v_1G13</t>
  </si>
  <si>
    <t>Mesas de trabajo mensuales con las  DTS previo a la aprobacion de PAC,  realizando seguimiento a la gestión de los documentos pendientes por imputar de vigencia actual y vigencias anteriores</t>
  </si>
  <si>
    <t>Mesas de Trabajo</t>
  </si>
  <si>
    <t>NO CONFORMIDAD No. 11 Se evidenció en la conciliación de Operaciones Reciprocas para la cuenta de FONAM al cierre de la vigencia fiscal 2020 que existen diferencias en los saldos reportados a la CGN el cual se deben conciliar con las entidades para establecer los saldos reales en estados financieros.</t>
  </si>
  <si>
    <t>Pese a realizar conciliaciones de operaciones recíprocas, No se han reportado a la CGN las entidades que no dan respuesta o corrigen la inconsitencia de manera inoportuna, por lo tanto hay que dejar trazabilidad de que la diferencia presentada no corresponde a la entidad.</t>
  </si>
  <si>
    <t>Elaborar respuesta a la CGN de diferencias de reciprocas trimestrales incluyendo en un capítulo las entidades que no han dado respuesta o no han realizado corrección acorde a la solicitud de PNN.</t>
  </si>
  <si>
    <t>Número de oficios diferencias reciprocas (trimestrales) remitidos a la CGN y a Minambiente por parte de Fonam</t>
  </si>
  <si>
    <t>NO CONFORMIDAD No. 12 Se evidenció en la conciliación de Operaciones Reciprocas para la cuenta de PNNC – Nación al cierre de la vigencia fiscal 2020 que existen diferencias en los saldos reportados a la CGN, los cuales deben ser conciliados con exactitud para que la revelación de saldos en estados financieros muestre la realidad de los hechos económicos.</t>
  </si>
  <si>
    <t>NO CONFORMIDAD No. 13 GGF En el desarrollo de la auditoria se observó una cartera con saldos sin recaudo de la Cuenta – FONAM para al cierre de la vigencia 2020, así: VIGENCIA 2020 ENTRE UNO Y TRES AÑOS MAS DE TRES AÑOS TOTAL, CARTERA $ 7.612.018.320 $ 1.897.678.703 $ 830.549.225 $ 10.340.246.249 Se evidenció que no se está llevando a cabo el recaudo de la cartera, toda vez que se presentan en los estados financieros con corte a diciembre de 2020 saldos pendientes del trámite del recaudo con una antigüedad de más de tres años, que se puede materializar en el riesgo por la no recuperación del recaudo por expiración de vigencia de estos saldos, afectando el flujo de caja de la entidad. Por otra parte, se hace necesario crear el Comité de Cartera en cumplimiento de la Resolución No. 494 de 2018 y la elaboración del manual con las políticas de recaudo de cartera para la entidad. Por lo cual no se está dando cumplimiento al Procedimiento Gestión Cartera. GRFN_PR_ 20 Actividad No.5.</t>
  </si>
  <si>
    <t xml:space="preserve">La insuficiencia  de personal afecta de manera significativa la gestión de seguiniento y control de las actividades de cartera especialmente las de recaudo y el pago por parte del tercero. </t>
  </si>
  <si>
    <t xml:space="preserve"> Las acciones de segumiento se realizarán  de manera cuatrimestral con el fin de aumentar  el recaudo por parte del tercero</t>
  </si>
  <si>
    <t xml:space="preserve">Matriz de excel llamadas telefónicas, correos electrónicos y/u oficios vía orfeo </t>
  </si>
  <si>
    <t>NO CONFORMIDAD No. 14: GGF Se observó una cartera con saldos sin recaudo de la Cuenta – FONAM con corte a 31 de marzo de 2021, así: VIGENCIA 2020 ENTRE UNO Y TRES AÑOS MAS DE TRES AÑOS TOTAL, CARTERA $ 1.777.289.230 $ 7.367.970.145 $ 828.078.012 $ 9.973.337.388 Se evidenció que no se está llevando a cabo el recaudo de la cartera, toda vez que se presentan en los estados financieros con corte a 31 de marzo de 2021 saldos pendientes del trámite del recaudo con una antigüedad de más de tres años, que se puede materializar en el riesgo por la no recuperación del recaudo por expiración de vigencia de estos saldos, afectando el flujo de caja de la entidad. Es fundamental la creación del comité de cartera en cumplimiento de la resolución No. 494 de 2018 y la elaboración del manual con las políticas de recaudo de cartera para la entidad. Por lo cual no se está dando cumplimiento al Procedimiento Gestión Cartera. GRFN_PR_ 20 Actividad No.5.</t>
  </si>
  <si>
    <t>Aumentar las acciones segumiento de la cartera con el fin de aumentar  el recaudo por parte del tercero</t>
  </si>
  <si>
    <t>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t>
  </si>
  <si>
    <t>Desconocimiento del proceso procedimiento GRFN_PR_ 20  que genera  la falta de un funcionario para el desarrollo de la actividad 12 del procedimiento en mención.</t>
  </si>
  <si>
    <t>Identicar el responsable de la actividad</t>
  </si>
  <si>
    <t>Reiterar memorando a GGH solicitando la inclusion de la siguiente funcion de cartera: " Realizar gestión de cobro y dar seguimiento al recaudo de la cartera a favor de Parques Nacionales Naturales y la Subcuenta FONAM – Parques en su etapa ordinaria"</t>
  </si>
  <si>
    <t>Elaboración de manual de cartera de Parques Nacionales entre Grupo Gestión Financiera y Oficina Asesora Juridica</t>
  </si>
  <si>
    <t>Manual</t>
  </si>
  <si>
    <t>Memorando al GCI solicitando el traslado parcial de la no conformidad a la OAJ, respecto al manual de cartera de Parques Nacionales.</t>
  </si>
  <si>
    <t>Actualizar y socializar procedimiento de cartera, junto a la socializaicón del manual de cartera de FONAM  a las dependencias relacionadas con el proceso de cobro</t>
  </si>
  <si>
    <t>Procedimiento actualizado y socializado
Manual FONAM Socializado</t>
  </si>
  <si>
    <t xml:space="preserve">Realizar solicitud a GSIR respecto al desarrollo de un aplicativo para el registro, control y seguimiento de la cartera de la Entidad y al GGH respecto a la inclusion del modulo de incapacidades en el aplicativo de nomina. </t>
  </si>
  <si>
    <t>NO CONFORMIDAD No. 17:No se dio cumplimiento al Procedimiento de Ejecución y Control Programa de PAC -GRFN_PR 09 Actividad No. 21, para los meses de mayo y junio en las Direcciones Territoriales DTOR, DTAO y DTCA, dejando de ejecutar PAC asignado, así: (DTOR valor del pac sin ejecutar vigencia 2020 $49.534.684) Se indica que la no ejecución de PAC ya sea por el Nivel territorial o Nivel Central genera IMPANUT negativo y por consiguiente se puede afectar la colocación del PAC para el mes siguiente de toda la entidad, generando incumplimiento en el pago de las obligaciones de la entidad, que pueden desencadenar en reclamaciones de orden financiero.
Para el caso que se presenta IMPANUT negativo para el cierre de la vigencia 2020 para el rezago, este se convierte en vigencia expirada y se debe aplicar el tratamiento indicado para el pago de esta en el Decreto de Liquidación de diciembre de 2020 emitido por el Ministerio de Hacienda, esta situación genera incumplimiento en el pago de las obligaciones referentes.</t>
  </si>
  <si>
    <t>Apesar de realizar la programación  PAC acorde a la directriz dada por la Subdirección Administrativa y Financiera, se requiere realizar un  seguimiento riguroso y oportuno a las fechas establecidas para el trámite de pagos a fin de garantizar la ejecución de los recursos solicitados.</t>
  </si>
  <si>
    <t>Memorando a GGH solicitando revisión al cronograma que garantice la oportuna entrega de la información de la nomina de las DTS al GGF, con el fin de ejecutar la totalidad del PAC de acuerdo a lo programado.</t>
  </si>
  <si>
    <t xml:space="preserve">No Conformidad No 18: En el desarrollo de la auditoría al Proceso Gestión de Recursos Financieros - Nivel Central - Direcciones Territoriales, en la prueba de recorrido con la Coordinadora y el equipo de trabajo del Grupo de Gestión Financiera, se evidenció y se informa de la demora de la presentación de la información por parte del Nivel Territorial en cuanto a las Notas a los Estados Financieros para el cierre de la vigencia Fiscal 2020, estas no contienen la suficiente profundización como lo exige la norma para entidades de gobierno, como es caso puntual para la cuenta de Propiedad Planta y Equipo, que amerita un análisis e información profunda, toda vez que esta cuenta representa materialmente un 95% sobre el activo de la Entidad.
Por lo anterior no se está dando cumplimiento al Procedimiento EJECUCIÓN CONSOLIDACIÓN Y PRESENTACIÓN DE ESTADOS FINANCIEROS GRFN_PR_ 08 18/02/2021. Actividad No 11. </t>
  </si>
  <si>
    <t>No se da cumplimiento al manual de politias contables respecto al diligenciamiento de anexos solicitados por la CGN de notas de ppye anuales e información descriptiva en las notas.</t>
  </si>
  <si>
    <t>Diligenciar anexos semestrales determinados por la CGN para notas anuales a los EEFF</t>
  </si>
  <si>
    <t>Número de Anexos EEFF notas (2) de ppye CGN  - NC y DTS</t>
  </si>
  <si>
    <t>NO CONFORMIDAD No. 19: No se evidencia cumplimiento de la actividad No 13 en lo relacionado con “...Consolidar trimestralmente la información
financiera de todos los contratistas generando el respectivo informe y remitirlo a la Subdirección de Sostenibilidad y
Negocios Ambientales...”</t>
  </si>
  <si>
    <t>Las Direcciones Territoriales no envian oportunamente las certificaciones de cuota de remuneración de los Contratos de Ecoturismo Comunitario con las cuales se consolida la información financiera de todos los contratistas para remitir informe a la SSNA</t>
  </si>
  <si>
    <t>Remitir trimestralmente memorandos a las Direcciones Territoriales, recordando la entrega oportuna de las certificaciones de cuota de remuneración de los contratos de Ecoturismo Comunitario, las cuales son necesarias para la consolidación de la información financiera de los contratistas.</t>
  </si>
  <si>
    <t>#  de memorandos</t>
  </si>
  <si>
    <t xml:space="preserve">OBSERVACIÓN 2: Se observó que el Procedimiento Cadena Presupuestal Código: GRFN_PR_06 Actividad No. 10, remite a la actividad No. 13, no  siendo coherente, en realidad corrresponde a la actividad No. 20 </t>
  </si>
  <si>
    <t>Revisar la secuencia de las actividades y realizar el respectivo ajuste</t>
  </si>
  <si>
    <t># de procedimientos actualizados</t>
  </si>
  <si>
    <t>Ajustar el procedimiento actual</t>
  </si>
  <si>
    <t xml:space="preserve">OBSERVACIÓN 3: Se requiere verificar el punto de control del procedimiento en lo que corresponde a la presentación de informes trimestrales teniendo en cuenta que en la realidad el Grupo de Gestión Financiera esta implementado una matriz con la información de los contratos de prestación de servicios ecoturísticos comunitarios </t>
  </si>
  <si>
    <t>Modificar el punto de control de la actividad No. 13 del procedimiento grfn_pr_14_-seguimiento-a-la-emision-y-entrega-de-informes-financieros-en-los-contratos-de-prestacion-de-servicios-ecoturisticos-comunitarios_v_3</t>
  </si>
  <si>
    <t># procedimientos actualizados</t>
  </si>
  <si>
    <t>OBSERVACIÓN No. 4
Se requiere dar cumplimiento en lo relacionado con las firmas del formato vigente “Boletín de Caja y Bancos” código GRFN_FO_03 y sus Anexos, solo por los responsables del proceso (Pagador y Coordinador) como lo establece la actividad No 10 del procedimiento</t>
  </si>
  <si>
    <t xml:space="preserve">Actualización de formato de Boletín de Caja y Bancos” código GRFN_FO_03 y sus Anexos, estableciendo la firma de los responsables </t>
  </si>
  <si>
    <t xml:space="preserve">Actualización formato boletín y anexos </t>
  </si>
  <si>
    <t>RESULTADO DE INDICADORES</t>
  </si>
  <si>
    <t>PARQUE NACIONAL NATURAL SIERRA DE LA MACARENA</t>
  </si>
  <si>
    <t>NO CONFORMIDAD No. 1: No se dio cumpilmiento a lo establecido en el procedimiento Cadena Presupuestal en la actividad No 34 que establece: "...Firmar digitalmente la orden de pago y archivar en el expediente correspondiente en el aplicativo gestor documen­tal, para soporte del Boletín Diario de Caja y Bancos Virtual.. .", de igual forma la Actividad No 33: No se dio cumplimiento al punto de control relacionadocon: "...Listado de orden de pago en estado pagada...";y en la Actividad No 32, no se evidenció cumplimiento del punto de control correspondiente a : "...Orden de Pago autorizada ...";para las vigencias 2017-2018-2019-2020 y 2021</t>
  </si>
  <si>
    <t>Interpretación errada del procedimiento elaboración de boletín de caja y bancos</t>
  </si>
  <si>
    <t>Socializar en reunión de trabajo con el equipo adtivo y financiero DTCA la versión vigente del procedimiento elaboración de boletín de caja y bancos a fin de  establecer compromisos que garanticen la aplicabilidad del procedimiento</t>
  </si>
  <si>
    <t>Lista de asistencia con memorias y compromisos</t>
  </si>
  <si>
    <t>Interpretación errada del procedimiento boletín de caja y bancos</t>
  </si>
  <si>
    <t xml:space="preserve">Dar estricto cumplimiento a las actividades del procedimiento y realizar seguimiento mensual   a las actividades que garanticen la aplicabilidad del mismo </t>
  </si>
  <si>
    <t>Acta de reunión de seguimiento</t>
  </si>
  <si>
    <t>NO CONFORMIDAD No 2: No se evidenciaron mecanismos de control efectivos generados por la DTCA que permitan asegurar la custodia de los soportes de los pagos realizados por los distintos conceptos en las destinaciones especificas de recursos afectados en cada obligación cancelada</t>
  </si>
  <si>
    <t>NO CONFORMIDAD No 3. Nose evidenci cumplimiento en el procedimiento de Elaboraci6n de Boletines de Caja y Bancos en las actividades No 9 y 10 en cuanto a que no se encontraron archivados la totalidad de los anexos con la relaci6n de egresos y relaci6n de pagos beneficiario final diligenciado y firmado para la actividad No 9 y de igual forma no se evidenci6 lo relacionado con el lnforme detallado de Bancos Vs saldos contables, firmado para la actividad No 10.</t>
  </si>
  <si>
    <t>Se priorizó la política cero papel al cargar los soportes en el expediente contractual y no para el proceso GRFinancieros y además</t>
  </si>
  <si>
    <t>Revisar y firmar las conciliaciones bancarias de las vigencias 2021 y dar cumplimiento a la normatividad de archivo</t>
  </si>
  <si>
    <t>Conciliaciones bancarias 2021</t>
  </si>
  <si>
    <t>NO CONFORMIDAD No 3. Nose evidenci6 cumplimiento en el procedimiento de Elaboraci6n de Boletines de Caja y Bancos en las actividades No 9 y 10 en cuanto a que no se encontraron archivados la totalidad de los anexos con la relaci6n de egresos y relaci6n de pagos beneficiario final diligenciado y firmado para la actividad No 9 y de igual forma no se evidenci6 lo relacionado con el lnforme detallado de Bancos Vs saldos contables, firmado para la actividad No 10.</t>
  </si>
  <si>
    <t>Dar cumplimiento a las actividad 10 y garantizar la trazabilidad del punto de control respecto el informe detallado de bancos Vs saldos contables y la justificación de saldos en bancos a partir de la suscripción del plan mejoramiento</t>
  </si>
  <si>
    <t>Conciliaciones bancarias 2022</t>
  </si>
  <si>
    <t>NO CONFORMIDAD 6: No se evidenció cumplimiento en el procedimiento de Archivo y Control de Registros que evidenciara la aplicación de las series v subseries documentales correspondientes al proceso de Gesti6n de Recurses Financieros</t>
  </si>
  <si>
    <t xml:space="preserve">No se priorizó las actividades de gestión documental teniendo en cuenta el número de compromisos y documentos que se producen dentro del proceso de gestión de recursos financieros </t>
  </si>
  <si>
    <t xml:space="preserve">Revisar la documentación y aplicar el procedimiento para los expedientes fisicos de las vigencia 2017 a 2020 </t>
  </si>
  <si>
    <t>Certificación del coordinador y responsable de gestión documental DTCA</t>
  </si>
  <si>
    <t>SEGUIMIENTO MAPA DE RIESGOS</t>
  </si>
  <si>
    <t>Observación No.1 El Grupo de Gestión de Recursos Físicos, para la acción de control No.2 que consiste en “Reportar oportunamente al Grupo de procesos Corporativos los bienes a asegurar (oportunamente hace referencia a realizar el reporte una vez ingrese al inventario de la entidad)”, tiene establecido un peso porcentual del 50% y en la descripción de avance reporta un cumplimiento del 100%, lo que evidencia inconsistencia en el porcentaje reportado</t>
  </si>
  <si>
    <t>Realizar el reporte de Riesgos del Proceso de GRFIS, teniendo en cuenta el peso porcentual de la acción de control para la vigencia 2022</t>
  </si>
  <si>
    <t>Número de reportes de riesgos realizados</t>
  </si>
  <si>
    <t>Observación No.1 De acuerdo con los boletines de almacén suministrados por la Entidad y extraídos directamente del software de almacén, se evidencian registros de baja de bienes por obsolescencia durante la vigencia 2020 por valor de $701,994,098,92. No  obstante, los registros de deterioro acumulado de las propiedades planta y equipo al inicio del periodo solo alcanzo la suma de $ 26.050.099.</t>
  </si>
  <si>
    <t>Falta de capacitación y coordinación entre los reponsables del manejo de la información de bienes y los contadores, para dar aplicabilidad a las politicas relacionadas con el manejo del deteioro y vidas útiles de los bienes al servicio de la entidad</t>
  </si>
  <si>
    <t>A patir de las capacitaciones dadas efectuar el seguimiento a las actas elaboradas sobre la variación de las vidas útiles y su registro en el sistema NEON.</t>
  </si>
  <si>
    <t>Actas</t>
  </si>
  <si>
    <t>A Partir de las capacitaciones dadas efectuar en seguimiento a los registros en el software NEON sobre el deterioro para bienes con valor superior a 35 SMMLV y para los que dados de baja.</t>
  </si>
  <si>
    <t>Resoluciones de baja y planillas de calculo de deterioro</t>
  </si>
  <si>
    <t>Efectuar el seguimiento al contenido de los reportes mensuales de conciliación entre los saldos de NEON y contabilidad, incluyendo las notas de PPyE correspondientes, según la variacio de vidas utiles y deterioro.</t>
  </si>
  <si>
    <t>Conciliaciones mensuales</t>
  </si>
  <si>
    <t>Numero de Orfeos remitidos</t>
  </si>
  <si>
    <t>NO CONFORMIDAD No 27:Se evidenció que PNNC, no cuenta con los planes de prevención y seguridad ante emergencias debidamente actualizados y socializados a las personas que laboran en la entidad, para que se conozcan los procedimientos de evacuación y cómo actuar de acuerdo con las capacidades humanas y limitaciones de actividades ante la emergencia para que se actúe en forma eficaz en caso de una emergencia, según lo establecido en el ANEXO C de la NTC 6047 de 2013</t>
  </si>
  <si>
    <t>Falta de revisión periódica del Plan de Emergencia de nivel central para generar  actualizaciones.</t>
  </si>
  <si>
    <t>Actualizar el plan de emergencias del nivel central de acuerdo con la norma citada</t>
  </si>
  <si>
    <t xml:space="preserve">Numero de documentos actualizados </t>
  </si>
  <si>
    <t>Definir la periodicidad de revisión del  plan de emergencias del nivel central para generar  actualizaciones.</t>
  </si>
  <si>
    <t>Numero de documentos que definen periodicidad de revisión plan de emergencias del nivel central</t>
  </si>
  <si>
    <t>Socializar el plan de emergencias del nivel central</t>
  </si>
  <si>
    <t>Numero de socializaciones del plan de emergencias del nivel central</t>
  </si>
  <si>
    <t>Solicitar una capacitación a la ARL para el personal de nivel central en el tema "Que hacer en caso de una emergencia"</t>
  </si>
  <si>
    <t>Numero de capacitaciones realizadas de "Que hacer en caso de una emergencia"</t>
  </si>
  <si>
    <t>EVALUACIÓN AL SISTEMA DE CONTROL INTERNO</t>
  </si>
  <si>
    <t>NO CONFORMIDAD No. 1: El proceso de Gestión del Talento Humano no tiene adoptado el Instructivo en Parques para la “Entrega del cargo” -Actas de entrega.</t>
  </si>
  <si>
    <t>Porque el proceso de Talento Humano no tenia contemplado los controles correspondientes para efectuar la entrega del cargo.</t>
  </si>
  <si>
    <t xml:space="preserve">Oficializar un formato para la entrega de un cargo  a causa de  un retiro del personal de la entidad, con el objetivo de definir lineamientos y controles de la información a entregar por parte del funcionario. </t>
  </si>
  <si>
    <t>Formato oficializado y socializado.</t>
  </si>
  <si>
    <t xml:space="preserve">Actualizar, oficializar y socializar  el procedimiento o instructivo que se requiera con los lineamientos y  controles requeridos que permitan asegurar la entrega efectiva del cargo y las actividades a realizar para evitar la perdida de información de la entidad.   </t>
  </si>
  <si>
    <t>Documento oficializado y socializado.</t>
  </si>
  <si>
    <t>AUDITORÍA AL SISTEMA DE GESTIÓN INTEGRADO</t>
  </si>
  <si>
    <t>Gestión de Tecnologías y Seguridad de la Información</t>
  </si>
  <si>
    <t xml:space="preserve">GRUPO DE TECNOLOGÍAS DE LA INFORMACIÓN Y LAS COMUNICACIONES </t>
  </si>
  <si>
    <t>CARLOS FREDY REY</t>
  </si>
  <si>
    <t>Autoridad Ambiental</t>
  </si>
  <si>
    <t>DIRECCIÓN TERRITORIAL ANDES NORORIENTALES</t>
  </si>
  <si>
    <t>NO CONFORMIDAD No 1: No se encontró evidencia o registros de publicación de los Ítems:
a. Imagen del Portal Único del Estado Colombiano y el logo de la marca paísCO – Colombia, c. Línea anticorrupción, 
b. ¿Los videos o elementos multimedia tienen subtítulos y audio descripción (cuando no tiene audio original), como también su respectivo guion en texto? (en los siguientes casos también deben tener lenguaje de señas: para las alocuciones presiden-ciales, información sobre desastres y emergencias, información sobre seguridad ciudadana, rendición de cuentas anual de los entes centrales de cada sector del Gobierno Nacional), incumpliendo la Resolución No 1519 de 2020.</t>
  </si>
  <si>
    <t>No se realizo la publicaciòn de la informaciòn en el portal WEB incumpliendo la Resolución No 1519 de 2020.</t>
  </si>
  <si>
    <t>Gestión de Comunicaciones</t>
  </si>
  <si>
    <t xml:space="preserve">Publicar en el portal WEB la informaciòn correspondiente al item referenciado como lo establece la Resolución No 1519 de 2020.. </t>
  </si>
  <si>
    <t>Número de Registros de Publicaciones en el Portal WEB.</t>
  </si>
  <si>
    <t>NO CONFORMIDAD No 2:No se encontró evidencia o registros de publicación del Ítem: 
1.5.10. Objeto, valor total de los honorarios, fecha de inicio y de terminación, cuando se trate contratos de prestación de servicios, incumpliendo la Resolución No 1519 de 2020.</t>
  </si>
  <si>
    <t>Generar las comunicaciones y agotar las instancias necesarias, que permitan dar cumplimiento en lo que compete a la publicación de la información en el portal web, correspondiente al ítem referenciado conforme a lo establecido en la Resolución 1519 de 2020.</t>
  </si>
  <si>
    <t xml:space="preserve">Número de comunicaciones (Correo, Memorando, Circular) enviadas </t>
  </si>
  <si>
    <t>NO COFORMIDAD No 3:No se encontró evidencia o registros de publicación del Ítem: 
2.3.3. Participación ciudadana en la expedición de normas a través el SUCOP, incumpliendo la Resolución No 1519 de 2020.</t>
  </si>
  <si>
    <t>Número de comunicaciones (Correo, Memorando, Circular) enviadas</t>
  </si>
  <si>
    <t>NO CONFOMIDAD No 4:No se encontró evidencia o registros de publicación de los Ítems: 
6.1.8. Calendario de la estra-tegia anual de participación ciudadana. (No se cumple), 
6.1.9. Formulario de inscripción ciudadana a procesos de participación, instancias o acciones que ofrece la entidad. (No se cumple), 
6.2.1.a. Publicación temas de interés, 
6.2.1.b. Caja de herramientas, 
6.2.1.c. Herramienta de evaluación y 
6.2.1.d. Divulgar resultados, incumpliendo la Resolución No 1519 de 2020.</t>
  </si>
  <si>
    <t>NO CONFOMIDAD No 4: No se encontró evidencia o registros de publicación de los Ítems: 
6.1.8. Calendario de la estra-tegia anual de participación ciudadana. (No se cumple), 
6.1.9. Formulario de inscripción ciudadana a procesos de participación, instancias o acciones que ofrece la entidad. (No se cumple), 
6.2.1.a. Publicación temas de interés, 
6.2.1.b. Caja de herramientas, 
6.2.1.c. Herramienta de evaluación y 
6.2.1.d. Divulgar resultados, incumpliendo la Resolución No 1519 de 2020.</t>
  </si>
  <si>
    <t>NO CONFORMIDAD No 5:No se encontró evidencia o registros de publicación de los Ítems: 
6.2. 2.a. Porcentaje del pre-supuesto para el proceso, 
6.2.2.b. Habilitar canales de interacción y caja de herramientas, 
6.2.2.c. Publicar la infor-mación sobre las decisiones y 
6.2.2.d. Visibilizar avances de decisiones y su estado (semáforo), incumpliendo la Resolución No 1519 de 2020.</t>
  </si>
  <si>
    <t>NO CONFORMIDAD No 5: No se encontró evidencia o registros de publicación de los Ítems: 
6.2. 2.a. Porcentaje del pre-supuesto para el proceso, 
6.2.2.b. Habilitar canales de interacción y caja de herramientas, 
6.2.2.c. Publicar la infor-mación sobre las decisiones y 
6.2.2.d. Visibilizar avances de decisiones y su estado (semáforo), incumpliendo la Resolución No 1519 de 2020.</t>
  </si>
  <si>
    <t>NO CONFORMIDAD No 6: No se encontró evidencia o registros de publicación de los Ítems: 
6.2.3.b. Habilitar canales de consulta y caja de herramientas, 
6.2.3.c. Publicar observaciones y comentarios y las respuestas de proyectos nor-mativos, 
6.2.3.d. Crear un enlace que redireccione a la Sección Normativa, 
6.2.3.e. Facilitar herramienta de evalua-ción, 
6.2. 4.a. Disponer un espacio para consulta sobre temas o problemáticas, 
6.2.4. b. Convocatoria con el reto, 
6.2.4. c. Informar retos vigentes y reporte con la frecuencia de votaciones de soluciones en cada reto, 
6.2.4. d. Publicar la propuesta elegida y los criterios para su selección, 
6.2.4.e. Divulgar el plan de trabajo para implementar la solución diseñada y 
6.2.4.f. Publicar la información sobre los desarrollos o prototipos, incumpliendo la Resolución No 1519 de 2020.</t>
  </si>
  <si>
    <t>No se encontró evidencia o registros de publicación de los Ítems: 
6.2.3.b. Habilitar canales de consulta y caja de herramientas, 
6.2.3.c. Publicar observaciones y comentarios y las respuestas de proyectos nor-mativos, 
6.2.3.d. Crear un enlace que redireccione a la Sección Normativa, 
6.2.3.e. Facilitar herramienta de evalua-ción, 
6.2. 4.a. Disponer un espacio para consulta sobre temas o problemáticas, 
6.2.4. b. Convocatoria con el reto, 
6.2.4. c. Informar retos vigentes y reporte con la frecuencia de votaciones de soluciones en cada reto, 
6.2.4. d. Publicar la propuesta elegida y los criterios para su selección, 
6.2.4.e. Divulgar el plan de trabajo para implementar la solución diseñada y 
6.2.4.f. Publicar la información sobre los desarrollos o prototipos, incumpliendo la Resolución No 1519 de 2020.</t>
  </si>
  <si>
    <t>NO CONFORMIDAD No7:No se encontró evidencia o registros de publicación de los Ítems: 
6.2.5.b. Estrategia de comu-nicación para la rendición de cuentas, 
6.2.5.c. Calendario eventos de diálogo, 
6.2.5.d. Articular a los informes de rendición de cuentas en el Menú transparencia, 
6.2.5.e.Habilitar un canal para eventos de diálogo Articulación con sistema nacional de rendición de cuentas, 
6.2.5.f. Preguntas y respuestas de eventos de diálogo, 
6.2.5.g. Memorias de cada evento y 
6.2.5.h. Acciones de mejora incorporadas; incumpliendo la Resolución No 1519 de 2020.</t>
  </si>
  <si>
    <t>NO CONFORMIDAD No7: No se encontró evidencia o registros de publicación de los Ítems: 
6.2.5.b. Estrategia de comu-nicación para la rendición de cuentas, 
6.2.5.c. Calendario eventos de diálogo, 
6.2.5.d. Articular a los informes de rendición de cuentas en el Menú transparencia, 
6.2.5.e.Habilitar un canal para eventos de diálogo Articulación con sistema nacional de rendición de cuentas, 
6.2.5.f. Preguntas y respuestas de eventos de diálogo, 
6.2.5.g. Memorias de cada evento y 
6.2.5.h. Acciones de mejora incorporadas; incumpliendo la Resolución No 1519 de 2020.</t>
  </si>
  <si>
    <t>NO CONFORMIDAD No 8:No se encontró evidencia o registros de publicación de los Ítems: 
6.2. 6.a. Informar las modali-dades de control social, 
6.2.6.b. Convocar cuando inicie ejecución de programa, proyecto o contratos, 6.2.6.c. Re-sumen del tema objeto de vigilancia, 
6.2.6.d. Informes del interventor o el supervisor, 
6.2.6.e. Facilitar herramienta de evaluación de las actividades, 
6.2.6.f. Publicar el registro de las observaciones de las veedurías y 
6.2.6.g. Ac-ciones de mejora, incumpliendo la Resolución No 1519 de 2020</t>
  </si>
  <si>
    <t>NO CONFORMIDAD No 8: No se encontró evidencia o registros de publicación de los Ítems: 
6.2. 6.a. Informar las modali-dades de control social, 
6.2.6.b. Convocar cuando inicie ejecución de programa, proyecto o contratos, 6.2.6.c. Re-sumen del tema objeto de vigilancia, 
6.2.6.d. Informes del interventor o el supervisor, 
6.2.6.e. Facilitar herramienta de evaluación de las actividades, 
6.2.6.f. Publicar el registro de las observaciones de las veedurías y 
6.2.6.g. Ac-ciones de mejora, incumpliendo la Resolución No 1519 de 2020</t>
  </si>
  <si>
    <t>NO CONFORMIDAD No 9: No se encontró evidencia o registros de publicación de los Ítems: 
7.1.1.a. Nombre o título de la categoría de la información, 
7.1.1.b. Descripción del contenido la categoría de información, 
7.1.1.c. Idioma, 
7.1.1.d. Medio de conservación y/o soporte, 
7.1.1.e. Formato, 7.1.1.f. Información publicada o disponible y 
7.1.1.g. Enlace a www.datos.gov.co; incumpliendo la Resolución No 1519 de 2020.</t>
  </si>
  <si>
    <t>Número de acciones de comunicación realizadas</t>
  </si>
  <si>
    <t>NO CONFORMIDAD No 10 : No se encontró evidencia o registros de publicación de los Ítems: 
7.1.2.a. Nombre o título de la categoría de información, 
7.1.2.b. Nombre o título de la información, 
7.1.2.c. Idioma, 
7.1.2.d. Medio de conserva-ción y/o soporte, 
7.1.2.e. Fecha de generación de la información, 
7.1.2.f. Nombre del responsable de la producción de la información, 
7.1.2.g. Nombre del responsable de la información, 7.1.2.h. Objetivo legítimo de la excepción, 
7.1.2.i. Fundamento constitucional o legal, 
7.1.2.j. Fundamento jurídico de la excepción, 
7.1.2.k. Excepción total o parcial, 
7.1.2.l. Plazo de la clasificación o reserva y 
7.1.2.m. Enlace a www.datos.gov.co; incumpliendo la Resolución No 1519 de 2020.</t>
  </si>
  <si>
    <t>NO CONFORMIDAD No 11: No se encontró evidencia o registros de publicación de los Ítems: 
7.1.3.a. Nombre o título de la información, 
7.1.3. b. Idioma, 
7.1.3.c. Medio de conservación y/o soporte, 
7.1.3.d. Formato, 
7.1.3.e. Fecha de generación de la información, 
7.1.3.f. Frecuencia de actualización, 
7.1.3.g. Lugar de consulta y 
7.1.3.h. Nombre del responsable de la producción de la información; incumpliendo la Resolución No 1519 de 2020.</t>
  </si>
  <si>
    <t xml:space="preserve">Observación No.11 DTCA Los estudios previos presentados dan cuenta del responsable de la elaboración, y de las revisiones surtidas correspondientes aprobaciones, no obstante, no se puede determinar quién da el visto bueno a los requisitos técnicos y quien, a los requisitos financieros, ya que tal distinción no se realiza.
</t>
  </si>
  <si>
    <t>Ausencia de directrices formales, específicas, que indiquen que en los vistos buenos de los estudios previos se establezca la responsabilidad técnica y financiera.</t>
  </si>
  <si>
    <t>Realizar seguimiento al  cumplimiento, en todas las Modalidades, a la revisión y/o aprobación, estableciendo claramente la responsabilidad tecnica y financiera, con muestra aleatoria de 5 expedientes.</t>
  </si>
  <si>
    <t>Actas de seguimiento</t>
  </si>
  <si>
    <t>Observación No.17 DTCA Los estudios previos presentados por la Dirección Territorial Caribe para el Riesgo No.21, dan cuenta del responsable de la elaboración, y de las revisiones surtidas correspondientes aprobaciones, no obstante, no se puede determinar quién da el visto bueno a los requisitos técnicos y quien, a los requisitos financieros, ya que tal distinción no se realiza.</t>
  </si>
  <si>
    <t>Coordinación del SINAP</t>
  </si>
  <si>
    <t>NO CONFORMIDAD No.49: No se evidencio la emisión de la decisión de fondo en el proceso sancionatorio ambiental adelantado en el expediente 016-2016 dentro de los 15 días siguientes al vencimiento del periodo probatorio con lo cual se vulnera el artículo 27 de la Ley 1333 de 2009.</t>
  </si>
  <si>
    <t xml:space="preserve">El tiempo establecido por la ley no es suficiente, por cuanto el tiempo de los 15 días se debe contar desde vencimiento del término para presentar alegatos de conclusión y no desde el término del periodo probatorio; además para realizar el fallo se requiere los informes técnicos-jurídicos de acuerdo a la sanción a imponer, que requieren tiempo adicional para su elaboración y no se cuenta personal juridico y técnico suficiente . </t>
  </si>
  <si>
    <t>“Realizar seguimiento permanente a los nuevos procesos sancionatorios con fin de cumplir los términos establecidos por la Ley.”</t>
  </si>
  <si>
    <t xml:space="preserve">Actos administrativos </t>
  </si>
  <si>
    <t>GRUPO DE PLANEACIÓN Y MANEJO</t>
  </si>
  <si>
    <t xml:space="preserve">PAULA ANDREA ARCINIEGAS </t>
  </si>
  <si>
    <t>SALIDA NO CONFORME</t>
  </si>
  <si>
    <t>OBSERVACIÓN No.19: DTCA El expedienté DTCA -070-2016, se encuentra sin impulso procesal desde diciembre 2018</t>
  </si>
  <si>
    <t> Disponer de matriz de seguimiento de procesos sancionatorios   actualizada, que permita  identificar el movimiento y cumplimiento de los procedimientos a través de alertas.</t>
  </si>
  <si>
    <t>Reporte mensual de sancionatorios</t>
  </si>
  <si>
    <t xml:space="preserve"> Generar alertas a través de correo electrónico a las áreas protegidas para que efectúen los impulsos, cuando se identifiquen bajos movimientos en los procesos</t>
  </si>
  <si>
    <t>Alertas generadas</t>
  </si>
  <si>
    <t>NO CONFORMIDAD No.19. DTCA No haber efectuado el procedimiento para la notificación del auto 415 de 2018, de conformidad con lo ordenado en el artículo 67 a 69 de la ley 1437 de 2011 en concordancia con el artículo 18 de la ley 1333 de 2009.</t>
  </si>
  <si>
    <t>Ineficaz seguimiento a las solicitudes de diligencia de notificación remitidas a las áreas protegidas</t>
  </si>
  <si>
    <t>Requerir al jefe del área protegida la diligencia de notificación</t>
  </si>
  <si>
    <t>Memorando remitido</t>
  </si>
  <si>
    <t>Se realizó requerimiento mediante memorando  al jefe del área protegida. Se evidencian 120226530002043_00002; REITERACION CIENAGA SPETIMEBRE</t>
  </si>
  <si>
    <t xml:space="preserve">Realizar una mesa de trabajo con el  área protegida a fin de establecer los compromisos para el desarrollo oportuno de las diligencias dando alcance a  la normatividad y el procedimiento de sancionatorio ambiental </t>
  </si>
  <si>
    <t xml:space="preserve">Acta de reunión </t>
  </si>
  <si>
    <t>Direccionamiento Estratégico</t>
  </si>
  <si>
    <t>OBSERVACIÓN No.20: DTCA
El expedienté DTCA -015-2018, se encuentra sin impulso procesal desde abril de 2018.</t>
  </si>
  <si>
    <t>OBSERVACIÓN No.21: DTCA En el expediente DTCA -015-2018, se evidenció que la publicación del auto 415 de 2018, se efectuó de forma tardía, y cuando había pasado más de un año desde su expedición</t>
  </si>
  <si>
    <t>Realizar seguimiento en reunión de trabajo con periodicidad bimestral de los expedientes de procesos sancionatorios por parte del equipo de apoyo jurídico de la DTCA</t>
  </si>
  <si>
    <t xml:space="preserve">Acta de reunión de seguimiento </t>
  </si>
  <si>
    <t>NO CONFORMIDAD No.20: DTCA
Se evidenció inicio de procesos sancionatorios sin contar con informe inicial en el formato AMSPNN_FO_37, incumpliendo
el procedimiento AMSPNN_PR_22.</t>
  </si>
  <si>
    <t>No se dio estricto cumplimiento al procedimiento de sancionatorios al iniciar el proceso con los demás soportes remitidos por el área protegida</t>
  </si>
  <si>
    <t>OBSERVACIÓN No. 22: DTCA El Expediente DTCA -012-2019 no presenta impulso procesal desde el 23 de octubre de 2019, última actuación notificación auto 423 del 31 de mayo de 2019.</t>
  </si>
  <si>
    <t>NO CONFORMIDAD No.21: DTCA Se evidenció incumplimiento a la actividad 22 del procedimiento AMSPNN_PR_22_, debido a que no obra en el expediente constancia de comunicación del auto 669 del 11 de octubre de 2019, a la Procuraduría General de la nación incumpliendo igualmente lo establecido en el artículo 56 de la ley 1333 de 2009</t>
  </si>
  <si>
    <t xml:space="preserve">Por error involuntario  y el número de expedientes no se tuvo en cuenta la falta de cumplimiento de la diligencia </t>
  </si>
  <si>
    <t>Realizar seguimiento en reunión de trabajo con periodicidad bimestral de los expedientes de procesos sancionatorios por parte del equipo de apoyo jurídico de la DTCA a fin de identificar el cumplimiento de las diligencias</t>
  </si>
  <si>
    <t>NO CONFORMIDAD No.22: DTCA No se evidenció la notificación del auto 669 del 11 octubre 2019, incumpliendo lo establecido en el artículo 67 y siguientes de la ley 1437 de 2011, y la actividad número 20 del procedimiento AMSPNN_PR_22 vigente para la fecha.</t>
  </si>
  <si>
    <t>Se realizó requerimiento mediante memorando  al jefe del área protegida solicitando cumplimiento de diligencias. Expediente No 009 -2019. JOSE DE DIOS BRAVO MANJARRES.. Se evidencian 120226530002043_00002; REITERACION CIENAGA SPETIMEBRE</t>
  </si>
  <si>
    <t xml:space="preserve">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t>
  </si>
  <si>
    <t>Lista de asistencia</t>
  </si>
  <si>
    <t>OBSERVACIÓN No.23: DTCA No dar el impulso procesal correspondiente al expediente DTCA -09-2019, ya que, desde la expedición del auto de inicio, no se observan actuaciones conducentes a llevar a cabo la notificación del auto 669 del 11 de octubre de 2019, no se han realizado la práctica de las diligencias ordenadas en el citado auto, y a pesar de haber pasado más de 2 años desde la sede la expedición del auto inicio no se cuenta con formulación de cargos.</t>
  </si>
  <si>
    <t xml:space="preserve">NO CONFORMIDAD No.23: DTCA
No se evidenció cumplimiento por parte del PNN Tayrona a lo ordenado en el artículo tercero del auto 734 del 15 de diciembre de 2016. </t>
  </si>
  <si>
    <t xml:space="preserve">Requerir al jefe del área protegida las diligencias pertinentes </t>
  </si>
  <si>
    <t>Mediante memorando se raliza reiteración del Cumplimiento de diligencias. Expediente No 028 -2016. MARLON MEJIA CURVELO, se evidencia: 120226530005133_00001 (1); MEMO 2033. N</t>
  </si>
  <si>
    <t xml:space="preserve">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t>
  </si>
  <si>
    <t>NO CONFORMIDAD No.24: DTCA
No se evidenció la notificación del auto 734 del 15 diciembre de 2016, incumpliendo lo establecido en el artículo 67 y siguientes de la ley 1437 de 2011, y la actividad número 20 del procedimiento AMSPNN_PR_22</t>
  </si>
  <si>
    <t>Requerir al jefe del área protegida las diligencia de notificación</t>
  </si>
  <si>
    <t>Mediante memorando se realiza requerimiento el cumplimiento de diligencias 028 2016 Marlon Mejia Curvelo.</t>
  </si>
  <si>
    <t>Falta mayor seguimiento a las solicitudes de diligencia de notificación remitidas a las áreas protegidas para que no se presenten demoras</t>
  </si>
  <si>
    <t xml:space="preserve">Realizar  mesas de trabajo con las  área protegida que  reportan presiones en el ejercicio de las funciones de prevención , vigilancia y control;   a fin de establecer los compromisos para el desarrollo oportuno de las diligencias dando alcance a  la normatividad y el procedimiento de sancionatorio ambiental </t>
  </si>
  <si>
    <t>Actas de Reunión</t>
  </si>
  <si>
    <t>OBSERVACIÓN No.25: DTCA
No dar el impulso procesal correspondiente al expediente DTCA -028-2016, ya que, desde la expedición del auto 734 del
15 diciembre de 2016, no se observan actuaciones conducentes para su notificación, no se han realizado la práctica de las
diligencias ordenadas en el citado auto, y a pesar de haber pasado más de un año desde la expedición del auto inicio, no
se cuenta con formulación de cargos</t>
  </si>
  <si>
    <t>OBSERVACIÓN No.26: DTCA Realizar la publicación del auto 617 del 24 de noviembre de 2016, 6 meses después de su expedición, omitiendo los fines establecidos en el artículo 69 y 70 de la Ley 99 de 1993 y el artículo 20 de la Ley 1333 de 2009.</t>
  </si>
  <si>
    <t>OBSERVACIÓN No.27: DTCA Pese a agotar el procedimiento para la notificación personal, se observa falencias al momento de notificar, ya que no obra constancia en calidad de que se le notifica al auto cuatro 454 el 30 de mayo 2017 a la señora Yoanis María de Ávila Santiago, y no obra copia del certificado de existencia y representación de la investigada.</t>
  </si>
  <si>
    <t xml:space="preserve">Indicar en los memorandos de solicitud de notificación los requisitos para notificar a personas jurídicas </t>
  </si>
  <si>
    <t>Memorandos con requisitos remitidos</t>
  </si>
  <si>
    <t>OBSERVACIÓN No.28: DTCA No se observó el impulso procesal correspondiente al expediente DTCA-056-2016, desde el 27 de julio de 2017, fecha en que se notificó el auto de inicio.</t>
  </si>
  <si>
    <t>OBSERVACIÓN No.29: DTCA No dar el impulso procesal correspondiente al expediente DTCA-035-2017, desde el 25 de septiembre de 2017, fecha en que se notificó el auto de inicio, no hay impulsos procesales.</t>
  </si>
  <si>
    <t>OBSERVACIÓN No.30: DTCA No dar el impulso procesal correspondiente al expediente DTCA-032-2020, a pesar de haberse detectado la presunta infracción ambiental, al interior del sector bahía Concha desde el día 14 de septiembre de 2018, y no haber notificado el Auto 591 del 13 de agosto de 2020.</t>
  </si>
  <si>
    <t>NO CONFORMIDAD No.29: DTCA La legalización de la medida preventiva impuesta mediante acta de fecha 08 de junio de 2012, se efectuó por fuera del término establecido en el artículo 15 de la ley 1333 de 2009, el cual establece un término máximo de 3 días para legalizar la medida preventiva impuesta en flagrancia.</t>
  </si>
  <si>
    <t>Deficientes conocimientos en el tema por parte del personal del área protegida quien adelantó en primera instancia el proceso sancionatorio antes de la distribución de funciones de PNNC</t>
  </si>
  <si>
    <t>Sensibilizar al equipo de las áreas protegidas y responsables de apoyo del proceso autoridad ambiental respecto las diligencias del procedimiento sancionatorio ambiental</t>
  </si>
  <si>
    <t>Lista de asistencia y presentación</t>
  </si>
  <si>
    <t>NO CONFORMIDAD No.30: DTCA No se evidenció apertura al proceso sancionatorio de carácter ambiental dentro de la oportunidad establecida en el artículo 17 la Ley 1333, el cual contempla una duración de seis (6) meses para adelantar la indagación preliminar y adoptar decisión de abrir investigación y/o archivo del expediente</t>
  </si>
  <si>
    <t>Deficientes conocimientos en el tema del personal del área protegida quien adelantó en primera instancia el proceso sancionatorio</t>
  </si>
  <si>
    <t>NO CONFORMIDAD No.31: DTCA No se evidenció comunicación del auto 361 del 25 de junio 2013 a la Procuraduría General de la nación, vulnerando con lo anterior el artículo 56 de la ley 1333 de 2009.</t>
  </si>
  <si>
    <t>OBSERVACIÓN No.31: DTCA A la fecha la Dirección Territorial Caribe no ha decidido el fondo el proceso adelantado en el expediente 001 de 2012 en contra del ciudadano Jorge Luis Díaz de Oro, identificado con cédula de ciudadanía número 7929854 de San Juan de Nepomuceno, a pesar de haber transcurrido más de 15 días desde la finalización de la oportunidad para presentar alegatos de conclusión y/o vencimiento del periodo probatorio</t>
  </si>
  <si>
    <t>OBSERVACIÓN No 32: DTCA Se observan demoras en la notificación del Auto 472 de 24 de septiembre de 2014, ya que la citación para la notificación fue expedida e día 18 de agosto de 2015, entregada el 27 de agosto de 2015 y solo se surtió la notificación personal solo hasta el día 02 de septiembre de 2015 al Señor Miguel Epiayu Epinayu.</t>
  </si>
  <si>
    <t>Realizar espacios de sensibilizar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t>
  </si>
  <si>
    <t>OBSERVACIÓN No.33: DTCA El Santuario de Fauna y Flora Los Flamencos debe adoptar las medidas necesarias para la notificación de los actos administrativos conforme al artículo 67 y siguientes de la Ley 1437 de 2011, así como el artículo 24 de la Ley 1333 de 2009.Con el fin de evitar dilaciones injustificadas de los procesos. Teniendo en cuenta que el auto 440 del 18 de septiembre de 2015, solo quedo notificado correctamente hasta el día 26 de agosto de 2016.</t>
  </si>
  <si>
    <t>NO CONFORMIDAD No.33: DTCA No se ha evidenciado notificación del auto 626 del 15 de septiembre de 2020, incumpliendo lo establecido en el artículo 67 y siguientes de la Ley 1437 de 2011.</t>
  </si>
  <si>
    <t>Mediante memorando  se realiza requerimiento de  Informe de criterios para imposición de sanción- Expediente sancionatorio No. 004 de 2013- MIGUEL EPIAYU EPINAYU.</t>
  </si>
  <si>
    <t>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t>
  </si>
  <si>
    <t>OBSERVACIÓN No.34: No se observa impulso procesal del expediente DTCA 04-2013, desde el día 15 de septiembre de 2020.</t>
  </si>
  <si>
    <t>NO CONFORMIDAD No.34: DTCA No se evidenció la realización de manera correcta de la notificación del auto 529 del 20 de octubre de 2015 al señor Dairo de Jesús Mejía Benjumea vulnerando el artículo 29 de la constitución, el articulo 69 y siguientes de la Ley 1437 de 2011 y la actividad 42 del procedimiento AMSPNN_PR_22.</t>
  </si>
  <si>
    <t>El AP no ha dado trámite al requerimiento remitido por el equipo jurídico para subsanar la solicitud de notificación</t>
  </si>
  <si>
    <t>OBSERVACIÓN No.35: DTCA No se evidenció impulso procesal al expediente DTCA 01-2014 desde el 24 de noviembre de 2015</t>
  </si>
  <si>
    <t>NO CONFORMIDAD No.35 DTCA No se evidenció la comunicación de la Resolución 147 del 02 de octubre de 2017 a la Procuraduría General de la Nación, incumpliendo la actividad 33 del procedimiento AMSPNN_PR_22 y el inciso 3 del artículo 56 de la Ley 1333 de 2009.</t>
  </si>
  <si>
    <t>No se contaba con una herramienta o punto de control que permitiera alertar sobre vencimientos para la realización de la comunicación,  que evitara pasar por alto las diligencias debido a las diferentes actividades contractuales.</t>
  </si>
  <si>
    <t>NO CONFORMIDAD No.37: DTCA Se observa incumplimiento a lo establecido en el artículo 56 de la Ley 1333 por cuanto no obra la comunicación al Procurador.</t>
  </si>
  <si>
    <t>NO CONFORMIDAD No.39: DTCA Se evidenció la expedición de la Resolución 168 del 01 de diciembre de 2016, incumpliendo el término de 15 días contados desde la presentación de descargos o el vencimiento del periodo probatorio, con lo cual se vulnero el artículo 27 de la Ley 1333 de 2009.</t>
  </si>
  <si>
    <t>Demoras en la expedición del informe técnico de criterio a falta de los insumos correspondientes e insuficiente personal para la elaboración</t>
  </si>
  <si>
    <t>Demoras en la expedición del informe técnico de criterio a falta de los insumos correspondientes e insuficiente personal que atiende lo correspondiente</t>
  </si>
  <si>
    <t>Realizar espacios de sensibilización a los responsables  en los equipos técnicos de las áreas protegidas  con el fin de fortalecer el conocimiento y reconocer la importancia de las respuestas oportunas a las solicitudes para la elaboración de informes técnicos de criterios</t>
  </si>
  <si>
    <t>NO CONFORMIDAD No.40 DTCA No se evidenció la realización de la notificación de la Resolución 168 del 01 de diciembre de 2016 en debida forma, incumpliendo con el artículo 67 de la Ley 1437 de 2014 al no informarle al sancionado los recursos de Ley y los plazos para presentarlos.</t>
  </si>
  <si>
    <t>Falta de apropiación de los criterios contenidos en el acto administrativo que soporta la acción de notificación</t>
  </si>
  <si>
    <t>Reiterar el requerimiento al área protegida para realizar la diligencia de notificación correctamente</t>
  </si>
  <si>
    <t>Mediante memorando se realizó Reiteración de solicitud de constancia de no presentación de recursos o remisión de
recursos contra la resolución No. 168 de 01-12-2018. Expediente No., 010 de 2014-
Alcides Pimienta. Evidencia: Evidencia de notificación de la resolución 168 de 01 de diciembre de 2016.; Evidencia de notificación de la resolución 168 de 01 de diciembre de 2016.</t>
  </si>
  <si>
    <t>OBSERVACIÓN No.36: DTCA El artículo 1 del auto 001 del 23 de marzo de 2014 no establece a quien se le impone la medida preventiva, a que proyecto, obra o actividad se le impone la medida preventiva</t>
  </si>
  <si>
    <t>NO CONFORMIDAD No.41: DTCA No da cumplimiento al artículo 16 de la Ley 1333, al emitir el auto de inicio 333 del 27 de junio de 2014, por fuera del término de 10 días contados desde la expedición del auto que legalizo la medida preventiva impuesta mediante acta de fecha 02 de abril de 2014.</t>
  </si>
  <si>
    <t>El diligenciamiento de los formatos establecidos en el marco del SGI  y otras acciones propias del AP demandan mayor término que el establecido en la Ley 1333</t>
  </si>
  <si>
    <t>NO CONFORMIDAD No.42: DTCA No se evidenció la emisión de la decisión de fondo en el proceso sancionatorio ambiental adelantado en el expediente 011-2014 dentro de los 15 días siguientes al vencimiento del periodo probatorio, con lo cual se vulnera el artículo 27 de la Ley 1333 de 2009.</t>
  </si>
  <si>
    <t>Impulso procesal limitado como resultado de la carga laboral y el número de procesos que llevan los abogados del equipo de apoyo jurídico de la DTCA</t>
  </si>
  <si>
    <t>Requerir al área protegida para que se cumpla notificación del auto de alegatos</t>
  </si>
  <si>
    <t>Mediante memorando se realizó Reiteración de solicitud de notificación de auto No. 550 de 20 de agosto de 2021-Expediente sancionatorio No. 011 de 2014- Leydi Johana Hurtado. Evidencias: Requerimiento al área para que notifique el auto de alegatos; REITERACIÓN DE SOLICITUD DE  NOTIFICACIÓN DE AUTO 550 DE 2021- LEYDY HURTADO..</t>
  </si>
  <si>
    <t>NO CONFORMIDAD No.44: DTCA No se evidenció la publicación de la Resolución 014 del 17 de julio de 2009, en la Gaceta Ambiental de Parques Nacionales de Colombia, incumpliendo lo ordenado por el artículo 70 de la Ley 99 de 1993, que obliga a la publicación de los autos que inician los procedimientos ambientales.</t>
  </si>
  <si>
    <t>No se verificó si el Grupo Jurídico de la UAESPN publicó la resolución en razón a la solicitud remitida desde la DTCA</t>
  </si>
  <si>
    <t xml:space="preserve">Dar estricto cumplimiento a la publicación y evidenciar  las nuevas resoluciones en la gaceta ambiental de PNNC conforme lo establece el procedimiento </t>
  </si>
  <si>
    <t>Correo electrónico de solicitud y confirmación de las publicaciones e Impr Pants de publicación</t>
  </si>
  <si>
    <t>NO CONFORMIDAD No.45 DTCA Se evidenció la prórroga del periodo probatorio mediante Auto 077 del 28 de septiembre de 2012, auto que fue expedido por fuera de los primeros 30 días establecidos en el Auto 040 del 14 de mayo de 2012, incumpliendo con ello lo establecido en el artículo 26 de la Ley 1333 de 2009 y el artículo 29 constituciona</t>
  </si>
  <si>
    <t xml:space="preserve">Demoras en la elaboración del concepto técnico, no se contaba con el insumo necesario, la práctica por parte del personal responsable y escaso personal para la elaboración. </t>
  </si>
  <si>
    <t>OBSERVACIÓN No.38: DTCA Se evidenció la emisión del concepto 052 del 28 de diciembre de 2012, por fuera del término probatorio ordenado por el auto 040 del 14 de mayo de 2012, ampliado por el Auto 077 del 28 de septiembre de 2012</t>
  </si>
  <si>
    <t>NO CONFORMIDAD No.46: DTCA Se evidenció la apertura de dos periodos probatorios mediante los Autos 654 del 21 de noviembre de 2014 y 601 del 08 de agosto de 2019, para resolver el recurso de reposición interpuesto por el Dr. Rafael Mendieta Bermúdez, mediante radicado del 15 de agosto de 2014, incumpliendo con ello lo establecido en el artículo 58 del Decreto 01 de 1984.</t>
  </si>
  <si>
    <t xml:space="preserve"> falta de apropiación a las solicitudes sumado al poco personal en las AP no permitió atender oportunamente los requerimientos </t>
  </si>
  <si>
    <t>NO CONFORMIDAD No.47: DTCA No se evidenció la respuesta al recurso de reposición interpuesto por el Dr. Rafael Mendieta Bermúdez, mediante radicado del 15 de agosto de 2014, trascurridos siete (7) años, incumplimiento el término de dos (2) meses establecido en el artículo 60 del Decreto 01 de 1984.</t>
  </si>
  <si>
    <t xml:space="preserve">No se priorizó la continuidad del seguimiento a las diligencias del proceso teniendo en cuenta que el área protegida no remitió el informe técnico  oportunamente </t>
  </si>
  <si>
    <t xml:space="preserve">No se priorizó la continuidad del seguimiento a las diligencias del proceso teniendo en cuenta que el área protegida no remitió el insumo oportunamente </t>
  </si>
  <si>
    <t xml:space="preserve">AUDITORIA INTERNA </t>
  </si>
  <si>
    <t>NO CONFORMIDAD No.2. En el marco de la Auditoría Interna, no se evidenció la socialización del Plan de Emergencia y Contingencia por Desastres Naturales y socionaturales vigente para los años 2020 y 2021 del PNN Amacayacu, incumpliendo la actividad No.8 del procedimiento AAMB_PR_06 Gestión del Riesgo Desastres Naturales V6.</t>
  </si>
  <si>
    <t>La actualización se envió en febrero 2021 a la DTAM cuando aún no había cambiado el formato, y las observaciones se recibieron en el mes de octubre de 2021 por parte de la Oficina Gestión del Riesgo.</t>
  </si>
  <si>
    <t>PARQUE NACIONAL NATURAL AMACAYACU</t>
  </si>
  <si>
    <t>X</t>
  </si>
  <si>
    <t>Se realizara la actualización incorporando los comentarios del mes de octubre para que la DTAM lo revise y antes de pasar a NC nos indique que hace falta o si cumple con lo requerido. Se hará seguimiento mediante orfeo. Y se hará la socialización con el CGRDNM</t>
  </si>
  <si>
    <t>PECDN aprobado</t>
  </si>
  <si>
    <t>NO CONFORMIDAD No.2 PNN AMACAYACU
En el marco de la Auditoría Interna, no se evidenció la socialización del Plan de Emergencia y Contingencia por Desastres Naturales y socionaturales vigente para los años 2020 y 2021 del PNN Amacayacu, incumpliendo la actividad No.8 del procedimiento AAMB_PR_06 Gestión del Riesgo Desastres Naturales V6.</t>
  </si>
  <si>
    <t xml:space="preserve">De acuerdo con la versión aun vigente del PECND, en tanto la otra se revise, se oficiara a los comités departamental y regional para la socialización </t>
  </si>
  <si>
    <t>Oficios entregados</t>
  </si>
  <si>
    <t>PARQUE NACIONAL NATURAL TAMÁ</t>
  </si>
  <si>
    <t xml:space="preserve">06/07/2021 al 06/12/2021 </t>
  </si>
  <si>
    <t xml:space="preserve">Porque la cantidad contratistas a cargo de los supervisores  y el cumulo de trabajo bajo su supervisión,  hace que la revisión en plataforma se torne un poco dispendiosa y pueden omitir involuntariamente el cargue de algún documento. </t>
  </si>
  <si>
    <t>GRUPO DE CONTRATOS</t>
  </si>
  <si>
    <t xml:space="preserve">% de documentos faltantes, publicados en la plataforma  </t>
  </si>
  <si>
    <t>NO CONFORMIDAD No.7: Revisada la información contractual, no aparece en algunos contratos las constancias de cumplimiento por parte del Supervisor, incumpliendo lo establecido en el manual de contratación y supervisión Código: ABS_MN_01.</t>
  </si>
  <si>
    <t>NO CONFORMIDAD No.8:
Revisada las carpetas contractuales, no se evidencia la entrega de productos del contratista durante algunos meses de ejecución del contrato. Incumpliendo lo establecido en el manual de contratación y supervisión Código: ABS_MN_01, numeral 4.9.4., Decreto 1081 de 2015, artículo 2.1.1.2.1.8 “Para efectos del cumplimiento de la obligación contenida en el literal g) del artículo 11 de la Ley 1712 de 2014 y Decreto 103 de 2015, artículo 8.</t>
  </si>
  <si>
    <t xml:space="preserve">Cargar en la plataforma los documentos faltantes de ejecución del proceso LP-003-2020 y del contrato 042 de 2021  </t>
  </si>
  <si>
    <t>N/A</t>
  </si>
  <si>
    <t>NO CONFORMIDAD No.3: Una vez revisadas las carpetas contractuales, se evidenció la falta de publicación de las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en lo establecido en el manual de contratación y supervisión Código: ABS_MN_01 y el procedimiento ABS_PR_02_Contratacion_Directa_V_5</t>
  </si>
  <si>
    <t>Porque anteriormente la herramienta secop establecia la fecha de aprobación, cuando se daba la opción de aprobación de garantias y no requeria un acta de aprobación</t>
  </si>
  <si>
    <t>Revisar trimestralmente en el proceso de salidas conformes no conformes el cumplimiento de aprobación de las polizas de garantias, de los procesos contractuales realizados en el trimestre</t>
  </si>
  <si>
    <t>(número de polizas de garantias aprobadas/numero de procesos contractuales con polizas)*100</t>
  </si>
  <si>
    <t xml:space="preserve">NO CONFORMIDAD No.10: Se evidenció que los contratos no están siendo revisados previamente, con el fin de verificar que contengan los soportes respectivos, tales como CDP y RP como documentos precontractuales y de ejecución. Incumpliendo lo establecido el manual de contratación y supervisión Código: ABS_MN_01. </t>
  </si>
  <si>
    <t>Porque el manual de contratación y supervisión no es claro con la información que se debe cargar a la plataforma como documento anexo precontractuales y de ejecución.</t>
  </si>
  <si>
    <t xml:space="preserve">Remitir memorando al Grupo de contratos, solicitando claridad en el manual de contratación y supervisión con repecto a la información que se debe cargar a la plataforma como documento anexo precontractuales y de ejecución </t>
  </si>
  <si>
    <t>Oficio remitido</t>
  </si>
  <si>
    <t>NO CONFORMIDAD No 17: Revisada la información contractual, no se evidencian las actas de liquidación en los contratos de tracto sucesivo, incumpliendo lo establecido en el artículo 11 de la Ley 1150 de artículo 60 de la Ley 80 de 1993 modificado por el artículo 217 del Decreto 019 de 2019 y en el manual de contratación y supervisión Código: ABS_MN_01 numeral 4.9.1.2.</t>
  </si>
  <si>
    <t>Porque cuando se hace la contratación del personal encargado de contratación de la territorial se ponen metas amplias de liquidación y no se establecen compromisos mensuales</t>
  </si>
  <si>
    <t xml:space="preserve">Establecer en los indicadores de los abogados contratados para los procesos de contratación en la Territorial, la liquidación de procesos pendientes por liquidar de vigencias anteriores. </t>
  </si>
  <si>
    <t>Procesos liquidados reportados en el indicador de liquidaciones del PAA (Matriz PAA)</t>
  </si>
  <si>
    <t>Liquidar el contrato DTPA-IP-FONAM-007-2020.</t>
  </si>
  <si>
    <t>Contrato liquidado</t>
  </si>
  <si>
    <t>OBSERVACION No. 1. En el formato de hoja de vida del SIGEP, de los contratos de prestación de servicios, no aparece firmada por el Coordinador de Contratos o Responsable, donde conste la verificación de la información suministrada por el contratista, quien certifica que la información aportada por quien diligenció y firmó el formulario fue constatada frente a los documentos presentados como soporte según los lineamientos establecidos en el instructivo del formato de la hoja de vida, https://www.funcionpublica.gov.co/instructivo-del-formato-unico-hoja-de-vida-persona-natural.</t>
  </si>
  <si>
    <t>N.A.</t>
  </si>
  <si>
    <t>Pantallazo de aprobación de hojas de vida del SIGEP</t>
  </si>
  <si>
    <t>(número de pantallazos de hojas de vidas aprobadas SIGEP/número de hojas de vida registradas en el sigep contratados)*100</t>
  </si>
  <si>
    <t>No Conformidad: Como resultado de la verificación de los documentos a cargo del Proceso Servicio al Ciudadano, se evidenció que seis (06) documentos de once (11)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t>
  </si>
  <si>
    <t>Por qué: no se han definido fechas limites para la revsion de los documentos</t>
  </si>
  <si>
    <t xml:space="preserve">GRUPO DE ATENCIÓN AL CIUDADANO </t>
  </si>
  <si>
    <t xml:space="preserve">Realizar trámite de oficialización  de los documntos ante la oficina asesora de planeación  </t>
  </si>
  <si>
    <t xml:space="preserve">Número de documentos publicados </t>
  </si>
  <si>
    <t>Elaborar cronograma estableciendo fechas límites de revision y oficializacion ante la OAP</t>
  </si>
  <si>
    <t xml:space="preserve">Número de cronogramas elaborados </t>
  </si>
  <si>
    <t>NO CONFORMIDAD No10: PROCESO GESTIÓN DE TALENTO HUMANO
Como resultado de la verificación de los documentos a cargo del Proceso Gestión de Talento Humano, se evidenció que quince (15) documentos de veinticinco (25)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t>
  </si>
  <si>
    <t>Por qué se desconocía los lineamientos establecidos en el instructivo DE- IN-08 Elaboración, Actualización y Derogación de Documentos del Sistema de Gestión Integrado – SGI..</t>
  </si>
  <si>
    <t xml:space="preserve">Solicitar a la OAP los documentos editables del SIG – Proceso de Talento Humano, para generar los ajustes correspondientes conforme a los lineamientos establecidos en el instructivo - Elaboración, Actualización y Derogación de Documentos del Sistema de Gestión Integrado – SGI. </t>
  </si>
  <si>
    <t>Numero de documentos ajusatdos</t>
  </si>
  <si>
    <t xml:space="preserve">Solicitar a la OAP la oficialización de los documentos ajustados del SIG – Proceso de Talento Humano. </t>
  </si>
  <si>
    <t>Numero de documentos oficializados</t>
  </si>
  <si>
    <t>NO CONFORMIDAD No. 1. En la verificación por parte del Grupo de Control Interno, no se evidenció cumplimiento del 100% de la meta “...Informe semestral de resultados de la aplicación de las encuestas de satisfacción a usuarios. resultados de PQRS. que será presentado y retroalimentado en el Comité Directivo.”, la cual tenía como fecha de ejecución 23 de julio de 2022 en la responsabilidad del Grupo de Atención al Ciudadano.</t>
  </si>
  <si>
    <t xml:space="preserve"> No se verificó la fecha de ejecución registrada de la acción  en el PAAC</t>
  </si>
  <si>
    <t>Solicitar  a la OAP ajustar la fecha de la acción relacionada con el informe de encuestas y PQRS en el  PAAC</t>
  </si>
  <si>
    <t>Número de memorandos con solicitudes de ajuste</t>
  </si>
  <si>
    <t>NO CONFORMIDAD No. 1. En la verificación por parte del Grupo de Control Interno, no se evidenció cumplimiento del 100% de la meta “...Informe semestral de resultados de la aplicación de las encuestas de satisfacción a usuarios. resultados de PQRS. que será presentado y retroalimentado en el Comité Directivo.”, la cual tenía como fecha de ejecución 23 de julio de 2022 en laresponsabilidad del Grupo de Atención al Ciudadano.</t>
  </si>
  <si>
    <t>Verificar las fechas de ejecución que se definan para el PAAC 2023</t>
  </si>
  <si>
    <t>Número de PAAC con fechas verificadas</t>
  </si>
  <si>
    <t>NO CONFORMIDAD No.5: PROCESO GESTIÓN DE COMUNICACIONES
Como resultado de la verificación de los documentos a cargo del proceso Gestión de Comunicaciones, se evidenció que un (1) documento de diez (10)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t>
  </si>
  <si>
    <t xml:space="preserve">Realizar trámite de Verificación y oficialización  de los documentos ante la Oficina Asesora de Planeación OAP </t>
  </si>
  <si>
    <t>Elaborar cronograma estableciendo fechas límites de revision y oficializacion de manera conjunta con la Oficina Asesora de Planeación OAP</t>
  </si>
  <si>
    <t>NO CONFORMIDAD No.2: Revisados los contratos no se evidenciaron las firmas en los formatos de hoja de vida del SIGEP regida por Ley 190 de 1995, 489 y 443 de 1998, por parte de los contratistas, en los diferentes contratos de prestación de servicios en la plata_x0002_forma SECOP II, en cumplimiento de lo establecido en el Artículo 227 del Decreto 019 de 2012, modificado por el artículo 155. Reportes al Sistema de Información y Gestión del Empleo Público – SIGEP.</t>
  </si>
  <si>
    <t xml:space="preserve">Por limitación tanto en la planta de personal como en contratistas. plataforma SECOP2. </t>
  </si>
  <si>
    <t>Generar guía didactica de apoyo al contratista que indique la documentación necesaria a aportar y como realizar el cargue de la misma en la plataforma SECOP II</t>
  </si>
  <si>
    <t>Guía para contratistas</t>
  </si>
  <si>
    <t>NO CONFORMIDAD No.3: Una vez revisadas las carpetas contractuales, se evidenció la falta de publicación de las actas de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inter_x0002_ventor, que prueben la ejecución del contrato”, y en lo establecido en el manual de contratación y supervisión Código: ABS_MN_01 y el procedimiento ABS_PR_02_Contratacion_Directa_V_</t>
  </si>
  <si>
    <t>Por falta de revisión y verificación del cumplimiento del procedimiento de contratación directa.</t>
  </si>
  <si>
    <t>Realizar publicacion de las actas de los contratos iPMC-DTCA-038-2021; DTCA-OBRA-001-2020, SFF los Flamencos; IPMC-DTCA-031-2021; IPMC-DTCA-040-2021; CD-DTCA-MTO-005-2021, Tayrona, PMC-DTCA-021-2021; DTCA-MANT-012-2021 SFF FLAMENCOS); CD-DTCA-CMTO-001-2021, DTCA-SUM-21-2020, DTCA-SUM-45-2020, CA-007F-2020, CA-007F-202</t>
  </si>
  <si>
    <t>Actas publicadas</t>
  </si>
  <si>
    <t>Por debilidad administrativa en la identificación de los puntos de control y seguimiento del cumplimiento del manual de contratación.</t>
  </si>
  <si>
    <t>Remitir memorando de solicitud al supervisor, para que efectué cargue en el SECOP del cumplimiento del contrato DTCA-CPS-286-2020 y posterior seguimiento y verificación del cargue.</t>
  </si>
  <si>
    <t>MEMORANDO DE SOLICITUD DE CARGUE DE DOCUMENTOS</t>
  </si>
  <si>
    <t xml:space="preserve">NO CONFORMIDAD No.12: 
En la revisión realizada, se observa que, no se actualiza la página de SECOP II, con los soportes del contrato y la evidencia de facturas que permitan determinar si hubo ejecución de éste, durante la vigencia 2021. Incumpliendo lo establecido en artículo 5 y 12 de la ley 1712 de 2014, así como el artículo 2.2.1.1.1.7.1 del Decreto 1082 de 2015. </t>
  </si>
  <si>
    <t>Por falta de autocontrol, revisión y seguimiento de la ejecucuón de las actividades conforme a dicho procedimiento</t>
  </si>
  <si>
    <t>Remitir memorando de solicitud al supervisor DTCA-SUM-012-2020; DTCA-021-2021; PMC-DTCA-047-2020F; PMC-043-DTCA-2021, CD-DTCA-MTO-005-2021, contrato de obra nación No.007 de 2020,PMC-DTCA-031-2021, IPMC-DTCA-SUM-054-2020, Mantenimiento de cocina Corales del Rosario; CPS-316-2020, IPMC-DTCA-CPS-273-2020; para que efectúen el cargue de evidencias de ejecucion respectivo en el SECOP y posterior seguimiento y verificación del cargue.</t>
  </si>
  <si>
    <t>NO CONFORMIDAD No.13: 
Verificada la información contractual, no se evidencia pagos de varios meses del primer semestre del 2021, como tam_x0002_poco evidencia de modificación del contrato. Incumpliendo lo establecido en el principio de planeación establecidos en la Constitución Política en sus artículos 209, 339 y 341 y la Ley 80 en su artículo 26, así obligaciones estipuladas en el contrato que es considerado ley para las partes.</t>
  </si>
  <si>
    <t>Por debilidad administrativa en los seguimientos de ejecucuón de las actividades</t>
  </si>
  <si>
    <t>Remitir memorando de solicitud al supervisor, para que efectué cargue en el SECOP de los soportes de ejecucion CD-DTCA-CMTO-001-2021, para mantenimiento de embarcaciones para Coralesdel rosario y posterior seguimiento y verificación del cargue.</t>
  </si>
  <si>
    <t>NO CONFORMIDAD No.15: 
Revisados los contratos, no se adjuntan los soportes del proveedor que acrediten el cumplimiento de las formalidades contractuales. Incumpliendo lo establecido en el manual de contratación y supervisión Código: ABS_MN_01 y el Decreto Reglamentario Único 1081 de 2015, Artículo 2.1.1.2.1.8. Publicación de la ejecución de contratos. Y de la obligación contenida en el literal g) del artículo 11 de la Ley 1712 de 2014.</t>
  </si>
  <si>
    <t>Por debilidad administrativa en cuanto al seguimiento, revision y verificación dela debida ejecución del manual de contratación y supervisión.</t>
  </si>
  <si>
    <t>Remitir memorando de solicitud al supervisor, para que efectué cargue en el SECOP de los soportes de ejecucion DTCA-031-2021 Colorados y Corales del Rosario, mantenimiento de equipo y posterior seguimiento y verificación del cargue.</t>
  </si>
  <si>
    <t>Porque no  realizaba una planeación adecuada  para llevar a cabo  todas las actividades que tenía a cargo</t>
  </si>
  <si>
    <t>Establecer  cronograma a la DT indicando la fechas en que deben realizarse los desplazamientos a las APs para las visitas de revisión, durante la vigencia 2023</t>
  </si>
  <si>
    <t xml:space="preserve">Cronograma de desplazamientos </t>
  </si>
  <si>
    <t>NO CONFORMIDAD No.2: DIRECCIÓN TERRITORIAL CARIBE- DIRECCIÓN TERRITORIAL ORINOQUIA
Como resultado de la verificación realizada en el desarrollo del Procedimiento Seguimiento a la Emisión y Entrega de Informes Financieros en los Contratos de Prestación de Servicios Ecoturísticos Comunitarios, se evidencia el incumplimiento en la periodicidad establecida en la actividad No 14 relacionado con la causación de la cuota de remuneración con las empresas comunitarias con las cuales se tienen suscritos los contratos de prestación de servicios Ecoturísticos Comunitarios.</t>
  </si>
  <si>
    <t xml:space="preserve"> Por falta de conocimiento y de seguimiento a la aplicación y cumplimiento de cada una de las actividades y puntos de control que describe el procedimiento.</t>
  </si>
  <si>
    <t>Socializar el Procedimiento Sostenibilidad Contable con el equipo interno de trabajo.</t>
  </si>
  <si>
    <t>listado de asistencia con ayuda de memoria</t>
  </si>
  <si>
    <t>NO CONFORMIDAD No.10: DIRECCIÓN TERRITORIAL CARIBE- DIRECCIÓN TERRITORIAL ANDES NORORIENTALES- DIRECCIÓN TERRITORIAL PACIFICO:
Al verificar las certificaciones correspondiente de la información registrada en la matriz de ingresos de visitantes por cada área protegida, se evidencia que las Direcciones Territoriales están incumpliendo lo relacionado con: “…Esta información debe ser remitida dentro de los seis primeros días calendario del mes siguiente del reporte…”. y en algunos casos se encuentran sin firma.</t>
  </si>
  <si>
    <t>Porque desde el grupo interno no se ha planteado la justificación para solicitar la aprobación del cambio</t>
  </si>
  <si>
    <t>Socializar con las AP el procedimeinto  realizando énfasis en los tiempos de entrega de la información requerida para realizar la certificación</t>
  </si>
  <si>
    <t>Realizar y enviar la solicitud de cambio de documentación del SGI al proceso de GRF, para su revisión y aprobación.</t>
  </si>
  <si>
    <t>NO CONFORMIDAD No. 1: No se evidencian en el desarrollo de la auditoría interna al Proceso Gestión de Recursos Financieros - Nivel Central y Direcciones Territoriales, las pre conciliaciones Bancarias correspondientes al procedimiento Gestión Contable – Código:GRFN_PR_15. Por parte del Nivel Territorial incumpliendo la actividad No. 4 y 5.</t>
  </si>
  <si>
    <t>Por falta de seguimiento y verificación de las actividades realizadas.</t>
  </si>
  <si>
    <t xml:space="preserve">Socializar al interior del equipo financiero de la DTCA el procedimiento Gestión Contable – Código: GRFN_PR_15, </t>
  </si>
  <si>
    <t>acta de reunión</t>
  </si>
  <si>
    <t xml:space="preserve">NO CONFORMIDAD No. 2: DTCA – DTAO – GGF  Se evidenció que para el cierre de la vigencia 2020 y a marzo de 2021 presenta la DTCA en cuanto a saldos de convenios sin legalizar de la cuenta 190801 un valor de $172.467.257 – FONAM vigencia 2014 y $554.571.162 correspondiente a vigencias anteriores desde la vigencia 2016. </t>
  </si>
  <si>
    <t>No existía apropiación de la ejecución de la actividad de seguimiento .</t>
  </si>
  <si>
    <t>Sensibilización a los supervisores de la responsabilidad del cumplimiento en la legalización de los convenios en la gestión contable de la DTCA.</t>
  </si>
  <si>
    <t>listado de asistencia</t>
  </si>
  <si>
    <t>NO CONFORMIDAD No. 9: DTCA Se evidenciaron saldos de anticipo sin legalizar con corte a la vigencia 2020, lo cual se observa que estos anticipos que fueron entregados a los contratistas no han sido ejecutados, para que de esta manera se amortice contablemente este valor, los cuales son recursos de propiedad de la entidad, toda vez que se debe recibir el bien o el servicio de conformidad, es de tener en cuenta que para el caso de la DTCA corresponde a un anticipo del 40% del contrato No. 003-20, el cual se le constituyó reserva presupuestal cuyo contrato no se evidencia en SECOP II, que cuente con prórroga para la vigencia fiscal 2021.DTCA $103.000.000  Por lo cual no se cumple el procedimiento GESTIÓN CONTABLE Código: GRFN_PR_15 – Actividad No.23 y 24.</t>
  </si>
  <si>
    <t xml:space="preserve"> Porque se estudiaba la posibilidad que el contrato se reiniciara para su completa ejecución.</t>
  </si>
  <si>
    <t>Realizar la liquidación del contrato 003-20</t>
  </si>
  <si>
    <t>ACTA DE LIQUIDACIÓN</t>
  </si>
  <si>
    <t>realizar el  ajuste contable de legalización del saldo del anticipo  del contrato 003-20.</t>
  </si>
  <si>
    <t>COMPROBANTE CONTABLE  DE LEGALIZACIÓN</t>
  </si>
  <si>
    <t>NO CONFORMIDAD No. 17: DTOR – DTAO – DTCA- GGF
No se dio cumplimiento al Procedimiento de Ejecución y Control Programa de PAC -GRFN_PR 09 Actividad No. 21, para los meses de mayo y junio en las Direcciones Territoriales DTOR, DTAO y DTCA, dejando de ejecutar PAC asignado, así: 
DIRECCIÓN TERRITORIAL VALOR DE PAC SIN EJECUTAR VIGENCIA 2020
DTOR $49.534.684
DTCA $98.481.888
DTAO $68.108.810
Se indica que la no ejecución de PAC ya sea por el Nivel territorial o Nivel Central genera IMPANUT negativo y por consi_x0002_guiente se puede afectar la colocación del PAC para el mes siguiente de toda la entidad, generando incumplimiento en el pago de las obligaciones de la entidad, que pueden desencadenar en reclamaciones de orden financiero.Para el caso que se presenta IMPANUT negativo para el cierre de la vigencia 2020 para el rezago, este se convierte en vigencia expirada y se debe aplicar el tratamiento indicado para el pago de esta en el Decreto de Liquidación de diciembre de 2020 emitido por el Ministerio de Hacienda, esta situación genera incumplimiento en el pago de las obligaciones refe_x0002_rentes.
REZAGO IMPANUT NEGATIVO –
DIC 2020 VALOR
Gastos generales 65.29% $ 2.484.914
Inversión Ordinaria 48.76% $ 66.923.237</t>
  </si>
  <si>
    <t>Por desconocimiento  de los cambios y falta de socialización y apoyo de parte del equipo.</t>
  </si>
  <si>
    <t>Socializar el procedimiento establecido por el ministerio de hacienda con los diferentes proveedores de la Dirección territorial y las Áreas adscritas a su jurisdicción.</t>
  </si>
  <si>
    <t>NO CONFORMIDAD  No 1:No se tienen aprobados en su totalidad los Planes de Manejo de las áreas protegidas adscritas a la DTAM, se requiere generar los mecanismos e instancias necesarias ante la Dirección Territorial Amazonia,  Subdirección de Gestión y Manejo de Áreas Protegidas, Oficina Asesora Jurídica y el Grupo de Participación Social que conlleven a su  aprobación.</t>
  </si>
  <si>
    <t xml:space="preserve">Las rutas de trabajo planteadas con cada una de las áreas protegidas no han sido objeto de seguimiento para identificar debilidades y particularidades, que permita el avance en la construcción de los planes de manejo. </t>
  </si>
  <si>
    <t xml:space="preserve">Establecer matriz de seguimiento en la que se identifique estado de planes de manejo, con cronograma de seguimiento de las acciones que se identifiquen
</t>
  </si>
  <si>
    <t xml:space="preserve">Grado de cumplimiento de actividades establecidas
</t>
  </si>
  <si>
    <t xml:space="preserve">Adelantar actividades y seguimentos requeridos con el fin de contar con la formulación de los Planes de Manejo, que permita a la Territorial  adelantar el proceso de adopción de los instrumentos en la presente vigencia.
</t>
  </si>
  <si>
    <t>Planes de Manejo formulados</t>
  </si>
  <si>
    <t>Determinar el estado de la embarcación y realizar el mantenimiento correspondiente para ponerla en funcionamiento.</t>
  </si>
  <si>
    <t>Concepto técnico del estado de la embarcación y solicitud de mantenimiento de la misma</t>
  </si>
  <si>
    <t>Se solicita prorroga hasta 30 de marzo del 2023, teniendo en cuenta los tiempos que se requieren para la consecución de recursos para el pago de conceptos requeridos para dar de baja la embarcación, se anexan los correos enviados a la DTCA para la gestión</t>
  </si>
  <si>
    <t>NO CONFORMIDAD No.3 No se evidenciaron los soportes de Facturación por concepto de servicio de alimentos y bebidas para las vigencias 2015 y 2016.</t>
  </si>
  <si>
    <t xml:space="preserve">Falta de apropiación de la normatividad de archivo y técnicas gestión documental </t>
  </si>
  <si>
    <t xml:space="preserve">Archivar copia digital de las facturas generadas a partir de 2021  por la Empresa Comunitaria 
</t>
  </si>
  <si>
    <t xml:space="preserve">Copia digital de las facturas generadas </t>
  </si>
  <si>
    <t>Se ha avanzado, sin embargo a la fecha no ha sido posible tener todas las copias digitales. En virtud de la anterior se solicita prórroga a 30/11/2022</t>
  </si>
  <si>
    <t>NO CONFORMIDAD No.12 Los inventarios no se encuentran actualizados. Año tras año se registran las mismas observaciones sobre los mismos elementos que por su naturaleza y estado deben ser reparados, devueltos o reintegrados para el trámite administrativo correspondiente, la infraestructura registrada no involucra los elementos descritos en el otrosí No.3 suscrito el 18 de septiembre de 2013, acuerdo PRIMERO que modifica la Cláusula No.2 alcance, incumpliendo lo establecido en la Obligación No.10 de la Cláusula No.6 del Contrato de Ecoturismo Comunitario No.001 de 2008 entre Parques Nacionales Naturales de Colombia y la Empresa Comunitaria “Nativos Activos”.</t>
  </si>
  <si>
    <t xml:space="preserve">Realizar las gestiones pertinentes para la actualización del inventario </t>
  </si>
  <si>
    <t>Formato Inventario de elementos /cuentadante GRF_FO_17</t>
  </si>
  <si>
    <t>En el desarrollo del seguimiento, no se evidenció la remisión de los Acuerdos de Gestión del Director Territorial Amazonía, a partir del requerimiento realizado por el Grupo de Control Interno, mediante memorando 20211200009283 del 29 de septiembre de 2021.</t>
  </si>
  <si>
    <t>Por qué es lo estipulado por el procedimiento vigente Concertación, seguimiento y evaluación de los acuerdos de gestión</t>
  </si>
  <si>
    <t>Actualizar el procedimiento GTH_28 "Concertación, seguimiento y evaluación de los acuerdos de gestión" especificando las situaciones administrativas de encargo y comisión en los cargos de Gerencia Pública, acorde con los lineamientos vigentes emitidos por el DAFP, para asegurar la alineación de la Entidad de los lineamientos legales en el tema.</t>
  </si>
  <si>
    <t xml:space="preserve">Procedimiento actualizado y oficializado </t>
  </si>
  <si>
    <t xml:space="preserve">OFICINA ASESORA DE PLANEACIÓN </t>
  </si>
  <si>
    <t>NO CONFORMIDAD No. 7: De la revisión de los documentos que obran en la Oficina de Control Disciplinario Interno, se evidencia que algunos expedientes no cuentan con el formato actualizado “Hoja de Control de Documentos” Código: GD_FO_08, Expedientes: 903/2020, 892/2020, 929/2021, 919/2021, 923/2021.</t>
  </si>
  <si>
    <t xml:space="preserve">Porque se asignó la actividad al equipo de abogados de la oficina, quienes no contaban con los lineamientos especificos para gestión documental.  </t>
  </si>
  <si>
    <t>Control Disciplinario</t>
  </si>
  <si>
    <t>OFICINA DE CONTROL DISCIPLINARIO INTERNO</t>
  </si>
  <si>
    <t>Generar solicitud al Grupo de Procesos Corporativos en relación a los lineamientos para gestión documental de archivo de gestión, programación para actualizar los expedientes con la hoja de control de documentos</t>
  </si>
  <si>
    <t xml:space="preserve">Archivo de gestión con la hoja de control de documentos </t>
  </si>
  <si>
    <t>NO CONFORMIDAD No. 8: De la revisión de los documentos que obran en la Oficina de Control Disciplinario Interno, se evidencia que no se ha realizado la transferencia de las series documentales de los archivos de gestión al archivo central o Semiactivo, de acuerdo con lo estipulado en la tabla de retención documental, conforme lo expuesto en el procedimiento GD_PR_01 y el cronograma indicado por el Grupo de Procesos Corporativos mediante memorando 20224000000034 del 09 de marzo de 2023</t>
  </si>
  <si>
    <t xml:space="preserve">Porque el cargo se encuentra vacante y no hay quien realice la actividad </t>
  </si>
  <si>
    <t>Generar solicitud al Grupo de Procesos Corporativos en relación a los lineamientos para gestión documental de archivo de gestión, programación para la transferencia de las series docmentales de los archivos de gestión al archivo central o semiactivo</t>
  </si>
  <si>
    <t>Transferencia ejecutada</t>
  </si>
  <si>
    <t>No Conformidad No. 1: Una vez realizada la revisión de los contratos, se evidenció la falta de publicación de los soportes de la experiencia laboral de los contratistas, en los diferentes contratos revisados en la plataforma SECOP II, lo que denota incumpli-miento de lo dispuesto en el Decreto 1081 de 2015, artículo 2.1.1.2.1.8, , en concordancia con el Decreto 1082 de 2015, artículo 2.2.1.1.1.3.1 “Documentos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t>
  </si>
  <si>
    <t>2,  Realizar la revision en el secop de Los soportes de la experiencia laboral que no se han publicado en la plataforma.</t>
  </si>
  <si>
    <t>Acta con la revision  de los ducumentos que no se han publicado en  los contratos en la plataforma del SECOP.</t>
  </si>
  <si>
    <t>NO CONFORMIDAD No. 2:
Revisados los contratos no se evidenciaron las firmas en los formatos de hoja de vida del SIGEP regida por Ley 190 de 1995, 489 y 443 de 1998, por parte de los contratistas, en los diferentes contratos de prestación de servicios en la plata-forma SECOP II, en cumplimiento de lo establecido en el Artículo 227 del Decreto 019 de 2012, modificado por el artículo 155. Reportes al Sistema de Información y Gestión del Empleo Público – SIGEP.</t>
  </si>
  <si>
    <t>2 Revisar las hojas de vida en el SIGEP y verificar que tengan las firmas de los contratistas</t>
  </si>
  <si>
    <t>ACTA CON LA REVISION DE FRMAS EN LAS HOJAS DE VIDA SIGEP</t>
  </si>
  <si>
    <t>NO CONFORMIDAD No.3:
Una vez revisadas las carpetas contractuales, se evidenció la falta de publicación de las actas de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en lo establecido en el manual de contratación y supervisión Código: ABS_MN_01 y el procedimiento ABS_PR_02_Contratacion_Directa_V_6</t>
  </si>
  <si>
    <t>2,  Realizar la revision en el secop el cumplimiento de  publicacón de las actas de aprobación de poliza.</t>
  </si>
  <si>
    <t>Acta de la revisión y publicación de actas de aprobación de poliza.</t>
  </si>
  <si>
    <t>NO CONFORMIDAD No. 8:
Revisada las carpetas contractuales, no se evidencia la entrega de productos del contratista durante algunos meses de ejecución del contrato. Incumpliendo lo establecido en el manual de contratación y supervisión Código: ABS_MN_01, numeral 4.9.4., Decreto 1081 de 2015, artículo 2.1.1.2.1.8 “Para efectos del cumplimiento de la obligación contenida en el literal g) del artículo 11 de la Ley 1712 de 2014 y Decreto 103 de 2015, artículo 8.
CRITERIO –</t>
  </si>
  <si>
    <t>1, SENSIBILIZAR A LOS SUPERVISORES SOBRE EL PROCEDIMIENTO PARA REVISAR LOS SOPORTES QUE COMPONEN LAS CUENTAS DE CADA UNO DE LOS CONTRATISTAS</t>
  </si>
  <si>
    <t xml:space="preserve">SENSIBILIZACIONES  EN REVISION DE REQUISITOS DE LOS CONTRATOS SOPORTES QUE COMPONEN LAS CUENTAS </t>
  </si>
  <si>
    <t>2. Revisar las carpetas contractuales para identificar el archivo de productos  entregados por  contratista.</t>
  </si>
  <si>
    <t>Acta de la revsion de las carpetas contractuales de los productos entregados por contratistas.</t>
  </si>
  <si>
    <t>NO CONFORMIDAD No.11:
Una vez verificados los contratos, no se evidencia que se haya realizado la comunicación al supervisor del contrato. Incumpliendo lo establecido en el numeral 4.7.2.7. del manual de contratación y supervisión y el Decreto 1081 de 2015, artículo 2.1.1.2.1.8 “Para efectos del cumplimiento de la obligación contenida en el literal g) del artículo 11 de la Ley 1712 de 2014 y Decreto 103 de 2015, artículo 8°.</t>
  </si>
  <si>
    <t>2. Realizar  y formalizar el acta de  designación de supervisión a los contratos que no la tienen.</t>
  </si>
  <si>
    <t>Acta con la revision de contratos con identificacion y elaboración de supervision de contratos</t>
  </si>
  <si>
    <t>NO CONFORMIDAD No 17:
Revisada la información contractual, no se evidencian las actas de liquidación en los contratos de tracto sucesivo, in-cumpliendo lo establecido en el artículo 11 de la Ley 1150 de artículo 60 de la Ley 80 de 1993 modificado por el artículo 217 del Decreto 019 de 2019 y en el manual de contratación y supervisión Código: ABS_MN_01 numeral 4.9.1.2.</t>
  </si>
  <si>
    <t xml:space="preserve">2. Realziar revision de los contratos,  elaborar acta de liquidación y narchivar. </t>
  </si>
  <si>
    <t xml:space="preserve"> Acta de revision de los contratos que  se encontraban sin acta de liquidación </t>
  </si>
  <si>
    <t>NO CONFORMIDAD No 19:
Una vez revisados los contratos, se evidencia que no se verificaron los documentos que acreditan la idoneidad del con-tratista para el perfil a contratar en el CPS, incumpliendo lo establecido en el Decreto 1082 de 2015, por medio del cual se expide el Decreto Único Reglamentario del Sector Administrativo de Planeación Nacional, ARTICULO 2.2.1.2.1.4.9.</t>
  </si>
  <si>
    <t>SENSIBILIZAR A LOS RESPONSABLES QUE GENERAN LAS NECESIDADES PARA CONTRATAR EN LA REVISIÓN DE CADA REQUISITO PARA CONTRATAR EL PERSONAL DEMANDADO</t>
  </si>
  <si>
    <t>SENSIBILIZACIONES  EN  REQUISITOS PARA DEDFINIR LA IDONEIDAD DE LOS PROPONENTES  EN CPS</t>
  </si>
  <si>
    <t>OBSERVACION No. 1. En el formato de hoja de vida del SIGEP, de los contratos de prestación de servicios, no aparece firmada por el Coor-dinador de Contratos o Responsable, donde conste la verificación de la información suministrada por el contratista, quien certifica que la información aportada por quien diligenció y firmó el formulario fue constatada frente a los docu-mentos presentados como soporte según los lineamientos establecidos en el instructivo del formato de la hoja de vida, https://www.funcionpublica.gov.co/instructivo-del-formato-unico-hoja-de-vida-persona-natural.</t>
  </si>
  <si>
    <t>REVISAR  Y CORREGIR LOS CONTRATOS QUE NO PRESENTAN FIRMA EN LA PLATAFORMA DEL SIGEP POR PARTE DEL COORDINADOR DE CONTRATOS</t>
  </si>
  <si>
    <t>ACTA DE REVISION  Y FIRMA DE  CONTRATOS DE CPS EN LA PLATAFORMA DEL SIGEP POR COORDIANDOR DE CONTRATOS</t>
  </si>
  <si>
    <t>No hay socialización ni orientación a los temáticos encargados de los documentos  en base al instructivo Elaboración, Actualización y Derogación de Documentos del Sistema de Gestión Integrado – SGI, para  la actualización de  documentos.</t>
  </si>
  <si>
    <t xml:space="preserve">No Conformidad #3: Como resultado de la verificación de los documentos a cargo del Proceso Administración y Manejo del Sistema
de Parques Nacionales Naturales, se evidenció que trece (13) documentos de veinticuatro (24)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t>
  </si>
  <si>
    <t>Analizar las incosistencias de los documentos,hacer los ajustes requeridos y solicitar la oficialización a la OAP.</t>
  </si>
  <si>
    <t xml:space="preserve">Docuemntos oficializados
</t>
  </si>
  <si>
    <t>OBSERVACIÓN No.1: OFICINA DE GESTIÓN DEL RIESGO - DTOR -DNMI CINARUCO.
En el marco de la auditoría se evidenció que el DNMI Cinaruco declarado reserva mediante Resolución 1441 del 31 de julio de 2018, presentó situaciones de emergencias sin contar con el Plan de Emergencias y Contingencias por Desastres Naturales y Socionaturales - PECDNS aprobado de manera oportuna en cumplimiento del procedimiento AAMB_PR_06 Gestión del Riesgo Desastres Naturales V6. (Se aprobó la primera versión mediante memorando del 20221500002013 del 14 de septiembre de 2022).</t>
  </si>
  <si>
    <t>Notificar al DNMI Cinaruco para la entrega del documento Plan de Emergencias y Contingencias por Desastres Naturales y Socio naturales - PECDNS antes del vencimiento de su vigencia.</t>
  </si>
  <si>
    <t>Memorandos</t>
  </si>
  <si>
    <t>Se aprueba plan de mejoramiento mediante memorando No 20221200010603 de 16 de noviembre de 2022</t>
  </si>
  <si>
    <t>OBSERVACIÓN No.2: DIRECCIÓN TERRITORIAL ORINOQUIA -PNN TINIGUA
En la verificación adelantada en la auditoría se evidenció que, el PNN Tinigua en la vigencia 2021, no contó con el Plan de Contingencia para Riesgo Público actualizado por el término de 7 meses contados a partir de la expiración del plazo de la vigencia del plan inmediatamente anterior, incumpliendo el Procedimiento AAMB_PR_07 Gestión del Riesgo Público V5. (20211500002243 del 06 septiembre 2021 aprobación).</t>
  </si>
  <si>
    <t>Notificar al PNN Tinigua para la entrega del documento Plan de Emergencias y Contingencias para Riesgo Público, antes del vencimiento de su vigencia.</t>
  </si>
  <si>
    <t>Realizar seguimiento a la revisión y aprobación del Plan de Emergencias y Contingencias para Riesgo Público por parte del Oficina de Gestión del Riesgo.</t>
  </si>
  <si>
    <t>NO CONFORMIDAD No.1 DIRECCIÓN TERRITORIAL ORINOQUIA -PNN PICACHOS
En el desarrollo de la auditoría no fue posible evidenciar acompañamiento técnico por parte de la DTOR a PNN Picachos en el proceso de formulación de los Plan de Emergencias y Contingencias por Desastres Naturales y Socio naturales - PECDNS, con el fin de verificar si cumplen metodológicamente con los lineamientos y responden a las amenazas de desastre que tiene el área protegida, en cumplimiento de la Actividad No.4 del procedimiento AAMB_PR_06 Gestión del Riesgo Desastres Naturales V6.</t>
  </si>
  <si>
    <t xml:space="preserve">Solicitudes </t>
  </si>
  <si>
    <t>Reuniones ejecutadas</t>
  </si>
  <si>
    <t>NO CONFORMIDAD No.2 DIRECCIÓN TERRITORIAL ORINOQUIA - PNN TINIGUA
En el proceso de verificación realizado por el Grupo de Control Interno no se pudo evidenciar acta de acompañamiento a PNN Tinigua asesorando al personal del área protegida en la estructuración y actualización de los Planes de Contingencia para Riesgo Público y en el desarrollo de la articulación interinstitucional con las entidades involucradas con la problemática presente en las Áreas, en cumplimiento de la Actividad No.6 del Procedimiento AAMB_PR_07 Gestión del Riesgo Público V5.</t>
  </si>
  <si>
    <t>Remitir al área protegida memorandos solicitando actualización del documento Plan de Emergencias y Contingencias por Riesgo Público.</t>
  </si>
  <si>
    <t>Realizar mesas de trabajo con el PNN Tinigua para adelantar la actualización del Plan de Emergencias y Contingencias para Riesgo Público.</t>
  </si>
  <si>
    <t>NO CONFORMIDAD No.3 DIRECCIÓN TERRITORIAL ORINOQUIA -PNN SUMAPAZ
De la verificación realizada para el PNN Sumapaz no se encuentra adoptada la actualización del plan de manejo mediante acto administrativo, sin que exista evidencia física o digital de las acciones adelantadas por la DTOR para los procesos de concertación con la comunidad, en cumplimiento del Procedimiento AMSPNN_PR_20 Ac-utilización Instrumentos de planeación V3.</t>
  </si>
  <si>
    <t>Adelantar espacios de trabajo en coordinación con el equipo del PNN Sumapaz y la Subdirección de Gestión y Manejo para evaluar opciones a gestionar o adelantar para continuar con la adopción del Plan de Manejo del área protegida.</t>
  </si>
  <si>
    <t>NO CONFORMIDAD No.4 DIRECCIÓN TERRITORIAL ORINOQUIA -PNN CINARUCO
De la verificación realizada para el PNN Cinaruco no se encuentra adoptada la actualización del plan de manejo mediante acto administrativo, en cumplimiento del Procedimiento AMSPNN_PR_20 Actualización Instrumentos de Planeación V3.</t>
  </si>
  <si>
    <t>Realizar seguimiento al estado de revisión documento Plan de Manejo mediante comunicaciones (correos electrónicos o memorandos) hasta lograr su adopción mediante Acto Administrativo.</t>
  </si>
  <si>
    <t xml:space="preserve">Seguimientos </t>
  </si>
  <si>
    <t>OBSERVACIÓN No.3 DIRECCIÓN TERRITORIAL ORINOQUIA
Conforme el procedimiento auditado no es posible identificar de manera clara las acciones y/o gestiones adelantadas por las áreas protegidas y la DTOR para la actualización de los planes de manejo que expiran en la vigencia 2022 y 2023, que permitan contar con el instrumento de planeación de manera oportuna una vez expirada la vigencia de cada instrumento.</t>
  </si>
  <si>
    <t>Adelantar espacios de trabajo para la socialización y seguimiento a la ruta de actualización de los instrumentos de planificación de las áreas protegidas asignadas a la Dirección Territorial Orinoquia.</t>
  </si>
  <si>
    <t>OBSERVACIÓN No.4 DIRECCIÓN TERRITORIAL ORINOQUIA y SUBDIRECCON DE GESTIÓN Y MANEJO
En virtud de la auditoría se pudo evidenciar que no se cuenta con una herramienta o procedimiento que permita hacer seguimiento efectivo al cumplimiento de la totalidad de las metas establecidas en los Plan de Manejo de las áreas pertenecientes a la DTOR.</t>
  </si>
  <si>
    <t>Solicitar mediante memorando a la Subdirección de Gestión y Manejo fortalecer la redacción de la actividad 36 " Hacer seguimiento a la implementación del instrumento de planeación (REM o Plan de Manejo) " del procedimiento "Actualización de los instrumentos de planeación" donde se pueda evidenciar la aplicación de la herramienta que ya está diseñada y los tiempos definidos para este seguimiento.</t>
  </si>
  <si>
    <t xml:space="preserve">Solicitudes realizadas </t>
  </si>
  <si>
    <t xml:space="preserve">Remitir a la Dirección Territorial el informe de implementación del año 1, del documento Plan de Emergencias y Contingencias por Desastres Naturales y Socio naturales - PECDNS, antes del 14 de septiembre de 2023. </t>
  </si>
  <si>
    <t>Informe realizados</t>
  </si>
  <si>
    <t>Se aprueba plan de mejoramiento mediante memorando No 20221200011153 de 29 de noviembre de 2022</t>
  </si>
  <si>
    <t>Realizar seguimiento al estado de revisión del documento Plan de Manejo mediante comunicaciones (correos electrónicos o memorandos) hasta lograr su adopción mediante Acto Administrativo.</t>
  </si>
  <si>
    <t>Realizar reunión de articulación con la Dirección Territorial para adelantar la actualización del Plan de Emergencias y Contingencias por Desastres Naturales y Socio naturales - PECDNS, con la aseoria de Nivel Central.</t>
  </si>
  <si>
    <t>Se aprueba plan de mejoramiento mediante memorando No 20221200011163 de 29 de noviembre de 2022</t>
  </si>
  <si>
    <t>Remitir a la Dirección Territorial el documento Plan de Emergencias y Contingencias por Desastres Naturales y Socio naturales - PECDNS actualizado, mediante el gestor documental Orfeo.</t>
  </si>
  <si>
    <t>Documento actualizado</t>
  </si>
  <si>
    <t>PARQUE NACIONAL NATURAL SUMAPAZ</t>
  </si>
  <si>
    <t>PARQUE NACIONAL NATURAL TINIGUA</t>
  </si>
  <si>
    <t>Realizar seguimiento al estado en el que se encuentra el Plan de Emergencias y Contingencias para Riesgo Público, mediante  memorando a la Dirección Territorial.</t>
  </si>
  <si>
    <t>Se aprueba plan de mejoramiento mediante memorando No 202212000111833 de 29 de noviembre de 2022</t>
  </si>
  <si>
    <t>Solicitar a la Dirección Territorial espacio para trabajar de manera articulada la actualización del documento Plan de Emergencias y Contingencias por Riesgo Público.</t>
  </si>
  <si>
    <t>Adelantar con el apoyo de la Dirección Territorial  la actualización del Plan de Emergencias y Contingencias para Riesgo Público.</t>
  </si>
  <si>
    <t>Realizar verificacion de los documentos  recibidos para  los diferentes contratos de prestación de servicios en la plataforma SECOP II estableciendo una matriz de seguimiento al cumplimiento de los requisitos</t>
  </si>
  <si>
    <t>matriz de verificacion</t>
  </si>
  <si>
    <t>Celebrar mesa de trabajo con el gupo interno de contratos para socializar y revisar lo establecido en el manual de contratación y supervisión Código: ABS_MN_01 y el procedimiento ABS_PR_02_Contratacion_Directa_V_ y en cumplimiento de  en cumplimiento de lo establecido en el Artículo 227 del Decreto 019 de 2012, modificado por el artículo 
155. Reportes al Sistema de Información y Gestión del Empleo Público – SIGEP; identificando y  determinando los puntos de control y quien los ejecutará.</t>
  </si>
  <si>
    <t>Generar Alertas a los supervisores y contratistas de la DTCA y sus Aps, recordando  los documentos necesarios para generar el pago</t>
  </si>
  <si>
    <t>divulgacion pieza de comunicación con alerta</t>
  </si>
  <si>
    <t xml:space="preserve">Realizar seguimiento y verificación bimensual  del cumplimiento del manual de contratación y procedimiento de los distintas modalidades de contratación a través de una revisión de muestra aleatoria de 10  contratos </t>
  </si>
  <si>
    <t>Celebrar mesa de trabajo con el gupo interno administrativo y financiero y de contratos para socializar y revisar lo establecido en el  incumpliendo lo establecido en el manual de contratación y supervisión Código: ABS_MN_01. identificando y  determinando los puntos de control y quien los ejecutará.</t>
  </si>
  <si>
    <t>NO CONFORMIDAD No. 9:Se evidenciaron Contratos que carecen de la firma de una de las partes. Incumpliendo lo establecido en el artículo 41 de la Ley 80 de 1993 y numeral 4.7.2.6. del Manual de Contratación y Supervisión Código: ABS_MN_01.</t>
  </si>
  <si>
    <t xml:space="preserve"> Por falta de seguimiento y control de la ejecución de las actividades conforme al manual de contratación y supervisión.</t>
  </si>
  <si>
    <t>Realizar verificacion de los documentos  y firmas correspondientes en  los diferentes contratos de prestación de servicios en la plataforma SECOP II estableciendo una matriz de seguimiento al cumplimiento en cada uno de ellos</t>
  </si>
  <si>
    <t>NO CONFORMIDAD No.11: Una vez verificados los contratos, no se evidencia que se haya realizado la comunicación al supervisor del contrato. Incumpliendo lo establecido en el numeral 4.7.2.7. del manual de contratación y supervisión y el Decreto 1081 de 2015, artículo 2.1.1.2.1.8 “Para efectos del cumplimiento de la obligación contenida en el literal g) del artículo 11 de la Ley 1712 de 2014 y Decreto 103 de 2015, artículo 8°.CD-DTCA-AR-001-202;
CD-DTCA-CMTO-001-2021;
DTCA-CPS-273-2020;
DTCA-SUM-45-2020;
DTCA-SUM-58-2020;
DTCA-MANT-012-2021 SFF FLAMENCOS;
DTCA-CMANT-019-2020,
IPMC-DTCA-038-2021,
PMC-DTCA-031-2021;
DTCA-040-2021;
CD-DTCA-MTO-005-2021;
DTCA-SUM-012-2020;
DTCA-021-2021,
PMC-DTCA-047-2021.</t>
  </si>
  <si>
    <t>Por falta de seguimiento y control de la ejecución de las actividades.</t>
  </si>
  <si>
    <t>Generar Alertas a los supervisores y contratistas de la DTCA y sus Aps, recordando  los documentos necesarios para general el pago</t>
  </si>
  <si>
    <t>Celebrar mesa de trabajo con el gupo interno administrativo y financiero y de contratos para socializar y revisar lo establecido en el  incumpliendo lo establecido en el manual de contratación y supervisión Código: ABS_MN_01. y del procedimiento de cadena presupuestal GRFN_PR_06 identificando y  determinando los puntos de control y quien los ejecutará.</t>
  </si>
  <si>
    <t xml:space="preserve">Realizar seguimiento y verificación bimensual  del cumplimiento del manual de contratación a través de una revisión de muestra aleatoria de 10  contratos </t>
  </si>
  <si>
    <t>NO CONFORMIDAD No.13: Verificada la información contractual, no se evidencia pagos de varios meses del primer semestre del 2021, como tam_x0002_poco evidencia de modificación del contrato. Incumpliendo lo establecido en el principio de planeación establecidos en la Constitución Política en sus artículos 209, 339 y 341 y la Ley 80 en su artículo 26, así obligaciones estipuladas en el contrato que es considerado ley para las partes.</t>
  </si>
  <si>
    <t xml:space="preserve">Realizar seguimiento y verificación bimensual  del cumplimiento del manual de contratación y el procedimiento de cadena presupuestal a través de una revisión de muestra aleatoria de 10  contratos </t>
  </si>
  <si>
    <t xml:space="preserve">Realizar seguimiento y verificación bimensual  del cumplimiento del manual de contratación  y el procedimiento de cadena presupuestala través de una revisión de muestra aleatoria de 10  contratos </t>
  </si>
  <si>
    <t>NO CONFORMIDAD No.10: Se evidenció que los contratos no están siendo revisados previamente, con el fin de verificar que contengan los soportes respectivos, tales como CDP y RP como documentos precontractuales y de ejecución. Incumpliendo lo establecido el manual de contratación y supervisión Código: ABS_MN_01</t>
  </si>
  <si>
    <t>Realizar verificacion de los documentos  y firmas correspondientes en  los diferentes contratos de prestación de servicios en la plataforma SECOP II estableciendo una matriz de seguimiento al cumplimiento en cada no de ellos</t>
  </si>
  <si>
    <t xml:space="preserve">OBSERVACION No. 1.En el formato de hoja de vida del SIGEP, de los contratos de prestación de servicios, no aparece firmada por el Coor_x0002_dinador de Contratos o Responsable, donde conste la verificación de la información suministrada por el contratistaquien certifica que la información aportada por quien diligenció y firmó el formulario fue constatada frente a los docu_x0002_mentos presentados como soporte según los lineamientos establecidos en el instructivo del formato de la hoja de vida, 
https://www.funcionpublica.gov.co/instructivo-del-formato-unico-hoja-de-vida-persona-natural. </t>
  </si>
  <si>
    <t>n/a</t>
  </si>
  <si>
    <t>NO CONFORMIDAD No.1: GRUPO DE TALENTO HUMANO
Como resultado de la verificación realizada al cumplimiento del Procedimiento Concertación Seguimiento y Evaluación de los Acuerdos de Gestión, se observó que no se están archivando con oportunidad los Acuerdos de Gestión de los Gerentes Públicos en las historias laborales de los mismos, teniendo en cuenta que de la muestra seleccionada han pasado hasta 12 meses de suscrito el acuerdo de gestión y a la fecha no reposa en las carpetas de los gerentes, incrementando el riesgo de pérdida y deterioro del documento.</t>
  </si>
  <si>
    <t xml:space="preserve">Por qué por no se remoto la actividad de “Archivar el acuerdo de gestión en la historia laboral del gerente público”, después del venteamiento de emergencia sanitaria.  </t>
  </si>
  <si>
    <t>Imprimir y archivar los acuerdos de gestión en la historia laboral de los Gerentes Públicos.</t>
  </si>
  <si>
    <t>Historias laborales actualizadas</t>
  </si>
  <si>
    <t>Socializar el procedimiento al GGH y OAP el GTH_PR_28_ Concertación, seguimiento y evaluación de los acuerdos de gestión _ V_1 pdf, respecto a las actividades y responsabilidades del mismo.</t>
  </si>
  <si>
    <t>Procedimiento socializado</t>
  </si>
  <si>
    <t>NO CONFORMIDAD No.2: GRUPO DE GESTIÓN FINANCIERA-GRUPO DE TALENTO HUMANO
Como resultado de la verificación realizada al cumplimiento del Instructivo Medición Competencia Laboral Funciona-ríos Provisionales y los que se encuentran en Régimen Especial de Manejo PNN, se evidenció el incumplimiento por parte del grupo de Gestión Financiera en cuanto a la no suscripción del Plan de Seguimiento y Medición de la Competencia Laboral y la realización de los seguimientos correspondientes durante la vigencia 2021 por parte del jefe inmediato del área.</t>
  </si>
  <si>
    <t>Por falta de capacitación y sensibilización del Instructivo Medición Competencia Laboral Funcionarios Provisionales y los que se encuentran en Régimen Especial de Manejo PNN</t>
  </si>
  <si>
    <t xml:space="preserve">Validar que el profesional del Grupo de Gestión Financiera cuente con la evaluación de Medición de la Competencia Laboral </t>
  </si>
  <si>
    <t xml:space="preserve">Medición de la Competencia Laboral </t>
  </si>
  <si>
    <t>Socializar el Instructivo Medición Competencia Laboral Funciona-ríos Provisionales y los que se encuentran en Régimen Especial de Manejo PNN, respecto a las actividades y responsabilidades del mismo, a los jefes inmediatos qui tienen a su cargo provisionales</t>
  </si>
  <si>
    <t>Instructivo socializado</t>
  </si>
  <si>
    <t>NO CONFORMIDAD No.3: GRUPO DE TALENTO HUMANO
Como resultado de la verificación realizada al desarrollo del Instructivo Inducción y Reinducción, se evidencia que no se está llevando a cabo esta actividad a la totalidad de los funcionarios que ingresan a la entidad, observando debilidades en la definición de controles que permitan asegurar que la totalidad de los funcionarios reciban la socialización correspondiente y de interés para el desempeño de sus labores.</t>
  </si>
  <si>
    <t>El instructivo que define el cronograma no se encuentra actualizado.</t>
  </si>
  <si>
    <t>Actualizar el cronograma de inducción y reinducción de PNNC</t>
  </si>
  <si>
    <t>Cronograma de inducción y reinducción actualizado</t>
  </si>
  <si>
    <t>Actualizar y socializar el instructivo de inducción y reinducción</t>
  </si>
  <si>
    <t>Instructivo actualizado y socializado</t>
  </si>
  <si>
    <t>NO CONFORMIDAD No. 4 GRUPO DE TALENTO HUMANO
Como resultado de la verificación realizada a la aplicación del Instructivo para la Tabulación de la Evaluación de la Capacitación, verificó que no se está realizando la evaluación de las capacitaciones, de conformidad con el objetivo del instructivo enunciado, es decir no se lleva a cabo la evaluación de las capacitaciones ni la tabulación de las mismas, lo que conlleva a la imposibilidad del análisis de resultados e implementación de acciones a partir de los mismos.</t>
  </si>
  <si>
    <t>El instructivo que define los lineamientos de evaluación de capacitación no se encuentra actualizado.</t>
  </si>
  <si>
    <t>Actualizar el instructivo de Tabulación de la Evaluación de la Capacitación</t>
  </si>
  <si>
    <t xml:space="preserve">Instructivo actualizado </t>
  </si>
  <si>
    <t>Socializar el instructivo de Tabulación de la Evaluación de la Capacitación</t>
  </si>
  <si>
    <t>NO CONFORMIDAD No. 5 GRUPO DE TALENTO HUMANO
Como resultado de la verificación realizada al cumplimiento de las actividades definidas en el Plan Estratégico de Talento Humano, para la variable “Elaborar un plan de monitoreo y seguimiento del SIGEP definiendo la periódico-dad de verificación y al que se le evalúa la eficacia de su implementación, a nivel nacional.” Se evidenció que para la vigencia 2021 no se llevaron a cabo las actividades de verificación trimestral por parte del GGH, ni de la evaluación a la eficacia de la implementación del SIGEP.</t>
  </si>
  <si>
    <t xml:space="preserve">No se cuenta con la actualización correspondiente a la plataforma SIGEP II. </t>
  </si>
  <si>
    <t xml:space="preserve">Actualizar el plan de monitoreo SIGEP </t>
  </si>
  <si>
    <t xml:space="preserve">Plan de monitoreo actualizado </t>
  </si>
  <si>
    <t xml:space="preserve">Socializar el plan de monitoreo SIGEP </t>
  </si>
  <si>
    <t>Plan de monitoreo socializado</t>
  </si>
  <si>
    <t>NO CONFORMIDAD No. 6: GRUPO DE TALENTO HUMANO
Como resultado de la verificación realizada al cumplimiento de las actividades definidas en el Plan Estratégico de Talento Humano, para la variable “Elaborar un plan de monitoreo y seguimiento del SIGEP definiendo la periodicidad de verificación y al que se le evalúa la eficacia de su implementación, a nivel nacional.” se evidencio que para la vigencia 2021, la entidad no cumplió con las disposiciones normativas (Decreto 2011 de 2017) en cuanto a la vinculación de personal discapacitado, encontrando vinculado un (1) funcionario en condición de discapacidad cuando se debieron vincular catorce (14) funcionarios.</t>
  </si>
  <si>
    <t>Desconocimiento por parte de la Dirección General respecto al cumplimiento del Decreto 2011 de 2017</t>
  </si>
  <si>
    <t>Remitir comunicación a Dirección General, donde se relacione y se contextualice la obligatoriedad del cumplimiento Decreto 2011 de 2017, para recibir las instrucciones correspondientes del tema</t>
  </si>
  <si>
    <t>Elaborar y socializar fichas y/o comunicaciones, respecto a la implementación del Decreto 2011 de 2017.</t>
  </si>
  <si>
    <t>Fichas y/o comunicaciones socializadas</t>
  </si>
  <si>
    <t>NO CONFORMIDAD No. 7: GRUPO DE TALENTO HUMANO
Como resultado de la verificación realizada al cumplimiento de las actividades definidas en el Plan Estratégico de Talento Humano, con relación al Plan de Acción Política de Integridad, para la variable “Realizar el diagnóstico del estado actual de la entidad en temas de integridad” se observó que no se dio cumplimiento integral de las acciones establecidas en dicho plan, teniendo en cuenta que no se realizaron los seguimientos trimestrales planteados a fin de hacer seguimiento a la implementación de los temas de integridad en la entidad.</t>
  </si>
  <si>
    <t xml:space="preserve">El cronograma del plan de acción de la política de integridad se encuentra desactualizado  </t>
  </si>
  <si>
    <t xml:space="preserve">Elaborar el plan de acción de la Política de integridad </t>
  </si>
  <si>
    <t xml:space="preserve">plan de acción de la Política de integridad Elaborado </t>
  </si>
  <si>
    <t>Socializar el plan de acción Política de integridad</t>
  </si>
  <si>
    <t xml:space="preserve">plan de acción de la Política de integridad socializado </t>
  </si>
  <si>
    <t>NO CONFORMIDAD No. 8: GRUPO DE TALENTO HUMANO
Como resultado de la verificación realizada al cumplimiento de las actividades definidas en el Plan Estratégico de Talento Humano, con relación al Plan de Acción Política de Integridad, para la variable “Evaluación de Resultados de la implementación del Código de Integridad” se evidenció que no se realizaron durante la vigencia 2021 la aplica-ción de las evaluaciones enunciadas en la acción, incumpliendo así con la realización de las actividades definidas en los planes de acción del PETH.</t>
  </si>
  <si>
    <t xml:space="preserve">El cronograma de ampliación de evaluación de resultados de implementación de la política de integridad se encuentra desactualizado  </t>
  </si>
  <si>
    <t xml:space="preserve">Elaborar cronograma de ampliación de evaluación de resultados de implementación de la política de integridad </t>
  </si>
  <si>
    <t xml:space="preserve">cronograma de elaborado </t>
  </si>
  <si>
    <t xml:space="preserve">Socializar cronograma de ampliación de evaluación de resultados de implementación de la política de integridad </t>
  </si>
  <si>
    <t xml:space="preserve">cronograma de socializado  </t>
  </si>
  <si>
    <t>NO CONFORMIDAD No.9: GRUPO DE TALENTO HUMANO
Como resultado de la verificación realizada al cumplimiento de las actividades definidas en el GTH_PR_30 Procedimiento Conflicto de Intereses, a partir de la verificación de la muestra seleccionada se pudo constatar que no todos los funcionarios de planta de la entidad, cumplen con las disposiciones de las políticas de operación del procedimiento en lo relacionado con la actualización de la declaración de conflicto de interés cada año a través del formato de declaración de bienes y rentas en el aplicativo de la función pública antes del 31 de mayo de cada vigencia (…) Lo anterior, no permite evidenciar el cumplimiento integral de la declaración de conflicto de interés de la que trata la Ley 2013 de 2019, Artículo 2. (…) literal f) “Las personas naturales y jurídicas. públicas o privadas, que presten función pública, que presten servicios públicos respecto de la información directamente relacionada con la prestación del servicio público.</t>
  </si>
  <si>
    <t xml:space="preserve">El GTH_PR_30 Procedimiento Conflicto de Intereses se encuentra desactualizado  </t>
  </si>
  <si>
    <t>Actualizar el procedimiento GTH_PR_30 Procedimiento Conflicto de Intereses</t>
  </si>
  <si>
    <t xml:space="preserve"> GTH_PR_30 Procedimiento Conflicto de Intereses 1 Actualizado</t>
  </si>
  <si>
    <t>Socializar el procedimiento GTH_PR_30 Procedimiento Conflicto de Intereses</t>
  </si>
  <si>
    <t>GTH_PR_30 Procedimiento Conflicto de Intereses socializado</t>
  </si>
  <si>
    <t>NO CONFORMIDAD 10: GRUPO DE TALENTO HUMANO De acuerdo con la revisión de los expedientes 2021440610100008E,.20214406101000024E, 2015440610100006E, 20154406101000011E, 2021440610100005E, 20164406101000003E, se evidencia que no se realizó la evaluación médica de retiro conforme lo descrito en la actividad del procedimiento GTH_PR_26_Desvinculacion_asistida_V_1.</t>
  </si>
  <si>
    <t xml:space="preserve">El procedimiento GTH_PR_26_Desvinculacion_asistida_V_1 se encuentra desactualizado  </t>
  </si>
  <si>
    <t>Actualizar el procedimiento GTH_PR_26_Desvinculacion_asistida_V_1</t>
  </si>
  <si>
    <t>procedimiento GTH_PR_26_Desvinculacion_asistida_V_1 Actualizado</t>
  </si>
  <si>
    <t>Socializar el procedimiento GTH_PR_26_Desvinculacion_asistida_V_1</t>
  </si>
  <si>
    <t>procedimiento GTH_PR_26_Desvinculacion_asistida_V_1 socializado</t>
  </si>
  <si>
    <t>NO CONFORMIDAD 11. GRUPO DE TALENTO HUMANO
De acuerdo con la verificación en el marco de la auditoria se evidenció que, se desvincularon 44 funcionarios por
supresión del cargo, sin emitir el acto administrativo correspondiente para el retiro no estando c informe a lo
establecido en la actividad 2, del procedimiento GTH_PR_26_Desvinculacion_asistida_V_1, en concordancia con lo
establecido en el Artículo 29 de la Constitución Política de Colombia.</t>
  </si>
  <si>
    <t xml:space="preserve">La dirección general comunico la supresión de empleos de la planta de personal en cumplimiento de lo descrito en el Decreto 1291 de 2021 </t>
  </si>
  <si>
    <t>NO CONFORMIDAD 12: GRUPO DE TALENTO HUMANO
De acuerdo con la verificación realizada en el marco de la auditoría se evidenció que para los expedientes 2022440750100012E, 2015440610100007E, 2022440750100011E, 2021440610100032E y 2015440610100007E, no se diligenció el formato GTH_FO_98 Autorización de tratamiento y protección de datos personales de los funcionarios de PNNC_V_1 determinado en el procedimiento GTH_PR_29.</t>
  </si>
  <si>
    <t xml:space="preserve">El procedimiento PR_vinculacion_funcionario_publico_V_4 de vinculacion se encuentra desactualizado  </t>
  </si>
  <si>
    <t>Actualizar el procedimiento PR_vinculacion_funcionario_publico</t>
  </si>
  <si>
    <t>procedimiento PR_vinculacion_funcionario_publico Actualizado</t>
  </si>
  <si>
    <t>Socializar el procedimiento PR_vinculacion_funcionario_publico</t>
  </si>
  <si>
    <t>procedimiento PR_vinculacion_funcionario_publico socializado</t>
  </si>
  <si>
    <t>NO CONFORMIDAD 13: GRUPO DE TALENTO HUMANO De la auditoría realizada se observa que no obra dentro de las hojas de vida de algunos funcionarios la totalidad de los documentos requeridos previo al nombramiento y la posesión sin que se pueda verificar el cumplimiento de la actividad 18 del procedimiento PR_vinculacion_funcionario_publico_V_4.</t>
  </si>
  <si>
    <t xml:space="preserve">La lista de chequeo se encuentra desactualizado  </t>
  </si>
  <si>
    <t xml:space="preserve">Actualizar la lista de chequeo y oficializar </t>
  </si>
  <si>
    <t>Formtato Actualziado</t>
  </si>
  <si>
    <t>Incluir formato en el procedimiento PR_vinculacion_funcionario_publico. Y socilzar</t>
  </si>
  <si>
    <t>procedimiento PR_vinculacion_funcionario_publico Actualizado y socialziado</t>
  </si>
  <si>
    <t>NO CONFORMIDAD 14: GRUPO DE TALENTO HUMANO Se observa que para los expedientes 2015440610100077E, 2017440610100008E, y 2015440610100124E el for-mato ÚNICO DE SOLICITUD DE VACACIONES GTH_FO_21, no fue diligenciado para el reporte de la novedad de aplazamiento.</t>
  </si>
  <si>
    <t xml:space="preserve">El formato (SOLICITUD DE VACACIONES GTH_FO_21) se encuentra desactualizado </t>
  </si>
  <si>
    <t>actualizar formato de solicitud de vacaciones</t>
  </si>
  <si>
    <t>formato actualziado</t>
  </si>
  <si>
    <t xml:space="preserve">Oficializar y socializar procedimiento de solicitud de vacaciones </t>
  </si>
  <si>
    <t>Procedimeinto oficializado y socializado</t>
  </si>
  <si>
    <t>NO CONFORMIDAD 15: GRUPO DE TALENTO HUMANO Se observa que para los expedientes 2016440610100031E, y 2015440610100124E el formato ÚNICO DE SOLICI-TUD DE VACACIONES GTH_FO_21, no fue suscrito por la Subdirectora Administrativa y Financiera.</t>
  </si>
  <si>
    <t>NO CONFORMIDAD 16: GRUPO DE TALENTO HUMANO Se observa que a pesar del recobro realizado ante las EPS existe un saldo por pagar a favor de PNNC para la vigencia 2021 de $2.666.969 y para la vigencia 2022 un saldo por pagar a favor de PNNC de $982.728, sin que se
observe que se hayan adelantado las gestiones ante el comité de cartera por parte de Gestión Humana conforme el
Procedimiento de Trámite de Incapacidades y Licencias Código: GTH_IN_ 16 determina en el numeral 5.1.2.5.</t>
  </si>
  <si>
    <t>No se ha convocado la reunión ante el Grupo de gestión financiera para atender la acción del numeral 5.1.2.5.</t>
  </si>
  <si>
    <t>Solicitar al Grupo de Gestion Financiera convocar comité de cartera</t>
  </si>
  <si>
    <t xml:space="preserve">Generar acta de la accion a seguir respecto a los saldos identificados </t>
  </si>
  <si>
    <t>acta</t>
  </si>
  <si>
    <t>NO CONFORMIDAD 17: GRUPO DE TALENTO HUMANO
Se observa que, a partir de los resultados poco eficientes de los indicadores de líderes del Sistema de Seguridad y Salud en el trabajo, no se están documentando o generando planes de acción o de mejoramiento para optimizar la gestión.</t>
  </si>
  <si>
    <t>No se ha visto la necesidad de diseñar un indicador del Sistema de Seguridad y Salud en el trabajo</t>
  </si>
  <si>
    <t>diseñar hoja metodologica para medir las acciones del Sistema de Seguridad y Salud en el trabajo</t>
  </si>
  <si>
    <t>hoja metodologica</t>
  </si>
  <si>
    <t>Oficializar y socializar metodologica para medir las acciones del Sistema de Seguridad y Salud en el trabajo</t>
  </si>
  <si>
    <t>hoja metodologica oficialziada y socialziada</t>
  </si>
  <si>
    <t>NO CONFORMIDAD 18: GRUPO DE TALENTO HUMANO
Se evidencia que las actividades relacionadas con los ejercicios de simulación o ejercicios de escritorio ante posibles emergencias, realizados por el equipo de Seguridad y Salud en el trabajo, no se encuentran enmarcadas en alguna guía, instructivo, procedimiento o lineamiento, con el fin de establecer una metodología clara a utilizar por parte de los participantes.</t>
  </si>
  <si>
    <t xml:space="preserve">No se habían identificado una necesidad por parte del Grupo de Talento Humano generar una actualización de guía, instructivo, procedimiento o lineamiento ante posibles emergencias.  </t>
  </si>
  <si>
    <t>realizar un informe donde se identifiquen las  posibles emergencias a las cuales se puede ver involucrada la entidad</t>
  </si>
  <si>
    <t>informe de identificacion</t>
  </si>
  <si>
    <t xml:space="preserve">Elaborar guías o instructivos o procedimiento o lineamiento ante posibles emergencias.   </t>
  </si>
  <si>
    <t xml:space="preserve">guías o instructivos o procedimiento o lineamiento ante posibles emergencias. </t>
  </si>
  <si>
    <t>NO CONFORMIDAD 19: GRUPO DE TALENTO HUMANO
Se observa que para la vigencia 2021 y hasta el primer semestre de la vigencia 2022, más del 80% de las Áreas Protegidas de Parques Nacionales Naturales de Colombia, no estructuró el análisis de vulnerabilidad, lo que imposibilita la identificación y evaluación de las amenazas que se puedan presentar en estos territorios.</t>
  </si>
  <si>
    <t>no se cuenta con una guia o parametro para el nálisis de vulnerabilidad a nivel nacional</t>
  </si>
  <si>
    <t>elaborar guia o parametro para el análisis de vulnerabilidad a nivel nacional</t>
  </si>
  <si>
    <t>guia o parametro para el nálisis de vulnerabilidad a nivel nacional oficialziada</t>
  </si>
  <si>
    <t>socializar guia o parametro para el nálisis de vulnerabilidad a nivel nacional</t>
  </si>
  <si>
    <t>guia o parametro para el nálisis de vulnerabilidad a nivel nacional socialziada</t>
  </si>
  <si>
    <t>NO CONFORMIDAD 20: GRUPO DE TALENTO HUMANO
Se evidencia que la GTH_FO_84 Matriz de Requisitos Legales del SG-SST, no se encuentra publicada en los documentos del Sistema y no ha sido socializada durante el primer semestre de la vigencia 2022 a los trabajadores de la entidad a través de medios de comunicación, como correos electrónicos, carteleras, pantallas etc.</t>
  </si>
  <si>
    <t>El formato GTH_FO_84 Matriz de Requisitos Legales del SG-SST se encuentra actualizado.</t>
  </si>
  <si>
    <t>actualizar el formato GTH_FO_84 Matriz de Requisitos Legales del SG-SST</t>
  </si>
  <si>
    <t>oficializar guia o instructivo de diligenciemitno del formato GTH_FO_84 Matriz de Requisitos Legales del SG-SST</t>
  </si>
  <si>
    <t>guia o instructivo de diligenciemitno del formato GTH_FO_84 Matriz de Requisitos Legales del SG-SST oficializado</t>
  </si>
  <si>
    <t>NO CONFORMIDAD 21: GRUPO DE TALENTO HUMANO Y GRUPO DE PROCESOS CORPORATIVOS.
La sede principal del Edificio de Parques Naturales Nacionales de Colombia ubicado en calle 74, no cuenta con un espacio físico destinado a las mujeres trabajadoras gestantes y madres trabajadoras en lactancia, que les permita realizar actividades de extracción, conservación, transporte y suministro de la leche materna.</t>
  </si>
  <si>
    <t>No existía un documento base que mostrara la necesidad de contar con espacio para físico para trabajadoras gestantes y madres lactantes.</t>
  </si>
  <si>
    <t>elaborar informe tecnico que  enseñe la necesidad de contar con espacio para físico para trabajadoras gestantes y madres lactantes.</t>
  </si>
  <si>
    <t>informe de necesidad</t>
  </si>
  <si>
    <t xml:space="preserve">remitr informe al Grupo de Procesos Corporativos para tener en cuenta y esperar las instrucciones de aplicacion de mismo </t>
  </si>
  <si>
    <t>NO CONFORMIDAD 22: GRUPO DE TALENTO HUMANO
Los accidentes e incidentes laborales registrados en los formatos GTH_FO_90 formato accidentes e incidentes laborales, diligenciados para la vigencia 2022, no cuentan con la firma del representante legal, ni del representante del COPASS.</t>
  </si>
  <si>
    <t>Desconocimiento por parte de la Dirección General respecto al cumplimiento de la normatividad vigente respecto a los accidentes e incidentes laborales.</t>
  </si>
  <si>
    <t>Remitir comunicación a Dirección General, donde se relacione y se contextualice la obligatoriedad del cumplimiento de la normatividad vigente respecto a los accidentes e incidentes laborales. para recibir las instrucciones correspondientes del tema</t>
  </si>
  <si>
    <t>Elaborar y socializar fichas y/o comunicaciones, respecto a la conformación del COPASST una vez se cuente con la conformación del mismo</t>
  </si>
  <si>
    <t>OBSERVACION 1: GRUPO DE TALENTO HUMANO
De la auditoría realizada se observa que al momento de la desvinculación del funcionario que tiene personal a cargo no se realiza la evaluación parcial eventual, antes de retirarse del empleo, conforme la actividad 3, del procedimiento GTH_PR_26_Desvinculacion_asistida_V_1.</t>
  </si>
  <si>
    <t>Actualizar y Socializar el procedimiento GTH_PR_26_Desvinculacion_asistida_V_1</t>
  </si>
  <si>
    <t>procedimiento GTH_PR_26_Desvinculacion_asistida_V_1actualizado y socializado</t>
  </si>
  <si>
    <t>OBSERVACIÓN 2: GRUPO DE TALENTO HUMANO De acuerdo a la revisión de los expedientes 2021440610100008E,.20214406101000024E, 2015440610100006E, 20154406101000011E, 2021440610100005E, 20164406101000003E, 2021440750100013E, 2015440610100044E, 2021440750100013E, 2021440610100001E, 2015440610100151E, 20214400610100027E se evidencia que no se encuentran diligenciados, y entregados al Grupo de Gestión, Dirección Territorial, o Área protegida, según corres-ponda, los formatos de desvinculación debidamente diligenciados y firmados, conforme la actividad 6, del procedi-miento GTH_PR_26_Desvinculacion_asistida_V_1.</t>
  </si>
  <si>
    <t>NO CONFORMIDAD 23: GRUPO DE TALENTO HUMANO
Se evidencia que el GTH_PR21 Procedimiento de reporte e investigación de accidentes e incidentes de trabajo V3, no ha sido actualizado desde febrero del 2015, el cual debería tener asociado entre sus actividades el formato GTH_F90 Investigación de Accidentes e incidentes laborales (actualizado el día 06 de noviembre de 2018) y que se viene implementando desde esa fecha.</t>
  </si>
  <si>
    <t>No se habían identificado una necesidad por parte del Grupo de Talento Humano generar una actualización en el procedimiento.</t>
  </si>
  <si>
    <t>Actualizar el procedimiento de reporte e investigación de accidentes e incidentes de trabajo</t>
  </si>
  <si>
    <t>Procedimiento de reporte e investigación de accidentes e incidentes de trabajo Actualizado</t>
  </si>
  <si>
    <t>Socializar el procedimiento  de reporte e investigación de accidentes e incidentes de trabajo</t>
  </si>
  <si>
    <t>Procedimiento de reporte e investigación de accidentes e incidentes de trabajo socializado</t>
  </si>
  <si>
    <t>NO CONFORMIDAD 24: GRUPO DE TALENTO HUMANO
Se evidencia que, para la vigencia del 2022, la entidad no ha formalizado la conformación del Comité Paritario de Seguridad y Salud en el Trabajo COPASST.</t>
  </si>
  <si>
    <t>Desconocimiento por parte de la Dirección General respecto al cumplimiento del artículo 5 de Resolución 2013 de 1986 “Por la cual se reglamenta la organización y funcionamiento de los Comités de Medicina, Higiene y Seguridad Industrial en los lugares de trabajo</t>
  </si>
  <si>
    <t>Remitir comunicación a Dirección General, donde se relacione y se contextualice la obligatoriedad del artículo 5 de Resolución 2013 de 1986 “Por la cual se reglamenta la organización y funcionamiento de los Comités de Medicina, Higiene y Seguridad Industrial en los lugares de trabajo para recibir las instrucciones correspondientes del tema</t>
  </si>
  <si>
    <t>RESULTADOS ENCUESTA SATISFACCIÓN</t>
  </si>
  <si>
    <t>El Area Protegida  presenta una humedad constante del 90%, que afecta constantemente el estado de los senderos</t>
  </si>
  <si>
    <t>2 informes de mantenimiento de efectuados</t>
  </si>
  <si>
    <t xml:space="preserve">Se aprueba plan de mejoramiento con comunicación interna No 20221200011383 de fecha 05 de diciembre de 2022. </t>
  </si>
  <si>
    <t>NO CONFORMIDAD No.1 DIRECCIÓN TERRITORIAL ANDES NORORIENTALES -. PNN Catatumbo Barí:
En el proceso de verificación realizado por el Grupo de Control Interno no se pudo evidenciar informe de implementación del Plan de Emergencias y Contingencias por Des7astres Naturales y Socionaturales - PECDNS por parte de PNN Catatumbo Barí, para la vigencia 2020 en cumplimiento de la Actividad No. 9 del Procedimiento AAMB_PR_06 Gestión del Riesgo Desastres Naturales V6.</t>
  </si>
  <si>
    <t>No se logro evidenciar el cumplimiento de las actividades de implementación del PECDNS del PNN Catatumbo Bari por los Problemas de conectvidad electrica e internet.</t>
  </si>
  <si>
    <t>Implentación del PECDNS del PNN Catatumbo Bari, en la vigencia 2021 - 2023  en la juridicción del Area Protegida.</t>
  </si>
  <si>
    <t>ACTAS Y LISTAS DE ASITENCIA Implentación PECDNS</t>
  </si>
  <si>
    <t>No hubo personal para acompañar a los Parques PNN CATATUMBO BARÍ, EL COCUY, PISBA Y ÁREA DE ESTORAQUES en el proceso de ajustes de los PCRP en la Vigencia 2020 - 2021</t>
  </si>
  <si>
    <t>Realizar acompañamiento a las AP en las PNN CATATUMBO BARÍ, EL COCUY, PISBA Y ÁREA DE ESTORAQUES en los ajsutes del PCRP par la vigencia 2021 - 2023</t>
  </si>
  <si>
    <t>comunicaciones ( Email_ Oficio - Memorandos) acompañando proceso de asjutes de  los PCRP</t>
  </si>
  <si>
    <t>NO CONFORMIDAD No 4. DTAN, PNN COCUY, SUBDIRECCIÓN DE GESTIÓN Y MANEJO:
De la verificación realizada para el PNN Cocuy se evidencia que no se encuentra adoptada la actualización del plan de manejo mediante acto administrativo, sin que exista evidencia física o digital de los motivos que han impedido dicha adopción, incumpliendo el Procedimiento AMSPNN_PR_20 Actualización Instrumentos de Planeación V3</t>
  </si>
  <si>
    <t>No se ha convocado una reunión con los tres niveles para revisar el tema que corresponde a la actualización del plan de manejo del PNN Cocuy</t>
  </si>
  <si>
    <t xml:space="preserve">Memorando enviados por Tecnico DTAN  con la convocatoria a reunión de los 3 niveles </t>
  </si>
  <si>
    <t>La RNN Puinawai no Presentó los reportes  del protocolo de PVC conforme a los lineamientos establecidos en el documento vigente de PVC,  para la revisión del Nivel Territorial y validación del Nivel Central, incumpliendo la generación de evidencias establecidas en el Riesgo No. 22 del proceso Autoridad Ambiental como son los 
informes trimestrales del protocolo de PVC.</t>
  </si>
  <si>
    <t>La RNN Puinawai no cuenta con personal para avanzar en la formulación e implementación del Protocolo de Prevención, Vigilancia y Control, que le permita dar cumplimiento al reporte cuatrimestral del riesgo No. 22, consistente en la generación de informes trimestrales de PVC.</t>
  </si>
  <si>
    <t>RESERVA NACIONAL NATURAL PUINAWAI</t>
  </si>
  <si>
    <t>Identificar y socializar al interior de la RNN Puinawai los documentos: Informe trimestral de acciones de PVC, Programación de trimestral de recorridos de PVC, Ejecución trimestral de recorridos de PVC, procedimiento Prevención, Vigilancia y Control, Lineamiento de prevención, vigilancia y control, Lineamientos para la Formulación e Implementación de Protocolos de PVC, del proceso Autoridad Ambiental.</t>
  </si>
  <si>
    <t>Acta de socialización</t>
  </si>
  <si>
    <t>Incluir en el ejercicio de planeación para la vigencia 2023 la contratación por prestación de servicios de un profesional para abordar los temas asociados al proceso Autoridad Ambienta.</t>
  </si>
  <si>
    <t>Profesional vinculado mediante Contrato de prestación de servicios</t>
  </si>
  <si>
    <t>Generar e implementar el protocolo de prevención, Vigilancia y Control, de conformidad con los documentos del Sistema de Gestión Integrado, del Proceso Autoridad Ambiental.</t>
  </si>
  <si>
    <t>Protocolo de PVC formulado y en implementación</t>
  </si>
  <si>
    <t>En cumplimiento del marco normativo de la la Resolución No 321 de 2015, modificada por la Resolución 538 de 2015,
de acuerdo a la racionalización de trámites, se evidencia que no se ha implementado por la Subdirección Administrativa
y Financiera, y el Grupo de Tecnologías de la Información y las Comunicaciones GTIC, el software y/o herramienta
liquidadora de servicios de evaluación y seguimiento de los trámites de la entidad.</t>
  </si>
  <si>
    <t xml:space="preserve">No se definieron las reglas de negocio que permiten finalizar el desarrollo para implementar el modulo  liquidador. 
</t>
  </si>
  <si>
    <t xml:space="preserve">Atender los parametros solicitados al GTEA para la liquidación de trámites. </t>
  </si>
  <si>
    <t>Memorando Orfeo parametros solicitados</t>
  </si>
  <si>
    <t xml:space="preserve">Dar cumplimiento a la solicitud realizada por el Usuario  para la liquidación de trámites a traves de la Ventanilla ünica. </t>
  </si>
  <si>
    <t>URL en la pagina web para el ingreso a VU (Modulo liquidador trámites)</t>
  </si>
  <si>
    <t>OBSERVACIÓN 7: Al verificar las evidencias aportadas por el proceso de Gestión Financiera, respecto al cumplimiento de la actividad No 10, del procedimiento Recepción de información financiera de los convenios, proyectos de cooperación nacional no oficial e internacional para registros en los estados financieros, en cuanto a la retroalimentación trimestral por información pendiente, incoherencias u otras temas específicos, no se cumple con lo establecido respecto a la remisión del memorando, así como tampoco se evidencia el cumplimiento de la periodicidad de la misma que indica “Trimestralmente”, toda vez que, no se está remitiendo la información de manera oportuna por parte de la Oficina Asesora de Planeación, dentro de los tiempos establecidos.</t>
  </si>
  <si>
    <t>Solicitar al Grupo de Gestión Financiera la modificación de los siguientes documentos:
Procedimiento Recepción de información financiera de los convenios/proyectos de cooperación nacional no oficial e internacional para registro en los estados financieros código GRFN_PR_23
y  manual de políticas contables operativas y anexos código GRFN_MN_01, 
En lo relacionado a los plazos y responsabilidades de la Oficina Asesora de Planeación, con el objetivo de ajustar la periodicidad de la remisión y el control de la información de los proyectos de cooperación internacionales de la Entidad como insumo entregado por la OAP y estandarizar los dos documentos, teniendo en cuenta el marco normativo y que la actividad depende de terceros, y generar la revisión del documento previa oficialización por la Jefe Oficina Asesora de Planeación</t>
  </si>
  <si>
    <t>Comunicación y/o asistencia con los aportes de la OAP al Grupo de Gestión de Recursos Financieros.</t>
  </si>
  <si>
    <t>Al verificar las evidencias aportadas por el proceso de Gestión Financiera, respecto al cumplimiento de la actividad No 10, del procedimiento Recepción de información financiera de los convenios, proyectos de cooperación nacional no oficial e internacional para registros en los estados financieros, en cuanto a la retroalimentación trimestral por información pendiente, incoherencias u otras temas específicos, no se cumple con lo establecido respecto a la remisión del memorando, así como tampoco se evidencia el cumplimiento de la periodicidad de la misma que indica “Trimestralmente”, toda vez que, no se está remitiendo la información de manera oportuna por parte de la Oficina Asesora de Planeación, dentro de los tiempos establecidos.</t>
  </si>
  <si>
    <t>Oficialización de los cambios solicitados en los documentos:
Procedimiento Recepción de información financiera de los convenios/proyectos de cooperación nacional no oficial e internacional para registro en los estados financieros código GRFN_PR_23 y
Manual de políticas contables operativas y anexos código GRFN_MN_01, en lo relacionado 
a las responsabilidad de la OAP para los Proyectos de Cooperación Nacional o Internacional.</t>
  </si>
  <si>
    <t>Procedimiento Recepción de información financiera de los convenios/proyectos de cooperación nacional no oficial e internacional para registro en los estados financieros código GRFN_PR_23 
manual de políticas contables operativas y anexos código      GRFN_MN_01 actualizado y oficializado</t>
  </si>
  <si>
    <t>Efectuar el diligenciamiento de la matriz de comisiones en el tiempo establecido</t>
  </si>
  <si>
    <t xml:space="preserve">Matriz de comisiones </t>
  </si>
  <si>
    <t>NO CONFORMIDAD No.3: GRUPO DE GESTIÓN FINANCIERA- DIRECCIÓN TERRITORIAL CARIBE -
DIRECCIÓN TERRITORIAL AMAZONIA- DIRECCIÓN TERRITORIAL ORINOQUIA- DIRECCIÓN TERRITORIAL
ANDES OCCIDENTALES.
Se reflejan saldos en bancos como resultado de la no ejecución total de los recursos solicitados como PAC por
algunas Direcciones Territoriales, incumpliendo el indicador establecido que define que no se deben mantener recursos financieros en bancos que ya se encuentran obligados y programados para pagos, incumplimiento también en los indicadores INPANUT (Indicador del PAC No utilizado), y en el indicador de saldo Documentos de recaudo por clasificar (60 días de plazo) , sin embargo se siguen asignando recursos por parte del Grupo de Gestión Financiera lo que no permite garantizar el cumplimiento de las directrices establecidas por el Ministerio de Hacienda y Crédito Público (MHCP) y lineamientos internos de la Circular para Ejecución de PAC, no reflejan eficacia en aras de asegurar su cumplimiento</t>
  </si>
  <si>
    <t xml:space="preserve"> Porque no se realizan depuraciones, seguimientos y análisis correspondientes que conlleven a implementar acciones correctivas a tiempo.</t>
  </si>
  <si>
    <t>Realizar comités de seguimiento mensual de verificación de depuración de  los saldos de las cuentas contables</t>
  </si>
  <si>
    <t>NO CONFORMIDAD No.6: DIRECCION TERRITORIAL CARIBE- GRUPO DE GESTIÓN FINANCIERA
Se evidencian saldos de vigencias anteriores en la cuenta 190603 AVANCES PARA VIÁTICOS Y GASTOS DE VIAJE (PARQUES NACIONALES Y SUBCUENTA FONAM - PNNC) como el correspondiente a la DTAM por valor
de $833.333 desde el 01 de enero de 2018 y el de la DTCA por valor de $410.840, se evidencia que no se realizó
la verificación y análisis que permitiera legalizar estos anticipos con la Direcciones Territoriales correspondientes.</t>
  </si>
  <si>
    <t>Porque dado que los saldos de otras cuentas eran mas elevados se priorizaron las depuraciones de acuerdo a ese criterio.</t>
  </si>
  <si>
    <t xml:space="preserve"> Por falta de conocimiento y de seguimiento a la aplicación y cumplimiento de cada una de las actividades y puntos de control que describe el procedimiento7</t>
  </si>
  <si>
    <t>Realizar  seguimiento mensual del cumplimiento de las actividad N 3 del Procedimiento Sostenibilidad Contable.</t>
  </si>
  <si>
    <t>correos electrónicos  informando el cierre de la
vigencia.</t>
  </si>
  <si>
    <t>Remitir los certificados dentro de los seis primeros días calendario del mes siguiente del reporte.</t>
  </si>
  <si>
    <t>memorando remisorio con la certifiación debidamente firmada</t>
  </si>
  <si>
    <t>NO CONFORMIDAD No.10: DIRECCIÓN TERRITORIAL CARIBE- DIRECCIÓN TERRITORIAL ANDES NORO-
RIENTALES- DIRECCIÓN TERRITORIAL PACIFICO:
Al verificar las certificaciones correspondientes de la información registrada en la matriz de ingresos de visitantes por cada área protegida, se evidencia que las Direcciones Territoriales están incumpliendo lo relacionado con: “…Esta información debe ser remitida dentro de los seis primeros días calendario del mes siguiente del reporte…”. y en algunos casos se encuentran sin firma.</t>
  </si>
  <si>
    <t>No se esta entregando la información dentro de los tiempos previstos de acuerdo a lo establecido en la actividad 15, del Procedimiento Recaudo y registro de derecho de ingreso</t>
  </si>
  <si>
    <t>Proyectar  y enviar el informe de ecoturismo  al nivel central en los 6 dias calendario de cada mes con las firmas del director territorial.</t>
  </si>
  <si>
    <t>memorandos enviados con el informe de ecoturismo mensual</t>
  </si>
  <si>
    <t>Implementar y aplicar cada una de las actividades y puntos de control descritos con la periodicidad indicada en el procedimiento de Gestión Contable GRFN_PR_15</t>
  </si>
  <si>
    <t>preconciliaciones mensuales saldos contables vs bancos</t>
  </si>
  <si>
    <t xml:space="preserve"> Establecer control y seguimiento a la legalización de los gastos a través de la Depuración e identificación de los saldos de los convenios, que conlleven a la conciliación de la infomación.</t>
  </si>
  <si>
    <t>NO CONFORMIDAD No. 3:Se evidenció que existen saldos sin recaudar con corte a 31 de marzo de 2021 por recobro de cartera de incapacidades,el cual presentan saldo de vigencias anteriores de la siguiente manera:Nivel Central $ 14.620.633,DTAN $ 12.921.565, DTAO $ 69.741.103, DTPA$40.609.967, DTCA $ 35.603.022, DTAM $ 57.418.998, DTOR $10.007.184, TOTAL $ 240.922.472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t>
  </si>
  <si>
    <t xml:space="preserve"> No hubo apropiación de la actividad ni el seguimiento de la ejecución de la misma</t>
  </si>
  <si>
    <t>Generar fichas de sostenibilidad que permitan la depuracion del saldo contable de la cuenta 138426001  con los soportes requeridos y enviar al NC para su aprobación</t>
  </si>
  <si>
    <t>memorando</t>
  </si>
  <si>
    <t>Depurar e identificar los saldos por recaudar que conlleven a conciliarliar los saldos contables vs base de datos del grupo de gestion humana.</t>
  </si>
  <si>
    <t xml:space="preserve">Conciliaciones  mensuales </t>
  </si>
  <si>
    <t>Seguimiento mensual a las gestiones de cobro realizadas a las EPS</t>
  </si>
  <si>
    <t>Memorandos y/o correos electrónicos</t>
  </si>
  <si>
    <t>NO CONFORMIDAD No. 4 DTCA:  Se evidenció en el informe de la  conciliación contable de pasivos de la cuenta 240720001 – Recaudos por clasificar en la conciliación de la DTCA el cual existen saldos por imputar a cierre de la vigencia 2020 por valor de $941.043 y a 31 de marzo un valor de recaudo por clasificar de $940.370, el cual ha sido consolidada por el nivel central – GGF, esta debe revelar de manera exacta, veras y oportuna las cifras en los estados financieros de la entidad, Incumpliendo lo establecido en el Procedimiento Gestión Contable – Código: GRFN_PR_15. Actividad No. 19</t>
  </si>
  <si>
    <t>porque la priorizacion se realizaba de acuerdo a la relevancia de los saldos.</t>
  </si>
  <si>
    <t xml:space="preserve"> Establecer control y seguimiento a la Depuración y ajuste de los saldos  de la cuenta 240720001, garantizando que se revele de manera exacta, veras y oportuna las cifras en los estados financieros de la entidad, dando  cumpliendo a lo establecido en el Procedimiento Gestión Contable – Código: GRFN_PR_15. Actividad No. 19</t>
  </si>
  <si>
    <t>Realizar las conciliaciones mensuales de los saldos de la cuenta  de recaudos por clasificar 240720001 a partir de la depuración e identificación de los mismos</t>
  </si>
  <si>
    <t>NO CONFORMIDAD No. 5: DTCA - DTOR - DTPA
No se aportaron las conciliaciones de recaudos por clasificar establecidas en el procedimiento y solicitadas para la auditoria
a través del memorando No. 20211200006043 del día 12 de julio de 2021, lo que evidencia falta de control interno contable
por parte del nivel territorial en cuanto a no tener la información oportuna, tanto para el proceso de consolidación de
estados financieros por parte del nivel central como para el desarrollo de la auditoría, incumpliendo el Procedimiento Gestión Contable – Código: GRFN_PR_15. Actividad No. 19.</t>
  </si>
  <si>
    <t>Porque el procedimiento  Código: GRFN_PR_15. Actividad No. 19, así lo precisa.</t>
  </si>
  <si>
    <t>CONCILIACIÓN DE RECAUDOS POR CLASIFICAR</t>
  </si>
  <si>
    <t>Establecer seguimiento y control a la realización y presentación de las conciliaciones de las cuentas que así lo requieran en el procedimiento de gestión contable y por instrucción de Nivel Central.</t>
  </si>
  <si>
    <t>MEMORANDO REMISORIO A NC</t>
  </si>
  <si>
    <t>NO CONFORMIDAD No. 6: DTCA –GGF Se evidenció en la conciliación aportada por la Dirección Territorial Caribe-DTCA que se presenta una diferencia en la conciliación de la cuenta de Propiedad Planta y Equipo entre el valor reportado por el grupo de Procesos Corporativo - NEON a 31 de diciembre de 2020 comparado con la cifra reportada en SIIF por un valor de $626.585.800, por concepto de bienes recibidos por concesiones – reversión de bienes a efectos de devolución y a 31 de marzo de 2021 presenta
una diferencia de $97.376.813. Lo que genera el incumplimiento al Procedimiento GESTIÓN CONTABLE Código:
GRFN_PR_15 – Actividad No.20.</t>
  </si>
  <si>
    <t>Porque conllevó a una revisión exhaustiva y extensiva de mas de 3000 bienes.</t>
  </si>
  <si>
    <t>Realizar la conciliación de la información del reporte de SIIF vs saldos NEON con el fin de identificar y depurar las diferencias reflejadas por la DTCA.</t>
  </si>
  <si>
    <t>CONCILIACIONES PPYE</t>
  </si>
  <si>
    <t>NO CONFORMIDAD No. 7: GPC - DTCA - DTOR - DTAM - DTAN - DTPA - DTAO – GGF Para la vigencia fiscal 2020 no se realizó toma física de inventarios a nivel de la entidad, que permitan realizar la verificación de los registros de propiedad, planta y equipo, depreciaciones, amortizaciones, valorización e identificación y seguimiento bienes registrados y de esta manera establecer con mayor precisión la base para el cálculo de la Depreciación acumulada y por consiguiente revelar cifras que reflejen la realidad económica presentada en Estados Financieros de la entidad toda vez que para el cierre de la vigencia fiscal 2020 la cuenta 1685 -DEPRECIACIÓN ACUMULADA DE PROPIEDADES PLANTA Y EQUIPO, presenta un saldo de $ -24.641.583.397, que corresponde a un 30% sobre el activo revelado en la cuenta de Parque Nacionales Naturales de Colombia, para el caso de PPYE para diciembre 31 de 2020 asciende a un valor revelado de $88.909.858.203.</t>
  </si>
  <si>
    <t>Porque el virus covid 19 era de alto contagio y la propagación era muy rápida lo que conllevó a un confinamiento social que no permitió ejercer las actividades de manera presencial.</t>
  </si>
  <si>
    <t>Realizar la toma física y actualización del inventario, que permitan  la verificación de los registros de propiedad planta y equipo, en cuanto a, depreciaciones , amortizaciones , valoracion e identificación y seguimiento bienes  registrados.</t>
  </si>
  <si>
    <t>INVENTARIO  PPYE</t>
  </si>
  <si>
    <t>NO CONFORMIDAD No. 8: DTCA - DTOR - DTAO. No se aportaron los saldos de Depreciación Acumulada para el cierre de la vigencia fiscal 2020 y primer trimestre de la vigencia 2021, con las respectivas conciliaciones con el nivel central, solicitados mediante memorando No. 20211200006043 del 12 de julio de 2021, para la validación por parte del equipo auditor, lo que imposibilitó su revisión y verificación contra los saldos reportados en SIIF, esto evidencia que la información no fue reportada por parte de las Direcciones Territoriales en cuanto a la cuenta de PPYE de la entidad. Por lo descrito anteriormente no se dio cumplimiento al Procedimiento Gestión Contable – Código: GRFN_PR_15. Actividad No. 30</t>
  </si>
  <si>
    <t>Por falta de seguimiento y revisión al cumplimiento del requerimiento</t>
  </si>
  <si>
    <t>Dar cumplimiento a las solicitudes requeridas al grupo interno de trabajo</t>
  </si>
  <si>
    <t>Establecer seguimiento  a la elaboración de las conciliaciones mensuales de PPYE de NEON vs SIIF</t>
  </si>
  <si>
    <t>Seguimiento mensual del libro auxiliar contable por psi del detalle de las cuentas que tienen saldos.</t>
  </si>
  <si>
    <t>Reporte del libro auxiliar contable</t>
  </si>
  <si>
    <t>Ejecutar  totalmente el PAC
asignado a la Dirección territorial</t>
  </si>
  <si>
    <t>Acta de seguimiento reunión de PAC</t>
  </si>
  <si>
    <t>Generar alertas a los contratistas para que remitan su informe de manera oportuna con el fin de ejecutar la totalidad del PAC de acuerdo a lo programado.</t>
  </si>
  <si>
    <t>correos electrónicos</t>
  </si>
  <si>
    <t>NO CONFORMIDAD No. 18 DTCA –En el desarrollo de la auditoría al Proceso Gestión de Recursos Financieros - Nivel Central - Direcciones Territoriales, en la prueba de recorrido con la Coordinadora y el equipo de trabajo del Grupo de Gestión Financiera, se evidenció y se informa de la demora de la presentación de la información por parte del Nivel T erritorial en cuanto a las Notas a los Estados Financieros para el cierre de la vigencia Fiscal 2020, estas no contienen la suficiente profundización como lo exige la norma para entidades de gobierno, como es caso puntual para la cuenta de Propiedad Planta y Equipo, que amerita un análisis e información profunda, toda vez que esta cuenta representa materialmente un 95% sobre el activo de la Entidad. Por lo anterior no se está dando cumplimiento al Procedimiento EJECUCIÓN CONSOLIDACIÓN Y PRESENTACIÓN DE ESTADOS FINANCIEROS GRFN_PR_ 08 18/02/2021. Actividad No 11.</t>
  </si>
  <si>
    <t>Por falta de autocontrol y seguimiento a las actividades realizadas</t>
  </si>
  <si>
    <t>Realizar y presentar las notas a los estados financieros mensuales  de manera oportuna dando cumplimientoal Procedimiento EJECUCIÓN CONSOLIDACIÓN Y PRESENTACIÓN DE ESTADOS FINANCIEROS GRFN_PR_ 08 . Actividad No 11</t>
  </si>
  <si>
    <t>Notas a los estados financieros</t>
  </si>
  <si>
    <t>OBSERVACIÓN No. 1 En el desarrollo de la auditoría al Proceso Gestión de Recursos Financieros - Nivel Central - Direcciones Territoriales, en la prueba de recorrido con la Coordinadora y el equipo de trabajo del Grupo de Gestión Financiera, se evidenció que los Certificados de Disponibilidad Presupuestal y Registros Presupuestales expedidos en el aplicativo SIIF – Nación para el caso de los Direcciones Territoriales no están dando cumplimiento a los estipulado en el procedimiento Cadena Presu- puestal Código: GRFN_PR_06 Actividad No. 6 por cuanto están expedidos pero no firmados...</t>
  </si>
  <si>
    <t>Realizar seguimiento trimestral a los  CDP  y  RP expedidos y firmados, a través de la revision de una muestra aleatoria de cinco CDP y cinco RP,  de acuerdo al procedimiento GRFN_PR_06 Actividad No. 6</t>
  </si>
  <si>
    <t>ACTA DE SEGUIMIENTO</t>
  </si>
  <si>
    <t>OBSERVACIÓN No.2: DIRECCIÓN TERRITORIAL CARIBE- DIRECCIÓN TERRITORIAL ORINOQUIA
Como resultado de la verificación realizada en el desarrollo del Procedimiento Seguimiento a la Emisión y Entrega de Informes Financieros en los Contratos de Prestación de Servicios Ecoturísticos Comunitarios, se evidencia el incumplimiento en la periodicidad establecida en la actividad No 14 relacionado con la causación de la cuota de remuneración con las empresas comunitarias con las cuales se tienen suscritos los contratos de prestación de servicios Ecoturísticos Comunitarios.</t>
  </si>
  <si>
    <t xml:space="preserve">Solicitar la actualización del procedimiento GRFN_PR_14 Procedimiento Seguimiento a la Emisión y Entrega de Informes Financieros en los Contratos de Prestación de Servicios Ecoturísticos Comunitarios, ajustando la periodicidad de entrega de la actividad No. 14, teniendo en cuenta la clausula 41 , modificación No.1 del contrato 003 de 2016. </t>
  </si>
  <si>
    <t>NO CONFORMIDAD No.3: GRUPO DE GESTIÓN FINANCIERA- DIRECCIÓN TERRITORIAL CARIBE - DIRECCIÓN TERRITORIAL AMAZONIA- DIRECCIÓN TERRITORIAL ORINOQUIA- DIRECCIÓN TERRITORIAL ANDES OCCIDENTALES.
Se reflejan saldos en bancos como resultado de la no ejecución total de los recursos solicitados como PAC por algunas Direcciones Territoriales, incumpliendo el indicador establecido que define que no se deben mantener recursos financieros en bancos que ya se encuentran obligados y programados para pagos, incumplimiento también en los indicadores INPANUT (Indicador del PAC No utilizado), y en el indicador de saldo Documentos de recaudo por clasificar (60 días de plazo) , sin embargo se siguen asignando recursos por parte del Grupo de Gestión Financiera lo que no permite garantizar el cumplimiento de las directrices establecidas por el Ministerio de Hacienda y Crédito Público (MHCP) y lineamientos internos de la Circular para Ejecución de PAC, no reflejan eficacia en aras de asegurar su cumplimiento.</t>
  </si>
  <si>
    <t>Realizar el seguimiento a la gestión de creación de órdenes no presupuestales con traslado a pagaduría para pago de obligaciones tributarios, las cuales se deben generar la disposición del recurso a más tardar el primero de cada mes.</t>
  </si>
  <si>
    <t xml:space="preserve">Órdenes de pago no presupuestales </t>
  </si>
  <si>
    <t>Realizar  seguimiento a los saldos de bancos con corte a 30 de cada mes</t>
  </si>
  <si>
    <t>Conciliación bancarias realizadas</t>
  </si>
  <si>
    <t>NO CONFORMIDAD No.5: DIRECCION TERRITORIAL ORINOQUIA
Para el usuario correspondiente al Director Territorial Orinoquia en la fecha de la prueba de recorrido del 09 de junio de 2022, no se evidenció la activación en el Sistema Integrado de Información Financiera SIIF, de igual forma lo correspondiente a las actividades No 14, 15 y 16.</t>
  </si>
  <si>
    <t>Realizar  el seguimiento a los usuarios del SIIF  mediante alertas antes del vencimiento de las vigencias.</t>
  </si>
  <si>
    <t xml:space="preserve">solicitudes </t>
  </si>
  <si>
    <t>NO CONFORMIDAD No. 1: DIRECCION TERRITORIAL CARIBE, DIRECCION TERRITORIAL AMAZO-NIA, DIRECCION TERRITORIAL ANDES OCCIENTALES y GRUPO DE PROCESOS CORPORATIVOS.
El Grupo de Control Interno, al solicitar los soportes del conteo físico de los bienes con el cuentadante, por cada una de las unidades de decisión de las Direcciones Territoriales Caribe, Amazonia y Andes Occiden-tales, estos no fueron suministrados por parte del Nivel Central dentro del drive que se destinado para tal fin, toda vez que no contaban con estos, por tanto, no se logró evidenciar el cumplimiento de la actividad No. 05 del procedimiento actualización de inventario.</t>
  </si>
  <si>
    <t>En el mes de mayo de 2022 la territorial concluye el levantamiento de inventarios por cuentadantes de la vigencia  2021 y este no es remitido al Grupo de Procesos Corporativos</t>
  </si>
  <si>
    <t>Generar el inventario físico por cuentadantes a través del conteo y la verificación física de los Bienes, de la vigencia 2023</t>
  </si>
  <si>
    <t>Inventario por cuentadantes vigencia 2023 realizado</t>
  </si>
  <si>
    <t>Remitir al Grupo de Procesos Corporativos el inventario por cuentadantes de la vigencia 2023 de la Dirección Territorial Amazonía y sus Áreas Protegidas</t>
  </si>
  <si>
    <t>Inventario por cuentadantes vigencia 2023 comunicado mediante memorando orfeo</t>
  </si>
  <si>
    <t>Incluir en los estudios previos las fuentes bibliograficas y/o enlaces de consulta de donde se toma la información de los diferentes contextos en los contratos que aplique.</t>
  </si>
  <si>
    <t xml:space="preserve">EP con fuentes </t>
  </si>
  <si>
    <t>Realizar capacitación para retroalimentación de normatividad, procedimientos, manuales del tema contractual.</t>
  </si>
  <si>
    <t>Acta de Reunión</t>
  </si>
  <si>
    <t>Realizar capacitación sobre la Guía para la elaboración de Estudios de Sector y determinar puntos clave a tener en cuenta en los análisis del sector correspondientes a las diferentes modalidades de contratación.</t>
  </si>
  <si>
    <t>Incluir en los estudios previos la aplicabilidad de  “Planeación de una adquisición en la bolsa de productos”,  justificando claramente todas las circunstancias extraordinarias que por ubicación geografica de las AP deben tenerse en cuenta para la adquisicion de bienes y servicios cuya modalidad sea subasta inversa</t>
  </si>
  <si>
    <t xml:space="preserve">Estudios previos con aplicación de bolsa de productos    </t>
  </si>
  <si>
    <t xml:space="preserve">Verificación en el cumplimiento de la "Guía para la elaboración de Estudios de Sector" en los procesos que aplique. (abogado a cargo del proceso contratual) </t>
  </si>
  <si>
    <t>Contrato verificado</t>
  </si>
  <si>
    <t>Solicitar a la SAF realizar un ejercicio de seguimiento a la  planeación, asignación y ejecución presupuestal en el primer cuatrimestre con el fin de planear el cierre de la vigencia adecuadamente.</t>
  </si>
  <si>
    <t>orfeo solicitud y acta de reunión</t>
  </si>
  <si>
    <t>FUENTE</t>
  </si>
  <si>
    <t>PROCESO</t>
  </si>
  <si>
    <t>TECOBS</t>
  </si>
  <si>
    <t>TIPO DE ACCIÓN</t>
  </si>
  <si>
    <t xml:space="preserve">EFECTIVA  </t>
  </si>
  <si>
    <t xml:space="preserve">UNIDAD DE MEDIDA </t>
  </si>
  <si>
    <t xml:space="preserve">DEPENDENCIA: </t>
  </si>
  <si>
    <t>RESPONSABLE</t>
  </si>
  <si>
    <t>Cinco porqué</t>
  </si>
  <si>
    <t>NO</t>
  </si>
  <si>
    <t>DIRECCIÓN GENERAL</t>
  </si>
  <si>
    <t>DIAS</t>
  </si>
  <si>
    <t xml:space="preserve">OFICINA ASESORA JURÍDICA </t>
  </si>
  <si>
    <t>Participación Social</t>
  </si>
  <si>
    <t xml:space="preserve">DIAS HÁBILES </t>
  </si>
  <si>
    <t>ANÁLISIS - PQRS</t>
  </si>
  <si>
    <t>PROMEDIO</t>
  </si>
  <si>
    <t>Evaluación Independiente</t>
  </si>
  <si>
    <t xml:space="preserve">TASA </t>
  </si>
  <si>
    <t>REVISIÓN POR LA DIRECCIÓN</t>
  </si>
  <si>
    <t>GRUPO DE CONTROL INTERNO</t>
  </si>
  <si>
    <t>Cooperación Nacional No Oficial e Internacional</t>
  </si>
  <si>
    <t>GRUPO DE PREDIOS</t>
  </si>
  <si>
    <t>RESULTADO FURAG</t>
  </si>
  <si>
    <t>Gestión Jurídica</t>
  </si>
  <si>
    <t xml:space="preserve">SUBDIRECCIÓN ADMINISTRATIVA Y FINANCIERA </t>
  </si>
  <si>
    <t>AUDITORÍA EXTERNA</t>
  </si>
  <si>
    <t>Gestión del Conocimiento e Innovación</t>
  </si>
  <si>
    <t>PAULA ANDREA ARCINIEGAS - ABOGADA 2</t>
  </si>
  <si>
    <t xml:space="preserve">SUBDIRECCIÓN DE GESTIÓN Y MANEJO DE ÁREAS PROTEGIDAS </t>
  </si>
  <si>
    <t>GRUPO DE GESTIÓN E INTEGRACIÓN DEL SINAP</t>
  </si>
  <si>
    <t xml:space="preserve">GRUPO DE GESTIÓN DEL CONOCIMIENTO E INNOVACIÓN </t>
  </si>
  <si>
    <t>GRUPO DE TRÁMITES Y EVALUACIÓN AMBIENTAL</t>
  </si>
  <si>
    <t>SUBDIRECCIÓN DE SOSTENIBILIDAD Y NEGOCIOS AMBIENTALES</t>
  </si>
  <si>
    <t>PARQUE NACIONAL NATURAL CAHUINARÍ</t>
  </si>
  <si>
    <t>PARQUE NACIONAL NATURAL RÍO PURÉ</t>
  </si>
  <si>
    <t>PARQUE NACIONAL NATURAL SERRANÍA DE CHIRIBIQUETE</t>
  </si>
  <si>
    <t>PARQUE NACIONAL NATURAL LA PAYA</t>
  </si>
  <si>
    <t>RESERVA NACIONAL NATURAL NUKAK</t>
  </si>
  <si>
    <t>PARQUE NACIONAL NATURAL ALTO FRAGUA INDI WASI</t>
  </si>
  <si>
    <t>PARQUE NACIONAL NATURAL EL COCUY</t>
  </si>
  <si>
    <t>PARQUE NACIONAL NATURAL PISBA</t>
  </si>
  <si>
    <t>PARQUE NACIONAL NATURAL CATATUMBO BARÍ</t>
  </si>
  <si>
    <t>SANTUARIO DE FAUNA Y FLORA IGUAQUE</t>
  </si>
  <si>
    <t>SANTUARIO DE FAUNA Y FLORA GUANENTÁ ALTO RÍO FONCE</t>
  </si>
  <si>
    <t>ÁREA NATURAL ÚNICA LOS ESTORAQUES</t>
  </si>
  <si>
    <t>PARQUE NACIONAL NATURAL SERRANÍA DE LOS YARIGUIES</t>
  </si>
  <si>
    <t>PARQUE NACIONAL NATURAL PURACÉ</t>
  </si>
  <si>
    <t>PARQUE NACIONAL NATURAL CUEVA DE LOS GUACHAROS</t>
  </si>
  <si>
    <t>PARQUE NACIONAL NATURAL NEVADO DEL HUILA</t>
  </si>
  <si>
    <t>PARQUE NACIONAL NATURAL TATAMÁ</t>
  </si>
  <si>
    <t>SANTUARIO DE FAUNA Y FLORA ISLA DE LA COROTA</t>
  </si>
  <si>
    <t>SANTUARIO DE FAUNA Y FLORA GALERAS</t>
  </si>
  <si>
    <t>PARQUE NACIONAL NATURAL LAS ORQUÍDEAS</t>
  </si>
  <si>
    <t>PARQUE NACIONAL NATURAL SELVA DE FLORENCIA</t>
  </si>
  <si>
    <t>PARQUE NACIONAL NATURAL TAYRONA</t>
  </si>
  <si>
    <t>PARQUE NACIONAL NATURAL OLD PROVIDENCE MCBEAN LAGOON</t>
  </si>
  <si>
    <t>PARQUE NACIONAL NATURAL SIERRA NEVADA DE SANTA MARTA</t>
  </si>
  <si>
    <t>PARQUE NACIONAL NATURAL MACUIRA</t>
  </si>
  <si>
    <t>PARQUE NACIONAL NATURAL CIÉNAGA GRANDE DE SANTA MARTA</t>
  </si>
  <si>
    <t>PARQUE NACIONAL NATURAL CORALES DE PROFUNDIDAD</t>
  </si>
  <si>
    <t>SANTUARIO DE FAUNA ACANDÍ PLAYÓN Y PLAYONA</t>
  </si>
  <si>
    <t>PARQUE NACIONAL NATURAL FARALLONES DE CALI</t>
  </si>
  <si>
    <t>PARQUE NACIONAL NATURAL URAMBA BAHÍA MÁLAGA</t>
  </si>
  <si>
    <t>PARQUE NACIONAL NATURAL SANQUIANGA</t>
  </si>
  <si>
    <t>SANTUARIO DE FAUNA Y FLORA MALPELO</t>
  </si>
  <si>
    <t>DISTRITO DE MANEJO INTEGRADO CINARUCO</t>
  </si>
  <si>
    <t xml:space="preserve">DISTRITO DE MANEJO INTEGRADO CABO MANGLARES BAJO MIRA Y FRONTERA </t>
  </si>
  <si>
    <t>DISTRITO DE MANEJO INTEGRADO YURUPARÍ</t>
  </si>
  <si>
    <t>PARQUE NACIONAL NATURAL LOS KATÍOS</t>
  </si>
  <si>
    <t>PARQUE NACIONAL NATURAL MUNCHIQUE</t>
  </si>
  <si>
    <t>PARQUE NACIONAL NATURAL CORDILLERA DE LOS PICACHOS</t>
  </si>
  <si>
    <t>PARQUE NACIONAL NATURAL BAHÍA PORTETE - KAURRELE</t>
  </si>
  <si>
    <t>PARQUE NACIONAL NATURAL EL TUPARRO</t>
  </si>
  <si>
    <t>PARQUE NACIONAL NATURAL CHINGAZA</t>
  </si>
  <si>
    <t>PARQUE NACIONAL NATURAL SERRANÍA DE LOS CHURUMBELOS</t>
  </si>
  <si>
    <t>PARQUE NACIONAL NATURAL YAIGOJÉ APAPORIS</t>
  </si>
  <si>
    <t>SANTIARIO DE FLORA Y PLANTAS MEDICINALES ORITO INGI ANDE</t>
  </si>
  <si>
    <t>PARQUE NACIONAL NATURAL LOS NEVADOS</t>
  </si>
  <si>
    <t>PARQUE NACIONAL NATURAL LAS HERMOSAS "GLORIA VALENCIA DE CASTAÑO"</t>
  </si>
  <si>
    <t>PARQUE NACIONAL NATURAL COMPLEJO VOLCÁNICO DOÑA JUANA - CASCABEL</t>
  </si>
  <si>
    <t>SANTUARIO DE FAUNA Y FLORA OTÚN QUIMBAYA</t>
  </si>
  <si>
    <t>VÍA PARQUE ISLA DE SALAMANCA</t>
  </si>
  <si>
    <t>PARQUE NACIONAL NATURAL PARAMILLO</t>
  </si>
  <si>
    <t>SANTUARIO DE FAUNA Y FLORA LOS COLORADOS</t>
  </si>
  <si>
    <t>SANTUARIO DE FAUNA Y FLORA EL CORCHAL “EL MONO HERNÁNDEZ”</t>
  </si>
  <si>
    <t xml:space="preserve">Total No Conformidades </t>
  </si>
  <si>
    <t>Total Observaciones</t>
  </si>
  <si>
    <t>Total de Acciones</t>
  </si>
  <si>
    <t>Acciones Cerradas</t>
  </si>
  <si>
    <t>Acciones Abiertas</t>
  </si>
  <si>
    <t>ACCIONES VENCIDAS POR FUENTE</t>
  </si>
  <si>
    <t>TOTAL</t>
  </si>
  <si>
    <t>ABIERTAS</t>
  </si>
  <si>
    <t>VENCIDAS (Abiertas)</t>
  </si>
  <si>
    <t>AUDITORIA INTERNA</t>
  </si>
  <si>
    <t>Dar cumplimiento al marco normativo relacionado con la publicaciòn de la informaciòn como lo establece la Resolución No 1519 de 2020.</t>
  </si>
  <si>
    <t xml:space="preserve">ELSA ROSMERY LEÓN </t>
  </si>
  <si>
    <t xml:space="preserve">FANNY SABOGAL AGUDELO </t>
  </si>
  <si>
    <t xml:space="preserve">Observación No.1: Los visitantes califican con un 22% de insatisfacción las actividades de avistamiento de aves del SFF Galeras. </t>
  </si>
  <si>
    <t>Ubicar en un lugar visible de la cabaña de PVC donde se hace atención a visitantes, una infografía (pendón o afiche) que brinde información al visitante de las posibles especies de aves que se pueden observar en el sector.</t>
  </si>
  <si>
    <t xml:space="preserve">infografia (pendón o afiche) instalado </t>
  </si>
  <si>
    <t>Porque no se ha recibido lineamientos, ni capacitación sobre este modelo por parte del nivel central y hace falta capacitación permanente sobre normatividad y procedimientos de indole contractual vigentes.</t>
  </si>
  <si>
    <t>Porque se requiere mayor capacitación y estudio detallado de la "Guía para la elaboración de Estudios de Sector" y verificación de su cumplimiento en los procesos.</t>
  </si>
  <si>
    <t>Por que en los estudios previos no se incluyo la aplicabilidad “Planeación de una adquisición en la bolsa de productos”, y no se da claridad y justificación detallada de todas las circunstancias extraordinarias que por ubicación geografica de las AP deben tenerse en cuenta para la adquisicion de bienes y servicios.</t>
  </si>
  <si>
    <t xml:space="preserve">
Debido a la asignación tardia a la DT de los recursos con destinación a los procesos de reactivación económica y teniendo en cuenta los tiempos según el cronograma establecido por la norma en los procesos pre contractuales y contractuales, además existen situaciones extraordinarias como el estado del tiempo (lluvias) transportes, entre otros que dificultan su cumplimiento y por tanto es necesario generar las reservas.</t>
  </si>
  <si>
    <t>Observación No.1 En la verificación realizada, no fue posible evidenciar los soportes cargados en el DRIVE que dieran cumplimiento de la actividad por parte del Grupo de Comunicaciones en la acción correspondiente a: “…Incidir en la articulación con las otras entidades del SINAP para trabajar conjuntamente los temas derivados de la política del SINAP que se fortalezcan con acciones de comunicación…”</t>
  </si>
  <si>
    <t>En los tres reportes reportes a realizar para la vigencia 2023 de la administración de Riesgos de Gestión, Corrupción y Oportunidades, se remitirá a la Oficina Asesora de Planeación Captura de Pantalla donde se evidencia el cargue en el DRIVE de las evidencias completas para cada cuatrimestre, permitiendo dejar evidencia del cargue de las mismas.</t>
  </si>
  <si>
    <t>Correos a Oficina Asesora de Planeación con reporte de los riesgos y que incluyan las capturas de pantalla que muestren el cargue de las evidencias en el DRIVE de la OAP.</t>
  </si>
  <si>
    <t>NO CONFORMIDAD No. 1 PNN GORGONA. Se identificó en el  análisis de las encuestas de satisfacción un porcentaje del 14% al estado regular las condiciones de los senderos del Parque Nacional Naural  Gorgona</t>
  </si>
  <si>
    <t>Efectuar mantenimiento periódico (trimestral) a los senderos del Area Protegida,a cargo del  Parque  Natural</t>
  </si>
  <si>
    <t>Número de mantenimientos efectuados a los senderos del Area Protegida</t>
  </si>
  <si>
    <t>NO CONFORMIDAD No.2: DIRECCIÓN TERRITORIAL ANDES NORORIENTALES- PNN CATATUMBO BARÍ, EL COCUY, PISBA Y ÁREA DE ESTORAQUES:
En la verificación adelantada en la auditoría no se logró evidenciar asesoramiento por parte de la DTAN, al personal de las áreas protegidas en la estructuración y actualización de los Planes de Contingencia para Riesgo Público y en el desarrollo de la articulación interinstitucional, con las entidades involucradas con la problemática presente en las Áreas, incumpliendo la actividad 6 del Procedimiento AAMB_PR_07 Gestión del Riesgo Público V5.</t>
  </si>
  <si>
    <t>Memorando de remisión con formato DE_FO_17 diligenciado</t>
  </si>
  <si>
    <t xml:space="preserve">OBSERVACIÓN No. 12: SFF GALERAS, PNN SELVA DE FLORENCIA, PNN LAS ORQUIDEAS, PNN TATAMÁ, PNN PURACE, PNN NEVADO DEL HUILA, PNN LAS HERMOSAS Y SFF OTUN QUIMBAYA-DIRECCION TERRITORIAL ANDES OCCIDENTALES 
Al revisar el Análisis del Sector descrito dentro de los Estudios previos del proceso DTAO-SASI-N-003-2021, se observó que no permite evidenciar el cumplimiento con lo dispuesto en la Guía para la elaboración de Estudios de Sector, disponible desde el 27 de diciembre de 2013 por Colombia Compra Eficiente, en relación a que la información dispuesta en los contextos económico, técnico, regulatorio y otros aspectos que apliquen como el ambiental, social y/o político, no cuenta con la identificación bibliográfica puntual o la citación del enlace de la fuente de donde fue consultada la información, esto con el fin de dar certeza que la información que compone el respectivo Estudio de sector es confiable, de calidad y actualizada. </t>
  </si>
  <si>
    <t xml:space="preserve">20/04/2023: Mediante 20231200001943 de fecha 31-03-2023 se suscribe el Plan de Mejoramiento.
 </t>
  </si>
  <si>
    <t xml:space="preserve">OBSERVACIÓN No. 13: PNN NEVADO DEL HUILA, PNN CVDJC, PNN LOS NEVADOS, PNN LAS HERMOSAS Y PNN LAS ORQUIDEAS- DIRECCION TERRITORIAL ANDES OCCIDENTALES 
De la revisión al Análisis del Sector descrito dentro de los Estudios previos del proceso DTAO-LP-N-001-2021, se observa que no permite evidenciar el cumplimiento con lo dispuesto en la Guía para la elaboración de Estudios de Sector, disponible desde el 27 de diciembre de 2013 por Colombia Compra Eficiente, en relación a que la información dispuesta en los contextos económico, técnico, regulatorio y otros aspectos que apliquen como el ambiental, social y/o político, cuenta parcialmente con la identificación bibliográfica puntual o la citación del enlace de la fuente de donde fue consultada la información, esto con el fin de dar certeza que la información que compone el respectivo Estudio de sector es confiable, de calidad y actualizada. </t>
  </si>
  <si>
    <t>NO CONFORMIDAD No. 28: SFF GALERAS, PNN SELVA DE FLORENCIA, PNN LAS ORQUIDEAS, PNN TATAMÁ, PNN PURACE, PNN NEVADO DEL HUILA, PNN LAS HERMOSAS Y SFF OTUN QUIMBAYA- DIRECCION TERRITORIAL ANDES OCCIDENTALES 
El Grupo de Control Interno, al realizar la verificación del Análisis del Sector, inmerso dentro de los Estudios previos del proceso DTAO-SASI-N-003-2021, no se evidenció la aplicabilidad del Modelo de Abastecimiento Estratégico, disponible desde el 04 de agosto de 2021 por Colombia Compra Eficiente, en lo referente a las actuales directrices de esta entidad rectora, en los temas de análisis de la oferta y de la demanda mediante la herramienta dispuesta en su página Web, los cuales deben aplicarse en la preparación de los respectivos Análisis del sector y estudios de mercado.</t>
  </si>
  <si>
    <t>NO CONFORMIDAD No. 29: SFF GALERAS, PNN SELVA DE FLORENCIA, PNN LAS ORQUIDEAS, PNN TATAMÁ, PNN PURACE, PNN NEVADO DEL HUILA, PNN LAS HERMOSAS Y SFF OTUN QUIMBAYA- DIRECCION TERRI-TORIAL ANDES OCCIDENTALES
El Grupo de Control Interno, al revisar el Análisis del Sector contenido dentro de los Estudios previos del proceso DTAO-SASI-N-003-2021, se observó que no fue posible evidenciar el cumplimiento con lo dispuesto en la Guía para la elaboración de Estudios de Sector, disponible desde el 27 de diciembre de 2013 por Colombia Compra Eficiente, en relación a que los procesos relacionados de otras entidades en los cuadros de título “Histórico de adquisiciones del servicio a contratar por otras Entidades Estatales”, no permite conocer si el precio y las condiciones de adquisición entre Entidades Estatales, en circunstancias similares para el mismo bien o servicio, son comparables o difieren, toda vez que seis de los nueve procesos relacionados no contienen la similitud requerida ya que se observa que estos fueron adelantados mediante la modalidad de Licitación Pública, de Selección abreviada de menor Cuantía y Mínima Cuantía, a diferencia del proceso DTOR-SASI-001-21, que se adelantó por Selección abreviada por Subasta Inversa.</t>
  </si>
  <si>
    <t>NO CONFORMIDAD No. 30: SFF GALERAS, PNN SELVA DE FLORENCIA, PNN LAS ORQUIDEAS, PNN TATAMÁ, PNN PURACE, PNN NEVADO DEL HUILA, PNN LAS HERMOSAS Y SFF OTUN QUIMBAYA- DIRECCION TERRITORIAL ANDES OCCIDENTALES 
El Grupo de Control Interno, al realizar la verificación de los Estudios previos del proceso DTAO-SASI-N-003-2021, no se evidenció la aplicabilidad del del Artículo 2.2.1.2.1.2.12 del Decreto 310 de 2021, “Planeación de una adquisición en la bolsa de productos”, referente a la existencia de un estudio que compare e identifique las ventajas de utilizar la bolsa de productos para la adquisición respectiva frente a la subasta inversa. Este estudio debe consignarse expresamente en los documentos del Proceso de Selección y se deberá garantizar su oportuna publicidad a través del SECOP.</t>
  </si>
  <si>
    <t xml:space="preserve">NO CONFORMIDAD No. 31: SFF GALERAS, PNN SELVA DE FLORENCIA, PNN LAS ORQUIDEAS, PNN TATAMÁ, PNN PURACE, PNN NEVADO DEL HUILA, PNN LAS HERMOSAS Y SFF OTUN DIRECCION TERRITORIAL ANDES OCCIDENTALES 
Al realizar la verificación del Análisis del Sector, contenido dentro de los Estudios previos del proceso DTAO-SASI-N-003-2021, no se evidenció la aplicabilidad de la Guía para la elaboración de Estudios de Sector, puesta el 27 de diciembre de 2013 por Colombia Compra Eficiente, en lo referente al establecimiento del Presupuesto oficial, no se observa el desarrollo del Análisis estadístico y el Análisis gráfico de que trata la Guía. Adicionalmente, en la revisión de lo expuesto en el literal D. “Presupuesto oficial”, señala que para “El valor de la presente contratación se justifica en la ponderación y comparación de las cotizaciones, de acuerdo a estudio de mercado adjunto al presente Estudio”, revisado los documentos dispuestos en la Plataforma del SECOP II, del proceso DTAO-SASI-N-003-2021, no se evidencia el Estudio dispuestos en la Plataforma del SECOP II, del proceso DTAO-SASI-N-003-2021, no se evidencia el Estudio de mercado que se menciona. </t>
  </si>
  <si>
    <t xml:space="preserve">NO CONFORMIDAD No. 32: PNN NEVADO DEL HUILA, PNN CVDJC, PNN LOS NEVADOS, PNN LAS HERMOSAS Y PNN LAS ORQUIDEAS -DIRECCION TERRITORIAL ANDES OCCIDENTALES 
El Grupo de Control Interno, al revisar el Análisis del Sector contenido dentro de los Estudios previos del proceso DTAO-LP-N-001-2021, se observa que no permite evidenciar el cumplimiento con lo dispuesto en la Guía para la elaboración de Estudios de Sector, disponible desde el 27 de diciembre de 2013 por Colombia Compra Eficiente, en relación a que los procesos relacionados de otras entidades en el Numeral 1.1.1. “Adquisiciones previas del servicio a contratar en otras entidades (histórico)”, no permite conocer si el precio y las condiciones de adquisición entre Entidades Estatales, en circunstancias similares para el mismo bien o servicio, son comparables o difieren, toda vez que los tres procesos rela-cionados no contienen la similitud requerida por la diferencia de una mayor cantidad de actividades, en relación con el adelantado por PNNC, que hacen que presupuestalmente generen gran diferencia en los valores de los mismos. </t>
  </si>
  <si>
    <t xml:space="preserve">NO CONFORMIDAD No. 33: PNN NEVADO DEL HUILA, PNN CVDJC, PNN LOS NEVADOS, PNN LAS HERMOSAS Y PNN CONFORMIDAD:
Al realizar la verificación del Análisis del Sector, contenido dentro de los Estudios previos del proceso DTAO-LP-N-001-2021, no se evidencia la aplicabilidad de la Guía para la elaboración de Estudios de Sector, disponible desde el 27 de diciembre de 2013 por Colombia Compra Eficiente, en lo referente al establecimiento del Presupuesto oficial, no se observa el desarrollo del Análisis estadístico y el Análisis gráfico de que trata la Guía. Adicionalmente, en la revisión de lo expuesto en el literal A. “Presupuesto oficial”, señala que para “El valor de la presente contratación se justifica en la ponderación y comparación de las cotizaciones, de acuerdo con estudio de mercado adjunto al presente Estudio. Para determinar el presupuesto oficial se tomó el promedio de las cotizaciones presentadas”, revisado los documentos dispuestos en la Plataforma del SECOP II, del proceso DTAO-LP-N-001-2021, no se evidencia el Estudio de mercado que se menciona. </t>
  </si>
  <si>
    <t>NO CONFORMIDAD 34. DIRECCION TERRITORIAL ANDES OCCIDENTALES – DTAO
En el marco de la auditoría se observó que el proceso DTAO-CSS-N-030-2021 en lo que concierne al contrato 029 de 2021, contrato que fuera suscrito el 9 de diciembre de 2021, para un plazo de ejecución inicial de 45 días sin superar el 31 de diciembre de 2021, el plazo que supera la vigencia y tiempo de ejecución inicialmente contemplado, siendo solicitada prórroga mediante radicado 20216200003853 del 23 de diciembre de 2021, sin embargo, la justificación de la misma se genera porque el plazo de ejecución no es suficiente por la temporada de suscripción, con lo cual se vulnera el principio de planeación.</t>
  </si>
  <si>
    <t xml:space="preserve">NO CONFORMIDAD No. 35 DIRECCION TERRITORIAL ANDES OCCIDENTALES - DTAO: 
De la auditoria efectuada se evidenció que en el proceso DTAO-CSS-N-030-2021, no se evidencia como se estimó el valor, debido que el estudio de mercado no está publicado y no es posible identificar si se realizó, incumpliendo con lo determinado en la Ley 1712 de 2014, por medio de la cual se regula la transparencia y el derecho de acceso a la información pública nacional, artículo 3 de la Ley 1150 de 2007, reglamentado en el artículo 2.2.1.1.1.7.1. del Decreto 1082 de 2015. </t>
  </si>
  <si>
    <t xml:space="preserve">NO CONFORMIDAD 36. DIRECCION TERRITORIAL ANDES OCCIDENTALES - DTAO: 
En el marco de la auditoría se observó que el proceso DTAO-SASI-N-003-2021- Contrato de Suministros Nación 023 del 2021, contrato que fuera suscrito finalizando la vigencia, determinó un plazo de ejecución inicial de treinta (30) DÍAS calendario, contados a partir del perfeccionamiento y expedición del registro presupuestal y aprobación de la garantía, sin embargo el contrato fue suspendido y modificado, generando una reserva presupuestal aprobada hasta el mes de junio de 2022 sin que hubiese sido posible la ejecución del contrato dentro de los plazos inicialmente planteados, violando el principio de planeación </t>
  </si>
  <si>
    <t xml:space="preserve">17/05/2023: Mediante memorando no. 20231200002123 de fecha 4-04-2023 se suscribió el Plan de Mejoramiento. </t>
  </si>
  <si>
    <t>Suscrito mediante orfeo radicado No 20221200000653 del 24-01-2022.</t>
  </si>
  <si>
    <t xml:space="preserve">Se  suscribe plan de mejoramiento por medio de memorando No 20221200002423,   fecha 17 de marzo del 2022. </t>
  </si>
  <si>
    <t>Mediante Memorando 20221200011743 se acepta la suscripsión del PMxPG de la DTOR</t>
  </si>
  <si>
    <t>VIVIANA ROCÍO DURAN CASTRO</t>
  </si>
  <si>
    <t>YESMINDELID RIAÑO SASTRE</t>
  </si>
  <si>
    <t>LUIS ALBERTO ORTIZ MORALES</t>
  </si>
  <si>
    <t>JAIRO ADRIANO ARTEAGA VELASQUEZ</t>
  </si>
  <si>
    <t>HENRY ALEXANDER VILLALOBOS MORENO</t>
  </si>
  <si>
    <t>ADRIANA DE LOS ÁNGELES BARÓN WILCHES</t>
  </si>
  <si>
    <t xml:space="preserve">Suscrito según memorando No. 20201200006463 del 13 de agosto de 2020.
Se autoriza prorroga según memorando 20201200011083 del 4/12/2020. 
Mediante memorando No. 20217500010333 del 16/06/2021, se presentan las evidencias de avance para el cumplimiento..
Medainte memorando No. 20217500013533 del 6/08/2021 se presenta porrroga hasta el 30/11/2021
Medainte memorando No.20211200007093 del 11/08/2021  se prorroga  la accion.
Mediante radicado 20217500023503 del 31/12/21 del 31/12/2021  solicta prorroga de la acción
Se requiere mediante memorando 20221200002833 del 30/03/2022
Se requiere mediante radicado 20221200009433 del 29 de septiembre de 2022
Se da respuesta mediante memorando 20221200012183 del 27/12/2022
06/06/20023: Mediante memorando No.20231200002943 de fecha 24 de mayo de 2023, se requirió al responsable evidencia de las acciones vencidas .
</t>
  </si>
  <si>
    <t>Solicitud de suscripción PM-PG 2020430004783 07102020, sucripción del PM orfeo 2020120008943 del 29102020.
Con Orfeo No. 20211200001813 del 8 de marzo de 2021 el Grupo de Control Interno aprobó la prórroga.
El Grupo de Control Interno con Orfeo N. 20211200009393 del 30 de septiembre concedio prórroga hasta el  30 de junio de 2022.
El Grupo de Control Interno con Orfeo N. 20221200008613 del 04 de agosto concedio prórroga hasta el  30 de noviembre de 2022.
06/06/20023: Mediante memorando No.20231200002913 de fecha 23 de mayo de 2023, se requirió al responsable evidencia de las acciones vencidas .</t>
  </si>
  <si>
    <t>Se generó un espacio, con el equipo de trabajo del PNNG,  asi como, con entidades residentes  y organismos residentes en el AP, en donde, se socializó el Plan de Emergencia y contingencias de desastres naturales.
-Registro fotográfico del espacio
-Lista y ayuda de memoria del espacio generado.</t>
  </si>
  <si>
    <t>Se suscribe mendiante memorando 20211200009203 de fecha 28 de septiembre de 2021 
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Mediante memorando con radicado Orfeo No 20226510002483 del 02 de noviembre de 2022 la Dirección Teritorial remite el reporte de avances de la acción y solicita reprogramación en la fecha de cumplimiento, a lo cual el GCI mediante memorando con radicado Orfeo No 20221200011433 del 05 de diciembre de 2022 comunica que se otorga la prorroga para cumplimiento de la acción hasta el 09 de diciembre de 2022. 
Se recibe memorando Orfeo No 20226510002743 del 23/12/2022 donde se eallegan soportes de las gestiones adelantadas para el cumplimiento del plan de mejoera y se da respuesta con memorando No 20221200012133 de fecha 27 de diciembre de 2022, donde se prorroga de la acción hasta el 30/03/2022
20/04/2023: Mediante memorando no.20236660000733  de fecha 23-02-2023 el responsable solicitó prórroga para el cumplimiento del Plan de Mejoramiento para la fecha 30/04/2023, a causa de que las facturas que se deben
archivar deben ser remitidas por el Eco Hotel La Cocotera, y a pesar de las solicitudes no se han recibido respuesta alguna. 
20/04/2023: El Grupo de Control Interno mediangte memorando no. 20231200001353 de fecha  28/02/2023 concedió la prórroga para el cumplimiento de la acción propuesta.</t>
  </si>
  <si>
    <t>Cantidad</t>
  </si>
  <si>
    <t>DISTRITO NACIONAL DE MANEJO INTEGRADO CINARUCO</t>
  </si>
  <si>
    <t>Los PNN Amacayacu, PNN Cahuinarí y PNN Yaigojé Apaporis no cuentan con el Programa de Monitoreo, Portafolio de Investigaciones o las versiones finales de estos y los PNN Cahuinarí y PNN Yaigojé Apaporis no cuentan con la Geodatabase, incumpliendo lo establecido en la actividad No.7 del Procedimiento AMSPNN_PR_20 Actualización Instrumentos de Planeación V3.</t>
  </si>
  <si>
    <t xml:space="preserve"> El procedimiento de actualización de instrumentos de planeación vigente, no es  lo suficientemente explicíto  para responder  a las particularidades del relacionamiento, tiempos y dinámicas de los territorios de las áreas protegidas traslapadas o relacionadas con grupos étnicos.</t>
  </si>
  <si>
    <t>Revisar y ajustar  el procedimiento AMSPNN_PR_20 Actualización instrumentos de planeación_V_3, el cual se especifique la aprobación de la GBD de acuerdo a los REM; y además exponga de forma explícita las particularidades y excepciones en  los requisitos para la formulación o actualización de los instrumentos de planeación y la presentación de los documentos anexos.</t>
  </si>
  <si>
    <t>Procedimiento actualizado</t>
  </si>
  <si>
    <t>OFICINA DE GESTIÓN DEL RIESGO</t>
  </si>
  <si>
    <t>No se entrega el acta para certificar la actividad realizada</t>
  </si>
  <si>
    <t>Se aborda el tema en la sensiblización desarrollada de los requisotos para definir la idoneidad de los porponentes.- Anexos: Acta de reunión temas contractuale</t>
  </si>
  <si>
    <t>No aplica</t>
  </si>
  <si>
    <t>Se suscribe con Orfeo No 20221200010913 de fecha 21/11/2022</t>
  </si>
  <si>
    <t>NO CONFORMIDAD No.1: DIRECCIÓN TERRITORIAL CARIBE
Como resultado de la verificación realizada en el desarrollo del Procedimiento Seguimiento a la Emisión y Entrega de Informes Financieros en los Contratos de Prestación de Servicios Ecoturísticos Comunitarios, se evidencia el incumplimiento del punto del control de la actividad No 9 relacionado con la Certificación debidamente firmada del valor de la cuota de remuneración del contrato de prestación de servicios comunitarios No 001 de 2008, suscrito conla Empresa Comunitaria Nativos Activos y el Parque Nacional Natural Corales del Rosario y de San Bernardo para la vigencia 2021.</t>
  </si>
  <si>
    <t>Suscripción Plan de mejoramiento  mediante memorando No 20221200011913 de fecha 22 de diciembre del 2022.</t>
  </si>
  <si>
    <t>NO CONFORMIDAD No. 9: DIRECCIÓN TERRITORIAL CARIBE
De acuerdo con la Actividad No. 3 del Procedimiento Sostenibilidad Contable, no se evidenciaron como lo establece el punto de control “…Anexo al Informe Descriptivo PCIC - Seguimiento Información Contable (Trimestral)…”, los correos electrónicos correspondientes a las Direcciones Territoriales Caribe y Pacifico, informando el cierre de la vigencia.</t>
  </si>
  <si>
    <t>Cuenta de NO CONFORMIDAD / OBSERVACIÓN</t>
  </si>
  <si>
    <t>Etiquetas de fila</t>
  </si>
  <si>
    <t>Total general</t>
  </si>
  <si>
    <t>(Varios elementos)</t>
  </si>
  <si>
    <t>Cuenta de ESTADO DE LA ACCIÓN</t>
  </si>
  <si>
    <t>Cuenta de ALARMA</t>
  </si>
  <si>
    <t>CONSECUTIVO</t>
  </si>
  <si>
    <t>Acciones abiertas  (Vencidas)</t>
  </si>
  <si>
    <t>Acciones abiertas  (Ejecución)</t>
  </si>
  <si>
    <t>Responsable</t>
  </si>
  <si>
    <t>TOTAL DE NO CONFORMIDADES Y OBSERVACIONES</t>
  </si>
  <si>
    <t>NO CONFORMIDADES Y OBSERVACIONES ABIERTAS</t>
  </si>
  <si>
    <t>TOTAL DE ACCIONES DE LAS NO CONFORMIDADES Y OBSERVACIONES</t>
  </si>
  <si>
    <t xml:space="preserve"> ACCIONES CERRADAS</t>
  </si>
  <si>
    <t xml:space="preserve"> ACCIONES ABIERTAS</t>
  </si>
  <si>
    <t xml:space="preserve"> ACCIONES ABIERTAS VENCIDAS</t>
  </si>
  <si>
    <t>ü</t>
  </si>
  <si>
    <t>NO CONFORMIDADES Y OBSERVACIONES CERRADAS</t>
  </si>
  <si>
    <t>CERRADAS</t>
  </si>
  <si>
    <t>NIVEL CENTRAL</t>
  </si>
  <si>
    <t>Grupo de Comunicaciones</t>
  </si>
  <si>
    <t>Grupo de Contratos</t>
  </si>
  <si>
    <t>Grupo de Control Interno</t>
  </si>
  <si>
    <t>Grupo de Gestión Financiera</t>
  </si>
  <si>
    <t>Grupo de Gestión Humana</t>
  </si>
  <si>
    <t>Grupo de Infraestructura</t>
  </si>
  <si>
    <t>Grupo de Planeación y Manejo</t>
  </si>
  <si>
    <t>Grupo de Gestión e Integración del SINAP</t>
  </si>
  <si>
    <t>Grupo de Gestión del conocimiento e innovación</t>
  </si>
  <si>
    <t>Grupo de Procesos Corporativos</t>
  </si>
  <si>
    <t xml:space="preserve">Grupo de Sistemas de Información y Radiocomunicaciones </t>
  </si>
  <si>
    <t>Grupo de Tecnologías de la Información y las Comunicaciones</t>
  </si>
  <si>
    <t>Grupo de Trámites y Evaluación Ambiental</t>
  </si>
  <si>
    <t>Grupo de Atención al Ciudadano</t>
  </si>
  <si>
    <t xml:space="preserve">Oficina Asesora de Planeación </t>
  </si>
  <si>
    <t>Oficina Asesora Jurídica</t>
  </si>
  <si>
    <t>Oficina Control Disciplinario Interno</t>
  </si>
  <si>
    <t>Oficina de Gestión del Riesgo</t>
  </si>
  <si>
    <t>Subdirección de Sostenibilidad y Negocios Ambientales</t>
  </si>
  <si>
    <t>DTAM</t>
  </si>
  <si>
    <t>Parque Nacional Natural Alto Fragua Indi Wasi</t>
  </si>
  <si>
    <t>Parque Nacional Natural Río Puré</t>
  </si>
  <si>
    <t>Parque Nacional Natural Amacayacu</t>
  </si>
  <si>
    <t>Parque Nacional Natural Cahuinari</t>
  </si>
  <si>
    <t>Reserva Nacional Natural Nukak</t>
  </si>
  <si>
    <t>Reserva Nacional Natural Yaigojé Apaporis</t>
  </si>
  <si>
    <t>Reserva Nacional Natural Puinawai</t>
  </si>
  <si>
    <t>DTAO</t>
  </si>
  <si>
    <t>Parque Nacional Natural Cueva de los Guacharos</t>
  </si>
  <si>
    <t>Parque Nacional Natural Los Nevados</t>
  </si>
  <si>
    <t>Santuario de Fauna y Flora Galeras</t>
  </si>
  <si>
    <t>Santuario de Fauna y Flora Otún Quimbaya</t>
  </si>
  <si>
    <t>DTOR</t>
  </si>
  <si>
    <t>Distrito Nacional de Manejo Integrado Cinaruco</t>
  </si>
  <si>
    <t>Parque Nacional Natural El Tuparro</t>
  </si>
  <si>
    <t>Parque Nacional Natural Chingaza</t>
  </si>
  <si>
    <t>Parque Nacional Natural Tinigua</t>
  </si>
  <si>
    <t>Parque Nacional Natural Cordillera de los Picachos</t>
  </si>
  <si>
    <t>Parque Nacional Natural Sumapaz</t>
  </si>
  <si>
    <t>Parque Nacional Natural Sierra de la Macarena</t>
  </si>
  <si>
    <t>DTAN</t>
  </si>
  <si>
    <t>Parque Nacional Natural Catatumbo Barí</t>
  </si>
  <si>
    <t>Parque Nacional Natural Serranía de los Yariguies</t>
  </si>
  <si>
    <t>Parque Nacional Natural Tamá</t>
  </si>
  <si>
    <t>Parque Nacional Natural Pisba</t>
  </si>
  <si>
    <t>Parque Nacional Natural El Cocuy</t>
  </si>
  <si>
    <t>DTPA</t>
  </si>
  <si>
    <t>Parque Nacional Natural Farallones de Cali</t>
  </si>
  <si>
    <t>Parque Nacional Natural Gorgona</t>
  </si>
  <si>
    <t>Parque Nacional Natural Uramba Bahía Málaga</t>
  </si>
  <si>
    <t>Parque Nacional Natural Utría</t>
  </si>
  <si>
    <t>Santuario de Fauna y Flora Malpelo</t>
  </si>
  <si>
    <t>DTCA</t>
  </si>
  <si>
    <t>Parque Nacional Natural Ciénaga Grande de Santa Marta</t>
  </si>
  <si>
    <t>Parque Nacional Natural Corales del Rosario y de San Bernardo</t>
  </si>
  <si>
    <t>Parque Nacional Natural Macuira</t>
  </si>
  <si>
    <t>Parque Nacional Natural Sierra Nevada de Santa Marta</t>
  </si>
  <si>
    <t>Parque Nacional Natural Tayrona</t>
  </si>
  <si>
    <t>Parque Nacional Natural Paramillo</t>
  </si>
  <si>
    <t>Vía Parque Isla de Salamanca</t>
  </si>
  <si>
    <t>Santuario de Fauna y Flora El Corchal "El Mono Hernández"</t>
  </si>
  <si>
    <t>Santuario de Fauna y Flora Los Colorados</t>
  </si>
  <si>
    <t>Santuario de Fauna y Flora Los Flamencos</t>
  </si>
  <si>
    <t>TOTALES</t>
  </si>
  <si>
    <t>Por que la OAP posee la responsabilidad de asesoramiento y acompañamiento en las acciones o actividades de identificación de riesgos, pero para dichas actividades de la OAP como segunda línea de defensa solo se contaba con dos personas para el tema de riesgos de toda la Entidad y otros temas requeridos.</t>
  </si>
  <si>
    <t>Descripción de riesgos actualizada y oficializado</t>
  </si>
  <si>
    <t>Se evidenció que, para los 41 riesgos de corrupción, solo el 71% se encuentra estructurado de acuerdo con la Guía para la administración del riesgo y el diseño de controles en Entidades Públicas. Versión 5 – diciembre de 2020, no obstante, el 29% de los riesgos de corrupción no cumplen con la estructura de la definición del riesgo.
• Servicio al Ciudadano: Se evidenció debilidades en la formulación del riesgo 232
• Participación Social: Se evidenció debilidades en la formulación del riesgo 218
• Gestión Jurídica: Se evidenció debilidades en la formulación del riesgo 233 y 234
• Gestión del Conocimiento y la Innovación: Se evidenció debilidades en la formulación del riesgo 235
• Gestión Recursos Financieros: Se evidenció debilidades en la formulación del riesgo 237 y 240
• Gestión Contractual: Se evidenció debilidades en la formulación del riesgo 226, 227 y 228
• Administración y Manejo del Sistema de Parques Nacionales Naturales: Se evidenció debilidades en la formulación del riesgo 210 y 211</t>
  </si>
  <si>
    <t>Generar mesas de trabajo con los procesos para los ajustes correspondientes en la redacción de los riesgos conforme la gestión de riesgos de corrupción, para los cuales continúan vigentes los lineamientos contenidos en la versión 4 de la Guía para la administración del riesgo y el diseño de controles en entidades públicas de 2018. - DAFP 
• Servicio al Ciudadano: Se evidenció debilidades en la formulación del riesgo 232
• Participación Social: Se evidenció debilidades en la formulación del riesgo 218
• Gestión Jurídica: Se evidenció debilidades en la formulación del riesgo 233 y 234
• Gestión del Conocimiento y la Innovación: Se evidenció debilidades en la formulación del riesgo 235
• Gestión Recursos Financieros: Se evidenció debilidades en la formulación del riesgo 237 y 240
• Gestión Contractual: Se evidenció debilidades en la formulación del riesgo 226, 227 y 228
• Administración y Manejo del Sistema de Parques Nacionales Naturales: Se evidenció debilidades en la formulación del riesgo 210 y 211.
y acompañar hasta recibir la aprobación por parte del líder de proceso y consolidar en el mapa de riesgos de la entidad consolidado.</t>
  </si>
  <si>
    <t>(Todas)</t>
  </si>
  <si>
    <t>PERIODOS DE MEDICIÓN</t>
  </si>
  <si>
    <t>FECHA INICIAL</t>
  </si>
  <si>
    <t>FECHA FINAL</t>
  </si>
  <si>
    <t>PERIODO</t>
  </si>
  <si>
    <t>HISTÓRICO</t>
  </si>
  <si>
    <t>Acciones correctiva y de mejora</t>
  </si>
  <si>
    <t>Acciones de corrección, correctiva y de mejora abiertas</t>
  </si>
  <si>
    <t>Acciones correctiva, corrección y de mejora abiertas</t>
  </si>
  <si>
    <t>ACCIONES ABIERTAS VENCIDAS POR DEPENDENCIA</t>
  </si>
  <si>
    <t>TOTAL ACCIONES VENCIDAS ABIERTAS</t>
  </si>
  <si>
    <t>Plan de Mejoramiento  aprobado con Orfeo 20191200009643 del 26/12/2019.
Con Orfeo 20201200006143  el GCI  observó el reporte de avance.
Con 20201200007353 se aprobó ampliación término acción octubre 30.
Con Orfeo 20201200009363 del 6-11-2020 se aprobó ampliación término acción abril  30 del 2021
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El GCI informo y concedio prorroga de la acción para el 29 de julio de 2022. mediante orfeo 20221200003463 del 18 de abril 2022, donde adicional a ello comunico que se recibio el comunicado con No de Orfeo 20216660009133 del 30/11/2021 y se recibe la información relacionada con (Que debido al costo beneficio para reparar la embarcación, se dio inicio al procedimiento de la entidad para dar de baja dicha embarcación. Anexo 1. Propuesta económica adecuación bote)  
Se recibe memorando con Orfeo No 20226510002173 del 04 de agosto de 2022 donde se eallegan soportes de las gestiones adelantadas para el cumplimiento del plan de mejoera y se da respuesta con memorando No 20221200008613 de fecha 30 agosto de 2022, donde se prorroga de la acción hasta el 30/11/2022
Se recibe memorando Orfeo No 20226510002743 del 23/12/2022 donde se eallegan soportes de las gestiones adelantadas para el cumplimiento del plan de mejora y se da respuesta con memorando No 20221200012133 de fecha 27 de diciembre de 2022,donde se prorroga de la acción hasta el 30/03/2022
GCI: 20/04/2023: Medianete memorando no 20236660000733 de fecha 3-02-2023 el responsable solicita prórroga para la fecha 30/05/2023 para el cumplimiento del Plan de Mejoramiento, a causa de  los tiempos que se requieren para la consecución de recursos para el pago de conceptos requeridos para dar de baja la embarcación, el Grupo de Control Interno evidenció la solicitud del concepto técnico del estado de la embarcación a la DTCA
GCI: 20/04/2023: Medianete memorando no 20231200001353 de fecha 28-02-2023l Grupo de Control Interno concedió prórroga con fecha de 30/05/2023
28/06/2023: mediante memorando No 20231200003783 del 28 de junio de 2023 se concede prorroga hasta el 30 de julio de 2023, sin embargo con la profesional de calidad Luisa Díaz se sugiró evaluar el cuplimiento de la fehca aprogramada para dar de baja la embarcación, en razón a que la ejecución de la actividad no depende solo del área protegida.</t>
  </si>
  <si>
    <t>Se suscribe mendiante memorando 20211200009203
Mediante Orfeo 20221200006543 de fecha 28 de junio de 2022, se da respuesta a memorando radicado por la Dirección Territorial Caribe con Orfeo No 20226510001993 de fecha 10 de junio de 2022, donde se solicita la reprogramación de la acción al 30 de julio de 2022. por lo que se procede a la reprogramación. 
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Mediante memorando con radicado Orfeo No 20226510002483 del 02 de noviembre de 2022 la Dirección Teritorial remite el reporte de avances de la acción y solicita reprogramación en la fecha de cumplimiento, a lo cual el GCI mediante memorando con radicado Orfeo No 20221200011433 del 05 de diciembre de 2022 comunica que se otorga la prorroga para cumplimiento de la acción hasta el 09 de diciembre de 2022. 
Se recibe memorando Orfeo No 20226510002743 del 23/12/2022 donde se eallegan soportes de las gestiones adelantadas para el cumplimiento del plan de mejoera y se da respuesta con memorando No 20221200012133 de fecha 27 de diciembre de 2022,, donde se prorroga de la acción hasta el 28/02/2023
GCI:20/04/2023: Medianete memorando no 20236660000733 de fecha 3-02-2023 el responsable solicita prórroga para la fecha 30/05/2023 para el cumplimiento del Plan de Mejoramiento.
GCI:20/04/2023: Medianete memorando no 20231200001353 de fecha 28-02-2023l Grupo de Control Interno concedió prórroga con fecha de 30/05/2023
28/06/2023: mediante memorando N° 20231200003783 del 28 de junio de 2023 se concede prorroga hasta el 30 de julio de 2023</t>
  </si>
  <si>
    <t xml:space="preserve">20/04/2023: Mediante 20231200001943 de fecha 31-03-2023 se suscribe el Plan de Mejoramiento.
Solicitar a la SAF realizar un ejercicio de seguimiento a la  planeación, asignación y ejecución presupuestal en el primer cuatrimestre con el fin de planear el cierre de la vigencia adecuadamente.
28/06/2023: mediante memorando 2023611000473 del 13 de junio de 2023 la dirección territorial DTAO solicita modificación de la acción correctiva.
28/06/2023: mediante memorando 20231200003763 del 28 de junio de 2023 el GCI aprueba la modificación de la acción correctiva y se amplia fecha de entrega hasta el 30 de septiembre de 2023. </t>
  </si>
  <si>
    <t xml:space="preserve">Se suscribe mendiante memorando 20211200009203 de fecha 28 de septiembre de 2021 
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Mediante memorando con radicado Orfeo No 20226510002483 del 02 de noviembre de 2022 la Dirección Territorial remitió el reporte de evidencias de la acción. El Grupo de Control Interno mediante memorando con radicado Orfeo No 20221200011433 del 05 de diciembre de 2022 comunica que se otorga el plazo de reprogramación de la acción para el 09 de diciembre de 2022.
28/06/2023: mediante memorando No 20231200003783 del 28 de junio de 2023 se solicita aclarar evidencia para proceder con el cierre.
</t>
  </si>
  <si>
    <t>SUSCRITO MEDIANTE ORFEO RADICADO No 20221200000043 DEL 06-01-2022.
06/06/20023: Mediante memorando No.20231200002913 de fecha 23 de mayo de 2023, se requirió al responsable evidencia de las acciones vencidas .
23/06/2023: mediante memorando 20236500002033 del 30 de mayo de 2023 la DTCA informa que las evidencias se encuentran disponibles en el drive, las cuales fueron verificadas por parte del GCI.
23/06/2023: mediante memorando 20231200003393 del 23 de junio de 2023 el GCI dió respuesta a la solicitud de cierre, en donde se informa que la carpeta compartida en el Drive no tiene documentos adjuntos.</t>
  </si>
  <si>
    <t>SUSCRITO MEDIANTE ORFEO RADICADO No 20221200000043 DEL 06-01-2022.
06/06/20023: Mediante memorando No.20231200002913 de fecha 23 de mayo de 2023, se requirió al responsable evidencia de las acciones vencidas .
23/06/2023: mediante memorando 20236500002033 del 30 de mayo de 2023 la DTCA informa que las evidencias se encuentran disponibles en el drive, las cuales fueron verificadas por parte del GCI.
23/06/2023: mediante memorando 20231200003393 del 23 de junio de 2023 el GCI dió respuesta a la solicitud de cierre, en donde se informa que las evidencias no cumplen con la acción programada.</t>
  </si>
  <si>
    <t>Acciones cerradas</t>
  </si>
  <si>
    <t>Acciones con fecha de Vencimiento</t>
  </si>
  <si>
    <t>Porque no se ha parametrizado el sistema para que se identifique en los reportes las respectivas series y subseries documentales.</t>
  </si>
  <si>
    <t>Dar cumplimiento a lo establecido en la actividad No. 3 del procedimiento Archivo y Control de Documentos, que establece Crear expedientes físicos y digitales, conforme a las Tablas de retención documental aprobadas.</t>
  </si>
  <si>
    <t>Reporte expedientes virtuales donde se identifiquen las Series y subseries</t>
  </si>
  <si>
    <t>Parametrizar el Sistema para que se generen los reportes con la identificación de las Series y Subseries documentales.</t>
  </si>
  <si>
    <t>Total No Conformidades y Observaciones abiertas</t>
  </si>
  <si>
    <t>Total No Conformidades abiertas</t>
  </si>
  <si>
    <t>Total Observaciones abiertas</t>
  </si>
  <si>
    <t>NO CONFORMIDAD No.1: El Grupo de Procesos Corporativos, no está efectuando los controles necesarios para contar con el seguimiento adecuado del programa de gestión documental en el que generen el envío del plan de trabajo para la vigencia en curso y lo relacionado con el punto de control “…Expedientes virtuales y físicos creados conforme a los lineamientos definidos en el Instructivo Programa de Gestión Documental…”, como lo define la Actividad No 3.</t>
  </si>
  <si>
    <t>Suscrito mediante orfeo radicado No 20231200003333 del 15-06-2023</t>
  </si>
  <si>
    <t>NO CONFORMIDAD No. 2: En el proceso de verificación realizado por el Equipo Auditor del Grupo de Control Interno en el marco del procedimiento Archivo y Control de Documentos, no se evidenció que las Direcciones Territoriales, reportaran el listado de expedientes creados para las vigencias 2021 - 2022 como lo establece la Actividad No 3.</t>
  </si>
  <si>
    <t>Etiquetas de columna</t>
  </si>
  <si>
    <r>
      <t xml:space="preserve">Se suscribe mediante memorando 20221200003633
</t>
    </r>
    <r>
      <rPr>
        <b/>
        <sz val="8"/>
        <rFont val="Arial Narrow"/>
        <family val="2"/>
      </rPr>
      <t xml:space="preserve">26/05/2023: </t>
    </r>
    <r>
      <rPr>
        <sz val="8"/>
        <rFont val="Arial Narrow"/>
        <family val="2"/>
      </rPr>
      <t xml:space="preserve">Mediante memorando 20231200002993, del 25 de mayo de 2023, el grupo de Control Interno solicitó las evidencias del cumplimiento de las acciones vencidas. </t>
    </r>
  </si>
  <si>
    <r>
      <t xml:space="preserve">Se suscribe mediante memorando 20221200003633
</t>
    </r>
    <r>
      <rPr>
        <b/>
        <sz val="8"/>
        <rFont val="Arial Narrow"/>
        <family val="2"/>
      </rPr>
      <t xml:space="preserve">
23/05/2023:</t>
    </r>
    <r>
      <rPr>
        <sz val="8"/>
        <rFont val="Arial Narrow"/>
        <family val="2"/>
      </rPr>
      <t xml:space="preserve"> Mediante memorando 20231200002993, del 25 de mayo de 2023, el grupo de Control Interno solicitó las evidencias del cumplimiento de las acciones vencidas. </t>
    </r>
  </si>
  <si>
    <r>
      <t xml:space="preserve">Mediante memorando radicado con orfeo No 20221200006523 de fecha 28 de junio de 2022 se aprueba plan de mejoramiento- Gestión 
</t>
    </r>
    <r>
      <rPr>
        <b/>
        <sz val="8"/>
        <color theme="1"/>
        <rFont val="Arial Narrow"/>
        <family val="2"/>
      </rPr>
      <t>26/05/2023</t>
    </r>
    <r>
      <rPr>
        <sz val="8"/>
        <color theme="1"/>
        <rFont val="Arial Narrow"/>
        <family val="2"/>
      </rPr>
      <t>: 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t>
    </r>
  </si>
  <si>
    <r>
      <t xml:space="preserve">Mediante memorando radicado con orfeo No 20221200006523 de fecha 28 de junio de 2022 se aprueba plan de mejoramiento- Gestión 
</t>
    </r>
    <r>
      <rPr>
        <b/>
        <sz val="8"/>
        <color theme="1"/>
        <rFont val="Arial Narrow"/>
        <family val="2"/>
      </rPr>
      <t xml:space="preserve">26/05/2023: </t>
    </r>
    <r>
      <rPr>
        <sz val="8"/>
        <color theme="1"/>
        <rFont val="Arial Narrow"/>
        <family val="2"/>
      </rPr>
      <t>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t>
    </r>
  </si>
  <si>
    <r>
      <t xml:space="preserve">Se suscribe con memorando 20221200007613 del 29/07/2022
</t>
    </r>
    <r>
      <rPr>
        <b/>
        <sz val="8"/>
        <color theme="1"/>
        <rFont val="Arial Narrow"/>
        <family val="2"/>
      </rPr>
      <t xml:space="preserve">26/05/2023: </t>
    </r>
    <r>
      <rPr>
        <sz val="8"/>
        <color theme="1"/>
        <rFont val="Arial Narrow"/>
        <family val="2"/>
      </rPr>
      <t>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t>
    </r>
  </si>
  <si>
    <r>
      <t xml:space="preserve">Se suscribe con memorando 20221200007613 del 29/07/2022
</t>
    </r>
    <r>
      <rPr>
        <b/>
        <sz val="8"/>
        <color theme="1"/>
        <rFont val="Arial Narrow"/>
        <family val="2"/>
      </rPr>
      <t>26/05/2023:</t>
    </r>
    <r>
      <rPr>
        <sz val="8"/>
        <color theme="1"/>
        <rFont val="Arial Narrow"/>
        <family val="2"/>
      </rPr>
      <t xml:space="preserve"> 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t>
    </r>
  </si>
  <si>
    <r>
      <t xml:space="preserve">Se suscribe con memorando 20221200007613 del 29/07/2022
</t>
    </r>
    <r>
      <rPr>
        <b/>
        <sz val="8"/>
        <color theme="1"/>
        <rFont val="Arial Narrow"/>
        <family val="2"/>
      </rPr>
      <t>26/05/2023</t>
    </r>
    <r>
      <rPr>
        <sz val="8"/>
        <color theme="1"/>
        <rFont val="Arial Narrow"/>
        <family val="2"/>
      </rPr>
      <t>: 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t>
    </r>
  </si>
  <si>
    <r>
      <t xml:space="preserve">Se suscribe con memorando 20221200007613 del 29/07/2022
</t>
    </r>
    <r>
      <rPr>
        <b/>
        <sz val="8"/>
        <color theme="1"/>
        <rFont val="Arial Narrow"/>
        <family val="2"/>
      </rPr>
      <t>26/05/2023:</t>
    </r>
    <r>
      <rPr>
        <sz val="8"/>
        <color theme="1"/>
        <rFont val="Arial Narrow"/>
        <family val="2"/>
      </rPr>
      <t xml:space="preserve"> 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t>
    </r>
  </si>
  <si>
    <r>
      <t xml:space="preserve">Se suscribe con memorando 20221200007613 del 29/07/2022
</t>
    </r>
    <r>
      <rPr>
        <b/>
        <sz val="8"/>
        <color theme="1"/>
        <rFont val="Arial Narrow"/>
        <family val="2"/>
      </rPr>
      <t xml:space="preserve">
26/05/2023:</t>
    </r>
    <r>
      <rPr>
        <sz val="8"/>
        <color theme="1"/>
        <rFont val="Arial Narrow"/>
        <family val="2"/>
      </rPr>
      <t xml:space="preserve"> 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t>
    </r>
  </si>
  <si>
    <r>
      <t xml:space="preserve">Se suscribe con Orfeo No 20221200010913 de fecha 21/11/2022
</t>
    </r>
    <r>
      <rPr>
        <b/>
        <sz val="8"/>
        <color theme="1"/>
        <rFont val="Arial Narrow"/>
        <family val="2"/>
      </rPr>
      <t>26/05/2023:</t>
    </r>
    <r>
      <rPr>
        <sz val="8"/>
        <color theme="1"/>
        <rFont val="Arial Narrow"/>
        <family val="2"/>
      </rPr>
      <t xml:space="preserve"> Mediante memorando 20231200002983, del 25 de mayo de 2023, el grupo de Control Interno solicitó las evidencias del cumplimiento de las acciones vencidas.</t>
    </r>
  </si>
  <si>
    <t>ID</t>
  </si>
  <si>
    <t>GRUPO DE SISTEMAS DE INFORMACIÓN Y RADIOCOMUNICACIONES</t>
  </si>
  <si>
    <t>SE AVALAN LOS AVANCES REPORTADOS PARA EL DOCUMENTO PRELIMINAR DIAGNOSTICO MEDIANTE ORFEO No20201200008323 DEL 02-10-2020.
Suscrito con Orfeo No 20171200007593 del 27-11-2017
Se concedió prórroga mediante Orfeo No 20181200006063 del 21-11-2018 hasta el 31-12-2019.
El GCI con Orfeo 20201200008811 concedió prórroga hasta el 31-12-2020. Solicitó  avance  del II y III  cuatrimestre con  el porcentaje y la fecha en que se realizó la actividad .  
El GCI con Orfeo 20201200003353 solicitó a la Coordinadora del Grupo de Planeación y Manejo, concepto sobre solicitud de prórroga presentada por el AP 
El GCI con Orfeo 20201200004103 concedió prórroga hasta el 30-05-2021.
Con Orfeo 20211200006233 del 15 de julio  el Grupo concedió prórroga hasta el 31 de agosto.
Con Orfeo 20216760002833 el Área Protegida presenta al Grupo de Control Interno  las limitaciones que han tenido para dar cumplimiento a la no conformidad y a la fecha establecida y un avance del 60% al 5 de octubre de 2021, sin embargo , no informa la fecha estimada para dar cumplimiento.  
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Se concedió prórroga mediante Orfeo No 20221200002743 del 28-03-2022 de acuerdo al comunicado radicado con orfeo No 20226760000783 del 18 de marzo de 2022. 
Mediante memorando radicado No 20226510002643 de fecha 11 diciembre de 2022, la unidad de decisión remite el detalle de los avances realizados frente a la acción, mediante memorando  No 20221200011973 de fecha 23 de diciembre de 2022 el Grupo de Control Interno emite respuesta y se concede plazo para cumplimiento final de la acción hasta el 30 marzo de 2023. 
Se concedió prórroga mediante Orfeo No 20231200004293 del 13-07-2023 hasta el 29-12-2023.</t>
  </si>
  <si>
    <t>Se suscribe con memorando 20221200007613 del 29/07/2022
26/05/2023: 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
Se concedió prórroga mediante Orfeo No 20231200004293 del 13-07-2023 hasta el 29-12-2023.</t>
  </si>
  <si>
    <t xml:space="preserve">OBSERVACIÓN No.1: El Grupo de Control Interno, realizó la verificación al documento del argumento y justificación técnica de la solicitud de la caja menor, el cual no se encuentra firmado por el responsable que indica el procedimiento, lo que no permite evidenciar el cumplimiento con lo establecido dentro de la actividad No. 4 del Procedimiento de Caja Menor vigente desde el 18-02-2021, en cuanto a la firma de este documento. </t>
  </si>
  <si>
    <t>Dar cumplimiento a lo establecido en la actividad No. 4 del procedimiento que establece que deben estar firmados todos los documentos que se requieren para la constitución de la caja menor.</t>
  </si>
  <si>
    <t xml:space="preserve">Memorando de la justificación de la constitución de la caja menor firmado 
</t>
  </si>
  <si>
    <t>Suscrito mediante orfeo radicado No 20231200003933del 06-07-2023</t>
  </si>
  <si>
    <t>NO CONFORMIDAD No.1: El Grupo de Control Interno, al solicitar al cuentadante los soportes de apertura de libros como son el: Libro auxiliar de caja y bancos y la Conciliación diaria caja menor documentos que se encuentran establecidos en el punto de control, no fueron suministrados, toda vez que no contaban con estos, por tanto, no se logró evidenciar el cumplimiento de la actividad No. 18 del procedimiento de caja menor.</t>
  </si>
  <si>
    <t>Por desconocimiento de las actividades y puntos de control de procedimientos de un proceso diferente a los que se lideran desde el Grupo.</t>
  </si>
  <si>
    <t>Dar cumplimiento a lo establecido en la actividad No 18 del procedimiento que establece los soportes de apertura de libros como son el: Libro auxiliar de caja y bancos y la Conciliación diaria caja menor documentos que se encuentran establecidos como punto de control.</t>
  </si>
  <si>
    <t>Socialización  Formatos Libro auxiliar de caja y bancos y la Conciliación diaria caja menor</t>
  </si>
  <si>
    <t>Ajustar el procedimiento de caja menor junto con el GGF En el punto de control de la actividad 18 ya que no se hace necesario la apertura de libros y conciliación diaria. Teniendo en cuenta que SIIF genera reporte de movimientos de caja.</t>
  </si>
  <si>
    <t>NO CONFORMIDAD No. 2: El Grupo de Control Interno, al realizar la verificación del diligenciamiento del formato de solicitud de caja menor, GRFN_FO_08, para los respectivos reembolsos, no evidenció el cumplimiento de la actividad No. 20 del procedimiento de caja menor, el cual, no se encuentra firmado por el ordenador del gasto y su estructuración en el formato no es la adecuada.</t>
  </si>
  <si>
    <t>Dar cumplimiento a lo establecido en la actividad No 20 del procedimiento en lo que compete al diligenciamiento del formato de solicitud de caja menor, GRFN_FO_08, para los respectivos reembolsos</t>
  </si>
  <si>
    <t>Socialización Formato solicitud caja menor  y  procedimiento caja menor Actualizados</t>
  </si>
  <si>
    <t>Ajustar el formato GRFN_FO_08 y el procedimiento de la caja menor junto con el GGF. Teniendo en cuenta que no es necesario la firma del ordenador del gasto, ya que existe un responsable de la caja menor establecido por resolución.</t>
  </si>
  <si>
    <t>Formato solicitud caja menor  y  procedimiento caja menor Actualizados</t>
  </si>
  <si>
    <t>NO CONFORMIDAD No. 3: El Grupo de Control Interno, al verificar el diligenciamiento del formato Comprobante provisional caja menor, código GRFN_FO_07, no evidenció el cumplimiento integral de la actividad No. 21, en el punto de control recibo provisional caja menor, ya que no se conserva evidencia de estos soportes, los cuales son destruidos al momento de la legalización del gasto, y no se cuenta con una relación de consecutivos de los mismos, impidiendo así la verificación del punto de control.
De igual, forma se incumple con el numeral de la NTC ISO: 9001:2015 “(…) 7.5.3 Control de la información documentada, 7.5.3.2 Para el control de la información documentada, la organización debe abordar las siguientes actividades, según corresponda (…)
b) almacenamiento y preservación, incluida la preservación de la legibilidad; (…)
d) conservación y disposición (…)”</t>
  </si>
  <si>
    <t>Dar cumplimiento a lo establecido en la actividad No 21 del procedimiento en lo que compete al diligenciamiento del formato Comprobante provisional caja menor, código GRFN_FO_07.</t>
  </si>
  <si>
    <t>Socialización Formato comprobante provisional caja menor anulados</t>
  </si>
  <si>
    <t>Llevar consecutivo comprobante provisional caja menor anulados previa legalización del gasto.</t>
  </si>
  <si>
    <t>Formato comprobante provisional caja menor anulados</t>
  </si>
  <si>
    <t>NO CONFORMIDAD No. 4: El Grupo de Control Interno, al solicitar las conciliaciones de la caja menor, evidenció que no se realiza esta actividad, por tanto, no se encuentra documentada, incumpliéndose así lo establecido en el punto de control de la actividad No. 32 del procedimiento de caja menor adoptado por la entidad.</t>
  </si>
  <si>
    <t>Dar cumplimiento a lo establecido en la actividad No 32 del procedimiento en lo que compete a la realización de las conciliaciones de las caja menor.</t>
  </si>
  <si>
    <t>Ajustar el procedimiento de caja menor junto con el GGF En el punto de control de la actividad 32  ya que no es necesario la realización de conciliación de caja menor teniendo en cuenta que SIIF permite verificar el estado actual mediante el reporte ejecución Caja Menor.</t>
  </si>
  <si>
    <t xml:space="preserve">NO CONFORMIDAD No. 5: El Grupo de Control Interno, al realizar la revisión de los documentos soportes de los dos arqueos de caja menor, realizados durante la vigencia 2022, evidencia que el formato utilizado para este, no se encuentra establecido, vigente, ni aprobado en el Sistema Integrado de Gestión de la entidad. </t>
  </si>
  <si>
    <t>porque el formato no se encuentra registrado en el sistema integrado de gestión.</t>
  </si>
  <si>
    <t>Verificar los documentos de los puntos de control con el GGF.</t>
  </si>
  <si>
    <t>formato publicado en el Sistema de Gestión Integrado</t>
  </si>
  <si>
    <t>Ajustar el formato junto con el Grupo de Gestión Financiera y solicitar la inclusión del mismo en el Sistema Integrado de Gestión.</t>
  </si>
  <si>
    <t xml:space="preserve">NO CONFORMIDAD No. 6: El Grupo de Control Interno, en la revisión de la presentación de informes del estado de la caja menor, de los que trata el artículo No. 3 en la Resolución 085 del 2022, no evidenció la elaboración y presentación de los mismos, incumpliendo así lo establecido en la resolución en mención. </t>
  </si>
  <si>
    <t>Elaborar y presentar los informes del estado y seguimiento de la caja menor como lo establece el acto administrativo de constitución.</t>
  </si>
  <si>
    <t>Resolución caja menor Vigencia Actual</t>
  </si>
  <si>
    <t>Ajustar la Resolución para la Vigencia 2023.</t>
  </si>
  <si>
    <t>MARIA MERCEDES MEDINA - SEGUIMIENTO</t>
  </si>
  <si>
    <t>REGIÓN</t>
  </si>
  <si>
    <t>REGION AMAZONÍA</t>
  </si>
  <si>
    <t>VENCIDAS</t>
  </si>
  <si>
    <t>FECHA DE EJECUCIÓN Ó COMPROMISO</t>
  </si>
  <si>
    <t>DIRECCIÓN/PARQUE/UNIDAD DE DECISIÓN</t>
  </si>
  <si>
    <t>PAÍS</t>
  </si>
  <si>
    <t>NO CONFORMIDAD ABIERTA</t>
  </si>
  <si>
    <t>PAIS</t>
  </si>
  <si>
    <t>AMAZONAS</t>
  </si>
  <si>
    <t>VICHADA</t>
  </si>
  <si>
    <t>CHOCÓ</t>
  </si>
  <si>
    <t>NO CONFORMIDAD|OBSERVACIÓN  - ABIERTA</t>
  </si>
  <si>
    <t>LA GUAJIRA</t>
  </si>
  <si>
    <t>ESTADO</t>
  </si>
  <si>
    <t>NO CONFORMIDADES | OBSERVACIONES ABIERTAS</t>
  </si>
  <si>
    <t>AÑO</t>
  </si>
  <si>
    <t>NÚMERO DE ACCIONES</t>
  </si>
  <si>
    <t>UBICACIÓN</t>
  </si>
  <si>
    <t>FECHA VENCIMIENTO</t>
  </si>
  <si>
    <t>DÍAS RESTANTES</t>
  </si>
  <si>
    <t>DIRECCIÓN|PARQUE|UNIDAD DE DECISIÓN</t>
  </si>
  <si>
    <t>FECHA DE VENCIMIENTO</t>
  </si>
  <si>
    <t>ACCIONES ABIERTAS VENCIDAS</t>
  </si>
  <si>
    <t>PORCENTAJE DE CUMPLIMIENTO</t>
  </si>
  <si>
    <t>ACCIONES VENCIDAS | DIRECCIÓN</t>
  </si>
  <si>
    <t>UNIDAD</t>
  </si>
  <si>
    <t>Cuenta de ESTADO DE LA ACCIÓN2</t>
  </si>
  <si>
    <t>Total Cuenta de ESTADO DE LA ACCIÓN</t>
  </si>
  <si>
    <t>Total Cuenta de ESTADO DE LA ACCIÓN2</t>
  </si>
  <si>
    <t>RESPONSABLE SEGUIMIENTO</t>
  </si>
  <si>
    <t>EFECTIVIDAD
CUMPLIDO</t>
  </si>
  <si>
    <t>OBSERVACIÓN No 3: 
Los requerimientos realizados por el Grupo de Trámites y Evaluación Ambiental, no tienen las respuestas por concepto de permisos y tramites conferidos y no obra evidencia de la remisión a la OAJ para el cobro coactivo incumpliendo el procedimiento Código: GJ_PR_01 Cobro Coactivo Administrativo en su actividad 1.</t>
  </si>
  <si>
    <t>Modificar los procedimientos establecidos para los trámites ambientales con el fin de precisar el alcance que deben tener  los requerimientos que el GTEA efectúa en el marco del seguimiento de los permisos otorgados y en donde a su vez se determine la importancia de la armonización de dichos procedimientos con el procedimiento GRFN_PR_20 del Grupo de Gestión Financiera y el procedimiento GJ_PR_01 de la Oficina Asesora Jurídica.</t>
  </si>
  <si>
    <t>Solicitar la modificación al procedimiento GJ_PR_01 de la Oficina Asesora Jurídica denominado “PROCEDIMIENTO COBRO COACTIVO ADMINISTRATIVO”, para que el mismo guarde la debida articulación con el procedimiento GRFN_PR_20 del Grupo de Gestión Financiera denominado “PROCEDIMIENTO GESTIÓN CARTERA” y de esta manera se pueda determinar con claridad que dependencia es la encargada de realizar la solicitud de inicio de trámite coactivo ante la OAJ con los soportes necesarios.</t>
  </si>
  <si>
    <t>NO CONFORMIDAD No.1: No se evidenció la aplicación e implementación del Módulo correspondiente al Procedimiento de Viáticos en el Sistema Integrado de Información Financiera SIIF, el cual es de carácter obligatorio en  los lineamientos e indicadores establecidos por el Ministerio de Hacienda y Crédito Público en el marco de la circu_x0002_lar No 015 del 09 de abril del 2019.</t>
  </si>
  <si>
    <t>No esta aplicando e implementando del Módulo correspondiente al Procedimiento de Viáticos en el Sistema Integrado de Información Financiera SIIF de PNN.</t>
  </si>
  <si>
    <t>Presentar  requerimientos al nivel central con todos los requsitos para el tramite de apertura de caja menor en la DTAN</t>
  </si>
  <si>
    <t>NO CONFORMIDAD No.2: Dar cumplimiento al marco normativo y lineamientos establecidos en el procedimiento Tramite de Comisiones código: GTH_PR_24, Versión: 5, Vigente desde: 20/12/2021 en lo que compete a las legalizaciones y liquidaciones de comisión en lo que corresponde a : “…El pago de viáticos se hace a través de reconocimiento, es decir se paga después de finalizada la comisión conforme a las actividades indicadas en el paso a paso de este procedimiento (Reconocimiento y pago de la orden de comisión)…”</t>
  </si>
  <si>
    <t xml:space="preserve">No se  esta dando cumplimiento al tramite de legalización de comisiones de acuerdo al procedimiento vigente GTH_PR_24, Versión: 5, Vigente desde: 20/12/2021  </t>
  </si>
  <si>
    <t>Presentar los PAC Mesuales con las comisiones legalizadas</t>
  </si>
  <si>
    <t>Evaluación por Dependencias de la  vigencia 2022</t>
  </si>
  <si>
    <t>No Conformidad No.1 Incumplimiento en el indicador "Porcentaje de sanciones en firme, debidamente ejecutadas"</t>
  </si>
  <si>
    <t>Las metas no fueron definidas correctamente y no se realizaron los ajustes necesarios una vez se obtuvieron las alertas de que la tendencia no daba para cumplir la meta inicialmente propuesta.</t>
  </si>
  <si>
    <t>Realizar una reunión en el primer semestre de la vigencia a fin de determinar el cumplimiento de la meta y dos reuniones (julio y octubre) con cada una de las direcciones territoriales para evaluar la tendencia de cumplimiento del indicador y proponer los ajustes necesarios para la meta que sean correspondientes con las capacidades de la dirección territorial y sus áreas.</t>
  </si>
  <si>
    <t>No Conformidad No.2 Incumplimiento en el indicador "Porcentaje de procesos sancionatorios resueltos de fondo con acto administrativo."</t>
  </si>
  <si>
    <t>NO CONFORMIDAD No.1: GRUPO DE PROCESOS CORPORATIVOS.
El Grupo de Control Interno, al solicitar los soportes del conteo físico de los bienes con el cuentadante, por cada una de las unidades de decisión de las Direcciones Territoriales Caribe, Amazonia y Andes Occidentales, estos no fueron suministrados por parte del Nivel Central dentro del drive que se destinó para tal fin, toda vez que no contaban con estos, por tanto, no se logró evidenciar el cumplimiento de la actividad No. 05 del procedimiento actualización de inventario.</t>
  </si>
  <si>
    <t>Porque no hubo claridad de la información solicitada</t>
  </si>
  <si>
    <t>Reportes de la toma física de inventarios por cuentadantes debidamente firmados y enviados al Nivel Central.</t>
  </si>
  <si>
    <t>El equipo auditor observó que, el memorando No. 2021767002055300008 emitido por la Oficina de Gestión del Riesgo con asunto “Plan de Emergencias y Contingencias por Desastres Naturales y Socionaturales del PNN Gorgona” carece tanto de radicación como de fecha de emisión, y el anexo No. 2021758000056300012 se encuentra firmado pero carece de número de radicación y fecha, datos claves para la trazabilidad, por lo anterior el documento no se encuentra debidamente formalizado y comunicado de acuerdo con los procedimientos internos de la entidad.</t>
  </si>
  <si>
    <t>OFICINA GESTIÓN DEL RIESGO</t>
  </si>
  <si>
    <t>Realizar seguimiento y verificación en el gestor documental Orfeo de los memorandos radicados de los Planes de Emergencias y Contingencias por desastres naturales y socionaturales de las áreas protegidas.</t>
  </si>
  <si>
    <t>De acuerdo con la revisión efectuada al aplicativo EKOGUI, se observó que no se calificó el riesgo, ni se realizó la incorporación del valor de la provisión del proceso 412398 y 977764, dentro de los términos expuestos en el artículo 2.2.3.4.1.10 del Decreto 1069 de 2015, numerales 4 y 5.</t>
  </si>
  <si>
    <t>No se cuenta con un lineamiento, o instrucción que defina el responsable, el mecanismo y periodicidad para realizar el seguimiento de los procesos Judiciales en la plataforma EKOGI.</t>
  </si>
  <si>
    <t>Incorporar la calificación del riesgo y el valor de la provisión contable de los procesos 412398 "Acción de nulidad concesión minera Parque Nacional Natural YAIGOJE APAPORIS" y 977764"simple nulidad, ordenanza 15 de 2001 por la cual se establece un gravamen estampilla pro Universidad Tecnológica del Choco ", por parte del abogado defensor.</t>
  </si>
  <si>
    <t>De acuerdo con la revisión efectuada se observó que en los Expedientes: 2014130160200016E, 2014130160200005E, 2015130160200015E, 2015130160200006E, 2015130160200034E, 2016130160200012E, 2022130160200004E, 2023130160200002E, 2021130160200045E, 2018130160200002E, 2018130160200010E, 2019130160200007E, 2019130160200006E, 2019130160200008E, no reposa memorando dirigido al Grupo de Gestión Financiera con la calificación y provisión contable, situación que en algunos casos es reiterativa.</t>
  </si>
  <si>
    <t>Incorporar memorando dirigido al Grupo de Gestión Financiera con la calificación y provisión contable, por parte del profesional que tiene a cargo los procesos Judiciales de la entidad o el abogado defensor.</t>
  </si>
  <si>
    <t>Una vez revisados los expedientes virtuales, se evidenció que:
1. Los expedientes con código único del proceso Nos. 25000232400020120027800, 23001333300620130067200 y 47001333300520150034600, no cuentan con registro ni radicado en la plataforma ORFEO.
2. Los expedientes no están actualizados, en algunos casos no está la totalidad las actuaciones ejecutadas en el marco de estos o se actualizó incorrectamente la base Ekogui como se describe a continuación:
2014130160200016E No obra en el expediente documento inicial de demanda, alegatos de conclusión, ni me-morando a financiera con la calificación y provisión.
2014130160200005E: No obra en el expediente auto que admite demanda, contestación de demanda y memo-rando a financiera con la calificación y provisión.
2014130130200004E: No se observan evidencias de las actuaciones posteriores a la citación a audiencia del 17 de mayo de 2022.
2022130160200008E: Solo obra en el expediente el escrito de demanda.</t>
  </si>
  <si>
    <t>No se ha realizado una capacitación en temas relacionados con gestión documental en el proceso de Gestión Jurídica, así como no se tienen claras las instrucciones para la conformación de los expedientes en ORFEO.</t>
  </si>
  <si>
    <t>Incorporar los documentos faltantes en los expedientes 25000232400020120027800"acción popular, prevención y atención de desastres población santa cruz del islote, Golfo de Morrosquillo, Cartagena de Indias", 23001333300620130067200 " acción de reparación directa muerte violenta de una persona , PNN PARAMILLO". 47001333300520150034600"Reparación directa mueste de una persona  por acciente parque Tayrona"
2014130160200016E:  "reparación directa muerte violenta"
2014130160200005E: " reparación directa muerte violenta" 
2014130130200004E: "acción popular suspensión acciones mineras, zona Taraira"
2022130160200008E: "Acción de nulidad y restablecimiento del derecho, reconocimiento contrato realidad", por parte del profesional que tiene a cargo los procesos Judiciales de la entidad o el abogado defensor.</t>
  </si>
  <si>
    <t>Realizar capacitación con la Agencia Nacional de Defensa Jurídica del Estado en el aplicativo EKOGUI, por parte del administrador del aplicativo.</t>
  </si>
  <si>
    <t>Elaborar un documento con las indicaciones para la actualización de la Plataforma EKOGUI, por parte del profesional que tiene a cargo los procesos Judiciales de la entidad o el abogado defensor.</t>
  </si>
  <si>
    <t>En el proceso de verificación realizado por el Equipo Auditor del Grupo de Control Interno en el marco del procedimiento Radiocomunicaciones y Telecomunicaciones, no se evidenció la aplicación e implementación que demuestre su desarrollo y ejecución en las actividades establecidas y sus responsables en el Nivel Central, Territorial y Local para las vigencias 2022 – 2023.</t>
  </si>
  <si>
    <t xml:space="preserve">no se sociaizó el procedimiento de Radiocomunicaciones y Telecomunicaciones con las Direcciones Territoriales y Áreas Protegidas. </t>
  </si>
  <si>
    <t xml:space="preserve">Actualizar procedimiento radiocomunicaciones y teleconunicaciones </t>
  </si>
  <si>
    <t>Realizar socializar procedimiento radiocomunicaicones y telecomunicacioes</t>
  </si>
  <si>
    <t>En la evaluación realizada por el Equipo Auditor del Grupo de Control Interno en el marco del procedimiento Gestión de Cambios TI, no se observó la aplicación e implementación que demuestre el desarrollo y ejecución del procedimiento GTSI_PR_03 V2, ya que este indica el paso a paso que se debe llevar a cabo para gestionar las solicitudes de cambio de TI, que son trasversales a todas las Tecnologías en general de la Entidad, incluso la actividad No 2 de este mismo procedimiento tiene como punto de control, el diligenciamiento del formato de Solicitud de Cambios RFC código GTSI_FO_17.</t>
  </si>
  <si>
    <t>No se realizó la socialización del procedimiento GTSI_PR_03  gestió de cambios a  las Direcciones Territoriales.</t>
  </si>
  <si>
    <t>Ralizar la sociallización del  procedimiento GTSI_PR_03 al GTIC y Direcciones Territoriales.</t>
  </si>
  <si>
    <t xml:space="preserve">En la evaluación realizada por el Equipo Auditor del Grupo de Control Interno en el marco del procedimiento Incidentes en Seguridad de la Información, no se observó la aplicación e implementación que demuestre el desarrollo y ejecución de todas las actividades definidas en el procedimiento, que involucra como responsable </t>
  </si>
  <si>
    <t xml:space="preserve">La entidad no tiene definido dentro de la estructura el cargo de oficial de seguridad de la información. </t>
  </si>
  <si>
    <t>Actualizar procedimiento incidentes de sguridad de la información con la denominacion de los responsables de acuerdo a la estructura de la entidad</t>
  </si>
  <si>
    <t xml:space="preserve">Ralizar la sociallización del  procedimiento GTSI_PR_02 al GTIC incidentes de seguridad de la infomación </t>
  </si>
  <si>
    <t>En el proceso de verificación realizado por el Equipo Auditor del Grupo de Control Interno en el marco del procedimiento Operación de Servicios de Tecnologías, no se observó la aplicación e implementación de los formatos Asignación de Bienes y Servicios Tecnológicos GTSI_FO_03 y Devolución Bienes y Servicios Tecnológicos GTSI_FO_04 para la desactivación de los usuarios Luz Yadira Castro Obando y Rolando Duque López por la novedad de retiro de la entidad en el Nivel Central para la vigencia 2022.</t>
  </si>
  <si>
    <t xml:space="preserve">Los formatos Asignación de Bienes y Servicios Tecnológicos GTSI_FO_03 y Devolución Bienes y Servicios Tecnológicos GTSI_FO_04  no se encuentran asociados a los procedimientos de proceso de gestióndel talento humano y gestión contractual. </t>
  </si>
  <si>
    <t xml:space="preserve">Actualizar el procedimiento gestión de usuarios GTSI_PR_05 excluyendo Asignación de Bienes y Servicios Tecnológicos GTSI_FO_03 y Devolución Bienes y Servicios Tecnológicos GTSI_FO_04 </t>
  </si>
  <si>
    <t xml:space="preserve">Escalar en conjunto con el Grupo de Control Interno la solicitud al Comité de Gstión y Desempeño solcitnado la inclusión de los formatos Asignación de Bienes y Servicios Tecnológicos GTSI_FO_03 y Devolución Bienes y Servicios Tecnológicos GTSI_FO_04 en los procesos gestióndel talento humano y gestión contractual.  </t>
  </si>
  <si>
    <t>En la evaluación realizada por el Equipo Auditor del Grupo de Control Interno en el marco del Plan de Acción Anual vigencia 2002, el indicador establecido para la actualización de los 4 planes incorporados el Modelo Integrado de Planeación y Gestión MIPG, el porcentaje alcanzado fue del 100% y se evidenció que no se actualizó el Plan Estratégico de Tecnologías de la Información y las Comunicaciones PETIC publicado en el portal WEB de la entidad.</t>
  </si>
  <si>
    <t xml:space="preserve">las necesidades del GTIC para la vigencia se enfocaron en otros lineamientos requeridos por Gobierno Digital. </t>
  </si>
  <si>
    <t xml:space="preserve">Actualizar el PETI de acuerdo a la estrategia al nuevo plan de desarrollo del Gobierno Nacional  </t>
  </si>
  <si>
    <t>En la verificación realizada por el Equipo Auditor del Grupo de Control Interno, en el marco de la aplicación y ejecución del Proceso de Gestión de Tecnologías y Seguridad de la Información, no se evidencia la existencia de un instrumento que permita llevar un control del inventario tecnológico que cumpla con: "Gestionar los recursos tecnológicos que permiten optimizar, agilizar y soportar la operación de los procesos de la entidad, para mejorar la trazabilidad, disponibilidad y escalabilidad de la plataforma tecnológica de Parques Nacionales Naturales de Colombia a través de los controles de infraestructura y seguridad definidos".</t>
  </si>
  <si>
    <t xml:space="preserve">El recurso con el que cuenta el GTIC es muy limitado y se debe priorizar el personal para la prestación básica del servicio. </t>
  </si>
  <si>
    <t xml:space="preserve">Actualizar la versión de la mesa de ayuda (GLPI) para contar el inventario tecnologico de la entidad. </t>
  </si>
  <si>
    <t xml:space="preserve">Proyección en el PAA de un Profesional Especailizado para liderar la mesa de ayuda </t>
  </si>
  <si>
    <t>En la verificación realizada por el Equipo Auditor del Grupo de Control Interno en el marco de la aplicación y ejecución del Proceso de Gestión de Tecnologías y Seguridad de la Información, no se evidencia la implementación de un plan de tratamiento de riesgos de seguridad y privacidad de la información, que contemple acciones para reducir la afectación a la entidad en caso de una materialización. Esta tarea debe ser participativa, con mesas de trabajo conjunto en donde se planteen estrategias para la identificación, análisis, tratamiento, evaluación y monitoreo de riesgos. Al final del ejercicio, el plan de tratamiento debe cubrir los riesgos de información de todos las grupos y direcciones territoriales que conforman la Entidad.</t>
  </si>
  <si>
    <t xml:space="preserve">El análisis de riesgos por activo por proceso requiere inversión de tiempo y personal con el que la Entidad no cuenta. </t>
  </si>
  <si>
    <t>Delimitar el alcande del plan de tratamiento de riesgos al proceso de gestión TI</t>
  </si>
  <si>
    <t>En la verificación realizada por el Equipo Auditor del Grupo de Control Interno en el marco de la aplicación y ejecución del Proceso de Gestión de Tecnologías y Seguridad de la Información, no se evidencia que el documento PETI fuera el resultado de un adecuado ejercicio de planeación estratégica de TI que hiciera parte integral de la estrategia Institucional en el marco de la Arquitectura Empresarial. Este documento debe ser actualizado constantemente en función del cumplimiento de los objetivos allí planteados y de los ejercicios que den como resultado la inclusión de un nuevo proyecto.</t>
  </si>
  <si>
    <t>En la verificación realizada por el Equipo Auditor del Grupo de Control Interno, en el marco de la aplicación y ejecución del Proceso de Gestión de Tecnologías y Seguridad de la Información, se evidencia que no existe una política de copias de respaldo.</t>
  </si>
  <si>
    <t xml:space="preserve">  No se oficializo a la OAP el documento manual de politicas de seguridad de la información para su respectiva publicación en el SGI.</t>
  </si>
  <si>
    <t>Elaborar el documento  manual de politicas de seguridad de la información en el proceso de Gestión de Tecnologias de la Información y las Comunicaciones.</t>
  </si>
  <si>
    <t>Publicar y sociaizar  el manual de politicas de seguridad de la información en el proceso de Gestión de Tecnologias de la Información y las Comunicaciones.</t>
  </si>
  <si>
    <t>En la verificación realizada por el Equipo Auditor del Grupo de Control Interno en el marco de la aplicación y ejecución del Proceso de Gestión de Tecnologías y Seguridad de la Información, no se evidencia una estrategia de uso y apropiación que permita socializar los instructivos, formatos, procedimientos, políticas etc., del proceso.</t>
  </si>
  <si>
    <t>No se oficializo la estrategia de uso y apropiación a la OAP para su respectiva publicación en el SGI.</t>
  </si>
  <si>
    <t>Actualizar estrategia de uso y apropiación bajo los lineamientos del SGI</t>
  </si>
  <si>
    <t xml:space="preserve">Publicar y sociaizar  el estrategia de uso y apropiación </t>
  </si>
  <si>
    <t>En la verificación realizada por el Equipo Auditor del Grupo de Control Interno en el marco de la aplicación y ejecución del Proceso de Gestión de Tecnologías y Seguridad de la Información, no se evidencia la existencia de un manual de políticas de seguridad y privacidad de la información.</t>
  </si>
  <si>
    <t xml:space="preserve"> No se oficializo a la OAP el documento manual de politicas de seguridad de la información para su respectiva publicación en el SGI.</t>
  </si>
  <si>
    <t>En la verificación realizada por el Equipo Auditor del Grupo de Control Interno en el marco de la aplicación y ejecución del Proceso de Gestión de Tecnologías y Seguridad de la Información, no se evidencia la implementación del Modelo de Seguridad y Privacidad de la Información – MSPI, o un sistema que adopte medidas apropiadas, efectivas y verificables de seguridad que permitan demostrar el correcto cumplimiento de buenas prácticas. Esto con el fin de salvaguardar la confidencialidad, integridad y disponibilidad de los activos de información, atendiendo lo establecido en el decreto 1078 de 2015.</t>
  </si>
  <si>
    <t xml:space="preserve">no se encontraba el personal capacitado para  realizar la actualización de la estrategia de seguridad de la información. </t>
  </si>
  <si>
    <t>Implementar una estrategia para la medición de la impementación del MSPI.</t>
  </si>
  <si>
    <t>En la verificación realizada por el Equipo Auditor del Grupo de Control Interno en el marco de la aplicación y ejecución del Proceso de Gestión de Tecnologías y Seguridad de la Información, no se evidencian los resultados de las fases I y III del proceso de transición del protocolo IPv6, los servicios publicados en Internet no responden a través de este protocolo, no se aporta evidencia del prefijo IPv6 suministrado por LACNIC a la Entidad y los equipos de usuario final no están configurados con el protocolo IPv6.</t>
  </si>
  <si>
    <t>NA</t>
  </si>
  <si>
    <t>Renovación y activación del pull IPV6</t>
  </si>
  <si>
    <t>En el proceso de verificación realizado por el Equipo Auditor del Grupo de Control Interno en el marco de la Caracteri-zación del Proceso de Gestión de Tecnologías y Seguridad de la Información, no se observó la Identificación de los Usuarios Internos y Externos caracterizados en el Nivel Central, Direcciones Territoriales y Áreas Protegidas para las vigencias 2022 – 2023.</t>
  </si>
  <si>
    <t>Actualizacion de la matriz de partes interesadas</t>
  </si>
  <si>
    <t>El Grupo de Control Interno no presentó los estados financieros al Comité de Coordinación de Control Interno.</t>
  </si>
  <si>
    <t xml:space="preserve">Porque la información la tenían en power point y se encontraban en el cierre, enviado una presentación de los Estados Financieros unicamente de la vigencia 2022. </t>
  </si>
  <si>
    <t>Solicitar  al proceso responsable la información  de los estados  financieros correspondiente a las vigencia 2021 y 2022, para realizar el análisis y la presentación el marco del Comité Institucional de Coordinación de Control Interno.</t>
  </si>
  <si>
    <t>Realizar la presentación relacionada con los  estados financieros durante el Tercer Comité Institucional de Coordinación de  Control Interno de la vigencia 2023.</t>
  </si>
  <si>
    <t>LUIS EBERTO COCA GONZÁLEZ</t>
  </si>
  <si>
    <t>LUIS EBERTO COCA GONZÁLEZ - RAIMOND GUILLERMO SALES CONTRERAS</t>
  </si>
  <si>
    <t xml:space="preserve">Procedimientos de calidad actualizados </t>
  </si>
  <si>
    <t>Comunicaciones que se generen con las otras dependencias y el procedimiento GJ_PR_01  actualizado</t>
  </si>
  <si>
    <t>memorandos enviados al nivel central con la solicitud de autotirzación de caja menor</t>
  </si>
  <si>
    <t>FORMATO
SOLICITUD PAC MENSUAL - Código: GRFN_FO_13</t>
  </si>
  <si>
    <t>Reuniones de análsis de indicadores relacionados con procesos sancionatorios con DTs</t>
  </si>
  <si>
    <t>Reporte de toma física de inventarios por cuentadante</t>
  </si>
  <si>
    <t>Base de datos con la relación de Memorandos Radicados correspondientes a los Planes de Emergencias y Contingencias por desastres naturales y socionaturales de las áreas protegidas.</t>
  </si>
  <si>
    <t>Expedientes de los procesos ajustados</t>
  </si>
  <si>
    <t>MARIA MERCEDES MEDINA OROZCO- SEGUIMIENTO</t>
  </si>
  <si>
    <t>Capacitación sobre el aplicativo EKOGI, Solicitada.</t>
  </si>
  <si>
    <t>MARIA MERCEDES MEDINA OROZCO - SEGUIMIENTO</t>
  </si>
  <si>
    <t>Documento elaborado y tramitado.</t>
  </si>
  <si>
    <t xml:space="preserve">Listado de asistencia de socialización </t>
  </si>
  <si>
    <t xml:space="preserve">Procedimiento incidentes de seguridad de la información actualizado </t>
  </si>
  <si>
    <t xml:space="preserve">Procedimiento gestión de usuarios actualizado </t>
  </si>
  <si>
    <t>Correo y/o memorando  enviado de solicitud revisión en CGID</t>
  </si>
  <si>
    <t>Documento PETIC</t>
  </si>
  <si>
    <t xml:space="preserve">Capturas de actualización del aplicativo mesa de ayuda. </t>
  </si>
  <si>
    <t xml:space="preserve">PAA </t>
  </si>
  <si>
    <t xml:space="preserve">Plan de tratamiento de riesgos de GTIC </t>
  </si>
  <si>
    <t xml:space="preserve">Manual de politicas </t>
  </si>
  <si>
    <t xml:space="preserve">Estrategia de uso y apropiación actualizado </t>
  </si>
  <si>
    <t>Estrategia de medición para la implementación del MSPI</t>
  </si>
  <si>
    <t>Contrato renovación</t>
  </si>
  <si>
    <t xml:space="preserve">Matriz de partes interesadas </t>
  </si>
  <si>
    <t>Solicitud de  información</t>
  </si>
  <si>
    <t>Acta del Comité Institucional de Control Interno</t>
  </si>
  <si>
    <r>
      <t xml:space="preserve">*ABIERTA POR FECHA DE CUMPLIMIENTO memorando 20191200000663 del 12-02-2019.
El GCI con ORFEO 20191200005183 requirió evidencias 
El GCI con ORFEO 20191200006993 del 22/10/2019 reitero requerimiento.
Con ORFEO 20191200007123 del 25/10/2019 el GCI concedió prórroga hasta el 05/12/2019. 
El GCI solicitó evidencias con 20201200002593 01/04/2020.
Con ORFEO 20201200006643 del 24 de agosto  de 2020 concedió prórroga.
Con Orfeo  20201200010813 del  1° de diciembre  se concedió prórroga.
Con Orfeo 20211200002733 se concedió prórroga.
El Grupo de Control Interno con Orfeo N. 20211200009393 del 30 de septiembre concedio prórroga hasta el 10 de diciembre de 2021.  
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Mediante Orfeo 20221200003943de fecha 28/04/2022 se informa que se registran los avances enviados por la Dirección mediante ORFEO 20226510001703 DEL 24/03/2022
Memorando 20226510001703 del 24 de marzo de 2022, la Dirección informa que la No conformidad se encuentra vencida, pendiente que el coordinador administrativo y financiero solicite prórroga justificada.
Mediante memorando 20221200004633 de fecha 19/05/2022  se da respuesta a memorando 20226560005733 de 16 de mayo de 2022 solicitud de modficación de fechas de cumplimiento  de las acciones 
</t>
    </r>
    <r>
      <rPr>
        <b/>
        <sz val="8"/>
        <rFont val="Arial Narrow"/>
        <family val="2"/>
      </rPr>
      <t>7/06/2023:</t>
    </r>
    <r>
      <rPr>
        <sz val="8"/>
        <rFont val="Arial Narrow"/>
        <family val="2"/>
      </rPr>
      <t xml:space="preserve"> Mediante memorando No 20231200002983 del 25 de mayo de 2023, el Grupo de Control Interno solicitó evidencias a la Dirección Territorial Caribe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t>
    </r>
  </si>
  <si>
    <r>
      <t xml:space="preserve">*ABIERTA POR FECHA DE CUMPLIMIENTO memorando 20191200000663 del 12-02-2019.
El GCI con ORFEO 20191200005183 requirió evidencias 
El GCI con ORFEO 20191200006993 del 22/10/2019 reitero  requerimiento.
Con ORFEO 20191200007123 del 25/10/2019 el GCI concedió prórroga hasta el 05/12/2019.  
El GCI solicitó evidencias con 20201200002593 01/04/2020.
Con ORFEO 20201200006643 del 24 de agosto  de 2020 concedió prórroga 
Con Orfeo  20201200010813 del  1° de diciembre  se concedió prórroga.
Con Orfeo 20211200002733 se concedió prórroga.
El Grupo de Control Interno con Orfeo N. 20211200009393 del 30 de septiembre concedio prórroga hasta el  10 de diciembre de 2021.   
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Mediante Orfeo 20221200003943de fecha 28/04/2022  se informa que se registran los avances enviados por la Dirección mediante ORFEO 20226510001703 del 24/03/2022
Memorando 20226510001703 del 24 de marzo de 2022, la Dirección informa que la No conformidad se encuentra vencida, pendiente que el coordinador administrativo y financiero solicite prórroga justificada.
Mediante memorando 20221200004633 de fecha 19/05/2022  se da respuesta a memorando 20226560005733 de 16 de mayo de 2022 solicitud de modficación de fechas de cumplimiento  de las acciones 
</t>
    </r>
    <r>
      <rPr>
        <b/>
        <sz val="8"/>
        <rFont val="Arial Narrow"/>
        <family val="2"/>
      </rPr>
      <t>7/06/2023:</t>
    </r>
    <r>
      <rPr>
        <sz val="8"/>
        <rFont val="Arial Narrow"/>
        <family val="2"/>
      </rPr>
      <t xml:space="preserve"> Mediante memorando No 20231200002983 del 25 de mayo de 2023, el Grupo de Control Interno solicitó evidencias a la Dirección Territorial Caribe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t>
    </r>
  </si>
  <si>
    <r>
      <t xml:space="preserve">*ABIERTA POR FECHA DE CUMPLIMIENTO memorando 20191200000663 del 12-02-2019.
El GCI con ORFEO 20191200005183 requirió evidencias AC127
El GCI con ORFEO 20191200006993 del 22/10/2019 reitero  requerimiento.
Con ORFEO 20191200007123 del 25/10/2019 el GCI concedió prórroga hasta el 05/12/2019.  
El GCI solicitó evidencias con 20201200002593 01/04/2020.
Con ORFEO 20201200006643 del 24 de agosto  de 2020 concedió prórroga 
Con Orfeo  20201200010813 del  1° de diciembre  se concedió prórroga.
Con Orfeo 20211200002733 se concedió prórroga.
El Grupo de Control Interno con Orfeo N. 20211200009393 del 30 de septiembre concedio prórroga hasta el  10 de diciembre de 2021.   
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Memorando 20226510001703 del 24 de marzo de 2022, la Dirección informa que la No conformidad se encuentra vencida, pendiente que el coordinador administrativo y financiero solicite prórroga justificada.
Mediante memorando 20221200004633 de fecha 19/05/2022  se da respuesta a memorando 20226560005733 de 16 de mayo de 2022 solicitud de modficación de fechas de cumplimiento  de las acciones 
</t>
    </r>
    <r>
      <rPr>
        <b/>
        <sz val="8"/>
        <rFont val="Arial Narrow"/>
        <family val="2"/>
      </rPr>
      <t xml:space="preserve">
7/06/2023:</t>
    </r>
    <r>
      <rPr>
        <sz val="8"/>
        <rFont val="Arial Narrow"/>
        <family val="2"/>
      </rPr>
      <t xml:space="preserve"> Mediante memorando No 20231200002983 del 25 de mayo de 2023, el Grupo de Control Interno solicitó evidencias a la Dirección Territorial Caribe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t>
    </r>
  </si>
  <si>
    <r>
      <t xml:space="preserve">*ABIERTA POR FECHA DE CUMPLIMIENTO memorando 20191200000663 del 12-02-2019.
*ABIERTA POR FECHA DE CUMPLIMIENTO memorando 20191200000663 del 12-02-2019.
El GCI con ORFEO 20191200005183 requirió evidencias 
El GCI con ORFEO  20191200006993 del 22/10/2019 GCI reitero  requerimiento.
Con ORFEO 20191200007123 del 25/10/2019 el GCI  se requirió a la DT Caribe reportar las evidencias de la acción de corrección de la No Conformidad No.4 o en su defecto solicitar la prórroga correspondiente al GCI, antes de su vencimiento. 
El GCI solicitó evidencias con 20201200002593 01/04/2020.
Con ORFEO 20201200006643 del 24 de agosto  de 2020  se concedió prórroga.
Con Orfeo  20201200010813 del  1° de diciembre  se concedió prórroga.
Con Orfeo 20211200002733 se concedió prórroga. 
El Grupo de Control Interno con Orfeo N. 20211200009393 del 30 de septiembre concedio prórroga hasta el  10 de diciembre de 2021.   
Mediante Orfeo 20221200003943de fecha 28/04/2022  se informa que se registran los avances enviados por la Dirección mediante ORFEO 20226510001703 del 24/03/2022
Memorando 20226510001703 del 24 de marzo de 2022, la Dirección informa que la No conformidad se encuentra vencida, pendiente que el coordinador administrativo y financiero solicite prórroga justificada.
Mediante memorando 20221200004633 de fecha 19/05/2022  se da respuesta a memorando 20226560005733 de 16 de mayo de 2022 solicitud de modficación de fechas de cumplimiento  de las acciones 
</t>
    </r>
    <r>
      <rPr>
        <b/>
        <sz val="8"/>
        <rFont val="Arial Narrow"/>
        <family val="2"/>
      </rPr>
      <t>7/06/2023:</t>
    </r>
    <r>
      <rPr>
        <sz val="8"/>
        <rFont val="Arial Narrow"/>
        <family val="2"/>
      </rPr>
      <t xml:space="preserve"> Mediante memorando No 20231200002983 del 25 de mayo de 2023, el Grupo de Control Interno solicitó evidencias a la Dirección Territorial Caribe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t>
    </r>
  </si>
  <si>
    <r>
      <t xml:space="preserve">Se suscribe mediante memorando 20221200001363  del 18 -02-2022.
Se concede prorroga hasta el 15-12-2022 mediante orfeo radicado No 20221200007163 del 19-07-2022.
</t>
    </r>
    <r>
      <rPr>
        <b/>
        <sz val="8"/>
        <color theme="1"/>
        <rFont val="Arial Narrow"/>
        <family val="2"/>
      </rPr>
      <t>30/06/2023:</t>
    </r>
    <r>
      <rPr>
        <sz val="8"/>
        <color theme="1"/>
        <rFont val="Arial Narrow"/>
        <family val="2"/>
      </rPr>
      <t xml:space="preserve"> Mediante memorando 20231200003633 de fecha 28 de junio de 2023 , el Grupo de Control Interno solicitó aclaración sobre el estado de la acción ( Si está abierta o cerrada), a causa de, las fallas presentadas en la matriz de Plan de Mejoramiento por Procesos</t>
    </r>
  </si>
  <si>
    <r>
      <t xml:space="preserve">SUSCRITO MEDIANTE ORFEO No 20211200000943 DEL 02-02-2021.
Mediante memo 20217500023503 del 31/12/21 indica que esta en proceso de actualización,  Se requiere mediante memorando 20221200002833 del 30/03/2022
Se hace seguimiento con el enlace de calidad de la DTPA el día 28 de septiembre de 2022  mediante reunión
Se requiere mediante radicado 20221200009433 del 29 de septiembre de 2022
Se da respuesta con memorando 20221200011203 del  29/11/2022
</t>
    </r>
    <r>
      <rPr>
        <b/>
        <sz val="8"/>
        <color theme="1"/>
        <rFont val="Arial Narrow"/>
        <family val="2"/>
      </rPr>
      <t>27/06/2023:</t>
    </r>
    <r>
      <rPr>
        <sz val="8"/>
        <color theme="1"/>
        <rFont val="Arial Narrow"/>
        <family val="2"/>
      </rPr>
      <t xml:space="preserve"> Mediante memorando No. 20231200002823 de 23 de mayo de 2023, el Grupo de Control Interno Solicito evidencias de las acciones vencidas.
</t>
    </r>
    <r>
      <rPr>
        <b/>
        <sz val="8"/>
        <color theme="1"/>
        <rFont val="Arial Narrow"/>
        <family val="2"/>
      </rPr>
      <t>27/06/2023:</t>
    </r>
    <r>
      <rPr>
        <sz val="8"/>
        <color theme="1"/>
        <rFont val="Arial Narrow"/>
        <family val="2"/>
      </rPr>
      <t xml:space="preserve"> Mediante memorando No 20237500011203 del 29 de mayo de 2023, el responsable comunió que el  Plan de Emergencia y contingencias de desastres naturales no se en cuentra aprobado.
</t>
    </r>
    <r>
      <rPr>
        <b/>
        <sz val="8"/>
        <color theme="1"/>
        <rFont val="Arial Narrow"/>
        <family val="2"/>
      </rPr>
      <t xml:space="preserve">27/06/2023: </t>
    </r>
    <r>
      <rPr>
        <sz val="8"/>
        <color theme="1"/>
        <rFont val="Arial Narrow"/>
        <family val="2"/>
      </rPr>
      <t xml:space="preserve"> Mediante memorando No. 20231200002823 de 31 de mayo de 2023, el Grupo de Control Interno informó nuevo plazo de entrega para la acción de la No Conformidad No. 3  hasta el 31 de julio de 2023.</t>
    </r>
  </si>
  <si>
    <r>
      <t xml:space="preserve">Suscrito mediante  Orfeo  radicado  No 20211200003113 DEL 26-04-2021.
 Se requiere mediante memorando 20221200002833 del 30/03/2022 
Se requiere mediante radicado 20221200009433 del 29 de septiembre de 2022
</t>
    </r>
    <r>
      <rPr>
        <b/>
        <sz val="8"/>
        <rFont val="Arial Narrow"/>
        <family val="2"/>
      </rPr>
      <t>30/06/2023:</t>
    </r>
    <r>
      <rPr>
        <sz val="8"/>
        <rFont val="Arial Narrow"/>
        <family val="2"/>
      </rPr>
      <t xml:space="preserve"> Mediante memorando 20231200003663 de fecha 28 de junio de 2023 , el Grupo de Control Interno solicitó aclaración sobre el estado de la acción ( Si está abierta o cerrada), a causa de, las fallas presentadas en la matriz de Plan de Mejoramiento por Procesos</t>
    </r>
    <r>
      <rPr>
        <b/>
        <sz val="8"/>
        <rFont val="Arial Narrow"/>
        <family val="2"/>
      </rPr>
      <t xml:space="preserve">
11/08/2023:  </t>
    </r>
    <r>
      <rPr>
        <sz val="8"/>
        <rFont val="Arial Narrow"/>
        <family val="2"/>
      </rPr>
      <t xml:space="preserve">Mediante memorando 20231200004513 del 11 de agosto de 2023, se reiteró solicitud del orfeo 20231200003663 de fecha 28 de junio de 2023, mediante el cual se solicitan evidencias de cierre de acciones vencidas.
</t>
    </r>
    <r>
      <rPr>
        <b/>
        <sz val="8"/>
        <rFont val="Arial Narrow"/>
        <family val="2"/>
      </rPr>
      <t xml:space="preserve">15/08/2023:  </t>
    </r>
    <r>
      <rPr>
        <sz val="8"/>
        <rFont val="Arial Narrow"/>
        <family val="2"/>
      </rPr>
      <t xml:space="preserve">Mediante memorando 20237500017233 del 15 de agosto de 2023, se da respuesta por la Dirección Territorial Pacífico. </t>
    </r>
  </si>
  <si>
    <r>
      <t xml:space="preserve">Se suscribe mediante memorando   2021120001010 del 19/10/2021
 Se requiere mediante memorando 20221200002833 del 30/03/2022
Se requiere mediante memorando 20221200006563 del 28-06-2022
Se hace seguimiento con el enlace de calidad de la DTPA el día 29 de agosto de 2022 mediante reunión
Se hace seguimiento con el enlace de calidad de la DTPA el día 28 de septiembre de 2022  mediante reunión
Se requiere mediante radicado 20221200009433 del 29 de septiembre de 2022
Se da respuesta con memorando 20221200011203 del 29/11/2022
Se da respuesta con memorando 20221200012183 del 27/12/2022
</t>
    </r>
    <r>
      <rPr>
        <b/>
        <sz val="8"/>
        <color theme="1"/>
        <rFont val="Arial Narrow"/>
        <family val="2"/>
      </rPr>
      <t>21/09/2023:</t>
    </r>
    <r>
      <rPr>
        <sz val="8"/>
        <color theme="1"/>
        <rFont val="Arial Narrow"/>
        <family val="2"/>
      </rPr>
      <t xml:space="preserve"> Con memorando 20231200004543 del 11 de agosto de 2023, se reitera el memorando 20231200012183 del 27 de diciembre de 2022 donde se solicitaron las evidencias de las acciones vencidas.
Con memorando 20237500017393 del 16 de agosto de 2023, se dió respuesta por la DTP, remitiendo la evidencia de envío del memorando con radicación 20227670008733 de fecha 20-05-2022 a la Subdirección de Sostenibilidad y Negocios Ambientales y al Grupo de Contratación, asunto  Solicitud de OTRO SI retiro necesidad de la existencia de la pólica de calidad y estabilidad de la obra.
</t>
    </r>
  </si>
  <si>
    <r>
      <t xml:space="preserve">Se suscribe mediante memorando  2021120001010 del 19/10/2021
Mediante memorando  20211200012103 del 21/12/2021 se indica que no sirvio archivo de evidencias 
Se prorroga mediante radicado 20221200004013 del 29-04-2022 hasta el 30/06/2022
Se requiere mediante radicado 20221200006563 del 28-06-2022
Se hace seguimiento con el enlace de calidad de la DTPA el día 29 de agosto de 2022 mediante reunión
Se hace seguimiento con el enlace de calidad de la DTPA el día 28 de septiembre de 2022  mediante reunión
Se requiere mediante radicado 20221200009433 del 29 de septiembre de 2022
Se da respuesta con memorando 20221200012183 del 27/12/2022
</t>
    </r>
    <r>
      <rPr>
        <b/>
        <sz val="8"/>
        <color theme="1"/>
        <rFont val="Arial Narrow"/>
        <family val="2"/>
      </rPr>
      <t xml:space="preserve">26/09/2023: </t>
    </r>
    <r>
      <rPr>
        <sz val="8"/>
        <color theme="1"/>
        <rFont val="Arial Narrow"/>
        <family val="2"/>
      </rPr>
      <t>Con memorando 20231200004543 del 11/08/2023 se requirieron evidencias del cumplimiento de las acciones.
La DTP da respuesta con el memorando 20237500017393 del 16 de agosto de 2023</t>
    </r>
  </si>
  <si>
    <t>Se suscribe con memorando 20221200009193 del 22/09/2021
GCI: Mediante memorando no 20235510001053 de fecha 16/03/2023, el responsable allegó avance y solicito prórroga para la fecha 28/07/2023.
GCI: Mediante memorando no 20231200001843de fecha 30/03/2023, se concedió prórroga para la fecha 31/05/2023
13/07/2023:Mediante memorando No. 20235510002393 del 27 de junio de 2023, el Responsable remitió al Grupo de Control Interno, solicitud pórroga para el día 30 de agosto de 2023.
13/07/2023:El Grupo de Control Interno, mediante memorando No.20231200004253 de fecha 13 de julio de 2023 , concedió prorroga de la acción para el día 31 de julio de 2023
11/08/2023: El responsable mediante memorando No. 20235510002913 del 28 de julio de 2023,  relaciono soportes que cumplen con la acción planteada, por lo cual, mediante memorando No. 20231200004793 de fecha 18 de agosto de 2023, el Grupo de Control Interno informo el cierre de la acción.</t>
  </si>
  <si>
    <r>
      <t xml:space="preserve">Se suscribe con memorando 20221200009533 del 30-09-2022
</t>
    </r>
    <r>
      <rPr>
        <b/>
        <sz val="8"/>
        <rFont val="Arial Narrow"/>
        <family val="2"/>
      </rPr>
      <t>30/06/2023:</t>
    </r>
    <r>
      <rPr>
        <sz val="8"/>
        <rFont val="Arial Narrow"/>
        <family val="2"/>
      </rPr>
      <t xml:space="preserve"> Mediante memorando 20231200003663 de fecha 28 de junio de 2023 , el Grupo de Control Interno solicitó aclaración sobre el estado de la acción ( Si está abierta o cerrada), a causa de, las fallas presentadas en la matriz de Plan de Mejoramiento por Procesos.
</t>
    </r>
    <r>
      <rPr>
        <b/>
        <sz val="8"/>
        <rFont val="Arial Narrow"/>
        <family val="2"/>
      </rPr>
      <t>11/08/2023:</t>
    </r>
    <r>
      <rPr>
        <sz val="8"/>
        <rFont val="Arial Narrow"/>
        <family val="2"/>
      </rPr>
      <t xml:space="preserve">  Mediante memorando 20231200004513 del 11 de agosto de 2023, se reiteró solicitud del orfeo 20231200003663 de fecha 28 de junio de 2023, mediante el cual se solicitan evidencias de cierre de acciones vencidas.
</t>
    </r>
    <r>
      <rPr>
        <b/>
        <sz val="8"/>
        <rFont val="Arial Narrow"/>
        <family val="2"/>
      </rPr>
      <t xml:space="preserve">15/08/2023: </t>
    </r>
    <r>
      <rPr>
        <sz val="8"/>
        <rFont val="Arial Narrow"/>
        <family val="2"/>
      </rPr>
      <t xml:space="preserve"> Mediante memorando 20237500017233 del 15 de agosto de 2023, se da respuesta por la Dirección Territorial Pacífico. </t>
    </r>
  </si>
  <si>
    <r>
      <t xml:space="preserve">Se suscribe con memorando 20221200009533 del 30-09-2022
</t>
    </r>
    <r>
      <rPr>
        <b/>
        <sz val="8"/>
        <rFont val="Arial Narrow"/>
        <family val="2"/>
      </rPr>
      <t>30/06/2023:</t>
    </r>
    <r>
      <rPr>
        <sz val="8"/>
        <rFont val="Arial Narrow"/>
        <family val="2"/>
      </rPr>
      <t xml:space="preserve"> Mediante memorando 20231200003663 de fecha 28 de junio de 2023 , el Grupo de Control Interno solicitó aclaración sobre el estado de la acción ( Si está abierta o cerrada), a causa de, las fallas presentadas en la matriz de Plan de Mejoramiento por Procesos
</t>
    </r>
    <r>
      <rPr>
        <b/>
        <sz val="8"/>
        <rFont val="Arial Narrow"/>
        <family val="2"/>
      </rPr>
      <t>11/08/2023</t>
    </r>
    <r>
      <rPr>
        <sz val="8"/>
        <rFont val="Arial Narrow"/>
        <family val="2"/>
      </rPr>
      <t xml:space="preserve">:  Mediante memorando 20231200004513 del 11 de agosto de 2023, se reiteró solicitud del orfeo 20231200003663 de fecha 28 de junio de 2023, mediante el cual se solicitan evidencias de cierre de acciones vencidas.
</t>
    </r>
    <r>
      <rPr>
        <b/>
        <sz val="8"/>
        <rFont val="Arial Narrow"/>
        <family val="2"/>
      </rPr>
      <t>15/08/2023</t>
    </r>
    <r>
      <rPr>
        <sz val="8"/>
        <rFont val="Arial Narrow"/>
        <family val="2"/>
      </rPr>
      <t xml:space="preserve">:  Mediante memorando 20237500017233 del 15 de agosto de 2023, se da respuesta por la Dirección Territorial Pacífico, remitiendo como evidenbcia, el memorando 20237580000953 del Director Territorial de Pacífico a la Coordinadora del Grupo de Contratos del Nivel Central, donde se le solicita que se aclare en el Manual de Contratación, los documentos precontractuales y de ejecución que se deben cargar en la platamorma SECOP . </t>
    </r>
  </si>
  <si>
    <r>
      <t xml:space="preserve">Se suscribe con memorando 20221200009533 del 30-09-2022
</t>
    </r>
    <r>
      <rPr>
        <b/>
        <sz val="8"/>
        <rFont val="Arial Narrow"/>
        <family val="2"/>
      </rPr>
      <t>30/06/2023:</t>
    </r>
    <r>
      <rPr>
        <sz val="8"/>
        <rFont val="Arial Narrow"/>
        <family val="2"/>
      </rPr>
      <t xml:space="preserve"> Mediante memorando 20231200003663 de fecha 28 de junio de 2023 , el Grupo de Control Interno solicitó aclaración sobre el estado de la acción ( Si está abierta o cerrada), a causa de, las fallas presentadas en la matriz de Plan de Mejoramiento por Procesos.
</t>
    </r>
    <r>
      <rPr>
        <b/>
        <sz val="8"/>
        <rFont val="Arial Narrow"/>
        <family val="2"/>
      </rPr>
      <t>11/08/2023:</t>
    </r>
    <r>
      <rPr>
        <sz val="8"/>
        <rFont val="Arial Narrow"/>
        <family val="2"/>
      </rPr>
      <t xml:space="preserve">  Mediante memorando 20231200004513 del 11 de agosto de 2023, se reiteró solicitud del orfeo 20231200003663 de fecha 28 de junio de 2023, mediante el cual se solicitan evidencias de cierre de acciones vencidas.
</t>
    </r>
    <r>
      <rPr>
        <b/>
        <sz val="8"/>
        <rFont val="Arial Narrow"/>
        <family val="2"/>
      </rPr>
      <t>15/08/2023</t>
    </r>
    <r>
      <rPr>
        <sz val="8"/>
        <rFont val="Arial Narrow"/>
        <family val="2"/>
      </rPr>
      <t xml:space="preserve">:  Mediante memorando 20237500017233 del 15 de agosto de 2023, se da respuesta por la Dirección Territorial Pacífico. </t>
    </r>
  </si>
  <si>
    <r>
      <t xml:space="preserve">Se suscribe con memorando 20221200009533 del 30-09-2022
</t>
    </r>
    <r>
      <rPr>
        <b/>
        <sz val="8"/>
        <rFont val="Arial Narrow"/>
        <family val="2"/>
      </rPr>
      <t>30/06/2023:</t>
    </r>
    <r>
      <rPr>
        <sz val="8"/>
        <rFont val="Arial Narrow"/>
        <family val="2"/>
      </rPr>
      <t xml:space="preserve"> Mediante memorando 20231200003663 de fecha 28 de junio de 2023 , el Grupo de Control Interno solicitó aclaración sobre el estado de la acción ( Si está abierta o cerrada), a causa de, las fallas presentadas en la matriz de Plan de Mejoramiento por Procesos.
</t>
    </r>
    <r>
      <rPr>
        <b/>
        <sz val="8"/>
        <rFont val="Arial Narrow"/>
        <family val="2"/>
      </rPr>
      <t>11/08/2023</t>
    </r>
    <r>
      <rPr>
        <sz val="8"/>
        <rFont val="Arial Narrow"/>
        <family val="2"/>
      </rPr>
      <t xml:space="preserve">:  Mediante memorando 20231200004513 del 11 de agosto de 2023, se reiteró solicitud del orfeo 20231200003663 de fecha 28 de junio de 2023, mediante el cual se solicitan evidencias de cierre de acciones vencidas.
</t>
    </r>
    <r>
      <rPr>
        <b/>
        <sz val="8"/>
        <rFont val="Arial Narrow"/>
        <family val="2"/>
      </rPr>
      <t>15/08/2023</t>
    </r>
    <r>
      <rPr>
        <sz val="8"/>
        <rFont val="Arial Narrow"/>
        <family val="2"/>
      </rPr>
      <t xml:space="preserve">:  Mediante memorando 20237500017233 del 15 de agosto de 2023, se da respuesta por la Dirección Territorial Pacífico. </t>
    </r>
  </si>
  <si>
    <r>
      <t xml:space="preserve">15/06/2023: Mediante memorando No. 20231200003363 del 15 de junio de 2023, se suscribió Plan de Mejoramiento por Procesos- Gestión
</t>
    </r>
    <r>
      <rPr>
        <b/>
        <sz val="8"/>
        <rFont val="Arial Narrow"/>
        <family val="2"/>
      </rPr>
      <t>17/10/2023:</t>
    </r>
    <r>
      <rPr>
        <sz val="8"/>
        <rFont val="Arial Narrow"/>
        <family val="2"/>
      </rPr>
      <t xml:space="preserve"> Mediante memorando No.20231400003273 del 29 de septiembre de 2023, el reponsable remitió evidencia: Actas de mesas de trabajo, el Grupo de Control Interno verificó el cumplimiento de la acción por lo cual mediante memorando No. 20231200006233 del 24 de octubre de 2023 informó el cierre de la acción. </t>
    </r>
  </si>
  <si>
    <r>
      <rPr>
        <b/>
        <sz val="8"/>
        <rFont val="Arial Narrow"/>
        <family val="2"/>
      </rPr>
      <t>11/08/2023</t>
    </r>
    <r>
      <rPr>
        <sz val="8"/>
        <rFont val="Arial Narrow"/>
        <family val="2"/>
      </rPr>
      <t xml:space="preserve">: Mediante memorando No. 20221200011123 del 25 de noviembre de 2022 se suscribe el Plan de Mejoramiento 
11/08/2023 Mediante memorando No. 20232300005563 del 1 de agosto de 2023, el resposanble solicito prórroga para el cumplimiento de la actividad para el día 31 de agosto de 2023. El grupo de control interno mediante memorando No. 20231200004883 del 30 de agosto de 2023 concedio prórroga para la fecha establecida.
</t>
    </r>
    <r>
      <rPr>
        <b/>
        <sz val="8"/>
        <rFont val="Arial Narrow"/>
        <family val="2"/>
      </rPr>
      <t xml:space="preserve">
17/10/2023: </t>
    </r>
    <r>
      <rPr>
        <sz val="8"/>
        <rFont val="Arial Narrow"/>
        <family val="2"/>
      </rPr>
      <t>Mediante memorando No.2023230006233 del 4 de septiembre de 2023, el reponsable remitió evidencia: Procedimientos actualizados, el Grupo de Control Interno verificó el cumplimiento de la acción por lo cual mediante memorando No. 20231200006253 del 25 de octubre de 2023 comunicó que para dar cierre a la acción, el procedimiento AMSPNN_PR_28 debe estar oficializado en la intranet y en la pagina web.</t>
    </r>
  </si>
  <si>
    <r>
      <rPr>
        <b/>
        <sz val="8"/>
        <rFont val="Arial Narrow"/>
        <family val="2"/>
      </rPr>
      <t>11/08/2023</t>
    </r>
    <r>
      <rPr>
        <sz val="8"/>
        <rFont val="Arial Narrow"/>
        <family val="2"/>
      </rPr>
      <t xml:space="preserve">: Mediante memorando No. 20221200011123 del 25 de noviembre de 2022 se suscribe el Plan de Mejoramiento 
</t>
    </r>
    <r>
      <rPr>
        <b/>
        <sz val="8"/>
        <rFont val="Arial Narrow"/>
        <family val="2"/>
      </rPr>
      <t xml:space="preserve">17/10/2023: </t>
    </r>
    <r>
      <rPr>
        <sz val="8"/>
        <rFont val="Arial Narrow"/>
        <family val="2"/>
      </rPr>
      <t xml:space="preserve">Mediante memorando No.2023230006233 del 4 de septiembre de 2023, el reponsable remitió evidencia: Memorando comunicaciones, el Grupo de Control Interno costató que la evidencia aportada no generan el cumplimiento de la misma por lo cual mediante memorando No. 20231200006253 del 25 de octubre de 2023 informo que se debe aportar una respuesta clara y concisa de la dependencia encargada de realizar la solicitud de cobro coactivo ante la OAJ. Adiconalmente se informó que se debe solictar reprogramación de la fecha de ejecuión toda vez que la fecha era el 30 de junio de 2023.
</t>
    </r>
  </si>
  <si>
    <r>
      <rPr>
        <b/>
        <sz val="8"/>
        <rFont val="Arial Narrow"/>
        <family val="2"/>
      </rPr>
      <t>29/08/2023</t>
    </r>
    <r>
      <rPr>
        <sz val="8"/>
        <rFont val="Arial Narrow"/>
        <family val="2"/>
      </rPr>
      <t xml:space="preserve">: Mediante memorando No.  del 20231200004893 del 30 de agosto de 2023 se suscribe el Plan de Mejoramiento </t>
    </r>
  </si>
  <si>
    <r>
      <rPr>
        <b/>
        <sz val="8"/>
        <rFont val="Arial Narrow"/>
        <family val="2"/>
      </rPr>
      <t xml:space="preserve">31/08/2023: </t>
    </r>
    <r>
      <rPr>
        <sz val="8"/>
        <rFont val="Arial Narrow"/>
        <family val="2"/>
      </rPr>
      <t xml:space="preserve">Mediante memorando No.20231200001973  del 31 de marzo de 2023 se suscribe el Plan de Mejoramiento </t>
    </r>
  </si>
  <si>
    <r>
      <rPr>
        <b/>
        <sz val="8"/>
        <rFont val="Arial Narrow"/>
        <family val="2"/>
      </rPr>
      <t>25/10/2023:</t>
    </r>
    <r>
      <rPr>
        <sz val="8"/>
        <rFont val="Arial Narrow"/>
        <family val="2"/>
      </rPr>
      <t xml:space="preserve"> Se aprueba el Plan de Mejoramiento suscrito a través de memorando No. 20231200006203 del 24 de octubre de 2023.</t>
    </r>
  </si>
  <si>
    <t>25/10/2023: Suscrito mediante memorando No. 20231200006273 del 25 de octubre de 2023</t>
  </si>
  <si>
    <t>A DICIEMBRE DE 2018</t>
  </si>
  <si>
    <t>A DICIEMBRE DE 2019</t>
  </si>
  <si>
    <t>A DICIEMBRE DE 2020</t>
  </si>
  <si>
    <t>A DICIEMBRE DE 2021</t>
  </si>
  <si>
    <t>A DICIEMBRE DE 2022</t>
  </si>
  <si>
    <t>A OCTUBRE DE 2023</t>
  </si>
  <si>
    <t>CERRADA</t>
  </si>
  <si>
    <r>
      <t xml:space="preserve">Suscrito mediante orfeo No 20221200011503 del 06-12-2022
</t>
    </r>
    <r>
      <rPr>
        <b/>
        <sz val="8"/>
        <color theme="1"/>
        <rFont val="Arial Narrow"/>
        <family val="2"/>
      </rPr>
      <t>28/06/2023:</t>
    </r>
    <r>
      <rPr>
        <sz val="8"/>
        <color theme="1"/>
        <rFont val="Arial Narrow"/>
        <family val="2"/>
      </rPr>
      <t xml:space="preserve"> Se radica el memorando N° 20231200003703, a través del cual se solicita al proceso responsable de Tecnologías de la Información y Comunicaciones, enviar las evidencias de las acciones que vencen el 30 de junio de 2023.
</t>
    </r>
    <r>
      <rPr>
        <b/>
        <sz val="8"/>
        <color theme="1"/>
        <rFont val="Arial Narrow"/>
        <family val="2"/>
      </rPr>
      <t>17/07/2023:</t>
    </r>
    <r>
      <rPr>
        <sz val="8"/>
        <color theme="1"/>
        <rFont val="Arial Narrow"/>
        <family val="2"/>
      </rPr>
      <t xml:space="preserve"> mediante memoranto N° 20231200004333 del 18 de julio de 20123, el Grupo de Control Interno aprueba la prorroga solicitada a través del memorando No. 20231600157813 del 12 de julio de 2023 por el Grupo Tecnologías de la Información y las Comunicaciones, por lo que se procederá a realizar el ajuste de la fecha de cumplimiento al 30 de septiembre de 2023 para la acción planteada.
</t>
    </r>
    <r>
      <rPr>
        <b/>
        <sz val="8"/>
        <color theme="1"/>
        <rFont val="Arial Narrow"/>
        <family val="2"/>
      </rPr>
      <t>29/09/2023:</t>
    </r>
    <r>
      <rPr>
        <sz val="8"/>
        <color theme="1"/>
        <rFont val="Arial Narrow"/>
        <family val="2"/>
      </rPr>
      <t xml:space="preserve"> a través de memorando No. 20231200005283 del día 29 de septiembre de 2023 se solicitó al coordinador del Grupo de Tecnologías y Seguridad de la Información, enviar las evidencias de cumplimiento correspondientes a la acción planteada para este Plan de Mejoramiento.
</t>
    </r>
    <r>
      <rPr>
        <b/>
        <sz val="8"/>
        <color theme="1"/>
        <rFont val="Arial Narrow"/>
        <family val="2"/>
      </rPr>
      <t>23/10/2023:</t>
    </r>
    <r>
      <rPr>
        <sz val="8"/>
        <color theme="1"/>
        <rFont val="Arial Narrow"/>
        <family val="2"/>
      </rPr>
      <t xml:space="preserve"> a través de memorando No. 20231600158703 del 28 de septiembre de 2023 el procesos responsable remite el memorando donde solicita los parametros a tener en cuenta para la programación del software, como fórmulas, variables, valores y demás datos pertinentes.
</t>
    </r>
    <r>
      <rPr>
        <b/>
        <sz val="8"/>
        <color theme="1"/>
        <rFont val="Arial Narrow"/>
        <family val="2"/>
      </rPr>
      <t>24/10/2023:</t>
    </r>
    <r>
      <rPr>
        <sz val="8"/>
        <color theme="1"/>
        <rFont val="Arial Narrow"/>
        <family val="2"/>
      </rPr>
      <t xml:space="preserve"> A través del memorando No. 20231200006213 del 24 de octubre de 2023, el Grupo de Control Interno solicitó al proceso proceso responsable sopotar las evidencias para proceder con el cierre de la acción.
28/11/2023: a través de memorando No. 20231200006843 del 23 de noviembre de 2023 se informa al responsable de proceso sobre el cierre de la acción propuesta.
</t>
    </r>
  </si>
  <si>
    <r>
      <t xml:space="preserve">Suscrito mediante orfeo No 20221200011503 del 06-12-2022
</t>
    </r>
    <r>
      <rPr>
        <b/>
        <sz val="8"/>
        <color theme="1"/>
        <rFont val="Arial Narrow"/>
        <family val="2"/>
      </rPr>
      <t>28/06/2023:</t>
    </r>
    <r>
      <rPr>
        <sz val="8"/>
        <color theme="1"/>
        <rFont val="Arial Narrow"/>
        <family val="2"/>
      </rPr>
      <t xml:space="preserve"> Se radica el memorando N° 20231200003703, a través del cual se solicita al proceso responsable de Tecnologías de la Información y Comunicaciones, enviar las evidencias de las acciones que vencen el 30 de junio de 2023.
</t>
    </r>
    <r>
      <rPr>
        <b/>
        <sz val="8"/>
        <color theme="1"/>
        <rFont val="Arial Narrow"/>
        <family val="2"/>
      </rPr>
      <t>17/07/2023:</t>
    </r>
    <r>
      <rPr>
        <sz val="8"/>
        <color theme="1"/>
        <rFont val="Arial Narrow"/>
        <family val="2"/>
      </rPr>
      <t xml:space="preserve"> mediante memoranto N° 20231200004333 del 18 de julio de 20123, el Grupo de Control Interno aprueba la prorroga solicitada a través del memorando No. 20231600157813 del 12 de julio de 2023 por el Grupo Tecnologías de la Información y las Comunicaciones, por lo que se procederá a realizar el ajuste de la fecha de cumplimiento al 30 de septiembre de 2023 para la acción planteada.
</t>
    </r>
    <r>
      <rPr>
        <b/>
        <sz val="8"/>
        <color theme="1"/>
        <rFont val="Arial Narrow"/>
        <family val="2"/>
      </rPr>
      <t>29/09/2023:</t>
    </r>
    <r>
      <rPr>
        <sz val="8"/>
        <color theme="1"/>
        <rFont val="Arial Narrow"/>
        <family val="2"/>
      </rPr>
      <t xml:space="preserve"> a través de memorando No. 20231200005283 del día 29 de septiembre de 2023 se solicitó al coordinador del Grupo de Tecnologías y Seguridad de la Información, enviar las evidencias de cumplimiento correspondientes a la acción planteada para este Plan de Mejoramiento. Se radica el memorando N° 20231200003703, a través del cual se solicita al proceso responsable de Tecnologías de la Información y Comunicaciones, enviar las evidencias de las acciones que vencen el 30 de junio de 2023.
</t>
    </r>
    <r>
      <rPr>
        <b/>
        <sz val="8"/>
        <color theme="1"/>
        <rFont val="Arial Narrow"/>
        <family val="2"/>
      </rPr>
      <t xml:space="preserve">17/07/2023: </t>
    </r>
    <r>
      <rPr>
        <sz val="8"/>
        <color theme="1"/>
        <rFont val="Arial Narrow"/>
        <family val="2"/>
      </rPr>
      <t xml:space="preserve">mediante memoranto N° 20231200004333 del 18 de julio de 20123, el Grupo de Control Interno aprueba la prorroga solicitada a través del memorando No. 20231600157813 del 12 de julio de 2023 por el Grupo Tecnologías de la Información y las Comunicaciones, por lo que se procederá a realizar el ajuste de la fecha de cumplimiento al 30 de septiembre de 2023 para la acción planteada.
</t>
    </r>
    <r>
      <rPr>
        <b/>
        <sz val="8"/>
        <color theme="1"/>
        <rFont val="Arial Narrow"/>
        <family val="2"/>
      </rPr>
      <t>29/09/2023:</t>
    </r>
    <r>
      <rPr>
        <sz val="8"/>
        <color theme="1"/>
        <rFont val="Arial Narrow"/>
        <family val="2"/>
      </rPr>
      <t xml:space="preserve"> a través de memorando No. 20231200005283 del día 29 de septiembre de 2023 se solicitó al coordinador del Grupo de Tecnologías y Seguridad de la Información, enviar las evidencias de cumplimiento correspondientes a la acción planteada para este Plan de Mejoramiento.
</t>
    </r>
    <r>
      <rPr>
        <b/>
        <sz val="8"/>
        <color theme="1"/>
        <rFont val="Arial Narrow"/>
        <family val="2"/>
      </rPr>
      <t>12/10/2023</t>
    </r>
    <r>
      <rPr>
        <sz val="8"/>
        <color theme="1"/>
        <rFont val="Arial Narrow"/>
        <family val="2"/>
      </rPr>
      <t xml:space="preserve">: A través del memorando No. 20231600158893 del 10 de octubre de 2023, el grupo responsable informa que no ha podido cumplir con la acción propuesta, por lo que el GCI emitirá un memorando nuevo solicitando una nueva fecha de entrega. 
</t>
    </r>
    <r>
      <rPr>
        <b/>
        <sz val="8"/>
        <color theme="1"/>
        <rFont val="Arial Narrow"/>
        <family val="2"/>
      </rPr>
      <t>24/10/2023:</t>
    </r>
    <r>
      <rPr>
        <sz val="8"/>
        <color theme="1"/>
        <rFont val="Arial Narrow"/>
        <family val="2"/>
      </rPr>
      <t xml:space="preserve"> A través de memorando No. 20231200006103 del 23 de octubre de 2023, el GCI solicita al grupo responsable informar la nueva fecha de entrega de la acción pendiente.
</t>
    </r>
    <r>
      <rPr>
        <b/>
        <sz val="8"/>
        <color theme="1"/>
        <rFont val="Arial Narrow"/>
        <family val="2"/>
      </rPr>
      <t xml:space="preserve">16/11/2023: </t>
    </r>
    <r>
      <rPr>
        <sz val="8"/>
        <color theme="1"/>
        <rFont val="Arial Narrow"/>
        <family val="2"/>
      </rPr>
      <t xml:space="preserve">a través de memorando No. 20231600159333 del 26 de octubre de 2023, el proceso responsable solicita prorroga para el cumplimiuento de la acción propuesta.
</t>
    </r>
    <r>
      <rPr>
        <b/>
        <sz val="8"/>
        <color theme="1"/>
        <rFont val="Arial Narrow"/>
        <family val="2"/>
      </rPr>
      <t>28/11/2023:</t>
    </r>
    <r>
      <rPr>
        <sz val="8"/>
        <color theme="1"/>
        <rFont val="Arial Narrow"/>
        <family val="2"/>
      </rPr>
      <t xml:space="preserve"> mediante memorando No 20231200006553 del 14 de noviembre de 2023 se aprueba solicitud de prorroga hasta el 30 de junio de 2024</t>
    </r>
  </si>
  <si>
    <t>PERIODO ACTUAL</t>
  </si>
  <si>
    <t>VIGENCIA ACTUAL - DE ENERO A LA FECHA</t>
  </si>
  <si>
    <t>VIGENCIA ACTUAL A DICIEMBRE</t>
  </si>
  <si>
    <t>DEPARTAMENTO</t>
  </si>
  <si>
    <t>BOGOTA</t>
  </si>
  <si>
    <t>ANTIOQUIA</t>
  </si>
  <si>
    <t xml:space="preserve"> </t>
  </si>
  <si>
    <r>
      <rPr>
        <b/>
        <sz val="10"/>
        <rFont val="Arial Narrow"/>
        <family val="2"/>
      </rPr>
      <t>11/10/2023</t>
    </r>
    <r>
      <rPr>
        <sz val="10"/>
        <rFont val="Arial Narrow"/>
        <family val="2"/>
      </rPr>
      <t xml:space="preserve">: Se aprueba plan de mejoramiento a través del No de radicado 20231200003863 de 4 de julio de 2023.
</t>
    </r>
    <r>
      <rPr>
        <b/>
        <sz val="10"/>
        <rFont val="Arial Narrow"/>
        <family val="2"/>
      </rPr>
      <t>30/11/2023:</t>
    </r>
    <r>
      <rPr>
        <sz val="10"/>
        <rFont val="Arial Narrow"/>
        <family val="2"/>
      </rPr>
      <t xml:space="preserve">  Con memorando  20231200007103 del 30 de noviembre de 2023, dirigido al Dr. Manuel Ávila, Jefe Oficina Asesora Jurídica, se solicitan evidencias de cierre de la acción vencida.</t>
    </r>
  </si>
  <si>
    <r>
      <t xml:space="preserve">Memorando 220204300001243 del 5 de junio de 2020 solicitud suscripción Plan de Mejoramiento auditoria 2018-2019, suscripción mediante memorando 20201200004353 de junio 11 de 2020. Memorando 202043000202093  de 01092020 y prorroga concedida orfeo 20201200007733 del 24092020. Memorando 20204300004703 del 03112020, solicitud prórroga. Concedida memorando 20201200009733 del 11112020.
Mediante memorando 20221200002003 de feha de 07 de marzo del 2022, se solicita las evidencias para el  de cierre de las acciones vencidas.
Esta acción se encuentra en procesos de depuracion en las mesas de trabajo realizadas entre el Grupo de Control Interno y el Grupo de Gestión Financiera, en el plan de mejoramiento del mes de julio se verá reflejado en estado actual de la acción.
Se mantiene abierta mediante memorando No 20221200006933 del 14 de julio del 2022,  en el cual reposa el acta, la matriz y listados de asistencia de las mesas de trabajo adelantadas entre el Grupo de Gestión Financiera y Control Interno,  en cuanto no se evidenciaron las actas de socialización del procedimiento.
Memorando 20221200008883 del 09 de septiembre del 2022, se aprueba refornulación de la acción.
Memorando 20221200009803 del 11 de octubre del 2022, solicitud remision Plan de Mejoramiento por Porcesos Gestión con la reformulación.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la reformulación acciones (2) y (9) vigencia 2019-30 marzo 2023." Plazos acordado entre  la Coordinadora Grupo de Gestión Financiera  y la Coordinadora Grupo Control Interno.
06/06/2023: Mediante memorando No.20231200003083 de fecha 29 de mayo de 2023, se requirió al responsable evidencia de las acciones vencidas .
15/06/2023: Mediante memorando No.20231200003353 de fecha 15 de junio de 2023, se requirió al responsable evidencia de las acciones vencidas .
</t>
    </r>
    <r>
      <rPr>
        <b/>
        <sz val="8"/>
        <rFont val="Arial Narrow"/>
        <family val="2"/>
      </rPr>
      <t>28/11/2023:</t>
    </r>
    <r>
      <rPr>
        <sz val="8"/>
        <rFont val="Arial Narrow"/>
        <family val="2"/>
      </rPr>
      <t xml:space="preserve">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t>
    </r>
  </si>
  <si>
    <r>
      <t xml:space="preserve">Suscrito mediante memorando No 20211200012093 del  No 21-12-2021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 Plazos acordado entre  la Coordinadora Grupo de Gestión Financiera  y la Coordinadora Grupo Control Interno. Fecha inicial de cumplimiento 15/11/2022 de noviembre 2022 Ampliación del plazo hasta el 30/03/2023.
06/06/2023: Mediante memorando No.20231200003083 de fecha 29 de mayo de 2023, se requirió al responsable evidencia de las acciones vencidas .
15/06/2023: Mediante memorando No.20231200003353 de fecha 15 de junio de 2023, se requirió al responsable evidencia de las acciones vencidas .
</t>
    </r>
    <r>
      <rPr>
        <b/>
        <sz val="8"/>
        <color theme="1"/>
        <rFont val="Arial Narrow"/>
        <family val="2"/>
      </rPr>
      <t>28/11/2023:</t>
    </r>
    <r>
      <rPr>
        <sz val="8"/>
        <color theme="1"/>
        <rFont val="Arial Narrow"/>
        <family val="2"/>
      </rPr>
      <t xml:space="preserve">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t>
    </r>
  </si>
  <si>
    <r>
      <t xml:space="preserve">Suscrito mediante memorando No 20211200012093 del  No 21-12-2021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 Plazos acordado entre  la Coordinadora Grupo de Gestión Financiera  y la Coordinadora Grupo Control Interno. Fecha inicial de cumplimiento 30/11/2022 Ampliación del plazo hasta el 30/03/2023.
06/06/2023: Mediante memorando No.20231200003083 de fecha 29 de mayo de 2023, se requirió al responsable evidencia de las acciones vencidas .
15/06/2023: Mediante memorando No.20231200003353 de fecha 15 de junio de 2023, se requirió al responsable evidencia de las acciones vencidas .
</t>
    </r>
    <r>
      <rPr>
        <b/>
        <sz val="8"/>
        <color theme="1"/>
        <rFont val="Arial Narrow"/>
        <family val="2"/>
      </rPr>
      <t>28/11/2023:</t>
    </r>
    <r>
      <rPr>
        <sz val="8"/>
        <color theme="1"/>
        <rFont val="Arial Narrow"/>
        <family val="2"/>
      </rPr>
      <t xml:space="preserve">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t>
    </r>
  </si>
  <si>
    <r>
      <t xml:space="preserve">Suscrito mediante memorando No 20211200012093 del  No 21-12-2021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 Plazos acordado entre  la Coordinadora Grupo de Gestión Financiera  y la Coordinadora Grupo Control Interno. Fecha inicial de cumplimiento 30/11/2022 Ampliación del plazo hasta el 30/03/2023.
06/06/2023: Mediante memorando No.20231200003083 de fecha 29 de mayo de 2023, se requirió al responsable evidencia de las acciones vencidas .
</t>
    </r>
    <r>
      <rPr>
        <b/>
        <sz val="8"/>
        <color theme="1"/>
        <rFont val="Arial Narrow"/>
        <family val="2"/>
      </rPr>
      <t>15/06/2023</t>
    </r>
    <r>
      <rPr>
        <sz val="8"/>
        <color theme="1"/>
        <rFont val="Arial Narrow"/>
        <family val="2"/>
      </rPr>
      <t xml:space="preserve">: Mediante memorando No.20231200003353 de fecha 15 de junio de 2023, se requirió al responsable evidencia de las acciones vencidas .
</t>
    </r>
    <r>
      <rPr>
        <b/>
        <sz val="8"/>
        <color theme="1"/>
        <rFont val="Arial Narrow"/>
        <family val="2"/>
      </rPr>
      <t>28/11/2023:</t>
    </r>
    <r>
      <rPr>
        <sz val="8"/>
        <color theme="1"/>
        <rFont val="Arial Narrow"/>
        <family val="2"/>
      </rPr>
      <t xml:space="preserve">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t>
    </r>
  </si>
  <si>
    <r>
      <t xml:space="preserve">Suscrito mediante memorando No 20211200012093 del  No 21-12-2021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 Plazos acordado entre  la Coordinadora Grupo de Gestión Financiera  y la Coordinadora Grupo Control Interno. Fecha inicial de cumplimiento 30/11/2022  Ampliación del plazo hasta el 30/03/2023.
06/06/2023: Mediante memorando No.20231200003083 de fecha 29 de mayo de 2023, se requirió al responsable evidencia de las acciones vencidas .
15/06/2023: Mediante memorando No.20231200003353 de fecha 15 de junio de 2023, se requirió al responsable evidencia de las acciones vencidas.
</t>
    </r>
    <r>
      <rPr>
        <b/>
        <sz val="8"/>
        <color theme="1"/>
        <rFont val="Arial Narrow"/>
        <family val="2"/>
      </rPr>
      <t>28/11/2023:</t>
    </r>
    <r>
      <rPr>
        <sz val="8"/>
        <color theme="1"/>
        <rFont val="Arial Narrow"/>
        <family val="2"/>
      </rPr>
      <t xml:space="preserve">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t>
    </r>
    <r>
      <rPr>
        <b/>
        <sz val="8"/>
        <color theme="1"/>
        <rFont val="Arial Narrow"/>
        <family val="2"/>
      </rPr>
      <t>28/11/2023:</t>
    </r>
    <r>
      <rPr>
        <sz val="8"/>
        <color theme="1"/>
        <rFont val="Arial Narrow"/>
        <family val="2"/>
      </rPr>
      <t xml:space="preserve">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t>
    </r>
  </si>
  <si>
    <r>
      <t xml:space="preserve">Suscrito mediante memorando No 20211200012093 del  No 21-12-2021
Memorando 20221200009803 del 11 de octubre del 2022, solicitud de evidencias de acciones vencidas.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 Plazos acordado entre  la Coordinadora Grupo de Gestión Financiera  y la Coordinadora Grupo Control Interno. Fecha inicial de cumplimiento 21/06/2022  Ampliación del plazo hasta el 30/03/2023.
06/06/2023: Mediante memorando No.20231200003083 de fecha 29 de mayo de 2023, se requirió al responsable evidencia de las acciones vencidas .
15/06/2023: Mediante memorando No.20231200003353 de fecha 15 de junio de 2023, se requirió al responsable evidencia de las acciones vencidas.
</t>
    </r>
    <r>
      <rPr>
        <b/>
        <sz val="8"/>
        <color theme="1"/>
        <rFont val="Arial Narrow"/>
        <family val="2"/>
      </rPr>
      <t>28/11/2023:</t>
    </r>
    <r>
      <rPr>
        <sz val="8"/>
        <color theme="1"/>
        <rFont val="Arial Narrow"/>
        <family val="2"/>
      </rPr>
      <t xml:space="preserve">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t>
    </r>
  </si>
  <si>
    <t xml:space="preserve">Suscrito mediante memorando No 20211200012093 del  No 21-12-2021
Memorando 20221200009803 del 11 de octubre del 2022, solicitud de evidencias de acciones vencidas.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 Plazos acordado entre  la Coordinadora Grupo de Gestión Financiera  y la Coordinadora Grupo Control Interno. Fecha inicial de cumplimiento 21/06/2022  Ampliación del plazo hasta el 30/03/2023.
06/06/2023: Mediante memorando No.20231200003083 de fecha 29 de mayo de 2023, se requirió al responsable evidencia de las acciones vencidas .
15/06/2023: Mediante memorando No.20231200003353 de fecha 15 de junio de 2023, se requirió al responsable evidencia de las acciones vencidas.
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t>
  </si>
  <si>
    <r>
      <t xml:space="preserve">Suscrito mediante memorando No 20211200012093 del  No 21-12-2021
Memorando 20221200009803 del 11 de octubre del 2022, solicitud de evidencias de acciones vencidas.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 Plazos acordado entre  la Coordinadora Grupo de Gestión Financiera  y la Coordinadora Grupo Control Interno. Fecha inicial de cumplimiento 30/06/2022 Ampliación del plazo hasta el 30/03/2023.
06/06/2023: Mediante memorando No.20231200003083 de fecha 29 de mayo de 2023, se requirió al responsable evidencia de las acciones vencidas .
15/06/2023: Mediante memorando No.20231200003353 de fecha 15 de junio de 2023, se requirió al responsable evidencia de las acciones vencidas.
</t>
    </r>
    <r>
      <rPr>
        <b/>
        <sz val="8"/>
        <color theme="1"/>
        <rFont val="Arial Narrow"/>
        <family val="2"/>
      </rPr>
      <t>28/11/2023:</t>
    </r>
    <r>
      <rPr>
        <sz val="8"/>
        <color theme="1"/>
        <rFont val="Arial Narrow"/>
        <family val="2"/>
      </rPr>
      <t xml:space="preserve">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t>
    </r>
  </si>
  <si>
    <r>
      <t xml:space="preserve">Suscrito mediante memorando No 20211200012093 del  No 21-12-2021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 Plazos acordado entre  la Coordinadora Grupo de Gestión Financiera  y la Coordinadora Grupo Control Interno. Fecha inicial de cumplimiento 01/11/2022  Ampliación del plazo hasta el 30/03/2023.
06/06/2023: Mediante memorando No.20231200003083 de fecha 29 de mayo de 2023, se requirió al responsable evidencia de las acciones vencidas .
</t>
    </r>
    <r>
      <rPr>
        <b/>
        <sz val="8"/>
        <color theme="1"/>
        <rFont val="Arial Narrow"/>
        <family val="2"/>
      </rPr>
      <t>15/06/2023:</t>
    </r>
    <r>
      <rPr>
        <sz val="8"/>
        <color theme="1"/>
        <rFont val="Arial Narrow"/>
        <family val="2"/>
      </rPr>
      <t xml:space="preserve"> Mediante memorando No.20231200003353 de fecha 15 de junio de 2023, se requirió al responsable evidencia de las acciones vencidas.
</t>
    </r>
    <r>
      <rPr>
        <b/>
        <sz val="8"/>
        <color theme="1"/>
        <rFont val="Arial Narrow"/>
        <family val="2"/>
      </rPr>
      <t>28/11/2023:</t>
    </r>
    <r>
      <rPr>
        <sz val="8"/>
        <color theme="1"/>
        <rFont val="Arial Narrow"/>
        <family val="2"/>
      </rPr>
      <t xml:space="preserve">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t>
    </r>
  </si>
  <si>
    <t>HISTÓRICO ACCIONES CERRADAS
SEGUIMIENTO A 31 DE OCTUBRE DE 2023</t>
  </si>
  <si>
    <t>Suscrito mediante memorando No 20211200012093 del  No 21-12-2021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 Plazos acordado entre  la Coordinadora Grupo de Gestión Financiera  y la Coordinadora Grupo Control Interno. Fecha inicial de cumplimiento 01/11/2022  Ampliación del plazo hasta el 30/03/2023.
06/06/20023: Mediante memorando No.20231200002913 de fecha 23 de mayo de 2023, se requirió al responsable evidencia de las acciones vencidas.
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t>
  </si>
  <si>
    <r>
      <t xml:space="preserve">Suscrito mediante memorando No 20211200012093 del  No 21-12-2021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 Plazos acordado entre  la Coordinadora Grupo de Gestión Financiera  y la Coordinadora Grupo Control Interno. Fecha inicial de cumplimiento 30/11/2022 Ampliación del plazo hasta el 30/03/2023.
</t>
    </r>
    <r>
      <rPr>
        <b/>
        <sz val="8"/>
        <color theme="1"/>
        <rFont val="Arial Narrow"/>
        <family val="2"/>
      </rPr>
      <t xml:space="preserve">28/11/2023: </t>
    </r>
    <r>
      <rPr>
        <sz val="8"/>
        <color theme="1"/>
        <rFont val="Arial Narrow"/>
        <family val="2"/>
      </rPr>
      <t xml:space="preserve">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t>
    </r>
  </si>
  <si>
    <r>
      <t xml:space="preserve">Suscrito mediante memorando No 20211200012093 del  No 21-12-2021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 Plazos acordado entre  la Coordinadora Grupo de Gestión Financiera  y la Coordinadora Grupo Control Interno. Fecha inicial de cumplimiento 30/12/2022 Ampliación del plazo hasta el 30/03/2023.
</t>
    </r>
    <r>
      <rPr>
        <b/>
        <sz val="8"/>
        <color theme="1"/>
        <rFont val="Arial Narrow"/>
        <family val="2"/>
      </rPr>
      <t>28/11/2023:</t>
    </r>
    <r>
      <rPr>
        <sz val="8"/>
        <color theme="1"/>
        <rFont val="Arial Narrow"/>
        <family val="2"/>
      </rPr>
      <t xml:space="preserve">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t>
    </r>
  </si>
  <si>
    <r>
      <t xml:space="preserve">Suscrito mediante memorando No 20211200012093 del  No 21-12-2021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 Plazos acordado entre  la Coordinadora Grupo de Gestión Financiera  y la Coordinadora Grupo Control Interno. Fecha inicial de cumplimiento 30/11/2022 Ampliación del plazo hasta el 30/03/2023.
06/06/2023: Mediante memorando No.20231200003083 de fecha 29 de mayo de 2023, se requirió al responsable evidencia de las acciones vencidas .
15/06/2023: Mediante memorando No.20231200003353 de fecha 15 de junio de 2023, se requirió al responsable evidencia de las acciones vencidas.
</t>
    </r>
    <r>
      <rPr>
        <b/>
        <sz val="8"/>
        <color theme="1"/>
        <rFont val="Arial Narrow"/>
        <family val="2"/>
      </rPr>
      <t>28/11/2023:</t>
    </r>
    <r>
      <rPr>
        <sz val="8"/>
        <color theme="1"/>
        <rFont val="Arial Narrow"/>
        <family val="2"/>
      </rPr>
      <t xml:space="preserve">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t>
    </r>
  </si>
  <si>
    <r>
      <t xml:space="preserve">Suscrito mediante memorando No 20211200012093 del  No 21-12-2021
Memorando 20221200009803 del 11 de octubre del 2022, solicitud de evidencias de acciones vencidas.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 Plazos acordado entre  la Coordinadora Grupo de Gestión Financiera  y la Coordinadora Grupo Control Interno. Fecha inicial de cumplimiento 30/11/2022 Ampliación del plazo hasta el 30/03/2023.
06/06/2023: Mediante memorando No.20231200003083 de fecha 29 de mayo de 2023, se requirió al responsable evidencia de las acciones vencidas .
15/06/2023: Mediante memorando No.20231200003353 de fecha 15 de junio de 2023, se requirió al responsable evidencia de las acciones vencidas.
</t>
    </r>
    <r>
      <rPr>
        <b/>
        <sz val="8"/>
        <color theme="1"/>
        <rFont val="Arial Narrow"/>
        <family val="2"/>
      </rPr>
      <t xml:space="preserve">28/11/2023: </t>
    </r>
    <r>
      <rPr>
        <sz val="8"/>
        <color theme="1"/>
        <rFont val="Arial Narrow"/>
        <family val="2"/>
      </rPr>
      <t xml:space="preserve">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t>
    </r>
  </si>
  <si>
    <t>El Grupo de Control Interno durante el ejercicio de seguimiento y evaluación al Sistema de Control Interno evidenció que el Procedimiento de Conflicto de Intereses no se encuentra actualizado, el procedi-miento publicado en la Intranet cuenta con fecha del 3 de septiembre 2021, necesita ser revisado y actualizado para así refle-jar mejores prácticas y poder abordar los posibles escenarios que puedan surgir.</t>
  </si>
  <si>
    <t>Porque no se ha realizado la gestión de actulización del procedimiento por parte de las dependencias a cargo.</t>
  </si>
  <si>
    <t>Actualizar el procedimiento de conflicto de intereses</t>
  </si>
  <si>
    <t>SUSCRITO MEDIANTE ORFEO RADICADO No 20221200000043 DEL 06-01-2022.
06/06/20023: Mediante memorando No.20231200002913 de fecha 23 de mayo de 2023, se requirió al responsable evidencia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t>
  </si>
  <si>
    <t>SUSCRITO MEDIANTE ORFEO RADICADO No 20221200000043 DEL 06-01-2022.
06/06/20023: Mediante memorando No.20231200002913 de fecha 23 de mayo de 2023, se requirió al responsable evidencia de las acciones vencidas .
23/06/2023: mediante memorando 20236500002033 del 30 de mayo de 2023 la DTCA informa que las evidencias se encuentran disponibles en el drive, las cuales fueron verificadas por parte del GCI.
23/06/2023: mediante memorando 20231200003393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t>
  </si>
  <si>
    <t>SUSCRITO MEDIANTE ORFEO RADICADO No 20221200000043 DEL 06-01-2022.
06/06/20023: Mediante memorando No.20231200002913 de fecha 23 de mayo de 2023, se requirió al responsable evidencia de las acciones vencidas.
23/06/2023: mediante memorando 20236500002033 del 30 de mayo de 2023 la DTCA informa que las evidencias se encuentran disponibles en el drive, las cuales fueron verificadas por parte del GCI.
23/06/2023: mediante memorando 20231200003393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t>
  </si>
  <si>
    <t>Se suscribe mediante memorando 20221200005193  del 02 de junio de 2022
11/08/2023: Mediante memorando No. 20231200004693 del 15 de agosto de 2023, el Grupo de Control Interno requiero  evidencia de las acciones vencidas.
25/08/2023: Mediante memorando No. 20236000005233 del 22 de agosto de 2023, el responsable  solicitó prorroga para el cumplimiento de la acción,  el Grupo de Control Interno concedió prorroga para el 18 de septiembre de 2023,
30/11/2023 Mediante memorando 20231200006913 del 24 de noviembre del 2023, se solicito al responsable las evidencias  de las acciones que se encuentran en estado abierto vencido.</t>
  </si>
  <si>
    <t>Se suscribe con memorando 20221200007613 del 29/07/2022
26/05/2023: 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t>
  </si>
  <si>
    <t>Se suscribe con memorando 20221200007613 del 29/07/2022
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Mediante memorando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
26/05/2023: 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t>
  </si>
  <si>
    <t>Se suscribe con memorando 20221200007613 del 29/07/2022
26/05/2023: 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t>
  </si>
  <si>
    <t>Se suscribe con memorando 20221200007613 del 29/07/2022
26/05/2023: 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
30/11/2023 Mediante memorando No.20231200006923 del 24 de noviembre del 2023, se solicito al responsable las evidencias  de las acciones que se encuentran en estado abierto vencido.</t>
  </si>
  <si>
    <t xml:space="preserve">Se suscribe con memorando 20221200007613 del 29/07/2022
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
26/05/2023: 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
30/11/2023 Mediante memorando No.20231200006923 del 24 de noviembre del 2023, se solicito al responsable las evidencias  de las acciones que se encuentran en estado abierto vencido.
</t>
  </si>
  <si>
    <t>Se suscribe con memorando 20221200007613 del 29/07/2022
26/05/2023: 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
30/11/2023 Mediante memorando No.20231200006923 del 24 de noviembre del 2023, se solicito al responsable las evidencias  de las acciones que se encuentran en estado abierto vencido.</t>
  </si>
  <si>
    <t xml:space="preserve">Se suscribe con memorando 20221200007613 del 29/07/2022
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
26/05/2023: 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
</t>
  </si>
  <si>
    <t xml:space="preserve">Se suscribe con memorando 20221200007613 del 29/07/2022
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
26/05/2023: 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vencido.30/11/2023 Mediante memorando No.20231200006923 del 24 de noviembre del 2023, se solicito al responsable las evidencias  de las acciones que se encuentran en estado abierto vencido.
</t>
  </si>
  <si>
    <t>Se suscribe con memorando 20221200007613 del 29/07/2022
26/05/2023: 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t>
  </si>
  <si>
    <t>Se suscribe con memorando 20221200007613 del 29/07/2022
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
26/05/2023: 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t>
  </si>
  <si>
    <r>
      <t xml:space="preserve">Se suscribe con memorando 20221200007613 del 29/07/2022
</t>
    </r>
    <r>
      <rPr>
        <b/>
        <sz val="8"/>
        <color theme="1"/>
        <rFont val="Arial Narrow"/>
        <family val="2"/>
      </rPr>
      <t>26/05/2023:</t>
    </r>
    <r>
      <rPr>
        <sz val="8"/>
        <color theme="1"/>
        <rFont val="Arial Narrow"/>
        <family val="2"/>
      </rPr>
      <t xml:space="preserve"> 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t>
    </r>
  </si>
  <si>
    <t>Se suscribe con memorando 20221200009193 del 22/09/2021
GCI: Mediante memorando no 20235510001053 de fecha 16/03/2023, el responsable allegó avance y solicito prórroga para la fecha 28/07/2023.
GCI: Mediante memorando no 20231200001843de fecha 30/03/2023, se concedió prórroga para la fecha 31/05/2023
13/07/2023:Mediante memorando No. 20235510002393 del 27 de junio de 2023, el Responsable remitió al Grupo de Control Interno, solicitud pórroga para el día 30 de agosto de 2023.
13/07/2023:El Grupo de Control Interno, mediante memorando No.20231200004253 de fecha 13 de julio de 2023 , concedió prorroga de la acción para el día 31 de julio de 2023.
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
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identificó dentro del acta información sobre la socialización del procedimiento o paso a paso para la revisión de los soportes correspondientes a las cuentas de los contratistas".  No obstante el término para cumplir la acción venció el 31 de julio de 2023, con memorando 20235510003273 del 14 de agosto de 2023, se solicita prórroga.
30/11/2023 Mediante memorando 20231200006893 del 24 de noviembre del 2023, se solicito al responsable las evidencias  de las acciones que se encuentran en estado abierto vencido.</t>
  </si>
  <si>
    <t>Se suscribe con memorando 20221200009193 del 22/09/2021
GCI: Mediante memorando no 20235510001053 de fecha 16/03/2023, el responsable allegó avance y solicito prórroga para la fecha 28/07/2023.
GCI: Mediante memorando no 20231200001843de fecha 30/03/2023, se concedió prórroga para la fecha 31/05/2023
13/07/2023:Mediante memorando No. 20235510002393 del 27 de junio de 2023, el Responsable remitió al Grupo de Control Interno, solicitud pórroga para el día 30 de agosto de 2023.
13/07/2023El Grupo de Control Interno, mediante memorando No.20231200004253 de fecha 13 de julio de 2023 , concedió prorroga de la acción para el día 31 de julio de 2023
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relaciona la formalización de la designación de supervisión de los contratos que carecen de supervisión".  No obstante el término para cumplir la acción venció el 31 de julio de 2023, con memorando 20235510003273 del 14 de agosto de 2023, se solicita prórroga.
30/11/2023 Mediante memorando 20231200006893 del 24 de noviembre del 2023, se solicito al responsable las evidencias  de las acciones que se encuentran en estado abierto vencido.</t>
  </si>
  <si>
    <t>Se suscribe con memorando 20221200009193 del 22/09/2021
GCI: Mediante memorando no 20235510001053 de fecha 16/03/2023, el responsable allegó avance y solicito prórroga para la fecha 28/07/2023.
GCI: Mediante memorando no 20231200001843de fecha 30/03/2023, se concedió prórroga para la fecha 31/05/2023
13/07/2023:Mediante memorando No. 20235510002393 del 27 de junio de 2023, el Responsable remitió al Grupo de Control Interno, solicitud pórroga para el día 30 de agosto de 2023.
13/07/2023:El Grupo de Control Interno, mediante memorando No.20231200004253 de fecha 13 de julio de 2023 , concedió prorroga de la acción para el día 31 de julio de 2023.
11/08/2023: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
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"...el Grupo de Control Interno no evidenció los contratos en los cuales el coordinador de contratos no ha proporcionado su firma en la plataforma SIGEP".  No obstante el término para cumplir la acción venció el 31 de mayo de 2023, con memorando 20235510003273 del 14 de agosto de 2023, se solicita prórroga.
30/11/2023 Mediante memorando 20231200006893 del 24 de noviembre del 2023, se solicito al responsable las evidencias  de las acciones que se encuentran en estado abierto vencido.</t>
  </si>
  <si>
    <t>Se aprueba plan de mejoramiento mediante memorando No 20221200010603 de 16 de noviembre de 2022.
10/11/2023: Mediante memorando No.20237010020443  del 7 de noviembre del 2023 el responsable envío evidencias , el Grupo de Control Interno verificó el cumplimiento de las acciones, por lo cual, mediante memorando No. 20231200006543 del 10 de noviembre del 2023 socializó el cierre de la Acción No.1 de la No Conformidad No.1</t>
  </si>
  <si>
    <t>Se suscribe con Orfeo No 20221200010913 de fecha 21/11/2022
26/05/2023: Mediante memorando 20231200002983, de fecha 25 de mayo de 2023, el grupo de Control Interno solicitó evidencias  del cumplimiento de las acciones vencidas.
30/11/2023 Mediante memorando No.20231200006923 del 24 de noviembre del 2023, se solicito al responsable las evidencias  de las acciones que se encuentran en estado abierto vencido.</t>
  </si>
  <si>
    <t>Se suscribe con Orfeo No 20221200010913 de fecha 21/11/2022
26/05/2023: 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t>
  </si>
  <si>
    <t>Se suscribe con Orfeo No 20221200010913 de fecha 21/11/2022
26/05/2023: Mediante memorando 20231200002983, del 25 de mayo de 2023, el grupo de Control Interno solicitó las evidencias del cumplimiento de las acciones vencidas.
30/11/2023 Mediante memorando No.20231200006923 del 24 de noviembre del 2023, se solicito al responsable las evidencias  de las acciones que se encuentran en estado abierto vencido.</t>
  </si>
  <si>
    <t>Mediante memorando con radicado Orfeo No 20221200011403 de fecha 5 diciembre de 2022 se aprobó la suscripción del plan de mejoramiento. 
30/11/2023 Mediante memorando 20231200006913 del 24 de noviembre del 2023, se solicito al responsable las evidencias  de las acciones que se encuentran en estado abierto vencido.</t>
  </si>
  <si>
    <t>Se suscribe con Orfeo No 20221200012053 de fecha 26/12/2022
12/07/2023:Mediante memorando No. 20235510002383 del 27 de junio de 2023, el Responsable remitió al Grupo de Control Interno, las evidencias del Plan de Mejoramiento por Procesos - Gestión.
12/07/2023:  Mediante memorando Mediante memorando No.20231200004243 del 13 de julio de 2023 el Grupo de Control Interno informó que deben realizarse las acciones necesarias para dar cumplimiento a la acción
13/07/2023: Mediante memorando No. 20235510002393 del 27 de junio de 2023, el Responsable remitió al Grupo de Control Interno, solicitud pórroga para el día 30 de agosto de 2023
13/07/2023: Mediante memorando No. 20231200004253 del 13  de julio de 2023, el Grupo de Control Interno comunicó que el plazo de entrega de la acción es el día 14 de agosto de 2023
17/10/2023: Mediante memorando No.20235510003473  del 29 de agosto  de 2023, el reponsable remitió evidencia:Lista de asistencia del Análisis Plan de Manejo PNN El Cocuy, el Grupo de Control Interno costató que la evidencia aportada no generan el cumplimiento de la misma por lo cual mediante memorando No. 20231200005993 del 17 de octubre 2023 comunicó que se debe aportar documentación que indique la actualización del Plan de Manejo. Adiconalmente se informó que se concede prórroga para el 24 de octubre de 2023.
21/11/2023:  Medianete memorando No.20235510004373 del 3 de noviembre de 2023 el responsable remitió evidencias. El Grupo de Control Interno validó la información por lo cual mediante memorando No. 20231200006723 del 21 de noviembre de 2023  socializó el cierre de la No conformidad No.4</t>
  </si>
  <si>
    <t>Suscripción Plan de mejoramiento  mediante memorando No 20221200011913 de fecha 22 de diciembre del 2022.
06/06/20023: Mediante memorando No.20231200002913 de fecha 23 de mayo de 2023, se requirió al responsable evidencia de las acciones vencidas .
23/06/2023: mediante memorando 20236500002033 del 30 de mayo de 2023 la DTCA informa que las evidencias se encuentran disponibles en el drive, las cuales fueron verificadas por parte del GCI y se procede al cierre.
23/06/2023: mediante memorando 20231200003393 del 23 de junio de 2023 el GCI dió respuesta a la solicitud de cierre.
30/11/2023 Mediante memorando No.20231200006923 del 24 de noviembre del 2023, se solicito al responsable las evidencias  de las acciones que se encuentran en estado abierto vencido.</t>
  </si>
  <si>
    <t xml:space="preserve">Suscripción Plan de mejoramiento  mediante memorando No 20221200011913 de fecha 22 de diciembre del 2022.
06/06/20023: Mediante memorando No.20231200002913 de fecha 23 de mayo de 2023, se requirió al responsable evidencia de las acciones vencidas .
23/06/2023: mediante memorando 20236500002033 del 30 de mayo de 2023 la DTCA informa que las evidencias se encuentran disponibles en el drive, las cuales fueron verificadas por parte del GCI y se procede al cierre.
23/06/2023: mediante memorando 20231200003393 del 23 de junio de 2023 el GCI dió respuesta a la solicitud de cierre.
30/11/2023 Mediante memorando No.20231200006923 del 24 de noviembre del 2023, se solicito al responsable las evidencias  de las acciones que se encuentran en estado abierto vencido.
</t>
  </si>
  <si>
    <t>Suscripción Plan de mejoramiento  mediante memorando No 20221200011913 de fecha 22 de diciembre del 2022.
23/06/2023: mediante memorando 20236500002033 del 30 de mayo de 2023 la DTCA informa que las evidencias se encuentran disponibles en el drive, las cuales fueron verificadas por parte del GCI.
23/06/2023: mediante memorando 20231200003393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t>
  </si>
  <si>
    <t>Suscripción Plan de mejoramiento  mediante memorando No 20221200012253 de fecha 28 de diciembre del 2022.
30/11/2023 Mediante memorando No.20231200006923 del 24 de noviembre del 2023, se solicito al responsable alistar las evidencias  de las acciones que se encuentran proximas a vencer (15 de diciembre de 2023).</t>
  </si>
  <si>
    <t>Suscripción Plan de mejoramiento  mediante memorando No 20221200012253 de fecha 28 de diciembre del 2022.
06/06/20023: Mediante memorando No.20231200002913 de fecha 23 de mayo de 2023, se requirió al responsable evidencia de las acciones vencidas.
23/06/2023: mediante memorando 20236500002033 del 30 de mayo de 2023 la DTCA informa que las evidencias se encuentran disponibles en el drive, las cuales fueron verificadas por parte del GCI.
23/06/2023: mediante memorando 20231200003393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t>
  </si>
  <si>
    <t xml:space="preserve">Suscripción Plan de mejoramiento  mediante memorando No 20221200012253 de fecha 28 de diciembre del 2022.
06/06/20023: Mediante memorando No.20231200002913 de fecha 23 de mayo de 2023, se requirió al responsable evidencia de las acciones vencidas.
23/06/2023: mediante memorando 20236500002033 del 30 de mayo de 2023 la DTCA informa que las evidencias se encuentran disponibles en el drive, las cuales fueron verificadas por parte del GCI.
23/06/2023: mediante memorando 20231200003393 del 23 de junio de 2023 el GCI dió respuesta a la solicitud de cierre, en donde se informa que las evidencias no cumplen con la acción programada.
30/11/2023 Mediante memorando No.20231200006923 del 24 de noviembre del 2023, se solicito al responsable las evidencias  de las acciones que se encuentran en estado abierto vencido.
</t>
  </si>
  <si>
    <t>20/04/2023: Mediante 20231200001943 de fecha 31-03-2023 se suscribe el Plan de Mejoramiento.
30/11/2023 Mediante memorando 20231200006913 del 24 de noviembre del 2023, se solicito al responsable las evidencias  de las acciones que se encuentran en estado abierto vencido.</t>
  </si>
  <si>
    <t>20/04/2023: Mediante 20231200001943 de fecha 31-03-2023 se suscribe el Plan de Mejoramiento.
28/06/2023: mediante memorando 2023611000473 del 13 de junio de 2023 la dirección territorial DTAO solicita modificación de la acción correctiva.
28/06/2023: mediante memorando 20231200003763 del 28 de junio de 2023 el GCI aprueba la modificación de la acción correctiva y se amplia fecha de entrega hasta el 30 de septiembre de 2023. 
30/11/2023 Mediante memorando 20231200006913 del 24 de noviembre del 2023, se solicito al responsable las evidencias  de las acciones que se encuentran en estado abierto vencido.</t>
  </si>
  <si>
    <t>Se aprueba plan de mejora con Orfeo No 20221200010013 de fecha 25/10/2022
19/04/203: Mediante memorando no. 20222200004283 de fecha 27-12-2022 el responsable solicita prórroga para la  acción correctiva para el 30 de abril de 2023.
19/04/2023: Mediante memorando no. 20221200012323 de fecha 30-12-2022 el Grupo de Control Interno concedió la prórroga para el día 30 de abril de 2023 
20/04/2023: Mediante memorando no. 20232200000313 de fecha 30-01-2023 el responsable allegó el primer avance correspondiente a la primera acción correctiva.
20/04/2023: El Grupo de Control Interno validó la evidencia suministrada por el responsable,constatando la socialización de los documentos sujetos a actualizción y derogación del Sistema de Gestión Inetegrado (SGI), por medio de la trazabilidad de correos electrónicos de fechas19 de agosto de 2022, 6 de octubre de 2022,7 de octubre de 2022, 21 de octubre de 2022, en los cuales se indicarón pautas para el procedimiento.
20/04/2023: Por medio de memorando no 20231200001763 de fecha 27-03-2023 el Grupo de Control Interno informó los avances de gestión se reciben solo cuando se haya cumplido con la actividad en su totatalidad.
8/06/2023: Mediante memorando No.20232200001013 de fecha 25/04/2023, el responsable solicitó prórroga para el cumplimiento de la acción, ya que  los documentos que hacen parte de las actualizaciones y ajustes son de la linea tematica de educacidn ambiental. Esta linea se integra  al proceso de gestidn de comunicaciones y los ajustes en los documentos deben tener directrices impartidas desde su nuevo proceso
8/06/2023: Mediante memorando No.20231200002803 del 17 de mayo de 2023 se concedió prorroga hasta el 30 de septiembre de 2023
17/10/2023: Mediante memorando No.20232200002373 del 22 de septiembre de 2023, el reponsable remitió solicutd de prórroga para el cumplimiento de la acción, ya que han presentando dificultades para los ajustes de los documentos pendientes, el Grupo de Control Interno evaluó la justificiacón y mediante memorando No. 20231200006003 del 17 de octubre de 2023  informó la ampliación para la ejecución de la acción, con fecha del 30 de octubre de 2023. Adicionalmente recalco el cumplimiento de la misma ya que es la tercera aprobación de prórroga. 
8/11/2023: Mediante memorando No. 20232200002863  del 25 de octubre   el responsable remitió evidencia, el Grupo de Control Interno verificó la validéz de los soportes por lo cual mediante memorando No.20231200006373 del 8 de noviembre del 2023 socializó el cierre de la acción No.2 de la No conformidad No.3</t>
  </si>
  <si>
    <t>SUSCRITO MEDIANTE ORFEO RADICADO No 20221200000043 DEL 06-01-2022.
06/06/20023: Mediante memorando No.20231200002913 de fecha 23 de mayo de 2023, se requirió al responsable evidencia de las acciones vencidas.
23/06/2023: mediante memorando 20236500002033 del 30 de mayo de 2023 la DTCA informa que las evidencias se encuentran disponibles en el drive, las cuales fueron verificadas por parte del GCI.
23/06/2023: mediante memorando 20231200003393 del 23 de junio de 2023 el GCI dió respuesta a la solicitud de cierre, en donde se informa que las evidencias no cumplen con la acción programada.
30/11/2023 Mediante memorando No.20231200006923 del 24 de noviembre del 2023, se solicito al responsable las evidencias  de las acciones que se encuentran en estado abierto vencido.</t>
  </si>
  <si>
    <t>SUSCRITO MEDIANTE ORFEO RADICADO No 20221200000043 DEL 06-01-2022.
06/06/20023: Mediante memorando No.20231200002913 de fecha 23 de mayo de 2023, se requirió al responsable evidencia de las acciones vencidas.
23/06/2023: mediante memorando 20236500002033 del 30 de mayo de 2023 la DTCA informa que las evidencias se encuentran disponibles en el drive, las cuales fueron verificadas por parte del GCI.
23/06/2023: mediante memorando 20231200003393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t>
  </si>
  <si>
    <t>Se suscribe con memorando 20221200007613 del 29/07/2022
26/05/2023: Mediante memorando 20231200002983, del 25 de mayo de 2023, el grupo de Control Interno solicitó las evidencias del cumplimiento de las acciones vencidas.
30/11/2023 Mediante memorando No.20231200006923 del 24 de noviembre del 2023, se solicito al responsable las evidencias  de las acciones que se encuentran en estado abierto vencido.</t>
  </si>
  <si>
    <t>Se suscribe con memorando 20221200007613 del 29/07/2022
26/05/2023: Mediante memorando 20231200002983, del 25 de mayo de 2023, el grupo de Control Interno solicitó las evidencias del cumplimiento de las acciones vencidas.
30/11/2023 Mediante memorando No.20231200006923 del 24 de noviembre del 2023, se solicito al responsable las evidencias  de las acciones que se encuentran en estado abierto vencido.</t>
  </si>
  <si>
    <t>Se suscribe con memorando 20221200007613 del 29/07/2022
26/05/2023: 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t>
  </si>
  <si>
    <t xml:space="preserve">Se suscribe con memorando 20221200007613 del 29/07/2022
26/05/2023: 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
</t>
  </si>
  <si>
    <t>Se suscribe con memorando 20221200007613 del 29/07/2022
26/05/2023: 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t>
  </si>
  <si>
    <t>Se suscribe con memorando 20221200009193 del 22/09/2021
GCI: Mediante memorando no 20235510001053 de fecha 16/03/2023, el responsable allegó avance y solicito prórroga para la fecha 28/07/2023.
GCI: Mediante memorando no 20231200001843de fecha 30/03/2023, se concedió prórroga para la fecha 31/05/2023
13/07/2023:Mediante memorando No. 20235510002393 del 27 de junio de 2023, el Responsable remitió al Grupo de Control Interno, solicitud pórroga para el día 30 de agosto de 2023.
13/07/2023: El Grupo de Control Interno, mediante memorando No.20231200004253 de fecha 13 de julio de 2023 , concedió prorroga de la acción para el día 31 de julio de 2023.
11/08/2023 Mediante memorando No. 20231200004793 de fecha 18 de agosto de 2023el Grupo de Control Interno informo el que para el cierre de la acción es necesario soportar la acción planteada.
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"los soportes que demuestren la carga de la experiencia laboral relacionada con los contratos en cuestión".  No obstante el término para cumplir la acción venció el 31 de julio de 2023, con memorando 20235510003273 del 14 de agosto de 2023, se solicita prórroga.
30/11/2023 Mediante memorando 20231200006893 del 24 de noviembre del 2023, se solicito al responsable las evidencias  de las acciones que se encuentran en estado abierto vencido.</t>
  </si>
  <si>
    <t>Se suscribe con memorando 20221200009193 del 22/09/2021
GCI: Mediante memorando no 20235510001053 de fecha 16/03/2023, el responsable allegó avance y solicito prórroga para la fecha 28/07/2023.
GCI: Mediante memorando no 20231200001843de fecha 30/03/2023, se concedió prórroga para la fecha 31/05/2023
13/07/2023:Mediante memorando No. 20235510002393 del 27 de junio de 2023, el Responsable remitió al Grupo de Control Interno, solicitud pórroga para el día 30 de agosto de 2023.
13/07/2023: El Grupo de Control Interno, mediante memorando No.20231200004253 de fecha 13 de julio de 2023 , concedió prorroga de la acción para el día 31 de julio de 2023
11/08/2023: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
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"los soportes que demuestren la firma de las hojas de vida en SIGEP".  No obstante el término para cumplir la acción venció el 31 de julio de 2023, con memorando 20235510003273 del 14 de agosto de 2023, se solicita prórroga.
30/11/2023 Mediante memorando 20231200006893 del 24 de noviembre del 2023, se solicito al responsable las evidencias  de las acciones que se encuentran en estado abierto vencido.</t>
  </si>
  <si>
    <t>Se suscribe con memorando 20221200009193 del 22/09/2021
GCI: Mediante memorando no 20235510001053 de fecha 16/03/2023, el responsable allegó avance y solicito prórroga para la fecha 28/07/2023.
GCI: Mediante memorando no 20231200001843de fecha 30/03/2023, se concedió prórroga para la fecha 31/05/2023
13/07/2023:Mediante memorando No. 20235510002393 del 27 de junio de 2023, el Responsable remitió al Grupo de Control Interno, solicitud pórroga para el día 30 de agosto de 2023.
13/07/2023:El Grupo de Control Interno, mediante memorando No.20231200004253 de fecha 13 de julio de 2023 , concedió prorroga de la acción para el día 31 de julio de 2023
11/08/2023: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
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"los soportes que demuestren las actas de aprobación de las pólizas".  No obstante el término para cumplir la acción venció el 31 de julio de 2023, con memorando 20235510003273 del 14 de agosto de 2023, se solicita prórroga.
30/11/2023 Mediante memorando 20231200006893 del 24 de noviembre del 2023, se solicito al responsable las evidencias  de las acciones que se encuentran en estado abierto vencido.</t>
  </si>
  <si>
    <t>Se suscribe con memorando 20221200009193 del 22/09/2021
GCI: Mediante memorando no 20235510001053 de fecha 16/03/2023, el responsable allegó avance y solicito prórroga para la fecha 28/07/2023.
GCI: Mediante memorando no 20231200001843de fecha 30/03/2023, se concedió prórroga para la fecha 31/05/2023
13/07/2023:Mediante memorando No. 20235510002393 del 27 de junio de 2023, el Responsable remitió al Grupo de Control Interno, solicitud pórroga para el día 30 de agosto de 2023.
13/07/2023:El Grupo de Control Interno, mediante memorando No.20231200004253 de fecha 13 de julio de 2023 , concedió prorroga de la acción para el día 31 de julio de 2023
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
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"los soportes que demuestren las actas de aprobación de las pólizas".  No obstante el término para cumplir la acción venció el 31 de julio de 2023, con memorando 20235510003273 del 14 de agosto de 2023, se solicita prórroga.  Así mismo, se aclara que no son las actas de aprobación de las pólizas, sino "las carpetas contractuales para identificar el archivo de productos entregados por contratistas".
30/11/2023 Mediante memorando 20231200006893 del 24 de noviembre del 2023, se solicito al responsable las evidencias  de las acciones que se encuentran en estado abierto vencido.</t>
  </si>
  <si>
    <t>Se suscribe con memorando 20221200009193 del 22/09/2021
GCI: Mediante memorando no 20235510001053 de fecha 16/03/2023, el responsable allegó avance y solicito prórroga para la fecha 28/07/2023.
GCI: Mediante memorando no 20231200001843de fecha 30/03/2023, se concedió prórroga para la fecha 31/05/2023
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relacionan los contratos pendientes de liquidación y que deben ser archivados".  No obstante el término para cumplir la acción venció el 31 de mayo de 2023, con memorando 20235510003273 del 14 de agosto de 2023, se solicita prórroga.
30/11/2023 Mediante memorando 20231200006893 del 24 de noviembre del 2023, se solicito al responsable las evidencias  de las acciones que se encuentran en estado abierto vencido.</t>
  </si>
  <si>
    <t xml:space="preserve">
Porque el PNN consideró que el apoyo técnico de la DT sería la revisión final del documento de PECDNS y retroalimentación en caso de requerirse. </t>
  </si>
  <si>
    <t>Se aprueba plan de mejoramiento mediante memorando No 20221200010603 de 16 de noviembre de 2022.
10/11/2023: Mediante memorando No.20237010020443  del 7 de noviembre del 2023 el responsable envío evidencias , el Grupo de Control Interno verificó el cumplimiento de las acciones, por lo cual, mediante memorando No. 20231200006543 del 10 de noviembre del 2023 socializó el cierre de la Acción No.2 de la No Conformidad No.1</t>
  </si>
  <si>
    <t>Se suscribe con Orfeo No 20221200010913 de fecha 21/11/2022
30/11/2023 Mediante memorando No.20231200006923 del 24 de noviembre del 2023, se solicito al responsable las evidencias  de las acciones que se encuentran en estado abierto vencido.</t>
  </si>
  <si>
    <t>Se suscribe con Orfeo No 20221200010913 de fecha 21/11/2022
26/05/2023: Mediante memorando 20231200002983, del 25 de mayo de 2023, el grupo de Control Interno solicitó las evidencias del cumplimiento de las acciones vencidas.
23/06/2023: mediante memorando 20236500002043 del 30 de mayo de 2023 la DTCA informa que las evidencias se encuentran disponibles en el drive, las cuales fueron verificadas por parte del GCI.
23/06/2023: mediante memorando 20231200003403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t>
  </si>
  <si>
    <t>Se suscribe con Orfeo No 20221200010913 de fecha 21/11/2022
26/05/2023: Mediante memorando 20231200002983, del 25 de mayo de 2023, el grupo de Control Interno solicitó las evidencias del cumplimiento de las acciones vencidas.
30/11/2023 Mediante memorando No.20231200006923 del 24 de noviembre del 2023, se solicito al responsable las evidencias  de las acciones que se encuentran en estado abierto vencido.</t>
  </si>
  <si>
    <t>Se suscribe con Orfeo No 20221200010913 de fecha 21/11/2022
30/11/2023 Mediante memorando No.20231200006923 del 24 de noviembre del 2023, se solicito al responsable las evidencias  de las acciones que se encuentran en estado abierto vencido.</t>
  </si>
  <si>
    <t>Se suscribe con Orfeo No 20221200010913 de fecha 21/11/2022
26/05/2023: Mediante memorando 20231200002983, del 25 de mayo de 2023, el grupo de Control Interno solicitó las evidencias del cumplimiento de las acciones vencidas
30/11/2023 Mediante memorando No.20231200006923 del 24 de noviembre del 2023, se solicito al responsable las evidencias  de las acciones que se encuentran en estado abierto vencido..</t>
  </si>
  <si>
    <t>Suscripción Plan de mejoramiento  mediante memorando No 20221200011913 de fecha 22 de diciembre del 2022.
06/06/2023: Mediante memorando No.20231200002913 de fecha 23 de mayo de 2023, se requirió al responsable evidencia de las acciones vencidas .
30/11/2023 Mediante memorando No.20231200006923 del 24 de noviembre del 2023, se solicito al responsable las evidencias  de las acciones que se encuentran en estado abierto vencido.</t>
  </si>
  <si>
    <t>Suscripción Plan de mejoramiento  mediante memorando No 20221200012253 de fecha 28 de diciembre del 2022.
06/06/20023: Mediante memorando No.20231200002913 de fecha 23 de mayo de 2023, se requirió al responsable evidencia de las acciones vencidas .
30/11/2023 Mediante memorando No.20231200006923 del 24 de noviembre del 2023, se solicito al responsable las evidencias  de las acciones que se encuentran en estado abierto vencido.</t>
  </si>
  <si>
    <t xml:space="preserve">Suscripción Plan de mejoramiento  mediante memorando No 20221200012253 de fecha 28 de diciembre del 2022.
06/06/20023: Mediante memorando No.20231200002913 de fecha 23 de mayo de 2023, se requirió al responsable evidencia de las acciones vencidas.
23/06/2023: mediante memorando 20236500002033 del 30 de mayo de 2023 la DTCA informa que las evidencias se encuentran disponibles en el drive, las cuales fueron verificadas por parte del GCI.
23/06/2023: mediante memorando 20231200003393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
</t>
  </si>
  <si>
    <t xml:space="preserve">Suscripción Plan de mejoramiento  mediante memorando No 20221200012253 de fecha 28 de diciembre del 2022.
23/06/2023: mediante memorando 20236500002033 del 30 de mayo de 2023 la DTCA informa que las evidencias se encuentran disponibles en el drive, las cuales fueron verificadas por parte del GCI.
23/06/2023: mediante memorando 20231200003393 del 23 de junio de 2023 el GCI dió respuesta a la solicitud de cierre, en donde se informa que la carpeta compartida en el Drive no tiene documentos adjuntos.
30/11/2023 Mediante memorando No.20231200006923 del 24 de noviembre del 2023, se solicito al responsable las evidencias  de las acciones que se encuentran en estado abierto vencido.
</t>
  </si>
  <si>
    <t>20/04/2023: Mediante 20231200001943 de fecha 31-03-2023 se suscribe el Plan de Mejoramiento.
30/11/2023 Mediante memorando 20231200006913 del 24 de noviembre del 2023, se solicito al responsable las evidencias  de las acciones que se encuentran en estado abierto vencido.</t>
  </si>
  <si>
    <t>Realizar reunión de articulación con la Dirección Territorial para adelantar la actualización del Plan de Emergencias y Contingencias por Desastres Naturales y Socio naturales - PECDNS, con la asesoría de Nivel Central.</t>
  </si>
  <si>
    <t>INDICADORES MES DE NOVIEMBRE</t>
  </si>
  <si>
    <t xml:space="preserve">Procedimiento radiocomunicaciones y telecomunicaciones actualizado </t>
  </si>
  <si>
    <r>
      <rPr>
        <b/>
        <sz val="8"/>
        <rFont val="Arial Narrow"/>
        <family val="2"/>
      </rPr>
      <t>25/10/2023:</t>
    </r>
    <r>
      <rPr>
        <sz val="8"/>
        <rFont val="Arial Narrow"/>
        <family val="2"/>
      </rPr>
      <t xml:space="preserve"> Se aprueba el Plan de Mejoramiento suscrito a través de memorando No. 20231200006203 del 24 de octubre de 2023.
</t>
    </r>
    <r>
      <rPr>
        <b/>
        <sz val="8"/>
        <rFont val="Arial Narrow"/>
        <family val="2"/>
      </rPr>
      <t>12/12/2023:</t>
    </r>
    <r>
      <rPr>
        <sz val="8"/>
        <rFont val="Arial Narrow"/>
        <family val="2"/>
      </rPr>
      <t xml:space="preserve"> a través de memorando No. 20231600159743 del 5 de diciembre de 2023, el proceso responsable solicita prorroga para la entrega de las acciones propuestas hasta el 30 de marzo de 2024.
</t>
    </r>
    <r>
      <rPr>
        <b/>
        <sz val="8"/>
        <rFont val="Arial Narrow"/>
        <family val="2"/>
      </rPr>
      <t>12/12/2023:</t>
    </r>
    <r>
      <rPr>
        <sz val="8"/>
        <rFont val="Arial Narrow"/>
        <family val="2"/>
      </rPr>
      <t xml:space="preserve"> a través del memorando No. 20231200007813 del 11 de diciembre de 2023, el Grupo de Contro Interno aprueba la solicitud de prórroga hasta el 30 de marzo de 2024.</t>
    </r>
  </si>
  <si>
    <r>
      <rPr>
        <b/>
        <sz val="8"/>
        <rFont val="Arial Narrow"/>
        <family val="2"/>
      </rPr>
      <t>25/10/2023:</t>
    </r>
    <r>
      <rPr>
        <sz val="8"/>
        <rFont val="Arial Narrow"/>
        <family val="2"/>
      </rPr>
      <t xml:space="preserve"> Se aprueba el Plan de Mejoramiento suscrito a través de memorando No. 20231200006203 del 24 de octubre de 2023.
</t>
    </r>
    <r>
      <rPr>
        <b/>
        <sz val="8"/>
        <rFont val="Arial Narrow"/>
        <family val="2"/>
      </rPr>
      <t>12/12/2023:</t>
    </r>
    <r>
      <rPr>
        <sz val="8"/>
        <rFont val="Arial Narrow"/>
        <family val="2"/>
      </rPr>
      <t xml:space="preserve"> a través de memorando No. 20231600159743 del 5 de diciembre de 2023, el proceso responsable solicita prorroga para la entrega de las acciones propuestas hasta el 30 de marzo de 2024.
</t>
    </r>
    <r>
      <rPr>
        <b/>
        <sz val="8"/>
        <rFont val="Arial Narrow"/>
        <family val="2"/>
      </rPr>
      <t>12/12/2023:</t>
    </r>
    <r>
      <rPr>
        <sz val="8"/>
        <rFont val="Arial Narrow"/>
        <family val="2"/>
      </rPr>
      <t xml:space="preserve"> a través del memorando No. 20231200007813 del 11 de diciembre de 2023, el Grupo de Contro Interno aprueba la solicitud de prórroga hasta el 30 de marzo de 2024</t>
    </r>
  </si>
  <si>
    <r>
      <rPr>
        <b/>
        <sz val="8"/>
        <rFont val="Arial Narrow"/>
        <family val="2"/>
      </rPr>
      <t>25/10/2023:</t>
    </r>
    <r>
      <rPr>
        <sz val="8"/>
        <rFont val="Arial Narrow"/>
        <family val="2"/>
      </rPr>
      <t xml:space="preserve"> Se aprueba el Plan de Mejoramiento suscrito a través de memorando No. 20231200006203 del 24 de octubre de 2023.
</t>
    </r>
    <r>
      <rPr>
        <b/>
        <sz val="8"/>
        <rFont val="Arial Narrow"/>
        <family val="2"/>
      </rPr>
      <t>12/12/2023:</t>
    </r>
    <r>
      <rPr>
        <sz val="8"/>
        <rFont val="Arial Narrow"/>
        <family val="2"/>
      </rPr>
      <t xml:space="preserve"> a través de memorando No. 20231600159743 del 5 de diciembre de 2023, el proceso responsable solicita prorroga para la entrega de las acciones propuestas hasta el 30 de marzo de 2024.
</t>
    </r>
    <r>
      <rPr>
        <b/>
        <sz val="8"/>
        <rFont val="Arial Narrow"/>
        <family val="2"/>
      </rPr>
      <t>12/12/2023</t>
    </r>
    <r>
      <rPr>
        <sz val="8"/>
        <rFont val="Arial Narrow"/>
        <family val="2"/>
      </rPr>
      <t>: a través del memorando No. 20231200007813 del 11 de diciembre de 2023, el Grupo de Contro Interno aprueba la solicitud de prórroga hasta el 30 de marzo de 2024</t>
    </r>
  </si>
  <si>
    <r>
      <rPr>
        <b/>
        <sz val="8"/>
        <rFont val="Arial Narrow"/>
        <family val="2"/>
      </rPr>
      <t>25/10/2023:</t>
    </r>
    <r>
      <rPr>
        <sz val="8"/>
        <rFont val="Arial Narrow"/>
        <family val="2"/>
      </rPr>
      <t xml:space="preserve"> Se aprueba el Plan de Mejoramiento suscrito a través de memorando No. 20231200006203 del 24 de octubre de 2023.
</t>
    </r>
    <r>
      <rPr>
        <b/>
        <sz val="8"/>
        <rFont val="Arial Narrow"/>
        <family val="2"/>
      </rPr>
      <t>12/12/2023:</t>
    </r>
    <r>
      <rPr>
        <sz val="8"/>
        <rFont val="Arial Narrow"/>
        <family val="2"/>
      </rPr>
      <t xml:space="preserve"> a través de memorando No. 20231600159743 del 5 de diciembre de 2023, el proceso responsable solicita prorroga para la entrega de las acciones propuestas hasta el 30 de marzo de 2024.
</t>
    </r>
    <r>
      <rPr>
        <b/>
        <sz val="8"/>
        <rFont val="Arial Narrow"/>
        <family val="2"/>
      </rPr>
      <t xml:space="preserve">12/12/2023: </t>
    </r>
    <r>
      <rPr>
        <sz val="8"/>
        <rFont val="Arial Narrow"/>
        <family val="2"/>
      </rPr>
      <t>a través del memorando No. 20231200007813 del 11 de diciembre de 2023, el Grupo de Contro Interno aprueba la solicitud de prórroga hasta el 30 de marzo de 2024</t>
    </r>
  </si>
  <si>
    <t>VENCIDA</t>
  </si>
  <si>
    <t>SUSCRITO MEDIANTE ORFEO No 21-12-2021. Con radicado No. 20221200003373 del 8 de abril se realiza seguimiento y  con la Lider de Calidad, de la DTAO, Diana Medina en reunión celebrada el 26 de abril de 2022 se adjunta acta de reunión, continúa abierta.
Se realiza seguimiento mediante memorando No.20221200005143 del 01/06/2022. 
Se recibe solicitud mediante memorando No. 20226110001143 del 27 de mayo de 2022 para el cambio en la responsabilidad, y se da respuesta con memorando No. 20221200007683 del 02 de agosto del 2022, indicando que una vez, verificada la información por parte del Grupo de Control Interno, se evidenció que la acción anteriormente descrita fue aprobada, con el radicado No. 202112000120 el día 21 de diciembre del 2021 y en el cual se adjuntó la matriz en formato Excel. La línea de aprobación se encuentra relaciona en la fila No 18 del documento.  Así las cosas, se ratifica el compromiso con la acción planteada y se menciona que la fecha de vencimiento se encuentra para el día 30 de noviembre del 2022.
30/06/2023: Mediante memorando 20231200003673 de fecha 28 de junio de 2023 , el Grupo de Control Interno solicitó aclaración sobre el estado de la acción ( Si está abierta o cerrada), a causa de, las fallas presentadas en la matriz de Plan de Mejoramiento por Procesos.
30/11/2023 Mediante memorando 20231200006913 del 24 de noviembre del 2023, se solicito al responsable las evidencias  de las acciones que se encuentran en estado abierto vencido.
14/12/2023: Mediante memorando No 20231200008133, del 14 de diciembre del 2023, se hizo requerimiento del cumplimiento de las actividades programadas por el Grupo de Gestión Financiera al interior del Plan de Mejoramiento, actividades que se encuentran vencidas y se hizo requerimiento de la remisión de las evidencias a más tardar el 21 de diciembre de 2023, en carpetas debidamente organizadas por número de no conformidad, observación y acción.</t>
  </si>
  <si>
    <t>Incumplimiento de los requisitos (legales, de la organización y del cliente) para los “Derechos de Petición Atendidos”</t>
  </si>
  <si>
    <t>No hay un mecanismo de identificación primaria de los PQRSD bien sea en el menú del Gestor Documental o al abrir la Bandeja de Entrada, que permita priorizar y hacer seguimiento a estos radicados.</t>
  </si>
  <si>
    <t>Seleccionar y hacer seguimiento por parte de cada servidor público del GGCI, de los radicados  relacionados con PQRSD que le sean asignados, mediante la creación de una carpeta en Drive en cuyo interior se cargarán reportes del Gestor Documental, en Excel con los radicados clasificados como petición,  para priorizar su gestión en cumplimiento de los requisitos para "Derechos de Petición Atendidos"</t>
  </si>
  <si>
    <t>Carpeta Seguimiento PQRSD Dic 2023</t>
  </si>
  <si>
    <t>18/11/2023: Suscrito mediante memorando No. 20231200008233 del 18 de diciembre de 2023</t>
  </si>
  <si>
    <r>
      <t xml:space="preserve">20/04/2023: Mediante 20231200001833 de fecha 30-03-2023 se suscribe el Plan de Mejoramiento.
31-08-2023:  Acción para cumplir con fecha máxima el 17 de octubre de 2023,  según lo informado por la Directora Territorial Amazonía con el memorando 20235000010553 del 24 de agosto de 2023 y según esta Matríz.
</t>
    </r>
    <r>
      <rPr>
        <b/>
        <sz val="8"/>
        <rFont val="Arial Narrow"/>
        <family val="2"/>
      </rPr>
      <t>20/10/2023:</t>
    </r>
    <r>
      <rPr>
        <sz val="8"/>
        <rFont val="Arial Narrow"/>
        <family val="2"/>
      </rPr>
      <t xml:space="preserve"> Mediante memorando no. 20235000011613 del 22 de septiembre de 2023 el Responsable solicitó prórroga para el cumplimiento de la acción, por lo cual el Grupo de Control Interno verificó la justificación de la reporgramación de la ejecucón y mediante memorando No. 20231200005333 del 4 de octubre de 2023 concedio pórroga para el día 30 de noviembre de 2023.
</t>
    </r>
    <r>
      <rPr>
        <b/>
        <sz val="8"/>
        <rFont val="Arial Narrow"/>
        <family val="2"/>
      </rPr>
      <t xml:space="preserve">30/10/2023: </t>
    </r>
    <r>
      <rPr>
        <sz val="8"/>
        <rFont val="Arial Narrow"/>
        <family val="2"/>
      </rPr>
      <t xml:space="preserve"> Con memorando    20231200006333 del 30 de octubre de 2023, dirigido a la Dra. JENNY PAULINE CUETO GÓMEZ - Directora Territorial Amazonía, se solicitan evidencias de cierre de la acción.
</t>
    </r>
    <r>
      <rPr>
        <b/>
        <sz val="8"/>
        <rFont val="Arial Narrow"/>
        <family val="2"/>
      </rPr>
      <t>30/11/2023:</t>
    </r>
    <r>
      <rPr>
        <sz val="8"/>
        <rFont val="Arial Narrow"/>
        <family val="2"/>
      </rPr>
      <t xml:space="preserve">  Con memorando 20231200007113 del 30 de noviembre de 2023, dirigido a la Dra. Jenny Pauline Cueto Gómez - Directora Territorial Amazonía, se solicitan evidencias de cierre de la acción vencida.
14-12-2023:  Se cerró por Raymond Sales, con memorando 20231200007823 el 12-12-2023</t>
    </r>
  </si>
  <si>
    <r>
      <t xml:space="preserve">20/04/2023: Mediante 20231200001833 de fecha 30-03-2023 se suscribe el Plan de Mejoramiento.
31-08-2023:  Acción para cumplir con fecha máxima el 17 de octubre de 2023,  según lo informado por la Directora Territorial Amazonía con el memorando 20235000010553 del 24 de agosto de 2023 y según esta Matríz.
</t>
    </r>
    <r>
      <rPr>
        <b/>
        <sz val="8"/>
        <rFont val="Arial Narrow"/>
        <family val="2"/>
      </rPr>
      <t>20/10/2023:</t>
    </r>
    <r>
      <rPr>
        <sz val="8"/>
        <rFont val="Arial Narrow"/>
        <family val="2"/>
      </rPr>
      <t xml:space="preserve"> Mediante memorando no. 20235000011613 del 22 de septiembre de 2023 el Responsable solicitó prórroga para el cumplimiento de la acción, por lo cual el Grupo de Control Interno verificó la justificación de la reporgramación de la ejecucón y mediante memorando No. 20231200005333 del 4 de octubre de 2023 concedio pórroga para el dóia 30 de noviembre de 2023.
</t>
    </r>
    <r>
      <rPr>
        <b/>
        <sz val="8"/>
        <rFont val="Arial Narrow"/>
        <family val="2"/>
      </rPr>
      <t>30/10/2023:</t>
    </r>
    <r>
      <rPr>
        <sz val="8"/>
        <rFont val="Arial Narrow"/>
        <family val="2"/>
      </rPr>
      <t xml:space="preserve">  Con memorando    20231200006333 del 30 de octubre de 2023, dirigido a la Dra. JENNY PAULINE CUETO GÓMEZ - Directora Territorial Amazonía, se solicitan evidencias de cierre de la acción.
</t>
    </r>
    <r>
      <rPr>
        <b/>
        <sz val="8"/>
        <rFont val="Arial Narrow"/>
        <family val="2"/>
      </rPr>
      <t>30/11/2023:</t>
    </r>
    <r>
      <rPr>
        <sz val="8"/>
        <rFont val="Arial Narrow"/>
        <family val="2"/>
      </rPr>
      <t xml:space="preserve">  Con memorando 20231200007113 del 30 de noviembre de 2023, dirigido a la Dra. Jenny Pauline Cueto Gómez - Directora Territorial Amazonía, se solicitan evidencias de cierre de la acción vencida.
</t>
    </r>
    <r>
      <rPr>
        <b/>
        <sz val="8"/>
        <rFont val="Arial Narrow"/>
        <family val="2"/>
      </rPr>
      <t xml:space="preserve">14/12/2023: </t>
    </r>
    <r>
      <rPr>
        <sz val="8"/>
        <rFont val="Arial Narrow"/>
        <family val="2"/>
      </rPr>
      <t>Se cerró por Raymond Sales, con memorando 20231200007823el 12-12-2023.</t>
    </r>
  </si>
  <si>
    <t>Se suscribe mediante memorando 20221200001363  del 18 -02-2022.
Se concede prorroga hasta el 15-12-2022 mediante orfeo radicado No 20221200007163 del 19-07-2022.
30/06/2023: Mediante memorando 20231200003633 de fecha 28 de junio de 2023 , el Grupo de Control Interno solicitó aclaración sobre el estado de la acción ( Si está abierta o cerrada), a causa de, las fallas presentadas en la matriz de Plan de Mejoramiento por Procesos
15/12/2023: Mediante memorando No. 20231200007263 del 4 de diciembre de 2023, se requirio evidencias de las acciones que se encuenrtan en estado abierto vencidas con el fin de actualizar la matriz.</t>
  </si>
  <si>
    <t>Mediante memorando con radicado Orfeo No 20221200011333 de fecha 5 diciembre de 2022 se aprobó la suscripción del plan de mejoramiento. 
15/12/2023: Mediante memorando No. 20231200007233 del 4 de diciembre de 2023, se requirio evidencias de las acciones que se encuenrtan en estado abierto vencidas con el fin de actualizar la matriz.</t>
  </si>
  <si>
    <t>Suscrito mediante memorando No 20211200012093 del  No 21-12-2021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 Plazos acordado entre  la Coordinadora Grupo de Gestión Financiera  y la Coordinadora Grupo Control Interno. Fecha inicial de cumplimiento 11/11/2022 de noviembre 2022 Ampliación del plazo hasta el 30/03/ 2023.
15/12/2023: Mediante memorando No. 20231200007223 del 4 de diciembre de 2023, se requirio evidencias de las acciones que se encuenrtan en estado abierto vencidas con el fin de actualizar la matriz.</t>
  </si>
  <si>
    <t>Suscrito mediante memorando No 20211200012093 del  No 21-12-2021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 Plazos acordado entre  la Coordinadora Grupo de Gestión Financiera  y la Coordinadora Grupo Control Interno. Fecha inicial de cumplimiento 15/11/2022 de noviembre 2022 Ampliación del plazo hasta el 30/03/2023.
06/06/2023: Mediante memorando No.20231200003083 de fecha 29 de mayo de 2023, se requirió al responsable evidencia de las acciones vencidas .
15/06/2023: Mediante memorando No.20231200003353 de fecha 15 de junio de 2023, se requirió al responsable evidencia de las acciones vencidas .
15/12/2023: Mediante memorando No. 20231200007223 del 4 de diciembre de 2023, se requirio evidencias de las acciones que se encuenrtan en estado abierto vencidas con el fin de actualizar la matriz.</t>
  </si>
  <si>
    <t>Suscrito mediante memorando No 20211200012093 del  No 21-12-2021
Memorando 20221200009803 del 11 de octubre del 2022, solicitud de evidencias de acciones vencidas.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 Plazos acordado entre  la Coordinadora Grupo de Gestión Financiera  y la Coordinadora Grupo Control Interno. Fecha inicial de cumplimiento 15/10/2022 Ampliación del plazo hasta el 30/03/2023.
06/06/2023: Mediante memorando No.20231200003083 de fecha 29 de mayo de 2023, se requirió al responsable evidencia de las acciones vencidas .
15/06/2023: Mediante memorando No.20231200003353 de fecha 15 de junio de 2023, se requirió al responsable evidencia de las acciones vencidas .
15/12/2023: Mediante memorando No. 20231200007223 del 4 de diciembre de 2023, se requirio evidencias de las acciones que se encuenrtan en estado abierto vencidas con el fin de actualizar la matriz.</t>
  </si>
  <si>
    <t>Suscrito mediante memorando No 20211200012093 del  No 21-12-2021
Se aprueba mediante memorando No  20221200010163 del  27 octubre del 2022, ajuste en la fecha de cumplimiento de la acción.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 Plazos acordado entre  la Coordinadora Grupo de Gestión Financiera  y la Coordinadora Grupo Control Interno. Fecha inicial de cumplimiento 15/12/2022  Ampliación del plazo hasta el 30/03/2023.
15/12/2023: Mediante memorando No. 20231200007223 del 4 de diciembre de 2023, se requirio evidencias de las acciones que se encuenrtan en estado abierto vencidas con el fin de actualizar la matriz.</t>
  </si>
  <si>
    <t>Suscrito mediante memorando No 20211200012093 del  No 21-12-2021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 Plazos acordado entre  la Coordinadora Grupo de Gestión Financiera  y la Coordinadora Grupo Control Interno. Fecha inicial de cumplimiento 01/11/2022  Ampliación del plazo hasta el 30/03/2023.
06/06/2023: Mediante memorando No.20231200003083 de fecha 29 de mayo de 2023, se requirió al responsable evidencia de las acciones vencidas .
15/06/2023: Mediante memorando No.20231200003353 de fecha 15 de junio de 2023, se requirió al responsable evidencia de las acciones vencidas .
15/12/2023: Mediante memorando No. 20231200007223 del 4 de diciembre de 2023, se requirio evidencias de las acciones que se encuenrtan en estado abierto vencidas con el fin de actualizar la matriz.</t>
  </si>
  <si>
    <t xml:space="preserve">Suscrito mediante memorando No 20211200012093 del  No 21-12-2021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 Plazos acordado entre  la Coordinadora Grupo de Gestión Financiera  y la Coordinadora Grupo Control Interno. Fecha inicial de cumplimiento 01/11/2022  Ampliación del plazo hasta el 30/03/2023.
06/06/2023: Mediante memorando No.20231200003083 de fecha 29 de mayo de 2023, se requirió al responsable evidencia de las acciones vencidas .
15/06/2023: Mediante memorando No.20231200003353 de fecha 15 de junio de 2023, se requirió al responsable evidencia de las acciones vencidas .
15/12/2023: Mediante memorando No. 20231200007223 del 4 de diciembre de 2023, se requirio evidencias de las acciones que se encuenrtan en estado abierto vencidas con el fin de actualizar la matriz.
</t>
  </si>
  <si>
    <t>Suscrito mediante memorando No 20211200012093 del  No 21-12-2021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 Plazos acordado entre  la Coordinadora Grupo de Gestión Financiera  y la Coordinadora Grupo Control Interno. Fecha inicial de cumplimiento 01/11/2022  Ampliación del plazo hasta el 30/03/2023.
06/06/2023: Mediante memorando No.20231200003083 de fecha 29de mayo de 2023, se requirió al responsable evidencia de las acciones vencidas .
15/12/2023: Mediante memorando No. 20231200007223 del 4 de diciembre de 2023, se requirio evidencias de las acciones que se encuenrtan en estado abierto vencidas con el fin de actualizar la matriz.</t>
  </si>
  <si>
    <t>Suscrito mediante memorando No 20211200012093 del  No 21-12-2021
Se aprueba mediante memorando No  20221200010163 del 27 octubre del 2022, ajuste en la fecha de cumplimiento de la acción.
06/06/2023: Mediante memorando No.20231200003083 de fecha 29 de mayo de 2023, se requirió al responsable evidencia de las acciones vencidas .
15/06/2023: Mediante memorando No.20231200003353 de fecha 15 de junio de 2023, se requirió al responsable evidencia de las acciones vencidas .
15/12/2023: Mediante memorando No. 20231200007223 del 4 de diciembre de 2023, se requirio evidencias de las acciones que se encuenrtan en estado abierto vencidas con el fin de actualizar la matriz.</t>
  </si>
  <si>
    <t>19/04/2023 :Mediante orfeo no.20221200000053 de fecha  06-01-2022 se suscribe Plan de Mejoramiento
19/04/2023: Mediante memorando no 20214400010123 de fecha 17-12-2021 el responsable anexa el Plan de Mejoramiento
19/04/2023: Mediante memorando no 20224400013803 de fecha 29-12-2022 el responsable solicitó prórroga para el cumplimiento del Plan de Mejoramiento con fecha maxima de 28 de febrero de 2023
19/04/2023: Mediante memorando no 20231200000023de fecha 03-01-2023 el Grupo de Control concedió prorroga hasta 28 de febrero de 2023
19/04/2023: El Grupo de Control Interno evidenció la socializaciómn "Capacitar al personal para promover Estilos de Vida y Habitos Saludables, Socializar cambios en plan de emergencias del Nivel Central  y los procedimientos operativos normalizados" 
26/05/2023: Mediante memorando 20231200002993, del 25 de mayo de 2023, el grupo de Control Interno solicitó las evidencias del cumplimiento de las acciones vencidas.  Sin embargo, con correo electrónico de 20/05/2023 el grupo de Talento Humano envió aclaración con respecto a las acciones vencidas. Por lo anterior se programará reunión para el mes de junio con el fin de verificar las evidencias.
06/06/2023: Mediante memorando No. 20231200002883 de fecha 9 de mayo de 2023, el Grupo de Control Interno autorizó prórroga hasta el 31 de Julio de 2023.
27/06/2023: mediante memorando 20231200003573 del 27 de junio de 2023, se informa al responsable la actulización de la Matriz del Plan de Mejoramiento por parte del GCI con relación a la prorroga concedida hasta el 31 de julio de 2023.
15/12/2023: Mediante memorando No. 20231200007233 del 4 de diciembre de 2023, se requirio evidencias de las acciones que se encuenrtan en estado abierto vencidas con el fin de actualizar la matriz.</t>
  </si>
  <si>
    <t>19/04/2023 :Mediante orfeo no.20221200000053 de fecha  06-01-2022 se suscribe Plan de Mejoramiento
19/04/2023: Mediante memorando no 20214400010123 de fecha 17-12-2021 el responsable anexa el Plan de Mejoramiento
19/04/2023: Mediante memorando no 20224400013803 de fecha 29-12-2022 el responsable solicitó prórroga para el cumplimiento del Plan de Mejoramiento con fecha maxima de 28 de febrero de 2023
19/04/2023: Mediante memorando no 20231200000023de fecha 03-01-2023 el Grupo de Control concedió prorroga hasta 28 de febrero de 2023
19/04/2023: El Grupo de Control Interno evidenció la socializaciómn "Capacitar al personal para promover Estilos de Vida y Habitos Saludables, Socializar cambios en plan de emergencias del Nivel Central  y los procedimientos operativos normalizados" 
06/06/2023: Mediante memorando No. 20231200002883 de fecha 9 de mayo de 2023, el Grupo de Control Interno autorizó prórroga hasta el 31 de Julio de 2023
15/12/2023: Mediante memorando No. 20231200007233 del 4 de diciembre de 2023, se requirio evidencias de las acciones que se encuenrtan en estado abierto vencidas con el fin de actualizar la matriz.</t>
  </si>
  <si>
    <t>19/04/2023 :Mediante orfeo no.20221200000053 de fecha  06-01-2022 se suscribe Plan de Mejoramiento
19/04/2023: Mediante memorando no 20214400010123 de fecha 17-12-2021 el responsable anexa el Plan de Mejoramiento
19/04/2023: Mediante memorando no 20224400013803 de fecha 29-12-2022 el responsable solicitó prórroga para el cumplimiento del Plan de Mejoramiento con fecha maxima de 28 de febrero de 2023
19/04/2023: Mediante orfeo no. 20234400001263  de fecha 24-02-2023 el responsable solicito el de envió de planos del Nivel Central actualizados
19/04/2023: Mediante memorando no 20231200000023de fecha 03-01-2023 el Grupo de Control concedió prorroga hasta 28 de febrero de 2023
19/04/2023: El Grupo de Control Interno evidencio en ell Plan de Emergencias del nivel central el cual será actualizado cada año.
06/06/2023: Mediante memorando No. 20231200002883 de fecha 9 de mayo de 2023, el Grupo de Control Interno autorizó prórroga hasta el 31 de Julio de 2023.
15/12/2023: Mediante memorando No. 20231200007233 del 4 de diciembre de 2023, se requirio evidencias de las acciones que se encuenrtan en estado abierto vencidas con el fin de actualizar la matriz.</t>
  </si>
  <si>
    <t>19/04/2023 :Mediante orfeo no.20221200000053 de fecha  06-01-2022 se suscribe Plan de Mejoramiento
19/04/2023: Mediante memorando no 20214400010123 de fecha 17-12-2021 el responsable anexa el Plan de Mejoramiento
19/04/2023: Mediante memorando no 20224400013803 de fecha 29-12-2022 el responsable solicitó prórroga para el cumplimiento del Plan de Mejoramiento con fecha maxima de 28 de febrero de 2023
19/04/2023: Mediante memorando no 20231200000023de fecha 03-01-2023 el Grupo de Control concedió prorroga hasta 28 de febrero de 2023
06/06/2023: Mediante memorando No. 20231200002883 de fecha 9 de mayo de 2023, el Grupo de Control Interno autorizó prórroga hasta el 31 de Julio de 2023
15/12/2023: Mediante memorando No. 20231200007233 del 4 de diciembre de 2023, se requirio evidencias de las acciones que se encuenrtan en estado abierto vencidas con el fin de actualizar la matriz.</t>
  </si>
  <si>
    <t>15/12/2023: Se suscribió plan de mejoramiento mediante memorando No.20231200008073 del 14 d diciembre de 2023.
71/2/2023: Mediamente memorando No. 20221200011823 del 22 de  noviembre de 2023 se dio cierre a la acción</t>
  </si>
  <si>
    <t>Se suscribe mediante memorando 20221200007493 del 28 de julio de 2022.
20/04/2023: Mediante memorando no. 20231400000383 de fecha 28-02-2023 el responsable solicitio prórroga para el cumplimiento del Plan  de Mejoramiento para 01/06/2023
20/04/2023: El Grupo de Control Interno mediante memorando no.  20231200001453 de fecha 08-03-2023 concedió prórroga para la fecha estipulada.
15/12/2023: Mediante memorando No. 20231200007233 del 4 de diciembre de 2023, se requirio evidencias de las acciones que se encuenrtan en estado abierto vencidas con el fin de actualizar la matriz.</t>
  </si>
  <si>
    <t xml:space="preserve">Se suscribe con memorando 20221200006843 del 08-07-2022 
4/12/2023: Mediante memorando No.20231200007183  del 4 de diciem bre de 2023 se realizó Solicitud de información de acciones del plan de mejoramiento por procesos-gestión que se encuentran en estado abierto vencido para realizar actualización del Plan.
7/12/2023: Mediante memorando 20231900004093 del 29 de mayo de 2023, el responsable solicitó prórroga para el cumplimiento de la acción por lo cual medianemte memorando No.20231200003073 del 29 de mayo de 2023, se concedió próorga hasta el  30 de noviembre de 2024
</t>
  </si>
  <si>
    <t>Se suscribe con memorando 20221200006843 del 08-07-2022 
4/12/2023: Mediante memorando No.20231200007183  del 4 de diciem bre de 2023 se realizó Solicitud de información de acciones del plan de mejoramiento por procesos-gestión que se encuentran en estado abierto vencido para realizar actualización del Plan
7/12/2023: Mediante memorando 20231900004093 del 29 de mayo de 2023, el responsable solicitó prórroga para el cumplimiento de la acción por lo cual medianemte memorando No.20231200003073 del 29 de mayo de 2023, se concedió próorga hasta el  30 de noviembre de 2024</t>
  </si>
  <si>
    <t>Se suscribe con memorando 20221200009293 del 26/09/2022
GCI: 20/04/2023:Mediante memorando no. 20224200008943 de fecha 26/12/2022, el responsable solicito prórroga hasta el 15/03/2023
GCI 20/04/2023: Mediante memorando no 20221200012153 de fecha 26/12/2022 se concedió prórroga hasta el 15/03/2023
30/06/2023: Mediante memorando No.20231200003623 de fecha 28 de junio de 2023 , el Grupo de Control Interno solicitó aclaración sobre el estado de la acción ( Si está abierta o cerrada), a causa de, las fallas presentadas en la matriz de Plan de Mejoramiento por Procesos
Con memorando 20234200004503 se dió respuesta por el GPC informando que pidió cierre de las No conformidades 5, 6, 7 y 8 con el memorando 20224200009043 del 29-12-2022                                                       
El memorando 20224200009043  fue devuelto por el GCI al GPC el 02-01-2023 para que se creara expediente.                                                                                                                                                                                                              
Con fecha 10-01-2023 el GPC devuelve el radicado 20224200009043 al GCI con expediente creado.  24-07-2023: Se verifica que con el memorando 2022420009043 del 29-12-2022, se remitieron los soportes  de las actividades relacionadas con la No conformidad No. 8, pantallazos de documentos en el SECOP II 
El proceso aportó las siguientes evidencias:
-  Mediante el memorando 20224200009043 del 29-12-2022, se informa el cargue en la plataforma de los documentos faltantes de ejecución del proceso LP-003-2020, Pantallazos de SECOP II, en el Acápite “Documentos de ejecución del contrato” y aprobación de las cuentas como aceptadas por parte del Grupo de Gestión Financiera, de los contratos productos de la Licitación:  
Contrato CSU-FONAM-005-2020   
Contrato CSU-FONAM-006-2020   
- Sobre el contrato 042 de 2021, no sé aportó ninguna evidencia, por lo consiguiente NO SE CIERRA, hasta tanto no se adjunte la evidencia del cargue en la Plataforma Secop II, de los documentos del contrato. 
y se informa del NO CIERRE al GPC por parte de GCI, con ORFEO 20231200004443 del 24-07-2023.   
15/12/2023: Mediante memorando No. 20231200007253 del 4 de diciembre de 2023, se requirio evidencias de las acciones que se encuenrtan en estado abierto vencidas con el fin de actualizar la matriz.
7/12/2023:  Mediante memorando No. 20231200004853 del 30 de agosto de 2023 se socializó el cierre de la acción de la no confomidad no.8</t>
  </si>
  <si>
    <t>Se aprueba plan de mejora con Orfeo No 20221200009593 de fecha 27 de octubre 
30/06/2023: Mediante memorando 20231200003643 de fecha 28 de junio de 2023 , el Grupo de Control Interno solicitó aclaración sobre el estado de la acción ( Si está abierta o cerrada), a causa de, las fallas presentadas en la matriz de Plan de Mejoramiento por Procesos.
30/11/2023 Mediante memorando No.20231200006953 del 24 de noviembre del 2023, se solicito al responsable las evidencias  de las acciones que se encuentran en estado abierto vencido.
19/12/2023: Mediante memorando No.20234000009953  del 30  de noviembre de 2023, el responsable solicitó prórroga para el cumplimiento de la acción. El Grupo de Control Interno valido la justificación por lo cual mediante memorando No. 20231200008273  del 20 de diciembre  de 2023 concedió prórroga hasta el 30 de enero de 2024.</t>
  </si>
  <si>
    <t>Se aprueba plan de mejora con Orfeo No 20221200010133 de fecha 27/10/2022
15/12/2023: Mediante memorando No. 20231200007233 del 4 de diciembre de 2023, se requirio evidencias de las acciones que se encuenrtan en estado abierto vencidas con el fin de actualizar la matriz.</t>
  </si>
  <si>
    <t xml:space="preserve">Se aprueba plan de mejoramiento mediante memorando No 20221200010603 de 16 de noviembre de 2022
1/12/2023 : Mediante memorando No. 20237010021293  del 22 de noviembre de 2023  el responsable remitió  evidencias de cumplimiento de la acción, mediante memorando No. 20231200007153 del 1 de diciembre de 2023  ,e l Grupo de Control Interno informó  que para dar cierre a la acción se solita que se allegue el Acto Administrativo de Adopción del instru-mento de planeación
19/12/2023: Mediante memorando No.20237010022533 del 14 de diciembre de 2023, el responsable solicitó prórroga para el cumplimiento de la acción. El Grupo de Control Interno valido la justificación por lo cual mediante memorando No. 20231200008243  del 19 de diciembre de 2023 concedió prórroga hasta el 30 de junio de 2023.
</t>
  </si>
  <si>
    <t>Se aprueba plan de mejoramiento mediante memorando No 20221200010603 de 16 de noviembre de 2022
19/12/2023: Mediante memorando No.20237010022533 del 14 de diciembre de 2023, el responsable allegó evidencia para el cierre de la acción. El Grupo de Control Interno valido las evidencias por lo cual mediante memorandoNo. 20231200008243  del 19 de diciembre de 2023 socializó el  cierre de la acción correspondiente a la observación No.3.</t>
  </si>
  <si>
    <t>Se aprueba plan de mejoramiento mediante memorando No 20221200010603 de 16 de noviembre de 2022
19/12/2023: Mediante memorando No.20237010022533 del 14 de diciembre de 2023, el responsable allegó evidencia para el cierre de la acción. El Grupo de Control Interno valido las evidencias por lo cual mediante memorando No. 20231200008243  del 19 de diciembre de 2023 socializó el  cierre de la acción correspondiente a la Observación No.4</t>
  </si>
  <si>
    <t>Se aprueba plan de mejoramiento mediante memorando No 20221200011153 de 29 de noviembre de 2022.
1/12/2023: Mediante memorando No. 20237010021293 del 22 de noviembre de 2023, el responsable remitió al Grupo de Control Interno, las evidencias del Plan de Mejoramiento por Procesos – Gestión, por lo cual mediante memorando No.20231200007153 del 1 de diciembre de 2023 el Grupo de Control Interno socializó el cierre de la acción</t>
  </si>
  <si>
    <t>Se aprueba suscripción plan de mejoramiento mediante memorando No 20221200010483 de fecha 09 de noviembre de 2022.
30/06/2023: Mediante memorando 20231200003643 de fecha 28 de junio de 2023 , el Grupo de Control Interno solicitó aclaración sobre el estado de la acción ( Si está abierta o cerrada), a causa de, las fallas presentadas en la matriz de Plan de Mejoramiento por Procesos
30/11/2023 Mediante memorando No.20231200006953 del 24 de noviembre del 2023, se solicito al responsable las evidencias  de las acciones que se encuentran en estado abierto vencido.
19/12/2023: Mediante memorando No. 20234000009953  del 30  de noviembre de 2023, el responsable allegó evidencias del cumplimiento de  acción. El Grupo de Control Interno valido las evidencias por lo cual mediante memorando No. 20231200008273  del 20 de diciembre de 2023 socializó cierre de la acción de la No Conformidad No.1</t>
  </si>
  <si>
    <t xml:space="preserve">Se aprueba suscripción plan de mejoramiento mediante memorando No 20221200010483 de fecha 09 de noviembre de 2022.
26/05/2023: Mediante memorando 20231200002973, de fecha 25 de mayo de 2023, el grupo de Control Interno solicitó evidencias  del cumplimiento de las acciones vencidas.
28/06/2023: mediante memorando 20231200003563 del 27 de junio de 2023 el GCI informó al reponsable dar cumplimiento a la actividad, aportando las evidencias correspondientes.
26/07/2023: mediante memorando No 20231200004453 del 25 de julio de 2023 el grupo de Control Interno informa al proceso responsable que debe remitir las evidencias y justificaciones necesarias de la No Conformidad No. 1, antes del 31 de julio de 2023, dando cumplimiento a la acción propuesta.
30/11/2023 Mediante memorando No.20231200006953 del 24 de noviembre del 2023, se solicito al responsable las evidencias  de las acciones que se encuentran en estado abierto vencido.
19/12/2023: Mediante memorando No. 20234000009953  del 30  de noviembre de 2023, el responsable allegó evidencias del cumplimiento de  acción. El Grupo de Control Interno valido las evidencias por lo cual mediante memorando No. 20231200008273  del 20 de diciembre de 2023 socializó cierre de la acción de la No Conformidad No.1
</t>
  </si>
  <si>
    <t>Mediante memorando con radicado Orfeo No 20221200011333 de fecha 5 diciembre de 2022 se aprobó la suscripción del plan de mejoramiento. 
15/12/2023: Mediante memorando No. 20231200007233 del 4 de diciembre de 2023, se requirio evidencias de las acciones que se encuenrtan en estado abierto vencidas con el fin de actualizar la matriz.</t>
  </si>
  <si>
    <t xml:space="preserve">Mediante memorando con radicado Orfeo No 20221200011333 de fecha 5 diciembre de 2022 se aprobó la suscripción de
15/12/2023: Mediante memorando No. 20231200007233 del 4 de diciembre de 2023, se requirio evidencias de las acciones que se encuenrtan en estado abierto vencidas con el fin de actualizar la matriz.l plan de mejoramiento. </t>
  </si>
  <si>
    <t>Mediante memorando con radicado Orfeo No 20221200011333 de fecha 5 diciembre de 2022 se aprobó la suscripción del plan de mejoramiento. 
23/05/2023: Mediante memorando 20231200002993, del 25 de mayo de 2023, el grupo de Control Interno solicitó las evidencias del cumplimiento de las acciones vencidas. 
15/12/2023: Mediante memorando No. 20231200007233 del 4 de diciembre de 2023, se requirio evidencias de las acciones que se encuenrtan en estado abierto vencidas con el fin de actualizar la matriz.</t>
  </si>
  <si>
    <t xml:space="preserve">Mediante memorando con radicado Orfeo No 20221200011333 de fecha 5 diciembre de 2022 se aprobó la suscripción del plan de mejoramiento.
15/12/2023: Mediante memorando No. 20231200007233 del 4 de diciembre de 2023, se requirio evidencias de las acciones que se encuenrtan en estado abierto vencidas con el fin de actualizar la matriz. </t>
  </si>
  <si>
    <t>Mediante memorando con radicado Orfeo No 20221200011333 de fecha 5 diciembre de 2022 se aprobó la suscripción del plan de mejoramiento.  
15/12/2023: Mediante memorando No. 20231200007233 del 4 de diciembre de 2023, se requirio evidencias de las acciones que se encuenrtan en estado abierto vencidas con el fin de actualizar la matriz.</t>
  </si>
  <si>
    <t>Suscripción Plan de mejoramiento  mediante memorando No 20221200011923 de fecha 22 de diciembre del 2022.
15/06/2023:  Mediante memorandoNo.20231400001593 de fecha 13 de junio de 2023, el Responsable solicitó prórroga para el cumplimiento de las acciones para el día 30 de octubre de 2023, ya que no cuentan con la evidencia. 
15/06/2023: Mediante memorando No. 20231200003343 de fecha 15 de junio de 2023, el Grupo de Control Interno aprobó la prórroga para el cumplimiento de la acción de mejora.
15/12/2023: Mediante memorando No.20231200007193  del 4 de diciembre de 2023, se requirio evidencias de las acciones que se encuenrtan en estado abierto vencidas con el fin de actualizar la matriz.
15/12/2023 : Mediante memorando No. 20231200008113 del 14 diciembre de 2023 se socializó el cierre acción de la observación no. 7.</t>
  </si>
  <si>
    <t>Suscripción Plan de mejoramiento  mediante memorando No 20221200011923 de fecha 22 de diciembre del 2022.
15/12/2023: Mediante memorando No. 20231200007223 del 4 de diciembre de 2023, se requirio evidencias de las acciones que se encuenrtan en estado abierto vencidas con el fin de actualizar la matriz.</t>
  </si>
  <si>
    <t>Suscrito mediante orfeo radicado No 20231200003933del 06-07-2023
15/12/2023: Mediante memorando No. 20231200007243 del 4 de diciembre de 2023, se requirio evidencias de las acciones que se encuenrtan en estado abierto vencidas con el fin de actualizar la matriz.</t>
  </si>
  <si>
    <t>30/09/2023: Mediante memorando No.20231200005113  del 14 de septiembre de 2023 se suscribe el Plan de Mejoramiento.
13/012/2023:  Mediante memorando No.  20231500002893 del 30 de noviembre de 2023, el responsable remitió, las evidencias del Plan de Mejoramiento por Procesos - Gestión, mediante memorando No.20231200007443 del 7 de diciembre de 2023 el Grupo de Control Interno socializó el cierre de la accción correspondiente  a la observación No.1</t>
  </si>
  <si>
    <t>10/11/2023: Suscrito mediante memorando No. 20231200006533  del 10 de noviembre de 2023.
15/12/2023: Mediante memorando No. 20231200007233 del 4 de diciembre de 2023, se requirio evidencias de las acciones que se encuenrtan en estado abierto vencidas con el fin de actualizar la matriz.</t>
  </si>
  <si>
    <t>Se adelantaron espacios de trabajo y articulación entre los tres niveles para el seguimiento a la ruta de actualización de los instrumentos de planificación de las áreas protegidas asignadas a la Dirección Territorial Orinoquia.
Anexo 1. Acta4_espaci_pm_pSum_10082023
Anexo 2. Acta5_limites_pSum_14082023
Anexo 3. Acta6_ecoturismo_pSum_14082023
Anexo 4. Asist_Ajustes_plan_man_DCin
Anexo 5_Rev_pdt_actualizaciónPM_pChi
Anexo 6_Rev_pdt_actualizaciónPM_pMac
Anexo 7_Rev_pdt_actualizaciónPM_pTin
Anexo 8_Rev_pdt_actualizaciónPM_pPic</t>
  </si>
  <si>
    <t xml:space="preserve">El Director Territorial solicito mediante correo electrónico los lineamientos para adelantar los procesos de participación en los palnes de manejo; y además, En atención a la actualización del procedimiento "Actualización de los instrumentos de planeación", realizada en diciembre  de 2022, la Dirección Territorial Orinoquia solicito en reuniones de trabajo espacios para la divulgación de lineamientos, los cuales fueron programados por la Subdirección de Gestión y Manejo, en los cuales se divulgó la ruta para la actualización de los planes de manejo así como tematicas particulares inherentes. 
Anexo 9. Solicitud_realizada_lineam_planes_manejo
Anexo 10.  Asistencia_Orientaciones 
Anexo 11. Asistencia_pres_lineamientos
Anexo 12. Planes de Manejo y RH
Anexo 13. Pres_par_gobernanzaoct 2023c </t>
  </si>
  <si>
    <t>De acuerdo al reporte de Salidas No Conformes del l y ll trimestre realizado
por el proceso de Servicio al Ciudadano, se identificó que el GPM presentó 2
de 18 que incumplen los requisitos (legales, de la organización y del cliente)
para los “Derechos de Petición Atendidos”, generando para el proceso salidas No conformes.</t>
  </si>
  <si>
    <t>Desconocimiento por parte del GPM de la gestión apropiada ( tiempos, recursos) para dar respuesta según  tipo de requerimiento y terminos de ley.</t>
  </si>
  <si>
    <t>Realizar socialización al GPM con apoyo del grupo de atención al ciudadano, sobre PQRSD, enfatizando en como se deben responder los requerimientos ( según su tipo), los tiempos establecidos para ello; y recursos para pedir ampliación de tiempos de respuesta.</t>
  </si>
  <si>
    <t>Socialización generada</t>
  </si>
  <si>
    <t>15/08/2023: Mediante memorando No. 20231200001243 del 2 de febrero de 2023 se suscribe el Plan de Mejoramiento.
11/08/2023: El responsable mediante memorando No. 20235510002823  del 24 de julio de 2023,  relaciono soportes que cumplen con la acción planteada. Mediante memorando No. 20231200004903 de fecha 30 de agosto de 2023el Grupo de Control Interno informo el que para el cierre de la acción es necesario soportar la acción planteada.
30/11/2023 Mediante memorando 20231200006893 del 24 de noviembre del 2023, se solicito al responsable las evidencias  de las acciones que se encuentran en estado abierto vencido.
14/12/2023: Mediante memorando No 20231200008143, del 14 de diciembre del 2023, se hizo requerimiento del cumplimiento de las actividades programadas por el Grupo de Gestión Financiera al interior del Plan de Mejoramiento, actividades que se encuentran vencidas y se hizo requerimiento de la remisión de las evidencias a más tardar el 21 de diciembre de 2023, en carpetas debidamente organizadas por número de no conformidad, observación y acción.
22/12/2023 Se proyecto Memorando para autorizar prorroga has el 30-05-2024</t>
  </si>
  <si>
    <r>
      <rPr>
        <b/>
        <sz val="8"/>
        <rFont val="Arial Narrow"/>
        <family val="2"/>
      </rPr>
      <t>25/10/2023:</t>
    </r>
    <r>
      <rPr>
        <sz val="8"/>
        <rFont val="Arial Narrow"/>
        <family val="2"/>
      </rPr>
      <t xml:space="preserve"> Se aprueba el Plan de Mejoramiento suscrito a través de memorando No. 20231200006203 del 24 de octubre de 2023.
</t>
    </r>
    <r>
      <rPr>
        <b/>
        <sz val="8"/>
        <rFont val="Arial Narrow"/>
        <family val="2"/>
      </rPr>
      <t>14/12/2023:</t>
    </r>
    <r>
      <rPr>
        <sz val="8"/>
        <rFont val="Arial Narrow"/>
        <family val="2"/>
      </rPr>
      <t xml:space="preserve"> A través del memorando No. 20231600159783 del 11 de diciembre de 2023 el proceso responsable remitió las evidencias de las acciones ejecutadas las cuales cumplen con el plan de mejoramiento propuesto.
</t>
    </r>
    <r>
      <rPr>
        <b/>
        <sz val="8"/>
        <rFont val="Arial Narrow"/>
        <family val="2"/>
      </rPr>
      <t xml:space="preserve">22/12/2023: </t>
    </r>
    <r>
      <rPr>
        <sz val="8"/>
        <rFont val="Arial Narrow"/>
        <family val="2"/>
      </rPr>
      <t>a través de memorando No. 20231200008353 del 21 de diciembre de 2023 el Grupo de Control Interno aprueba el cierre de la No Conformidad.</t>
    </r>
  </si>
  <si>
    <t>Se aprueba plan de mejora con Orfeo No 20221200009593 de fecha 27 de octubre 
30/06/2023: Mediante memorando 20231200003643 de fecha 28 de junio de 2023 , el Grupo de Control Interno solicitó aclaración sobre el estado de la acción ( Si está abierta o cerrada), a causa de, las fallas presentadas en la matriz de Plan de Mejoramiento por Procesos
30/11/2023 Mediante memorando No.20231200006953 del 24 de noviembre del 2023, se solicito al responsable las evidencias  de las acciones que se encuentran en estado abierto vencido.
19/12/2023: Mediante memorando No. 20234000009953  del 30  de noviembre de 2023, el responsable allegó evidencias del cumplimiento de  acción. El Grupo de Control Interno valido las evidencias por lo cual mediante memorando No. 20231200008273  del 20 de diciembre de 2023 socializó cierre de la acción.</t>
  </si>
  <si>
    <r>
      <rPr>
        <b/>
        <sz val="8"/>
        <rFont val="Arial Narrow"/>
        <family val="2"/>
      </rPr>
      <t>25/10/2023:</t>
    </r>
    <r>
      <rPr>
        <sz val="8"/>
        <rFont val="Arial Narrow"/>
        <family val="2"/>
      </rPr>
      <t xml:space="preserve"> Se aprueba el Plan de Mejoramiento suscrito a través de memorando No. 20231200006203 del 24 de octubre de 2023.
</t>
    </r>
    <r>
      <rPr>
        <b/>
        <sz val="8"/>
        <rFont val="Arial Narrow"/>
        <family val="2"/>
      </rPr>
      <t xml:space="preserve">14/12/2023: </t>
    </r>
    <r>
      <rPr>
        <sz val="8"/>
        <rFont val="Arial Narrow"/>
        <family val="2"/>
      </rPr>
      <t>A través del memorando No. 20231600159783 del 11 de diciembre de 2023 el proceso responsable remitió las evidencias de las acciones ejecutadas las cuales cumplen de manera parcial con el plan de mejoramiento propuesto, por lo que se solicitará al proceso remitir evidencias válidas que permitan constatar el cumplimiento total.
22/12/2023: a través de memorando No. 20231200008343 del 21 de diciembre de 2023 el Grupo de Control Interno aprueba la solicitud de prorroga hasta el 29 de febrero de 2024.</t>
    </r>
  </si>
  <si>
    <r>
      <rPr>
        <b/>
        <sz val="8"/>
        <rFont val="Arial Narrow"/>
        <family val="2"/>
      </rPr>
      <t xml:space="preserve">25/10/2023: </t>
    </r>
    <r>
      <rPr>
        <sz val="8"/>
        <rFont val="Arial Narrow"/>
        <family val="2"/>
      </rPr>
      <t xml:space="preserve">Se aprueba el Plan de Mejoramiento suscrito a través de memorando No. 20231200006203 del 24 de octubre de 2023.
</t>
    </r>
    <r>
      <rPr>
        <b/>
        <sz val="8"/>
        <rFont val="Arial Narrow"/>
        <family val="2"/>
      </rPr>
      <t>14/12/2023:</t>
    </r>
    <r>
      <rPr>
        <sz val="8"/>
        <rFont val="Arial Narrow"/>
        <family val="2"/>
      </rPr>
      <t xml:space="preserve"> A través del memorando No. 20231600159783 del 11 de diciembre de 2023 el proceso responsable remitió las evidencias de las acciones ejecutadas las cuales cumplen con el plan de mejoramiento propuesto.
</t>
    </r>
    <r>
      <rPr>
        <b/>
        <sz val="8"/>
        <rFont val="Arial Narrow"/>
        <family val="2"/>
      </rPr>
      <t xml:space="preserve">
22/12/2023:</t>
    </r>
    <r>
      <rPr>
        <sz val="8"/>
        <rFont val="Arial Narrow"/>
        <family val="2"/>
      </rPr>
      <t xml:space="preserve"> a través de memorando No. 20231200008353 del 21 de diciembre de 2023 el Grupo de Control Interno aprueba el cierre de la No Conformidad.</t>
    </r>
  </si>
  <si>
    <t>Se suscribe mediante memorando 20221200008133 del 17 de agosto de 2022
Se concede prorroga mediante orfeo radicado No 20221200011653 del 13-12-2022 hasta el 30-03-2023.
Mediante Memorando 20221200011863 del 22/12/2022 no se da cierre a la accion del PMxPG de DTAM - OGR
17/05/2023: Mediante menorando no.20235120000343 de fecha 31/03/2023 el responsable solicitó prórroga para la fecha 30/04/2023
17/05/2023: Mediante menorando no.20231200002103 de fecha 4/04/2023 el Grupo de Control interno otorgó prórroga hasta el día 30/04/2023
30/11/2023 Mediante memorando 20231200006863 del 24 de noviembre del 2023, se solicito al responsable las evidencias  de las acciones que se encuentran en estado abierto vencido.
Cerrada la No Conformidad en las evidencias de cumplimineto suscritas mediante orfeo radicado No 20231200007833 del 12-12-2023, cabe anotar que el Jefe de Área en el alcance de la comunicación hizo referencia a la Observación No 2.</t>
  </si>
  <si>
    <t>Se suscribe mediante memorando 20221200008133 del 17 de agosto de 2022
Se concede prorroga mediante orfeo radicado No 20221200011653 del 13-12-2022 hasta el 30-03-2023.
Mediante Memorando 20221200011863 del 22/12/2022 no se da cierre a la accion del PMxPG de DTAM - OGR
30/11/2023 Mediante memorando 20231200006863 del 24 de noviembre del 2023, se solicito al responsable las evidencias  de las acciones que se encuentran en estado abierto vencido.
Cerrada la No Conformidad en las evidencias de cumplimineto suscritas mediante orfeo radicado No 20231200007833 del 12-12-2023, cabe anotar que el Jefe de Área en el alcance de la comunicación hizo referencia a la Observación No 2, pendiente la medición de la efectividad.</t>
  </si>
  <si>
    <t>Suscrito mediante orfeo radicado No 20231200003333 del 15-06-2023.
Cerrada La No conformidad en el cumplimineto de las acciones suscritas Mediante Memorando Radicado No 20231200007853 del 12-12-2023, pendiente la medición de la efectividad.</t>
  </si>
  <si>
    <t>NO CONFORMIDAD No.12: DTAM-PNN SERRANIA DE CHIRIBIQUETE
No se dio cumplimiento al Código Nacional de Tránsito en las normas establecidas organizando las infracciones de los vehículos adscritos a la Dirección Territorial Amazonia en la responsabilidad del Parque Nacional Natural Serranía de Chiribiquete que a la fecha se encuentran pendiente de pago.</t>
  </si>
  <si>
    <t xml:space="preserve">Se generaron comparendos mediante orden formal por infracción al código de tránsito, con cargo a la cédula del funcionario, que cometió la infracción.  </t>
  </si>
  <si>
    <t>No se evidenció gestión eficaz en la etapa final del proceso de baja de la camioneta de placas OBG-153, ya que han pasado más de 10 meses sin que se haya surtido la destinación final de la misma.</t>
  </si>
  <si>
    <t>El proceso cuenta con herramientas suficientes para el control del parque automotor; sin embargo, no se tiene claridad respecto de la forma, oportunidad y responsable de aplicar los formatos.</t>
  </si>
  <si>
    <t>Los servidores del Proceso de Gestión de Recursos Físicos no tienen claridad respecto de la Política de Fortalecimiento Institucional y Simplificación de Procesos del MIPG, en lo referente a la gestión de los recursos físicos.</t>
  </si>
  <si>
    <t>Una vez verificada la información, se observó el incumplimiento del GRF_PR_03 Procedimiento Actualización de Inventarios y el Manual para el manejo y control de Propiedad Planta y Equipo, al no contar con los soportes documentales idóneos que garanticen la propiedad de los bienes.</t>
  </si>
  <si>
    <t>Porque el bien no encuentra registrado en bases de datos de las respectivas autoridades.</t>
  </si>
  <si>
    <t>Incumplimiento del rol como primera línea de defensa, de acuerdo con lo definido en el componente de Actividades de Control de MIPG, en lo relacionado con el monitoreo y seguimiento de los riesgos.</t>
  </si>
  <si>
    <t>Porque hace falta capacitación en los temas de líneas de defensa por parte del Grupo de Procesos Corporativos.</t>
  </si>
  <si>
    <t>NO CONFORMIDAD 1: En la verificación adelantada por el Equipo Auditor del Acta de Inició del Contrato Interadministrativo No 001 del 2022, se evidencia un Acta de inicio del contrato de fecha 04 de febrero del 2022, con la que se establece la etapa de Pre-Operación del contrato como actividad inmersa en la Clausula Segunda, siendo quien firma como supervisor del mismo (Señor Gustavo Sánchez Herrera, Director Territorial Caribe), quien no es el responsable, como se evidencia en el Orfeo radicado No 20224200003023 del 07-02-2022; donde establece la delegación de la supervisión al Subdirector de Sostenibilidad y Negocios Ambientales, Señor Luis Alberto Bautista Peña. No se evidenció Acta de recibo que demuestre la entrega de los bienes y elementos de manera formal y soportada con salidas de
almacén que pudiera asegura el cumplimiento de la Pre-Operación y Operación efectiva de la Sociedad Hotelera Tequendama,
incumpliéndose la Clausula Primera del Contrato.</t>
  </si>
  <si>
    <t xml:space="preserve">No se tenia acta de recibo de la entrega de los bienes inmuebles y elementos, debido a que en la medida que se entregaban las obras y los elementos se realizaban actas parciales, lo que genero dificultad en la entrega de bienes y elementos de manera formal y soportada con las respectivas salidas de almacen. </t>
  </si>
  <si>
    <t>No se ha realizado una revision a la documentación  de la fase preoperacional y operacional del Contrato Interadministrativo No 001 del 2022 que se encuentra soportada en la carpeta del contrato</t>
  </si>
  <si>
    <t>NO CONFORMIDAD 4: En la revisión adelantada por el Equipo Auditor de las obligaciones del Contrato Interadministrativo No 001 del 2022, en el marco de la supervisión, no se observan las actas de los Comités de Seguimiento donde se realizó la aprobación del Plan de Inversiones, Presupuesto de Operación, Plan de Manejo y el Plan de Ordenamiento Ecoturístico. En las “Obligaciones del Contratista en la Etapa de Operación Efectiva”, no se observa el Acta del Comité de Seguimiento que se debió haber realizado el 20 de noviembre del 2022 donde se tenía que realizar la aprobación del Presupuesto de Operación para la vigencia 2022, el cual debió ser aprobado por PNNC,
PNN Tayrona, DTCA, incumpliéndose la Clausula Tercera del Contrato.</t>
  </si>
  <si>
    <t>No hay un responsable de la gestion documental del Contrato Interadministrativo del Contrato Interadministrativo No 001 del 2022</t>
  </si>
  <si>
    <t>NO CONFORMIDAD No. 01: DTPA.
En el proceso de verificación realizado por el Equipo Auditor del Grupo de Control Interno en el marco del procedimiento Actualización de Inventarios, no se evidenció la verificación, revisión y actualización de los bienes y elementos asignados como cuentadantes en la DTPA y sus áreas protegidas en las vigencias 2022-2023 que permitan identificar que los bienes se encuentran actualizados y asignados en el uso, servicio, custodia y responsabilidad.</t>
  </si>
  <si>
    <t>NO CONFORMIDAD No. 02: DTPA.
En la evaluación realizada por el Equipo Auditor del Grupo de Control Interno en lo correspondiente a los reportes de consumo de combustible reportados por las áreas adscritas a la DTPA, no se evidenciaron los análisis a las variaciones que permitan identificar que sus justificaciones, correspondieron a la información reportada en las vigencias 2022-2023.</t>
  </si>
  <si>
    <t>NO CONFORMIDAD No. 03: DTPA.
En la evaluación realizada por el Equipo Auditor del Grupo de Control Interno en lo correspondiente a los reportes de consumo de servicios públicos reportados por las áreas adscritas a la DTPA, no se observaron los análisis a las variaciones que permitan identificar que sus justificaciones y observaciones, corresponden a la información reportada en las vigencias 2022-2023.</t>
  </si>
  <si>
    <t>NO CONFORMIDAD No. 04: DTPA
En la evaluación realizada por el Equipo Auditor del Grupo de Control Interno en el marco del procedimiento actualización de inventarios, no se observó el plaqueteo de los bienes recibidos por donación que se encuentran en servicio en la sede administrativa de la DTPA en las vigencias 2022 – 2023.</t>
  </si>
  <si>
    <t>NO CONFORMIDAD No. 05: DTPA.
En la evaluación realizada por el Equipo Auditor del Grupo de Control Interno en el marco del procedimiento Entradas A Almacén, Código: GRF_PR_07, Versión 8, Vigente desde el 20-08-2021; no se evidenció el cumplimiento de la actividad No 4: “…Realizar la entrada de los elementos teniendo en cuenta la categoría de Almacén, y la clasificación del bien en el Software de inventarios y registrarlos en el Formato vigente comprobante de entrada de almacén GRF_FO_20. Nota: una vez verificada la información imprimir y firmar…”., no se evidenció el “…Formato vigente comprobante de entrada de almacén GRF_FO_20…”; de los bienes recibidos por donación que se encuentran en servicio y no están plaqueteados en la sede administrativa de la DTPA en las vigencias 2022 – 2023.</t>
  </si>
  <si>
    <t>NO CONFORMIDAD No. 06: DTPA.
En la evaluación realizada por el Equipo Auditor del Grupo de Control Interno en el marco del procedimiento Salidas de Almacén, Código: GRF_PR_06, Versión 8, Vigente del 20-08-2021, no se evidenció el cumplimiento de la actividad No 1: “…Recibir las solicitudes de bienes para realizar el respectivo trámite por Consumo, Bajas de bienes, transferencias, traslados, comodatos y por concesión. Nota: Los bienes devolutivos adquiridos con destinación específica en los que se conoce la dependencia, así como los bienes de consumo que no se encuentren físicamente en bodega, no requieren solicitud para asignación. NOTA: Para el caso de elementos de la Tienda de Parques diligenciar el formato vigente solicitud de pedidos GRF_FO_21. …”., de los bienes recibidos por donación que se encuentran en servicio y no están plaqueteados en la sede administrativa de la DTPA en las vigencias 2022 – 2023.</t>
  </si>
  <si>
    <t>NO CONFORMIDAD No. 07: DTPA.
En el proceso de verificación realizado por el Equipo Auditor del Grupo de Control Interno en el marco del procedimiento actualización de inventarios en la DTPA y sus áreas adscritas, actividad No 2: “…Actualizar el software de inventario teniendo en cuenta los movimientos de los bienes de acuerdo con la información suministrada por los diferentes Cuentadantes, Grupos, Dependencias, Oficinas, Territoriales y Áreas Protegidas…”; no se evidenció el cumplimiento del punto de control relacionado con: “…Reporte de Propiedad Planta y Equipo del software de Inventarios…”; de los bienes y elementos se encuentren constituidos como cuentadantes para las vigencias 2022-2023 en el “…Formato vigente inventario de elementos cuentadante código GRF_FO_17…”.</t>
  </si>
  <si>
    <t>NO CONFORMIDAD No. 08: DTPA - PNN FARALLONES.
En el proceso de verificación realizado por el Equipo Auditor del Grupo de Control Interno en el marco del procedimiento actualización de inventarios actividad No 2: “…Actualizar el software de inventario teniendo en cuenta los movimientos delos bienes de acuerdo con la información suministrada por los diferentes Cuentadantes, Grupos, Dependencias, Oficinas, Territoriales y Áreas Protegidas…”; no se evidenció el cumplimiento del punto de control relacionado con: “…Reporte de Propiedad Planta y Equipo del software de Inventarios…”; de los bienes y elementos se encuentren constituidos como cuentadantes para las vigencias 2022-2023 en el “…Formato vigente inventario de elementos cuentadante código GRF_FO_17…”, en la DTPA y el Parque Nacional Natural Farallones de Cali.</t>
  </si>
  <si>
    <t>NO CONFORMIDAD No. 09: DTPA.
En el proceso de verificación realizado por el Equipo Auditor del Grupo de Control Interno, en el marco del procedimiento Entradas al Almacén y el aplicativo Neón, actividad No. 2 “Recibir el Bien y verificar sus respectivos soportes”, no se está dando cumplimiento, debido a que el Acta de Donación No. 079 del 4 de noviembre de 2020, se encuentra cargada en el aplicativo, sin firma del Director Territorial, quien recibe la donación como responsable de la Dirección Territorial Pacifico.</t>
  </si>
  <si>
    <t xml:space="preserve">NO CONFORMIDAD No. 10: DTPA
En el proceso de verificación realizado por el Equipo Auditor del Grupo de Control Interno, en el marco del procedimiento Salidas del Almacén y el aplicativo Neón, en la Actividad No. 3 “Diligenciar el formato Comprobante de salida de almacén en el software de inventarios, verificar, imprimir y firmar.”, correspondiente al Acta de Donación No. 079 del 31 de agosto de 2020 de KFW, el Comprobante de Salida de Almacén no se encuentra firmado por parte del Jefe del Área. </t>
  </si>
  <si>
    <t>NO CONFORMIDAD No. 11: DTPA.
En el proceso de verificación realizado por el Equipo Auditor del Grupo de Control Interno, en el marco del procedimiento Salidas del Almacén y el aplicativo Neón, en la actividad No. 2 “Recibir el Bien y verificar sus respectivos soportes”, correspondiente al Acta de Donación No. 103 del 25 de febrero de 2022 de KFW, se encuentran otros soportes que no corresponden a los bienes entregados en el Acta de donación.</t>
  </si>
  <si>
    <t>NO CONFORMIDAD No. 12: DTPA
En el proceso de verificación realizado por el Equipo Auditor del Grupo de Control Interno de las Actas de Donación y el aplicativo Neón, se evidenció que en el Acta de Donación No. 087 del 26 de febrero de 2021, el elemento Moto Carguero AKT-AK200 ZW y los accesorios por valor de $10.027.226 no han sido entregados al Parque Nacional Uramba, aunque el  Acta de Donación se encuentra firmada por el responsable de la Dirección Territorial el 26/02/2021.</t>
  </si>
  <si>
    <t>NO CONFORMIDAD No. 13: DTPA
En el proceso de verificación realizado por el Equipo Auditor del Grupo de Control Interno, una vez revisados aleatoriamente los elementos dados en donación por KFW para la sede Administrativa de la DTPA, en el Acta No. 082 del 24 de noviembre de 2020, se observa que la mayoría están escritos con marcador y no cuentan con la placa del inventario impresa.</t>
  </si>
  <si>
    <t>OBSERVACIÓN No. 01: DTPA.
En el proceso de verificación realizado por el Equipo Auditor del Grupo de Control Interno, la responsable de proyectos de Cooperación, no ha revisado la pertinencia de la Caracterización del Proceso de Cooperación Nacional No Oficial Internacional del Sistema de Gestión Integrado.</t>
  </si>
  <si>
    <t xml:space="preserve">Elevar Oficios a las Secretarias de Tránsito de Cundinamarca  y del  Tolima, con el fin de solicitar la desvinculación de los comparendos impuestos a los vehículos de placas  OBG156 y OBG155 asignados al PNN Chiribiquete, dado que al momento de la imposición se hicieron con cargo a la cédula de la persona que conducía el vehículo.
</t>
  </si>
  <si>
    <t>Generar matriz de seguimiento en la que se identifique cuentadantes y conductor de los vehículos asignados a la Sede de la Dirección Territorial y las Áreas Protegidas, con el fin de verificar de forma trimestral, la generación o no de infracciones por violación a las normas de tránsito.</t>
  </si>
  <si>
    <t>Realizar las gestiones con las entidades autorizadas por la ley, para la disposición final del vehículo.</t>
  </si>
  <si>
    <t>Realizar capacitación con los responsables del proceso, en el manejo de los formatos adscritos al mismo.</t>
  </si>
  <si>
    <t>Solicitar capacitación en el manejo de la Política de Fortalecimiento Institucional y Simplificación de Procesos del MIPG, en lo referente a la gestión de los recursos físicos.</t>
  </si>
  <si>
    <t>Dar cumplimiento a lo establecido GRF_PR_03 Procedimiento Actualización de Inventarios y el Manual para el manejo y control de Propiedad Planta y Equipo.</t>
  </si>
  <si>
    <t>Realizar gestión ante los entes competentes para el trámite de localización de la motocicleta y efectuar la respectiva disposición final de la misma.</t>
  </si>
  <si>
    <t>Dar cumplimiento al rol de primera línea de defensa de acuerdo con lo definido en el componente de Actividades de Control de MIPG, en lo relacionado con el monitoreo y seguimiento de los riesgos.</t>
  </si>
  <si>
    <t>Solicitar capacitación en el manejo del rol como primera línea de defensa, de acuerdo con lo definido en el componente de Actividades de Control de MIPG, en lo relacionado con el monitoreo y seguimiento de los riesgos.</t>
  </si>
  <si>
    <t>Incluir acta de recibo que 
demuestre la entrega de los bienes y elementos  en la carpeta de preoperación y operación del Contrato Interadministrativo No 001 del 2022</t>
  </si>
  <si>
    <t>Revisar la documentación de la fase preoperacional y operacional del Contrato Interadministrativo No 001 del 2022 que se encuentra soportada en la carpeta del contrato</t>
  </si>
  <si>
    <t>Solicitar al PNN Tayrona que se designe un responsable de la gestión documental del Contrato Interadministrativo No 001 del 2022</t>
  </si>
  <si>
    <t>Realizar una revisión semestral de la documentación del Contrato Interadministrativo No 001 del 2022 Tequendama para actualizar y mantener vigente la información del 
contrato</t>
  </si>
  <si>
    <t>Realizar la verificación, revisión y actualización de los bienes y elementos asignados como cuentadantes en la DTPA y sus áreas protegidas que conlleve a la actualización del inventario.</t>
  </si>
  <si>
    <t>Generar mecanismos que permitan realizar el anaisis eficaz a las variaciones reportadas que se articulen a las justificaciones generadas en los consumos de combustible mensuales enviados a la DTPA.</t>
  </si>
  <si>
    <t>Adoptar acciones que permitan realizar el anaisis eficaz a las variaciones reportadas que se articulen a las justificaciones generadas en los consumos de servicios públicos mensuales enviados a la DTPA.</t>
  </si>
  <si>
    <t>Realizar el plaqueteo de los bienes y elementos asignados como cuentadantes en la DTPA y sus áreas protegidas que conlleve al registro y actualización del inventario.</t>
  </si>
  <si>
    <t>Generar las entradas de almacen de los elementos teniendo en cuenta la categoría de Almacén, y la clasificación del bien en el Software de inventarios y registrarlos en el Formato vigente comprobante de entrada de almacén GRF_FO_20 recibidos en Donación.</t>
  </si>
  <si>
    <t>Generar las salidas de almacen de los elementos teniendo en cuenta la categoría de Almacén, y la clasificación del bien en el Software de inventarios y registrarlos en el Formato vigente comprobante de salida de almacén GRF_FO_19 recibidos en Donación.</t>
  </si>
  <si>
    <t>Verificar que todos los bienes y elementos se encuentren constituidos como cuentadantes y registrados en el reporte de Propiedad Planta y Equipo del software de Inventarios</t>
  </si>
  <si>
    <t xml:space="preserve">
Actualizar el inventario de los bienes y elementos de los cuentadantes que se encuentran en custodia en el PNN Farallones de Cali
</t>
  </si>
  <si>
    <t xml:space="preserve">Remisión de seguimiento a las Actas de donación de manera mensual, para los próximos tres meses con las firmas correspondientes para su revisión y verificación  </t>
  </si>
  <si>
    <t xml:space="preserve">
Realizar seguimiento al diligenciamiento de los formatos y  Comprobantes de salida de almacén en el software de inventarios NEÖN y asegurar su firma.</t>
  </si>
  <si>
    <t xml:space="preserve"> Solicitar por medio de memorando al Grupo Coorporativo de Procesos , sobre aclaración en el procedimiento de ENTRADAS A ALMACÉN con código GRF_PR_07, en el punto de las evidencias que se deben cargar cuando las donaciones vienen compartidas con otras Direcciones Territoriales.</t>
  </si>
  <si>
    <t>Remisión de los documentos tales como: el acta de liquidación y el radicado, para su revisión y verificación de eixstencia.</t>
  </si>
  <si>
    <t>Actualizar el plaqueteo con sus respectivos registros de inventario impresos de los bienes y elementos de adscritos a la sede Administrativa de la DTPA .</t>
  </si>
  <si>
    <t>Solicitar socialización mediante memorando a la Oficina Asesora de Planeación sobre el tema  de la Caracterización del Proceso de Cooperación Nacional No Oficial Internacional del Sistema de Gestión Integrado</t>
  </si>
  <si>
    <t>Oficios realizados</t>
  </si>
  <si>
    <t>Matriz de seguimiento</t>
  </si>
  <si>
    <t>Oficio entidad autorizada para el proceso disposición final del vehículo.</t>
  </si>
  <si>
    <t>Suscrito mediante memorando No. 20231200008173 del 15 de diciembre de 2023</t>
  </si>
  <si>
    <t>Lista de Asistencia capacitación manejo de formatos por parte de los responsables del proceso,</t>
  </si>
  <si>
    <t>Lista de Asistencia en el manejo de la Política de Fortalecimiento Institucional y Simplificación de Procesos del MIPG.</t>
  </si>
  <si>
    <t>Oficio entidad competente para la identificación y localización de la motocicleta</t>
  </si>
  <si>
    <t>Lista de Asistencia en el manejo del rol como primera línea de defensa, de acuerdo con lo definido en el componente de Actividades de Control de MIPG, en lo relacionado con el monitoreo y seguimiento de los riesgos.</t>
  </si>
  <si>
    <t xml:space="preserve">Acta de recibo en carpeta contractual </t>
  </si>
  <si>
    <t>Suscrito mediante memorando No. 20231200008183del 15 de diciembre de 2023</t>
  </si>
  <si>
    <t xml:space="preserve">Acta con la revision de la documentacion del proceso operacional y operacional </t>
  </si>
  <si>
    <t xml:space="preserve">Memorando con la solicitud </t>
  </si>
  <si>
    <t xml:space="preserve">Informe con la revision a la documentación del contrato </t>
  </si>
  <si>
    <t>Inventario actualizado</t>
  </si>
  <si>
    <t>Suscrito mediante memorando No. 20231200008203 del 18 de diciembre de 2023</t>
  </si>
  <si>
    <t xml:space="preserve">Matriz con el Analisis y Verificación eficaz del consumo de combustible </t>
  </si>
  <si>
    <t>Analisis eficaz del consumo de servicio públicos</t>
  </si>
  <si>
    <t xml:space="preserve">Formato actualizado </t>
  </si>
  <si>
    <t xml:space="preserve">correo electronico con el seguimiento de las acta de donación  </t>
  </si>
  <si>
    <t>Seguimiento al formato y comprobante de salida de almacén con su respectiva firma</t>
  </si>
  <si>
    <t>Actualización procedimiento de Entradas a Almacén</t>
  </si>
  <si>
    <t xml:space="preserve">correo electronico con los soportes correspondientes </t>
  </si>
  <si>
    <t>Plaqueteo y Registros Actualizados en NEON</t>
  </si>
  <si>
    <t xml:space="preserve">Memorando solicitud de Socialización </t>
  </si>
  <si>
    <t>(en blanco)</t>
  </si>
  <si>
    <t xml:space="preserve">Se suscribe mediante memorando No. 20201200002793 del 13 de abril de 2020.
Se concede prorroga mediante orfeo no 20201200010663 del 30-11-2020 hasta el 30-12-2021.
Se avalan las acciones reportadas como avance mediante orfeo no 20201200011173 del 09-12-2020.
Se concede prorroga mediante orfeo No 20211200010523 del 08-11-2021 hasta el 28-11-2022.
Se concede prorroga mediante orfeo No 20221200012083 del 27-12-2022 hasta el 10-11-2023.
21/11/2023: Mediante memorando No.20235000014093  del 16 de noviembre del 2023 el responsable solicitó prórroga de la acción, mediante memorando No.20231200006743 del 16 de noviembre de 2023 el Grupo de Control Interno concedió pórroga hasta el 31 de mayo de 2023 y además informo que es la última prórroga otorgada al Plan de Mejoramiento.
27/12/2023: Mediante memorando No. 20235000015933 del 12 de diciembre de 2023 el responsable remitió evidencias para el cierre de la acción, el Grupo de Control Interno valido las evidencias por lo cual mediante memorando No. 20235000015933  del 27 de diciembre de 2023, socializó el cierre de la acción.
</t>
  </si>
  <si>
    <t>Se suscribe mediante memorando No. 20201200002793 del 13 de abril de 2020.
Se concede prorroga mediante orfeo no 20201200010663 del 30-11-2020 hasta el 30-12-2021.
Se avalan las acciones reportadas como avance mediante orfeo no 20201200011173 del 09-12-2020.
Se concede prorroga mediante orfeo No 20211200010523 del 08-11-2021 hasta el 28-11-2022.
Se concede prorroga mediante orfeo No 20221200012083 del 27-12-2022 hasta el 10-11-2023.
21/11/2023: Mediante memorando No.20235000014093  del 16 de noviembre del 2023 el responsable solicitó prórroga de la acción, mediante memorando No.20231200006743 del 16 de noviembre de 2023 el Grupo de Control Interno concedió pórroga hasta el 31 de mayo de 2023 y además informo que es la última prórroga otorgada al Plan de Mejoramiento.
27/12/2023: Mediante memorando No. 20235000015933 del 12 de diciembre de 2023 el responsable remitió evidencias para el cierre de la acción, el Grupo de Control Interno valido las evidencias por lo cual mediante memorando No. 20235000015933  del 27 de diciembre de 2023, socializó el cierre de la acción.</t>
  </si>
  <si>
    <t>Suscrito mediante orfeo No 20221200011473 del 06-12-2022
GCI 20/04/2023: Mediante orfeo no. 20235000001693   de fecha 16-02-2023 el responsable solicitó prórroga para el cumplimiento del Plan de Mejoramiento para la fecha 29/05/2023 , a razón de  que los procesos de contratación se encuentan en proceso. 
GCI:20/04/2023: El Grupo de Control Interno mediante memorando no.20235000001693 de  fecha 16-02-2023 concedió la prórroga para el cumplimiento del Plan de Mejoramiento 
30/11/2023 Mediante memorando 20231200006863 del 24 de noviembre del 2023, se solicito al responsable las evidencias  de las acciones que se encuentran en estado abierto vencido.
27/12/2023: Cerrada mediante memroando No. 20231200005183 del 14 de spetiembre de 2023</t>
  </si>
  <si>
    <t>Suscrito mediante orfeo No 20221200011473 del 06-12-2022
GCI 20/04/2023: Mediante orfeo no. 20235000001693   de fecha 16-02-2023 el responsable solicitó prórroga para el cumplimiento del Plan de Mejoramiento para la fecha 29/05/2023 , a razón de  que los procesos de contratación se encuentan en proceso. 
GCI:20/04/2023: El Grupo de Control Interno mediante memorando no.20235000001693 de  fecha 16-02-2023 concedió la prórroga para el cumplimiento del Plan de Mejoramiento 
Se concedió prorroga mediante orfeo radicado No 20231200003283 del 14-06-2023 
30/11/2023 Mediante memorando 20231200006863 del 24 de noviembre del 2023, se solicito al responsable las evidencias  de las acciones que se encuentran en estado abierto vencido.
27/12/2023: Cerrada mediante memroando No. 20231200005183 del 14 de spetiembre de 2023</t>
  </si>
  <si>
    <t>Suscrito mediante orfeo No 20221200011473 del 06-12-2022
Se concedió prorroga mediante orfeo radicado No 20231200003283 del 14-06-2023 
30/11/2023 Mediante memorando 20231200006863 del 24 de noviembre del 2023, se solicito al responsable las evidencias  de las acciones que se encuentran en estado abierto vencido.
27/12/2023: Mediante memorando No.  20235000015933 del 12 de diciembre de 2023 el responsable remitió evidencias para el cierre de la acción,  el Grupo de Control Interno valido las evidencias, por lo cual mediante memorando No. 20231200008513 del 27 de diciembre de 2023 socializó el cierre de la acción.</t>
  </si>
  <si>
    <t>15/12/2023: Se suscribió plan de mejoramiento mediante memorando No.20231200008073 del 14 d diciembre de 2023.</t>
  </si>
  <si>
    <t xml:space="preserve">Memorando 220204300001243 del 5 de junio de 2020 solicitud suscripción Plan de Mejoramiento auditoria 2018-2019, suscripción mediante memorando 20201200004353 de junio 11 de 2020.
Mediante memorando 20221200002003 de feha de 07 de marzo del 2022, solicitid  las evidencias de cierre de las acciones vencidas.
Se mantiene abierta mediante memorando No 20221200006933 del 14 de julio del 2022, en el cual reposa el acta, la matriz y listados de asistencia de las mesas de trabajo adelantadas entre el Grupo de Gestión Financiera y Control Interno.
Memorando 20221200008883 del 09 de septiembre del 2022, se aprueba refornulación de la acción.
Memorando 20221200009803 del 11 de octubre del 2022, solicitud remision Plan de Mejoramiento por Porcesos Gestión con la reformulación.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la reformulación acciones (2) y (9) vigencia 2019-30 marzo 2023." Plazos acordado entre  la Coordinadora Grupo de Gestión Financiera  y la Coordinadora Grupo Control Interno.
06/06/2023: Mediante memorando No.20231200003083 de fecha 29 de mayo de 2023, se requirió al responsable evidencia de las acciones vencidas .
15/06/2023: Mediante memorando No.20231200003353 de fecha 15 de junio de 2023, se requirió al responsable evidencia de las acciones vencidas .
15/12/2023: Mediante memorando No. 20231200007223 del 4 de diciembre de 2023, se requirio evidencias de las acciones que se encuenrtan en estado abierto vencidas con el fin de actualizar la matriz.
</t>
  </si>
  <si>
    <t>Memorando 220204300001243 del 5 de junio de 2020 solicitud suscripción Plan de Mejoramiento auditoria 2018-2019, suscripción mediante memorando 20201200004353 de junio 11 de 2020. Memorando 202043000202093  de 01092020 y prorroga concedida orfeo 20201200007733 del 24092020. Memorando 20204300004703 del 03112020, solicitud prórroga. Concedida memorando 20201200009733 del 11112020.
Mediante memorando 20221200002003 de feha de 07 de marzo del 2022, se solicita las evidencias para el  de cierre de las acciones vencidas.
Esta acción se encuentra en procesos de depuracion en las mesas de trabajo realizadas entre el Grupo de Control Interno y el Grupo de Gestión Financiera, en el plan de mejoramiento del mes de julio se verá reflejado en estado actual de la acción.
Se mantiene abierta mediante memorando No 20221200006933 del 14 de julio del 2022,  en el cual reposa el acta, la matriz y listados de asistencia de las mesas de trabajo adelantadas entre el Grupo de Gestión Financiera y Control Interno,  en cuanto no se evidenciaron las actas de socialización del procedimiento.
Memorando 20221200008883 del 09 de septiembre del 2022, se aprueba refornulación de la acción.
Memorando 20221200009803 del 11 de octubre del 2022, solicitud remision Plan de Mejoramiento por Porcesos Gestión con la reformulación. 
Mediante memorando No 20224300016333 del 30 de noviembre del 2022, se informa que "De manera atenta y de acuerdo con lo conversado el 23 de noviembre del presente año, recurro a su gestión, con el fin de solicitar se conceda la ampliación de los plazos correspondientes a los temas relacionados a continuación (...) Remisión evidencias de la reformulación acciones (2) y (9) vigencia 2019-30 marzo 2023." Plazos acordado entre  la Coordinadora Grupo de Gestión Financiera  y la Coordinadora Grupo Control Interno.
06/06/2023: Mediante memorando No.20231200003083 de fecha 29 de mayo de 2023, se requirió al responsable evidencia de las acciones vencidas .
15/06/2023: Mediante memorando No.20231200003353 de fecha 15 de junio de 2023, se requirió al responsable evidencia de las acciones vencidas .
15/12/2023: Mediante memorando No. 20231200007223 del 4 de diciembre de 2023, se requirio evidencias de las acciones que se encuenrtan en estado abierto vencidas con el fin de actualizar la matriz.</t>
  </si>
  <si>
    <t>Se  suscribe plan de mejoramiento por medio de memorando No 20221200002423,   fecha 17 de marzo del 2022. 
15/12/2023: Mediante memorando No. 20231200007243 del 4 de diciembre de 2023, se requirio evidencias de las acciones que se encuenrtan en estado abierto vencidas con el fin de actualizar la matriz.</t>
  </si>
  <si>
    <t>Se suscribe con Orfeo No 20221200012053 de fecha 26/12/2022
12/07/2023:Mediante memorando No. 20235510002383 del 27 de junio de 2023, el Responsable remitió al Grupo de Control Interno, las evidencias del Plan de Mejoramiento por Procesos - Gestión.
12/07/2023:  Mediante memorando Mediante memorando No.20231200004243 del 13 de julio de 2023 el Grupo de Control Interno informó que deben realizarse las acciones necesarias para dar cumplimiento a la acción
13/07/2023: Mediante memorando No. 20235510002393 del 27 de junio de 2023, el Responsable remitió al Grupo de Control Interno, solicitud pórroga para el día 30 de agosto de 2023
13/07/2023: Mediante memorando No. 20231200004253 del 13  de julio de 2023, el Grupo de Control Interno comunicó que el plazo de entrega de la acción es el día 14 de agosto de 2023
17/10/2023: Mediante memorando No.20235510003473  del 29 de agosto  de 2023, el reponsable remitió evidencia:Informe Implementación PECDNS 2021-2023, el Grupo de Control Interno costató que la evidencia aportada no generan el cumplimiento de la misma por lo cual mediante memorando No. 20231200005993 del 17 de octubre de 2023 comunicó que se debe aportar Informe de Implementación correspondiente a la vigencia 2022. Adiconalmente se informó que se concede prórroga para el 24 de octubre de 2023.
21/11/2023:  Medianete memorando No.20235510004373 del 3 de noviembre de 2023 el responsable remitió evidencias. El Grupo de Control Interno validó la información por lo cual mediante memorando No. 20231200006723 del 21 de noviembre de 2023 informo que para dar cierre a la  se debe remitir a el informe de implementación de la vigencia auditada para dar satisfactoriamente el cierre a la acción de la No conformidad No.1. 
30/11/2023 Mediante memorando 20231200006893 del 24 de noviembre del 2023, se solicito al responsable las evidencias  de las acciones que se encuentran en estado abierto vencido.
20/12/2023:  Mediante memorando 20235510005083  del 13  de diciembre del 2023 solicitó prórroga de la acción, mediante memorando No. xxxxx del xxxx el grupo de control interno concedió prórroga hasta el día xxxxxxx</t>
  </si>
  <si>
    <t xml:space="preserve">Se suscribe con Orfeo No 20221200012053 de fecha 26/12/2022
27/06/2023: Mediante memorando No. 20235510002123 de fecha 6 de junio de 2023, el responsable solicito modificación de la descripción de la acción de la No Conformidad No. 2.
27/06/2023: : Mediante memorando No. 20231200003603  de fecha 28 de junio de 2023, el Grupo de Control Interno, informó que no se concede cambio a la descripción de la acción, debido a que está no cumple con la actividad No.6 del Procedimiento.
12/07/2023:Mediante memorando No. 20235510002383 del 27 de junio de 2023, el Responsable remitió al Grupo de Control Interno, las evidencias del Plan de Mejoramiento por Procesos - Gestión.
12/07/2023:  Mediante memorando Mediante memorando No.20231200004243 del 13 de julio de 2023 el Grupo de Control Interno informó que deben realizarse las acciones necesarias para dar cumplimiento a la acción
13/07/2023: Mediante memorando No. 20235510002393 del 27 de junio de 2023, el Responsable remitió al Grupo de Control Interno, solicitud pórroga para el día 30 de agosto de 2023
13/07/2023: Mediante memorando No. 20231200004253 del 13  de julio de 2023, el Grupo de Control Interno comunicó que el plazo de entrega de la acción es el día 14 de agosto de 2023
17/10/2023: Mediante memorando No.20235510003473 del 29 de agosto de 2023, el reponsable remitió solicutd de prórroga para el cumplimiento de la acción, el Grupo de Control Interno evaluó la justificiacón y mediante memorando No. 20231200005993  del 17 de octubte de 2023 informó la ampliación para la ejecución de la acción, con fecha del 15 de noviembre de 2023.
30/11/2023 Mediante memorando 20231200006893 del 24 de noviembre del 2023, se solicito al responsable las evidencias  de las acciones que se encuentran en estado abierto vencido.
20/12/2023:  Mediante memorando 20235510005083  del 13  de diciembre del 2023 solicitó prórroga de la acción, mediante memorando No. xxxxx del xxxx el grupo de control interno concedió prórroga hasta el día xxxxxxx
</t>
  </si>
  <si>
    <t>Suscripción Plan de mejoramiento  mediante memorando No 20221200011933 de fecha 22 de diciembre del 2022.
06/06/2023: Mediante memorando No.20231200002913 de fecha 23 de mayo de 2023, se requirió al responsable evidencia de las acciones vencidas.
13/07/2023:Mediante memorando No. 20235510002393 del 27 de junio de 2023, el Responsable remitió al Grupo de Control Interno, solicitud pórroga para el día 30 de agosto de 2023.
13/07/2023: El Grupo de Control Interno, mediante memorando No.20231200004253 de fecha 13 de julio de 2023 , concedió prorroga de la acción para el día 31 de julio de 2023
30/11/2023 Mediante memorando 20231200006893 del 24 de noviembre del 2023, se solicito al responsable las evidencias  de las acciones que se encuentran en estado abierto vencido.
20/12/2023: Cerrada mediante memorando No.20231200005713 del 10 de octubre de 2023</t>
  </si>
  <si>
    <t>15/08/2023: Mediante memorando No. 20231200001243 del 2 de febrero de 2023 se suscribe el Plan de Mejoramiento.
11/08/2023: El responsable mediante memorando No. 20235510002823  del 24 de julio de 2023,  relaciono soportes que cumplen con la acción planteada. Mediante memorando No. 20231200004903 de fecha 30 de agosto de 2023el Grupo de Control Interno informo el que para el cierre de la acción es necesario soportar la acción planteada.
30/11/2023 Mediante memorando 20231200006893 del 24 de noviembre del 2023, se solicito al responsable las evidencias  de las acciones que se encuentran en estado abierto vencido.
20/12/2023: Cerrada mediante memorando No.20231200005713 del 10 de octubre de 2023</t>
  </si>
  <si>
    <t>TOTAL GENERAL</t>
  </si>
  <si>
    <t xml:space="preserve">Suscrito mediante memorando No. 20231200008163 del 15 de diciembre de 2023
Con el memorando No. 20241200000563 del 17 de enero de 2024 se responde que la accion No. 1, continua abierta hasta tanto no se aclare la situación y PNNC no siga apareciendo.  
</t>
  </si>
  <si>
    <t xml:space="preserve">Suscrito mediante memorando No. 20231200008163 del 15 de diciembre de 2023.
Con el memorando No. 20241200000563 del 17 de enero de 2024 se CIERRA la Acción No. 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</si>
</sst>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quot;$&quot;\ * #,##0.00_-;\-&quot;$&quot;\ * #,##0.00_-;_-&quot;$&quot;\ * &quot;-&quot;??_-;_-@_-"/>
    <numFmt numFmtId="164" formatCode="dd/mm/yyyy;@"/>
    <numFmt numFmtId="165" formatCode="d/mm/yyyy;@"/>
    <numFmt numFmtId="166" formatCode="_-&quot;$&quot;\ * #,##0_-;\-&quot;$&quot;\ * #,##0_-;_-&quot;$&quot;\ * &quot;-&quot;??_-;_-@_-"/>
  </numFmts>
  <fonts count="51" x14ac:knownFonts="1">
    <font>
      <sz val="11"/>
      <color theme="1"/>
      <name val="Calibri"/>
      <family val="2"/>
      <scheme val="minor"/>
    </font>
    <font>
      <sz val="11"/>
      <color theme="1"/>
      <name val="Calibri"/>
      <family val="2"/>
      <scheme val="minor"/>
    </font>
    <font>
      <sz val="10"/>
      <name val="Arial Narrow"/>
      <family val="2"/>
    </font>
    <font>
      <b/>
      <sz val="10"/>
      <name val="Arial Narrow"/>
      <family val="2"/>
    </font>
    <font>
      <sz val="10"/>
      <color theme="1"/>
      <name val="Arial Narrow"/>
      <family val="2"/>
    </font>
    <font>
      <sz val="10"/>
      <name val="Arial"/>
      <family val="2"/>
    </font>
    <font>
      <sz val="10"/>
      <color rgb="FF000000"/>
      <name val="Arial"/>
      <family val="2"/>
    </font>
    <font>
      <sz val="11"/>
      <name val="Arial Narrow"/>
      <family val="2"/>
    </font>
    <font>
      <sz val="11"/>
      <color theme="1"/>
      <name val="Arial Narrow"/>
      <family val="2"/>
    </font>
    <font>
      <b/>
      <sz val="11"/>
      <name val="Arial Narrow"/>
      <family val="2"/>
    </font>
    <font>
      <b/>
      <sz val="12"/>
      <name val="Arial Narrow"/>
      <family val="2"/>
    </font>
    <font>
      <b/>
      <sz val="9"/>
      <color indexed="81"/>
      <name val="Tahoma"/>
      <family val="2"/>
    </font>
    <font>
      <sz val="9"/>
      <color indexed="81"/>
      <name val="Tahoma"/>
      <family val="2"/>
    </font>
    <font>
      <sz val="8"/>
      <name val="Arial Narrow"/>
      <family val="2"/>
    </font>
    <font>
      <b/>
      <sz val="11"/>
      <color theme="1"/>
      <name val="Arial Narrow"/>
      <family val="2"/>
    </font>
    <font>
      <b/>
      <sz val="11"/>
      <color theme="0"/>
      <name val="Arial Narrow"/>
      <family val="2"/>
    </font>
    <font>
      <b/>
      <sz val="11"/>
      <color theme="1"/>
      <name val="Calibri"/>
      <family val="2"/>
      <scheme val="minor"/>
    </font>
    <font>
      <b/>
      <sz val="8"/>
      <name val="Arial Narrow"/>
      <family val="2"/>
    </font>
    <font>
      <sz val="16"/>
      <name val="Arial Narrow"/>
      <family val="2"/>
    </font>
    <font>
      <b/>
      <sz val="10"/>
      <color theme="1"/>
      <name val="Arial Narrow"/>
      <family val="2"/>
    </font>
    <font>
      <sz val="14"/>
      <name val="Arial Narrow"/>
      <family val="2"/>
    </font>
    <font>
      <b/>
      <sz val="14"/>
      <name val="Wingdings"/>
      <charset val="2"/>
    </font>
    <font>
      <b/>
      <sz val="14"/>
      <name val="Arial Narrow"/>
      <family val="2"/>
    </font>
    <font>
      <b/>
      <sz val="9"/>
      <name val="Arial Narrow"/>
      <family val="2"/>
    </font>
    <font>
      <b/>
      <sz val="10"/>
      <color theme="6" tint="-0.499984740745262"/>
      <name val="Arial Narrow"/>
      <family val="2"/>
    </font>
    <font>
      <sz val="10"/>
      <color theme="6" tint="-0.499984740745262"/>
      <name val="Arial Narrow"/>
      <family val="2"/>
    </font>
    <font>
      <sz val="14"/>
      <color theme="6" tint="-0.499984740745262"/>
      <name val="Wingdings"/>
      <charset val="2"/>
    </font>
    <font>
      <b/>
      <sz val="10"/>
      <color rgb="FF92D050"/>
      <name val="Arial Narrow"/>
      <family val="2"/>
    </font>
    <font>
      <b/>
      <sz val="9"/>
      <color theme="0"/>
      <name val="Arial Narrow"/>
      <family val="2"/>
    </font>
    <font>
      <b/>
      <sz val="10"/>
      <color theme="3"/>
      <name val="Arial Narrow"/>
      <family val="2"/>
    </font>
    <font>
      <sz val="10"/>
      <color theme="0"/>
      <name val="Arial Narrow"/>
      <family val="2"/>
    </font>
    <font>
      <sz val="14"/>
      <name val="Wingdings"/>
      <charset val="2"/>
    </font>
    <font>
      <b/>
      <sz val="10"/>
      <color theme="0"/>
      <name val="Arial Narrow"/>
      <family val="2"/>
    </font>
    <font>
      <b/>
      <sz val="10"/>
      <color theme="5"/>
      <name val="Arial Narrow"/>
      <family val="2"/>
    </font>
    <font>
      <b/>
      <sz val="10"/>
      <color rgb="FF660066"/>
      <name val="Arial Narrow"/>
      <family val="2"/>
    </font>
    <font>
      <b/>
      <sz val="10"/>
      <color rgb="FFFF0066"/>
      <name val="Arial Narrow"/>
      <family val="2"/>
    </font>
    <font>
      <sz val="14"/>
      <color theme="1"/>
      <name val="Wingdings"/>
      <charset val="2"/>
    </font>
    <font>
      <b/>
      <sz val="10"/>
      <color theme="8" tint="-0.249977111117893"/>
      <name val="Arial Narrow"/>
      <family val="2"/>
    </font>
    <font>
      <b/>
      <sz val="10"/>
      <color rgb="FFCC9900"/>
      <name val="Arial Narrow"/>
      <family val="2"/>
    </font>
    <font>
      <b/>
      <sz val="11"/>
      <color rgb="FFFF0000"/>
      <name val="Arial Narrow"/>
      <family val="2"/>
    </font>
    <font>
      <b/>
      <sz val="16"/>
      <name val="Arial Narrow"/>
      <family val="2"/>
    </font>
    <font>
      <sz val="8"/>
      <color theme="1"/>
      <name val="Arial Narrow"/>
      <family val="2"/>
    </font>
    <font>
      <sz val="8"/>
      <color rgb="FFFF0000"/>
      <name val="Arial Narrow"/>
      <family val="2"/>
    </font>
    <font>
      <b/>
      <sz val="8"/>
      <color theme="1"/>
      <name val="Arial Narrow"/>
      <family val="2"/>
    </font>
    <font>
      <b/>
      <sz val="16"/>
      <color rgb="FFF8F8F8"/>
      <name val="Calibri"/>
      <family val="2"/>
      <scheme val="minor"/>
    </font>
    <font>
      <b/>
      <sz val="11"/>
      <color theme="0"/>
      <name val="Calibri"/>
      <family val="2"/>
      <scheme val="minor"/>
    </font>
    <font>
      <b/>
      <sz val="18"/>
      <color rgb="FFF8F8F8"/>
      <name val="Calibri"/>
      <family val="2"/>
      <scheme val="minor"/>
    </font>
    <font>
      <b/>
      <sz val="20"/>
      <color theme="0"/>
      <name val="Arial Narrow"/>
      <family val="2"/>
    </font>
    <font>
      <sz val="8"/>
      <color theme="1"/>
      <name val="Times New Roman"/>
      <family val="1"/>
    </font>
    <font>
      <sz val="8"/>
      <color rgb="FF000000"/>
      <name val="Arial Narrow"/>
      <family val="2"/>
    </font>
    <font>
      <b/>
      <sz val="14"/>
      <color rgb="FFF8F8F8"/>
      <name val="Calibri"/>
      <family val="2"/>
      <scheme val="minor"/>
    </font>
  </fonts>
  <fills count="52">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bgColor indexed="64"/>
      </patternFill>
    </fill>
    <fill>
      <patternFill patternType="solid">
        <fgColor rgb="FF00B050"/>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9" tint="0.79998168889431442"/>
        <bgColor indexed="64"/>
      </patternFill>
    </fill>
    <fill>
      <patternFill patternType="solid">
        <fgColor rgb="FFEAFAF1"/>
        <bgColor indexed="64"/>
      </patternFill>
    </fill>
    <fill>
      <patternFill patternType="solid">
        <fgColor rgb="FFF4ECF7"/>
        <bgColor indexed="64"/>
      </patternFill>
    </fill>
    <fill>
      <patternFill patternType="solid">
        <fgColor rgb="FFF4F6F6"/>
        <bgColor indexed="64"/>
      </patternFill>
    </fill>
    <fill>
      <patternFill patternType="solid">
        <fgColor theme="7" tint="0.79998168889431442"/>
        <bgColor indexed="64"/>
      </patternFill>
    </fill>
    <fill>
      <patternFill patternType="solid">
        <fgColor rgb="FFFCF3CC"/>
        <bgColor indexed="64"/>
      </patternFill>
    </fill>
    <fill>
      <patternFill patternType="solid">
        <fgColor rgb="FFEAF2F8"/>
        <bgColor indexed="64"/>
      </patternFill>
    </fill>
    <fill>
      <patternFill patternType="solid">
        <fgColor rgb="FFFCF9E7"/>
        <bgColor indexed="64"/>
      </patternFill>
    </fill>
    <fill>
      <patternFill patternType="solid">
        <fgColor theme="4" tint="0.79998168889431442"/>
        <bgColor theme="4" tint="0.79998168889431442"/>
      </patternFill>
    </fill>
    <fill>
      <patternFill patternType="solid">
        <fgColor rgb="FF7030A0"/>
        <bgColor indexed="64"/>
      </patternFill>
    </fill>
    <fill>
      <patternFill patternType="solid">
        <fgColor rgb="FFDF51DF"/>
        <bgColor indexed="64"/>
      </patternFill>
    </fill>
    <fill>
      <patternFill patternType="solid">
        <fgColor rgb="FFB84076"/>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rgb="FF92D050"/>
        <bgColor indexed="64"/>
      </patternFill>
    </fill>
    <fill>
      <patternFill patternType="solid">
        <fgColor theme="2"/>
        <bgColor indexed="64"/>
      </patternFill>
    </fill>
    <fill>
      <patternFill patternType="solid">
        <fgColor rgb="FFFFFD78"/>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3"/>
        <bgColor indexed="64"/>
      </patternFill>
    </fill>
    <fill>
      <patternFill patternType="solid">
        <fgColor theme="4"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660066"/>
        <bgColor indexed="64"/>
      </patternFill>
    </fill>
    <fill>
      <patternFill patternType="solid">
        <fgColor rgb="FFFF0066"/>
        <bgColor indexed="64"/>
      </patternFill>
    </fill>
    <fill>
      <patternFill patternType="solid">
        <fgColor rgb="FFF6E8F8"/>
        <bgColor indexed="64"/>
      </patternFill>
    </fill>
    <fill>
      <patternFill patternType="solid">
        <fgColor rgb="FFFFCCFF"/>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E6EDC1"/>
        <bgColor indexed="64"/>
      </patternFill>
    </fill>
    <fill>
      <patternFill patternType="solid">
        <fgColor rgb="FFFFFF99"/>
        <bgColor indexed="64"/>
      </patternFill>
    </fill>
    <fill>
      <patternFill patternType="solid">
        <fgColor rgb="FF0070C0"/>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8F8F8"/>
        <bgColor indexed="64"/>
      </patternFill>
    </fill>
    <fill>
      <patternFill patternType="solid">
        <fgColor theme="4" tint="-0.249977111117893"/>
        <bgColor indexed="64"/>
      </patternFill>
    </fill>
    <fill>
      <patternFill patternType="solid">
        <fgColor rgb="FFB4C6E7"/>
        <bgColor indexed="64"/>
      </patternFill>
    </fill>
    <fill>
      <patternFill patternType="solid">
        <fgColor theme="4"/>
        <bgColor theme="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theme="4" tint="0.39997558519241921"/>
      </bottom>
      <diagonal/>
    </border>
    <border>
      <left style="thin">
        <color indexed="64"/>
      </left>
      <right style="medium">
        <color indexed="64"/>
      </right>
      <top/>
      <bottom/>
      <diagonal/>
    </border>
    <border>
      <left/>
      <right style="medium">
        <color indexed="64"/>
      </right>
      <top style="medium">
        <color indexed="64"/>
      </top>
      <bottom style="thin">
        <color indexed="64"/>
      </bottom>
      <diagonal/>
    </border>
    <border>
      <left style="thin">
        <color indexed="64"/>
      </left>
      <right/>
      <top/>
      <bottom/>
      <diagonal/>
    </border>
  </borders>
  <cellStyleXfs count="9">
    <xf numFmtId="0" fontId="0" fillId="0" borderId="0"/>
    <xf numFmtId="0" fontId="5" fillId="0" borderId="0"/>
    <xf numFmtId="0" fontId="6" fillId="0" borderId="0"/>
    <xf numFmtId="9" fontId="6" fillId="0" borderId="0" applyFont="0" applyFill="0" applyBorder="0" applyAlignment="0" applyProtection="0"/>
    <xf numFmtId="0" fontId="1" fillId="0" borderId="0"/>
    <xf numFmtId="0" fontId="5" fillId="0" borderId="0"/>
    <xf numFmtId="0" fontId="1" fillId="0" borderId="0"/>
    <xf numFmtId="0" fontId="5" fillId="0" borderId="0"/>
    <xf numFmtId="44" fontId="1" fillId="0" borderId="0" applyFont="0" applyFill="0" applyBorder="0" applyAlignment="0" applyProtection="0"/>
  </cellStyleXfs>
  <cellXfs count="637">
    <xf numFmtId="0" fontId="0" fillId="0" borderId="0" xfId="0"/>
    <xf numFmtId="0" fontId="3" fillId="4" borderId="1" xfId="0" applyFont="1" applyFill="1" applyBorder="1" applyAlignment="1">
      <alignment horizontal="center" vertical="center"/>
    </xf>
    <xf numFmtId="0" fontId="2" fillId="5" borderId="0" xfId="0" applyFont="1" applyFill="1" applyAlignment="1">
      <alignment horizontal="center" vertical="center"/>
    </xf>
    <xf numFmtId="0" fontId="7" fillId="5" borderId="1" xfId="0" applyFont="1" applyFill="1" applyBorder="1" applyAlignment="1">
      <alignment vertical="center"/>
    </xf>
    <xf numFmtId="0" fontId="2" fillId="5" borderId="1" xfId="0" applyFont="1" applyFill="1" applyBorder="1"/>
    <xf numFmtId="0" fontId="2" fillId="5" borderId="0" xfId="0" applyFont="1" applyFill="1"/>
    <xf numFmtId="164" fontId="13" fillId="0" borderId="1" xfId="0" applyNumberFormat="1" applyFont="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2" fillId="5" borderId="10" xfId="0" applyFont="1" applyFill="1" applyBorder="1"/>
    <xf numFmtId="0" fontId="7" fillId="5" borderId="0" xfId="0" applyFont="1" applyFill="1" applyAlignment="1">
      <alignment vertical="center"/>
    </xf>
    <xf numFmtId="0" fontId="0" fillId="5"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16" fillId="0" borderId="1" xfId="0" applyFont="1" applyBorder="1" applyAlignment="1">
      <alignment horizontal="center"/>
    </xf>
    <xf numFmtId="0" fontId="16" fillId="0" borderId="1" xfId="0" applyFont="1" applyBorder="1" applyAlignment="1">
      <alignment horizontal="left" indent="1"/>
    </xf>
    <xf numFmtId="0" fontId="16" fillId="0" borderId="1" xfId="0" applyFont="1" applyBorder="1"/>
    <xf numFmtId="0" fontId="0" fillId="0" borderId="1" xfId="0" applyBorder="1" applyAlignment="1">
      <alignment horizontal="left" indent="2"/>
    </xf>
    <xf numFmtId="0" fontId="0" fillId="0" borderId="1" xfId="0" applyBorder="1"/>
    <xf numFmtId="0" fontId="16" fillId="17" borderId="1" xfId="0" applyFont="1" applyFill="1" applyBorder="1" applyAlignment="1">
      <alignment horizontal="left"/>
    </xf>
    <xf numFmtId="0" fontId="16" fillId="17" borderId="1" xfId="0" applyFont="1" applyFill="1" applyBorder="1"/>
    <xf numFmtId="0" fontId="16" fillId="23" borderId="1" xfId="0" applyFont="1" applyFill="1" applyBorder="1" applyAlignment="1">
      <alignment horizontal="left" indent="1"/>
    </xf>
    <xf numFmtId="0" fontId="16" fillId="23" borderId="1" xfId="0" applyFont="1" applyFill="1" applyBorder="1"/>
    <xf numFmtId="0" fontId="2" fillId="5" borderId="0" xfId="1" applyFont="1" applyFill="1"/>
    <xf numFmtId="49" fontId="2" fillId="5" borderId="0" xfId="1" applyNumberFormat="1" applyFont="1" applyFill="1" applyProtection="1">
      <protection locked="0"/>
    </xf>
    <xf numFmtId="0" fontId="20" fillId="5" borderId="0" xfId="1" applyFont="1" applyFill="1"/>
    <xf numFmtId="0" fontId="21" fillId="5" borderId="0" xfId="1" applyFont="1" applyFill="1" applyAlignment="1">
      <alignment horizontal="right"/>
    </xf>
    <xf numFmtId="0" fontId="22" fillId="5" borderId="0" xfId="1" applyFont="1" applyFill="1"/>
    <xf numFmtId="0" fontId="2" fillId="0" borderId="0" xfId="1" applyFont="1"/>
    <xf numFmtId="0" fontId="26" fillId="0" borderId="19" xfId="1" applyFont="1" applyBorder="1" applyAlignment="1">
      <alignment horizontal="center" vertical="center"/>
    </xf>
    <xf numFmtId="0" fontId="26" fillId="28" borderId="6" xfId="1" applyFont="1" applyFill="1" applyBorder="1" applyAlignment="1">
      <alignment horizontal="center" vertical="center"/>
    </xf>
    <xf numFmtId="0" fontId="26" fillId="0" borderId="6" xfId="1" applyFont="1" applyBorder="1" applyAlignment="1">
      <alignment horizontal="center" vertical="center"/>
    </xf>
    <xf numFmtId="0" fontId="26" fillId="28" borderId="42" xfId="1" applyFont="1" applyFill="1" applyBorder="1" applyAlignment="1">
      <alignment horizontal="center" vertical="center"/>
    </xf>
    <xf numFmtId="0" fontId="19" fillId="29" borderId="45" xfId="1" applyFont="1" applyFill="1" applyBorder="1" applyAlignment="1">
      <alignment horizontal="center" vertical="center"/>
    </xf>
    <xf numFmtId="0" fontId="19" fillId="29" borderId="46" xfId="1" applyFont="1" applyFill="1" applyBorder="1" applyAlignment="1">
      <alignment horizontal="center" vertical="center"/>
    </xf>
    <xf numFmtId="0" fontId="27" fillId="5" borderId="0" xfId="1" applyFont="1" applyFill="1" applyAlignment="1">
      <alignment horizontal="center" vertical="center" wrapText="1"/>
    </xf>
    <xf numFmtId="0" fontId="2" fillId="5" borderId="0" xfId="1" applyFont="1" applyFill="1" applyAlignment="1">
      <alignment horizontal="left" vertical="center" wrapText="1"/>
    </xf>
    <xf numFmtId="0" fontId="2" fillId="5" borderId="0" xfId="1" applyFont="1" applyFill="1" applyAlignment="1">
      <alignment horizontal="center" vertical="center"/>
    </xf>
    <xf numFmtId="49" fontId="2" fillId="5" borderId="0" xfId="1" applyNumberFormat="1" applyFont="1" applyFill="1" applyAlignment="1" applyProtection="1">
      <alignment horizontal="center" vertical="center"/>
      <protection locked="0"/>
    </xf>
    <xf numFmtId="0" fontId="20" fillId="5" borderId="0" xfId="1" applyFont="1" applyFill="1" applyAlignment="1">
      <alignment horizontal="center" vertical="center"/>
    </xf>
    <xf numFmtId="0" fontId="28" fillId="30" borderId="14" xfId="1" applyFont="1" applyFill="1" applyBorder="1" applyAlignment="1">
      <alignment horizontal="center" vertical="center" wrapText="1"/>
    </xf>
    <xf numFmtId="0" fontId="28" fillId="30" borderId="33" xfId="1" applyFont="1" applyFill="1" applyBorder="1" applyAlignment="1">
      <alignment horizontal="center" vertical="center" wrapText="1"/>
    </xf>
    <xf numFmtId="0" fontId="28" fillId="30" borderId="16" xfId="1" applyFont="1" applyFill="1" applyBorder="1" applyAlignment="1">
      <alignment horizontal="center" vertical="center" wrapText="1"/>
    </xf>
    <xf numFmtId="49" fontId="28" fillId="30" borderId="11" xfId="1" applyNumberFormat="1" applyFont="1" applyFill="1" applyBorder="1" applyAlignment="1" applyProtection="1">
      <alignment horizontal="center" vertical="center" wrapText="1"/>
      <protection locked="0"/>
    </xf>
    <xf numFmtId="49" fontId="28" fillId="30" borderId="12" xfId="1" applyNumberFormat="1" applyFont="1" applyFill="1" applyBorder="1" applyAlignment="1" applyProtection="1">
      <alignment horizontal="center" vertical="center" wrapText="1"/>
      <protection locked="0"/>
    </xf>
    <xf numFmtId="49" fontId="28" fillId="30" borderId="13" xfId="1" applyNumberFormat="1" applyFont="1" applyFill="1" applyBorder="1" applyAlignment="1" applyProtection="1">
      <alignment horizontal="center" vertical="center" wrapText="1"/>
      <protection locked="0"/>
    </xf>
    <xf numFmtId="0" fontId="28" fillId="30" borderId="16" xfId="1" applyFont="1" applyFill="1" applyBorder="1" applyAlignment="1">
      <alignment horizontal="center" vertical="center" textRotation="90" wrapText="1"/>
    </xf>
    <xf numFmtId="0" fontId="2" fillId="5" borderId="0" xfId="1" applyFont="1" applyFill="1" applyAlignment="1">
      <alignment vertical="center"/>
    </xf>
    <xf numFmtId="0" fontId="30" fillId="30" borderId="2" xfId="1" applyFont="1" applyFill="1" applyBorder="1" applyAlignment="1">
      <alignment vertical="center" wrapText="1"/>
    </xf>
    <xf numFmtId="0" fontId="2" fillId="0" borderId="17" xfId="1" applyFont="1" applyBorder="1" applyAlignment="1">
      <alignment horizontal="center" vertical="center"/>
    </xf>
    <xf numFmtId="0" fontId="2" fillId="0" borderId="18" xfId="1" applyFont="1" applyBorder="1" applyAlignment="1">
      <alignment horizontal="center" vertical="center"/>
    </xf>
    <xf numFmtId="0" fontId="31" fillId="0" borderId="19" xfId="1" applyFont="1" applyBorder="1" applyAlignment="1">
      <alignment horizontal="center" vertical="center"/>
    </xf>
    <xf numFmtId="0" fontId="2" fillId="0" borderId="0" xfId="1" applyFont="1" applyAlignment="1">
      <alignment vertical="center"/>
    </xf>
    <xf numFmtId="0" fontId="2" fillId="31" borderId="5" xfId="1" applyFont="1" applyFill="1" applyBorder="1" applyAlignment="1">
      <alignment horizontal="center" vertical="center"/>
    </xf>
    <xf numFmtId="0" fontId="2" fillId="31" borderId="1" xfId="1" applyFont="1" applyFill="1" applyBorder="1" applyAlignment="1">
      <alignment horizontal="center" vertical="center"/>
    </xf>
    <xf numFmtId="0" fontId="31" fillId="31" borderId="6" xfId="1" applyFont="1" applyFill="1" applyBorder="1" applyAlignment="1">
      <alignment horizontal="center" vertical="center"/>
    </xf>
    <xf numFmtId="0" fontId="2" fillId="0" borderId="5" xfId="1" applyFont="1" applyBorder="1" applyAlignment="1">
      <alignment horizontal="center" vertical="center"/>
    </xf>
    <xf numFmtId="0" fontId="4" fillId="0" borderId="1" xfId="1" applyFont="1" applyBorder="1" applyAlignment="1">
      <alignment horizontal="center" vertical="center"/>
    </xf>
    <xf numFmtId="0" fontId="31" fillId="0" borderId="6" xfId="1" applyFont="1" applyBorder="1" applyAlignment="1">
      <alignment horizontal="center" vertical="center"/>
    </xf>
    <xf numFmtId="0" fontId="4" fillId="31" borderId="1" xfId="1" applyFont="1" applyFill="1" applyBorder="1" applyAlignment="1">
      <alignment horizontal="center" vertical="center"/>
    </xf>
    <xf numFmtId="0" fontId="30" fillId="30" borderId="49" xfId="1" applyFont="1" applyFill="1" applyBorder="1" applyAlignment="1">
      <alignment vertical="center" wrapText="1"/>
    </xf>
    <xf numFmtId="0" fontId="31" fillId="0" borderId="42" xfId="1" applyFont="1" applyBorder="1" applyAlignment="1">
      <alignment horizontal="center" vertical="center"/>
    </xf>
    <xf numFmtId="0" fontId="3" fillId="24" borderId="44" xfId="1" applyFont="1" applyFill="1" applyBorder="1" applyAlignment="1">
      <alignment horizontal="center" vertical="center"/>
    </xf>
    <xf numFmtId="0" fontId="19" fillId="24" borderId="46" xfId="1" applyFont="1" applyFill="1" applyBorder="1" applyAlignment="1">
      <alignment horizontal="center" vertical="center"/>
    </xf>
    <xf numFmtId="0" fontId="28" fillId="32" borderId="14" xfId="1" applyFont="1" applyFill="1" applyBorder="1" applyAlignment="1">
      <alignment horizontal="center" vertical="center" wrapText="1"/>
    </xf>
    <xf numFmtId="0" fontId="28" fillId="32" borderId="33" xfId="1" applyFont="1" applyFill="1" applyBorder="1" applyAlignment="1">
      <alignment horizontal="center" vertical="center" wrapText="1"/>
    </xf>
    <xf numFmtId="0" fontId="28" fillId="32" borderId="16" xfId="1" applyFont="1" applyFill="1" applyBorder="1" applyAlignment="1">
      <alignment horizontal="center" vertical="center" wrapText="1"/>
    </xf>
    <xf numFmtId="49" fontId="28" fillId="32" borderId="11" xfId="1" applyNumberFormat="1" applyFont="1" applyFill="1" applyBorder="1" applyAlignment="1" applyProtection="1">
      <alignment horizontal="center" vertical="center" wrapText="1"/>
      <protection locked="0"/>
    </xf>
    <xf numFmtId="49" fontId="28" fillId="32" borderId="12" xfId="1" applyNumberFormat="1" applyFont="1" applyFill="1" applyBorder="1" applyAlignment="1" applyProtection="1">
      <alignment horizontal="center" vertical="center" wrapText="1"/>
      <protection locked="0"/>
    </xf>
    <xf numFmtId="49" fontId="28" fillId="32" borderId="13" xfId="1" applyNumberFormat="1" applyFont="1" applyFill="1" applyBorder="1" applyAlignment="1" applyProtection="1">
      <alignment horizontal="center" vertical="center" wrapText="1"/>
      <protection locked="0"/>
    </xf>
    <xf numFmtId="0" fontId="28" fillId="32" borderId="16" xfId="1" applyFont="1" applyFill="1" applyBorder="1" applyAlignment="1">
      <alignment horizontal="center" vertical="center" textRotation="90" wrapText="1"/>
    </xf>
    <xf numFmtId="0" fontId="30" fillId="32" borderId="51" xfId="1" applyFont="1" applyFill="1" applyBorder="1" applyAlignment="1">
      <alignment vertical="center" wrapText="1"/>
    </xf>
    <xf numFmtId="0" fontId="4" fillId="0" borderId="18" xfId="1" applyFont="1" applyBorder="1" applyAlignment="1">
      <alignment horizontal="center" vertical="center"/>
    </xf>
    <xf numFmtId="0" fontId="2" fillId="0" borderId="27" xfId="1" applyFont="1" applyBorder="1" applyAlignment="1" applyProtection="1">
      <alignment horizontal="center" vertical="center"/>
      <protection locked="0"/>
    </xf>
    <xf numFmtId="0" fontId="30" fillId="32" borderId="28" xfId="1" applyFont="1" applyFill="1" applyBorder="1" applyAlignment="1">
      <alignment vertical="center" wrapText="1"/>
    </xf>
    <xf numFmtId="0" fontId="31" fillId="33" borderId="6" xfId="1" applyFont="1" applyFill="1" applyBorder="1" applyAlignment="1">
      <alignment horizontal="center" vertical="center"/>
    </xf>
    <xf numFmtId="0" fontId="30" fillId="32" borderId="32" xfId="1" applyFont="1" applyFill="1" applyBorder="1" applyAlignment="1">
      <alignment vertical="center" wrapText="1"/>
    </xf>
    <xf numFmtId="0" fontId="30" fillId="32" borderId="54" xfId="1" applyFont="1" applyFill="1" applyBorder="1" applyAlignment="1">
      <alignment vertical="center" wrapText="1"/>
    </xf>
    <xf numFmtId="0" fontId="31" fillId="33" borderId="42" xfId="1" applyFont="1" applyFill="1" applyBorder="1" applyAlignment="1">
      <alignment horizontal="center" vertical="center"/>
    </xf>
    <xf numFmtId="0" fontId="19" fillId="34" borderId="45" xfId="1" applyFont="1" applyFill="1" applyBorder="1" applyAlignment="1">
      <alignment horizontal="center" vertical="center"/>
    </xf>
    <xf numFmtId="0" fontId="19" fillId="34" borderId="46" xfId="1" applyFont="1" applyFill="1" applyBorder="1" applyAlignment="1">
      <alignment horizontal="center" vertical="center"/>
    </xf>
    <xf numFmtId="0" fontId="28" fillId="35" borderId="14" xfId="1" applyFont="1" applyFill="1" applyBorder="1" applyAlignment="1">
      <alignment horizontal="center" vertical="center" wrapText="1"/>
    </xf>
    <xf numFmtId="0" fontId="28" fillId="35" borderId="33" xfId="1" applyFont="1" applyFill="1" applyBorder="1" applyAlignment="1">
      <alignment horizontal="center" vertical="center" wrapText="1"/>
    </xf>
    <xf numFmtId="0" fontId="28" fillId="35" borderId="16" xfId="1" applyFont="1" applyFill="1" applyBorder="1" applyAlignment="1">
      <alignment horizontal="center" vertical="center" wrapText="1"/>
    </xf>
    <xf numFmtId="49" fontId="28" fillId="35" borderId="11" xfId="1" applyNumberFormat="1" applyFont="1" applyFill="1" applyBorder="1" applyAlignment="1" applyProtection="1">
      <alignment horizontal="center" vertical="center" wrapText="1"/>
      <protection locked="0"/>
    </xf>
    <xf numFmtId="49" fontId="28" fillId="35" borderId="12" xfId="1" applyNumberFormat="1" applyFont="1" applyFill="1" applyBorder="1" applyAlignment="1" applyProtection="1">
      <alignment horizontal="center" vertical="center" wrapText="1"/>
      <protection locked="0"/>
    </xf>
    <xf numFmtId="49" fontId="28" fillId="35" borderId="13" xfId="1" applyNumberFormat="1" applyFont="1" applyFill="1" applyBorder="1" applyAlignment="1" applyProtection="1">
      <alignment horizontal="center" vertical="center" wrapText="1"/>
      <protection locked="0"/>
    </xf>
    <xf numFmtId="0" fontId="28" fillId="35" borderId="16" xfId="1" applyFont="1" applyFill="1" applyBorder="1" applyAlignment="1">
      <alignment horizontal="center" vertical="center" textRotation="90" wrapText="1"/>
    </xf>
    <xf numFmtId="0" fontId="30" fillId="35" borderId="2" xfId="1" applyFont="1" applyFill="1" applyBorder="1" applyAlignment="1">
      <alignment vertical="center" wrapText="1"/>
    </xf>
    <xf numFmtId="0" fontId="2" fillId="0" borderId="6" xfId="1" applyFont="1" applyBorder="1" applyAlignment="1" applyProtection="1">
      <alignment horizontal="center" vertical="center"/>
      <protection locked="0"/>
    </xf>
    <xf numFmtId="0" fontId="2" fillId="13" borderId="6" xfId="1" applyFont="1" applyFill="1" applyBorder="1" applyAlignment="1" applyProtection="1">
      <alignment horizontal="center" vertical="center"/>
      <protection locked="0"/>
    </xf>
    <xf numFmtId="0" fontId="31" fillId="13" borderId="6" xfId="1" applyFont="1" applyFill="1" applyBorder="1" applyAlignment="1">
      <alignment horizontal="center" vertical="center"/>
    </xf>
    <xf numFmtId="0" fontId="30" fillId="35" borderId="49" xfId="1" applyFont="1" applyFill="1" applyBorder="1" applyAlignment="1">
      <alignment vertical="center" wrapText="1"/>
    </xf>
    <xf numFmtId="0" fontId="2" fillId="0" borderId="22" xfId="1" applyFont="1" applyBorder="1" applyAlignment="1" applyProtection="1">
      <alignment horizontal="center" vertical="center"/>
      <protection locked="0"/>
    </xf>
    <xf numFmtId="0" fontId="32" fillId="35" borderId="44" xfId="1" applyFont="1" applyFill="1" applyBorder="1" applyAlignment="1">
      <alignment horizontal="center" vertical="center"/>
    </xf>
    <xf numFmtId="0" fontId="32" fillId="35" borderId="53" xfId="1" applyFont="1" applyFill="1" applyBorder="1" applyAlignment="1">
      <alignment horizontal="center" vertical="center"/>
    </xf>
    <xf numFmtId="49" fontId="32" fillId="35" borderId="11" xfId="1" applyNumberFormat="1" applyFont="1" applyFill="1" applyBorder="1" applyAlignment="1" applyProtection="1">
      <alignment horizontal="center" vertical="center"/>
      <protection locked="0"/>
    </xf>
    <xf numFmtId="49" fontId="32" fillId="35" borderId="12" xfId="1" applyNumberFormat="1" applyFont="1" applyFill="1" applyBorder="1" applyAlignment="1" applyProtection="1">
      <alignment horizontal="center" vertical="center"/>
      <protection locked="0"/>
    </xf>
    <xf numFmtId="49" fontId="32" fillId="35" borderId="13" xfId="1" applyNumberFormat="1" applyFont="1" applyFill="1" applyBorder="1" applyAlignment="1" applyProtection="1">
      <alignment horizontal="center" vertical="center"/>
      <protection locked="0"/>
    </xf>
    <xf numFmtId="0" fontId="28" fillId="36" borderId="14" xfId="1" applyFont="1" applyFill="1" applyBorder="1" applyAlignment="1">
      <alignment horizontal="center" vertical="center" wrapText="1"/>
    </xf>
    <xf numFmtId="0" fontId="28" fillId="36" borderId="33" xfId="1" applyFont="1" applyFill="1" applyBorder="1" applyAlignment="1">
      <alignment horizontal="center" vertical="center" wrapText="1"/>
    </xf>
    <xf numFmtId="0" fontId="28" fillId="36" borderId="16" xfId="1" applyFont="1" applyFill="1" applyBorder="1" applyAlignment="1">
      <alignment horizontal="center" vertical="center" wrapText="1"/>
    </xf>
    <xf numFmtId="49" fontId="28" fillId="36" borderId="11" xfId="1" applyNumberFormat="1" applyFont="1" applyFill="1" applyBorder="1" applyAlignment="1" applyProtection="1">
      <alignment horizontal="center" vertical="center" wrapText="1"/>
      <protection locked="0"/>
    </xf>
    <xf numFmtId="49" fontId="28" fillId="36" borderId="12" xfId="1" applyNumberFormat="1" applyFont="1" applyFill="1" applyBorder="1" applyAlignment="1" applyProtection="1">
      <alignment horizontal="center" vertical="center" wrapText="1"/>
      <protection locked="0"/>
    </xf>
    <xf numFmtId="49" fontId="28" fillId="36" borderId="13" xfId="1" applyNumberFormat="1" applyFont="1" applyFill="1" applyBorder="1" applyAlignment="1" applyProtection="1">
      <alignment horizontal="center" vertical="center" wrapText="1"/>
      <protection locked="0"/>
    </xf>
    <xf numFmtId="0" fontId="28" fillId="36" borderId="16" xfId="1" applyFont="1" applyFill="1" applyBorder="1" applyAlignment="1">
      <alignment horizontal="center" vertical="center" textRotation="90" wrapText="1"/>
    </xf>
    <xf numFmtId="0" fontId="30" fillId="36" borderId="51" xfId="1" applyFont="1" applyFill="1" applyBorder="1" applyAlignment="1">
      <alignment vertical="center"/>
    </xf>
    <xf numFmtId="0" fontId="36" fillId="0" borderId="19" xfId="1" applyFont="1" applyBorder="1" applyAlignment="1">
      <alignment horizontal="center" vertical="center"/>
    </xf>
    <xf numFmtId="0" fontId="30" fillId="36" borderId="26" xfId="1" applyFont="1" applyFill="1" applyBorder="1" applyAlignment="1">
      <alignment horizontal="left" vertical="center" wrapText="1"/>
    </xf>
    <xf numFmtId="0" fontId="30" fillId="36" borderId="57" xfId="1" applyFont="1" applyFill="1" applyBorder="1" applyAlignment="1">
      <alignment horizontal="left" vertical="center" wrapText="1"/>
    </xf>
    <xf numFmtId="0" fontId="31" fillId="37" borderId="42" xfId="1" applyFont="1" applyFill="1" applyBorder="1" applyAlignment="1">
      <alignment horizontal="center" vertical="center"/>
    </xf>
    <xf numFmtId="0" fontId="19" fillId="38" borderId="45" xfId="1" applyFont="1" applyFill="1" applyBorder="1" applyAlignment="1">
      <alignment horizontal="center" vertical="center"/>
    </xf>
    <xf numFmtId="0" fontId="19" fillId="38" borderId="46" xfId="1" applyFont="1" applyFill="1" applyBorder="1" applyAlignment="1">
      <alignment horizontal="center" vertical="center"/>
    </xf>
    <xf numFmtId="0" fontId="28" fillId="39" borderId="14" xfId="1" applyFont="1" applyFill="1" applyBorder="1" applyAlignment="1">
      <alignment horizontal="center" vertical="center" wrapText="1"/>
    </xf>
    <xf numFmtId="0" fontId="28" fillId="39" borderId="33" xfId="1" applyFont="1" applyFill="1" applyBorder="1" applyAlignment="1">
      <alignment horizontal="center" vertical="center" wrapText="1"/>
    </xf>
    <xf numFmtId="0" fontId="28" fillId="39" borderId="16" xfId="1" applyFont="1" applyFill="1" applyBorder="1" applyAlignment="1">
      <alignment horizontal="center" vertical="center" wrapText="1"/>
    </xf>
    <xf numFmtId="49" fontId="28" fillId="39" borderId="11" xfId="1" applyNumberFormat="1" applyFont="1" applyFill="1" applyBorder="1" applyAlignment="1" applyProtection="1">
      <alignment horizontal="center" vertical="center" wrapText="1"/>
      <protection locked="0"/>
    </xf>
    <xf numFmtId="49" fontId="28" fillId="39" borderId="12" xfId="1" applyNumberFormat="1" applyFont="1" applyFill="1" applyBorder="1" applyAlignment="1" applyProtection="1">
      <alignment horizontal="center" vertical="center" wrapText="1"/>
      <protection locked="0"/>
    </xf>
    <xf numFmtId="49" fontId="28" fillId="39" borderId="13" xfId="1" applyNumberFormat="1" applyFont="1" applyFill="1" applyBorder="1" applyAlignment="1" applyProtection="1">
      <alignment horizontal="center" vertical="center" wrapText="1"/>
      <protection locked="0"/>
    </xf>
    <xf numFmtId="0" fontId="28" fillId="39" borderId="16" xfId="1" applyFont="1" applyFill="1" applyBorder="1" applyAlignment="1">
      <alignment horizontal="center" vertical="center" textRotation="90" wrapText="1"/>
    </xf>
    <xf numFmtId="0" fontId="30" fillId="39" borderId="24" xfId="1" applyFont="1" applyFill="1" applyBorder="1" applyAlignment="1">
      <alignment vertical="center" wrapText="1"/>
    </xf>
    <xf numFmtId="0" fontId="36" fillId="40" borderId="6" xfId="1" applyFont="1" applyFill="1" applyBorder="1" applyAlignment="1">
      <alignment horizontal="center" vertical="center"/>
    </xf>
    <xf numFmtId="0" fontId="31" fillId="40" borderId="6" xfId="1" applyFont="1" applyFill="1" applyBorder="1" applyAlignment="1">
      <alignment horizontal="center" vertical="center"/>
    </xf>
    <xf numFmtId="0" fontId="30" fillId="39" borderId="58" xfId="1" applyFont="1" applyFill="1" applyBorder="1" applyAlignment="1">
      <alignment vertical="center" wrapText="1"/>
    </xf>
    <xf numFmtId="0" fontId="31" fillId="40" borderId="42" xfId="1" applyFont="1" applyFill="1" applyBorder="1" applyAlignment="1">
      <alignment horizontal="center" vertical="center"/>
    </xf>
    <xf numFmtId="0" fontId="19" fillId="41" borderId="45" xfId="1" applyFont="1" applyFill="1" applyBorder="1" applyAlignment="1">
      <alignment horizontal="center" vertical="center"/>
    </xf>
    <xf numFmtId="0" fontId="19" fillId="41" borderId="46" xfId="1" applyFont="1" applyFill="1" applyBorder="1" applyAlignment="1">
      <alignment horizontal="center" vertical="center"/>
    </xf>
    <xf numFmtId="0" fontId="23" fillId="2" borderId="14" xfId="1" applyFont="1" applyFill="1" applyBorder="1" applyAlignment="1">
      <alignment horizontal="center" vertical="center" wrapText="1"/>
    </xf>
    <xf numFmtId="0" fontId="23" fillId="2" borderId="33" xfId="1" applyFont="1" applyFill="1" applyBorder="1" applyAlignment="1">
      <alignment horizontal="center" vertical="center" wrapText="1"/>
    </xf>
    <xf numFmtId="0" fontId="23" fillId="2" borderId="16" xfId="1" applyFont="1" applyFill="1" applyBorder="1" applyAlignment="1">
      <alignment horizontal="center" vertical="center" wrapText="1"/>
    </xf>
    <xf numFmtId="49" fontId="23" fillId="2" borderId="11" xfId="1" applyNumberFormat="1" applyFont="1" applyFill="1" applyBorder="1" applyAlignment="1" applyProtection="1">
      <alignment horizontal="center" vertical="center" wrapText="1"/>
      <protection locked="0"/>
    </xf>
    <xf numFmtId="49" fontId="23" fillId="2" borderId="12" xfId="1" applyNumberFormat="1" applyFont="1" applyFill="1" applyBorder="1" applyAlignment="1" applyProtection="1">
      <alignment horizontal="center" vertical="center" wrapText="1"/>
      <protection locked="0"/>
    </xf>
    <xf numFmtId="49" fontId="23" fillId="2" borderId="13" xfId="1" applyNumberFormat="1" applyFont="1" applyFill="1" applyBorder="1" applyAlignment="1" applyProtection="1">
      <alignment horizontal="center" vertical="center" wrapText="1"/>
      <protection locked="0"/>
    </xf>
    <xf numFmtId="0" fontId="23" fillId="2" borderId="16" xfId="1" applyFont="1" applyFill="1" applyBorder="1" applyAlignment="1">
      <alignment horizontal="center" vertical="center" textRotation="90" wrapText="1"/>
    </xf>
    <xf numFmtId="0" fontId="2" fillId="2" borderId="51" xfId="1" applyFont="1" applyFill="1" applyBorder="1" applyAlignment="1">
      <alignment vertical="center"/>
    </xf>
    <xf numFmtId="0" fontId="2" fillId="2" borderId="28" xfId="1" applyFont="1" applyFill="1" applyBorder="1" applyAlignment="1">
      <alignment vertical="center" wrapText="1"/>
    </xf>
    <xf numFmtId="0" fontId="31" fillId="42" borderId="6" xfId="1" applyFont="1" applyFill="1" applyBorder="1" applyAlignment="1">
      <alignment horizontal="center" vertical="center"/>
    </xf>
    <xf numFmtId="0" fontId="2" fillId="2" borderId="32" xfId="1" applyFont="1" applyFill="1" applyBorder="1" applyAlignment="1">
      <alignment horizontal="left" vertical="center" wrapText="1"/>
    </xf>
    <xf numFmtId="0" fontId="2" fillId="2" borderId="26" xfId="1" applyFont="1" applyFill="1" applyBorder="1" applyAlignment="1">
      <alignment horizontal="left" vertical="center" wrapText="1"/>
    </xf>
    <xf numFmtId="0" fontId="19" fillId="43" borderId="45" xfId="1" applyFont="1" applyFill="1" applyBorder="1" applyAlignment="1">
      <alignment horizontal="center" vertical="center"/>
    </xf>
    <xf numFmtId="0" fontId="19" fillId="43" borderId="46" xfId="1" applyFont="1" applyFill="1" applyBorder="1" applyAlignment="1">
      <alignment horizontal="center" vertical="center"/>
    </xf>
    <xf numFmtId="49" fontId="19" fillId="43" borderId="46" xfId="1" applyNumberFormat="1" applyFont="1" applyFill="1" applyBorder="1" applyAlignment="1" applyProtection="1">
      <alignment horizontal="center" vertical="center"/>
      <protection locked="0"/>
    </xf>
    <xf numFmtId="0" fontId="28" fillId="44" borderId="14" xfId="1" applyFont="1" applyFill="1" applyBorder="1" applyAlignment="1">
      <alignment horizontal="center" vertical="center" wrapText="1"/>
    </xf>
    <xf numFmtId="0" fontId="28" fillId="44" borderId="15" xfId="1" applyFont="1" applyFill="1" applyBorder="1" applyAlignment="1">
      <alignment horizontal="center" vertical="center" wrapText="1"/>
    </xf>
    <xf numFmtId="49" fontId="28" fillId="44" borderId="15" xfId="1" applyNumberFormat="1" applyFont="1" applyFill="1" applyBorder="1" applyAlignment="1" applyProtection="1">
      <alignment horizontal="center" vertical="center" wrapText="1"/>
      <protection locked="0"/>
    </xf>
    <xf numFmtId="49" fontId="28" fillId="44" borderId="16" xfId="1" applyNumberFormat="1" applyFont="1" applyFill="1" applyBorder="1" applyAlignment="1" applyProtection="1">
      <alignment horizontal="center" vertical="center" wrapText="1"/>
      <protection locked="0"/>
    </xf>
    <xf numFmtId="0" fontId="28" fillId="44" borderId="15" xfId="1" applyFont="1" applyFill="1" applyBorder="1" applyAlignment="1">
      <alignment horizontal="center" vertical="center" textRotation="90" wrapText="1"/>
    </xf>
    <xf numFmtId="0" fontId="10" fillId="5" borderId="12" xfId="1" applyFont="1" applyFill="1" applyBorder="1" applyAlignment="1">
      <alignment horizontal="center" vertical="center"/>
    </xf>
    <xf numFmtId="49" fontId="10" fillId="5" borderId="12" xfId="1" applyNumberFormat="1" applyFont="1" applyFill="1" applyBorder="1" applyAlignment="1">
      <alignment horizontal="center" vertical="center"/>
    </xf>
    <xf numFmtId="0" fontId="10" fillId="5" borderId="13" xfId="1" applyFont="1" applyFill="1" applyBorder="1" applyAlignment="1">
      <alignment horizontal="center" vertical="center"/>
    </xf>
    <xf numFmtId="49" fontId="2" fillId="0" borderId="0" xfId="1" applyNumberFormat="1" applyFont="1" applyProtection="1">
      <protection locked="0"/>
    </xf>
    <xf numFmtId="0" fontId="20" fillId="0" borderId="0" xfId="1" applyFont="1"/>
    <xf numFmtId="0" fontId="23" fillId="22" borderId="14" xfId="1" applyFont="1" applyFill="1" applyBorder="1" applyAlignment="1">
      <alignment horizontal="center" vertical="center" wrapText="1"/>
    </xf>
    <xf numFmtId="0" fontId="23" fillId="22" borderId="33" xfId="1" applyFont="1" applyFill="1" applyBorder="1" applyAlignment="1">
      <alignment horizontal="center" vertical="center" wrapText="1"/>
    </xf>
    <xf numFmtId="0" fontId="23" fillId="22" borderId="16" xfId="1" applyFont="1" applyFill="1" applyBorder="1" applyAlignment="1">
      <alignment horizontal="center" vertical="center" wrapText="1"/>
    </xf>
    <xf numFmtId="49" fontId="23" fillId="22" borderId="11" xfId="1" applyNumberFormat="1" applyFont="1" applyFill="1" applyBorder="1" applyAlignment="1" applyProtection="1">
      <alignment horizontal="center" vertical="center" wrapText="1"/>
      <protection locked="0"/>
    </xf>
    <xf numFmtId="49" fontId="23" fillId="22" borderId="12" xfId="1" applyNumberFormat="1" applyFont="1" applyFill="1" applyBorder="1" applyAlignment="1" applyProtection="1">
      <alignment horizontal="center" vertical="center" wrapText="1"/>
      <protection locked="0"/>
    </xf>
    <xf numFmtId="49" fontId="23" fillId="22" borderId="13" xfId="1" applyNumberFormat="1" applyFont="1" applyFill="1" applyBorder="1" applyAlignment="1" applyProtection="1">
      <alignment horizontal="center" vertical="center" wrapText="1"/>
      <protection locked="0"/>
    </xf>
    <xf numFmtId="0" fontId="23" fillId="22" borderId="16" xfId="1" applyFont="1" applyFill="1" applyBorder="1" applyAlignment="1">
      <alignment horizontal="center" vertical="center" textRotation="90" wrapText="1"/>
    </xf>
    <xf numFmtId="0" fontId="2" fillId="22" borderId="35" xfId="1" applyFont="1" applyFill="1" applyBorder="1" applyAlignment="1">
      <alignment horizontal="left" vertical="center" wrapText="1"/>
    </xf>
    <xf numFmtId="1" fontId="32" fillId="35" borderId="12" xfId="1" applyNumberFormat="1" applyFont="1" applyFill="1" applyBorder="1" applyAlignment="1" applyProtection="1">
      <alignment horizontal="center" vertical="center"/>
      <protection locked="0"/>
    </xf>
    <xf numFmtId="1" fontId="10" fillId="5" borderId="12" xfId="1" applyNumberFormat="1" applyFont="1" applyFill="1" applyBorder="1" applyAlignment="1">
      <alignment horizontal="center" vertical="center"/>
    </xf>
    <xf numFmtId="0" fontId="13" fillId="0" borderId="0" xfId="0" applyFont="1" applyAlignment="1" applyProtection="1">
      <alignment horizontal="center" vertical="center" wrapText="1"/>
      <protection locked="0"/>
    </xf>
    <xf numFmtId="0" fontId="0" fillId="0" borderId="0" xfId="0" applyAlignment="1">
      <alignment horizontal="left" indent="3"/>
    </xf>
    <xf numFmtId="0" fontId="13" fillId="5" borderId="0" xfId="0" applyFont="1" applyFill="1" applyAlignment="1" applyProtection="1">
      <alignment horizontal="center" vertical="center" wrapText="1"/>
      <protection locked="0"/>
    </xf>
    <xf numFmtId="0" fontId="17" fillId="12" borderId="48" xfId="0" applyFont="1" applyFill="1" applyBorder="1" applyAlignment="1" applyProtection="1">
      <alignment horizontal="center" vertical="center" wrapText="1"/>
      <protection locked="0"/>
    </xf>
    <xf numFmtId="1" fontId="15" fillId="19" borderId="1" xfId="4" applyNumberFormat="1" applyFont="1" applyFill="1" applyBorder="1" applyProtection="1">
      <protection hidden="1"/>
    </xf>
    <xf numFmtId="1" fontId="15" fillId="20" borderId="1" xfId="4" applyNumberFormat="1" applyFont="1" applyFill="1" applyBorder="1" applyProtection="1">
      <protection hidden="1"/>
    </xf>
    <xf numFmtId="0" fontId="14" fillId="2" borderId="1" xfId="4" applyFont="1" applyFill="1" applyBorder="1" applyProtection="1">
      <protection hidden="1"/>
    </xf>
    <xf numFmtId="0" fontId="14" fillId="21" borderId="1" xfId="4" applyFont="1" applyFill="1" applyBorder="1" applyProtection="1">
      <protection hidden="1"/>
    </xf>
    <xf numFmtId="0" fontId="15" fillId="22" borderId="1" xfId="4" applyFont="1" applyFill="1" applyBorder="1" applyProtection="1">
      <protection hidden="1"/>
    </xf>
    <xf numFmtId="1" fontId="15" fillId="18" borderId="1" xfId="4" applyNumberFormat="1" applyFont="1" applyFill="1" applyBorder="1" applyProtection="1">
      <protection hidden="1"/>
    </xf>
    <xf numFmtId="0" fontId="17" fillId="5" borderId="0" xfId="0" applyFont="1" applyFill="1" applyAlignment="1" applyProtection="1">
      <alignment horizontal="center" vertical="center" wrapText="1"/>
      <protection locked="0"/>
    </xf>
    <xf numFmtId="0" fontId="17" fillId="12" borderId="0" xfId="0" applyFont="1" applyFill="1" applyAlignment="1" applyProtection="1">
      <alignment horizontal="center" vertical="center" wrapText="1"/>
      <protection locked="0"/>
    </xf>
    <xf numFmtId="0" fontId="13" fillId="0" borderId="1" xfId="0" applyFont="1" applyBorder="1" applyAlignment="1" applyProtection="1">
      <alignment horizontal="justify" vertical="center"/>
      <protection locked="0"/>
    </xf>
    <xf numFmtId="164" fontId="13" fillId="0" borderId="1" xfId="0" applyNumberFormat="1" applyFont="1" applyBorder="1" applyAlignment="1" applyProtection="1">
      <alignment horizontal="justify" vertical="center"/>
      <protection locked="0"/>
    </xf>
    <xf numFmtId="0" fontId="41" fillId="0" borderId="2" xfId="0" applyFont="1" applyBorder="1" applyAlignment="1" applyProtection="1">
      <alignment horizontal="justify" vertical="center"/>
      <protection locked="0"/>
    </xf>
    <xf numFmtId="0" fontId="13" fillId="0" borderId="2" xfId="0" applyFont="1" applyBorder="1" applyAlignment="1" applyProtection="1">
      <alignment horizontal="justify" vertical="center" wrapText="1"/>
      <protection locked="0"/>
    </xf>
    <xf numFmtId="0" fontId="41" fillId="0" borderId="1" xfId="0" applyFont="1" applyBorder="1" applyAlignment="1" applyProtection="1">
      <alignment horizontal="justify" vertical="center"/>
      <protection locked="0"/>
    </xf>
    <xf numFmtId="14" fontId="41" fillId="0" borderId="1" xfId="0" applyNumberFormat="1" applyFont="1" applyBorder="1" applyAlignment="1" applyProtection="1">
      <alignment horizontal="justify" vertical="center"/>
      <protection locked="0"/>
    </xf>
    <xf numFmtId="0" fontId="41" fillId="0" borderId="2" xfId="0" applyFont="1" applyBorder="1" applyAlignment="1" applyProtection="1">
      <alignment horizontal="justify" vertical="center" wrapText="1"/>
      <protection locked="0"/>
    </xf>
    <xf numFmtId="0" fontId="41" fillId="0" borderId="1" xfId="0" applyFont="1" applyBorder="1" applyAlignment="1" applyProtection="1">
      <alignment horizontal="justify" vertical="center" wrapText="1"/>
      <protection locked="0"/>
    </xf>
    <xf numFmtId="14" fontId="41" fillId="0" borderId="1" xfId="0" applyNumberFormat="1" applyFont="1" applyBorder="1" applyAlignment="1" applyProtection="1">
      <alignment horizontal="justify" vertical="center" wrapText="1"/>
      <protection locked="0"/>
    </xf>
    <xf numFmtId="164" fontId="13" fillId="0" borderId="1" xfId="0" applyNumberFormat="1" applyFont="1" applyBorder="1" applyAlignment="1" applyProtection="1">
      <alignment horizontal="justify" vertical="center" wrapText="1"/>
      <protection locked="0"/>
    </xf>
    <xf numFmtId="0" fontId="13" fillId="0" borderId="1" xfId="0" applyFont="1" applyBorder="1" applyAlignment="1" applyProtection="1">
      <alignment horizontal="justify" vertical="center" wrapText="1"/>
      <protection locked="0"/>
    </xf>
    <xf numFmtId="164" fontId="13" fillId="0" borderId="1" xfId="0" quotePrefix="1" applyNumberFormat="1" applyFont="1" applyBorder="1" applyAlignment="1" applyProtection="1">
      <alignment horizontal="justify" vertical="center" wrapText="1"/>
      <protection locked="0"/>
    </xf>
    <xf numFmtId="0" fontId="41" fillId="0" borderId="0" xfId="0" applyFont="1" applyAlignment="1" applyProtection="1">
      <alignment horizontal="justify" vertical="center" wrapText="1"/>
      <protection locked="0"/>
    </xf>
    <xf numFmtId="1" fontId="41" fillId="0" borderId="0" xfId="0" applyNumberFormat="1" applyFont="1" applyAlignment="1" applyProtection="1">
      <alignment horizontal="justify" vertical="center" wrapText="1"/>
      <protection locked="0"/>
    </xf>
    <xf numFmtId="14" fontId="41" fillId="0" borderId="0" xfId="0" applyNumberFormat="1" applyFont="1" applyAlignment="1" applyProtection="1">
      <alignment horizontal="justify" vertical="center" wrapText="1"/>
      <protection locked="0"/>
    </xf>
    <xf numFmtId="0" fontId="41" fillId="5" borderId="0" xfId="0" applyFont="1" applyFill="1" applyAlignment="1" applyProtection="1">
      <alignment horizontal="justify" vertical="center" wrapText="1"/>
      <protection locked="0"/>
    </xf>
    <xf numFmtId="0" fontId="13" fillId="0" borderId="0" xfId="0" applyFont="1" applyAlignment="1" applyProtection="1">
      <alignment horizontal="justify" vertical="center" wrapText="1"/>
      <protection locked="0"/>
    </xf>
    <xf numFmtId="0" fontId="13" fillId="5" borderId="0" xfId="0" applyFont="1" applyFill="1" applyAlignment="1" applyProtection="1">
      <alignment horizontal="justify" vertical="center" wrapText="1"/>
      <protection locked="0"/>
    </xf>
    <xf numFmtId="0" fontId="41" fillId="0" borderId="9" xfId="0" applyFont="1" applyBorder="1" applyAlignment="1" applyProtection="1">
      <alignment horizontal="justify" vertical="center" wrapText="1"/>
      <protection locked="0"/>
    </xf>
    <xf numFmtId="1" fontId="41" fillId="0" borderId="9" xfId="0" applyNumberFormat="1" applyFont="1" applyBorder="1" applyAlignment="1" applyProtection="1">
      <alignment horizontal="justify" vertical="center" wrapText="1"/>
      <protection locked="0"/>
    </xf>
    <xf numFmtId="14" fontId="41" fillId="0" borderId="9" xfId="0" applyNumberFormat="1" applyFont="1" applyBorder="1" applyAlignment="1" applyProtection="1">
      <alignment horizontal="justify" vertical="center" wrapText="1"/>
      <protection locked="0"/>
    </xf>
    <xf numFmtId="0" fontId="41" fillId="5" borderId="0" xfId="0" applyFont="1" applyFill="1" applyAlignment="1" applyProtection="1">
      <alignment horizontal="justify" vertical="center"/>
      <protection locked="0"/>
    </xf>
    <xf numFmtId="0" fontId="41" fillId="0" borderId="0" xfId="0" applyFont="1" applyAlignment="1" applyProtection="1">
      <alignment horizontal="justify" vertical="center"/>
      <protection locked="0"/>
    </xf>
    <xf numFmtId="0" fontId="17" fillId="0" borderId="1" xfId="0" applyFont="1" applyBorder="1" applyAlignment="1" applyProtection="1">
      <alignment horizontal="justify" vertical="center" wrapText="1"/>
      <protection locked="0"/>
    </xf>
    <xf numFmtId="0" fontId="16" fillId="17" borderId="1" xfId="0" applyFont="1" applyFill="1" applyBorder="1" applyAlignment="1">
      <alignment horizontal="center"/>
    </xf>
    <xf numFmtId="0" fontId="16" fillId="0" borderId="1" xfId="0" applyFont="1" applyBorder="1" applyAlignment="1">
      <alignment horizontal="left"/>
    </xf>
    <xf numFmtId="1" fontId="2" fillId="5" borderId="17" xfId="1" applyNumberFormat="1" applyFont="1" applyFill="1" applyBorder="1" applyAlignment="1">
      <alignment horizontal="center" vertical="center"/>
    </xf>
    <xf numFmtId="1" fontId="2" fillId="5" borderId="5" xfId="1" applyNumberFormat="1" applyFont="1" applyFill="1" applyBorder="1" applyAlignment="1">
      <alignment horizontal="center" vertical="center"/>
    </xf>
    <xf numFmtId="1" fontId="2" fillId="28" borderId="40" xfId="1" applyNumberFormat="1" applyFont="1" applyFill="1" applyBorder="1" applyAlignment="1">
      <alignment horizontal="center" vertical="center"/>
    </xf>
    <xf numFmtId="1" fontId="2" fillId="5" borderId="0" xfId="1" applyNumberFormat="1" applyFont="1" applyFill="1"/>
    <xf numFmtId="1" fontId="2" fillId="5" borderId="0" xfId="1" applyNumberFormat="1" applyFont="1" applyFill="1" applyAlignment="1">
      <alignment horizontal="center" vertical="center"/>
    </xf>
    <xf numFmtId="1" fontId="4" fillId="26" borderId="18" xfId="1" applyNumberFormat="1" applyFont="1" applyFill="1" applyBorder="1" applyAlignment="1">
      <alignment horizontal="center" vertical="center"/>
    </xf>
    <xf numFmtId="1" fontId="4" fillId="26" borderId="1" xfId="1" applyNumberFormat="1" applyFont="1" applyFill="1" applyBorder="1" applyAlignment="1">
      <alignment horizontal="center" vertical="center"/>
    </xf>
    <xf numFmtId="1" fontId="4" fillId="5" borderId="1" xfId="1" applyNumberFormat="1" applyFont="1" applyFill="1" applyBorder="1" applyAlignment="1">
      <alignment horizontal="center" vertical="center"/>
    </xf>
    <xf numFmtId="1" fontId="4" fillId="28" borderId="41" xfId="1" applyNumberFormat="1" applyFont="1" applyFill="1" applyBorder="1" applyAlignment="1">
      <alignment horizontal="center" vertical="center"/>
    </xf>
    <xf numFmtId="1" fontId="4" fillId="5" borderId="18" xfId="1" applyNumberFormat="1" applyFont="1" applyFill="1" applyBorder="1" applyAlignment="1">
      <alignment horizontal="center" vertical="center"/>
    </xf>
    <xf numFmtId="0" fontId="25" fillId="0" borderId="30" xfId="1" applyFont="1" applyBorder="1" applyAlignment="1">
      <alignment horizontal="center" vertical="center"/>
    </xf>
    <xf numFmtId="0" fontId="25" fillId="5" borderId="1" xfId="1" applyFont="1" applyFill="1" applyBorder="1" applyAlignment="1">
      <alignment horizontal="center" vertical="center"/>
    </xf>
    <xf numFmtId="0" fontId="25" fillId="5" borderId="8" xfId="1" applyFont="1" applyFill="1" applyBorder="1" applyAlignment="1">
      <alignment horizontal="center" vertical="center"/>
    </xf>
    <xf numFmtId="0" fontId="25" fillId="28" borderId="1" xfId="1" applyFont="1" applyFill="1" applyBorder="1" applyAlignment="1">
      <alignment horizontal="center" vertical="center"/>
    </xf>
    <xf numFmtId="0" fontId="25" fillId="0" borderId="1" xfId="1" applyFont="1" applyBorder="1" applyAlignment="1">
      <alignment horizontal="center" vertical="center"/>
    </xf>
    <xf numFmtId="0" fontId="25" fillId="28" borderId="7" xfId="1" applyFont="1" applyFill="1" applyBorder="1" applyAlignment="1">
      <alignment horizontal="center" vertical="center"/>
    </xf>
    <xf numFmtId="0" fontId="25" fillId="0" borderId="5" xfId="1" applyFont="1" applyBorder="1" applyAlignment="1">
      <alignment horizontal="center" vertical="center"/>
    </xf>
    <xf numFmtId="0" fontId="25" fillId="28" borderId="5" xfId="1" applyFont="1" applyFill="1" applyBorder="1" applyAlignment="1">
      <alignment horizontal="center" vertical="center"/>
    </xf>
    <xf numFmtId="0" fontId="25" fillId="28" borderId="21" xfId="1" applyFont="1" applyFill="1" applyBorder="1" applyAlignment="1">
      <alignment horizontal="center" vertical="center"/>
    </xf>
    <xf numFmtId="0" fontId="25" fillId="27" borderId="27" xfId="1" applyFont="1" applyFill="1" applyBorder="1" applyAlignment="1">
      <alignment horizontal="center" vertical="center"/>
    </xf>
    <xf numFmtId="0" fontId="25" fillId="0" borderId="6" xfId="1" applyFont="1" applyBorder="1" applyAlignment="1">
      <alignment horizontal="center" vertical="center"/>
    </xf>
    <xf numFmtId="0" fontId="25" fillId="28" borderId="6" xfId="1" applyFont="1" applyFill="1" applyBorder="1" applyAlignment="1">
      <alignment horizontal="center" vertical="center"/>
    </xf>
    <xf numFmtId="0" fontId="25" fillId="27" borderId="6" xfId="1" applyFont="1" applyFill="1" applyBorder="1" applyAlignment="1">
      <alignment horizontal="center" vertical="center"/>
    </xf>
    <xf numFmtId="0" fontId="25" fillId="28" borderId="22" xfId="1" applyFont="1" applyFill="1" applyBorder="1" applyAlignment="1">
      <alignment horizontal="center" vertical="center"/>
    </xf>
    <xf numFmtId="1" fontId="3" fillId="29" borderId="44" xfId="1" applyNumberFormat="1" applyFont="1" applyFill="1" applyBorder="1" applyAlignment="1">
      <alignment horizontal="center" vertical="center"/>
    </xf>
    <xf numFmtId="49" fontId="19" fillId="29" borderId="11" xfId="1" applyNumberFormat="1" applyFont="1" applyFill="1" applyBorder="1" applyAlignment="1">
      <alignment horizontal="center" vertical="center"/>
    </xf>
    <xf numFmtId="49" fontId="19" fillId="29" borderId="12" xfId="1" applyNumberFormat="1" applyFont="1" applyFill="1" applyBorder="1" applyAlignment="1">
      <alignment horizontal="center" vertical="center"/>
    </xf>
    <xf numFmtId="49" fontId="19" fillId="29" borderId="13" xfId="1" applyNumberFormat="1" applyFont="1" applyFill="1" applyBorder="1" applyAlignment="1">
      <alignment horizontal="center" vertical="center"/>
    </xf>
    <xf numFmtId="1" fontId="2" fillId="0" borderId="17" xfId="1" applyNumberFormat="1" applyFont="1" applyBorder="1" applyAlignment="1">
      <alignment horizontal="center" vertical="center"/>
    </xf>
    <xf numFmtId="1" fontId="2" fillId="31" borderId="5" xfId="1" applyNumberFormat="1" applyFont="1" applyFill="1" applyBorder="1" applyAlignment="1">
      <alignment horizontal="center" vertical="center"/>
    </xf>
    <xf numFmtId="1" fontId="2" fillId="0" borderId="5" xfId="1" applyNumberFormat="1" applyFont="1" applyBorder="1" applyAlignment="1">
      <alignment horizontal="center" vertical="center"/>
    </xf>
    <xf numFmtId="1" fontId="2" fillId="0" borderId="18" xfId="1" applyNumberFormat="1" applyFont="1" applyBorder="1" applyAlignment="1">
      <alignment horizontal="center" vertical="center"/>
    </xf>
    <xf numFmtId="1" fontId="2" fillId="31" borderId="1" xfId="1" applyNumberFormat="1" applyFont="1" applyFill="1" applyBorder="1" applyAlignment="1">
      <alignment horizontal="center" vertical="center"/>
    </xf>
    <xf numFmtId="1" fontId="4" fillId="0" borderId="1" xfId="1" applyNumberFormat="1" applyFont="1" applyBorder="1" applyAlignment="1">
      <alignment horizontal="center" vertical="center"/>
    </xf>
    <xf numFmtId="1" fontId="4" fillId="31" borderId="1" xfId="1" applyNumberFormat="1" applyFont="1" applyFill="1" applyBorder="1" applyAlignment="1">
      <alignment horizontal="center" vertical="center"/>
    </xf>
    <xf numFmtId="1" fontId="2" fillId="33" borderId="5" xfId="1" applyNumberFormat="1" applyFont="1" applyFill="1" applyBorder="1" applyAlignment="1">
      <alignment horizontal="center" vertical="center"/>
    </xf>
    <xf numFmtId="1" fontId="2" fillId="33" borderId="21" xfId="1" applyNumberFormat="1" applyFont="1" applyFill="1" applyBorder="1" applyAlignment="1">
      <alignment horizontal="center" vertical="center"/>
    </xf>
    <xf numFmtId="1" fontId="2" fillId="33" borderId="40" xfId="1" applyNumberFormat="1" applyFont="1" applyFill="1" applyBorder="1" applyAlignment="1">
      <alignment horizontal="center" vertical="center"/>
    </xf>
    <xf numFmtId="1" fontId="4" fillId="33" borderId="1" xfId="1" applyNumberFormat="1" applyFont="1" applyFill="1" applyBorder="1" applyAlignment="1">
      <alignment horizontal="center" vertical="center"/>
    </xf>
    <xf numFmtId="1" fontId="4" fillId="33" borderId="7" xfId="1" applyNumberFormat="1" applyFont="1" applyFill="1" applyBorder="1" applyAlignment="1">
      <alignment horizontal="center" vertical="center"/>
    </xf>
    <xf numFmtId="1" fontId="4" fillId="33" borderId="41" xfId="1" applyNumberFormat="1" applyFont="1" applyFill="1" applyBorder="1" applyAlignment="1">
      <alignment horizontal="center" vertical="center"/>
    </xf>
    <xf numFmtId="1" fontId="4" fillId="0" borderId="18" xfId="1" applyNumberFormat="1" applyFont="1" applyBorder="1" applyAlignment="1">
      <alignment horizontal="center" vertical="center"/>
    </xf>
    <xf numFmtId="0" fontId="2" fillId="0" borderId="30" xfId="1" applyFont="1" applyBorder="1" applyAlignment="1">
      <alignment horizontal="center" vertical="center"/>
    </xf>
    <xf numFmtId="0" fontId="2" fillId="33" borderId="5" xfId="1" applyFont="1" applyFill="1" applyBorder="1" applyAlignment="1">
      <alignment horizontal="center" vertical="center"/>
    </xf>
    <xf numFmtId="0" fontId="2" fillId="33" borderId="21" xfId="1" applyFont="1" applyFill="1" applyBorder="1" applyAlignment="1">
      <alignment horizontal="center" vertical="center"/>
    </xf>
    <xf numFmtId="49" fontId="19" fillId="34" borderId="11" xfId="1" applyNumberFormat="1" applyFont="1" applyFill="1" applyBorder="1" applyAlignment="1">
      <alignment horizontal="center" vertical="center"/>
    </xf>
    <xf numFmtId="0" fontId="2" fillId="0" borderId="27" xfId="1" applyFont="1" applyBorder="1" applyAlignment="1">
      <alignment horizontal="center" vertical="center"/>
    </xf>
    <xf numFmtId="0" fontId="2" fillId="33" borderId="6" xfId="1" applyFont="1" applyFill="1" applyBorder="1" applyAlignment="1">
      <alignment horizontal="center" vertical="center"/>
    </xf>
    <xf numFmtId="0" fontId="2" fillId="33" borderId="22" xfId="1" applyFont="1" applyFill="1" applyBorder="1" applyAlignment="1">
      <alignment horizontal="center" vertical="center"/>
    </xf>
    <xf numFmtId="1" fontId="19" fillId="34" borderId="13" xfId="1" applyNumberFormat="1" applyFont="1" applyFill="1" applyBorder="1" applyAlignment="1">
      <alignment horizontal="center" vertical="center"/>
    </xf>
    <xf numFmtId="0" fontId="2" fillId="0" borderId="8" xfId="1" applyFont="1" applyBorder="1" applyAlignment="1">
      <alignment horizontal="center" vertical="center"/>
    </xf>
    <xf numFmtId="0" fontId="2" fillId="33" borderId="1" xfId="1" applyFont="1" applyFill="1" applyBorder="1" applyAlignment="1">
      <alignment horizontal="center" vertical="center"/>
    </xf>
    <xf numFmtId="0" fontId="2" fillId="33" borderId="7" xfId="1" applyFont="1" applyFill="1" applyBorder="1" applyAlignment="1">
      <alignment horizontal="center" vertical="center"/>
    </xf>
    <xf numFmtId="49" fontId="19" fillId="34" borderId="12" xfId="1" applyNumberFormat="1" applyFont="1" applyFill="1" applyBorder="1" applyAlignment="1">
      <alignment horizontal="center" vertical="center"/>
    </xf>
    <xf numFmtId="1" fontId="3" fillId="34" borderId="44" xfId="1" applyNumberFormat="1" applyFont="1" applyFill="1" applyBorder="1" applyAlignment="1">
      <alignment horizontal="center" vertical="center"/>
    </xf>
    <xf numFmtId="1" fontId="19" fillId="34" borderId="46" xfId="1" applyNumberFormat="1" applyFont="1" applyFill="1" applyBorder="1" applyAlignment="1">
      <alignment horizontal="center" vertical="center"/>
    </xf>
    <xf numFmtId="1" fontId="2" fillId="0" borderId="40" xfId="1" applyNumberFormat="1" applyFont="1" applyBorder="1" applyAlignment="1">
      <alignment horizontal="center" vertical="center"/>
    </xf>
    <xf numFmtId="1" fontId="4" fillId="13" borderId="1" xfId="1" applyNumberFormat="1" applyFont="1" applyFill="1" applyBorder="1" applyAlignment="1">
      <alignment horizontal="center" vertical="center"/>
    </xf>
    <xf numFmtId="1" fontId="4" fillId="0" borderId="41" xfId="1" applyNumberFormat="1" applyFont="1" applyBorder="1" applyAlignment="1">
      <alignment horizontal="center" vertical="center"/>
    </xf>
    <xf numFmtId="0" fontId="2" fillId="13" borderId="30" xfId="1" applyFont="1" applyFill="1" applyBorder="1" applyAlignment="1">
      <alignment horizontal="center" vertical="center"/>
    </xf>
    <xf numFmtId="1" fontId="2" fillId="0" borderId="8" xfId="1" applyNumberFormat="1" applyFont="1" applyBorder="1" applyAlignment="1">
      <alignment horizontal="center" vertical="center"/>
    </xf>
    <xf numFmtId="0" fontId="2" fillId="0" borderId="1" xfId="1" applyFont="1" applyBorder="1" applyAlignment="1">
      <alignment horizontal="center" vertical="center"/>
    </xf>
    <xf numFmtId="1" fontId="2" fillId="0" borderId="1" xfId="1" applyNumberFormat="1" applyFont="1" applyBorder="1" applyAlignment="1">
      <alignment horizontal="center" vertical="center"/>
    </xf>
    <xf numFmtId="0" fontId="2" fillId="13" borderId="5" xfId="1" applyFont="1" applyFill="1" applyBorder="1" applyAlignment="1">
      <alignment horizontal="center" vertical="center"/>
    </xf>
    <xf numFmtId="0" fontId="2" fillId="13" borderId="1" xfId="1" applyFont="1" applyFill="1" applyBorder="1" applyAlignment="1">
      <alignment horizontal="center" vertical="center"/>
    </xf>
    <xf numFmtId="1" fontId="2" fillId="13" borderId="1" xfId="1" applyNumberFormat="1" applyFont="1" applyFill="1" applyBorder="1" applyAlignment="1">
      <alignment horizontal="center" vertical="center"/>
    </xf>
    <xf numFmtId="0" fontId="2" fillId="0" borderId="21" xfId="1" applyFont="1" applyBorder="1" applyAlignment="1">
      <alignment horizontal="center" vertical="center"/>
    </xf>
    <xf numFmtId="0" fontId="2" fillId="0" borderId="7" xfId="1" applyFont="1" applyBorder="1" applyAlignment="1">
      <alignment horizontal="center" vertical="center"/>
    </xf>
    <xf numFmtId="1" fontId="2" fillId="0" borderId="7" xfId="1" applyNumberFormat="1" applyFont="1" applyBorder="1" applyAlignment="1">
      <alignment horizontal="center" vertical="center"/>
    </xf>
    <xf numFmtId="49" fontId="19" fillId="38" borderId="11" xfId="1" applyNumberFormat="1" applyFont="1" applyFill="1" applyBorder="1" applyAlignment="1">
      <alignment horizontal="center" vertical="center"/>
    </xf>
    <xf numFmtId="49" fontId="19" fillId="38" borderId="12" xfId="1" applyNumberFormat="1" applyFont="1" applyFill="1" applyBorder="1" applyAlignment="1">
      <alignment horizontal="center" vertical="center"/>
    </xf>
    <xf numFmtId="49" fontId="19" fillId="38" borderId="13" xfId="1" applyNumberFormat="1" applyFont="1" applyFill="1" applyBorder="1" applyAlignment="1">
      <alignment horizontal="center" vertical="center"/>
    </xf>
    <xf numFmtId="49" fontId="19" fillId="41" borderId="11" xfId="1" applyNumberFormat="1" applyFont="1" applyFill="1" applyBorder="1" applyAlignment="1">
      <alignment horizontal="center" vertical="center"/>
    </xf>
    <xf numFmtId="49" fontId="19" fillId="41" borderId="12" xfId="1" applyNumberFormat="1" applyFont="1" applyFill="1" applyBorder="1" applyAlignment="1">
      <alignment horizontal="center" vertical="center"/>
    </xf>
    <xf numFmtId="49" fontId="19" fillId="41" borderId="13" xfId="1" applyNumberFormat="1" applyFont="1" applyFill="1" applyBorder="1" applyAlignment="1">
      <alignment horizontal="center" vertical="center"/>
    </xf>
    <xf numFmtId="1" fontId="10" fillId="5" borderId="11" xfId="1" applyNumberFormat="1" applyFont="1" applyFill="1" applyBorder="1" applyAlignment="1">
      <alignment horizontal="center" vertical="center"/>
    </xf>
    <xf numFmtId="1" fontId="3" fillId="24" borderId="44" xfId="1" applyNumberFormat="1" applyFont="1" applyFill="1" applyBorder="1" applyAlignment="1">
      <alignment horizontal="center" vertical="center"/>
    </xf>
    <xf numFmtId="1" fontId="3" fillId="38" borderId="44" xfId="1" applyNumberFormat="1" applyFont="1" applyFill="1" applyBorder="1" applyAlignment="1">
      <alignment horizontal="center" vertical="center"/>
    </xf>
    <xf numFmtId="1" fontId="3" fillId="41" borderId="44" xfId="1" applyNumberFormat="1" applyFont="1" applyFill="1" applyBorder="1" applyAlignment="1">
      <alignment horizontal="center" vertical="center"/>
    </xf>
    <xf numFmtId="1" fontId="3" fillId="43" borderId="44" xfId="1" applyNumberFormat="1" applyFont="1" applyFill="1" applyBorder="1" applyAlignment="1">
      <alignment horizontal="center" vertical="center"/>
    </xf>
    <xf numFmtId="0" fontId="13" fillId="0" borderId="1" xfId="0" applyFont="1" applyBorder="1" applyAlignment="1">
      <alignment horizontal="justify" vertical="center"/>
    </xf>
    <xf numFmtId="0" fontId="41" fillId="0" borderId="1" xfId="0" applyFont="1" applyBorder="1" applyAlignment="1">
      <alignment horizontal="justify" vertical="center"/>
    </xf>
    <xf numFmtId="0" fontId="13" fillId="0" borderId="1" xfId="0" applyFont="1" applyBorder="1" applyAlignment="1">
      <alignment horizontal="justify" vertical="center" wrapText="1"/>
    </xf>
    <xf numFmtId="0" fontId="16" fillId="0" borderId="61" xfId="0" applyFont="1" applyBorder="1"/>
    <xf numFmtId="0" fontId="16" fillId="0" borderId="61" xfId="0" applyFont="1" applyBorder="1" applyAlignment="1">
      <alignment horizontal="left"/>
    </xf>
    <xf numFmtId="14" fontId="0" fillId="0" borderId="0" xfId="0" applyNumberFormat="1" applyAlignment="1">
      <alignment horizontal="left" indent="1"/>
    </xf>
    <xf numFmtId="0" fontId="17" fillId="10" borderId="0" xfId="0" applyFont="1" applyFill="1" applyAlignment="1" applyProtection="1">
      <alignment horizontal="center" vertical="center" wrapText="1"/>
      <protection locked="0"/>
    </xf>
    <xf numFmtId="0" fontId="17" fillId="11" borderId="0" xfId="0" applyFont="1" applyFill="1" applyAlignment="1" applyProtection="1">
      <alignment horizontal="center" vertical="center" wrapText="1"/>
      <protection locked="0"/>
    </xf>
    <xf numFmtId="0" fontId="17" fillId="15" borderId="0" xfId="0" applyFont="1" applyFill="1" applyAlignment="1" applyProtection="1">
      <alignment horizontal="center" vertical="center" wrapText="1"/>
      <protection locked="0"/>
    </xf>
    <xf numFmtId="0" fontId="17" fillId="16" borderId="0" xfId="0" applyFont="1" applyFill="1" applyAlignment="1" applyProtection="1">
      <alignment horizontal="center" vertical="center" wrapText="1"/>
      <protection locked="0"/>
    </xf>
    <xf numFmtId="0" fontId="17" fillId="13" borderId="0" xfId="0" applyFont="1" applyFill="1" applyAlignment="1" applyProtection="1">
      <alignment horizontal="center" vertical="center" wrapText="1"/>
      <protection locked="0"/>
    </xf>
    <xf numFmtId="0" fontId="17" fillId="10" borderId="31" xfId="0" applyFont="1" applyFill="1" applyBorder="1" applyAlignment="1" applyProtection="1">
      <alignment horizontal="center" vertical="center" wrapText="1"/>
      <protection locked="0"/>
    </xf>
    <xf numFmtId="1" fontId="17" fillId="10" borderId="8" xfId="0" applyNumberFormat="1" applyFont="1" applyFill="1" applyBorder="1" applyAlignment="1" applyProtection="1">
      <alignment horizontal="center" vertical="center" wrapText="1"/>
      <protection locked="0"/>
    </xf>
    <xf numFmtId="14" fontId="17" fillId="10" borderId="8" xfId="0" applyNumberFormat="1" applyFont="1" applyFill="1" applyBorder="1" applyAlignment="1" applyProtection="1">
      <alignment horizontal="center" vertical="center" wrapText="1"/>
      <protection locked="0"/>
    </xf>
    <xf numFmtId="0" fontId="17" fillId="10" borderId="8" xfId="0" applyFont="1" applyFill="1" applyBorder="1" applyAlignment="1" applyProtection="1">
      <alignment horizontal="center" vertical="center" wrapText="1"/>
      <protection locked="0"/>
    </xf>
    <xf numFmtId="0" fontId="17" fillId="15" borderId="31" xfId="0" applyFont="1" applyFill="1" applyBorder="1" applyAlignment="1" applyProtection="1">
      <alignment horizontal="center" vertical="center" wrapText="1"/>
      <protection locked="0"/>
    </xf>
    <xf numFmtId="0" fontId="17" fillId="15" borderId="8" xfId="0" applyFont="1" applyFill="1" applyBorder="1" applyAlignment="1" applyProtection="1">
      <alignment horizontal="center" vertical="center" wrapText="1"/>
      <protection locked="0"/>
    </xf>
    <xf numFmtId="0" fontId="17" fillId="11" borderId="8" xfId="0" applyFont="1" applyFill="1" applyBorder="1" applyAlignment="1" applyProtection="1">
      <alignment horizontal="center" vertical="center" wrapText="1"/>
      <protection locked="0"/>
    </xf>
    <xf numFmtId="0" fontId="17" fillId="12" borderId="59" xfId="0" applyFont="1" applyFill="1" applyBorder="1" applyAlignment="1" applyProtection="1">
      <alignment horizontal="center" vertical="center" wrapText="1"/>
      <protection locked="0"/>
    </xf>
    <xf numFmtId="14" fontId="17" fillId="12" borderId="59" xfId="0" applyNumberFormat="1" applyFont="1" applyFill="1" applyBorder="1" applyAlignment="1" applyProtection="1">
      <alignment horizontal="center" vertical="center" wrapText="1"/>
      <protection locked="0"/>
    </xf>
    <xf numFmtId="14" fontId="17" fillId="12" borderId="62" xfId="0" applyNumberFormat="1" applyFont="1" applyFill="1" applyBorder="1" applyAlignment="1" applyProtection="1">
      <alignment horizontal="center" vertical="center" wrapText="1"/>
      <protection locked="0"/>
    </xf>
    <xf numFmtId="0" fontId="17" fillId="16" borderId="31" xfId="0" applyFont="1" applyFill="1" applyBorder="1" applyAlignment="1" applyProtection="1">
      <alignment horizontal="center" vertical="center" wrapText="1"/>
      <protection locked="0"/>
    </xf>
    <xf numFmtId="0" fontId="17" fillId="16" borderId="8" xfId="0" applyFont="1" applyFill="1" applyBorder="1" applyAlignment="1" applyProtection="1">
      <alignment horizontal="center" vertical="center" wrapText="1"/>
      <protection locked="0"/>
    </xf>
    <xf numFmtId="14" fontId="17" fillId="16" borderId="8" xfId="0" applyNumberFormat="1" applyFont="1" applyFill="1" applyBorder="1" applyAlignment="1" applyProtection="1">
      <alignment horizontal="center" vertical="center" wrapText="1"/>
      <protection locked="0"/>
    </xf>
    <xf numFmtId="0" fontId="17" fillId="16" borderId="60" xfId="0" applyFont="1" applyFill="1" applyBorder="1" applyAlignment="1" applyProtection="1">
      <alignment horizontal="center" vertical="center" wrapText="1"/>
      <protection locked="0"/>
    </xf>
    <xf numFmtId="164" fontId="13" fillId="0" borderId="7" xfId="0" applyNumberFormat="1" applyFont="1" applyBorder="1" applyAlignment="1" applyProtection="1">
      <alignment horizontal="justify" vertical="center" wrapText="1"/>
      <protection locked="0"/>
    </xf>
    <xf numFmtId="0" fontId="13" fillId="0" borderId="7" xfId="0" applyFont="1" applyBorder="1" applyAlignment="1" applyProtection="1">
      <alignment horizontal="justify" vertical="center" wrapText="1"/>
      <protection locked="0"/>
    </xf>
    <xf numFmtId="0" fontId="41" fillId="0" borderId="7" xfId="0" applyFont="1" applyBorder="1" applyAlignment="1">
      <alignment horizontal="justify" vertical="center"/>
    </xf>
    <xf numFmtId="0" fontId="2" fillId="5" borderId="7" xfId="0" applyFont="1" applyFill="1" applyBorder="1"/>
    <xf numFmtId="14" fontId="0" fillId="0" borderId="1" xfId="0" applyNumberFormat="1" applyBorder="1"/>
    <xf numFmtId="164" fontId="0" fillId="0" borderId="1" xfId="0" applyNumberFormat="1" applyBorder="1"/>
    <xf numFmtId="0" fontId="0" fillId="48" borderId="0" xfId="0" applyFill="1"/>
    <xf numFmtId="0" fontId="0" fillId="0" borderId="1" xfId="0" pivotButton="1" applyBorder="1" applyAlignment="1">
      <alignment vertical="center" wrapText="1"/>
    </xf>
    <xf numFmtId="0" fontId="0" fillId="0" borderId="1" xfId="0" applyBorder="1" applyAlignment="1">
      <alignment vertical="center" wrapText="1"/>
    </xf>
    <xf numFmtId="164" fontId="0" fillId="0" borderId="0" xfId="0" applyNumberFormat="1"/>
    <xf numFmtId="0" fontId="16" fillId="17" borderId="1" xfId="0" applyFont="1" applyFill="1" applyBorder="1" applyAlignment="1">
      <alignment horizontal="center" vertical="center"/>
    </xf>
    <xf numFmtId="0" fontId="0" fillId="0" borderId="0" xfId="0" pivotButton="1" applyAlignment="1">
      <alignment horizontal="center" vertical="center"/>
    </xf>
    <xf numFmtId="0" fontId="16" fillId="17" borderId="1" xfId="0" applyFont="1" applyFill="1" applyBorder="1" applyAlignment="1">
      <alignment horizontal="center" vertical="center" wrapText="1"/>
    </xf>
    <xf numFmtId="0" fontId="0" fillId="18" borderId="0" xfId="0" applyFill="1"/>
    <xf numFmtId="0" fontId="16" fillId="17" borderId="0" xfId="0" applyFont="1" applyFill="1" applyAlignment="1">
      <alignment horizontal="center" vertical="center"/>
    </xf>
    <xf numFmtId="14" fontId="17" fillId="12" borderId="24" xfId="0" applyNumberFormat="1" applyFont="1" applyFill="1" applyBorder="1" applyAlignment="1" applyProtection="1">
      <alignment horizontal="center" vertical="center" wrapText="1"/>
      <protection locked="0"/>
    </xf>
    <xf numFmtId="14" fontId="41" fillId="0" borderId="1" xfId="0" applyNumberFormat="1" applyFont="1" applyBorder="1" applyAlignment="1" applyProtection="1">
      <alignment horizontal="justify" vertical="center" wrapText="1"/>
      <protection hidden="1"/>
    </xf>
    <xf numFmtId="14" fontId="17" fillId="12" borderId="1" xfId="0" applyNumberFormat="1" applyFont="1" applyFill="1" applyBorder="1" applyAlignment="1" applyProtection="1">
      <alignment horizontal="center" vertical="center" wrapText="1"/>
      <protection locked="0"/>
    </xf>
    <xf numFmtId="164" fontId="0" fillId="0" borderId="1" xfId="0" pivotButton="1" applyNumberFormat="1" applyBorder="1"/>
    <xf numFmtId="1" fontId="0" fillId="0" borderId="1" xfId="0" applyNumberFormat="1" applyBorder="1"/>
    <xf numFmtId="0" fontId="13" fillId="45" borderId="7" xfId="0" applyFont="1" applyFill="1" applyBorder="1" applyAlignment="1" applyProtection="1">
      <alignment vertical="center" wrapText="1"/>
      <protection locked="0"/>
    </xf>
    <xf numFmtId="0" fontId="17" fillId="16" borderId="59" xfId="0" applyFont="1" applyFill="1" applyBorder="1" applyAlignment="1" applyProtection="1">
      <alignment horizontal="center" vertical="center" wrapText="1"/>
      <protection locked="0"/>
    </xf>
    <xf numFmtId="0" fontId="45" fillId="18" borderId="0" xfId="0" pivotButton="1" applyFont="1" applyFill="1" applyAlignment="1">
      <alignment vertical="center" wrapText="1"/>
    </xf>
    <xf numFmtId="0" fontId="45" fillId="18" borderId="0" xfId="0" applyFont="1" applyFill="1" applyAlignment="1">
      <alignment vertical="center" wrapText="1"/>
    </xf>
    <xf numFmtId="0" fontId="0" fillId="0" borderId="7" xfId="0" applyBorder="1"/>
    <xf numFmtId="0" fontId="8" fillId="5" borderId="0" xfId="4" applyFont="1" applyFill="1" applyProtection="1">
      <protection locked="0" hidden="1"/>
    </xf>
    <xf numFmtId="14" fontId="39" fillId="5" borderId="1" xfId="4" applyNumberFormat="1" applyFont="1" applyFill="1" applyBorder="1" applyProtection="1">
      <protection locked="0" hidden="1"/>
    </xf>
    <xf numFmtId="14" fontId="39" fillId="5" borderId="0" xfId="4" applyNumberFormat="1" applyFont="1" applyFill="1" applyProtection="1">
      <protection locked="0" hidden="1"/>
    </xf>
    <xf numFmtId="0" fontId="39" fillId="5" borderId="0" xfId="4" applyFont="1" applyFill="1" applyProtection="1">
      <protection locked="0" hidden="1"/>
    </xf>
    <xf numFmtId="0" fontId="2" fillId="0" borderId="1" xfId="4" applyFont="1" applyBorder="1" applyProtection="1">
      <protection locked="0" hidden="1"/>
    </xf>
    <xf numFmtId="1" fontId="8" fillId="5" borderId="0" xfId="4" applyNumberFormat="1" applyFont="1" applyFill="1" applyProtection="1">
      <protection locked="0" hidden="1"/>
    </xf>
    <xf numFmtId="0" fontId="8" fillId="46" borderId="1" xfId="4" applyFont="1" applyFill="1" applyBorder="1" applyProtection="1">
      <protection locked="0" hidden="1"/>
    </xf>
    <xf numFmtId="0" fontId="14" fillId="5" borderId="0" xfId="4" applyFont="1" applyFill="1" applyProtection="1">
      <protection locked="0" hidden="1"/>
    </xf>
    <xf numFmtId="0" fontId="15" fillId="0" borderId="0" xfId="4" applyFont="1" applyProtection="1">
      <protection locked="0" hidden="1"/>
    </xf>
    <xf numFmtId="0" fontId="3" fillId="0" borderId="1" xfId="4" applyFont="1" applyBorder="1" applyProtection="1">
      <protection locked="0" hidden="1"/>
    </xf>
    <xf numFmtId="0" fontId="19" fillId="5" borderId="1" xfId="4" applyFont="1" applyFill="1" applyBorder="1" applyProtection="1">
      <protection locked="0" hidden="1"/>
    </xf>
    <xf numFmtId="0" fontId="9" fillId="0" borderId="0" xfId="4" applyFont="1" applyProtection="1">
      <protection locked="0" hidden="1"/>
    </xf>
    <xf numFmtId="0" fontId="18" fillId="46" borderId="1" xfId="4" applyFont="1" applyFill="1" applyBorder="1" applyProtection="1">
      <protection locked="0" hidden="1"/>
    </xf>
    <xf numFmtId="0" fontId="4" fillId="5" borderId="1" xfId="4" applyFont="1" applyFill="1" applyBorder="1" applyProtection="1">
      <protection locked="0" hidden="1"/>
    </xf>
    <xf numFmtId="1" fontId="4" fillId="5" borderId="1" xfId="4" applyNumberFormat="1" applyFont="1" applyFill="1" applyBorder="1" applyProtection="1">
      <protection locked="0" hidden="1"/>
    </xf>
    <xf numFmtId="0" fontId="8" fillId="5" borderId="1" xfId="4" applyFont="1" applyFill="1" applyBorder="1" applyProtection="1">
      <protection locked="0" hidden="1"/>
    </xf>
    <xf numFmtId="0" fontId="2" fillId="5" borderId="1" xfId="0" applyFont="1" applyFill="1" applyBorder="1" applyProtection="1">
      <protection locked="0" hidden="1"/>
    </xf>
    <xf numFmtId="0" fontId="14" fillId="5" borderId="1" xfId="4" applyFont="1" applyFill="1" applyBorder="1" applyAlignment="1" applyProtection="1">
      <alignment horizontal="center"/>
      <protection locked="0" hidden="1"/>
    </xf>
    <xf numFmtId="0" fontId="0" fillId="0" borderId="0" xfId="0" applyProtection="1">
      <protection locked="0" hidden="1"/>
    </xf>
    <xf numFmtId="14" fontId="8" fillId="5" borderId="0" xfId="4" applyNumberFormat="1" applyFont="1" applyFill="1" applyProtection="1">
      <protection locked="0" hidden="1"/>
    </xf>
    <xf numFmtId="0" fontId="4" fillId="4" borderId="12" xfId="4" applyFont="1" applyFill="1" applyBorder="1" applyAlignment="1" applyProtection="1">
      <alignment horizontal="center" vertical="center"/>
      <protection locked="0" hidden="1"/>
    </xf>
    <xf numFmtId="0" fontId="4" fillId="7" borderId="12" xfId="4" applyFont="1" applyFill="1" applyBorder="1" applyAlignment="1" applyProtection="1">
      <alignment horizontal="center" vertical="center"/>
      <protection locked="0" hidden="1"/>
    </xf>
    <xf numFmtId="0" fontId="4" fillId="8" borderId="13" xfId="4" applyFont="1" applyFill="1" applyBorder="1" applyAlignment="1" applyProtection="1">
      <alignment horizontal="center" vertical="center" wrapText="1"/>
      <protection locked="0" hidden="1"/>
    </xf>
    <xf numFmtId="0" fontId="4" fillId="7" borderId="14" xfId="4" applyFont="1" applyFill="1" applyBorder="1" applyAlignment="1" applyProtection="1">
      <alignment horizontal="center" vertical="center" wrapText="1"/>
      <protection locked="0" hidden="1"/>
    </xf>
    <xf numFmtId="0" fontId="4" fillId="7" borderId="15" xfId="4" applyFont="1" applyFill="1" applyBorder="1" applyAlignment="1" applyProtection="1">
      <alignment horizontal="center" vertical="center" wrapText="1"/>
      <protection locked="0" hidden="1"/>
    </xf>
    <xf numFmtId="0" fontId="4" fillId="7" borderId="16" xfId="4" applyFont="1" applyFill="1" applyBorder="1" applyAlignment="1" applyProtection="1">
      <alignment horizontal="center" vertical="center" wrapText="1"/>
      <protection locked="0" hidden="1"/>
    </xf>
    <xf numFmtId="0" fontId="4" fillId="0" borderId="18" xfId="4" applyFont="1" applyBorder="1" applyAlignment="1" applyProtection="1">
      <alignment horizontal="center" vertical="center"/>
      <protection locked="0" hidden="1"/>
    </xf>
    <xf numFmtId="0" fontId="4" fillId="0" borderId="19" xfId="4" applyFont="1" applyBorder="1" applyAlignment="1" applyProtection="1">
      <alignment horizontal="center" vertical="center"/>
      <protection locked="0" hidden="1"/>
    </xf>
    <xf numFmtId="0" fontId="4" fillId="0" borderId="20" xfId="4" applyFont="1" applyBorder="1" applyAlignment="1" applyProtection="1">
      <alignment horizontal="center" vertical="center"/>
      <protection locked="0" hidden="1"/>
    </xf>
    <xf numFmtId="0" fontId="8" fillId="0" borderId="0" xfId="4" applyFont="1" applyProtection="1">
      <protection locked="0" hidden="1"/>
    </xf>
    <xf numFmtId="0" fontId="4" fillId="9" borderId="1" xfId="4" applyFont="1" applyFill="1" applyBorder="1" applyAlignment="1" applyProtection="1">
      <alignment horizontal="center" vertical="center"/>
      <protection locked="0" hidden="1"/>
    </xf>
    <xf numFmtId="0" fontId="4" fillId="9" borderId="6" xfId="4" applyFont="1" applyFill="1" applyBorder="1" applyAlignment="1" applyProtection="1">
      <alignment horizontal="center" vertical="center"/>
      <protection locked="0" hidden="1"/>
    </xf>
    <xf numFmtId="0" fontId="4" fillId="9" borderId="3" xfId="4" applyFont="1" applyFill="1" applyBorder="1" applyAlignment="1" applyProtection="1">
      <alignment horizontal="center" vertical="center"/>
      <protection locked="0" hidden="1"/>
    </xf>
    <xf numFmtId="0" fontId="4" fillId="9" borderId="7" xfId="4" applyFont="1" applyFill="1" applyBorder="1" applyAlignment="1" applyProtection="1">
      <alignment horizontal="center" vertical="center"/>
      <protection locked="0" hidden="1"/>
    </xf>
    <xf numFmtId="0" fontId="4" fillId="0" borderId="1" xfId="4" applyFont="1" applyBorder="1" applyAlignment="1" applyProtection="1">
      <alignment horizontal="center" vertical="center"/>
      <protection locked="0" hidden="1"/>
    </xf>
    <xf numFmtId="0" fontId="4" fillId="0" borderId="6" xfId="4" applyFont="1" applyBorder="1" applyAlignment="1" applyProtection="1">
      <alignment horizontal="center" vertical="center"/>
      <protection locked="0" hidden="1"/>
    </xf>
    <xf numFmtId="0" fontId="4" fillId="0" borderId="3" xfId="4" applyFont="1" applyBorder="1" applyAlignment="1" applyProtection="1">
      <alignment horizontal="center" vertical="center"/>
      <protection locked="0" hidden="1"/>
    </xf>
    <xf numFmtId="0" fontId="4" fillId="0" borderId="7" xfId="4" applyFont="1" applyBorder="1" applyAlignment="1" applyProtection="1">
      <alignment horizontal="center" vertical="center"/>
      <protection locked="0" hidden="1"/>
    </xf>
    <xf numFmtId="0" fontId="4" fillId="9" borderId="0" xfId="4" applyFont="1" applyFill="1" applyAlignment="1" applyProtection="1">
      <alignment horizontal="center" vertical="center"/>
      <protection locked="0" hidden="1"/>
    </xf>
    <xf numFmtId="0" fontId="4" fillId="0" borderId="22" xfId="4" applyFont="1" applyBorder="1" applyAlignment="1" applyProtection="1">
      <alignment horizontal="center" vertical="center"/>
      <protection locked="0" hidden="1"/>
    </xf>
    <xf numFmtId="0" fontId="4" fillId="0" borderId="4" xfId="4" applyFont="1" applyBorder="1" applyAlignment="1" applyProtection="1">
      <alignment horizontal="center" vertical="center"/>
      <protection locked="0" hidden="1"/>
    </xf>
    <xf numFmtId="0" fontId="4" fillId="9" borderId="22" xfId="4" applyFont="1" applyFill="1" applyBorder="1" applyAlignment="1" applyProtection="1">
      <alignment horizontal="center" vertical="center"/>
      <protection locked="0" hidden="1"/>
    </xf>
    <xf numFmtId="0" fontId="4" fillId="9" borderId="4" xfId="4" applyFont="1" applyFill="1" applyBorder="1" applyAlignment="1" applyProtection="1">
      <alignment horizontal="center" vertical="center"/>
      <protection locked="0" hidden="1"/>
    </xf>
    <xf numFmtId="0" fontId="14" fillId="5" borderId="12" xfId="4" applyFont="1" applyFill="1" applyBorder="1" applyAlignment="1" applyProtection="1">
      <alignment horizontal="center"/>
      <protection locked="0" hidden="1"/>
    </xf>
    <xf numFmtId="0" fontId="14" fillId="5" borderId="23" xfId="4" applyFont="1" applyFill="1" applyBorder="1" applyAlignment="1" applyProtection="1">
      <alignment horizontal="center"/>
      <protection locked="0" hidden="1"/>
    </xf>
    <xf numFmtId="0" fontId="14" fillId="5" borderId="11" xfId="4" applyFont="1" applyFill="1" applyBorder="1" applyAlignment="1" applyProtection="1">
      <alignment horizontal="center"/>
      <protection locked="0" hidden="1"/>
    </xf>
    <xf numFmtId="0" fontId="14" fillId="5" borderId="13" xfId="4" applyFont="1" applyFill="1" applyBorder="1" applyAlignment="1" applyProtection="1">
      <alignment horizontal="center"/>
      <protection locked="0" hidden="1"/>
    </xf>
    <xf numFmtId="0" fontId="0" fillId="0" borderId="0" xfId="0" applyAlignment="1">
      <alignment horizontal="center"/>
    </xf>
    <xf numFmtId="0" fontId="45" fillId="18" borderId="0" xfId="0" applyFont="1" applyFill="1" applyAlignment="1">
      <alignment vertical="center"/>
    </xf>
    <xf numFmtId="0" fontId="0" fillId="0" borderId="8" xfId="0" applyBorder="1"/>
    <xf numFmtId="10" fontId="0" fillId="0" borderId="0" xfId="0" applyNumberFormat="1"/>
    <xf numFmtId="166" fontId="0" fillId="0" borderId="0" xfId="8" applyNumberFormat="1" applyFont="1"/>
    <xf numFmtId="166" fontId="0" fillId="0" borderId="0" xfId="0" applyNumberFormat="1"/>
    <xf numFmtId="0" fontId="4" fillId="0" borderId="0" xfId="0" applyFont="1" applyAlignment="1">
      <alignment vertical="center"/>
    </xf>
    <xf numFmtId="44" fontId="14" fillId="0" borderId="0" xfId="8" applyFont="1"/>
    <xf numFmtId="0" fontId="48" fillId="0" borderId="0" xfId="0" applyFont="1" applyAlignment="1">
      <alignment horizontal="justify" vertical="center"/>
    </xf>
    <xf numFmtId="14" fontId="17" fillId="2" borderId="59" xfId="0" applyNumberFormat="1" applyFont="1" applyFill="1" applyBorder="1" applyAlignment="1" applyProtection="1">
      <alignment horizontal="center" vertical="center" wrapText="1"/>
      <protection locked="0"/>
    </xf>
    <xf numFmtId="0" fontId="17" fillId="2" borderId="59" xfId="0" applyFont="1" applyFill="1" applyBorder="1" applyAlignment="1" applyProtection="1">
      <alignment horizontal="center" vertical="center" wrapText="1"/>
      <protection locked="0"/>
    </xf>
    <xf numFmtId="0" fontId="41" fillId="0" borderId="1" xfId="0" applyFont="1" applyBorder="1" applyAlignment="1">
      <alignment horizontal="center" vertical="center"/>
    </xf>
    <xf numFmtId="0" fontId="13" fillId="0" borderId="1" xfId="0" applyFont="1" applyBorder="1" applyAlignment="1" applyProtection="1">
      <alignment horizontal="center" vertical="center" wrapText="1"/>
      <protection locked="0"/>
    </xf>
    <xf numFmtId="0" fontId="13" fillId="0" borderId="1" xfId="0" applyFont="1" applyBorder="1" applyAlignment="1">
      <alignment horizontal="center" vertical="center"/>
    </xf>
    <xf numFmtId="0" fontId="41" fillId="0" borderId="1" xfId="0"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41" fillId="0" borderId="1" xfId="0" applyFont="1" applyBorder="1" applyAlignment="1" applyProtection="1">
      <alignment horizontal="center" vertical="center" wrapText="1"/>
      <protection locked="0"/>
    </xf>
    <xf numFmtId="0" fontId="13" fillId="0" borderId="1" xfId="0" applyFont="1" applyBorder="1" applyAlignment="1">
      <alignment horizontal="center" vertical="center" wrapText="1"/>
    </xf>
    <xf numFmtId="0" fontId="13" fillId="0" borderId="7" xfId="0" applyFont="1" applyBorder="1" applyAlignment="1" applyProtection="1">
      <alignment horizontal="center" vertical="center" wrapText="1"/>
      <protection locked="0"/>
    </xf>
    <xf numFmtId="14" fontId="41" fillId="0" borderId="1" xfId="0" applyNumberFormat="1" applyFont="1" applyBorder="1" applyAlignment="1" applyProtection="1">
      <alignment horizontal="right" vertical="center"/>
      <protection locked="0"/>
    </xf>
    <xf numFmtId="14" fontId="41" fillId="0" borderId="1" xfId="0" applyNumberFormat="1" applyFont="1" applyBorder="1" applyAlignment="1" applyProtection="1">
      <alignment horizontal="right" vertical="center" wrapText="1"/>
      <protection locked="0"/>
    </xf>
    <xf numFmtId="14" fontId="13" fillId="0" borderId="1" xfId="0" applyNumberFormat="1" applyFont="1" applyBorder="1" applyAlignment="1" applyProtection="1">
      <alignment horizontal="justify" vertical="center"/>
      <protection locked="0"/>
    </xf>
    <xf numFmtId="164" fontId="13" fillId="0" borderId="1" xfId="0" applyNumberFormat="1" applyFont="1" applyBorder="1" applyAlignment="1" applyProtection="1">
      <alignment horizontal="center" vertical="center"/>
      <protection locked="0"/>
    </xf>
    <xf numFmtId="0" fontId="49" fillId="0" borderId="1" xfId="0" applyFont="1" applyBorder="1" applyAlignment="1" applyProtection="1">
      <alignment horizontal="justify" vertical="center"/>
      <protection locked="0"/>
    </xf>
    <xf numFmtId="14" fontId="13" fillId="0" borderId="1" xfId="0" applyNumberFormat="1" applyFont="1" applyBorder="1" applyAlignment="1" applyProtection="1">
      <alignment horizontal="right" vertical="center"/>
      <protection locked="0"/>
    </xf>
    <xf numFmtId="164" fontId="13" fillId="0" borderId="1" xfId="0" applyNumberFormat="1" applyFont="1" applyBorder="1" applyAlignment="1" applyProtection="1">
      <alignment horizontal="right" vertical="center"/>
      <protection locked="0"/>
    </xf>
    <xf numFmtId="0" fontId="13" fillId="0" borderId="1" xfId="2" applyFont="1" applyBorder="1" applyAlignment="1" applyProtection="1">
      <alignment horizontal="justify" vertical="center"/>
      <protection locked="0"/>
    </xf>
    <xf numFmtId="0" fontId="13" fillId="0" borderId="1" xfId="1" applyFont="1" applyBorder="1" applyAlignment="1" applyProtection="1">
      <alignment horizontal="justify" vertical="center"/>
      <protection locked="0"/>
    </xf>
    <xf numFmtId="14" fontId="13" fillId="0" borderId="1" xfId="1" applyNumberFormat="1" applyFont="1" applyBorder="1" applyAlignment="1" applyProtection="1">
      <alignment horizontal="right" vertical="center"/>
      <protection locked="0"/>
    </xf>
    <xf numFmtId="14" fontId="13" fillId="0" borderId="1" xfId="2" applyNumberFormat="1" applyFont="1" applyBorder="1" applyAlignment="1" applyProtection="1">
      <alignment horizontal="right" vertical="center"/>
      <protection locked="0"/>
    </xf>
    <xf numFmtId="0" fontId="49" fillId="0" borderId="1" xfId="2" applyFont="1" applyBorder="1" applyAlignment="1" applyProtection="1">
      <alignment horizontal="justify" vertical="center"/>
      <protection locked="0"/>
    </xf>
    <xf numFmtId="164" fontId="13" fillId="0" borderId="1" xfId="0" applyNumberFormat="1" applyFont="1" applyBorder="1" applyAlignment="1" applyProtection="1">
      <alignment horizontal="right" vertical="center" wrapText="1"/>
      <protection locked="0"/>
    </xf>
    <xf numFmtId="0" fontId="13" fillId="0" borderId="3"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164" fontId="13" fillId="0" borderId="7" xfId="0" applyNumberFormat="1" applyFont="1" applyBorder="1" applyAlignment="1" applyProtection="1">
      <alignment horizontal="center" vertical="center" wrapText="1"/>
      <protection locked="0"/>
    </xf>
    <xf numFmtId="164" fontId="13" fillId="0" borderId="7" xfId="0" quotePrefix="1" applyNumberFormat="1" applyFont="1" applyBorder="1" applyAlignment="1" applyProtection="1">
      <alignment horizontal="justify" vertical="center" wrapText="1"/>
      <protection locked="0"/>
    </xf>
    <xf numFmtId="0" fontId="13" fillId="0" borderId="7" xfId="0" applyFont="1" applyBorder="1" applyAlignment="1" applyProtection="1">
      <alignment vertical="center" wrapText="1"/>
      <protection locked="0"/>
    </xf>
    <xf numFmtId="164" fontId="13" fillId="0" borderId="7" xfId="0" applyNumberFormat="1" applyFont="1" applyBorder="1" applyAlignment="1" applyProtection="1">
      <alignment horizontal="right" vertical="center" wrapText="1"/>
      <protection locked="0"/>
    </xf>
    <xf numFmtId="0" fontId="13" fillId="0" borderId="1" xfId="0" applyFont="1" applyBorder="1" applyAlignment="1">
      <alignment vertical="center" wrapText="1"/>
    </xf>
    <xf numFmtId="14" fontId="13" fillId="0" borderId="7" xfId="0" applyNumberFormat="1" applyFont="1" applyBorder="1" applyAlignment="1">
      <alignment horizontal="right" vertical="center" wrapText="1"/>
    </xf>
    <xf numFmtId="14" fontId="13" fillId="0" borderId="1" xfId="0" applyNumberFormat="1" applyFont="1" applyBorder="1" applyAlignment="1">
      <alignment horizontal="right" vertical="center" wrapText="1"/>
    </xf>
    <xf numFmtId="0" fontId="17" fillId="0" borderId="49"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7" xfId="0" applyFont="1" applyBorder="1" applyAlignment="1">
      <alignment horizontal="center" vertical="center" wrapText="1"/>
    </xf>
    <xf numFmtId="0" fontId="13" fillId="5" borderId="1" xfId="0" applyFont="1" applyFill="1" applyBorder="1" applyAlignment="1" applyProtection="1">
      <alignment vertical="center" wrapText="1"/>
      <protection locked="0"/>
    </xf>
    <xf numFmtId="164" fontId="13" fillId="0" borderId="1" xfId="0" applyNumberFormat="1" applyFont="1" applyBorder="1" applyAlignment="1">
      <alignment horizontal="right" vertical="center" wrapText="1"/>
    </xf>
    <xf numFmtId="0" fontId="13" fillId="0" borderId="8" xfId="0" applyFont="1" applyBorder="1" applyAlignment="1">
      <alignment horizontal="center" vertical="center" wrapText="1"/>
    </xf>
    <xf numFmtId="164" fontId="13" fillId="0" borderId="1" xfId="0" applyNumberFormat="1" applyFont="1" applyBorder="1" applyAlignment="1" applyProtection="1">
      <alignment vertical="center" wrapText="1"/>
      <protection locked="0"/>
    </xf>
    <xf numFmtId="0" fontId="13" fillId="0" borderId="1" xfId="0" applyFont="1" applyBorder="1" applyAlignment="1" applyProtection="1">
      <alignment vertical="center" wrapText="1"/>
      <protection locked="0"/>
    </xf>
    <xf numFmtId="14" fontId="13" fillId="0" borderId="1" xfId="0" applyNumberFormat="1" applyFont="1" applyBorder="1" applyAlignment="1" applyProtection="1">
      <alignment horizontal="right" vertical="center" wrapText="1"/>
      <protection locked="0"/>
    </xf>
    <xf numFmtId="0" fontId="13" fillId="0" borderId="3" xfId="0" applyFont="1" applyBorder="1" applyAlignment="1" applyProtection="1">
      <alignment horizontal="center" vertical="center"/>
      <protection locked="0"/>
    </xf>
    <xf numFmtId="0" fontId="41" fillId="0" borderId="3" xfId="0" applyFont="1" applyBorder="1" applyAlignment="1" applyProtection="1">
      <alignment horizontal="center" vertical="center"/>
      <protection locked="0"/>
    </xf>
    <xf numFmtId="0" fontId="41" fillId="0" borderId="3"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protection locked="0"/>
    </xf>
    <xf numFmtId="1" fontId="49" fillId="0" borderId="1" xfId="0" applyNumberFormat="1" applyFont="1" applyBorder="1" applyAlignment="1" applyProtection="1">
      <alignment horizontal="center" vertical="center"/>
      <protection locked="0"/>
    </xf>
    <xf numFmtId="1" fontId="13" fillId="0" borderId="1" xfId="1" applyNumberFormat="1" applyFont="1" applyBorder="1" applyAlignment="1" applyProtection="1">
      <alignment horizontal="center" vertical="center"/>
      <protection locked="0"/>
    </xf>
    <xf numFmtId="1" fontId="41" fillId="0" borderId="1" xfId="0" applyNumberFormat="1" applyFont="1" applyBorder="1" applyAlignment="1" applyProtection="1">
      <alignment horizontal="center" vertical="center"/>
      <protection locked="0"/>
    </xf>
    <xf numFmtId="1" fontId="41" fillId="0" borderId="1" xfId="0" applyNumberFormat="1" applyFont="1" applyBorder="1" applyAlignment="1" applyProtection="1">
      <alignment horizontal="center" vertical="center" wrapText="1"/>
      <protection locked="0"/>
    </xf>
    <xf numFmtId="165" fontId="13" fillId="0" borderId="1" xfId="0" applyNumberFormat="1" applyFont="1" applyBorder="1" applyAlignment="1" applyProtection="1">
      <alignment horizontal="right" vertical="center" wrapText="1"/>
      <protection locked="0"/>
    </xf>
    <xf numFmtId="165" fontId="13" fillId="0" borderId="7" xfId="0" applyNumberFormat="1" applyFont="1" applyBorder="1" applyAlignment="1" applyProtection="1">
      <alignment horizontal="right" vertical="center" wrapText="1"/>
      <protection locked="0"/>
    </xf>
    <xf numFmtId="164" fontId="13" fillId="0" borderId="7" xfId="0" applyNumberFormat="1" applyFont="1" applyBorder="1" applyAlignment="1" applyProtection="1">
      <alignment vertical="center" wrapText="1"/>
      <protection locked="0"/>
    </xf>
    <xf numFmtId="164" fontId="42" fillId="0" borderId="1" xfId="0" applyNumberFormat="1" applyFont="1" applyBorder="1" applyAlignment="1" applyProtection="1">
      <alignment horizontal="justify" vertical="center"/>
      <protection locked="0"/>
    </xf>
    <xf numFmtId="0" fontId="42" fillId="0" borderId="1" xfId="0" applyFont="1" applyBorder="1" applyAlignment="1" applyProtection="1">
      <alignment horizontal="justify" vertical="center"/>
      <protection locked="0"/>
    </xf>
    <xf numFmtId="14" fontId="13" fillId="0" borderId="1" xfId="1" applyNumberFormat="1" applyFont="1" applyBorder="1" applyAlignment="1" applyProtection="1">
      <alignment horizontal="justify" vertical="center"/>
      <protection locked="0"/>
    </xf>
    <xf numFmtId="0" fontId="0" fillId="0" borderId="1" xfId="0" applyBorder="1" applyAlignment="1" applyProtection="1">
      <alignment horizontal="justify" vertical="center"/>
      <protection locked="0"/>
    </xf>
    <xf numFmtId="164" fontId="13" fillId="0" borderId="59" xfId="0" applyNumberFormat="1" applyFont="1" applyBorder="1" applyAlignment="1" applyProtection="1">
      <alignment vertical="center" wrapText="1"/>
      <protection locked="0"/>
    </xf>
    <xf numFmtId="0" fontId="17" fillId="0" borderId="59" xfId="0" applyFont="1" applyBorder="1" applyAlignment="1" applyProtection="1">
      <alignment vertical="center" wrapText="1"/>
      <protection locked="0"/>
    </xf>
    <xf numFmtId="0" fontId="41" fillId="0" borderId="7" xfId="0" applyFont="1" applyBorder="1" applyAlignment="1" applyProtection="1">
      <alignment horizontal="justify" vertical="center"/>
      <protection locked="0"/>
    </xf>
    <xf numFmtId="0" fontId="13" fillId="0" borderId="2" xfId="0" applyFont="1" applyBorder="1" applyAlignment="1" applyProtection="1">
      <alignment horizontal="justify" vertical="center"/>
      <protection locked="0"/>
    </xf>
    <xf numFmtId="2" fontId="41" fillId="0" borderId="2" xfId="0" applyNumberFormat="1" applyFont="1" applyBorder="1" applyAlignment="1" applyProtection="1">
      <alignment horizontal="justify" vertical="center" wrapText="1"/>
      <protection locked="0"/>
    </xf>
    <xf numFmtId="14" fontId="0" fillId="0" borderId="1" xfId="0" applyNumberFormat="1" applyBorder="1" applyAlignment="1" applyProtection="1">
      <alignment horizontal="justify" vertical="center"/>
      <protection locked="0"/>
    </xf>
    <xf numFmtId="2" fontId="13" fillId="0" borderId="2" xfId="0" applyNumberFormat="1" applyFont="1" applyBorder="1" applyAlignment="1" applyProtection="1">
      <alignment horizontal="justify" vertical="center" wrapText="1"/>
      <protection locked="0"/>
    </xf>
    <xf numFmtId="2" fontId="13" fillId="0" borderId="49" xfId="0" applyNumberFormat="1" applyFont="1" applyBorder="1" applyAlignment="1" applyProtection="1">
      <alignment horizontal="justify" vertical="center" wrapText="1"/>
      <protection locked="0"/>
    </xf>
    <xf numFmtId="0" fontId="2" fillId="0" borderId="1" xfId="0" applyFont="1" applyBorder="1" applyAlignment="1">
      <alignment vertical="top" wrapText="1"/>
    </xf>
    <xf numFmtId="1" fontId="41" fillId="0" borderId="1" xfId="0" applyNumberFormat="1" applyFont="1" applyBorder="1" applyAlignment="1" applyProtection="1">
      <alignment horizontal="right" vertical="center" wrapText="1"/>
      <protection hidden="1"/>
    </xf>
    <xf numFmtId="0" fontId="41" fillId="9" borderId="1" xfId="0" applyFont="1" applyFill="1" applyBorder="1" applyAlignment="1">
      <alignment horizontal="right" vertical="center"/>
    </xf>
    <xf numFmtId="0" fontId="0" fillId="0" borderId="1" xfId="0" pivotButton="1" applyBorder="1"/>
    <xf numFmtId="0" fontId="0" fillId="0" borderId="1" xfId="0" applyBorder="1" applyAlignment="1">
      <alignment horizontal="left"/>
    </xf>
    <xf numFmtId="0" fontId="3" fillId="0" borderId="1" xfId="0" applyFont="1" applyBorder="1" applyAlignment="1" applyProtection="1">
      <alignment horizontal="center" vertical="center" wrapText="1"/>
      <protection locked="0"/>
    </xf>
    <xf numFmtId="164" fontId="42" fillId="0" borderId="1" xfId="0" applyNumberFormat="1" applyFont="1" applyBorder="1" applyAlignment="1" applyProtection="1">
      <alignment horizontal="center" vertical="center"/>
      <protection locked="0"/>
    </xf>
    <xf numFmtId="1" fontId="13" fillId="0" borderId="1" xfId="2" applyNumberFormat="1" applyFont="1" applyBorder="1" applyAlignment="1" applyProtection="1">
      <alignment horizontal="center" vertical="center"/>
      <protection locked="0"/>
    </xf>
    <xf numFmtId="9" fontId="13" fillId="0" borderId="1" xfId="3" applyFont="1" applyFill="1" applyBorder="1" applyAlignment="1" applyProtection="1">
      <alignment horizontal="center" vertical="center"/>
      <protection locked="0"/>
    </xf>
    <xf numFmtId="0" fontId="13" fillId="0" borderId="1" xfId="2" applyFont="1" applyBorder="1" applyAlignment="1" applyProtection="1">
      <alignment horizontal="center" vertical="center"/>
      <protection locked="0"/>
    </xf>
    <xf numFmtId="0" fontId="17" fillId="0" borderId="1" xfId="0" applyFont="1" applyBorder="1" applyAlignment="1" applyProtection="1">
      <alignment horizontal="center" vertical="center" wrapText="1"/>
      <protection locked="0"/>
    </xf>
    <xf numFmtId="0" fontId="17" fillId="0" borderId="59" xfId="0" applyFont="1" applyBorder="1" applyAlignment="1" applyProtection="1">
      <alignment horizontal="center" vertical="center" wrapText="1"/>
      <protection locked="0"/>
    </xf>
    <xf numFmtId="0" fontId="0" fillId="0" borderId="49" xfId="0" applyBorder="1"/>
    <xf numFmtId="0" fontId="0" fillId="0" borderId="4" xfId="0" applyBorder="1"/>
    <xf numFmtId="0" fontId="9" fillId="5" borderId="5" xfId="4" applyFont="1" applyFill="1" applyBorder="1" applyProtection="1">
      <protection locked="0" hidden="1"/>
    </xf>
    <xf numFmtId="0" fontId="9" fillId="5" borderId="6" xfId="4" applyFont="1" applyFill="1" applyBorder="1" applyProtection="1">
      <protection locked="0" hidden="1"/>
    </xf>
    <xf numFmtId="0" fontId="9" fillId="5" borderId="40" xfId="4" applyFont="1" applyFill="1" applyBorder="1" applyProtection="1">
      <protection locked="0" hidden="1"/>
    </xf>
    <xf numFmtId="0" fontId="9" fillId="5" borderId="42" xfId="4" applyFont="1" applyFill="1" applyBorder="1" applyProtection="1">
      <protection locked="0" hidden="1"/>
    </xf>
    <xf numFmtId="0" fontId="39" fillId="5" borderId="5" xfId="4" applyFont="1" applyFill="1" applyBorder="1" applyProtection="1">
      <protection locked="0" hidden="1"/>
    </xf>
    <xf numFmtId="0" fontId="39" fillId="5" borderId="40" xfId="4" applyFont="1" applyFill="1" applyBorder="1" applyProtection="1">
      <protection locked="0" hidden="1"/>
    </xf>
    <xf numFmtId="14" fontId="39" fillId="5" borderId="41" xfId="4" applyNumberFormat="1" applyFont="1" applyFill="1" applyBorder="1" applyProtection="1">
      <protection locked="0" hidden="1"/>
    </xf>
    <xf numFmtId="14" fontId="39" fillId="5" borderId="6" xfId="4" applyNumberFormat="1" applyFont="1" applyFill="1" applyBorder="1" applyAlignment="1" applyProtection="1">
      <alignment horizontal="right"/>
      <protection locked="0" hidden="1"/>
    </xf>
    <xf numFmtId="14" fontId="39" fillId="5" borderId="42" xfId="4" applyNumberFormat="1" applyFont="1" applyFill="1" applyBorder="1" applyAlignment="1" applyProtection="1">
      <alignment horizontal="right"/>
      <protection locked="0" hidden="1"/>
    </xf>
    <xf numFmtId="0" fontId="39" fillId="5" borderId="30" xfId="4" applyFont="1" applyFill="1" applyBorder="1" applyProtection="1">
      <protection locked="0" hidden="1"/>
    </xf>
    <xf numFmtId="14" fontId="39" fillId="5" borderId="8" xfId="4" applyNumberFormat="1" applyFont="1" applyFill="1" applyBorder="1" applyProtection="1">
      <protection hidden="1"/>
    </xf>
    <xf numFmtId="14" fontId="39" fillId="5" borderId="27" xfId="4" applyNumberFormat="1" applyFont="1" applyFill="1" applyBorder="1" applyAlignment="1" applyProtection="1">
      <alignment horizontal="right"/>
      <protection hidden="1"/>
    </xf>
    <xf numFmtId="0" fontId="2" fillId="0" borderId="5" xfId="4" applyFont="1" applyBorder="1" applyProtection="1">
      <protection locked="0" hidden="1"/>
    </xf>
    <xf numFmtId="0" fontId="15" fillId="18" borderId="6" xfId="4" applyFont="1" applyFill="1" applyBorder="1" applyProtection="1">
      <protection hidden="1"/>
    </xf>
    <xf numFmtId="1" fontId="15" fillId="19" borderId="6" xfId="4" applyNumberFormat="1" applyFont="1" applyFill="1" applyBorder="1" applyProtection="1">
      <protection hidden="1"/>
    </xf>
    <xf numFmtId="1" fontId="15" fillId="20" borderId="6" xfId="4" applyNumberFormat="1" applyFont="1" applyFill="1" applyBorder="1" applyProtection="1">
      <protection hidden="1"/>
    </xf>
    <xf numFmtId="0" fontId="14" fillId="2" borderId="6" xfId="4" applyFont="1" applyFill="1" applyBorder="1" applyProtection="1">
      <protection hidden="1"/>
    </xf>
    <xf numFmtId="0" fontId="14" fillId="21" borderId="6" xfId="4" applyFont="1" applyFill="1" applyBorder="1" applyProtection="1">
      <protection hidden="1"/>
    </xf>
    <xf numFmtId="0" fontId="15" fillId="22" borderId="6" xfId="4" applyFont="1" applyFill="1" applyBorder="1" applyProtection="1">
      <protection hidden="1"/>
    </xf>
    <xf numFmtId="0" fontId="15" fillId="3" borderId="6" xfId="4" applyFont="1" applyFill="1" applyBorder="1" applyProtection="1">
      <protection hidden="1"/>
    </xf>
    <xf numFmtId="0" fontId="2" fillId="0" borderId="40" xfId="4" applyFont="1" applyBorder="1" applyProtection="1">
      <protection locked="0" hidden="1"/>
    </xf>
    <xf numFmtId="0" fontId="8" fillId="47" borderId="42" xfId="4" applyFont="1" applyFill="1" applyBorder="1" applyProtection="1">
      <protection hidden="1"/>
    </xf>
    <xf numFmtId="0" fontId="0" fillId="0" borderId="3" xfId="0" applyBorder="1"/>
    <xf numFmtId="0" fontId="0" fillId="0" borderId="2" xfId="0" applyBorder="1"/>
    <xf numFmtId="0" fontId="16" fillId="17" borderId="31" xfId="0" applyFont="1" applyFill="1" applyBorder="1" applyAlignment="1">
      <alignment horizontal="center" vertical="center" wrapText="1"/>
    </xf>
    <xf numFmtId="0" fontId="16" fillId="17" borderId="8" xfId="0" applyFont="1" applyFill="1" applyBorder="1" applyAlignment="1">
      <alignment horizontal="center" vertical="center" wrapText="1"/>
    </xf>
    <xf numFmtId="0" fontId="16" fillId="17" borderId="60" xfId="0" applyFont="1" applyFill="1" applyBorder="1" applyAlignment="1">
      <alignment horizontal="center" vertical="center" wrapText="1"/>
    </xf>
    <xf numFmtId="0" fontId="16" fillId="17" borderId="31" xfId="0" applyFont="1" applyFill="1" applyBorder="1" applyAlignment="1">
      <alignment horizontal="center" vertical="center"/>
    </xf>
    <xf numFmtId="0" fontId="16" fillId="17" borderId="60" xfId="0" applyFont="1" applyFill="1" applyBorder="1" applyAlignment="1">
      <alignment horizontal="center" vertical="center"/>
    </xf>
    <xf numFmtId="164" fontId="13" fillId="0" borderId="7" xfId="0" applyNumberFormat="1" applyFont="1" applyBorder="1" applyAlignment="1" applyProtection="1">
      <alignment vertical="center"/>
      <protection locked="0"/>
    </xf>
    <xf numFmtId="1" fontId="41" fillId="0" borderId="7" xfId="0" applyNumberFormat="1" applyFont="1" applyBorder="1" applyAlignment="1" applyProtection="1">
      <alignment horizontal="right" vertical="center" wrapText="1"/>
      <protection hidden="1"/>
    </xf>
    <xf numFmtId="0" fontId="17" fillId="0" borderId="7" xfId="0" applyFont="1" applyBorder="1" applyAlignment="1" applyProtection="1">
      <alignment horizontal="justify" vertical="center" wrapText="1"/>
      <protection locked="0"/>
    </xf>
    <xf numFmtId="0" fontId="41" fillId="0" borderId="7" xfId="0" applyFont="1" applyBorder="1" applyAlignment="1">
      <alignment horizontal="center" vertical="center"/>
    </xf>
    <xf numFmtId="0" fontId="41" fillId="9" borderId="7" xfId="0" applyFont="1" applyFill="1" applyBorder="1" applyAlignment="1">
      <alignment horizontal="justify" vertical="center"/>
    </xf>
    <xf numFmtId="0" fontId="0" fillId="6" borderId="6" xfId="4" applyFont="1" applyFill="1" applyBorder="1" applyProtection="1">
      <protection hidden="1"/>
    </xf>
    <xf numFmtId="0" fontId="17" fillId="0" borderId="7" xfId="0" applyFont="1" applyBorder="1" applyAlignment="1" applyProtection="1">
      <alignment horizontal="center" vertical="center" wrapText="1"/>
      <protection locked="0"/>
    </xf>
    <xf numFmtId="0" fontId="16" fillId="0" borderId="3" xfId="0" applyFont="1" applyBorder="1" applyAlignment="1">
      <alignment horizontal="left"/>
    </xf>
    <xf numFmtId="0" fontId="0" fillId="0" borderId="3" xfId="0" applyBorder="1" applyAlignment="1">
      <alignment horizontal="left" indent="1"/>
    </xf>
    <xf numFmtId="0" fontId="16" fillId="0" borderId="2" xfId="0" applyFont="1" applyBorder="1"/>
    <xf numFmtId="0" fontId="28" fillId="51" borderId="31" xfId="0" applyFont="1" applyFill="1" applyBorder="1" applyAlignment="1">
      <alignment horizontal="center"/>
    </xf>
    <xf numFmtId="0" fontId="28" fillId="51" borderId="60" xfId="0" applyFont="1" applyFill="1" applyBorder="1" applyAlignment="1">
      <alignment horizontal="center"/>
    </xf>
    <xf numFmtId="0" fontId="16" fillId="17" borderId="4" xfId="0" applyFont="1" applyFill="1" applyBorder="1" applyAlignment="1">
      <alignment horizontal="left"/>
    </xf>
    <xf numFmtId="0" fontId="16" fillId="17" borderId="49" xfId="0" applyFont="1" applyFill="1" applyBorder="1"/>
    <xf numFmtId="14" fontId="13" fillId="0" borderId="7" xfId="0" applyNumberFormat="1" applyFont="1" applyBorder="1" applyAlignment="1" applyProtection="1">
      <alignment horizontal="right" vertical="center" wrapText="1"/>
      <protection locked="0"/>
    </xf>
    <xf numFmtId="0" fontId="46" fillId="18" borderId="0" xfId="0" applyFont="1" applyFill="1" applyAlignment="1">
      <alignment vertical="center" wrapText="1"/>
    </xf>
    <xf numFmtId="0" fontId="13" fillId="0" borderId="7" xfId="0" applyFont="1" applyBorder="1" applyAlignment="1">
      <alignment horizontal="justify" vertical="center" wrapText="1"/>
    </xf>
    <xf numFmtId="14" fontId="41" fillId="0" borderId="7" xfId="0" applyNumberFormat="1" applyFont="1" applyBorder="1" applyAlignment="1" applyProtection="1">
      <alignment horizontal="justify" vertical="center" wrapText="1"/>
      <protection hidden="1"/>
    </xf>
    <xf numFmtId="0" fontId="2" fillId="0" borderId="1" xfId="0" applyFont="1" applyBorder="1" applyAlignment="1">
      <alignment horizontal="center" vertical="center" wrapText="1"/>
    </xf>
    <xf numFmtId="0" fontId="13" fillId="0" borderId="49" xfId="0" applyFont="1" applyBorder="1" applyAlignment="1" applyProtection="1">
      <alignment horizontal="justify" vertical="center" wrapText="1"/>
      <protection locked="0"/>
    </xf>
    <xf numFmtId="0" fontId="17" fillId="0" borderId="7" xfId="0" applyFont="1" applyBorder="1" applyAlignment="1">
      <alignment horizontal="justify" vertical="center" wrapText="1"/>
    </xf>
    <xf numFmtId="164" fontId="13" fillId="0" borderId="7" xfId="0" applyNumberFormat="1" applyFont="1" applyBorder="1" applyAlignment="1">
      <alignment horizontal="right" vertical="center" wrapText="1"/>
    </xf>
    <xf numFmtId="165" fontId="13" fillId="0" borderId="0" xfId="0" applyNumberFormat="1" applyFont="1" applyAlignment="1" applyProtection="1">
      <alignment horizontal="right" vertical="center" wrapText="1"/>
      <protection locked="0"/>
    </xf>
    <xf numFmtId="164" fontId="13" fillId="0" borderId="0" xfId="0" applyNumberFormat="1" applyFont="1" applyAlignment="1" applyProtection="1">
      <alignment vertical="center" wrapText="1"/>
      <protection locked="0"/>
    </xf>
    <xf numFmtId="164" fontId="13" fillId="0" borderId="0" xfId="0" applyNumberFormat="1" applyFont="1" applyAlignment="1" applyProtection="1">
      <alignment horizontal="justify" vertical="center" wrapText="1"/>
      <protection locked="0"/>
    </xf>
    <xf numFmtId="1" fontId="41" fillId="0" borderId="0" xfId="0" applyNumberFormat="1" applyFont="1" applyAlignment="1" applyProtection="1">
      <alignment horizontal="right" vertical="center" wrapText="1"/>
      <protection hidden="1"/>
    </xf>
    <xf numFmtId="0" fontId="17" fillId="0" borderId="0" xfId="0" applyFont="1" applyAlignment="1" applyProtection="1">
      <alignment horizontal="justify" vertical="center" wrapText="1"/>
      <protection locked="0"/>
    </xf>
    <xf numFmtId="164" fontId="13" fillId="0" borderId="1" xfId="0" applyNumberFormat="1" applyFont="1" applyBorder="1" applyAlignment="1" applyProtection="1">
      <alignment vertical="center"/>
      <protection locked="0"/>
    </xf>
    <xf numFmtId="0" fontId="13" fillId="0" borderId="59" xfId="0" applyFont="1" applyBorder="1" applyAlignment="1" applyProtection="1">
      <alignment vertical="center" wrapText="1"/>
      <protection locked="0"/>
    </xf>
    <xf numFmtId="164" fontId="13" fillId="0" borderId="1" xfId="0" applyNumberFormat="1" applyFont="1" applyBorder="1" applyAlignment="1">
      <alignment horizontal="justify" vertical="center" wrapText="1"/>
    </xf>
    <xf numFmtId="14" fontId="13" fillId="0" borderId="1" xfId="0" applyNumberFormat="1" applyFont="1" applyBorder="1" applyAlignment="1">
      <alignment horizontal="justify" vertical="center" wrapText="1"/>
    </xf>
    <xf numFmtId="14" fontId="13" fillId="0" borderId="1" xfId="0" applyNumberFormat="1" applyFont="1" applyBorder="1" applyAlignment="1" applyProtection="1">
      <alignment horizontal="justify" vertical="center" wrapText="1"/>
      <protection locked="0"/>
    </xf>
    <xf numFmtId="14" fontId="41" fillId="0" borderId="1" xfId="0" applyNumberFormat="1" applyFont="1" applyBorder="1" applyAlignment="1" applyProtection="1">
      <alignment horizontal="justify" vertical="center" wrapText="1"/>
      <protection hidden="1"/>
    </xf>
    <xf numFmtId="0" fontId="17" fillId="0" borderId="1" xfId="0" applyFont="1" applyBorder="1" applyAlignment="1">
      <alignment horizontal="justify" vertical="center" wrapText="1"/>
    </xf>
    <xf numFmtId="0" fontId="41" fillId="9" borderId="1" xfId="0" applyFont="1" applyFill="1" applyBorder="1" applyAlignment="1">
      <alignment horizontal="justify" vertical="center"/>
    </xf>
    <xf numFmtId="14" fontId="13" fillId="0" borderId="7" xfId="0" applyNumberFormat="1" applyFont="1" applyBorder="1" applyAlignment="1" applyProtection="1">
      <alignment horizontal="justify" vertical="center" wrapText="1"/>
      <protection locked="0"/>
    </xf>
    <xf numFmtId="1" fontId="13" fillId="0" borderId="1" xfId="0" applyNumberFormat="1" applyFont="1" applyBorder="1" applyAlignment="1">
      <alignment horizontal="center" vertical="center" wrapText="1"/>
    </xf>
    <xf numFmtId="1" fontId="13" fillId="0" borderId="7" xfId="0" applyNumberFormat="1" applyFont="1" applyBorder="1" applyAlignment="1">
      <alignment horizontal="center" vertical="center" wrapText="1"/>
    </xf>
    <xf numFmtId="1" fontId="13" fillId="0" borderId="0" xfId="0" applyNumberFormat="1" applyFont="1" applyAlignment="1">
      <alignment horizontal="center" vertical="center" wrapText="1"/>
    </xf>
    <xf numFmtId="164" fontId="13" fillId="0" borderId="0" xfId="0" applyNumberFormat="1" applyFont="1" applyAlignment="1" applyProtection="1">
      <alignment vertical="center"/>
      <protection locked="0"/>
    </xf>
    <xf numFmtId="0" fontId="13" fillId="0" borderId="0" xfId="0" applyFont="1" applyAlignment="1" applyProtection="1">
      <alignment vertical="center" wrapText="1"/>
      <protection locked="0"/>
    </xf>
    <xf numFmtId="0" fontId="13" fillId="0" borderId="0" xfId="0" applyFont="1" applyAlignment="1">
      <alignment horizontal="center" vertical="center" wrapText="1"/>
    </xf>
    <xf numFmtId="14" fontId="13" fillId="0" borderId="0" xfId="0" applyNumberFormat="1" applyFont="1" applyAlignment="1" applyProtection="1">
      <alignment horizontal="justify" vertical="center" wrapText="1"/>
      <protection locked="0"/>
    </xf>
    <xf numFmtId="14" fontId="41" fillId="0" borderId="0" xfId="0" applyNumberFormat="1" applyFont="1" applyAlignment="1" applyProtection="1">
      <alignment horizontal="justify" vertical="center" wrapText="1"/>
      <protection hidden="1"/>
    </xf>
    <xf numFmtId="0" fontId="41" fillId="0" borderId="0" xfId="0" applyFont="1" applyAlignment="1">
      <alignment horizontal="justify" vertical="center"/>
    </xf>
    <xf numFmtId="0" fontId="41" fillId="0" borderId="0" xfId="0" applyFont="1" applyAlignment="1">
      <alignment horizontal="center" vertical="center"/>
    </xf>
    <xf numFmtId="0" fontId="41" fillId="9" borderId="0" xfId="0" applyFont="1" applyFill="1" applyAlignment="1">
      <alignment horizontal="justify" vertical="center"/>
    </xf>
    <xf numFmtId="0" fontId="0" fillId="0" borderId="0" xfId="0" applyNumberFormat="1"/>
    <xf numFmtId="0" fontId="0" fillId="0" borderId="1" xfId="0" applyNumberFormat="1" applyBorder="1"/>
    <xf numFmtId="0" fontId="0" fillId="0" borderId="2" xfId="0" applyNumberFormat="1" applyBorder="1"/>
    <xf numFmtId="0" fontId="16" fillId="0" borderId="2" xfId="0" applyNumberFormat="1" applyFont="1" applyBorder="1"/>
    <xf numFmtId="0" fontId="13" fillId="9" borderId="3" xfId="0" applyFont="1" applyFill="1" applyBorder="1" applyAlignment="1" applyProtection="1">
      <alignment horizontal="center" vertical="center" wrapText="1"/>
      <protection locked="0"/>
    </xf>
    <xf numFmtId="1" fontId="13" fillId="9" borderId="1" xfId="0" applyNumberFormat="1" applyFont="1" applyFill="1" applyBorder="1" applyAlignment="1">
      <alignment horizontal="center" vertical="center" wrapText="1"/>
    </xf>
    <xf numFmtId="165" fontId="13" fillId="9" borderId="1" xfId="0" applyNumberFormat="1" applyFont="1" applyFill="1" applyBorder="1" applyAlignment="1" applyProtection="1">
      <alignment horizontal="right" vertical="center" wrapText="1"/>
      <protection locked="0"/>
    </xf>
    <xf numFmtId="164" fontId="13" fillId="9" borderId="1" xfId="0" applyNumberFormat="1" applyFont="1" applyFill="1" applyBorder="1" applyAlignment="1" applyProtection="1">
      <alignment vertical="center"/>
      <protection locked="0"/>
    </xf>
    <xf numFmtId="164" fontId="13" fillId="9" borderId="1" xfId="0" applyNumberFormat="1" applyFont="1" applyFill="1" applyBorder="1" applyAlignment="1" applyProtection="1">
      <alignment vertical="center" wrapText="1"/>
      <protection locked="0"/>
    </xf>
    <xf numFmtId="164" fontId="13" fillId="9" borderId="1" xfId="0" applyNumberFormat="1" applyFont="1" applyFill="1" applyBorder="1" applyAlignment="1" applyProtection="1">
      <alignment horizontal="justify" vertical="center" wrapText="1"/>
      <protection locked="0"/>
    </xf>
    <xf numFmtId="0" fontId="13" fillId="9" borderId="7" xfId="0" applyFont="1" applyFill="1" applyBorder="1" applyAlignment="1" applyProtection="1">
      <alignment vertical="center" wrapText="1"/>
      <protection locked="0"/>
    </xf>
    <xf numFmtId="0" fontId="13" fillId="9" borderId="7" xfId="0" applyFont="1" applyFill="1" applyBorder="1" applyAlignment="1">
      <alignment horizontal="center" vertical="center" wrapText="1"/>
    </xf>
    <xf numFmtId="0" fontId="13" fillId="9" borderId="1" xfId="0" applyFont="1" applyFill="1" applyBorder="1" applyAlignment="1" applyProtection="1">
      <alignment horizontal="justify" vertical="center" wrapText="1"/>
      <protection locked="0"/>
    </xf>
    <xf numFmtId="0" fontId="13" fillId="9" borderId="59" xfId="0" applyFont="1" applyFill="1" applyBorder="1" applyAlignment="1" applyProtection="1">
      <alignment vertical="center" wrapText="1"/>
      <protection locked="0"/>
    </xf>
    <xf numFmtId="14" fontId="13" fillId="9" borderId="1" xfId="0" applyNumberFormat="1" applyFont="1" applyFill="1" applyBorder="1" applyAlignment="1" applyProtection="1">
      <alignment horizontal="justify" vertical="center" wrapText="1"/>
      <protection locked="0"/>
    </xf>
    <xf numFmtId="0" fontId="17" fillId="9" borderId="1" xfId="0" applyFont="1" applyFill="1" applyBorder="1" applyAlignment="1" applyProtection="1">
      <alignment horizontal="justify" vertical="center" wrapText="1"/>
      <protection locked="0"/>
    </xf>
    <xf numFmtId="0" fontId="41" fillId="9" borderId="1" xfId="0" applyFont="1" applyFill="1" applyBorder="1" applyAlignment="1">
      <alignment horizontal="center" vertical="center"/>
    </xf>
    <xf numFmtId="0" fontId="13" fillId="9" borderId="1" xfId="0" applyFont="1" applyFill="1" applyBorder="1" applyAlignment="1" applyProtection="1">
      <alignment horizontal="center" vertical="center" wrapText="1"/>
      <protection locked="0"/>
    </xf>
    <xf numFmtId="0" fontId="13" fillId="9" borderId="2" xfId="0" applyFont="1" applyFill="1" applyBorder="1" applyAlignment="1" applyProtection="1">
      <alignment horizontal="justify" vertical="center" wrapText="1"/>
      <protection locked="0"/>
    </xf>
    <xf numFmtId="0" fontId="44" fillId="18" borderId="0" xfId="0" applyFont="1" applyFill="1" applyAlignment="1">
      <alignment horizontal="center" vertical="center"/>
    </xf>
    <xf numFmtId="0" fontId="47" fillId="49" borderId="0" xfId="0" applyFont="1" applyFill="1" applyAlignment="1">
      <alignment horizontal="center" vertical="center" wrapText="1"/>
    </xf>
    <xf numFmtId="0" fontId="0" fillId="18" borderId="0" xfId="0" applyFill="1" applyAlignment="1">
      <alignment horizontal="center" wrapText="1"/>
    </xf>
    <xf numFmtId="0" fontId="0" fillId="18" borderId="0" xfId="0" applyFill="1" applyAlignment="1">
      <alignment horizontal="center"/>
    </xf>
    <xf numFmtId="0" fontId="46" fillId="18" borderId="0" xfId="0" applyFont="1" applyFill="1" applyAlignment="1">
      <alignment horizontal="center" vertical="center" wrapText="1"/>
    </xf>
    <xf numFmtId="0" fontId="44" fillId="18" borderId="0" xfId="0" applyFont="1" applyFill="1" applyAlignment="1">
      <alignment horizontal="center" wrapText="1"/>
    </xf>
    <xf numFmtId="0" fontId="50" fillId="18" borderId="0" xfId="0" applyFont="1" applyFill="1" applyAlignment="1">
      <alignment horizontal="right" vertical="center" wrapText="1"/>
    </xf>
    <xf numFmtId="0" fontId="17" fillId="12" borderId="0" xfId="0" applyFont="1" applyFill="1" applyAlignment="1" applyProtection="1">
      <alignment horizontal="center" vertical="center" wrapText="1"/>
      <protection locked="0"/>
    </xf>
    <xf numFmtId="0" fontId="17" fillId="13" borderId="0" xfId="0" applyFont="1" applyFill="1" applyAlignment="1" applyProtection="1">
      <alignment horizontal="center" vertical="center" wrapText="1"/>
      <protection locked="0"/>
    </xf>
    <xf numFmtId="0" fontId="17" fillId="14" borderId="0" xfId="0" applyFont="1" applyFill="1" applyAlignment="1" applyProtection="1">
      <alignment horizontal="center" vertical="center" wrapText="1"/>
      <protection locked="0"/>
    </xf>
    <xf numFmtId="0" fontId="17" fillId="10" borderId="0" xfId="0" applyFont="1" applyFill="1" applyAlignment="1" applyProtection="1">
      <alignment horizontal="center" vertical="center" wrapText="1"/>
      <protection locked="0"/>
    </xf>
    <xf numFmtId="0" fontId="17" fillId="11" borderId="0" xfId="0" applyFont="1" applyFill="1" applyAlignment="1" applyProtection="1">
      <alignment horizontal="center" vertical="center" wrapText="1"/>
      <protection locked="0"/>
    </xf>
    <xf numFmtId="0" fontId="17" fillId="5" borderId="0" xfId="0" applyFont="1" applyFill="1" applyAlignment="1" applyProtection="1">
      <alignment horizontal="center" vertical="center" wrapText="1"/>
      <protection locked="0"/>
    </xf>
    <xf numFmtId="0" fontId="17" fillId="10" borderId="1" xfId="0" applyFont="1" applyFill="1" applyBorder="1" applyAlignment="1" applyProtection="1">
      <alignment horizontal="center" vertical="center" wrapText="1"/>
      <protection locked="0"/>
    </xf>
    <xf numFmtId="0" fontId="17" fillId="11" borderId="1" xfId="0" applyFont="1" applyFill="1" applyBorder="1" applyAlignment="1" applyProtection="1">
      <alignment horizontal="center" vertical="center" wrapText="1"/>
      <protection locked="0"/>
    </xf>
    <xf numFmtId="0" fontId="17" fillId="12" borderId="2" xfId="0" applyFont="1" applyFill="1" applyBorder="1" applyAlignment="1" applyProtection="1">
      <alignment horizontal="center" vertical="center" wrapText="1"/>
      <protection locked="0"/>
    </xf>
    <xf numFmtId="0" fontId="17" fillId="12" borderId="24" xfId="0" applyFont="1" applyFill="1" applyBorder="1" applyAlignment="1" applyProtection="1">
      <alignment horizontal="center" vertical="center" wrapText="1"/>
      <protection locked="0"/>
    </xf>
    <xf numFmtId="0" fontId="17" fillId="12" borderId="25" xfId="0" applyFont="1" applyFill="1" applyBorder="1" applyAlignment="1" applyProtection="1">
      <alignment horizontal="center" vertical="center" wrapText="1"/>
      <protection locked="0"/>
    </xf>
    <xf numFmtId="0" fontId="41" fillId="0" borderId="9" xfId="0" applyFont="1" applyBorder="1" applyAlignment="1" applyProtection="1">
      <alignment horizontal="justify" vertical="center" wrapText="1"/>
      <protection locked="0"/>
    </xf>
    <xf numFmtId="0" fontId="17" fillId="2" borderId="2"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14" borderId="3" xfId="0" applyFont="1" applyFill="1" applyBorder="1" applyAlignment="1" applyProtection="1">
      <alignment horizontal="center" vertical="center" wrapText="1"/>
      <protection locked="0"/>
    </xf>
    <xf numFmtId="0" fontId="17" fillId="14" borderId="1" xfId="0" applyFont="1" applyFill="1" applyBorder="1" applyAlignment="1" applyProtection="1">
      <alignment horizontal="center" vertical="center" wrapText="1"/>
      <protection locked="0"/>
    </xf>
    <xf numFmtId="0" fontId="17" fillId="14" borderId="2" xfId="0" applyFont="1" applyFill="1" applyBorder="1" applyAlignment="1" applyProtection="1">
      <alignment horizontal="center" vertical="center" wrapText="1"/>
      <protection locked="0"/>
    </xf>
    <xf numFmtId="0" fontId="45" fillId="18" borderId="0" xfId="0" pivotButton="1" applyFont="1" applyFill="1" applyAlignment="1">
      <alignment horizontal="center" vertical="center"/>
    </xf>
    <xf numFmtId="0" fontId="45" fillId="18" borderId="0" xfId="0" applyFont="1" applyFill="1" applyAlignment="1">
      <alignment horizontal="center" vertical="center"/>
    </xf>
    <xf numFmtId="0" fontId="8" fillId="5" borderId="0" xfId="4" applyFont="1" applyFill="1" applyAlignment="1" applyProtection="1">
      <alignment horizontal="center"/>
      <protection locked="0" hidden="1"/>
    </xf>
    <xf numFmtId="0" fontId="14" fillId="7" borderId="11" xfId="4" applyFont="1" applyFill="1" applyBorder="1" applyAlignment="1" applyProtection="1">
      <alignment horizontal="center"/>
      <protection locked="0" hidden="1"/>
    </xf>
    <xf numFmtId="0" fontId="14" fillId="7" borderId="12" xfId="4" applyFont="1" applyFill="1" applyBorder="1" applyAlignment="1" applyProtection="1">
      <alignment horizontal="center"/>
      <protection locked="0" hidden="1"/>
    </xf>
    <xf numFmtId="0" fontId="14" fillId="7" borderId="13" xfId="4" applyFont="1" applyFill="1" applyBorder="1" applyAlignment="1" applyProtection="1">
      <alignment horizontal="center"/>
      <protection locked="0" hidden="1"/>
    </xf>
    <xf numFmtId="0" fontId="14" fillId="5" borderId="0" xfId="4" applyFont="1" applyFill="1" applyAlignment="1" applyProtection="1">
      <alignment horizontal="center"/>
      <protection locked="0" hidden="1"/>
    </xf>
    <xf numFmtId="0" fontId="40" fillId="45" borderId="60" xfId="4" applyFont="1" applyFill="1" applyBorder="1" applyAlignment="1" applyProtection="1">
      <alignment horizontal="center"/>
      <protection locked="0" hidden="1"/>
    </xf>
    <xf numFmtId="0" fontId="40" fillId="45" borderId="31" xfId="4" applyFont="1" applyFill="1" applyBorder="1" applyAlignment="1" applyProtection="1">
      <alignment horizontal="center"/>
      <protection locked="0" hidden="1"/>
    </xf>
    <xf numFmtId="0" fontId="14" fillId="5" borderId="1" xfId="4" applyFont="1" applyFill="1" applyBorder="1" applyAlignment="1" applyProtection="1">
      <alignment horizontal="center" wrapText="1"/>
      <protection locked="0" hidden="1"/>
    </xf>
    <xf numFmtId="0" fontId="14" fillId="5" borderId="7" xfId="4" applyFont="1" applyFill="1" applyBorder="1" applyAlignment="1" applyProtection="1">
      <alignment horizontal="center"/>
      <protection locked="0" hidden="1"/>
    </xf>
    <xf numFmtId="0" fontId="9" fillId="50" borderId="17" xfId="4" applyFont="1" applyFill="1" applyBorder="1" applyAlignment="1" applyProtection="1">
      <alignment horizontal="center" wrapText="1"/>
      <protection locked="0" hidden="1"/>
    </xf>
    <xf numFmtId="0" fontId="9" fillId="50" borderId="19" xfId="4" applyFont="1" applyFill="1" applyBorder="1" applyAlignment="1" applyProtection="1">
      <alignment horizontal="center"/>
      <protection locked="0" hidden="1"/>
    </xf>
    <xf numFmtId="14" fontId="14" fillId="45" borderId="51" xfId="4" applyNumberFormat="1" applyFont="1" applyFill="1" applyBorder="1" applyAlignment="1" applyProtection="1">
      <alignment horizontal="center"/>
      <protection hidden="1"/>
    </xf>
    <xf numFmtId="14" fontId="14" fillId="45" borderId="63" xfId="4" applyNumberFormat="1" applyFont="1" applyFill="1" applyBorder="1" applyAlignment="1" applyProtection="1">
      <alignment horizontal="center"/>
      <protection hidden="1"/>
    </xf>
    <xf numFmtId="17" fontId="14" fillId="45" borderId="2" xfId="4" applyNumberFormat="1" applyFont="1" applyFill="1" applyBorder="1" applyAlignment="1" applyProtection="1">
      <alignment horizontal="center" vertical="center" wrapText="1"/>
      <protection hidden="1"/>
    </xf>
    <xf numFmtId="17" fontId="14" fillId="45" borderId="3" xfId="4" applyNumberFormat="1" applyFont="1" applyFill="1" applyBorder="1" applyAlignment="1" applyProtection="1">
      <alignment horizontal="center" vertical="center" wrapText="1"/>
      <protection hidden="1"/>
    </xf>
    <xf numFmtId="14" fontId="39" fillId="5" borderId="48" xfId="4" applyNumberFormat="1" applyFont="1" applyFill="1" applyBorder="1" applyAlignment="1" applyProtection="1">
      <alignment horizontal="center"/>
      <protection locked="0" hidden="1"/>
    </xf>
    <xf numFmtId="0" fontId="8" fillId="5" borderId="64" xfId="4" applyFont="1" applyFill="1" applyBorder="1" applyAlignment="1" applyProtection="1">
      <alignment horizontal="center"/>
      <protection locked="0" hidden="1"/>
    </xf>
    <xf numFmtId="0" fontId="32" fillId="32" borderId="54" xfId="1" applyFont="1" applyFill="1" applyBorder="1" applyAlignment="1">
      <alignment horizontal="center" vertical="center"/>
    </xf>
    <xf numFmtId="0" fontId="32" fillId="32" borderId="55" xfId="1" applyFont="1" applyFill="1" applyBorder="1" applyAlignment="1">
      <alignment horizontal="center" vertical="center"/>
    </xf>
    <xf numFmtId="0" fontId="24" fillId="5" borderId="34" xfId="1" applyFont="1" applyFill="1" applyBorder="1" applyAlignment="1">
      <alignment horizontal="center" vertical="center" wrapText="1"/>
    </xf>
    <xf numFmtId="0" fontId="24" fillId="5" borderId="36" xfId="1" applyFont="1" applyFill="1" applyBorder="1" applyAlignment="1">
      <alignment horizontal="center" vertical="center" wrapText="1"/>
    </xf>
    <xf numFmtId="0" fontId="24" fillId="5" borderId="37" xfId="1" applyFont="1" applyFill="1" applyBorder="1" applyAlignment="1">
      <alignment horizontal="center" vertical="center" wrapText="1"/>
    </xf>
    <xf numFmtId="0" fontId="24" fillId="5" borderId="38" xfId="1" applyFont="1" applyFill="1" applyBorder="1" applyAlignment="1">
      <alignment horizontal="center" vertical="center" wrapText="1"/>
    </xf>
    <xf numFmtId="0" fontId="24" fillId="5" borderId="39" xfId="1" applyFont="1" applyFill="1" applyBorder="1" applyAlignment="1">
      <alignment horizontal="center" vertical="center" wrapText="1"/>
    </xf>
    <xf numFmtId="0" fontId="19" fillId="25" borderId="29" xfId="1" applyFont="1" applyFill="1" applyBorder="1" applyAlignment="1">
      <alignment horizontal="center" vertical="center" wrapText="1"/>
    </xf>
    <xf numFmtId="0" fontId="19" fillId="25" borderId="43" xfId="1" applyFont="1" applyFill="1" applyBorder="1" applyAlignment="1">
      <alignment horizontal="center" vertical="center" wrapText="1"/>
    </xf>
    <xf numFmtId="0" fontId="29" fillId="5" borderId="47" xfId="1" applyFont="1" applyFill="1" applyBorder="1" applyAlignment="1">
      <alignment horizontal="center" vertical="center"/>
    </xf>
    <xf numFmtId="0" fontId="29" fillId="5" borderId="48" xfId="1" applyFont="1" applyFill="1" applyBorder="1" applyAlignment="1">
      <alignment horizontal="center" vertical="center"/>
    </xf>
    <xf numFmtId="0" fontId="32" fillId="30" borderId="29" xfId="1" applyFont="1" applyFill="1" applyBorder="1" applyAlignment="1">
      <alignment horizontal="center" vertical="center"/>
    </xf>
    <xf numFmtId="0" fontId="32" fillId="30" borderId="43" xfId="1" applyFont="1" applyFill="1" applyBorder="1" applyAlignment="1">
      <alignment horizontal="center" vertical="center"/>
    </xf>
    <xf numFmtId="0" fontId="33" fillId="5" borderId="50" xfId="1" applyFont="1" applyFill="1" applyBorder="1" applyAlignment="1">
      <alignment horizontal="center" vertical="center"/>
    </xf>
    <xf numFmtId="0" fontId="33" fillId="5" borderId="52" xfId="1" applyFont="1" applyFill="1" applyBorder="1" applyAlignment="1">
      <alignment horizontal="center" vertical="center"/>
    </xf>
    <xf numFmtId="0" fontId="33" fillId="5" borderId="53" xfId="1" applyFont="1" applyFill="1" applyBorder="1" applyAlignment="1">
      <alignment horizontal="center" vertical="center"/>
    </xf>
    <xf numFmtId="0" fontId="38" fillId="5" borderId="47" xfId="1" applyFont="1" applyFill="1" applyBorder="1" applyAlignment="1">
      <alignment horizontal="center" vertical="center"/>
    </xf>
    <xf numFmtId="0" fontId="38" fillId="5" borderId="48" xfId="1" applyFont="1" applyFill="1" applyBorder="1" applyAlignment="1">
      <alignment horizontal="center" vertical="center"/>
    </xf>
    <xf numFmtId="0" fontId="3" fillId="2" borderId="11" xfId="1" applyFont="1" applyFill="1" applyBorder="1" applyAlignment="1">
      <alignment horizontal="center" vertical="center"/>
    </xf>
    <xf numFmtId="0" fontId="3" fillId="2" borderId="23" xfId="1" applyFont="1" applyFill="1" applyBorder="1" applyAlignment="1">
      <alignment horizontal="center" vertical="center"/>
    </xf>
    <xf numFmtId="0" fontId="9" fillId="5" borderId="11" xfId="1" applyFont="1" applyFill="1" applyBorder="1" applyAlignment="1">
      <alignment horizontal="center" wrapText="1"/>
    </xf>
    <xf numFmtId="0" fontId="9" fillId="5" borderId="23" xfId="1" applyFont="1" applyFill="1" applyBorder="1" applyAlignment="1">
      <alignment horizontal="center"/>
    </xf>
    <xf numFmtId="0" fontId="34" fillId="5" borderId="47" xfId="1" applyFont="1" applyFill="1" applyBorder="1" applyAlignment="1">
      <alignment horizontal="center" vertical="center" wrapText="1"/>
    </xf>
    <xf numFmtId="0" fontId="34" fillId="5" borderId="48" xfId="1" applyFont="1" applyFill="1" applyBorder="1" applyAlignment="1">
      <alignment horizontal="center" vertical="center" wrapText="1"/>
    </xf>
    <xf numFmtId="0" fontId="32" fillId="35" borderId="29" xfId="1" applyFont="1" applyFill="1" applyBorder="1" applyAlignment="1">
      <alignment horizontal="center" vertical="center"/>
    </xf>
    <xf numFmtId="0" fontId="32" fillId="35" borderId="56" xfId="1" applyFont="1" applyFill="1" applyBorder="1" applyAlignment="1">
      <alignment horizontal="center" vertical="center"/>
    </xf>
    <xf numFmtId="0" fontId="35" fillId="5" borderId="51" xfId="1" applyFont="1" applyFill="1" applyBorder="1" applyAlignment="1">
      <alignment horizontal="center" vertical="center"/>
    </xf>
    <xf numFmtId="0" fontId="35" fillId="5" borderId="48" xfId="1" applyFont="1" applyFill="1" applyBorder="1" applyAlignment="1">
      <alignment horizontal="center" vertical="center"/>
    </xf>
    <xf numFmtId="0" fontId="32" fillId="36" borderId="29" xfId="1" applyFont="1" applyFill="1" applyBorder="1" applyAlignment="1">
      <alignment horizontal="center" vertical="center"/>
    </xf>
    <xf numFmtId="0" fontId="32" fillId="36" borderId="56" xfId="1" applyFont="1" applyFill="1" applyBorder="1" applyAlignment="1">
      <alignment horizontal="center" vertical="center"/>
    </xf>
    <xf numFmtId="0" fontId="37" fillId="5" borderId="47" xfId="1" applyFont="1" applyFill="1" applyBorder="1" applyAlignment="1">
      <alignment horizontal="center" vertical="center"/>
    </xf>
    <xf numFmtId="0" fontId="37" fillId="5" borderId="48" xfId="1" applyFont="1" applyFill="1" applyBorder="1" applyAlignment="1">
      <alignment horizontal="center" vertical="center"/>
    </xf>
    <xf numFmtId="0" fontId="32" fillId="39" borderId="29" xfId="1" applyFont="1" applyFill="1" applyBorder="1" applyAlignment="1">
      <alignment horizontal="center" vertical="center"/>
    </xf>
    <xf numFmtId="0" fontId="32" fillId="39" borderId="43" xfId="1" applyFont="1" applyFill="1" applyBorder="1" applyAlignment="1">
      <alignment horizontal="center" vertical="center"/>
    </xf>
  </cellXfs>
  <cellStyles count="9">
    <cellStyle name="Moneda" xfId="8" builtinId="4"/>
    <cellStyle name="Normal" xfId="0" builtinId="0"/>
    <cellStyle name="Normal 2" xfId="6" xr:uid="{00000000-0005-0000-0000-000001000000}"/>
    <cellStyle name="Normal 2 2" xfId="1" xr:uid="{613473C0-B214-4DEA-9997-63B78A0D55F3}"/>
    <cellStyle name="Normal 3" xfId="5" xr:uid="{00000000-0005-0000-0000-000002000000}"/>
    <cellStyle name="Normal 3 2" xfId="7" xr:uid="{00000000-0005-0000-0000-000003000000}"/>
    <cellStyle name="Normal 3 3" xfId="2" xr:uid="{F0F55BD5-91E8-4DF7-90E9-2D2971A0DCB4}"/>
    <cellStyle name="Normal 4" xfId="4" xr:uid="{F9ED5AE6-1F6D-4FCB-9A14-4078FDCA2951}"/>
    <cellStyle name="Porcentaje 2" xfId="3" xr:uid="{8BA2DD3D-6D74-482A-BE16-A111CEFD6B9C}"/>
  </cellStyles>
  <dxfs count="220">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font>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vertical="center"/>
    </dxf>
    <dxf>
      <alignment vertical="center"/>
    </dxf>
    <dxf>
      <alignment vertical="center"/>
    </dxf>
    <dxf>
      <alignment vertical="center"/>
    </dxf>
    <dxf>
      <border>
        <right style="thin">
          <color indexed="64"/>
        </right>
        <vertical style="thin">
          <color indexed="64"/>
        </vertical>
      </border>
    </dxf>
    <dxf>
      <border>
        <right style="thin">
          <color indexed="64"/>
        </right>
        <vertical style="thin">
          <color indexed="64"/>
        </vertical>
      </border>
    </dxf>
    <dxf>
      <alignment vertical="center"/>
    </dxf>
    <dxf>
      <alignment wrapText="1"/>
    </dxf>
    <dxf>
      <alignment horizontal="center"/>
    </dxf>
    <dxf>
      <numFmt numFmtId="164" formatCode="dd/mm/yyyy;@"/>
    </dxf>
    <dxf>
      <numFmt numFmtId="164" formatCode="dd/mm/yyyy;@"/>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9"/>
        <color theme="0"/>
        <name val="Arial Narrow"/>
        <family val="2"/>
        <scheme val="none"/>
      </font>
      <fill>
        <patternFill patternType="solid">
          <fgColor theme="4"/>
          <bgColor theme="4"/>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dxf>
    <dxf>
      <numFmt numFmtId="164" formatCode="dd/mm/yyyy;@"/>
    </dxf>
    <dxf>
      <numFmt numFmtId="164" formatCode="dd/mm/yyyy;@"/>
    </dxf>
    <dxf>
      <alignment horizontal="center"/>
    </dxf>
    <dxf>
      <alignment wrapText="1"/>
    </dxf>
    <dxf>
      <alignment vertical="center"/>
    </dxf>
    <dxf>
      <border>
        <right style="thin">
          <color indexed="64"/>
        </right>
        <vertical style="thin">
          <color indexed="64"/>
        </vertical>
      </border>
    </dxf>
    <dxf>
      <border>
        <right style="thin">
          <color indexed="64"/>
        </right>
        <vertical style="thin">
          <color indexed="64"/>
        </vertical>
      </border>
    </dxf>
    <dxf>
      <alignment vertical="center"/>
    </dxf>
    <dxf>
      <alignment vertical="center"/>
    </dxf>
    <dxf>
      <alignment vertical="center"/>
    </dxf>
    <dxf>
      <alignment vertical="center"/>
    </dxf>
    <dxf>
      <alignment wrapText="1"/>
    </dxf>
    <dxf>
      <alignment wrapText="1"/>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font>
        <b val="0"/>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Arial Narrow"/>
        <family val="2"/>
        <scheme val="none"/>
      </font>
      <numFmt numFmtId="0" formatCode="General"/>
      <fill>
        <patternFill patternType="solid">
          <fgColor indexed="64"/>
          <bgColor theme="9" tint="0.79998168889431442"/>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8"/>
        <color auto="1"/>
        <name val="Arial Narrow"/>
        <family val="2"/>
        <scheme val="none"/>
      </font>
      <alignment horizontal="justify"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auto="1"/>
        <name val="Arial Narrow"/>
        <family val="2"/>
        <scheme val="none"/>
      </font>
      <numFmt numFmtId="164" formatCode="dd/mm/yyyy;@"/>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Narrow"/>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Narrow"/>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theme="1"/>
        <name val="Arial Narrow"/>
        <family val="2"/>
        <scheme val="none"/>
      </font>
      <numFmt numFmtId="0" formatCode="Genera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theme="1"/>
        <name val="Arial Narrow"/>
        <family val="2"/>
        <scheme val="none"/>
      </font>
      <alignment horizontal="justify"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theme="1"/>
        <name val="Arial Narrow"/>
        <family val="2"/>
        <scheme val="none"/>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8"/>
        <color auto="1"/>
        <name val="Arial Narrow"/>
        <family val="2"/>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Narrow"/>
        <family val="2"/>
        <scheme val="none"/>
      </font>
      <numFmt numFmtId="164" formatCode="dd/mm/yyyy;@"/>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8"/>
        <color auto="1"/>
        <name val="Arial Narrow"/>
        <family val="2"/>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8"/>
        <color auto="1"/>
        <name val="Arial Narrow"/>
        <family val="2"/>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Narrow"/>
        <family val="2"/>
        <scheme val="none"/>
      </font>
      <numFmt numFmtId="164" formatCode="dd/mm/yyyy;@"/>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theme="1"/>
        <name val="Arial Narrow"/>
        <family val="2"/>
        <scheme val="none"/>
      </font>
      <numFmt numFmtId="19" formatCode="d/mm/yyyy"/>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8"/>
        <color theme="1"/>
        <name val="Arial Narrow"/>
        <family val="2"/>
        <scheme val="none"/>
      </font>
      <numFmt numFmtId="1" formatCode="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8"/>
        <color auto="1"/>
        <name val="Arial Narrow"/>
        <family val="2"/>
        <scheme val="none"/>
      </font>
      <numFmt numFmtId="19" formatCode="d/mm/yyyy"/>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Narrow"/>
        <family val="2"/>
        <scheme val="none"/>
      </font>
      <numFmt numFmtId="164" formatCode="dd/mm/yyyy;@"/>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Narrow"/>
        <family val="2"/>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Narrow"/>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8"/>
        <color auto="1"/>
        <name val="Arial Narrow"/>
        <family val="2"/>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Narrow"/>
        <family val="2"/>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Narrow"/>
        <family val="2"/>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auto="1"/>
        <name val="Arial Narrow"/>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Narrow"/>
        <family val="2"/>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auto="1"/>
        <name val="Arial Narrow"/>
        <family val="2"/>
        <scheme val="none"/>
      </font>
      <numFmt numFmtId="164" formatCode="dd/mm/yyyy;@"/>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Narrow"/>
        <family val="2"/>
        <scheme val="none"/>
      </font>
      <numFmt numFmtId="164" formatCode="dd/mm/yyyy;@"/>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Narrow"/>
        <family val="2"/>
        <scheme val="none"/>
      </font>
      <numFmt numFmtId="164" formatCode="dd/mm/yyyy;@"/>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Narrow"/>
        <family val="2"/>
        <scheme val="none"/>
      </font>
      <numFmt numFmtId="165" formatCode="d/mm/yyyy;@"/>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Narrow"/>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auto="1"/>
        <name val="Arial Narrow"/>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Narrow"/>
        <family val="2"/>
        <scheme val="none"/>
      </font>
      <fill>
        <patternFill patternType="solid">
          <fgColor indexed="64"/>
          <bgColor rgb="FFFCF9E7"/>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ill>
        <patternFill>
          <bgColor theme="7" tint="0.79998168889431442"/>
        </patternFill>
      </fill>
    </dxf>
    <dxf>
      <fill>
        <patternFill>
          <bgColor theme="7" tint="0.79998168889431442"/>
        </patternFill>
      </fill>
    </dxf>
    <dxf>
      <fill>
        <patternFill>
          <bgColor theme="5" tint="0.79998168889431442"/>
        </patternFill>
      </fill>
    </dxf>
    <dxf>
      <fill>
        <patternFill>
          <bgColor theme="2" tint="-9.9948118533890809E-2"/>
        </patternFill>
      </fill>
    </dxf>
    <dxf>
      <fill>
        <patternFill>
          <bgColor theme="9" tint="0.79998168889431442"/>
        </patternFill>
      </fill>
    </dxf>
    <dxf>
      <fill>
        <patternFill>
          <bgColor rgb="FFFFCCCC"/>
        </patternFill>
      </fill>
    </dxf>
    <dxf>
      <fill>
        <patternFill>
          <bgColor rgb="FFFFCC99"/>
        </patternFill>
      </fill>
    </dxf>
    <dxf>
      <fill>
        <patternFill>
          <bgColor theme="4" tint="0.39994506668294322"/>
        </patternFill>
      </fill>
    </dxf>
    <dxf>
      <fill>
        <patternFill>
          <bgColor rgb="FFCCECFF"/>
        </patternFill>
      </fill>
    </dxf>
    <dxf>
      <fill>
        <patternFill>
          <bgColor theme="0" tint="-4.9989318521683403E-2"/>
        </patternFill>
      </fill>
    </dxf>
    <dxf>
      <fill>
        <patternFill>
          <bgColor rgb="FFCCCCFF"/>
        </patternFill>
      </fill>
    </dxf>
    <dxf>
      <fill>
        <patternFill>
          <bgColor rgb="FFFF99CC"/>
        </patternFill>
      </fill>
    </dxf>
    <dxf>
      <fill>
        <patternFill>
          <bgColor theme="6" tint="0.79998168889431442"/>
        </patternFill>
      </fill>
    </dxf>
    <dxf>
      <fill>
        <patternFill>
          <bgColor theme="9" tint="0.59996337778862885"/>
        </patternFill>
      </fill>
    </dxf>
    <dxf>
      <fill>
        <patternFill>
          <bgColor theme="0" tint="-0.24994659260841701"/>
        </patternFill>
      </fill>
    </dxf>
    <dxf>
      <fill>
        <patternFill>
          <bgColor rgb="FFFFC000"/>
        </patternFill>
      </fill>
    </dxf>
    <dxf>
      <fill>
        <patternFill>
          <bgColor rgb="FFCCFF33"/>
        </patternFill>
      </fill>
    </dxf>
    <dxf>
      <fill>
        <patternFill>
          <bgColor rgb="FFCC66FF"/>
        </patternFill>
      </fill>
    </dxf>
    <dxf>
      <fill>
        <patternFill>
          <bgColor rgb="FFCCFFFF"/>
        </patternFill>
      </fill>
    </dxf>
    <dxf>
      <fill>
        <patternFill>
          <bgColor theme="9" tint="-0.24994659260841701"/>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theme="9"/>
        </patternFill>
      </fill>
    </dxf>
    <dxf>
      <fill>
        <patternFill>
          <bgColor rgb="FFFF0000"/>
        </patternFill>
      </fill>
    </dxf>
    <dxf>
      <fill>
        <patternFill>
          <bgColor rgb="FFFFFF00"/>
        </patternFill>
      </fill>
    </dxf>
    <dxf>
      <fill>
        <patternFill>
          <bgColor theme="9"/>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s>
  <tableStyles count="1" defaultTableStyle="TableStyleMedium2" defaultPivotStyle="PivotStyleLight16">
    <tableStyle name="Estilo de segmentación de datos 1" pivot="0" table="0" count="1" xr9:uid="{F4235E56-8884-4B52-8DA1-864A9669AF18}">
      <tableStyleElement type="wholeTable" dxfId="219"/>
    </tableStyle>
  </tableStyles>
  <colors>
    <mruColors>
      <color rgb="FFB4C6E7"/>
      <color rgb="FFF8F8F8"/>
      <color rgb="FF7030A0"/>
      <color rgb="FF5B2A86"/>
      <color rgb="FFCCFFFF"/>
      <color rgb="FFCC66FF"/>
      <color rgb="FFCCFF33"/>
      <color rgb="FFFF99CC"/>
      <color rgb="FFCCCCFF"/>
      <color rgb="FFCCECFF"/>
    </mruColors>
  </colors>
  <extLst>
    <ext xmlns:x14="http://schemas.microsoft.com/office/spreadsheetml/2009/9/main" uri="{EB79DEF2-80B8-43e5-95BD-54CBDDF9020C}">
      <x14:slicerStyles defaultSlicerStyle="SlicerStyleLight1">
        <x14:slicerStyle name="Estilo de segmentación de datos 1"/>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2.xml"/><Relationship Id="rId18" Type="http://schemas.microsoft.com/office/2007/relationships/slicerCache" Target="slicerCaches/slicerCache2.xml"/><Relationship Id="rId26" Type="http://schemas.openxmlformats.org/officeDocument/2006/relationships/connections" Target="connections.xml"/><Relationship Id="rId39" Type="http://schemas.openxmlformats.org/officeDocument/2006/relationships/customXml" Target="../customXml/item9.xml"/><Relationship Id="rId21" Type="http://schemas.microsoft.com/office/2007/relationships/slicerCache" Target="slicerCaches/slicerCache5.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microsoft.com/office/2007/relationships/slicerCache" Target="slicerCaches/slicerCache1.xml"/><Relationship Id="rId25" Type="http://schemas.openxmlformats.org/officeDocument/2006/relationships/theme" Target="theme/theme1.xml"/><Relationship Id="rId33" Type="http://schemas.openxmlformats.org/officeDocument/2006/relationships/customXml" Target="../customXml/item3.xml"/><Relationship Id="rId38" Type="http://schemas.openxmlformats.org/officeDocument/2006/relationships/customXml" Target="../customXml/item8.xml"/><Relationship Id="rId2" Type="http://schemas.openxmlformats.org/officeDocument/2006/relationships/worksheet" Target="worksheets/sheet2.xml"/><Relationship Id="rId16" Type="http://schemas.openxmlformats.org/officeDocument/2006/relationships/pivotCacheDefinition" Target="pivotCache/pivotCacheDefinition5.xml"/><Relationship Id="rId20" Type="http://schemas.microsoft.com/office/2007/relationships/slicerCache" Target="slicerCaches/slicerCache4.xml"/><Relationship Id="rId29"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microsoft.com/office/2007/relationships/slicerCache" Target="slicerCaches/slicerCache8.xml"/><Relationship Id="rId32" Type="http://schemas.openxmlformats.org/officeDocument/2006/relationships/customXml" Target="../customXml/item2.xml"/><Relationship Id="rId37" Type="http://schemas.openxmlformats.org/officeDocument/2006/relationships/customXml" Target="../customXml/item7.xml"/><Relationship Id="rId5" Type="http://schemas.openxmlformats.org/officeDocument/2006/relationships/worksheet" Target="worksheets/sheet5.xml"/><Relationship Id="rId15" Type="http://schemas.openxmlformats.org/officeDocument/2006/relationships/pivotCacheDefinition" Target="pivotCache/pivotCacheDefinition4.xml"/><Relationship Id="rId23" Type="http://schemas.microsoft.com/office/2007/relationships/slicerCache" Target="slicerCaches/slicerCache7.xml"/><Relationship Id="rId28" Type="http://schemas.openxmlformats.org/officeDocument/2006/relationships/sharedStrings" Target="sharedStrings.xml"/><Relationship Id="rId36" Type="http://schemas.openxmlformats.org/officeDocument/2006/relationships/customXml" Target="../customXml/item6.xml"/><Relationship Id="rId10" Type="http://schemas.openxmlformats.org/officeDocument/2006/relationships/externalLink" Target="externalLinks/externalLink2.xml"/><Relationship Id="rId19" Type="http://schemas.microsoft.com/office/2007/relationships/slicerCache" Target="slicerCaches/slicerCache3.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3.xml"/><Relationship Id="rId22" Type="http://schemas.microsoft.com/office/2007/relationships/slicerCache" Target="slicerCaches/slicerCache6.xml"/><Relationship Id="rId27" Type="http://schemas.openxmlformats.org/officeDocument/2006/relationships/styles" Target="styles.xml"/><Relationship Id="rId30" Type="http://schemas.openxmlformats.org/officeDocument/2006/relationships/calcChain" Target="calcChain.xml"/><Relationship Id="rId35"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[Plan_Mejoramiento_Procesos_Gestion_diciembre vigencia 2023.xlsx]DATOSTC!TablaDinámica8</c:name>
    <c:fmtId val="1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lumMod val="75000"/>
            </a:schemeClr>
          </a:solidFill>
          <a:ln>
            <a:solidFill>
              <a:schemeClr val="accent4">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Narrow" panose="020B0606020202030204" pitchFamily="34" charset="0"/>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DATOSTC!$AP$8</c:f>
              <c:strCache>
                <c:ptCount val="1"/>
                <c:pt idx="0">
                  <c:v>Total</c:v>
                </c:pt>
              </c:strCache>
            </c:strRef>
          </c:tx>
          <c:spPr>
            <a:solidFill>
              <a:schemeClr val="accent4">
                <a:lumMod val="75000"/>
              </a:schemeClr>
            </a:solidFill>
            <a:ln>
              <a:solidFill>
                <a:schemeClr val="accent4">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Arial Narrow" panose="020B0606020202030204" pitchFamily="34" charset="0"/>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DATOSTC!$AN$9:$AO$12</c:f>
              <c:multiLvlStrCache>
                <c:ptCount val="3"/>
                <c:lvl>
                  <c:pt idx="0">
                    <c:v>3/03/2024</c:v>
                  </c:pt>
                  <c:pt idx="1">
                    <c:v>30/03/2024</c:v>
                  </c:pt>
                  <c:pt idx="2">
                    <c:v>30/06/2024</c:v>
                  </c:pt>
                </c:lvl>
                <c:lvl>
                  <c:pt idx="0">
                    <c:v>GRUPO DE TECNOLOGÍAS DE LA INFORMACIÓN Y LAS COMUNICACIONES </c:v>
                  </c:pt>
                </c:lvl>
              </c:multiLvlStrCache>
            </c:multiLvlStrRef>
          </c:cat>
          <c:val>
            <c:numRef>
              <c:f>DATOSTC!$AP$9:$AP$12</c:f>
              <c:numCache>
                <c:formatCode>General</c:formatCode>
                <c:ptCount val="3"/>
                <c:pt idx="0">
                  <c:v>1</c:v>
                </c:pt>
                <c:pt idx="1">
                  <c:v>7</c:v>
                </c:pt>
                <c:pt idx="2">
                  <c:v>14</c:v>
                </c:pt>
              </c:numCache>
            </c:numRef>
          </c:val>
          <c:extLst>
            <c:ext xmlns:c16="http://schemas.microsoft.com/office/drawing/2014/chart" uri="{C3380CC4-5D6E-409C-BE32-E72D297353CC}">
              <c16:uniqueId val="{00000000-97B1-427A-A277-8938824AF5F7}"/>
            </c:ext>
          </c:extLst>
        </c:ser>
        <c:dLbls>
          <c:showLegendKey val="0"/>
          <c:showVal val="0"/>
          <c:showCatName val="0"/>
          <c:showSerName val="0"/>
          <c:showPercent val="0"/>
          <c:showBubbleSize val="0"/>
        </c:dLbls>
        <c:gapWidth val="219"/>
        <c:overlap val="-27"/>
        <c:axId val="1676766863"/>
        <c:axId val="1576923919"/>
      </c:barChart>
      <c:catAx>
        <c:axId val="16767668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CO"/>
          </a:p>
        </c:txPr>
        <c:crossAx val="1576923919"/>
        <c:crosses val="autoZero"/>
        <c:auto val="1"/>
        <c:lblAlgn val="ctr"/>
        <c:lblOffset val="100"/>
        <c:noMultiLvlLbl val="0"/>
      </c:catAx>
      <c:valAx>
        <c:axId val="1576923919"/>
        <c:scaling>
          <c:orientation val="minMax"/>
        </c:scaling>
        <c:delete val="1"/>
        <c:axPos val="l"/>
        <c:numFmt formatCode="General" sourceLinked="1"/>
        <c:majorTickMark val="none"/>
        <c:minorTickMark val="none"/>
        <c:tickLblPos val="nextTo"/>
        <c:crossAx val="16767668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tx2"/>
                </a:solidFill>
                <a:latin typeface="Arial" panose="020B0604020202020204" pitchFamily="34" charset="0"/>
                <a:ea typeface="+mj-ea"/>
                <a:cs typeface="Arial" panose="020B0604020202020204" pitchFamily="34" charset="0"/>
              </a:defRPr>
            </a:pPr>
            <a:r>
              <a:rPr lang="es-CO" sz="1500">
                <a:solidFill>
                  <a:schemeClr val="tx2"/>
                </a:solidFill>
                <a:latin typeface="Arial" panose="020B0604020202020204" pitchFamily="34" charset="0"/>
                <a:cs typeface="Arial" panose="020B0604020202020204" pitchFamily="34" charset="0"/>
              </a:rPr>
              <a:t>Plan de Mejoramiento por Procesos-Gestión 31 de diciembre</a:t>
            </a:r>
            <a:r>
              <a:rPr lang="es-CO" sz="1500" baseline="0">
                <a:solidFill>
                  <a:schemeClr val="tx2"/>
                </a:solidFill>
                <a:latin typeface="Arial" panose="020B0604020202020204" pitchFamily="34" charset="0"/>
                <a:cs typeface="Arial" panose="020B0604020202020204" pitchFamily="34" charset="0"/>
              </a:rPr>
              <a:t> 2023</a:t>
            </a:r>
            <a:endParaRPr lang="es-CO" sz="1500">
              <a:solidFill>
                <a:schemeClr val="tx2"/>
              </a:solidFill>
              <a:latin typeface="Arial" panose="020B0604020202020204" pitchFamily="34" charset="0"/>
              <a:cs typeface="Arial" panose="020B0604020202020204" pitchFamily="34" charset="0"/>
            </a:endParaRPr>
          </a:p>
        </c:rich>
      </c:tx>
      <c:layout>
        <c:manualLayout>
          <c:xMode val="edge"/>
          <c:yMode val="edge"/>
          <c:x val="0.23958650952811136"/>
          <c:y val="0"/>
        </c:manualLayout>
      </c:layout>
      <c:overlay val="0"/>
      <c:spPr>
        <a:solidFill>
          <a:sysClr val="window" lastClr="FFFFFF"/>
        </a:solidFill>
        <a:ln>
          <a:noFill/>
        </a:ln>
        <a:effectLst/>
      </c:spPr>
      <c:txPr>
        <a:bodyPr rot="0" spcFirstLastPara="1" vertOverflow="ellipsis" vert="horz" wrap="square" anchor="ctr" anchorCtr="1"/>
        <a:lstStyle/>
        <a:p>
          <a:pPr>
            <a:defRPr sz="1600" b="1" i="0" u="none" strike="noStrike" kern="1200" cap="none" spc="0" normalizeH="0" baseline="0">
              <a:solidFill>
                <a:schemeClr val="tx2"/>
              </a:solidFill>
              <a:latin typeface="Arial" panose="020B0604020202020204" pitchFamily="34" charset="0"/>
              <a:ea typeface="+mj-ea"/>
              <a:cs typeface="Arial" panose="020B0604020202020204" pitchFamily="34" charset="0"/>
            </a:defRPr>
          </a:pPr>
          <a:endParaRPr lang="es-CO"/>
        </a:p>
      </c:txPr>
    </c:title>
    <c:autoTitleDeleted val="0"/>
    <c:plotArea>
      <c:layout>
        <c:manualLayout>
          <c:layoutTarget val="inner"/>
          <c:xMode val="edge"/>
          <c:yMode val="edge"/>
          <c:x val="1.2681643896897599E-2"/>
          <c:y val="6.2085962741713831E-2"/>
          <c:w val="0.97463671220620485"/>
          <c:h val="0.87907885398997321"/>
        </c:manualLayout>
      </c:layout>
      <c:barChart>
        <c:barDir val="col"/>
        <c:grouping val="clustered"/>
        <c:varyColors val="0"/>
        <c:ser>
          <c:idx val="0"/>
          <c:order val="0"/>
          <c:spPr>
            <a:gradFill>
              <a:gsLst>
                <a:gs pos="0">
                  <a:schemeClr val="accent1">
                    <a:lumMod val="5000"/>
                    <a:lumOff val="95000"/>
                  </a:schemeClr>
                </a:gs>
                <a:gs pos="36000">
                  <a:schemeClr val="accent1">
                    <a:lumMod val="20000"/>
                    <a:lumOff val="80000"/>
                  </a:schemeClr>
                </a:gs>
                <a:gs pos="83000">
                  <a:schemeClr val="accent1">
                    <a:lumMod val="50000"/>
                  </a:schemeClr>
                </a:gs>
                <a:gs pos="100000">
                  <a:schemeClr val="accent1">
                    <a:lumMod val="75000"/>
                  </a:schemeClr>
                </a:gs>
              </a:gsLst>
              <a:lin ang="10800000" scaled="0"/>
            </a:gra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invertIfNegative val="0"/>
          <c:dPt>
            <c:idx val="0"/>
            <c:invertIfNegative val="0"/>
            <c:bubble3D val="0"/>
            <c:spPr>
              <a:gradFill>
                <a:gsLst>
                  <a:gs pos="0">
                    <a:schemeClr val="accent2">
                      <a:lumMod val="20000"/>
                      <a:lumOff val="80000"/>
                    </a:schemeClr>
                  </a:gs>
                  <a:gs pos="36000">
                    <a:schemeClr val="accent1">
                      <a:lumMod val="20000"/>
                      <a:lumOff val="80000"/>
                    </a:schemeClr>
                  </a:gs>
                  <a:gs pos="83000">
                    <a:schemeClr val="accent2">
                      <a:lumMod val="60000"/>
                      <a:lumOff val="40000"/>
                    </a:schemeClr>
                  </a:gs>
                  <a:gs pos="100000">
                    <a:schemeClr val="accent2">
                      <a:lumMod val="75000"/>
                    </a:schemeClr>
                  </a:gs>
                </a:gsLst>
                <a:lin ang="10800000" scaled="0"/>
              </a:gra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6-9CE4-4E9D-A19F-F0A3F53C4E43}"/>
              </c:ext>
            </c:extLst>
          </c:dPt>
          <c:dPt>
            <c:idx val="1"/>
            <c:invertIfNegative val="0"/>
            <c:bubble3D val="0"/>
            <c:spPr>
              <a:gradFill>
                <a:gsLst>
                  <a:gs pos="0">
                    <a:schemeClr val="accent4">
                      <a:lumMod val="20000"/>
                      <a:lumOff val="80000"/>
                    </a:schemeClr>
                  </a:gs>
                  <a:gs pos="36000">
                    <a:schemeClr val="accent6">
                      <a:lumMod val="20000"/>
                      <a:lumOff val="80000"/>
                    </a:schemeClr>
                  </a:gs>
                  <a:gs pos="83000">
                    <a:schemeClr val="accent4">
                      <a:lumMod val="60000"/>
                      <a:lumOff val="40000"/>
                    </a:schemeClr>
                  </a:gs>
                  <a:gs pos="100000">
                    <a:schemeClr val="accent4">
                      <a:lumMod val="75000"/>
                    </a:schemeClr>
                  </a:gs>
                </a:gsLst>
                <a:lin ang="10800000" scaled="0"/>
              </a:gra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3-BDDD-4775-84F4-C9BE4CF4D874}"/>
              </c:ext>
            </c:extLst>
          </c:dPt>
          <c:dPt>
            <c:idx val="2"/>
            <c:invertIfNegative val="0"/>
            <c:bubble3D val="0"/>
            <c:spPr>
              <a:gradFill>
                <a:gsLst>
                  <a:gs pos="0">
                    <a:schemeClr val="accent6">
                      <a:lumMod val="20000"/>
                      <a:lumOff val="80000"/>
                    </a:schemeClr>
                  </a:gs>
                  <a:gs pos="36000">
                    <a:schemeClr val="bg1">
                      <a:lumMod val="95000"/>
                    </a:schemeClr>
                  </a:gs>
                  <a:gs pos="83000">
                    <a:schemeClr val="accent6">
                      <a:lumMod val="60000"/>
                      <a:lumOff val="40000"/>
                    </a:schemeClr>
                  </a:gs>
                  <a:gs pos="100000">
                    <a:schemeClr val="accent6">
                      <a:lumMod val="75000"/>
                    </a:schemeClr>
                  </a:gs>
                </a:gsLst>
                <a:lin ang="10800000" scaled="0"/>
              </a:gra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5-BDDD-4775-84F4-C9BE4CF4D874}"/>
              </c:ext>
            </c:extLst>
          </c:dPt>
          <c:dPt>
            <c:idx val="3"/>
            <c:invertIfNegative val="0"/>
            <c:bubble3D val="0"/>
            <c:spPr>
              <a:gradFill>
                <a:gsLst>
                  <a:gs pos="0">
                    <a:schemeClr val="accent5">
                      <a:lumMod val="20000"/>
                      <a:lumOff val="80000"/>
                    </a:schemeClr>
                  </a:gs>
                  <a:gs pos="36000">
                    <a:schemeClr val="accent1">
                      <a:lumMod val="20000"/>
                      <a:lumOff val="80000"/>
                    </a:schemeClr>
                  </a:gs>
                  <a:gs pos="83000">
                    <a:schemeClr val="accent5">
                      <a:lumMod val="60000"/>
                      <a:lumOff val="40000"/>
                    </a:schemeClr>
                  </a:gs>
                  <a:gs pos="100000">
                    <a:schemeClr val="accent5">
                      <a:lumMod val="75000"/>
                    </a:schemeClr>
                  </a:gs>
                </a:gsLst>
                <a:lin ang="10800000" scaled="0"/>
              </a:gra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7-BDDD-4775-84F4-C9BE4CF4D87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Gráfica!$B$27:$B$32</c:f>
              <c:strCache>
                <c:ptCount val="6"/>
                <c:pt idx="0">
                  <c:v>Total No Conformidades y Observaciones abiertas</c:v>
                </c:pt>
                <c:pt idx="1">
                  <c:v>Total No Conformidades abiertas</c:v>
                </c:pt>
                <c:pt idx="2">
                  <c:v>Total Observaciones abiertas</c:v>
                </c:pt>
                <c:pt idx="3">
                  <c:v>Acciones Abiertas</c:v>
                </c:pt>
                <c:pt idx="4">
                  <c:v>Acciones con fecha de Vencimiento</c:v>
                </c:pt>
                <c:pt idx="5">
                  <c:v>Acciones cerradas</c:v>
                </c:pt>
              </c:strCache>
            </c:strRef>
          </c:cat>
          <c:val>
            <c:numRef>
              <c:f>Gráfica!$C$27:$C$32</c:f>
              <c:numCache>
                <c:formatCode>0</c:formatCode>
                <c:ptCount val="6"/>
                <c:pt idx="0">
                  <c:v>180</c:v>
                </c:pt>
                <c:pt idx="1">
                  <c:v>144</c:v>
                </c:pt>
                <c:pt idx="2">
                  <c:v>36</c:v>
                </c:pt>
                <c:pt idx="3" formatCode="General">
                  <c:v>360</c:v>
                </c:pt>
                <c:pt idx="4" formatCode="General">
                  <c:v>41</c:v>
                </c:pt>
                <c:pt idx="5" formatCode="General">
                  <c:v>18</c:v>
                </c:pt>
              </c:numCache>
            </c:numRef>
          </c:val>
          <c:extLst>
            <c:ext xmlns:c16="http://schemas.microsoft.com/office/drawing/2014/chart" uri="{C3380CC4-5D6E-409C-BE32-E72D297353CC}">
              <c16:uniqueId val="{00000010-BDDD-4775-84F4-C9BE4CF4D874}"/>
            </c:ext>
          </c:extLst>
        </c:ser>
        <c:dLbls>
          <c:dLblPos val="outEnd"/>
          <c:showLegendKey val="0"/>
          <c:showVal val="1"/>
          <c:showCatName val="0"/>
          <c:showSerName val="0"/>
          <c:showPercent val="0"/>
          <c:showBubbleSize val="0"/>
        </c:dLbls>
        <c:gapWidth val="267"/>
        <c:overlap val="-43"/>
        <c:axId val="-1466611200"/>
        <c:axId val="-1466617728"/>
      </c:barChart>
      <c:catAx>
        <c:axId val="-1466611200"/>
        <c:scaling>
          <c:orientation val="minMax"/>
        </c:scaling>
        <c:delete val="0"/>
        <c:axPos val="b"/>
        <c:numFmt formatCode="#,##0.0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800" b="0"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crossAx val="-1466617728"/>
        <c:crosses val="autoZero"/>
        <c:auto val="0"/>
        <c:lblAlgn val="ctr"/>
        <c:lblOffset val="100"/>
        <c:noMultiLvlLbl val="0"/>
      </c:catAx>
      <c:valAx>
        <c:axId val="-1466617728"/>
        <c:scaling>
          <c:orientation val="minMax"/>
        </c:scaling>
        <c:delete val="1"/>
        <c:axPos val="l"/>
        <c:numFmt formatCode="0" sourceLinked="1"/>
        <c:majorTickMark val="none"/>
        <c:minorTickMark val="none"/>
        <c:tickLblPos val="nextTo"/>
        <c:crossAx val="-1466611200"/>
        <c:crosses val="autoZero"/>
        <c:crossBetween val="between"/>
      </c:valAx>
      <c:spPr>
        <a:pattFill prst="ltDnDiag">
          <a:fgClr>
            <a:schemeClr val="dk1">
              <a:lumMod val="15000"/>
              <a:lumOff val="85000"/>
            </a:schemeClr>
          </a:fgClr>
          <a:bgClr>
            <a:schemeClr val="lt1"/>
          </a:bgClr>
        </a:patt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plotArea>
    <c:plotVisOnly val="1"/>
    <c:dispBlanksAs val="gap"/>
    <c:showDLblsOverMax val="0"/>
  </c:chart>
  <c:spPr>
    <a:solidFill>
      <a:schemeClr val="lt1"/>
    </a:solidFill>
    <a:ln w="28575" cap="flat" cmpd="sng" algn="ctr">
      <a:solidFill>
        <a:srgbClr val="002060"/>
      </a:solidFill>
      <a:round/>
    </a:ln>
    <a:effectLst/>
  </c:spPr>
  <c:txPr>
    <a:bodyPr/>
    <a:lstStyle/>
    <a:p>
      <a:pPr>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REGIÓN AMAZONÍA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Gráfica!$C$181</c:f>
              <c:strCache>
                <c:ptCount val="1"/>
                <c:pt idx="0">
                  <c:v>VENCIDAS</c:v>
                </c:pt>
              </c:strCache>
            </c:strRef>
          </c:tx>
          <c:spPr>
            <a:solidFill>
              <a:srgbClr val="5B2A8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Gráfica!$B$182:$B$193</c15:sqref>
                  </c15:fullRef>
                </c:ext>
              </c:extLst>
              <c:f>(Gráfica!$B$182:$B$183,Gráfica!$B$189)</c:f>
              <c:strCache>
                <c:ptCount val="3"/>
                <c:pt idx="0">
                  <c:v>DIRECCIÓN TERRITORIAL AMAZONÍA</c:v>
                </c:pt>
                <c:pt idx="1">
                  <c:v>PARQUE NACIONAL NATURAL AMACAYACU</c:v>
                </c:pt>
                <c:pt idx="2">
                  <c:v>RESERVA NACIONAL NATURAL PUINAWAI</c:v>
                </c:pt>
              </c:strCache>
            </c:strRef>
          </c:cat>
          <c:val>
            <c:numRef>
              <c:extLst>
                <c:ext xmlns:c15="http://schemas.microsoft.com/office/drawing/2012/chart" uri="{02D57815-91ED-43cb-92C2-25804820EDAC}">
                  <c15:fullRef>
                    <c15:sqref>Gráfica!$C$182:$C$193</c15:sqref>
                  </c15:fullRef>
                </c:ext>
              </c:extLst>
              <c:f>(Gráfica!$C$182:$C$183,Gráfica!$C$189)</c:f>
              <c:numCache>
                <c:formatCode>General</c:formatCode>
                <c:ptCount val="3"/>
                <c:pt idx="0">
                  <c:v>0</c:v>
                </c:pt>
                <c:pt idx="1">
                  <c:v>0</c:v>
                </c:pt>
                <c:pt idx="2">
                  <c:v>0</c:v>
                </c:pt>
              </c:numCache>
            </c:numRef>
          </c:val>
          <c:extLst>
            <c:ext xmlns:c16="http://schemas.microsoft.com/office/drawing/2014/chart" uri="{C3380CC4-5D6E-409C-BE32-E72D297353CC}">
              <c16:uniqueId val="{00000000-C2B8-407D-9FD8-5CC69DBDA836}"/>
            </c:ext>
          </c:extLst>
        </c:ser>
        <c:ser>
          <c:idx val="1"/>
          <c:order val="1"/>
          <c:tx>
            <c:strRef>
              <c:f>Gráfica!$D$181</c:f>
              <c:strCache>
                <c:ptCount val="1"/>
                <c:pt idx="0">
                  <c:v>ABIERTA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Gráfica!$B$182:$B$193</c15:sqref>
                  </c15:fullRef>
                </c:ext>
              </c:extLst>
              <c:f>(Gráfica!$B$182:$B$183,Gráfica!$B$189)</c:f>
              <c:strCache>
                <c:ptCount val="3"/>
                <c:pt idx="0">
                  <c:v>DIRECCIÓN TERRITORIAL AMAZONÍA</c:v>
                </c:pt>
                <c:pt idx="1">
                  <c:v>PARQUE NACIONAL NATURAL AMACAYACU</c:v>
                </c:pt>
                <c:pt idx="2">
                  <c:v>RESERVA NACIONAL NATURAL PUINAWAI</c:v>
                </c:pt>
              </c:strCache>
            </c:strRef>
          </c:cat>
          <c:val>
            <c:numRef>
              <c:extLst>
                <c:ext xmlns:c15="http://schemas.microsoft.com/office/drawing/2012/chart" uri="{02D57815-91ED-43cb-92C2-25804820EDAC}">
                  <c15:fullRef>
                    <c15:sqref>Gráfica!$D$182:$D$193</c15:sqref>
                  </c15:fullRef>
                </c:ext>
              </c:extLst>
              <c:f>(Gráfica!$D$182:$D$183,Gráfica!$D$189)</c:f>
              <c:numCache>
                <c:formatCode>General</c:formatCode>
                <c:ptCount val="3"/>
                <c:pt idx="0">
                  <c:v>0</c:v>
                </c:pt>
                <c:pt idx="1">
                  <c:v>0</c:v>
                </c:pt>
                <c:pt idx="2">
                  <c:v>0</c:v>
                </c:pt>
              </c:numCache>
            </c:numRef>
          </c:val>
          <c:extLst>
            <c:ext xmlns:c16="http://schemas.microsoft.com/office/drawing/2014/chart" uri="{C3380CC4-5D6E-409C-BE32-E72D297353CC}">
              <c16:uniqueId val="{00000001-C2B8-407D-9FD8-5CC69DBDA836}"/>
            </c:ext>
          </c:extLst>
        </c:ser>
        <c:dLbls>
          <c:showLegendKey val="0"/>
          <c:showVal val="0"/>
          <c:showCatName val="0"/>
          <c:showSerName val="0"/>
          <c:showPercent val="0"/>
          <c:showBubbleSize val="0"/>
        </c:dLbls>
        <c:gapWidth val="182"/>
        <c:axId val="97052944"/>
        <c:axId val="1972503360"/>
      </c:barChart>
      <c:catAx>
        <c:axId val="97052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72503360"/>
        <c:crosses val="autoZero"/>
        <c:auto val="1"/>
        <c:lblAlgn val="ctr"/>
        <c:lblOffset val="100"/>
        <c:noMultiLvlLbl val="0"/>
      </c:catAx>
      <c:valAx>
        <c:axId val="1972503360"/>
        <c:scaling>
          <c:orientation val="minMax"/>
        </c:scaling>
        <c:delete val="1"/>
        <c:axPos val="b"/>
        <c:numFmt formatCode="General" sourceLinked="1"/>
        <c:majorTickMark val="none"/>
        <c:minorTickMark val="none"/>
        <c:tickLblPos val="nextTo"/>
        <c:crossAx val="9705294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CO" sz="1200" b="1" i="0" u="none" strike="noStrike" baseline="0">
                <a:effectLst/>
              </a:rPr>
              <a:t>NO CONFORMIDADES Y OBSERVACIONES DTAM </a:t>
            </a:r>
            <a:endParaRPr lang="es-CO"/>
          </a:p>
        </c:rich>
      </c:tx>
      <c:layout>
        <c:manualLayout>
          <c:xMode val="edge"/>
          <c:yMode val="edge"/>
          <c:x val="0.26837629105402783"/>
          <c:y val="5.8675332751508122E-3"/>
        </c:manualLayout>
      </c:layout>
      <c:overlay val="0"/>
    </c:title>
    <c:autoTitleDeleted val="0"/>
    <c:plotArea>
      <c:layout>
        <c:manualLayout>
          <c:layoutTarget val="inner"/>
          <c:xMode val="edge"/>
          <c:yMode val="edge"/>
          <c:x val="5.6003947642687311E-2"/>
          <c:y val="5.0870651477843691E-2"/>
          <c:w val="0.65098703828958282"/>
          <c:h val="0.49881141146016572"/>
        </c:manualLayout>
      </c:layout>
      <c:barChart>
        <c:barDir val="col"/>
        <c:grouping val="clustered"/>
        <c:varyColors val="0"/>
        <c:ser>
          <c:idx val="2"/>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8"/>
                <c:pt idx="0">
                  <c:v>87</c:v>
                </c:pt>
                <c:pt idx="1">
                  <c:v>1</c:v>
                </c:pt>
                <c:pt idx="2">
                  <c:v>6</c:v>
                </c:pt>
                <c:pt idx="3">
                  <c:v>9</c:v>
                </c:pt>
                <c:pt idx="4">
                  <c:v>3</c:v>
                </c:pt>
                <c:pt idx="5">
                  <c:v>2</c:v>
                </c:pt>
                <c:pt idx="6">
                  <c:v>5</c:v>
                </c:pt>
                <c:pt idx="7">
                  <c:v>2</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TOTAL DE NO CONFORMIDADES Y OBSERVACIONES</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8"/>
                      <c:pt idx="0">
                        <c:v>DTAM</c:v>
                      </c:pt>
                      <c:pt idx="1">
                        <c:v>Parque Nacional Natural Alto Fragua Indi Wasi</c:v>
                      </c:pt>
                      <c:pt idx="2">
                        <c:v>Parque Nacional Natural Río Puré</c:v>
                      </c:pt>
                      <c:pt idx="3">
                        <c:v>Parque Nacional Natural Amacayacu</c:v>
                      </c:pt>
                      <c:pt idx="4">
                        <c:v>Parque Nacional Natural Cahuinari</c:v>
                      </c:pt>
                      <c:pt idx="5">
                        <c:v>Reserva Nacional Natural Nukak</c:v>
                      </c:pt>
                      <c:pt idx="6">
                        <c:v>Reserva Nacional Natural Yaigojé Apaporis</c:v>
                      </c:pt>
                      <c:pt idx="7">
                        <c:v>Reserva Nacional Natural Puinawai</c:v>
                      </c:pt>
                    </c:strCache>
                  </c:strRef>
                </c15:cat>
              </c15:filteredCategoryTitle>
            </c:ext>
            <c:ext xmlns:c16="http://schemas.microsoft.com/office/drawing/2014/chart" uri="{C3380CC4-5D6E-409C-BE32-E72D297353CC}">
              <c16:uniqueId val="{00000000-3402-41E6-9C6A-A0B90FF333BB}"/>
            </c:ext>
          </c:extLst>
        </c:ser>
        <c:ser>
          <c:idx val="0"/>
          <c:order val="1"/>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8"/>
                <c:pt idx="0">
                  <c:v>15</c:v>
                </c:pt>
                <c:pt idx="1">
                  <c:v>0</c:v>
                </c:pt>
                <c:pt idx="2">
                  <c:v>0</c:v>
                </c:pt>
                <c:pt idx="3">
                  <c:v>1</c:v>
                </c:pt>
                <c:pt idx="4">
                  <c:v>0</c:v>
                </c:pt>
                <c:pt idx="5">
                  <c:v>0</c:v>
                </c:pt>
                <c:pt idx="6">
                  <c:v>0</c:v>
                </c:pt>
                <c:pt idx="7">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NO CONFORMIDADES Y OBSERVACIONES ABIERTAS</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8"/>
                      <c:pt idx="0">
                        <c:v>DTAM</c:v>
                      </c:pt>
                      <c:pt idx="1">
                        <c:v>Parque Nacional Natural Alto Fragua Indi Wasi</c:v>
                      </c:pt>
                      <c:pt idx="2">
                        <c:v>Parque Nacional Natural Río Puré</c:v>
                      </c:pt>
                      <c:pt idx="3">
                        <c:v>Parque Nacional Natural Amacayacu</c:v>
                      </c:pt>
                      <c:pt idx="4">
                        <c:v>Parque Nacional Natural Cahuinari</c:v>
                      </c:pt>
                      <c:pt idx="5">
                        <c:v>Reserva Nacional Natural Nukak</c:v>
                      </c:pt>
                      <c:pt idx="6">
                        <c:v>Reserva Nacional Natural Yaigojé Apaporis</c:v>
                      </c:pt>
                      <c:pt idx="7">
                        <c:v>Reserva Nacional Natural Puinawai</c:v>
                      </c:pt>
                    </c:strCache>
                  </c:strRef>
                </c15:cat>
              </c15:filteredCategoryTitle>
            </c:ext>
            <c:ext xmlns:c16="http://schemas.microsoft.com/office/drawing/2014/chart" uri="{C3380CC4-5D6E-409C-BE32-E72D297353CC}">
              <c16:uniqueId val="{00000001-3402-41E6-9C6A-A0B90FF333BB}"/>
            </c:ext>
          </c:extLst>
        </c:ser>
        <c:ser>
          <c:idx val="1"/>
          <c:order val="2"/>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8"/>
                <c:pt idx="0">
                  <c:v>72</c:v>
                </c:pt>
                <c:pt idx="1">
                  <c:v>1</c:v>
                </c:pt>
                <c:pt idx="2">
                  <c:v>6</c:v>
                </c:pt>
                <c:pt idx="3">
                  <c:v>8</c:v>
                </c:pt>
                <c:pt idx="4">
                  <c:v>3</c:v>
                </c:pt>
                <c:pt idx="5">
                  <c:v>2</c:v>
                </c:pt>
                <c:pt idx="6">
                  <c:v>5</c:v>
                </c:pt>
                <c:pt idx="7">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NO CONFORMIDADES Y OBSERVACIONES CERRADAS</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8"/>
                      <c:pt idx="0">
                        <c:v>DTAM</c:v>
                      </c:pt>
                      <c:pt idx="1">
                        <c:v>Parque Nacional Natural Alto Fragua Indi Wasi</c:v>
                      </c:pt>
                      <c:pt idx="2">
                        <c:v>Parque Nacional Natural Río Puré</c:v>
                      </c:pt>
                      <c:pt idx="3">
                        <c:v>Parque Nacional Natural Amacayacu</c:v>
                      </c:pt>
                      <c:pt idx="4">
                        <c:v>Parque Nacional Natural Cahuinari</c:v>
                      </c:pt>
                      <c:pt idx="5">
                        <c:v>Reserva Nacional Natural Nukak</c:v>
                      </c:pt>
                      <c:pt idx="6">
                        <c:v>Reserva Nacional Natural Yaigojé Apaporis</c:v>
                      </c:pt>
                      <c:pt idx="7">
                        <c:v>Reserva Nacional Natural Puinawai</c:v>
                      </c:pt>
                    </c:strCache>
                  </c:strRef>
                </c15:cat>
              </c15:filteredCategoryTitle>
            </c:ext>
            <c:ext xmlns:c16="http://schemas.microsoft.com/office/drawing/2014/chart" uri="{C3380CC4-5D6E-409C-BE32-E72D297353CC}">
              <c16:uniqueId val="{00000002-3402-41E6-9C6A-A0B90FF333BB}"/>
            </c:ext>
          </c:extLst>
        </c:ser>
        <c:dLbls>
          <c:dLblPos val="outEnd"/>
          <c:showLegendKey val="0"/>
          <c:showVal val="1"/>
          <c:showCatName val="0"/>
          <c:showSerName val="0"/>
          <c:showPercent val="0"/>
          <c:showBubbleSize val="0"/>
        </c:dLbls>
        <c:gapWidth val="150"/>
        <c:axId val="-1513434416"/>
        <c:axId val="-1513433328"/>
      </c:barChart>
      <c:catAx>
        <c:axId val="-1513434416"/>
        <c:scaling>
          <c:orientation val="minMax"/>
        </c:scaling>
        <c:delete val="0"/>
        <c:axPos val="b"/>
        <c:majorGridlines/>
        <c:numFmt formatCode="General" sourceLinked="1"/>
        <c:majorTickMark val="out"/>
        <c:minorTickMark val="none"/>
        <c:tickLblPos val="nextTo"/>
        <c:txPr>
          <a:bodyPr rot="-5400000" vert="horz"/>
          <a:lstStyle/>
          <a:p>
            <a:pPr>
              <a:defRPr sz="1200" b="0" i="0" u="none" strike="noStrike" baseline="0">
                <a:solidFill>
                  <a:srgbClr val="000000"/>
                </a:solidFill>
                <a:latin typeface="Arial Narrow"/>
                <a:ea typeface="Arial Narrow"/>
                <a:cs typeface="Arial Narrow"/>
              </a:defRPr>
            </a:pPr>
            <a:endParaRPr lang="es-CO"/>
          </a:p>
        </c:txPr>
        <c:crossAx val="-1513433328"/>
        <c:crosses val="autoZero"/>
        <c:auto val="1"/>
        <c:lblAlgn val="ctr"/>
        <c:lblOffset val="100"/>
        <c:noMultiLvlLbl val="0"/>
      </c:catAx>
      <c:valAx>
        <c:axId val="-1513433328"/>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Arial Narrow"/>
                <a:ea typeface="Arial Narrow"/>
                <a:cs typeface="Arial Narrow"/>
              </a:defRPr>
            </a:pPr>
            <a:endParaRPr lang="es-CO"/>
          </a:p>
        </c:txPr>
        <c:crossAx val="-1513434416"/>
        <c:crosses val="autoZero"/>
        <c:crossBetween val="between"/>
      </c:valAx>
    </c:plotArea>
    <c:legend>
      <c:legendPos val="r"/>
      <c:layout>
        <c:manualLayout>
          <c:xMode val="edge"/>
          <c:yMode val="edge"/>
          <c:x val="0.74804986426439524"/>
          <c:y val="0.19645462856468782"/>
          <c:w val="0.2281791619958311"/>
          <c:h val="0.55210770002064347"/>
        </c:manualLayout>
      </c:layout>
      <c:overlay val="0"/>
      <c:txPr>
        <a:bodyPr/>
        <a:lstStyle/>
        <a:p>
          <a:pPr>
            <a:defRPr sz="825" b="0" i="0" u="none" strike="noStrike" baseline="0">
              <a:solidFill>
                <a:srgbClr val="000000"/>
              </a:solidFill>
              <a:latin typeface="Arial Narrow"/>
              <a:ea typeface="Arial Narrow"/>
              <a:cs typeface="Arial Narrow"/>
            </a:defRPr>
          </a:pPr>
          <a:endParaRPr lang="es-CO"/>
        </a:p>
      </c:txPr>
    </c:legend>
    <c:plotVisOnly val="1"/>
    <c:dispBlanksAs val="gap"/>
    <c:showDLblsOverMax val="0"/>
  </c:chart>
  <c:spPr>
    <a:pattFill prst="pct5">
      <a:fgClr>
        <a:schemeClr val="tx2"/>
      </a:fgClr>
      <a:bgClr>
        <a:schemeClr val="bg1"/>
      </a:bgClr>
    </a:pattFill>
    <a:ln>
      <a:solidFill>
        <a:schemeClr val="tx2">
          <a:lumMod val="50000"/>
        </a:schemeClr>
      </a:solidFill>
    </a:ln>
  </c:spPr>
  <c:txPr>
    <a:bodyPr/>
    <a:lstStyle/>
    <a:p>
      <a:pPr>
        <a:defRPr sz="1000" b="0" i="0" u="none" strike="noStrike" baseline="0">
          <a:solidFill>
            <a:srgbClr val="000000"/>
          </a:solidFill>
          <a:latin typeface="Arial Narrow"/>
          <a:ea typeface="Arial Narrow"/>
          <a:cs typeface="Arial Narrow"/>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a:pPr>
            <a:r>
              <a:rPr lang="es-CO" sz="1200" b="1" i="0" baseline="0">
                <a:effectLst/>
                <a:latin typeface="Arial Narrow" panose="020B0606020202030204" pitchFamily="34" charset="0"/>
              </a:rPr>
              <a:t>NO CONFORMIDADES Y OBSERVACIONES DTAO</a:t>
            </a:r>
            <a:endParaRPr lang="es-CO" sz="1200">
              <a:effectLst/>
              <a:latin typeface="Arial Narrow" panose="020B0606020202030204" pitchFamily="34" charset="0"/>
            </a:endParaRPr>
          </a:p>
        </c:rich>
      </c:tx>
      <c:layout>
        <c:manualLayout>
          <c:xMode val="edge"/>
          <c:yMode val="edge"/>
          <c:x val="0.24975177120342032"/>
          <c:y val="4.5771126348130861E-3"/>
        </c:manualLayout>
      </c:layout>
      <c:overlay val="0"/>
    </c:title>
    <c:autoTitleDeleted val="0"/>
    <c:plotArea>
      <c:layout>
        <c:manualLayout>
          <c:layoutTarget val="inner"/>
          <c:xMode val="edge"/>
          <c:yMode val="edge"/>
          <c:x val="5.5643223087514099E-2"/>
          <c:y val="4.9303450038655522E-2"/>
          <c:w val="0.66397042514113302"/>
          <c:h val="0.64485445373426431"/>
        </c:manualLayout>
      </c:layout>
      <c:barChart>
        <c:barDir val="col"/>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5"/>
                <c:pt idx="0">
                  <c:v>56</c:v>
                </c:pt>
                <c:pt idx="1">
                  <c:v>25</c:v>
                </c:pt>
                <c:pt idx="2">
                  <c:v>38</c:v>
                </c:pt>
                <c:pt idx="3">
                  <c:v>1</c:v>
                </c:pt>
                <c:pt idx="4">
                  <c:v>13</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TOTAL DE NO CONFORMIDADES Y OBSERVACIONES</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5"/>
                      <c:pt idx="0">
                        <c:v>DTAO</c:v>
                      </c:pt>
                      <c:pt idx="1">
                        <c:v>Parque Nacional Natural Cueva de los Guacharos</c:v>
                      </c:pt>
                      <c:pt idx="2">
                        <c:v>Parque Nacional Natural Los Nevados</c:v>
                      </c:pt>
                      <c:pt idx="3">
                        <c:v>Santuario de Fauna y Flora Galeras</c:v>
                      </c:pt>
                      <c:pt idx="4">
                        <c:v>Santuario de Fauna y Flora Otún Quimbaya</c:v>
                      </c:pt>
                    </c:strCache>
                  </c:strRef>
                </c15:cat>
              </c15:filteredCategoryTitle>
            </c:ext>
            <c:ext xmlns:c16="http://schemas.microsoft.com/office/drawing/2014/chart" uri="{C3380CC4-5D6E-409C-BE32-E72D297353CC}">
              <c16:uniqueId val="{00000000-8940-474D-8A8B-C210FCDEE895}"/>
            </c:ext>
          </c:extLst>
        </c:ser>
        <c:ser>
          <c:idx val="1"/>
          <c:order val="1"/>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5"/>
                <c:pt idx="0">
                  <c:v>14</c:v>
                </c:pt>
                <c:pt idx="1">
                  <c:v>0</c:v>
                </c:pt>
                <c:pt idx="2">
                  <c:v>0</c:v>
                </c:pt>
                <c:pt idx="3">
                  <c:v>1</c:v>
                </c:pt>
                <c:pt idx="4">
                  <c:v>0</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NO CONFORMIDADES Y OBSERVACIONES ABIERTAS</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5"/>
                      <c:pt idx="0">
                        <c:v>DTAO</c:v>
                      </c:pt>
                      <c:pt idx="1">
                        <c:v>Parque Nacional Natural Cueva de los Guacharos</c:v>
                      </c:pt>
                      <c:pt idx="2">
                        <c:v>Parque Nacional Natural Los Nevados</c:v>
                      </c:pt>
                      <c:pt idx="3">
                        <c:v>Santuario de Fauna y Flora Galeras</c:v>
                      </c:pt>
                      <c:pt idx="4">
                        <c:v>Santuario de Fauna y Flora Otún Quimbaya</c:v>
                      </c:pt>
                    </c:strCache>
                  </c:strRef>
                </c15:cat>
              </c15:filteredCategoryTitle>
            </c:ext>
            <c:ext xmlns:c16="http://schemas.microsoft.com/office/drawing/2014/chart" uri="{C3380CC4-5D6E-409C-BE32-E72D297353CC}">
              <c16:uniqueId val="{00000001-8940-474D-8A8B-C210FCDEE895}"/>
            </c:ext>
          </c:extLst>
        </c:ser>
        <c:ser>
          <c:idx val="2"/>
          <c:order val="2"/>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5"/>
                <c:pt idx="0">
                  <c:v>42</c:v>
                </c:pt>
                <c:pt idx="1">
                  <c:v>25</c:v>
                </c:pt>
                <c:pt idx="2">
                  <c:v>38</c:v>
                </c:pt>
                <c:pt idx="3">
                  <c:v>0</c:v>
                </c:pt>
                <c:pt idx="4">
                  <c:v>13</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NO CONFORMIDADES Y OBSERVACIONES CERRADAS</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5"/>
                      <c:pt idx="0">
                        <c:v>DTAO</c:v>
                      </c:pt>
                      <c:pt idx="1">
                        <c:v>Parque Nacional Natural Cueva de los Guacharos</c:v>
                      </c:pt>
                      <c:pt idx="2">
                        <c:v>Parque Nacional Natural Los Nevados</c:v>
                      </c:pt>
                      <c:pt idx="3">
                        <c:v>Santuario de Fauna y Flora Galeras</c:v>
                      </c:pt>
                      <c:pt idx="4">
                        <c:v>Santuario de Fauna y Flora Otún Quimbaya</c:v>
                      </c:pt>
                    </c:strCache>
                  </c:strRef>
                </c15:cat>
              </c15:filteredCategoryTitle>
            </c:ext>
            <c:ext xmlns:c16="http://schemas.microsoft.com/office/drawing/2014/chart" uri="{C3380CC4-5D6E-409C-BE32-E72D297353CC}">
              <c16:uniqueId val="{00000002-8940-474D-8A8B-C210FCDEE895}"/>
            </c:ext>
          </c:extLst>
        </c:ser>
        <c:dLbls>
          <c:dLblPos val="outEnd"/>
          <c:showLegendKey val="0"/>
          <c:showVal val="1"/>
          <c:showCatName val="0"/>
          <c:showSerName val="0"/>
          <c:showPercent val="0"/>
          <c:showBubbleSize val="0"/>
        </c:dLbls>
        <c:gapWidth val="150"/>
        <c:axId val="-1513435504"/>
        <c:axId val="-1513432240"/>
      </c:barChart>
      <c:catAx>
        <c:axId val="-1513435504"/>
        <c:scaling>
          <c:orientation val="minMax"/>
        </c:scaling>
        <c:delete val="0"/>
        <c:axPos val="b"/>
        <c:majorGridlines/>
        <c:numFmt formatCode="General" sourceLinked="1"/>
        <c:majorTickMark val="out"/>
        <c:minorTickMark val="none"/>
        <c:tickLblPos val="nextTo"/>
        <c:spPr>
          <a:ln>
            <a:noFill/>
          </a:ln>
        </c:spPr>
        <c:txPr>
          <a:bodyPr rot="-5400000" vert="horz"/>
          <a:lstStyle/>
          <a:p>
            <a:pPr>
              <a:defRPr sz="1000" b="0" i="0" u="none" strike="noStrike" baseline="0">
                <a:solidFill>
                  <a:srgbClr val="000000"/>
                </a:solidFill>
                <a:latin typeface="Calibri"/>
                <a:ea typeface="Calibri"/>
                <a:cs typeface="Calibri"/>
              </a:defRPr>
            </a:pPr>
            <a:endParaRPr lang="es-CO"/>
          </a:p>
        </c:txPr>
        <c:crossAx val="-1513432240"/>
        <c:crosses val="autoZero"/>
        <c:auto val="1"/>
        <c:lblAlgn val="ctr"/>
        <c:lblOffset val="100"/>
        <c:noMultiLvlLbl val="0"/>
      </c:catAx>
      <c:valAx>
        <c:axId val="-15134322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513435504"/>
        <c:crosses val="autoZero"/>
        <c:crossBetween val="between"/>
      </c:valAx>
    </c:plotArea>
    <c:legend>
      <c:legendPos val="r"/>
      <c:layout>
        <c:manualLayout>
          <c:xMode val="edge"/>
          <c:yMode val="edge"/>
          <c:x val="0.73679020957133401"/>
          <c:y val="0.21468763113074821"/>
          <c:w val="0.25032734621971231"/>
          <c:h val="0.48625050395346392"/>
        </c:manualLayout>
      </c:layout>
      <c:overlay val="0"/>
      <c:txPr>
        <a:bodyPr/>
        <a:lstStyle/>
        <a:p>
          <a:pPr>
            <a:defRPr sz="710" b="1" i="0" u="none" strike="noStrike" baseline="0">
              <a:solidFill>
                <a:srgbClr val="000000"/>
              </a:solidFill>
              <a:latin typeface="Arial Narrow"/>
              <a:ea typeface="Arial Narrow"/>
              <a:cs typeface="Arial Narrow"/>
            </a:defRPr>
          </a:pPr>
          <a:endParaRPr lang="es-CO"/>
        </a:p>
      </c:txPr>
    </c:legend>
    <c:plotVisOnly val="1"/>
    <c:dispBlanksAs val="gap"/>
    <c:showDLblsOverMax val="0"/>
  </c:chart>
  <c:spPr>
    <a:pattFill prst="pct5">
      <a:fgClr>
        <a:schemeClr val="accent6">
          <a:lumMod val="50000"/>
        </a:schemeClr>
      </a:fgClr>
      <a:bgClr>
        <a:schemeClr val="bg1"/>
      </a:bgClr>
    </a:pattFill>
    <a:ln>
      <a:solidFill>
        <a:schemeClr val="accent6">
          <a:lumMod val="50000"/>
        </a:schemeClr>
      </a:solid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0"/>
    </mc:Choice>
    <mc:Fallback>
      <c:style val="30"/>
    </mc:Fallback>
  </mc:AlternateContent>
  <c:chart>
    <c:title>
      <c:tx>
        <c:rich>
          <a:bodyPr/>
          <a:lstStyle/>
          <a:p>
            <a:pPr>
              <a:defRPr/>
            </a:pPr>
            <a:r>
              <a:rPr lang="es-CO" sz="1200" b="1" i="0" baseline="0">
                <a:effectLst/>
                <a:latin typeface="Arial Narrow" panose="020B0606020202030204" pitchFamily="34" charset="0"/>
              </a:rPr>
              <a:t>NO CONFORMIDADES Y OBSERVACIONES DTOR</a:t>
            </a:r>
            <a:endParaRPr lang="es-CO" sz="1200">
              <a:effectLst/>
              <a:latin typeface="Arial Narrow" panose="020B0606020202030204" pitchFamily="34" charset="0"/>
            </a:endParaRPr>
          </a:p>
        </c:rich>
      </c:tx>
      <c:layout>
        <c:manualLayout>
          <c:xMode val="edge"/>
          <c:yMode val="edge"/>
          <c:x val="0.26699635009092898"/>
          <c:y val="2.8203551471148322E-2"/>
        </c:manualLayout>
      </c:layout>
      <c:overlay val="0"/>
    </c:title>
    <c:autoTitleDeleted val="0"/>
    <c:plotArea>
      <c:layout>
        <c:manualLayout>
          <c:layoutTarget val="inner"/>
          <c:xMode val="edge"/>
          <c:yMode val="edge"/>
          <c:x val="5.6461496234539367E-2"/>
          <c:y val="2.6069676073099558E-2"/>
          <c:w val="0.68528193779699098"/>
          <c:h val="0.66843188079750904"/>
        </c:manualLayout>
      </c:layout>
      <c:barChart>
        <c:barDir val="col"/>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8"/>
                <c:pt idx="0">
                  <c:v>69</c:v>
                </c:pt>
                <c:pt idx="1">
                  <c:v>1</c:v>
                </c:pt>
                <c:pt idx="2">
                  <c:v>9</c:v>
                </c:pt>
                <c:pt idx="3">
                  <c:v>1</c:v>
                </c:pt>
                <c:pt idx="4">
                  <c:v>3</c:v>
                </c:pt>
                <c:pt idx="5">
                  <c:v>1</c:v>
                </c:pt>
                <c:pt idx="6">
                  <c:v>1</c:v>
                </c:pt>
                <c:pt idx="7">
                  <c:v>4</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TOTAL DE NO CONFORMIDADES Y OBSERVACIONES</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8"/>
                      <c:pt idx="0">
                        <c:v>DTOR</c:v>
                      </c:pt>
                      <c:pt idx="1">
                        <c:v>Distrito Nacional de Manejo Integrado Cinaruco</c:v>
                      </c:pt>
                      <c:pt idx="2">
                        <c:v>Parque Nacional Natural El Tuparro</c:v>
                      </c:pt>
                      <c:pt idx="3">
                        <c:v>Parque Nacional Natural Chingaza</c:v>
                      </c:pt>
                      <c:pt idx="4">
                        <c:v>Parque Nacional Natural Tinigua</c:v>
                      </c:pt>
                      <c:pt idx="5">
                        <c:v>Parque Nacional Natural Cordillera de los Picachos</c:v>
                      </c:pt>
                      <c:pt idx="6">
                        <c:v>Parque Nacional Natural Sumapaz</c:v>
                      </c:pt>
                      <c:pt idx="7">
                        <c:v>Parque Nacional Natural Sierra de la Macarena</c:v>
                      </c:pt>
                    </c:strCache>
                  </c:strRef>
                </c15:cat>
              </c15:filteredCategoryTitle>
            </c:ext>
            <c:ext xmlns:c16="http://schemas.microsoft.com/office/drawing/2014/chart" uri="{C3380CC4-5D6E-409C-BE32-E72D297353CC}">
              <c16:uniqueId val="{00000000-6D14-48DD-B79F-05B82DFD5EB3}"/>
            </c:ext>
          </c:extLst>
        </c:ser>
        <c:ser>
          <c:idx val="1"/>
          <c:order val="1"/>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8"/>
                <c:pt idx="0">
                  <c:v>12</c:v>
                </c:pt>
                <c:pt idx="1">
                  <c:v>1</c:v>
                </c:pt>
                <c:pt idx="2">
                  <c:v>0</c:v>
                </c:pt>
                <c:pt idx="3">
                  <c:v>0</c:v>
                </c:pt>
                <c:pt idx="4">
                  <c:v>2</c:v>
                </c:pt>
                <c:pt idx="5">
                  <c:v>1</c:v>
                </c:pt>
                <c:pt idx="6">
                  <c:v>0</c:v>
                </c:pt>
                <c:pt idx="7">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NO CONFORMIDADES Y OBSERVACIONES ABIERTAS</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8"/>
                      <c:pt idx="0">
                        <c:v>DTOR</c:v>
                      </c:pt>
                      <c:pt idx="1">
                        <c:v>Distrito Nacional de Manejo Integrado Cinaruco</c:v>
                      </c:pt>
                      <c:pt idx="2">
                        <c:v>Parque Nacional Natural El Tuparro</c:v>
                      </c:pt>
                      <c:pt idx="3">
                        <c:v>Parque Nacional Natural Chingaza</c:v>
                      </c:pt>
                      <c:pt idx="4">
                        <c:v>Parque Nacional Natural Tinigua</c:v>
                      </c:pt>
                      <c:pt idx="5">
                        <c:v>Parque Nacional Natural Cordillera de los Picachos</c:v>
                      </c:pt>
                      <c:pt idx="6">
                        <c:v>Parque Nacional Natural Sumapaz</c:v>
                      </c:pt>
                      <c:pt idx="7">
                        <c:v>Parque Nacional Natural Sierra de la Macarena</c:v>
                      </c:pt>
                    </c:strCache>
                  </c:strRef>
                </c15:cat>
              </c15:filteredCategoryTitle>
            </c:ext>
            <c:ext xmlns:c16="http://schemas.microsoft.com/office/drawing/2014/chart" uri="{C3380CC4-5D6E-409C-BE32-E72D297353CC}">
              <c16:uniqueId val="{00000001-6D14-48DD-B79F-05B82DFD5EB3}"/>
            </c:ext>
          </c:extLst>
        </c:ser>
        <c:ser>
          <c:idx val="2"/>
          <c:order val="2"/>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8"/>
                <c:pt idx="0">
                  <c:v>57</c:v>
                </c:pt>
                <c:pt idx="1">
                  <c:v>0</c:v>
                </c:pt>
                <c:pt idx="2">
                  <c:v>9</c:v>
                </c:pt>
                <c:pt idx="3">
                  <c:v>1</c:v>
                </c:pt>
                <c:pt idx="4">
                  <c:v>1</c:v>
                </c:pt>
                <c:pt idx="5">
                  <c:v>0</c:v>
                </c:pt>
                <c:pt idx="6">
                  <c:v>1</c:v>
                </c:pt>
                <c:pt idx="7">
                  <c:v>3</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NO CONFORMIDADES Y OBSERVACIONES CERRADAS</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8"/>
                      <c:pt idx="0">
                        <c:v>DTOR</c:v>
                      </c:pt>
                      <c:pt idx="1">
                        <c:v>Distrito Nacional de Manejo Integrado Cinaruco</c:v>
                      </c:pt>
                      <c:pt idx="2">
                        <c:v>Parque Nacional Natural El Tuparro</c:v>
                      </c:pt>
                      <c:pt idx="3">
                        <c:v>Parque Nacional Natural Chingaza</c:v>
                      </c:pt>
                      <c:pt idx="4">
                        <c:v>Parque Nacional Natural Tinigua</c:v>
                      </c:pt>
                      <c:pt idx="5">
                        <c:v>Parque Nacional Natural Cordillera de los Picachos</c:v>
                      </c:pt>
                      <c:pt idx="6">
                        <c:v>Parque Nacional Natural Sumapaz</c:v>
                      </c:pt>
                      <c:pt idx="7">
                        <c:v>Parque Nacional Natural Sierra de la Macarena</c:v>
                      </c:pt>
                    </c:strCache>
                  </c:strRef>
                </c15:cat>
              </c15:filteredCategoryTitle>
            </c:ext>
            <c:ext xmlns:c16="http://schemas.microsoft.com/office/drawing/2014/chart" uri="{C3380CC4-5D6E-409C-BE32-E72D297353CC}">
              <c16:uniqueId val="{00000002-6D14-48DD-B79F-05B82DFD5EB3}"/>
            </c:ext>
          </c:extLst>
        </c:ser>
        <c:dLbls>
          <c:dLblPos val="outEnd"/>
          <c:showLegendKey val="0"/>
          <c:showVal val="1"/>
          <c:showCatName val="0"/>
          <c:showSerName val="0"/>
          <c:showPercent val="0"/>
          <c:showBubbleSize val="0"/>
        </c:dLbls>
        <c:gapWidth val="150"/>
        <c:axId val="-1466616096"/>
        <c:axId val="-1466614464"/>
      </c:barChart>
      <c:catAx>
        <c:axId val="-1466616096"/>
        <c:scaling>
          <c:orientation val="minMax"/>
        </c:scaling>
        <c:delete val="0"/>
        <c:axPos val="b"/>
        <c:numFmt formatCode="General" sourceLinked="1"/>
        <c:majorTickMark val="out"/>
        <c:minorTickMark val="none"/>
        <c:tickLblPos val="nextTo"/>
        <c:txPr>
          <a:bodyPr rot="-5400000" vert="horz"/>
          <a:lstStyle/>
          <a:p>
            <a:pPr>
              <a:defRPr/>
            </a:pPr>
            <a:endParaRPr lang="es-CO"/>
          </a:p>
        </c:txPr>
        <c:crossAx val="-1466614464"/>
        <c:crosses val="autoZero"/>
        <c:auto val="0"/>
        <c:lblAlgn val="ctr"/>
        <c:lblOffset val="100"/>
        <c:noMultiLvlLbl val="0"/>
      </c:catAx>
      <c:valAx>
        <c:axId val="-146661446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466616096"/>
        <c:crosses val="autoZero"/>
        <c:crossBetween val="between"/>
      </c:valAx>
    </c:plotArea>
    <c:legend>
      <c:legendPos val="r"/>
      <c:layout>
        <c:manualLayout>
          <c:xMode val="edge"/>
          <c:yMode val="edge"/>
          <c:x val="0.76570852518867738"/>
          <c:y val="0.14574976351306354"/>
          <c:w val="0.22121951884042187"/>
          <c:h val="0.65347029590844363"/>
        </c:manualLayout>
      </c:layout>
      <c:overlay val="0"/>
      <c:txPr>
        <a:bodyPr/>
        <a:lstStyle/>
        <a:p>
          <a:pPr>
            <a:defRPr sz="620" b="1" i="0" u="none" strike="noStrike" baseline="0">
              <a:solidFill>
                <a:srgbClr val="000000"/>
              </a:solidFill>
              <a:latin typeface="Calibri"/>
              <a:ea typeface="Calibri"/>
              <a:cs typeface="Calibri"/>
            </a:defRPr>
          </a:pPr>
          <a:endParaRPr lang="es-CO"/>
        </a:p>
      </c:txPr>
    </c:legend>
    <c:plotVisOnly val="1"/>
    <c:dispBlanksAs val="gap"/>
    <c:showDLblsOverMax val="0"/>
  </c:chart>
  <c:spPr>
    <a:pattFill prst="pct5">
      <a:fgClr>
        <a:srgbClr val="7030A0"/>
      </a:fgClr>
      <a:bgClr>
        <a:schemeClr val="bg1"/>
      </a:bgClr>
    </a:pattFill>
    <a:ln>
      <a:solidFill>
        <a:srgbClr val="7030A0"/>
      </a:solid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s-CO" sz="1200" b="1" i="0" baseline="0">
                <a:effectLst/>
                <a:latin typeface="Arial Narrow" panose="020B0606020202030204" pitchFamily="34" charset="0"/>
              </a:rPr>
              <a:t>NO CONFORMIDADES Y OBSERVACIONES DTAN</a:t>
            </a:r>
            <a:endParaRPr lang="es-CO" sz="1200">
              <a:effectLst/>
              <a:latin typeface="Arial Narrow" panose="020B0606020202030204" pitchFamily="34" charset="0"/>
            </a:endParaRPr>
          </a:p>
        </c:rich>
      </c:tx>
      <c:layout>
        <c:manualLayout>
          <c:xMode val="edge"/>
          <c:yMode val="edge"/>
          <c:x val="0.25986335047312575"/>
          <c:y val="3.2263719066841787E-3"/>
        </c:manualLayout>
      </c:layout>
      <c:overlay val="0"/>
    </c:title>
    <c:autoTitleDeleted val="0"/>
    <c:plotArea>
      <c:layout>
        <c:manualLayout>
          <c:layoutTarget val="inner"/>
          <c:xMode val="edge"/>
          <c:yMode val="edge"/>
          <c:x val="5.653077657142818E-2"/>
          <c:y val="4.1553293110709072E-2"/>
          <c:w val="0.7231648891989767"/>
          <c:h val="0.57479919845935223"/>
        </c:manualLayout>
      </c:layout>
      <c:barChart>
        <c:barDir val="col"/>
        <c:grouping val="clustered"/>
        <c:varyColors val="0"/>
        <c:ser>
          <c:idx val="1"/>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6"/>
                <c:pt idx="0">
                  <c:v>73</c:v>
                </c:pt>
                <c:pt idx="1">
                  <c:v>1</c:v>
                </c:pt>
                <c:pt idx="2">
                  <c:v>2</c:v>
                </c:pt>
                <c:pt idx="3">
                  <c:v>1</c:v>
                </c:pt>
                <c:pt idx="4">
                  <c:v>2</c:v>
                </c:pt>
                <c:pt idx="5">
                  <c:v>8</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TOTAL DE NO CONFORMIDADES Y OBSERVACIONES</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6"/>
                      <c:pt idx="0">
                        <c:v>DTAN</c:v>
                      </c:pt>
                      <c:pt idx="1">
                        <c:v>Parque Nacional Natural Catatumbo Barí</c:v>
                      </c:pt>
                      <c:pt idx="2">
                        <c:v>Parque Nacional Natural Serranía de los Yariguies</c:v>
                      </c:pt>
                      <c:pt idx="3">
                        <c:v>Parque Nacional Natural Tamá</c:v>
                      </c:pt>
                      <c:pt idx="4">
                        <c:v>Parque Nacional Natural Pisba</c:v>
                      </c:pt>
                      <c:pt idx="5">
                        <c:v>Parque Nacional Natural El Cocuy</c:v>
                      </c:pt>
                    </c:strCache>
                  </c:strRef>
                </c15:cat>
              </c15:filteredCategoryTitle>
            </c:ext>
            <c:ext xmlns:c16="http://schemas.microsoft.com/office/drawing/2014/chart" uri="{C3380CC4-5D6E-409C-BE32-E72D297353CC}">
              <c16:uniqueId val="{00000000-1414-4B6E-BC36-42C25A942CE0}"/>
            </c:ext>
          </c:extLst>
        </c:ser>
        <c:ser>
          <c:idx val="2"/>
          <c:order val="1"/>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6"/>
                <c:pt idx="0">
                  <c:v>22</c:v>
                </c:pt>
                <c:pt idx="1">
                  <c:v>0</c:v>
                </c:pt>
                <c:pt idx="2">
                  <c:v>0</c:v>
                </c:pt>
                <c:pt idx="3">
                  <c:v>0</c:v>
                </c:pt>
                <c:pt idx="4">
                  <c:v>1</c:v>
                </c:pt>
                <c:pt idx="5">
                  <c:v>0</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NO CONFORMIDADES Y OBSERVACIONES ABIERTAS</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6"/>
                      <c:pt idx="0">
                        <c:v>DTAN</c:v>
                      </c:pt>
                      <c:pt idx="1">
                        <c:v>Parque Nacional Natural Catatumbo Barí</c:v>
                      </c:pt>
                      <c:pt idx="2">
                        <c:v>Parque Nacional Natural Serranía de los Yariguies</c:v>
                      </c:pt>
                      <c:pt idx="3">
                        <c:v>Parque Nacional Natural Tamá</c:v>
                      </c:pt>
                      <c:pt idx="4">
                        <c:v>Parque Nacional Natural Pisba</c:v>
                      </c:pt>
                      <c:pt idx="5">
                        <c:v>Parque Nacional Natural El Cocuy</c:v>
                      </c:pt>
                    </c:strCache>
                  </c:strRef>
                </c15:cat>
              </c15:filteredCategoryTitle>
            </c:ext>
            <c:ext xmlns:c16="http://schemas.microsoft.com/office/drawing/2014/chart" uri="{C3380CC4-5D6E-409C-BE32-E72D297353CC}">
              <c16:uniqueId val="{00000001-1414-4B6E-BC36-42C25A942CE0}"/>
            </c:ext>
          </c:extLst>
        </c:ser>
        <c:ser>
          <c:idx val="3"/>
          <c:order val="2"/>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6"/>
                <c:pt idx="0">
                  <c:v>51</c:v>
                </c:pt>
                <c:pt idx="1">
                  <c:v>1</c:v>
                </c:pt>
                <c:pt idx="2">
                  <c:v>2</c:v>
                </c:pt>
                <c:pt idx="3">
                  <c:v>1</c:v>
                </c:pt>
                <c:pt idx="4">
                  <c:v>1</c:v>
                </c:pt>
                <c:pt idx="5">
                  <c:v>8</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NO CONFORMIDADES Y OBSERVACIONES CERRADAS</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6"/>
                      <c:pt idx="0">
                        <c:v>DTAN</c:v>
                      </c:pt>
                      <c:pt idx="1">
                        <c:v>Parque Nacional Natural Catatumbo Barí</c:v>
                      </c:pt>
                      <c:pt idx="2">
                        <c:v>Parque Nacional Natural Serranía de los Yariguies</c:v>
                      </c:pt>
                      <c:pt idx="3">
                        <c:v>Parque Nacional Natural Tamá</c:v>
                      </c:pt>
                      <c:pt idx="4">
                        <c:v>Parque Nacional Natural Pisba</c:v>
                      </c:pt>
                      <c:pt idx="5">
                        <c:v>Parque Nacional Natural El Cocuy</c:v>
                      </c:pt>
                    </c:strCache>
                  </c:strRef>
                </c15:cat>
              </c15:filteredCategoryTitle>
            </c:ext>
            <c:ext xmlns:c16="http://schemas.microsoft.com/office/drawing/2014/chart" uri="{C3380CC4-5D6E-409C-BE32-E72D297353CC}">
              <c16:uniqueId val="{00000002-1414-4B6E-BC36-42C25A942CE0}"/>
            </c:ext>
          </c:extLst>
        </c:ser>
        <c:dLbls>
          <c:dLblPos val="outEnd"/>
          <c:showLegendKey val="0"/>
          <c:showVal val="1"/>
          <c:showCatName val="0"/>
          <c:showSerName val="0"/>
          <c:showPercent val="0"/>
          <c:showBubbleSize val="0"/>
        </c:dLbls>
        <c:gapWidth val="150"/>
        <c:axId val="-1466610656"/>
        <c:axId val="-1466605760"/>
      </c:barChart>
      <c:catAx>
        <c:axId val="-1466610656"/>
        <c:scaling>
          <c:orientation val="minMax"/>
        </c:scaling>
        <c:delete val="0"/>
        <c:axPos val="b"/>
        <c:majorGridlines/>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1466605760"/>
        <c:crosses val="autoZero"/>
        <c:auto val="1"/>
        <c:lblAlgn val="ctr"/>
        <c:lblOffset val="100"/>
        <c:noMultiLvlLbl val="0"/>
      </c:catAx>
      <c:valAx>
        <c:axId val="-146660576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466610656"/>
        <c:crosses val="autoZero"/>
        <c:crossBetween val="between"/>
      </c:valAx>
    </c:plotArea>
    <c:legend>
      <c:legendPos val="r"/>
      <c:layout>
        <c:manualLayout>
          <c:xMode val="edge"/>
          <c:yMode val="edge"/>
          <c:x val="0.79951112709895988"/>
          <c:y val="0.23400367207620174"/>
          <c:w val="0.18740086423207261"/>
          <c:h val="0.55704878439490835"/>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spPr>
    <a:pattFill prst="pct5">
      <a:fgClr>
        <a:srgbClr val="FF0066"/>
      </a:fgClr>
      <a:bgClr>
        <a:schemeClr val="bg1"/>
      </a:bgClr>
    </a:pattFill>
    <a:ln>
      <a:solidFill>
        <a:srgbClr val="FF0066"/>
      </a:solid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CO" sz="1200" b="1" i="0" baseline="0">
                <a:effectLst/>
                <a:latin typeface="Arial Narrow" panose="020B0606020202030204" pitchFamily="34" charset="0"/>
              </a:rPr>
              <a:t>NO CONFORMIDADES Y OBSERVACIONES DTPA</a:t>
            </a:r>
            <a:endParaRPr lang="es-CO" sz="1200">
              <a:effectLst/>
              <a:latin typeface="Arial Narrow" panose="020B0606020202030204" pitchFamily="34" charset="0"/>
            </a:endParaRPr>
          </a:p>
        </c:rich>
      </c:tx>
      <c:layout>
        <c:manualLayout>
          <c:xMode val="edge"/>
          <c:yMode val="edge"/>
          <c:x val="0.26089741831247382"/>
          <c:y val="2.8862744242450686E-3"/>
        </c:manualLayout>
      </c:layout>
      <c:overlay val="0"/>
    </c:title>
    <c:autoTitleDeleted val="0"/>
    <c:plotArea>
      <c:layout>
        <c:manualLayout>
          <c:layoutTarget val="inner"/>
          <c:xMode val="edge"/>
          <c:yMode val="edge"/>
          <c:x val="5.5397881243246468E-2"/>
          <c:y val="4.4909715235038512E-2"/>
          <c:w val="0.69110334241115468"/>
          <c:h val="0.65037416382221269"/>
        </c:manualLayout>
      </c:layout>
      <c:barChart>
        <c:barDir val="col"/>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6"/>
                <c:pt idx="0">
                  <c:v>39</c:v>
                </c:pt>
                <c:pt idx="1">
                  <c:v>6</c:v>
                </c:pt>
                <c:pt idx="2">
                  <c:v>85</c:v>
                </c:pt>
                <c:pt idx="3">
                  <c:v>2</c:v>
                </c:pt>
                <c:pt idx="4">
                  <c:v>71</c:v>
                </c:pt>
                <c:pt idx="5">
                  <c:v>5</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TOTAL DE NO CONFORMIDADES Y OBSERVACIONES</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6"/>
                      <c:pt idx="0">
                        <c:v>DTPA</c:v>
                      </c:pt>
                      <c:pt idx="1">
                        <c:v>Parque Nacional Natural Farallones de Cali</c:v>
                      </c:pt>
                      <c:pt idx="2">
                        <c:v>Parque Nacional Natural Gorgona</c:v>
                      </c:pt>
                      <c:pt idx="3">
                        <c:v>Parque Nacional Natural Uramba Bahía Málaga</c:v>
                      </c:pt>
                      <c:pt idx="4">
                        <c:v>Parque Nacional Natural Utría</c:v>
                      </c:pt>
                      <c:pt idx="5">
                        <c:v>Santuario de Fauna y Flora Malpelo</c:v>
                      </c:pt>
                    </c:strCache>
                  </c:strRef>
                </c15:cat>
              </c15:filteredCategoryTitle>
            </c:ext>
            <c:ext xmlns:c16="http://schemas.microsoft.com/office/drawing/2014/chart" uri="{C3380CC4-5D6E-409C-BE32-E72D297353CC}">
              <c16:uniqueId val="{00000001-39AB-4DE2-82EF-5A8F7082F608}"/>
            </c:ext>
          </c:extLst>
        </c:ser>
        <c:ser>
          <c:idx val="1"/>
          <c:order val="1"/>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6"/>
                <c:pt idx="0">
                  <c:v>7</c:v>
                </c:pt>
                <c:pt idx="1">
                  <c:v>0</c:v>
                </c:pt>
                <c:pt idx="2">
                  <c:v>3</c:v>
                </c:pt>
                <c:pt idx="3">
                  <c:v>0</c:v>
                </c:pt>
                <c:pt idx="4">
                  <c:v>0</c:v>
                </c:pt>
                <c:pt idx="5">
                  <c:v>0</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NO CONFORMIDADES Y OBSERVACIONES ABIERTAS</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6"/>
                      <c:pt idx="0">
                        <c:v>DTPA</c:v>
                      </c:pt>
                      <c:pt idx="1">
                        <c:v>Parque Nacional Natural Farallones de Cali</c:v>
                      </c:pt>
                      <c:pt idx="2">
                        <c:v>Parque Nacional Natural Gorgona</c:v>
                      </c:pt>
                      <c:pt idx="3">
                        <c:v>Parque Nacional Natural Uramba Bahía Málaga</c:v>
                      </c:pt>
                      <c:pt idx="4">
                        <c:v>Parque Nacional Natural Utría</c:v>
                      </c:pt>
                      <c:pt idx="5">
                        <c:v>Santuario de Fauna y Flora Malpelo</c:v>
                      </c:pt>
                    </c:strCache>
                  </c:strRef>
                </c15:cat>
              </c15:filteredCategoryTitle>
            </c:ext>
            <c:ext xmlns:c16="http://schemas.microsoft.com/office/drawing/2014/chart" uri="{C3380CC4-5D6E-409C-BE32-E72D297353CC}">
              <c16:uniqueId val="{00000002-39AB-4DE2-82EF-5A8F7082F608}"/>
            </c:ext>
          </c:extLst>
        </c:ser>
        <c:ser>
          <c:idx val="2"/>
          <c:order val="2"/>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6"/>
                <c:pt idx="0">
                  <c:v>32</c:v>
                </c:pt>
                <c:pt idx="1">
                  <c:v>6</c:v>
                </c:pt>
                <c:pt idx="2">
                  <c:v>82</c:v>
                </c:pt>
                <c:pt idx="3">
                  <c:v>2</c:v>
                </c:pt>
                <c:pt idx="4">
                  <c:v>71</c:v>
                </c:pt>
                <c:pt idx="5">
                  <c:v>5</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NO CONFORMIDADES Y OBSERVACIONES CERRADAS</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6"/>
                      <c:pt idx="0">
                        <c:v>DTPA</c:v>
                      </c:pt>
                      <c:pt idx="1">
                        <c:v>Parque Nacional Natural Farallones de Cali</c:v>
                      </c:pt>
                      <c:pt idx="2">
                        <c:v>Parque Nacional Natural Gorgona</c:v>
                      </c:pt>
                      <c:pt idx="3">
                        <c:v>Parque Nacional Natural Uramba Bahía Málaga</c:v>
                      </c:pt>
                      <c:pt idx="4">
                        <c:v>Parque Nacional Natural Utría</c:v>
                      </c:pt>
                      <c:pt idx="5">
                        <c:v>Santuario de Fauna y Flora Malpelo</c:v>
                      </c:pt>
                    </c:strCache>
                  </c:strRef>
                </c15:cat>
              </c15:filteredCategoryTitle>
            </c:ext>
            <c:ext xmlns:c16="http://schemas.microsoft.com/office/drawing/2014/chart" uri="{C3380CC4-5D6E-409C-BE32-E72D297353CC}">
              <c16:uniqueId val="{00000003-39AB-4DE2-82EF-5A8F7082F608}"/>
            </c:ext>
          </c:extLst>
        </c:ser>
        <c:dLbls>
          <c:dLblPos val="outEnd"/>
          <c:showLegendKey val="0"/>
          <c:showVal val="1"/>
          <c:showCatName val="0"/>
          <c:showSerName val="0"/>
          <c:showPercent val="0"/>
          <c:showBubbleSize val="0"/>
        </c:dLbls>
        <c:gapWidth val="150"/>
        <c:axId val="-1466617184"/>
        <c:axId val="-1466615552"/>
      </c:barChart>
      <c:catAx>
        <c:axId val="-1466617184"/>
        <c:scaling>
          <c:orientation val="minMax"/>
        </c:scaling>
        <c:delete val="0"/>
        <c:axPos val="b"/>
        <c:majorGridlines/>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1466615552"/>
        <c:crosses val="autoZero"/>
        <c:auto val="1"/>
        <c:lblAlgn val="ctr"/>
        <c:lblOffset val="100"/>
        <c:noMultiLvlLbl val="0"/>
      </c:catAx>
      <c:valAx>
        <c:axId val="-1466615552"/>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466617184"/>
        <c:crosses val="autoZero"/>
        <c:crossBetween val="between"/>
      </c:valAx>
    </c:plotArea>
    <c:legend>
      <c:legendPos val="r"/>
      <c:layout>
        <c:manualLayout>
          <c:xMode val="edge"/>
          <c:yMode val="edge"/>
          <c:x val="0.75932676496931939"/>
          <c:y val="0.24820355788859724"/>
          <c:w val="0.22357231661831731"/>
          <c:h val="0.5602226994352979"/>
        </c:manualLayout>
      </c:layout>
      <c:overlay val="0"/>
      <c:txPr>
        <a:bodyPr/>
        <a:lstStyle/>
        <a:p>
          <a:pPr>
            <a:defRPr sz="825" b="1" i="0" u="none" strike="noStrike" baseline="0">
              <a:solidFill>
                <a:srgbClr val="000000"/>
              </a:solidFill>
              <a:latin typeface="Calibri"/>
              <a:ea typeface="Calibri"/>
              <a:cs typeface="Calibri"/>
            </a:defRPr>
          </a:pPr>
          <a:endParaRPr lang="es-CO"/>
        </a:p>
      </c:txPr>
    </c:legend>
    <c:plotVisOnly val="1"/>
    <c:dispBlanksAs val="gap"/>
    <c:showDLblsOverMax val="0"/>
  </c:chart>
  <c:spPr>
    <a:pattFill prst="pct5">
      <a:fgClr>
        <a:schemeClr val="accent5">
          <a:lumMod val="50000"/>
        </a:schemeClr>
      </a:fgClr>
      <a:bgClr>
        <a:schemeClr val="bg1"/>
      </a:bgClr>
    </a:pattFill>
    <a:ln>
      <a:solidFill>
        <a:schemeClr val="accent5">
          <a:lumMod val="50000"/>
        </a:schemeClr>
      </a:solid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a:pPr>
            <a:r>
              <a:rPr lang="es-CO" sz="1200" b="1" i="0" baseline="0">
                <a:effectLst/>
                <a:latin typeface="Arial Narrow" panose="020B0606020202030204" pitchFamily="34" charset="0"/>
              </a:rPr>
              <a:t>NO CONFORMIDADES Y OBSERVACIONES DTCA</a:t>
            </a:r>
            <a:endParaRPr lang="es-CO" sz="1200">
              <a:effectLst/>
              <a:latin typeface="Arial Narrow" panose="020B0606020202030204" pitchFamily="34" charset="0"/>
            </a:endParaRPr>
          </a:p>
        </c:rich>
      </c:tx>
      <c:layout>
        <c:manualLayout>
          <c:xMode val="edge"/>
          <c:yMode val="edge"/>
          <c:x val="0.2989068855504568"/>
          <c:y val="0"/>
        </c:manualLayout>
      </c:layout>
      <c:overlay val="0"/>
    </c:title>
    <c:autoTitleDeleted val="0"/>
    <c:plotArea>
      <c:layout>
        <c:manualLayout>
          <c:layoutTarget val="inner"/>
          <c:xMode val="edge"/>
          <c:yMode val="edge"/>
          <c:x val="5.3263097183131491E-2"/>
          <c:y val="3.9687291099336441E-2"/>
          <c:w val="0.71112483784686564"/>
          <c:h val="0.50781138952805149"/>
        </c:manualLayout>
      </c:layout>
      <c:barChart>
        <c:barDir val="col"/>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11"/>
                <c:pt idx="0">
                  <c:v>99</c:v>
                </c:pt>
                <c:pt idx="1">
                  <c:v>3</c:v>
                </c:pt>
                <c:pt idx="2">
                  <c:v>69</c:v>
                </c:pt>
                <c:pt idx="3">
                  <c:v>2</c:v>
                </c:pt>
                <c:pt idx="4">
                  <c:v>2</c:v>
                </c:pt>
                <c:pt idx="5">
                  <c:v>1</c:v>
                </c:pt>
                <c:pt idx="6">
                  <c:v>1</c:v>
                </c:pt>
                <c:pt idx="7">
                  <c:v>3</c:v>
                </c:pt>
                <c:pt idx="8">
                  <c:v>1</c:v>
                </c:pt>
                <c:pt idx="9">
                  <c:v>1</c:v>
                </c:pt>
                <c:pt idx="10">
                  <c:v>11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TOTAL DE NO CONFORMIDADES Y OBSERVACIONES</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11"/>
                      <c:pt idx="0">
                        <c:v>DTCA</c:v>
                      </c:pt>
                      <c:pt idx="1">
                        <c:v>Parque Nacional Natural Ciénaga Grande de Santa Marta</c:v>
                      </c:pt>
                      <c:pt idx="2">
                        <c:v>Parque Nacional Natural Corales del Rosario y de San Bernardo</c:v>
                      </c:pt>
                      <c:pt idx="3">
                        <c:v>Parque Nacional Natural Macuira</c:v>
                      </c:pt>
                      <c:pt idx="4">
                        <c:v>Parque Nacional Natural Sierra Nevada de Santa Marta</c:v>
                      </c:pt>
                      <c:pt idx="5">
                        <c:v>Parque Nacional Natural Tayrona</c:v>
                      </c:pt>
                      <c:pt idx="6">
                        <c:v>Parque Nacional Natural Paramillo</c:v>
                      </c:pt>
                      <c:pt idx="7">
                        <c:v>Vía Parque Isla de Salamanca</c:v>
                      </c:pt>
                      <c:pt idx="8">
                        <c:v>Santuario de Fauna y Flora El Corchal "El Mono Hernández"</c:v>
                      </c:pt>
                      <c:pt idx="9">
                        <c:v>Santuario de Fauna y Flora Los Colorados</c:v>
                      </c:pt>
                      <c:pt idx="10">
                        <c:v>Santuario de Fauna y Flora Los Flamencos</c:v>
                      </c:pt>
                    </c:strCache>
                  </c:strRef>
                </c15:cat>
              </c15:filteredCategoryTitle>
            </c:ext>
            <c:ext xmlns:c16="http://schemas.microsoft.com/office/drawing/2014/chart" uri="{C3380CC4-5D6E-409C-BE32-E72D297353CC}">
              <c16:uniqueId val="{00000000-3B69-42EB-A630-DD48DE279E27}"/>
            </c:ext>
          </c:extLst>
        </c:ser>
        <c:ser>
          <c:idx val="1"/>
          <c:order val="1"/>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11"/>
                <c:pt idx="0">
                  <c:v>74</c:v>
                </c:pt>
                <c:pt idx="1">
                  <c:v>0</c:v>
                </c:pt>
                <c:pt idx="2">
                  <c:v>4</c:v>
                </c:pt>
                <c:pt idx="3">
                  <c:v>0</c:v>
                </c:pt>
                <c:pt idx="4">
                  <c:v>0</c:v>
                </c:pt>
                <c:pt idx="5">
                  <c:v>0</c:v>
                </c:pt>
                <c:pt idx="6">
                  <c:v>0</c:v>
                </c:pt>
                <c:pt idx="7">
                  <c:v>0</c:v>
                </c:pt>
                <c:pt idx="8">
                  <c:v>0</c:v>
                </c:pt>
                <c:pt idx="9">
                  <c:v>0</c:v>
                </c:pt>
                <c:pt idx="1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NO CONFORMIDADES Y OBSERVACIONES ABIERTAS</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11"/>
                      <c:pt idx="0">
                        <c:v>DTCA</c:v>
                      </c:pt>
                      <c:pt idx="1">
                        <c:v>Parque Nacional Natural Ciénaga Grande de Santa Marta</c:v>
                      </c:pt>
                      <c:pt idx="2">
                        <c:v>Parque Nacional Natural Corales del Rosario y de San Bernardo</c:v>
                      </c:pt>
                      <c:pt idx="3">
                        <c:v>Parque Nacional Natural Macuira</c:v>
                      </c:pt>
                      <c:pt idx="4">
                        <c:v>Parque Nacional Natural Sierra Nevada de Santa Marta</c:v>
                      </c:pt>
                      <c:pt idx="5">
                        <c:v>Parque Nacional Natural Tayrona</c:v>
                      </c:pt>
                      <c:pt idx="6">
                        <c:v>Parque Nacional Natural Paramillo</c:v>
                      </c:pt>
                      <c:pt idx="7">
                        <c:v>Vía Parque Isla de Salamanca</c:v>
                      </c:pt>
                      <c:pt idx="8">
                        <c:v>Santuario de Fauna y Flora El Corchal "El Mono Hernández"</c:v>
                      </c:pt>
                      <c:pt idx="9">
                        <c:v>Santuario de Fauna y Flora Los Colorados</c:v>
                      </c:pt>
                      <c:pt idx="10">
                        <c:v>Santuario de Fauna y Flora Los Flamencos</c:v>
                      </c:pt>
                    </c:strCache>
                  </c:strRef>
                </c15:cat>
              </c15:filteredCategoryTitle>
            </c:ext>
            <c:ext xmlns:c16="http://schemas.microsoft.com/office/drawing/2014/chart" uri="{C3380CC4-5D6E-409C-BE32-E72D297353CC}">
              <c16:uniqueId val="{00000001-3B69-42EB-A630-DD48DE279E27}"/>
            </c:ext>
          </c:extLst>
        </c:ser>
        <c:ser>
          <c:idx val="2"/>
          <c:order val="2"/>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11"/>
                <c:pt idx="0">
                  <c:v>25</c:v>
                </c:pt>
                <c:pt idx="1">
                  <c:v>3</c:v>
                </c:pt>
                <c:pt idx="2">
                  <c:v>65</c:v>
                </c:pt>
                <c:pt idx="3">
                  <c:v>2</c:v>
                </c:pt>
                <c:pt idx="4">
                  <c:v>2</c:v>
                </c:pt>
                <c:pt idx="5">
                  <c:v>1</c:v>
                </c:pt>
                <c:pt idx="6">
                  <c:v>1</c:v>
                </c:pt>
                <c:pt idx="7">
                  <c:v>3</c:v>
                </c:pt>
                <c:pt idx="8">
                  <c:v>1</c:v>
                </c:pt>
                <c:pt idx="9">
                  <c:v>1</c:v>
                </c:pt>
                <c:pt idx="10">
                  <c:v>10</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NO CONFORMIDADES Y OBSERVACIONES CERRADAS</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11"/>
                      <c:pt idx="0">
                        <c:v>DTCA</c:v>
                      </c:pt>
                      <c:pt idx="1">
                        <c:v>Parque Nacional Natural Ciénaga Grande de Santa Marta</c:v>
                      </c:pt>
                      <c:pt idx="2">
                        <c:v>Parque Nacional Natural Corales del Rosario y de San Bernardo</c:v>
                      </c:pt>
                      <c:pt idx="3">
                        <c:v>Parque Nacional Natural Macuira</c:v>
                      </c:pt>
                      <c:pt idx="4">
                        <c:v>Parque Nacional Natural Sierra Nevada de Santa Marta</c:v>
                      </c:pt>
                      <c:pt idx="5">
                        <c:v>Parque Nacional Natural Tayrona</c:v>
                      </c:pt>
                      <c:pt idx="6">
                        <c:v>Parque Nacional Natural Paramillo</c:v>
                      </c:pt>
                      <c:pt idx="7">
                        <c:v>Vía Parque Isla de Salamanca</c:v>
                      </c:pt>
                      <c:pt idx="8">
                        <c:v>Santuario de Fauna y Flora El Corchal "El Mono Hernández"</c:v>
                      </c:pt>
                      <c:pt idx="9">
                        <c:v>Santuario de Fauna y Flora Los Colorados</c:v>
                      </c:pt>
                      <c:pt idx="10">
                        <c:v>Santuario de Fauna y Flora Los Flamencos</c:v>
                      </c:pt>
                    </c:strCache>
                  </c:strRef>
                </c15:cat>
              </c15:filteredCategoryTitle>
            </c:ext>
            <c:ext xmlns:c16="http://schemas.microsoft.com/office/drawing/2014/chart" uri="{C3380CC4-5D6E-409C-BE32-E72D297353CC}">
              <c16:uniqueId val="{00000002-3B69-42EB-A630-DD48DE279E27}"/>
            </c:ext>
          </c:extLst>
        </c:ser>
        <c:dLbls>
          <c:dLblPos val="outEnd"/>
          <c:showLegendKey val="0"/>
          <c:showVal val="1"/>
          <c:showCatName val="0"/>
          <c:showSerName val="0"/>
          <c:showPercent val="0"/>
          <c:showBubbleSize val="0"/>
        </c:dLbls>
        <c:gapWidth val="150"/>
        <c:axId val="-1466609568"/>
        <c:axId val="-1466604128"/>
      </c:barChart>
      <c:catAx>
        <c:axId val="-1466609568"/>
        <c:scaling>
          <c:orientation val="minMax"/>
        </c:scaling>
        <c:delete val="0"/>
        <c:axPos val="b"/>
        <c:majorGridlines/>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1466604128"/>
        <c:crosses val="autoZero"/>
        <c:auto val="1"/>
        <c:lblAlgn val="ctr"/>
        <c:lblOffset val="100"/>
        <c:noMultiLvlLbl val="0"/>
      </c:catAx>
      <c:valAx>
        <c:axId val="-1466604128"/>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466609568"/>
        <c:crosses val="autoZero"/>
        <c:crossBetween val="between"/>
      </c:valAx>
    </c:plotArea>
    <c:legend>
      <c:legendPos val="r"/>
      <c:layout>
        <c:manualLayout>
          <c:xMode val="edge"/>
          <c:yMode val="edge"/>
          <c:x val="0.7512385613960415"/>
          <c:y val="0.16088511473628403"/>
          <c:w val="0.23606299212598439"/>
          <c:h val="0.54859919638592769"/>
        </c:manualLayout>
      </c:layout>
      <c:overlay val="0"/>
      <c:txPr>
        <a:bodyPr/>
        <a:lstStyle/>
        <a:p>
          <a:pPr>
            <a:defRPr sz="690" b="0" i="0" u="none" strike="noStrike" baseline="0">
              <a:solidFill>
                <a:srgbClr val="000000"/>
              </a:solidFill>
              <a:latin typeface="Calibri"/>
              <a:ea typeface="Calibri"/>
              <a:cs typeface="Calibri"/>
            </a:defRPr>
          </a:pPr>
          <a:endParaRPr lang="es-CO"/>
        </a:p>
      </c:txPr>
    </c:legend>
    <c:plotVisOnly val="1"/>
    <c:dispBlanksAs val="gap"/>
    <c:showDLblsOverMax val="0"/>
  </c:chart>
  <c:spPr>
    <a:pattFill prst="pct5">
      <a:fgClr>
        <a:srgbClr val="FFC000"/>
      </a:fgClr>
      <a:bgClr>
        <a:schemeClr val="bg1"/>
      </a:bgClr>
    </a:pattFill>
    <a:ln>
      <a:solidFill>
        <a:srgbClr val="FFC000"/>
      </a:solid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CO" b="1"/>
              <a:t> ACCIONES NIVEL CENTRAL</a:t>
            </a:r>
          </a:p>
        </c:rich>
      </c:tx>
      <c:layout>
        <c:manualLayout>
          <c:xMode val="edge"/>
          <c:yMode val="edge"/>
          <c:x val="0.45155687856091153"/>
          <c:y val="7.411584754389613E-3"/>
        </c:manualLayout>
      </c:layout>
      <c:overlay val="0"/>
    </c:title>
    <c:autoTitleDeleted val="0"/>
    <c:plotArea>
      <c:layout>
        <c:manualLayout>
          <c:layoutTarget val="inner"/>
          <c:xMode val="edge"/>
          <c:yMode val="edge"/>
          <c:x val="0.10673877021489769"/>
          <c:y val="4.4588432470037687E-2"/>
          <c:w val="0.7159109490605573"/>
          <c:h val="0.5953518842272667"/>
        </c:manualLayout>
      </c:layout>
      <c:barChart>
        <c:barDir val="col"/>
        <c:grouping val="clustered"/>
        <c:varyColors val="0"/>
        <c:ser>
          <c:idx val="0"/>
          <c:order val="0"/>
          <c:tx>
            <c:strRef>
              <c:f>'Estadistica X dep'!$G$4</c:f>
              <c:strCache>
                <c:ptCount val="1"/>
                <c:pt idx="0">
                  <c:v>TOTAL DE ACCIONES DE LAS NO CONFORMIDADES Y OBSERVACIONES</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'Estadistica X dep'!$G$5:$G$23</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7C5B-43B0-A91E-45CF6A29F6DC}"/>
            </c:ext>
          </c:extLst>
        </c:ser>
        <c:ser>
          <c:idx val="1"/>
          <c:order val="1"/>
          <c:tx>
            <c:strRef>
              <c:f>'Estadistica X dep'!$H$4</c:f>
              <c:strCache>
                <c:ptCount val="1"/>
                <c:pt idx="0">
                  <c:v> ACCIONES CERRADAS</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'Estadistica X dep'!$H$5:$H$23</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6-7C5B-43B0-A91E-45CF6A29F6DC}"/>
            </c:ext>
          </c:extLst>
        </c:ser>
        <c:ser>
          <c:idx val="2"/>
          <c:order val="2"/>
          <c:tx>
            <c:strRef>
              <c:f>'Estadistica X dep'!$I$4</c:f>
              <c:strCache>
                <c:ptCount val="1"/>
                <c:pt idx="0">
                  <c:v> ACCIONES ABIERTAS</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'Estadistica X dep'!$I$5:$I$23</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8-7C5B-43B0-A91E-45CF6A29F6DC}"/>
            </c:ext>
          </c:extLst>
        </c:ser>
        <c:ser>
          <c:idx val="3"/>
          <c:order val="3"/>
          <c:tx>
            <c:strRef>
              <c:f>'Estadistica X dep'!$J$4</c:f>
              <c:strCache>
                <c:ptCount val="1"/>
                <c:pt idx="0">
                  <c:v> ACCIONES ABIERTAS VENCIDAS</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'Estadistica X dep'!$J$5:$J$23</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A-7C5B-43B0-A91E-45CF6A29F6DC}"/>
            </c:ext>
          </c:extLst>
        </c:ser>
        <c:dLbls>
          <c:dLblPos val="outEnd"/>
          <c:showLegendKey val="0"/>
          <c:showVal val="1"/>
          <c:showCatName val="0"/>
          <c:showSerName val="0"/>
          <c:showPercent val="0"/>
          <c:showBubbleSize val="0"/>
        </c:dLbls>
        <c:gapWidth val="150"/>
        <c:axId val="-1513445296"/>
        <c:axId val="-1513438768"/>
      </c:barChart>
      <c:catAx>
        <c:axId val="-1513445296"/>
        <c:scaling>
          <c:orientation val="minMax"/>
        </c:scaling>
        <c:delete val="0"/>
        <c:axPos val="b"/>
        <c:majorGridlines/>
        <c:numFmt formatCode="General" sourceLinked="1"/>
        <c:majorTickMark val="out"/>
        <c:minorTickMark val="none"/>
        <c:tickLblPos val="nextTo"/>
        <c:txPr>
          <a:bodyPr rot="-5400000" vert="horz"/>
          <a:lstStyle/>
          <a:p>
            <a:pPr>
              <a:defRPr sz="1000" b="0" i="0" u="none" strike="noStrike" baseline="0">
                <a:solidFill>
                  <a:srgbClr val="000000"/>
                </a:solidFill>
                <a:latin typeface="Arial Narrow"/>
                <a:ea typeface="Arial Narrow"/>
                <a:cs typeface="Arial Narrow"/>
              </a:defRPr>
            </a:pPr>
            <a:endParaRPr lang="es-CO"/>
          </a:p>
        </c:txPr>
        <c:crossAx val="-1513438768"/>
        <c:crosses val="autoZero"/>
        <c:auto val="1"/>
        <c:lblAlgn val="ctr"/>
        <c:lblOffset val="100"/>
        <c:noMultiLvlLbl val="0"/>
      </c:catAx>
      <c:valAx>
        <c:axId val="-1513438768"/>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Arial Narrow"/>
                <a:ea typeface="Arial Narrow"/>
                <a:cs typeface="Arial Narrow"/>
              </a:defRPr>
            </a:pPr>
            <a:endParaRPr lang="es-CO"/>
          </a:p>
        </c:txPr>
        <c:crossAx val="-1513445296"/>
        <c:crosses val="autoZero"/>
        <c:crossBetween val="between"/>
      </c:valAx>
    </c:plotArea>
    <c:legend>
      <c:legendPos val="r"/>
      <c:layout>
        <c:manualLayout>
          <c:xMode val="edge"/>
          <c:yMode val="edge"/>
          <c:x val="0.83808334933743034"/>
          <c:y val="0.10951027648316765"/>
          <c:w val="0.15447154471544716"/>
          <c:h val="0.46566072721847113"/>
        </c:manualLayout>
      </c:layout>
      <c:overlay val="0"/>
      <c:txPr>
        <a:bodyPr/>
        <a:lstStyle/>
        <a:p>
          <a:pPr>
            <a:defRPr sz="920" b="0" i="0" u="none" strike="noStrike" baseline="0">
              <a:solidFill>
                <a:srgbClr val="000000"/>
              </a:solidFill>
              <a:latin typeface="Arial Narrow"/>
              <a:ea typeface="Arial Narrow"/>
              <a:cs typeface="Arial Narrow"/>
            </a:defRPr>
          </a:pPr>
          <a:endParaRPr lang="es-CO"/>
        </a:p>
      </c:txPr>
    </c:legend>
    <c:plotVisOnly val="1"/>
    <c:dispBlanksAs val="gap"/>
    <c:showDLblsOverMax val="0"/>
  </c:chart>
  <c:spPr>
    <a:pattFill prst="pct5">
      <a:fgClr>
        <a:srgbClr val="92D050"/>
      </a:fgClr>
      <a:bgClr>
        <a:schemeClr val="bg1"/>
      </a:bgClr>
    </a:pattFill>
    <a:ln>
      <a:solidFill>
        <a:schemeClr val="accent3">
          <a:lumMod val="75000"/>
        </a:schemeClr>
      </a:solidFill>
    </a:ln>
  </c:spPr>
  <c:txPr>
    <a:bodyPr/>
    <a:lstStyle/>
    <a:p>
      <a:pPr>
        <a:defRPr sz="1000" b="0" i="0" u="none" strike="noStrike" baseline="0">
          <a:solidFill>
            <a:srgbClr val="000000"/>
          </a:solidFill>
          <a:latin typeface="Arial Narrow"/>
          <a:ea typeface="Arial Narrow"/>
          <a:cs typeface="Arial Narrow"/>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CO" sz="1200" b="1" i="0" u="none" strike="noStrike" baseline="0">
                <a:effectLst/>
              </a:rPr>
              <a:t>ACCIONES DTAM </a:t>
            </a:r>
            <a:endParaRPr lang="es-CO"/>
          </a:p>
        </c:rich>
      </c:tx>
      <c:layout>
        <c:manualLayout>
          <c:xMode val="edge"/>
          <c:yMode val="edge"/>
          <c:x val="0.44434937957691939"/>
          <c:y val="8.8012999127262178E-3"/>
        </c:manualLayout>
      </c:layout>
      <c:overlay val="0"/>
    </c:title>
    <c:autoTitleDeleted val="0"/>
    <c:plotArea>
      <c:layout>
        <c:manualLayout>
          <c:layoutTarget val="inner"/>
          <c:xMode val="edge"/>
          <c:yMode val="edge"/>
          <c:x val="5.6003947642687311E-2"/>
          <c:y val="5.0870651477843691E-2"/>
          <c:w val="0.65098703828958282"/>
          <c:h val="0.49881141146016572"/>
        </c:manualLayout>
      </c:layout>
      <c:barChart>
        <c:barDir val="col"/>
        <c:grouping val="clustered"/>
        <c:varyColors val="0"/>
        <c:ser>
          <c:idx val="2"/>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8"/>
                <c:pt idx="0">
                  <c:v>158</c:v>
                </c:pt>
                <c:pt idx="1">
                  <c:v>1</c:v>
                </c:pt>
                <c:pt idx="2">
                  <c:v>11</c:v>
                </c:pt>
                <c:pt idx="3">
                  <c:v>13</c:v>
                </c:pt>
                <c:pt idx="4">
                  <c:v>6</c:v>
                </c:pt>
                <c:pt idx="5">
                  <c:v>4</c:v>
                </c:pt>
                <c:pt idx="6">
                  <c:v>9</c:v>
                </c:pt>
                <c:pt idx="7">
                  <c:v>4</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8"/>
                      <c:pt idx="0">
                        <c:v>DTAM</c:v>
                      </c:pt>
                      <c:pt idx="1">
                        <c:v>Parque Nacional Natural Alto Fragua Indi Wasi</c:v>
                      </c:pt>
                      <c:pt idx="2">
                        <c:v>Parque Nacional Natural Río Puré</c:v>
                      </c:pt>
                      <c:pt idx="3">
                        <c:v>Parque Nacional Natural Amacayacu</c:v>
                      </c:pt>
                      <c:pt idx="4">
                        <c:v>Parque Nacional Natural Cahuinari</c:v>
                      </c:pt>
                      <c:pt idx="5">
                        <c:v>Reserva Nacional Natural Nukak</c:v>
                      </c:pt>
                      <c:pt idx="6">
                        <c:v>Reserva Nacional Natural Yaigojé Apaporis</c:v>
                      </c:pt>
                      <c:pt idx="7">
                        <c:v>Reserva Nacional Natural Puinawai</c:v>
                      </c:pt>
                    </c:strCache>
                  </c:strRef>
                </c15:cat>
              </c15:filteredCategoryTitle>
            </c:ext>
            <c:ext xmlns:c16="http://schemas.microsoft.com/office/drawing/2014/chart" uri="{C3380CC4-5D6E-409C-BE32-E72D297353CC}">
              <c16:uniqueId val="{00000000-FFB4-48BB-93AB-9BA4B8A45706}"/>
            </c:ext>
          </c:extLst>
        </c:ser>
        <c:ser>
          <c:idx val="0"/>
          <c:order val="1"/>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8"/>
                <c:pt idx="0">
                  <c:v>128</c:v>
                </c:pt>
                <c:pt idx="1">
                  <c:v>1</c:v>
                </c:pt>
                <c:pt idx="2">
                  <c:v>11</c:v>
                </c:pt>
                <c:pt idx="3">
                  <c:v>11</c:v>
                </c:pt>
                <c:pt idx="4">
                  <c:v>6</c:v>
                </c:pt>
                <c:pt idx="5">
                  <c:v>4</c:v>
                </c:pt>
                <c:pt idx="6">
                  <c:v>9</c:v>
                </c:pt>
                <c:pt idx="7">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8"/>
                      <c:pt idx="0">
                        <c:v>DTAM</c:v>
                      </c:pt>
                      <c:pt idx="1">
                        <c:v>Parque Nacional Natural Alto Fragua Indi Wasi</c:v>
                      </c:pt>
                      <c:pt idx="2">
                        <c:v>Parque Nacional Natural Río Puré</c:v>
                      </c:pt>
                      <c:pt idx="3">
                        <c:v>Parque Nacional Natural Amacayacu</c:v>
                      </c:pt>
                      <c:pt idx="4">
                        <c:v>Parque Nacional Natural Cahuinari</c:v>
                      </c:pt>
                      <c:pt idx="5">
                        <c:v>Reserva Nacional Natural Nukak</c:v>
                      </c:pt>
                      <c:pt idx="6">
                        <c:v>Reserva Nacional Natural Yaigojé Apaporis</c:v>
                      </c:pt>
                      <c:pt idx="7">
                        <c:v>Reserva Nacional Natural Puinawai</c:v>
                      </c:pt>
                    </c:strCache>
                  </c:strRef>
                </c15:cat>
              </c15:filteredCategoryTitle>
            </c:ext>
            <c:ext xmlns:c16="http://schemas.microsoft.com/office/drawing/2014/chart" uri="{C3380CC4-5D6E-409C-BE32-E72D297353CC}">
              <c16:uniqueId val="{00000001-FFB4-48BB-93AB-9BA4B8A45706}"/>
            </c:ext>
          </c:extLst>
        </c:ser>
        <c:ser>
          <c:idx val="1"/>
          <c:order val="2"/>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8"/>
                <c:pt idx="0">
                  <c:v>30</c:v>
                </c:pt>
                <c:pt idx="1">
                  <c:v>0</c:v>
                </c:pt>
                <c:pt idx="2">
                  <c:v>0</c:v>
                </c:pt>
                <c:pt idx="3">
                  <c:v>2</c:v>
                </c:pt>
                <c:pt idx="4">
                  <c:v>0</c:v>
                </c:pt>
                <c:pt idx="5">
                  <c:v>0</c:v>
                </c:pt>
                <c:pt idx="6">
                  <c:v>0</c:v>
                </c:pt>
                <c:pt idx="7">
                  <c:v>3</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8"/>
                      <c:pt idx="0">
                        <c:v>DTAM</c:v>
                      </c:pt>
                      <c:pt idx="1">
                        <c:v>Parque Nacional Natural Alto Fragua Indi Wasi</c:v>
                      </c:pt>
                      <c:pt idx="2">
                        <c:v>Parque Nacional Natural Río Puré</c:v>
                      </c:pt>
                      <c:pt idx="3">
                        <c:v>Parque Nacional Natural Amacayacu</c:v>
                      </c:pt>
                      <c:pt idx="4">
                        <c:v>Parque Nacional Natural Cahuinari</c:v>
                      </c:pt>
                      <c:pt idx="5">
                        <c:v>Reserva Nacional Natural Nukak</c:v>
                      </c:pt>
                      <c:pt idx="6">
                        <c:v>Reserva Nacional Natural Yaigojé Apaporis</c:v>
                      </c:pt>
                      <c:pt idx="7">
                        <c:v>Reserva Nacional Natural Puinawai</c:v>
                      </c:pt>
                    </c:strCache>
                  </c:strRef>
                </c15:cat>
              </c15:filteredCategoryTitle>
            </c:ext>
            <c:ext xmlns:c16="http://schemas.microsoft.com/office/drawing/2014/chart" uri="{C3380CC4-5D6E-409C-BE32-E72D297353CC}">
              <c16:uniqueId val="{00000002-FFB4-48BB-93AB-9BA4B8A45706}"/>
            </c:ext>
          </c:extLst>
        </c:ser>
        <c:ser>
          <c:idx val="3"/>
          <c:order val="3"/>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8"/>
                <c:pt idx="0">
                  <c:v>22</c:v>
                </c:pt>
                <c:pt idx="1">
                  <c:v>0</c:v>
                </c:pt>
                <c:pt idx="2">
                  <c:v>0</c:v>
                </c:pt>
                <c:pt idx="3">
                  <c:v>2</c:v>
                </c:pt>
                <c:pt idx="4">
                  <c:v>0</c:v>
                </c:pt>
                <c:pt idx="5">
                  <c:v>0</c:v>
                </c:pt>
                <c:pt idx="6">
                  <c:v>0</c:v>
                </c:pt>
                <c:pt idx="7">
                  <c:v>0</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8"/>
                      <c:pt idx="0">
                        <c:v>DTAM</c:v>
                      </c:pt>
                      <c:pt idx="1">
                        <c:v>Parque Nacional Natural Alto Fragua Indi Wasi</c:v>
                      </c:pt>
                      <c:pt idx="2">
                        <c:v>Parque Nacional Natural Río Puré</c:v>
                      </c:pt>
                      <c:pt idx="3">
                        <c:v>Parque Nacional Natural Amacayacu</c:v>
                      </c:pt>
                      <c:pt idx="4">
                        <c:v>Parque Nacional Natural Cahuinari</c:v>
                      </c:pt>
                      <c:pt idx="5">
                        <c:v>Reserva Nacional Natural Nukak</c:v>
                      </c:pt>
                      <c:pt idx="6">
                        <c:v>Reserva Nacional Natural Yaigojé Apaporis</c:v>
                      </c:pt>
                      <c:pt idx="7">
                        <c:v>Reserva Nacional Natural Puinawai</c:v>
                      </c:pt>
                    </c:strCache>
                  </c:strRef>
                </c15:cat>
              </c15:filteredCategoryTitle>
            </c:ext>
            <c:ext xmlns:c16="http://schemas.microsoft.com/office/drawing/2014/chart" uri="{C3380CC4-5D6E-409C-BE32-E72D297353CC}">
              <c16:uniqueId val="{00000003-FFB4-48BB-93AB-9BA4B8A45706}"/>
            </c:ext>
          </c:extLst>
        </c:ser>
        <c:dLbls>
          <c:dLblPos val="outEnd"/>
          <c:showLegendKey val="0"/>
          <c:showVal val="1"/>
          <c:showCatName val="0"/>
          <c:showSerName val="0"/>
          <c:showPercent val="0"/>
          <c:showBubbleSize val="0"/>
        </c:dLbls>
        <c:gapWidth val="150"/>
        <c:axId val="-1513434416"/>
        <c:axId val="-1513433328"/>
      </c:barChart>
      <c:catAx>
        <c:axId val="-1513434416"/>
        <c:scaling>
          <c:orientation val="minMax"/>
        </c:scaling>
        <c:delete val="0"/>
        <c:axPos val="b"/>
        <c:majorGridlines/>
        <c:numFmt formatCode="General" sourceLinked="1"/>
        <c:majorTickMark val="out"/>
        <c:minorTickMark val="none"/>
        <c:tickLblPos val="nextTo"/>
        <c:txPr>
          <a:bodyPr rot="-5400000" vert="horz"/>
          <a:lstStyle/>
          <a:p>
            <a:pPr>
              <a:defRPr sz="1200" b="0" i="0" u="none" strike="noStrike" baseline="0">
                <a:solidFill>
                  <a:srgbClr val="000000"/>
                </a:solidFill>
                <a:latin typeface="Arial Narrow"/>
                <a:ea typeface="Arial Narrow"/>
                <a:cs typeface="Arial Narrow"/>
              </a:defRPr>
            </a:pPr>
            <a:endParaRPr lang="es-CO"/>
          </a:p>
        </c:txPr>
        <c:crossAx val="-1513433328"/>
        <c:crosses val="autoZero"/>
        <c:auto val="1"/>
        <c:lblAlgn val="ctr"/>
        <c:lblOffset val="100"/>
        <c:noMultiLvlLbl val="0"/>
      </c:catAx>
      <c:valAx>
        <c:axId val="-1513433328"/>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Arial Narrow"/>
                <a:ea typeface="Arial Narrow"/>
                <a:cs typeface="Arial Narrow"/>
              </a:defRPr>
            </a:pPr>
            <a:endParaRPr lang="es-CO"/>
          </a:p>
        </c:txPr>
        <c:crossAx val="-1513434416"/>
        <c:crosses val="autoZero"/>
        <c:crossBetween val="between"/>
      </c:valAx>
    </c:plotArea>
    <c:legend>
      <c:legendPos val="r"/>
      <c:layout>
        <c:manualLayout>
          <c:xMode val="edge"/>
          <c:yMode val="edge"/>
          <c:x val="0.74804985897618603"/>
          <c:y val="0.20525601618515166"/>
          <c:w val="0.2519501410238138"/>
          <c:h val="0.3578400639792132"/>
        </c:manualLayout>
      </c:layout>
      <c:overlay val="0"/>
      <c:txPr>
        <a:bodyPr/>
        <a:lstStyle/>
        <a:p>
          <a:pPr>
            <a:defRPr sz="825" b="0" i="0" u="none" strike="noStrike" baseline="0">
              <a:solidFill>
                <a:srgbClr val="000000"/>
              </a:solidFill>
              <a:latin typeface="Arial Narrow"/>
              <a:ea typeface="Arial Narrow"/>
              <a:cs typeface="Arial Narrow"/>
            </a:defRPr>
          </a:pPr>
          <a:endParaRPr lang="es-CO"/>
        </a:p>
      </c:txPr>
    </c:legend>
    <c:plotVisOnly val="1"/>
    <c:dispBlanksAs val="gap"/>
    <c:showDLblsOverMax val="0"/>
  </c:chart>
  <c:spPr>
    <a:pattFill prst="pct5">
      <a:fgClr>
        <a:schemeClr val="tx2"/>
      </a:fgClr>
      <a:bgClr>
        <a:schemeClr val="bg1"/>
      </a:bgClr>
    </a:pattFill>
    <a:ln>
      <a:solidFill>
        <a:schemeClr val="tx2">
          <a:lumMod val="50000"/>
        </a:schemeClr>
      </a:solidFill>
    </a:ln>
  </c:spPr>
  <c:txPr>
    <a:bodyPr/>
    <a:lstStyle/>
    <a:p>
      <a:pPr>
        <a:defRPr sz="1000" b="0" i="0" u="none" strike="noStrike" baseline="0">
          <a:solidFill>
            <a:srgbClr val="000000"/>
          </a:solidFill>
          <a:latin typeface="Arial Narrow"/>
          <a:ea typeface="Arial Narrow"/>
          <a:cs typeface="Arial Narrow"/>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[Plan_Mejoramiento_Procesos_Gestion_diciembre vigencia 2023.xlsx]DATOSTC!TablaDinámica1</c:name>
    <c:fmtId val="16"/>
  </c:pivotSource>
  <c:chart>
    <c:title>
      <c:tx>
        <c:strRef>
          <c:f>DATOSTC!$BA$5</c:f>
          <c:strCache>
            <c:ptCount val="1"/>
            <c:pt idx="0">
              <c:v>DIRECCIÓN TERRITORIAL ANDES NOROCCIODENTALES</c:v>
            </c:pt>
          </c:strCache>
        </c:strRef>
      </c:tx>
      <c:layout>
        <c:manualLayout>
          <c:xMode val="edge"/>
          <c:yMode val="edge"/>
          <c:x val="0.21869029996862235"/>
          <c:y val="4.3206604270185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C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2">
              <a:lumMod val="75000"/>
            </a:schemeClr>
          </a:solidFill>
          <a:ln w="19050">
            <a:solidFill>
              <a:schemeClr val="accent2">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2">
              <a:lumMod val="75000"/>
            </a:schemeClr>
          </a:solidFill>
          <a:ln w="19050">
            <a:solidFill>
              <a:schemeClr val="accent2">
                <a:lumMod val="75000"/>
              </a:schemeClr>
            </a:solidFill>
          </a:ln>
          <a:effectLst/>
        </c:spPr>
      </c:pivotFmt>
      <c:pivotFmt>
        <c:idx val="9"/>
        <c:spPr>
          <a:solidFill>
            <a:schemeClr val="accent1"/>
          </a:solidFill>
          <a:ln w="19050">
            <a:solidFill>
              <a:schemeClr val="lt1"/>
            </a:solidFill>
          </a:ln>
          <a:effectLst/>
        </c:spPr>
        <c:marker>
          <c:symbol val="none"/>
        </c:marker>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spPr>
          <a:solidFill>
            <a:schemeClr val="accent2">
              <a:lumMod val="75000"/>
            </a:schemeClr>
          </a:solidFill>
          <a:ln w="19050">
            <a:solidFill>
              <a:schemeClr val="accent2">
                <a:lumMod val="75000"/>
              </a:schemeClr>
            </a:solidFill>
          </a:ln>
          <a:effectLst/>
        </c:spPr>
      </c:pivotFmt>
      <c:pivotFmt>
        <c:idx val="23"/>
        <c:spPr>
          <a:solidFill>
            <a:schemeClr val="accent2">
              <a:lumMod val="75000"/>
            </a:schemeClr>
          </a:solidFill>
          <a:ln w="19050">
            <a:solidFill>
              <a:schemeClr val="accent2">
                <a:lumMod val="75000"/>
              </a:schemeClr>
            </a:solidFill>
          </a:ln>
          <a:effectLst/>
        </c:spPr>
      </c:pivotFmt>
      <c:pivotFmt>
        <c:idx val="24"/>
        <c:spPr>
          <a:solidFill>
            <a:schemeClr val="accent2">
              <a:lumMod val="75000"/>
            </a:schemeClr>
          </a:solidFill>
          <a:ln w="19050">
            <a:solidFill>
              <a:schemeClr val="accent2">
                <a:lumMod val="75000"/>
              </a:schemeClr>
            </a:solidFill>
          </a:ln>
          <a:effectLst/>
        </c:spPr>
      </c:pivotFmt>
      <c:pivotFmt>
        <c:idx val="25"/>
        <c:spPr>
          <a:solidFill>
            <a:schemeClr val="accent2">
              <a:lumMod val="75000"/>
            </a:schemeClr>
          </a:solidFill>
          <a:ln w="19050">
            <a:solidFill>
              <a:schemeClr val="accent2">
                <a:lumMod val="75000"/>
              </a:schemeClr>
            </a:solidFill>
          </a:ln>
          <a:effectLst/>
        </c:spPr>
      </c:pivotFmt>
      <c:pivotFmt>
        <c:idx val="26"/>
        <c:spPr>
          <a:solidFill>
            <a:schemeClr val="accent2">
              <a:lumMod val="75000"/>
            </a:schemeClr>
          </a:solidFill>
          <a:ln w="19050">
            <a:solidFill>
              <a:schemeClr val="accent2">
                <a:lumMod val="75000"/>
              </a:schemeClr>
            </a:solidFill>
          </a:ln>
          <a:effectLst/>
        </c:spPr>
      </c:pivotFmt>
      <c:pivotFmt>
        <c:idx val="27"/>
        <c:spPr>
          <a:solidFill>
            <a:schemeClr val="accent2">
              <a:lumMod val="75000"/>
            </a:schemeClr>
          </a:solidFill>
          <a:ln w="19050">
            <a:solidFill>
              <a:schemeClr val="accent2">
                <a:lumMod val="75000"/>
              </a:schemeClr>
            </a:solidFill>
          </a:ln>
          <a:effectLst/>
        </c:spPr>
      </c:pivotFmt>
      <c:pivotFmt>
        <c:idx val="28"/>
        <c:spPr>
          <a:solidFill>
            <a:schemeClr val="accent2">
              <a:lumMod val="75000"/>
            </a:schemeClr>
          </a:solidFill>
          <a:ln w="19050">
            <a:solidFill>
              <a:schemeClr val="accent2">
                <a:lumMod val="75000"/>
              </a:schemeClr>
            </a:solidFill>
          </a:ln>
          <a:effectLst/>
        </c:spPr>
      </c:pivotFmt>
      <c:pivotFmt>
        <c:idx val="29"/>
        <c:spPr>
          <a:solidFill>
            <a:schemeClr val="accent2">
              <a:lumMod val="75000"/>
            </a:schemeClr>
          </a:solidFill>
          <a:ln w="19050">
            <a:solidFill>
              <a:schemeClr val="accent2">
                <a:lumMod val="75000"/>
              </a:schemeClr>
            </a:solidFill>
          </a:ln>
          <a:effectLst/>
        </c:spPr>
      </c:pivotFmt>
      <c:pivotFmt>
        <c:idx val="30"/>
        <c:spPr>
          <a:solidFill>
            <a:schemeClr val="accent2">
              <a:lumMod val="75000"/>
            </a:schemeClr>
          </a:solidFill>
          <a:ln w="19050">
            <a:solidFill>
              <a:schemeClr val="accent2">
                <a:lumMod val="75000"/>
              </a:schemeClr>
            </a:solidFill>
          </a:ln>
          <a:effectLst/>
        </c:spPr>
      </c:pivotFmt>
      <c:pivotFmt>
        <c:idx val="31"/>
        <c:spPr>
          <a:solidFill>
            <a:schemeClr val="accent2">
              <a:lumMod val="75000"/>
            </a:schemeClr>
          </a:solidFill>
          <a:ln w="19050">
            <a:solidFill>
              <a:schemeClr val="accent2">
                <a:lumMod val="75000"/>
              </a:schemeClr>
            </a:solidFill>
          </a:ln>
          <a:effectLst/>
        </c:spPr>
      </c:pivotFmt>
      <c:pivotFmt>
        <c:idx val="32"/>
        <c:spPr>
          <a:solidFill>
            <a:schemeClr val="accent2">
              <a:lumMod val="75000"/>
            </a:schemeClr>
          </a:solidFill>
          <a:ln w="19050">
            <a:solidFill>
              <a:schemeClr val="accent2">
                <a:lumMod val="75000"/>
              </a:schemeClr>
            </a:solidFill>
          </a:ln>
          <a:effectLst/>
        </c:spPr>
      </c:pivotFmt>
      <c:pivotFmt>
        <c:idx val="33"/>
        <c:spPr>
          <a:solidFill>
            <a:schemeClr val="accent2">
              <a:lumMod val="75000"/>
            </a:schemeClr>
          </a:solidFill>
          <a:ln w="19050">
            <a:solidFill>
              <a:schemeClr val="accent2">
                <a:lumMod val="75000"/>
              </a:schemeClr>
            </a:solidFill>
          </a:ln>
          <a:effectLst/>
        </c:spPr>
      </c:pivotFmt>
      <c:pivotFmt>
        <c:idx val="34"/>
        <c:spPr>
          <a:solidFill>
            <a:schemeClr val="accent2">
              <a:lumMod val="75000"/>
            </a:schemeClr>
          </a:solidFill>
          <a:ln w="19050">
            <a:solidFill>
              <a:schemeClr val="accent2">
                <a:lumMod val="75000"/>
              </a:schemeClr>
            </a:solidFill>
          </a:ln>
          <a:effectLst/>
        </c:spPr>
      </c:pivotFmt>
      <c:pivotFmt>
        <c:idx val="35"/>
        <c:spPr>
          <a:solidFill>
            <a:schemeClr val="accent2">
              <a:lumMod val="75000"/>
            </a:schemeClr>
          </a:solidFill>
          <a:ln w="19050">
            <a:solidFill>
              <a:schemeClr val="accent2">
                <a:lumMod val="75000"/>
              </a:schemeClr>
            </a:solidFill>
          </a:ln>
          <a:effectLst/>
        </c:spPr>
      </c:pivotFmt>
      <c:pivotFmt>
        <c:idx val="36"/>
        <c:spPr>
          <a:solidFill>
            <a:schemeClr val="accent2">
              <a:lumMod val="75000"/>
            </a:schemeClr>
          </a:solidFill>
          <a:ln w="19050">
            <a:solidFill>
              <a:schemeClr val="accent2">
                <a:lumMod val="75000"/>
              </a:schemeClr>
            </a:solidFill>
          </a:ln>
          <a:effectLst/>
        </c:spPr>
      </c:pivotFmt>
      <c:pivotFmt>
        <c:idx val="37"/>
      </c:pivotFmt>
      <c:pivotFmt>
        <c:idx val="38"/>
      </c:pivotFmt>
      <c:pivotFmt>
        <c:idx val="39"/>
      </c:pivotFmt>
      <c:pivotFmt>
        <c:idx val="40"/>
        <c:spPr>
          <a:solidFill>
            <a:schemeClr val="accent2">
              <a:lumMod val="75000"/>
            </a:schemeClr>
          </a:solidFill>
          <a:ln w="19050">
            <a:solidFill>
              <a:schemeClr val="accent2">
                <a:lumMod val="75000"/>
              </a:schemeClr>
            </a:solidFill>
          </a:ln>
          <a:effectLst/>
        </c:spPr>
      </c:pivotFmt>
      <c:pivotFmt>
        <c:idx val="41"/>
      </c:pivotFmt>
      <c:pivotFmt>
        <c:idx val="42"/>
      </c:pivotFmt>
      <c:pivotFmt>
        <c:idx val="43"/>
        <c:spPr>
          <a:solidFill>
            <a:schemeClr val="accent2">
              <a:lumMod val="75000"/>
            </a:schemeClr>
          </a:solidFill>
          <a:ln w="19050">
            <a:solidFill>
              <a:schemeClr val="accent2">
                <a:lumMod val="75000"/>
              </a:schemeClr>
            </a:solidFill>
          </a:ln>
          <a:effectLst/>
        </c:spPr>
      </c:pivotFmt>
      <c:pivotFmt>
        <c:idx val="44"/>
      </c:pivotFmt>
    </c:pivotFmts>
    <c:plotArea>
      <c:layout/>
      <c:barChart>
        <c:barDir val="col"/>
        <c:grouping val="clustered"/>
        <c:varyColors val="0"/>
        <c:ser>
          <c:idx val="0"/>
          <c:order val="0"/>
          <c:tx>
            <c:strRef>
              <c:f>DATOSTC!$BA$5</c:f>
              <c:strCache>
                <c:ptCount val="1"/>
                <c:pt idx="0">
                  <c:v>Total</c:v>
                </c:pt>
              </c:strCache>
            </c:strRef>
          </c:tx>
          <c:spPr>
            <a:solidFill>
              <a:schemeClr val="accent2">
                <a:lumMod val="75000"/>
              </a:schemeClr>
            </a:solidFill>
            <a:ln w="19050">
              <a:solidFill>
                <a:schemeClr val="accent2">
                  <a:lumMod val="75000"/>
                </a:schemeClr>
              </a:solidFill>
            </a:ln>
            <a:effectLst/>
          </c:spPr>
          <c:invertIfNegative val="0"/>
          <c:dPt>
            <c:idx val="3"/>
            <c:invertIfNegative val="0"/>
            <c:bubble3D val="0"/>
            <c:extLst>
              <c:ext xmlns:c16="http://schemas.microsoft.com/office/drawing/2014/chart" uri="{C3380CC4-5D6E-409C-BE32-E72D297353CC}">
                <c16:uniqueId val="{00000001-0714-4561-A903-268806FB5361}"/>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DATOSTC!$BA$5</c:f>
              <c:multiLvlStrCache>
                <c:ptCount val="25"/>
                <c:lvl>
                  <c:pt idx="0">
                    <c:v>VENCIDA</c:v>
                  </c:pt>
                  <c:pt idx="1">
                    <c:v>VENCIDA</c:v>
                  </c:pt>
                  <c:pt idx="2">
                    <c:v>VENCIDA</c:v>
                  </c:pt>
                  <c:pt idx="3">
                    <c:v>VENCIDA</c:v>
                  </c:pt>
                  <c:pt idx="4">
                    <c:v>VENCIDA</c:v>
                  </c:pt>
                  <c:pt idx="5">
                    <c:v>VENCIDA</c:v>
                  </c:pt>
                  <c:pt idx="6">
                    <c:v>VENCIDA</c:v>
                  </c:pt>
                  <c:pt idx="7">
                    <c:v>VENCIDA</c:v>
                  </c:pt>
                  <c:pt idx="8">
                    <c:v>VENCIDA</c:v>
                  </c:pt>
                  <c:pt idx="9">
                    <c:v>VENCIDA</c:v>
                  </c:pt>
                  <c:pt idx="10">
                    <c:v>VENCIDA</c:v>
                  </c:pt>
                  <c:pt idx="11">
                    <c:v>VENCIDA</c:v>
                  </c:pt>
                  <c:pt idx="12">
                    <c:v>VENCIDA</c:v>
                  </c:pt>
                  <c:pt idx="13">
                    <c:v>VENCIDA</c:v>
                  </c:pt>
                  <c:pt idx="14">
                    <c:v>VENCIDA</c:v>
                  </c:pt>
                  <c:pt idx="15">
                    <c:v>VENCIDA</c:v>
                  </c:pt>
                  <c:pt idx="16">
                    <c:v>VENCIDA</c:v>
                  </c:pt>
                  <c:pt idx="17">
                    <c:v>VENCIDA</c:v>
                  </c:pt>
                  <c:pt idx="18">
                    <c:v>VENCIDA</c:v>
                  </c:pt>
                  <c:pt idx="19">
                    <c:v>VENCIDA</c:v>
                  </c:pt>
                  <c:pt idx="20">
                    <c:v>VENCIDA</c:v>
                  </c:pt>
                  <c:pt idx="21">
                    <c:v>VENCIDA</c:v>
                  </c:pt>
                  <c:pt idx="22">
                    <c:v>VENCIDA</c:v>
                  </c:pt>
                  <c:pt idx="23">
                    <c:v>VENCIDA</c:v>
                  </c:pt>
                  <c:pt idx="24">
                    <c:v>VENCIDA</c:v>
                  </c:pt>
                </c:lvl>
                <c:lvl>
                  <c:pt idx="0">
                    <c:v>GRUPO DE PROCESOS CORPORATIVOS</c:v>
                  </c:pt>
                  <c:pt idx="1">
                    <c:v>DIRECCIÓN TERRITORIAL CARIBE</c:v>
                  </c:pt>
                  <c:pt idx="2">
                    <c:v>PARQUE NACIONAL NATURAL CORALES DEL ROSARIO Y DE SAN BERNARDO</c:v>
                  </c:pt>
                  <c:pt idx="3">
                    <c:v>SANTUARIO DE FAUNA Y FLORA LOS FLAMENCOS</c:v>
                  </c:pt>
                  <c:pt idx="4">
                    <c:v>DIRECCIÓN TERRITORIAL ANDES OCCIDENTALES</c:v>
                  </c:pt>
                  <c:pt idx="5">
                    <c:v>SANTUARIO DE FAUNA Y FLORA GALERAS</c:v>
                  </c:pt>
                  <c:pt idx="6">
                    <c:v>DIRECCIÓN TERRITORIAL ORINOQUÍA</c:v>
                  </c:pt>
                  <c:pt idx="7">
                    <c:v>DISTRITO NACIONAL DE MANEJO INTEGRADO CINARUCO</c:v>
                  </c:pt>
                  <c:pt idx="8">
                    <c:v>PARQUE NACIONAL NATURAL CORDILLERA DE LOS PICACHOS</c:v>
                  </c:pt>
                  <c:pt idx="9">
                    <c:v>PARQUE NACIONAL NATURAL TINIGUA</c:v>
                  </c:pt>
                  <c:pt idx="10">
                    <c:v>PARQUE NACIONAL NATURAL SERRANÍA DE CHIRIBIQUETE</c:v>
                  </c:pt>
                  <c:pt idx="11">
                    <c:v>DIRECCIÓN TERRITORIAL PACÍFICO</c:v>
                  </c:pt>
                  <c:pt idx="12">
                    <c:v>PARQUE NACIONAL NATURAL GORGONA</c:v>
                  </c:pt>
                  <c:pt idx="13">
                    <c:v>PARQUE NACIONAL NATURAL UTRÍA</c:v>
                  </c:pt>
                  <c:pt idx="14">
                    <c:v>DIRECCIÓN TERRITORIAL ANDES NORORIENTALES</c:v>
                  </c:pt>
                  <c:pt idx="15">
                    <c:v>GRUPO DE ATENCIÓN AL CIUDADANO </c:v>
                  </c:pt>
                  <c:pt idx="16">
                    <c:v>GRUPO DE COMUNICACIONES</c:v>
                  </c:pt>
                  <c:pt idx="17">
                    <c:v>GRUPO DE CONTROL INTERNO</c:v>
                  </c:pt>
                  <c:pt idx="18">
                    <c:v>GRUPO DE GESTIÓN DEL CONOCIMIENTO E INNOVACIÓN </c:v>
                  </c:pt>
                  <c:pt idx="19">
                    <c:v>GRUPO DE GESTIÓN FINANCIERA</c:v>
                  </c:pt>
                  <c:pt idx="20">
                    <c:v>GRUPO DE GESTIÓN HUMANA</c:v>
                  </c:pt>
                  <c:pt idx="21">
                    <c:v>GRUPO DE PROCESOS CORPORATIVOS</c:v>
                  </c:pt>
                  <c:pt idx="22">
                    <c:v>GRUPO DE TECNOLOGÍAS DE LA INFORMACIÓN Y LAS COMUNICACIONES </c:v>
                  </c:pt>
                  <c:pt idx="23">
                    <c:v>GRUPO DE TRÁMITES Y EVALUACIÓN AMBIENTAL</c:v>
                  </c:pt>
                  <c:pt idx="24">
                    <c:v>OFICINA ASESORA JURÍDICA </c:v>
                  </c:pt>
                </c:lvl>
                <c:lvl>
                  <c:pt idx="0">
                    <c:v>(en blanco)</c:v>
                  </c:pt>
                  <c:pt idx="1">
                    <c:v>DTCA</c:v>
                  </c:pt>
                  <c:pt idx="4">
                    <c:v>DTAO</c:v>
                  </c:pt>
                  <c:pt idx="6">
                    <c:v>DTOR</c:v>
                  </c:pt>
                  <c:pt idx="11">
                    <c:v>DTPA</c:v>
                  </c:pt>
                  <c:pt idx="14">
                    <c:v>DTAN</c:v>
                  </c:pt>
                  <c:pt idx="15">
                    <c:v>NIVEL CENTRAL</c:v>
                  </c:pt>
                </c:lvl>
                <c:lvl>
                  <c:pt idx="0">
                    <c:v>ABIERTA</c:v>
                  </c:pt>
                </c:lvl>
              </c:multiLvlStrCache>
            </c:multiLvlStrRef>
          </c:cat>
          <c:val>
            <c:numRef>
              <c:f>DATOSTC!$BA$5</c:f>
              <c:numCache>
                <c:formatCode>General</c:formatCode>
                <c:ptCount val="25"/>
                <c:pt idx="0">
                  <c:v>3</c:v>
                </c:pt>
                <c:pt idx="1">
                  <c:v>162</c:v>
                </c:pt>
                <c:pt idx="2">
                  <c:v>4</c:v>
                </c:pt>
                <c:pt idx="3">
                  <c:v>2</c:v>
                </c:pt>
                <c:pt idx="4">
                  <c:v>14</c:v>
                </c:pt>
                <c:pt idx="5">
                  <c:v>1</c:v>
                </c:pt>
                <c:pt idx="6">
                  <c:v>10</c:v>
                </c:pt>
                <c:pt idx="7">
                  <c:v>1</c:v>
                </c:pt>
                <c:pt idx="8">
                  <c:v>2</c:v>
                </c:pt>
                <c:pt idx="9">
                  <c:v>3</c:v>
                </c:pt>
                <c:pt idx="10">
                  <c:v>2</c:v>
                </c:pt>
                <c:pt idx="11">
                  <c:v>6</c:v>
                </c:pt>
                <c:pt idx="12">
                  <c:v>4</c:v>
                </c:pt>
                <c:pt idx="13">
                  <c:v>1</c:v>
                </c:pt>
                <c:pt idx="14">
                  <c:v>10</c:v>
                </c:pt>
                <c:pt idx="15">
                  <c:v>1</c:v>
                </c:pt>
                <c:pt idx="16">
                  <c:v>29</c:v>
                </c:pt>
                <c:pt idx="17">
                  <c:v>2</c:v>
                </c:pt>
                <c:pt idx="18">
                  <c:v>1</c:v>
                </c:pt>
                <c:pt idx="19">
                  <c:v>13</c:v>
                </c:pt>
                <c:pt idx="20">
                  <c:v>60</c:v>
                </c:pt>
                <c:pt idx="21">
                  <c:v>22</c:v>
                </c:pt>
                <c:pt idx="22">
                  <c:v>9</c:v>
                </c:pt>
                <c:pt idx="23">
                  <c:v>4</c:v>
                </c:pt>
                <c:pt idx="24">
                  <c:v>5</c:v>
                </c:pt>
              </c:numCache>
            </c:numRef>
          </c:val>
          <c:extLst>
            <c:ext xmlns:c16="http://schemas.microsoft.com/office/drawing/2014/chart" uri="{C3380CC4-5D6E-409C-BE32-E72D297353CC}">
              <c16:uniqueId val="{00000003-2D4B-4600-855E-5F67CEDF656D}"/>
            </c:ext>
          </c:extLst>
        </c:ser>
        <c:dLbls>
          <c:showLegendKey val="0"/>
          <c:showVal val="0"/>
          <c:showCatName val="0"/>
          <c:showSerName val="0"/>
          <c:showPercent val="0"/>
          <c:showBubbleSize val="0"/>
        </c:dLbls>
        <c:gapWidth val="100"/>
        <c:axId val="2018268079"/>
        <c:axId val="1812763679"/>
      </c:barChart>
      <c:catAx>
        <c:axId val="20182680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O"/>
          </a:p>
        </c:txPr>
        <c:crossAx val="1812763679"/>
        <c:crosses val="autoZero"/>
        <c:auto val="1"/>
        <c:lblAlgn val="ctr"/>
        <c:lblOffset val="100"/>
        <c:noMultiLvlLbl val="0"/>
      </c:catAx>
      <c:valAx>
        <c:axId val="1812763679"/>
        <c:scaling>
          <c:orientation val="minMax"/>
        </c:scaling>
        <c:delete val="1"/>
        <c:axPos val="l"/>
        <c:numFmt formatCode="General" sourceLinked="1"/>
        <c:majorTickMark val="out"/>
        <c:minorTickMark val="none"/>
        <c:tickLblPos val="nextTo"/>
        <c:crossAx val="20182680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a:pPr>
            <a:r>
              <a:rPr lang="es-CO" sz="1200" b="1" i="0" baseline="0">
                <a:effectLst/>
                <a:latin typeface="Arial Narrow" panose="020B0606020202030204" pitchFamily="34" charset="0"/>
              </a:rPr>
              <a:t>ACCIONES DTAO </a:t>
            </a:r>
            <a:endParaRPr lang="es-CO" sz="1200">
              <a:effectLst/>
              <a:latin typeface="Arial Narrow" panose="020B0606020202030204" pitchFamily="34" charset="0"/>
            </a:endParaRPr>
          </a:p>
        </c:rich>
      </c:tx>
      <c:layout>
        <c:manualLayout>
          <c:xMode val="edge"/>
          <c:yMode val="edge"/>
          <c:x val="0.41223314149126378"/>
          <c:y val="0"/>
        </c:manualLayout>
      </c:layout>
      <c:overlay val="0"/>
    </c:title>
    <c:autoTitleDeleted val="0"/>
    <c:plotArea>
      <c:layout>
        <c:manualLayout>
          <c:layoutTarget val="inner"/>
          <c:xMode val="edge"/>
          <c:yMode val="edge"/>
          <c:x val="5.5643223087514099E-2"/>
          <c:y val="4.9303450038655522E-2"/>
          <c:w val="0.66397042514113302"/>
          <c:h val="0.64485445373426431"/>
        </c:manualLayout>
      </c:layout>
      <c:barChart>
        <c:barDir val="col"/>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5"/>
                <c:pt idx="0">
                  <c:v>68</c:v>
                </c:pt>
                <c:pt idx="1">
                  <c:v>66</c:v>
                </c:pt>
                <c:pt idx="2">
                  <c:v>64</c:v>
                </c:pt>
                <c:pt idx="3">
                  <c:v>1</c:v>
                </c:pt>
                <c:pt idx="4">
                  <c:v>14</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5"/>
                      <c:pt idx="0">
                        <c:v>DTAO</c:v>
                      </c:pt>
                      <c:pt idx="1">
                        <c:v>Parque Nacional Natural Cueva de los Guacharos</c:v>
                      </c:pt>
                      <c:pt idx="2">
                        <c:v>Parque Nacional Natural Los Nevados</c:v>
                      </c:pt>
                      <c:pt idx="3">
                        <c:v>Santuario de Fauna y Flora Galeras</c:v>
                      </c:pt>
                      <c:pt idx="4">
                        <c:v>Santuario de Fauna y Flora Otún Quimbaya</c:v>
                      </c:pt>
                    </c:strCache>
                  </c:strRef>
                </c15:cat>
              </c15:filteredCategoryTitle>
            </c:ext>
            <c:ext xmlns:c16="http://schemas.microsoft.com/office/drawing/2014/chart" uri="{C3380CC4-5D6E-409C-BE32-E72D297353CC}">
              <c16:uniqueId val="{00000000-55A5-44D5-BD6F-19D3EE498033}"/>
            </c:ext>
          </c:extLst>
        </c:ser>
        <c:ser>
          <c:idx val="1"/>
          <c:order val="1"/>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5"/>
                <c:pt idx="0">
                  <c:v>53</c:v>
                </c:pt>
                <c:pt idx="1">
                  <c:v>66</c:v>
                </c:pt>
                <c:pt idx="2">
                  <c:v>64</c:v>
                </c:pt>
                <c:pt idx="3">
                  <c:v>0</c:v>
                </c:pt>
                <c:pt idx="4">
                  <c:v>14</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5"/>
                      <c:pt idx="0">
                        <c:v>DTAO</c:v>
                      </c:pt>
                      <c:pt idx="1">
                        <c:v>Parque Nacional Natural Cueva de los Guacharos</c:v>
                      </c:pt>
                      <c:pt idx="2">
                        <c:v>Parque Nacional Natural Los Nevados</c:v>
                      </c:pt>
                      <c:pt idx="3">
                        <c:v>Santuario de Fauna y Flora Galeras</c:v>
                      </c:pt>
                      <c:pt idx="4">
                        <c:v>Santuario de Fauna y Flora Otún Quimbaya</c:v>
                      </c:pt>
                    </c:strCache>
                  </c:strRef>
                </c15:cat>
              </c15:filteredCategoryTitle>
            </c:ext>
            <c:ext xmlns:c16="http://schemas.microsoft.com/office/drawing/2014/chart" uri="{C3380CC4-5D6E-409C-BE32-E72D297353CC}">
              <c16:uniqueId val="{00000001-55A5-44D5-BD6F-19D3EE498033}"/>
            </c:ext>
          </c:extLst>
        </c:ser>
        <c:ser>
          <c:idx val="2"/>
          <c:order val="2"/>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5"/>
                <c:pt idx="0">
                  <c:v>15</c:v>
                </c:pt>
                <c:pt idx="1">
                  <c:v>0</c:v>
                </c:pt>
                <c:pt idx="2">
                  <c:v>0</c:v>
                </c:pt>
                <c:pt idx="3">
                  <c:v>1</c:v>
                </c:pt>
                <c:pt idx="4">
                  <c:v>0</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5"/>
                      <c:pt idx="0">
                        <c:v>DTAO</c:v>
                      </c:pt>
                      <c:pt idx="1">
                        <c:v>Parque Nacional Natural Cueva de los Guacharos</c:v>
                      </c:pt>
                      <c:pt idx="2">
                        <c:v>Parque Nacional Natural Los Nevados</c:v>
                      </c:pt>
                      <c:pt idx="3">
                        <c:v>Santuario de Fauna y Flora Galeras</c:v>
                      </c:pt>
                      <c:pt idx="4">
                        <c:v>Santuario de Fauna y Flora Otún Quimbaya</c:v>
                      </c:pt>
                    </c:strCache>
                  </c:strRef>
                </c15:cat>
              </c15:filteredCategoryTitle>
            </c:ext>
            <c:ext xmlns:c16="http://schemas.microsoft.com/office/drawing/2014/chart" uri="{C3380CC4-5D6E-409C-BE32-E72D297353CC}">
              <c16:uniqueId val="{00000002-55A5-44D5-BD6F-19D3EE498033}"/>
            </c:ext>
          </c:extLst>
        </c:ser>
        <c:ser>
          <c:idx val="3"/>
          <c:order val="3"/>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5"/>
                <c:pt idx="0">
                  <c:v>3</c:v>
                </c:pt>
                <c:pt idx="1">
                  <c:v>0</c:v>
                </c:pt>
                <c:pt idx="2">
                  <c:v>0</c:v>
                </c:pt>
                <c:pt idx="3">
                  <c:v>0</c:v>
                </c:pt>
                <c:pt idx="4">
                  <c:v>0</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5"/>
                      <c:pt idx="0">
                        <c:v>DTAO</c:v>
                      </c:pt>
                      <c:pt idx="1">
                        <c:v>Parque Nacional Natural Cueva de los Guacharos</c:v>
                      </c:pt>
                      <c:pt idx="2">
                        <c:v>Parque Nacional Natural Los Nevados</c:v>
                      </c:pt>
                      <c:pt idx="3">
                        <c:v>Santuario de Fauna y Flora Galeras</c:v>
                      </c:pt>
                      <c:pt idx="4">
                        <c:v>Santuario de Fauna y Flora Otún Quimbaya</c:v>
                      </c:pt>
                    </c:strCache>
                  </c:strRef>
                </c15:cat>
              </c15:filteredCategoryTitle>
            </c:ext>
            <c:ext xmlns:c16="http://schemas.microsoft.com/office/drawing/2014/chart" uri="{C3380CC4-5D6E-409C-BE32-E72D297353CC}">
              <c16:uniqueId val="{00000003-55A5-44D5-BD6F-19D3EE498033}"/>
            </c:ext>
          </c:extLst>
        </c:ser>
        <c:dLbls>
          <c:dLblPos val="outEnd"/>
          <c:showLegendKey val="0"/>
          <c:showVal val="1"/>
          <c:showCatName val="0"/>
          <c:showSerName val="0"/>
          <c:showPercent val="0"/>
          <c:showBubbleSize val="0"/>
        </c:dLbls>
        <c:gapWidth val="150"/>
        <c:axId val="-1513435504"/>
        <c:axId val="-1513432240"/>
      </c:barChart>
      <c:catAx>
        <c:axId val="-1513435504"/>
        <c:scaling>
          <c:orientation val="minMax"/>
        </c:scaling>
        <c:delete val="0"/>
        <c:axPos val="b"/>
        <c:majorGridlines/>
        <c:numFmt formatCode="General" sourceLinked="1"/>
        <c:majorTickMark val="out"/>
        <c:minorTickMark val="none"/>
        <c:tickLblPos val="nextTo"/>
        <c:spPr>
          <a:ln>
            <a:noFill/>
          </a:ln>
        </c:spPr>
        <c:txPr>
          <a:bodyPr rot="-5400000" vert="horz"/>
          <a:lstStyle/>
          <a:p>
            <a:pPr>
              <a:defRPr sz="1000" b="0" i="0" u="none" strike="noStrike" baseline="0">
                <a:solidFill>
                  <a:srgbClr val="000000"/>
                </a:solidFill>
                <a:latin typeface="Calibri"/>
                <a:ea typeface="Calibri"/>
                <a:cs typeface="Calibri"/>
              </a:defRPr>
            </a:pPr>
            <a:endParaRPr lang="es-CO"/>
          </a:p>
        </c:txPr>
        <c:crossAx val="-1513432240"/>
        <c:crosses val="autoZero"/>
        <c:auto val="1"/>
        <c:lblAlgn val="ctr"/>
        <c:lblOffset val="100"/>
        <c:noMultiLvlLbl val="0"/>
      </c:catAx>
      <c:valAx>
        <c:axId val="-15134322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513435504"/>
        <c:crosses val="autoZero"/>
        <c:crossBetween val="between"/>
      </c:valAx>
    </c:plotArea>
    <c:legend>
      <c:legendPos val="r"/>
      <c:layout>
        <c:manualLayout>
          <c:xMode val="edge"/>
          <c:yMode val="edge"/>
          <c:x val="0.76622076890598112"/>
          <c:y val="0.21468763113074821"/>
          <c:w val="0.22089682472613728"/>
          <c:h val="0.69313885017435162"/>
        </c:manualLayout>
      </c:layout>
      <c:overlay val="0"/>
      <c:txPr>
        <a:bodyPr/>
        <a:lstStyle/>
        <a:p>
          <a:pPr>
            <a:defRPr sz="800" b="1" i="0" u="none" strike="noStrike" baseline="0">
              <a:solidFill>
                <a:srgbClr val="000000"/>
              </a:solidFill>
              <a:latin typeface="Arial Narrow"/>
              <a:ea typeface="Arial Narrow"/>
              <a:cs typeface="Arial Narrow"/>
            </a:defRPr>
          </a:pPr>
          <a:endParaRPr lang="es-CO"/>
        </a:p>
      </c:txPr>
    </c:legend>
    <c:plotVisOnly val="1"/>
    <c:dispBlanksAs val="gap"/>
    <c:showDLblsOverMax val="0"/>
  </c:chart>
  <c:spPr>
    <a:pattFill prst="pct5">
      <a:fgClr>
        <a:schemeClr val="accent6">
          <a:lumMod val="50000"/>
        </a:schemeClr>
      </a:fgClr>
      <a:bgClr>
        <a:schemeClr val="bg1"/>
      </a:bgClr>
    </a:pattFill>
    <a:ln>
      <a:solidFill>
        <a:schemeClr val="accent6">
          <a:lumMod val="50000"/>
        </a:schemeClr>
      </a:solid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0"/>
    </mc:Choice>
    <mc:Fallback>
      <c:style val="30"/>
    </mc:Fallback>
  </mc:AlternateContent>
  <c:chart>
    <c:title>
      <c:tx>
        <c:rich>
          <a:bodyPr/>
          <a:lstStyle/>
          <a:p>
            <a:pPr>
              <a:defRPr/>
            </a:pPr>
            <a:r>
              <a:rPr lang="es-CO" sz="1200" b="1" i="0" u="none" strike="noStrike" baseline="0">
                <a:effectLst/>
              </a:rPr>
              <a:t>ACCIONES DTOR</a:t>
            </a:r>
            <a:endParaRPr lang="es-CO"/>
          </a:p>
        </c:rich>
      </c:tx>
      <c:overlay val="0"/>
    </c:title>
    <c:autoTitleDeleted val="0"/>
    <c:plotArea>
      <c:layout>
        <c:manualLayout>
          <c:layoutTarget val="inner"/>
          <c:xMode val="edge"/>
          <c:yMode val="edge"/>
          <c:x val="5.6461496234539367E-2"/>
          <c:y val="2.6069676073099558E-2"/>
          <c:w val="0.68528193779699098"/>
          <c:h val="0.66843188079750904"/>
        </c:manualLayout>
      </c:layout>
      <c:barChart>
        <c:barDir val="col"/>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8"/>
                <c:pt idx="0">
                  <c:v>88</c:v>
                </c:pt>
                <c:pt idx="1">
                  <c:v>4</c:v>
                </c:pt>
                <c:pt idx="2">
                  <c:v>13</c:v>
                </c:pt>
                <c:pt idx="3">
                  <c:v>1</c:v>
                </c:pt>
                <c:pt idx="4">
                  <c:v>4</c:v>
                </c:pt>
                <c:pt idx="5">
                  <c:v>2</c:v>
                </c:pt>
                <c:pt idx="6">
                  <c:v>1</c:v>
                </c:pt>
                <c:pt idx="7">
                  <c:v>7</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8"/>
                      <c:pt idx="0">
                        <c:v>DTOR</c:v>
                      </c:pt>
                      <c:pt idx="1">
                        <c:v>Distrito Nacional de Manejo Integrado Cinaruco</c:v>
                      </c:pt>
                      <c:pt idx="2">
                        <c:v>Parque Nacional Natural El Tuparro</c:v>
                      </c:pt>
                      <c:pt idx="3">
                        <c:v>Parque Nacional Natural Chingaza</c:v>
                      </c:pt>
                      <c:pt idx="4">
                        <c:v>Parque Nacional Natural Tinigua</c:v>
                      </c:pt>
                      <c:pt idx="5">
                        <c:v>Parque Nacional Natural Cordillera de los Picachos</c:v>
                      </c:pt>
                      <c:pt idx="6">
                        <c:v>Parque Nacional Natural Sumapaz</c:v>
                      </c:pt>
                      <c:pt idx="7">
                        <c:v>Parque Nacional Natural Sierra de la Macarena</c:v>
                      </c:pt>
                    </c:strCache>
                  </c:strRef>
                </c15:cat>
              </c15:filteredCategoryTitle>
            </c:ext>
            <c:ext xmlns:c16="http://schemas.microsoft.com/office/drawing/2014/chart" uri="{C3380CC4-5D6E-409C-BE32-E72D297353CC}">
              <c16:uniqueId val="{00000000-B799-4A8F-B884-F2BC9FA7DE8C}"/>
            </c:ext>
          </c:extLst>
        </c:ser>
        <c:ser>
          <c:idx val="1"/>
          <c:order val="1"/>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8"/>
                <c:pt idx="0">
                  <c:v>71</c:v>
                </c:pt>
                <c:pt idx="1">
                  <c:v>4</c:v>
                </c:pt>
                <c:pt idx="2">
                  <c:v>13</c:v>
                </c:pt>
                <c:pt idx="3">
                  <c:v>1</c:v>
                </c:pt>
                <c:pt idx="4">
                  <c:v>1</c:v>
                </c:pt>
                <c:pt idx="5">
                  <c:v>0</c:v>
                </c:pt>
                <c:pt idx="6">
                  <c:v>0</c:v>
                </c:pt>
                <c:pt idx="7">
                  <c:v>6</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8"/>
                      <c:pt idx="0">
                        <c:v>DTOR</c:v>
                      </c:pt>
                      <c:pt idx="1">
                        <c:v>Distrito Nacional de Manejo Integrado Cinaruco</c:v>
                      </c:pt>
                      <c:pt idx="2">
                        <c:v>Parque Nacional Natural El Tuparro</c:v>
                      </c:pt>
                      <c:pt idx="3">
                        <c:v>Parque Nacional Natural Chingaza</c:v>
                      </c:pt>
                      <c:pt idx="4">
                        <c:v>Parque Nacional Natural Tinigua</c:v>
                      </c:pt>
                      <c:pt idx="5">
                        <c:v>Parque Nacional Natural Cordillera de los Picachos</c:v>
                      </c:pt>
                      <c:pt idx="6">
                        <c:v>Parque Nacional Natural Sumapaz</c:v>
                      </c:pt>
                      <c:pt idx="7">
                        <c:v>Parque Nacional Natural Sierra de la Macarena</c:v>
                      </c:pt>
                    </c:strCache>
                  </c:strRef>
                </c15:cat>
              </c15:filteredCategoryTitle>
            </c:ext>
            <c:ext xmlns:c16="http://schemas.microsoft.com/office/drawing/2014/chart" uri="{C3380CC4-5D6E-409C-BE32-E72D297353CC}">
              <c16:uniqueId val="{00000001-B799-4A8F-B884-F2BC9FA7DE8C}"/>
            </c:ext>
          </c:extLst>
        </c:ser>
        <c:ser>
          <c:idx val="2"/>
          <c:order val="2"/>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8"/>
                <c:pt idx="0">
                  <c:v>17</c:v>
                </c:pt>
                <c:pt idx="1">
                  <c:v>0</c:v>
                </c:pt>
                <c:pt idx="2">
                  <c:v>0</c:v>
                </c:pt>
                <c:pt idx="3">
                  <c:v>0</c:v>
                </c:pt>
                <c:pt idx="4">
                  <c:v>3</c:v>
                </c:pt>
                <c:pt idx="5">
                  <c:v>2</c:v>
                </c:pt>
                <c:pt idx="6">
                  <c:v>1</c:v>
                </c:pt>
                <c:pt idx="7">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8"/>
                      <c:pt idx="0">
                        <c:v>DTOR</c:v>
                      </c:pt>
                      <c:pt idx="1">
                        <c:v>Distrito Nacional de Manejo Integrado Cinaruco</c:v>
                      </c:pt>
                      <c:pt idx="2">
                        <c:v>Parque Nacional Natural El Tuparro</c:v>
                      </c:pt>
                      <c:pt idx="3">
                        <c:v>Parque Nacional Natural Chingaza</c:v>
                      </c:pt>
                      <c:pt idx="4">
                        <c:v>Parque Nacional Natural Tinigua</c:v>
                      </c:pt>
                      <c:pt idx="5">
                        <c:v>Parque Nacional Natural Cordillera de los Picachos</c:v>
                      </c:pt>
                      <c:pt idx="6">
                        <c:v>Parque Nacional Natural Sumapaz</c:v>
                      </c:pt>
                      <c:pt idx="7">
                        <c:v>Parque Nacional Natural Sierra de la Macarena</c:v>
                      </c:pt>
                    </c:strCache>
                  </c:strRef>
                </c15:cat>
              </c15:filteredCategoryTitle>
            </c:ext>
            <c:ext xmlns:c16="http://schemas.microsoft.com/office/drawing/2014/chart" uri="{C3380CC4-5D6E-409C-BE32-E72D297353CC}">
              <c16:uniqueId val="{00000002-B799-4A8F-B884-F2BC9FA7DE8C}"/>
            </c:ext>
          </c:extLst>
        </c:ser>
        <c:ser>
          <c:idx val="3"/>
          <c:order val="3"/>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8"/>
                <c:pt idx="0">
                  <c:v>2</c:v>
                </c:pt>
                <c:pt idx="1">
                  <c:v>0</c:v>
                </c:pt>
                <c:pt idx="2">
                  <c:v>0</c:v>
                </c:pt>
                <c:pt idx="3">
                  <c:v>0</c:v>
                </c:pt>
                <c:pt idx="4">
                  <c:v>0</c:v>
                </c:pt>
                <c:pt idx="5">
                  <c:v>0</c:v>
                </c:pt>
                <c:pt idx="6">
                  <c:v>0</c:v>
                </c:pt>
                <c:pt idx="7">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8"/>
                      <c:pt idx="0">
                        <c:v>DTOR</c:v>
                      </c:pt>
                      <c:pt idx="1">
                        <c:v>Distrito Nacional de Manejo Integrado Cinaruco</c:v>
                      </c:pt>
                      <c:pt idx="2">
                        <c:v>Parque Nacional Natural El Tuparro</c:v>
                      </c:pt>
                      <c:pt idx="3">
                        <c:v>Parque Nacional Natural Chingaza</c:v>
                      </c:pt>
                      <c:pt idx="4">
                        <c:v>Parque Nacional Natural Tinigua</c:v>
                      </c:pt>
                      <c:pt idx="5">
                        <c:v>Parque Nacional Natural Cordillera de los Picachos</c:v>
                      </c:pt>
                      <c:pt idx="6">
                        <c:v>Parque Nacional Natural Sumapaz</c:v>
                      </c:pt>
                      <c:pt idx="7">
                        <c:v>Parque Nacional Natural Sierra de la Macarena</c:v>
                      </c:pt>
                    </c:strCache>
                  </c:strRef>
                </c15:cat>
              </c15:filteredCategoryTitle>
            </c:ext>
            <c:ext xmlns:c16="http://schemas.microsoft.com/office/drawing/2014/chart" uri="{C3380CC4-5D6E-409C-BE32-E72D297353CC}">
              <c16:uniqueId val="{00000003-B799-4A8F-B884-F2BC9FA7DE8C}"/>
            </c:ext>
          </c:extLst>
        </c:ser>
        <c:dLbls>
          <c:dLblPos val="outEnd"/>
          <c:showLegendKey val="0"/>
          <c:showVal val="1"/>
          <c:showCatName val="0"/>
          <c:showSerName val="0"/>
          <c:showPercent val="0"/>
          <c:showBubbleSize val="0"/>
        </c:dLbls>
        <c:gapWidth val="150"/>
        <c:axId val="-1466616096"/>
        <c:axId val="-1466614464"/>
      </c:barChart>
      <c:catAx>
        <c:axId val="-146661609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1466614464"/>
        <c:crosses val="autoZero"/>
        <c:auto val="0"/>
        <c:lblAlgn val="ctr"/>
        <c:lblOffset val="100"/>
        <c:noMultiLvlLbl val="0"/>
      </c:catAx>
      <c:valAx>
        <c:axId val="-146661446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466616096"/>
        <c:crosses val="autoZero"/>
        <c:crossBetween val="between"/>
      </c:valAx>
    </c:plotArea>
    <c:legend>
      <c:legendPos val="r"/>
      <c:layout>
        <c:manualLayout>
          <c:xMode val="edge"/>
          <c:yMode val="edge"/>
          <c:x val="0.77770326949180046"/>
          <c:y val="0.14574976351306354"/>
          <c:w val="0.22229673050819951"/>
          <c:h val="0.37063654275356761"/>
        </c:manualLayout>
      </c:layout>
      <c:overlay val="0"/>
      <c:txPr>
        <a:bodyPr/>
        <a:lstStyle/>
        <a:p>
          <a:pPr>
            <a:defRPr sz="800" b="1" i="0" u="none" strike="noStrike" baseline="0">
              <a:solidFill>
                <a:srgbClr val="000000"/>
              </a:solidFill>
              <a:latin typeface="Calibri"/>
              <a:ea typeface="Calibri"/>
              <a:cs typeface="Calibri"/>
            </a:defRPr>
          </a:pPr>
          <a:endParaRPr lang="es-CO"/>
        </a:p>
      </c:txPr>
    </c:legend>
    <c:plotVisOnly val="1"/>
    <c:dispBlanksAs val="gap"/>
    <c:showDLblsOverMax val="0"/>
  </c:chart>
  <c:spPr>
    <a:pattFill prst="pct5">
      <a:fgClr>
        <a:srgbClr val="7030A0"/>
      </a:fgClr>
      <a:bgClr>
        <a:schemeClr val="bg1"/>
      </a:bgClr>
    </a:pattFill>
    <a:ln>
      <a:solidFill>
        <a:srgbClr val="7030A0"/>
      </a:solid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defRPr/>
            </a:pPr>
            <a:r>
              <a:rPr lang="es-CO" sz="1200" b="1" i="0" baseline="0">
                <a:effectLst/>
                <a:latin typeface="Arial Narrow" panose="020B0606020202030204" pitchFamily="34" charset="0"/>
              </a:rPr>
              <a:t>ACCIONES DTAN</a:t>
            </a:r>
            <a:endParaRPr lang="es-CO" sz="1200">
              <a:effectLst/>
              <a:latin typeface="Arial Narrow" panose="020B0606020202030204" pitchFamily="34" charset="0"/>
            </a:endParaRPr>
          </a:p>
        </c:rich>
      </c:tx>
      <c:layout>
        <c:manualLayout>
          <c:xMode val="edge"/>
          <c:yMode val="edge"/>
          <c:x val="0.4114353419769895"/>
          <c:y val="0"/>
        </c:manualLayout>
      </c:layout>
      <c:overlay val="0"/>
    </c:title>
    <c:autoTitleDeleted val="0"/>
    <c:plotArea>
      <c:layout>
        <c:manualLayout>
          <c:layoutTarget val="inner"/>
          <c:xMode val="edge"/>
          <c:yMode val="edge"/>
          <c:x val="5.653077657142818E-2"/>
          <c:y val="4.1553293110709072E-2"/>
          <c:w val="0.7231648891989767"/>
          <c:h val="0.57479919845935223"/>
        </c:manualLayout>
      </c:layout>
      <c:barChart>
        <c:barDir val="col"/>
        <c:grouping val="clustered"/>
        <c:varyColors val="0"/>
        <c:ser>
          <c:idx val="1"/>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6"/>
                <c:pt idx="0">
                  <c:v>106</c:v>
                </c:pt>
                <c:pt idx="1">
                  <c:v>3</c:v>
                </c:pt>
                <c:pt idx="2">
                  <c:v>2</c:v>
                </c:pt>
                <c:pt idx="3">
                  <c:v>1</c:v>
                </c:pt>
                <c:pt idx="4">
                  <c:v>2</c:v>
                </c:pt>
                <c:pt idx="5">
                  <c:v>9</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6"/>
                      <c:pt idx="0">
                        <c:v>DTAN</c:v>
                      </c:pt>
                      <c:pt idx="1">
                        <c:v>Parque Nacional Natural Catatumbo Barí</c:v>
                      </c:pt>
                      <c:pt idx="2">
                        <c:v>Parque Nacional Natural Serranía de los Yariguies</c:v>
                      </c:pt>
                      <c:pt idx="3">
                        <c:v>Parque Nacional Natural Tamá</c:v>
                      </c:pt>
                      <c:pt idx="4">
                        <c:v>Parque Nacional Natural Pisba</c:v>
                      </c:pt>
                      <c:pt idx="5">
                        <c:v>Parque Nacional Natural El Cocuy</c:v>
                      </c:pt>
                    </c:strCache>
                  </c:strRef>
                </c15:cat>
              </c15:filteredCategoryTitle>
            </c:ext>
            <c:ext xmlns:c16="http://schemas.microsoft.com/office/drawing/2014/chart" uri="{C3380CC4-5D6E-409C-BE32-E72D297353CC}">
              <c16:uniqueId val="{00000000-F0DD-4F5D-9787-2C97C3469E6A}"/>
            </c:ext>
          </c:extLst>
        </c:ser>
        <c:ser>
          <c:idx val="2"/>
          <c:order val="1"/>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6"/>
                <c:pt idx="0">
                  <c:v>76</c:v>
                </c:pt>
                <c:pt idx="1">
                  <c:v>3</c:v>
                </c:pt>
                <c:pt idx="2">
                  <c:v>2</c:v>
                </c:pt>
                <c:pt idx="3">
                  <c:v>1</c:v>
                </c:pt>
                <c:pt idx="4">
                  <c:v>1</c:v>
                </c:pt>
                <c:pt idx="5">
                  <c:v>9</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6"/>
                      <c:pt idx="0">
                        <c:v>DTAN</c:v>
                      </c:pt>
                      <c:pt idx="1">
                        <c:v>Parque Nacional Natural Catatumbo Barí</c:v>
                      </c:pt>
                      <c:pt idx="2">
                        <c:v>Parque Nacional Natural Serranía de los Yariguies</c:v>
                      </c:pt>
                      <c:pt idx="3">
                        <c:v>Parque Nacional Natural Tamá</c:v>
                      </c:pt>
                      <c:pt idx="4">
                        <c:v>Parque Nacional Natural Pisba</c:v>
                      </c:pt>
                      <c:pt idx="5">
                        <c:v>Parque Nacional Natural El Cocuy</c:v>
                      </c:pt>
                    </c:strCache>
                  </c:strRef>
                </c15:cat>
              </c15:filteredCategoryTitle>
            </c:ext>
            <c:ext xmlns:c16="http://schemas.microsoft.com/office/drawing/2014/chart" uri="{C3380CC4-5D6E-409C-BE32-E72D297353CC}">
              <c16:uniqueId val="{00000001-F0DD-4F5D-9787-2C97C3469E6A}"/>
            </c:ext>
          </c:extLst>
        </c:ser>
        <c:ser>
          <c:idx val="3"/>
          <c:order val="2"/>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6"/>
                <c:pt idx="0">
                  <c:v>30</c:v>
                </c:pt>
                <c:pt idx="1">
                  <c:v>0</c:v>
                </c:pt>
                <c:pt idx="2">
                  <c:v>0</c:v>
                </c:pt>
                <c:pt idx="3">
                  <c:v>0</c:v>
                </c:pt>
                <c:pt idx="4">
                  <c:v>1</c:v>
                </c:pt>
                <c:pt idx="5">
                  <c:v>0</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6"/>
                      <c:pt idx="0">
                        <c:v>DTAN</c:v>
                      </c:pt>
                      <c:pt idx="1">
                        <c:v>Parque Nacional Natural Catatumbo Barí</c:v>
                      </c:pt>
                      <c:pt idx="2">
                        <c:v>Parque Nacional Natural Serranía de los Yariguies</c:v>
                      </c:pt>
                      <c:pt idx="3">
                        <c:v>Parque Nacional Natural Tamá</c:v>
                      </c:pt>
                      <c:pt idx="4">
                        <c:v>Parque Nacional Natural Pisba</c:v>
                      </c:pt>
                      <c:pt idx="5">
                        <c:v>Parque Nacional Natural El Cocuy</c:v>
                      </c:pt>
                    </c:strCache>
                  </c:strRef>
                </c15:cat>
              </c15:filteredCategoryTitle>
            </c:ext>
            <c:ext xmlns:c16="http://schemas.microsoft.com/office/drawing/2014/chart" uri="{C3380CC4-5D6E-409C-BE32-E72D297353CC}">
              <c16:uniqueId val="{00000002-F0DD-4F5D-9787-2C97C3469E6A}"/>
            </c:ext>
          </c:extLst>
        </c:ser>
        <c:ser>
          <c:idx val="0"/>
          <c:order val="3"/>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6"/>
                <c:pt idx="0">
                  <c:v>6</c:v>
                </c:pt>
                <c:pt idx="1">
                  <c:v>0</c:v>
                </c:pt>
                <c:pt idx="2">
                  <c:v>0</c:v>
                </c:pt>
                <c:pt idx="3">
                  <c:v>0</c:v>
                </c:pt>
                <c:pt idx="4">
                  <c:v>1</c:v>
                </c:pt>
                <c:pt idx="5">
                  <c:v>0</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6"/>
                      <c:pt idx="0">
                        <c:v>DTAN</c:v>
                      </c:pt>
                      <c:pt idx="1">
                        <c:v>Parque Nacional Natural Catatumbo Barí</c:v>
                      </c:pt>
                      <c:pt idx="2">
                        <c:v>Parque Nacional Natural Serranía de los Yariguies</c:v>
                      </c:pt>
                      <c:pt idx="3">
                        <c:v>Parque Nacional Natural Tamá</c:v>
                      </c:pt>
                      <c:pt idx="4">
                        <c:v>Parque Nacional Natural Pisba</c:v>
                      </c:pt>
                      <c:pt idx="5">
                        <c:v>Parque Nacional Natural El Cocuy</c:v>
                      </c:pt>
                    </c:strCache>
                  </c:strRef>
                </c15:cat>
              </c15:filteredCategoryTitle>
            </c:ext>
            <c:ext xmlns:c16="http://schemas.microsoft.com/office/drawing/2014/chart" uri="{C3380CC4-5D6E-409C-BE32-E72D297353CC}">
              <c16:uniqueId val="{00000003-F0DD-4F5D-9787-2C97C3469E6A}"/>
            </c:ext>
          </c:extLst>
        </c:ser>
        <c:dLbls>
          <c:dLblPos val="outEnd"/>
          <c:showLegendKey val="0"/>
          <c:showVal val="1"/>
          <c:showCatName val="0"/>
          <c:showSerName val="0"/>
          <c:showPercent val="0"/>
          <c:showBubbleSize val="0"/>
        </c:dLbls>
        <c:gapWidth val="150"/>
        <c:axId val="-1466610656"/>
        <c:axId val="-1466605760"/>
      </c:barChart>
      <c:catAx>
        <c:axId val="-1466610656"/>
        <c:scaling>
          <c:orientation val="minMax"/>
        </c:scaling>
        <c:delete val="0"/>
        <c:axPos val="b"/>
        <c:majorGridlines/>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1466605760"/>
        <c:crosses val="autoZero"/>
        <c:auto val="1"/>
        <c:lblAlgn val="ctr"/>
        <c:lblOffset val="100"/>
        <c:noMultiLvlLbl val="0"/>
      </c:catAx>
      <c:valAx>
        <c:axId val="-146660576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466610656"/>
        <c:crosses val="autoZero"/>
        <c:crossBetween val="between"/>
      </c:valAx>
    </c:plotArea>
    <c:legend>
      <c:legendPos val="r"/>
      <c:layout>
        <c:manualLayout>
          <c:xMode val="edge"/>
          <c:yMode val="edge"/>
          <c:x val="0.7876033106928052"/>
          <c:y val="9.5269681503743348E-2"/>
          <c:w val="0.19930868878712527"/>
          <c:h val="0.62805622524648719"/>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spPr>
    <a:pattFill prst="pct5">
      <a:fgClr>
        <a:srgbClr val="FF0066"/>
      </a:fgClr>
      <a:bgClr>
        <a:schemeClr val="bg1"/>
      </a:bgClr>
    </a:pattFill>
    <a:ln>
      <a:solidFill>
        <a:srgbClr val="FF0066"/>
      </a:solid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Calibri"/>
                <a:ea typeface="Calibri"/>
                <a:cs typeface="Calibri"/>
              </a:defRPr>
            </a:pPr>
            <a:r>
              <a:rPr lang="es-CO" sz="1200" b="1" i="0" baseline="0">
                <a:effectLst/>
                <a:latin typeface="Arial Narrow" panose="020B0606020202030204" pitchFamily="34" charset="0"/>
              </a:rPr>
              <a:t>ACCIONES DTPA</a:t>
            </a:r>
            <a:endParaRPr lang="es-CO" sz="1200">
              <a:latin typeface="Arial Narrow" panose="020B0606020202030204" pitchFamily="34" charset="0"/>
            </a:endParaRPr>
          </a:p>
        </c:rich>
      </c:tx>
      <c:layout>
        <c:manualLayout>
          <c:xMode val="edge"/>
          <c:yMode val="edge"/>
          <c:x val="0.41268515577639719"/>
          <c:y val="0"/>
        </c:manualLayout>
      </c:layout>
      <c:overlay val="0"/>
    </c:title>
    <c:autoTitleDeleted val="0"/>
    <c:plotArea>
      <c:layout>
        <c:manualLayout>
          <c:layoutTarget val="inner"/>
          <c:xMode val="edge"/>
          <c:yMode val="edge"/>
          <c:x val="5.5397881243246468E-2"/>
          <c:y val="4.4909715235038512E-2"/>
          <c:w val="0.69110334241115468"/>
          <c:h val="0.65037416382221269"/>
        </c:manualLayout>
      </c:layout>
      <c:barChart>
        <c:barDir val="col"/>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6"/>
                <c:pt idx="0">
                  <c:v>47</c:v>
                </c:pt>
                <c:pt idx="1">
                  <c:v>9</c:v>
                </c:pt>
                <c:pt idx="2">
                  <c:v>152</c:v>
                </c:pt>
                <c:pt idx="3">
                  <c:v>3</c:v>
                </c:pt>
                <c:pt idx="4">
                  <c:v>114</c:v>
                </c:pt>
                <c:pt idx="5">
                  <c:v>8</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6"/>
                      <c:pt idx="0">
                        <c:v>DTPA</c:v>
                      </c:pt>
                      <c:pt idx="1">
                        <c:v>Parque Nacional Natural Farallones de Cali</c:v>
                      </c:pt>
                      <c:pt idx="2">
                        <c:v>Parque Nacional Natural Gorgona</c:v>
                      </c:pt>
                      <c:pt idx="3">
                        <c:v>Parque Nacional Natural Uramba Bahía Málaga</c:v>
                      </c:pt>
                      <c:pt idx="4">
                        <c:v>Parque Nacional Natural Utría</c:v>
                      </c:pt>
                      <c:pt idx="5">
                        <c:v>Santuario de Fauna y Flora Malpelo</c:v>
                      </c:pt>
                    </c:strCache>
                  </c:strRef>
                </c15:cat>
              </c15:filteredCategoryTitle>
            </c:ext>
            <c:ext xmlns:c16="http://schemas.microsoft.com/office/drawing/2014/chart" uri="{C3380CC4-5D6E-409C-BE32-E72D297353CC}">
              <c16:uniqueId val="{00000000-A142-47CD-9272-38C581AE4996}"/>
            </c:ext>
          </c:extLst>
        </c:ser>
        <c:ser>
          <c:idx val="1"/>
          <c:order val="1"/>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6"/>
                <c:pt idx="0">
                  <c:v>38</c:v>
                </c:pt>
                <c:pt idx="1">
                  <c:v>9</c:v>
                </c:pt>
                <c:pt idx="2">
                  <c:v>148</c:v>
                </c:pt>
                <c:pt idx="3">
                  <c:v>3</c:v>
                </c:pt>
                <c:pt idx="4">
                  <c:v>113</c:v>
                </c:pt>
                <c:pt idx="5">
                  <c:v>8</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6"/>
                      <c:pt idx="0">
                        <c:v>DTPA</c:v>
                      </c:pt>
                      <c:pt idx="1">
                        <c:v>Parque Nacional Natural Farallones de Cali</c:v>
                      </c:pt>
                      <c:pt idx="2">
                        <c:v>Parque Nacional Natural Gorgona</c:v>
                      </c:pt>
                      <c:pt idx="3">
                        <c:v>Parque Nacional Natural Uramba Bahía Málaga</c:v>
                      </c:pt>
                      <c:pt idx="4">
                        <c:v>Parque Nacional Natural Utría</c:v>
                      </c:pt>
                      <c:pt idx="5">
                        <c:v>Santuario de Fauna y Flora Malpelo</c:v>
                      </c:pt>
                    </c:strCache>
                  </c:strRef>
                </c15:cat>
              </c15:filteredCategoryTitle>
            </c:ext>
            <c:ext xmlns:c16="http://schemas.microsoft.com/office/drawing/2014/chart" uri="{C3380CC4-5D6E-409C-BE32-E72D297353CC}">
              <c16:uniqueId val="{00000001-A142-47CD-9272-38C581AE4996}"/>
            </c:ext>
          </c:extLst>
        </c:ser>
        <c:ser>
          <c:idx val="2"/>
          <c:order val="2"/>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6"/>
                <c:pt idx="0">
                  <c:v>9</c:v>
                </c:pt>
                <c:pt idx="1">
                  <c:v>0</c:v>
                </c:pt>
                <c:pt idx="2">
                  <c:v>4</c:v>
                </c:pt>
                <c:pt idx="3">
                  <c:v>0</c:v>
                </c:pt>
                <c:pt idx="4">
                  <c:v>1</c:v>
                </c:pt>
                <c:pt idx="5">
                  <c:v>0</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6"/>
                      <c:pt idx="0">
                        <c:v>DTPA</c:v>
                      </c:pt>
                      <c:pt idx="1">
                        <c:v>Parque Nacional Natural Farallones de Cali</c:v>
                      </c:pt>
                      <c:pt idx="2">
                        <c:v>Parque Nacional Natural Gorgona</c:v>
                      </c:pt>
                      <c:pt idx="3">
                        <c:v>Parque Nacional Natural Uramba Bahía Málaga</c:v>
                      </c:pt>
                      <c:pt idx="4">
                        <c:v>Parque Nacional Natural Utría</c:v>
                      </c:pt>
                      <c:pt idx="5">
                        <c:v>Santuario de Fauna y Flora Malpelo</c:v>
                      </c:pt>
                    </c:strCache>
                  </c:strRef>
                </c15:cat>
              </c15:filteredCategoryTitle>
            </c:ext>
            <c:ext xmlns:c16="http://schemas.microsoft.com/office/drawing/2014/chart" uri="{C3380CC4-5D6E-409C-BE32-E72D297353CC}">
              <c16:uniqueId val="{00000002-A142-47CD-9272-38C581AE4996}"/>
            </c:ext>
          </c:extLst>
        </c:ser>
        <c:ser>
          <c:idx val="3"/>
          <c:order val="3"/>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6"/>
                <c:pt idx="0">
                  <c:v>9</c:v>
                </c:pt>
                <c:pt idx="1">
                  <c:v>0</c:v>
                </c:pt>
                <c:pt idx="2">
                  <c:v>3</c:v>
                </c:pt>
                <c:pt idx="3">
                  <c:v>0</c:v>
                </c:pt>
                <c:pt idx="4">
                  <c:v>1</c:v>
                </c:pt>
                <c:pt idx="5">
                  <c:v>0</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6"/>
                      <c:pt idx="0">
                        <c:v>DTPA</c:v>
                      </c:pt>
                      <c:pt idx="1">
                        <c:v>Parque Nacional Natural Farallones de Cali</c:v>
                      </c:pt>
                      <c:pt idx="2">
                        <c:v>Parque Nacional Natural Gorgona</c:v>
                      </c:pt>
                      <c:pt idx="3">
                        <c:v>Parque Nacional Natural Uramba Bahía Málaga</c:v>
                      </c:pt>
                      <c:pt idx="4">
                        <c:v>Parque Nacional Natural Utría</c:v>
                      </c:pt>
                      <c:pt idx="5">
                        <c:v>Santuario de Fauna y Flora Malpelo</c:v>
                      </c:pt>
                    </c:strCache>
                  </c:strRef>
                </c15:cat>
              </c15:filteredCategoryTitle>
            </c:ext>
            <c:ext xmlns:c16="http://schemas.microsoft.com/office/drawing/2014/chart" uri="{C3380CC4-5D6E-409C-BE32-E72D297353CC}">
              <c16:uniqueId val="{00000003-A142-47CD-9272-38C581AE4996}"/>
            </c:ext>
          </c:extLst>
        </c:ser>
        <c:dLbls>
          <c:dLblPos val="outEnd"/>
          <c:showLegendKey val="0"/>
          <c:showVal val="1"/>
          <c:showCatName val="0"/>
          <c:showSerName val="0"/>
          <c:showPercent val="0"/>
          <c:showBubbleSize val="0"/>
        </c:dLbls>
        <c:gapWidth val="150"/>
        <c:axId val="-1466617184"/>
        <c:axId val="-1466615552"/>
      </c:barChart>
      <c:catAx>
        <c:axId val="-1466617184"/>
        <c:scaling>
          <c:orientation val="minMax"/>
        </c:scaling>
        <c:delete val="0"/>
        <c:axPos val="b"/>
        <c:majorGridlines/>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1466615552"/>
        <c:crosses val="autoZero"/>
        <c:auto val="1"/>
        <c:lblAlgn val="ctr"/>
        <c:lblOffset val="100"/>
        <c:noMultiLvlLbl val="0"/>
      </c:catAx>
      <c:valAx>
        <c:axId val="-1466615552"/>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466617184"/>
        <c:crosses val="autoZero"/>
        <c:crossBetween val="between"/>
      </c:valAx>
    </c:plotArea>
    <c:legend>
      <c:legendPos val="r"/>
      <c:layout>
        <c:manualLayout>
          <c:xMode val="edge"/>
          <c:yMode val="edge"/>
          <c:x val="0.76738204284899469"/>
          <c:y val="0.10677601783217611"/>
          <c:w val="0.21551701856168176"/>
          <c:h val="0.49284567567911536"/>
        </c:manualLayout>
      </c:layout>
      <c:overlay val="0"/>
      <c:txPr>
        <a:bodyPr/>
        <a:lstStyle/>
        <a:p>
          <a:pPr>
            <a:defRPr sz="825" b="1" i="0" u="none" strike="noStrike" baseline="0">
              <a:solidFill>
                <a:srgbClr val="000000"/>
              </a:solidFill>
              <a:latin typeface="Calibri"/>
              <a:ea typeface="Calibri"/>
              <a:cs typeface="Calibri"/>
            </a:defRPr>
          </a:pPr>
          <a:endParaRPr lang="es-CO"/>
        </a:p>
      </c:txPr>
    </c:legend>
    <c:plotVisOnly val="1"/>
    <c:dispBlanksAs val="gap"/>
    <c:showDLblsOverMax val="0"/>
  </c:chart>
  <c:spPr>
    <a:pattFill prst="pct5">
      <a:fgClr>
        <a:schemeClr val="accent5">
          <a:lumMod val="50000"/>
        </a:schemeClr>
      </a:fgClr>
      <a:bgClr>
        <a:schemeClr val="bg1"/>
      </a:bgClr>
    </a:pattFill>
    <a:ln>
      <a:solidFill>
        <a:schemeClr val="accent5">
          <a:lumMod val="50000"/>
        </a:schemeClr>
      </a:solid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a:pPr>
            <a:r>
              <a:rPr lang="es-CO" sz="1200" b="1" i="0" baseline="0">
                <a:effectLst/>
                <a:latin typeface="Arial Narrow" panose="020B0606020202030204" pitchFamily="34" charset="0"/>
              </a:rPr>
              <a:t>ACCIONES DTCA</a:t>
            </a:r>
            <a:endParaRPr lang="es-CO" sz="1200">
              <a:effectLst/>
              <a:latin typeface="Arial Narrow" panose="020B0606020202030204" pitchFamily="34" charset="0"/>
            </a:endParaRPr>
          </a:p>
        </c:rich>
      </c:tx>
      <c:layout>
        <c:manualLayout>
          <c:xMode val="edge"/>
          <c:yMode val="edge"/>
          <c:x val="0.42589423219916467"/>
          <c:y val="0"/>
        </c:manualLayout>
      </c:layout>
      <c:overlay val="0"/>
    </c:title>
    <c:autoTitleDeleted val="0"/>
    <c:plotArea>
      <c:layout>
        <c:manualLayout>
          <c:layoutTarget val="inner"/>
          <c:xMode val="edge"/>
          <c:yMode val="edge"/>
          <c:x val="5.3263097183131491E-2"/>
          <c:y val="3.9687291099336441E-2"/>
          <c:w val="0.71112483784686564"/>
          <c:h val="0.50781138952805149"/>
        </c:manualLayout>
      </c:layout>
      <c:barChart>
        <c:barDir val="col"/>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11"/>
                <c:pt idx="0">
                  <c:v>208</c:v>
                </c:pt>
                <c:pt idx="1">
                  <c:v>5</c:v>
                </c:pt>
                <c:pt idx="2">
                  <c:v>136</c:v>
                </c:pt>
                <c:pt idx="3">
                  <c:v>5</c:v>
                </c:pt>
                <c:pt idx="4">
                  <c:v>4</c:v>
                </c:pt>
                <c:pt idx="5">
                  <c:v>4</c:v>
                </c:pt>
                <c:pt idx="6">
                  <c:v>1</c:v>
                </c:pt>
                <c:pt idx="7">
                  <c:v>6</c:v>
                </c:pt>
                <c:pt idx="8">
                  <c:v>2</c:v>
                </c:pt>
                <c:pt idx="9">
                  <c:v>2</c:v>
                </c:pt>
                <c:pt idx="10">
                  <c:v>16</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11"/>
                      <c:pt idx="0">
                        <c:v>DTCA</c:v>
                      </c:pt>
                      <c:pt idx="1">
                        <c:v>Parque Nacional Natural Ciénaga Grande de Santa Marta</c:v>
                      </c:pt>
                      <c:pt idx="2">
                        <c:v>Parque Nacional Natural Corales del Rosario y de San Bernardo</c:v>
                      </c:pt>
                      <c:pt idx="3">
                        <c:v>Parque Nacional Natural Macuira</c:v>
                      </c:pt>
                      <c:pt idx="4">
                        <c:v>Parque Nacional Natural Sierra Nevada de Santa Marta</c:v>
                      </c:pt>
                      <c:pt idx="5">
                        <c:v>Parque Nacional Natural Tayrona</c:v>
                      </c:pt>
                      <c:pt idx="6">
                        <c:v>Parque Nacional Natural Paramillo</c:v>
                      </c:pt>
                      <c:pt idx="7">
                        <c:v>Vía Parque Isla de Salamanca</c:v>
                      </c:pt>
                      <c:pt idx="8">
                        <c:v>Santuario de Fauna y Flora El Corchal "El Mono Hernández"</c:v>
                      </c:pt>
                      <c:pt idx="9">
                        <c:v>Santuario de Fauna y Flora Los Colorados</c:v>
                      </c:pt>
                      <c:pt idx="10">
                        <c:v>Santuario de Fauna y Flora Los Flamencos</c:v>
                      </c:pt>
                    </c:strCache>
                  </c:strRef>
                </c15:cat>
              </c15:filteredCategoryTitle>
            </c:ext>
            <c:ext xmlns:c16="http://schemas.microsoft.com/office/drawing/2014/chart" uri="{C3380CC4-5D6E-409C-BE32-E72D297353CC}">
              <c16:uniqueId val="{00000000-58B1-4747-8E6D-9EA936E434E0}"/>
            </c:ext>
          </c:extLst>
        </c:ser>
        <c:ser>
          <c:idx val="1"/>
          <c:order val="1"/>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11"/>
                <c:pt idx="0">
                  <c:v>45</c:v>
                </c:pt>
                <c:pt idx="1">
                  <c:v>5</c:v>
                </c:pt>
                <c:pt idx="2">
                  <c:v>129</c:v>
                </c:pt>
                <c:pt idx="3">
                  <c:v>5</c:v>
                </c:pt>
                <c:pt idx="4">
                  <c:v>4</c:v>
                </c:pt>
                <c:pt idx="5">
                  <c:v>4</c:v>
                </c:pt>
                <c:pt idx="6">
                  <c:v>1</c:v>
                </c:pt>
                <c:pt idx="7">
                  <c:v>6</c:v>
                </c:pt>
                <c:pt idx="8">
                  <c:v>2</c:v>
                </c:pt>
                <c:pt idx="9">
                  <c:v>2</c:v>
                </c:pt>
                <c:pt idx="10">
                  <c:v>14</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11"/>
                      <c:pt idx="0">
                        <c:v>DTCA</c:v>
                      </c:pt>
                      <c:pt idx="1">
                        <c:v>Parque Nacional Natural Ciénaga Grande de Santa Marta</c:v>
                      </c:pt>
                      <c:pt idx="2">
                        <c:v>Parque Nacional Natural Corales del Rosario y de San Bernardo</c:v>
                      </c:pt>
                      <c:pt idx="3">
                        <c:v>Parque Nacional Natural Macuira</c:v>
                      </c:pt>
                      <c:pt idx="4">
                        <c:v>Parque Nacional Natural Sierra Nevada de Santa Marta</c:v>
                      </c:pt>
                      <c:pt idx="5">
                        <c:v>Parque Nacional Natural Tayrona</c:v>
                      </c:pt>
                      <c:pt idx="6">
                        <c:v>Parque Nacional Natural Paramillo</c:v>
                      </c:pt>
                      <c:pt idx="7">
                        <c:v>Vía Parque Isla de Salamanca</c:v>
                      </c:pt>
                      <c:pt idx="8">
                        <c:v>Santuario de Fauna y Flora El Corchal "El Mono Hernández"</c:v>
                      </c:pt>
                      <c:pt idx="9">
                        <c:v>Santuario de Fauna y Flora Los Colorados</c:v>
                      </c:pt>
                      <c:pt idx="10">
                        <c:v>Santuario de Fauna y Flora Los Flamencos</c:v>
                      </c:pt>
                    </c:strCache>
                  </c:strRef>
                </c15:cat>
              </c15:filteredCategoryTitle>
            </c:ext>
            <c:ext xmlns:c16="http://schemas.microsoft.com/office/drawing/2014/chart" uri="{C3380CC4-5D6E-409C-BE32-E72D297353CC}">
              <c16:uniqueId val="{00000003-58B1-4747-8E6D-9EA936E434E0}"/>
            </c:ext>
          </c:extLst>
        </c:ser>
        <c:ser>
          <c:idx val="2"/>
          <c:order val="2"/>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11"/>
                <c:pt idx="0">
                  <c:v>163</c:v>
                </c:pt>
                <c:pt idx="1">
                  <c:v>0</c:v>
                </c:pt>
                <c:pt idx="2">
                  <c:v>7</c:v>
                </c:pt>
                <c:pt idx="3">
                  <c:v>0</c:v>
                </c:pt>
                <c:pt idx="4">
                  <c:v>0</c:v>
                </c:pt>
                <c:pt idx="5">
                  <c:v>0</c:v>
                </c:pt>
                <c:pt idx="6">
                  <c:v>0</c:v>
                </c:pt>
                <c:pt idx="7">
                  <c:v>0</c:v>
                </c:pt>
                <c:pt idx="8">
                  <c:v>0</c:v>
                </c:pt>
                <c:pt idx="9">
                  <c:v>0</c:v>
                </c:pt>
                <c:pt idx="10">
                  <c:v>2</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11"/>
                      <c:pt idx="0">
                        <c:v>DTCA</c:v>
                      </c:pt>
                      <c:pt idx="1">
                        <c:v>Parque Nacional Natural Ciénaga Grande de Santa Marta</c:v>
                      </c:pt>
                      <c:pt idx="2">
                        <c:v>Parque Nacional Natural Corales del Rosario y de San Bernardo</c:v>
                      </c:pt>
                      <c:pt idx="3">
                        <c:v>Parque Nacional Natural Macuira</c:v>
                      </c:pt>
                      <c:pt idx="4">
                        <c:v>Parque Nacional Natural Sierra Nevada de Santa Marta</c:v>
                      </c:pt>
                      <c:pt idx="5">
                        <c:v>Parque Nacional Natural Tayrona</c:v>
                      </c:pt>
                      <c:pt idx="6">
                        <c:v>Parque Nacional Natural Paramillo</c:v>
                      </c:pt>
                      <c:pt idx="7">
                        <c:v>Vía Parque Isla de Salamanca</c:v>
                      </c:pt>
                      <c:pt idx="8">
                        <c:v>Santuario de Fauna y Flora El Corchal "El Mono Hernández"</c:v>
                      </c:pt>
                      <c:pt idx="9">
                        <c:v>Santuario de Fauna y Flora Los Colorados</c:v>
                      </c:pt>
                      <c:pt idx="10">
                        <c:v>Santuario de Fauna y Flora Los Flamencos</c:v>
                      </c:pt>
                    </c:strCache>
                  </c:strRef>
                </c15:cat>
              </c15:filteredCategoryTitle>
            </c:ext>
            <c:ext xmlns:c16="http://schemas.microsoft.com/office/drawing/2014/chart" uri="{C3380CC4-5D6E-409C-BE32-E72D297353CC}">
              <c16:uniqueId val="{00000004-58B1-4747-8E6D-9EA936E434E0}"/>
            </c:ext>
          </c:extLst>
        </c:ser>
        <c:ser>
          <c:idx val="3"/>
          <c:order val="3"/>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#REF!</c:f>
              <c:numCache>
                <c:formatCode>General</c:formatCode>
                <c:ptCount val="11"/>
                <c:pt idx="0">
                  <c:v>119</c:v>
                </c:pt>
                <c:pt idx="1">
                  <c:v>0</c:v>
                </c:pt>
                <c:pt idx="2">
                  <c:v>3</c:v>
                </c:pt>
                <c:pt idx="3">
                  <c:v>0</c:v>
                </c:pt>
                <c:pt idx="4">
                  <c:v>0</c:v>
                </c:pt>
                <c:pt idx="5">
                  <c:v>0</c:v>
                </c:pt>
                <c:pt idx="6">
                  <c:v>0</c:v>
                </c:pt>
                <c:pt idx="7">
                  <c:v>0</c:v>
                </c:pt>
                <c:pt idx="8">
                  <c:v>0</c:v>
                </c:pt>
                <c:pt idx="9">
                  <c:v>0</c:v>
                </c:pt>
                <c:pt idx="10">
                  <c:v>2</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#REF!</c15:sqref>
                        </c15:formulaRef>
                      </c:ext>
                    </c:extLst>
                    <c:strCache>
                      <c:ptCount val="11"/>
                      <c:pt idx="0">
                        <c:v>DTCA</c:v>
                      </c:pt>
                      <c:pt idx="1">
                        <c:v>Parque Nacional Natural Ciénaga Grande de Santa Marta</c:v>
                      </c:pt>
                      <c:pt idx="2">
                        <c:v>Parque Nacional Natural Corales del Rosario y de San Bernardo</c:v>
                      </c:pt>
                      <c:pt idx="3">
                        <c:v>Parque Nacional Natural Macuira</c:v>
                      </c:pt>
                      <c:pt idx="4">
                        <c:v>Parque Nacional Natural Sierra Nevada de Santa Marta</c:v>
                      </c:pt>
                      <c:pt idx="5">
                        <c:v>Parque Nacional Natural Tayrona</c:v>
                      </c:pt>
                      <c:pt idx="6">
                        <c:v>Parque Nacional Natural Paramillo</c:v>
                      </c:pt>
                      <c:pt idx="7">
                        <c:v>Vía Parque Isla de Salamanca</c:v>
                      </c:pt>
                      <c:pt idx="8">
                        <c:v>Santuario de Fauna y Flora El Corchal "El Mono Hernández"</c:v>
                      </c:pt>
                      <c:pt idx="9">
                        <c:v>Santuario de Fauna y Flora Los Colorados</c:v>
                      </c:pt>
                      <c:pt idx="10">
                        <c:v>Santuario de Fauna y Flora Los Flamencos</c:v>
                      </c:pt>
                    </c:strCache>
                  </c:strRef>
                </c15:cat>
              </c15:filteredCategoryTitle>
            </c:ext>
            <c:ext xmlns:c16="http://schemas.microsoft.com/office/drawing/2014/chart" uri="{C3380CC4-5D6E-409C-BE32-E72D297353CC}">
              <c16:uniqueId val="{00000005-58B1-4747-8E6D-9EA936E434E0}"/>
            </c:ext>
          </c:extLst>
        </c:ser>
        <c:dLbls>
          <c:dLblPos val="outEnd"/>
          <c:showLegendKey val="0"/>
          <c:showVal val="1"/>
          <c:showCatName val="0"/>
          <c:showSerName val="0"/>
          <c:showPercent val="0"/>
          <c:showBubbleSize val="0"/>
        </c:dLbls>
        <c:gapWidth val="150"/>
        <c:axId val="-1466609568"/>
        <c:axId val="-1466604128"/>
      </c:barChart>
      <c:catAx>
        <c:axId val="-1466609568"/>
        <c:scaling>
          <c:orientation val="minMax"/>
        </c:scaling>
        <c:delete val="0"/>
        <c:axPos val="b"/>
        <c:majorGridlines/>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1466604128"/>
        <c:crosses val="autoZero"/>
        <c:auto val="1"/>
        <c:lblAlgn val="ctr"/>
        <c:lblOffset val="100"/>
        <c:noMultiLvlLbl val="0"/>
      </c:catAx>
      <c:valAx>
        <c:axId val="-1466604128"/>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466609568"/>
        <c:crosses val="autoZero"/>
        <c:crossBetween val="between"/>
      </c:valAx>
    </c:plotArea>
    <c:legend>
      <c:legendPos val="r"/>
      <c:layout>
        <c:manualLayout>
          <c:xMode val="edge"/>
          <c:yMode val="edge"/>
          <c:x val="0.77988016189433729"/>
          <c:y val="0.16088511473628403"/>
          <c:w val="0.2074215146902966"/>
          <c:h val="0.39327005108761093"/>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spPr>
    <a:pattFill prst="pct5">
      <a:fgClr>
        <a:srgbClr val="FFC000"/>
      </a:fgClr>
      <a:bgClr>
        <a:schemeClr val="bg1"/>
      </a:bgClr>
    </a:pattFill>
    <a:ln>
      <a:solidFill>
        <a:srgbClr val="FFC000"/>
      </a:solid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b="1"/>
            </a:pPr>
            <a:r>
              <a:rPr lang="es-CO" b="1"/>
              <a:t>NO CONFORMIDADES Y OBSERVACIONES NIVEL CENTRAL</a:t>
            </a:r>
          </a:p>
        </c:rich>
      </c:tx>
      <c:layout>
        <c:manualLayout>
          <c:xMode val="edge"/>
          <c:yMode val="edge"/>
          <c:x val="0.34148006074781734"/>
          <c:y val="4.9410565029264089E-3"/>
        </c:manualLayout>
      </c:layout>
      <c:overlay val="0"/>
    </c:title>
    <c:autoTitleDeleted val="0"/>
    <c:plotArea>
      <c:layout>
        <c:manualLayout>
          <c:layoutTarget val="inner"/>
          <c:xMode val="edge"/>
          <c:yMode val="edge"/>
          <c:x val="0.10673877021489769"/>
          <c:y val="4.4588432470037687E-2"/>
          <c:w val="0.7159109490605573"/>
          <c:h val="0.5953518842272667"/>
        </c:manualLayout>
      </c:layout>
      <c:barChart>
        <c:barDir val="col"/>
        <c:grouping val="clustered"/>
        <c:varyColors val="0"/>
        <c:ser>
          <c:idx val="1"/>
          <c:order val="0"/>
          <c:tx>
            <c:strRef>
              <c:f>'Estadistica X dep'!$E$4</c:f>
              <c:strCache>
                <c:ptCount val="1"/>
                <c:pt idx="0">
                  <c:v>NO CONFORMIDADES Y OBSERVACIONES ABIERTAS</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'Estadistica X dep'!$C$5:$C$23</c:f>
              <c:strCache>
                <c:ptCount val="19"/>
                <c:pt idx="0">
                  <c:v>Grupo de Comunicaciones</c:v>
                </c:pt>
                <c:pt idx="1">
                  <c:v>Grupo de Contratos</c:v>
                </c:pt>
                <c:pt idx="2">
                  <c:v>Grupo de Control Interno</c:v>
                </c:pt>
                <c:pt idx="3">
                  <c:v>Grupo de Gestión Financiera</c:v>
                </c:pt>
                <c:pt idx="4">
                  <c:v>Grupo de Gestión Humana</c:v>
                </c:pt>
                <c:pt idx="5">
                  <c:v>Grupo de Infraestructura</c:v>
                </c:pt>
                <c:pt idx="6">
                  <c:v>Grupo de Planeación y Manejo</c:v>
                </c:pt>
                <c:pt idx="7">
                  <c:v>Grupo de Gestión e Integración del SINAP</c:v>
                </c:pt>
                <c:pt idx="8">
                  <c:v>Grupo de Gestión del conocimiento e innovación</c:v>
                </c:pt>
                <c:pt idx="9">
                  <c:v>Grupo de Procesos Corporativos</c:v>
                </c:pt>
                <c:pt idx="10">
                  <c:v>Grupo de Sistemas de Información y Radiocomunicaciones </c:v>
                </c:pt>
                <c:pt idx="11">
                  <c:v>Grupo de Tecnologías de la Información y las Comunicaciones</c:v>
                </c:pt>
                <c:pt idx="12">
                  <c:v>Grupo de Trámites y Evaluación Ambiental</c:v>
                </c:pt>
                <c:pt idx="13">
                  <c:v>Grupo de Atención al Ciudadano</c:v>
                </c:pt>
                <c:pt idx="14">
                  <c:v>Oficina Asesora de Planeación </c:v>
                </c:pt>
                <c:pt idx="15">
                  <c:v>Oficina Asesora Jurídica</c:v>
                </c:pt>
                <c:pt idx="16">
                  <c:v>Oficina Control Disciplinario Interno</c:v>
                </c:pt>
                <c:pt idx="17">
                  <c:v>Oficina de Gestión del Riesgo</c:v>
                </c:pt>
                <c:pt idx="18">
                  <c:v>Subdirección de Sostenibilidad y Negocios Ambientales</c:v>
                </c:pt>
              </c:strCache>
            </c:strRef>
          </c:cat>
          <c:val>
            <c:numRef>
              <c:f>'Estadistica X dep'!$E$5:$E$23</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8-D950-430F-9F55-B1F91FC11875}"/>
            </c:ext>
          </c:extLst>
        </c:ser>
        <c:ser>
          <c:idx val="2"/>
          <c:order val="1"/>
          <c:tx>
            <c:strRef>
              <c:f>'Estadistica X dep'!$F$4</c:f>
              <c:strCache>
                <c:ptCount val="1"/>
                <c:pt idx="0">
                  <c:v>NO CONFORMIDADES Y OBSERVACIONES CERRADAS</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'Estadistica X dep'!$C$5:$C$23</c:f>
              <c:strCache>
                <c:ptCount val="19"/>
                <c:pt idx="0">
                  <c:v>Grupo de Comunicaciones</c:v>
                </c:pt>
                <c:pt idx="1">
                  <c:v>Grupo de Contratos</c:v>
                </c:pt>
                <c:pt idx="2">
                  <c:v>Grupo de Control Interno</c:v>
                </c:pt>
                <c:pt idx="3">
                  <c:v>Grupo de Gestión Financiera</c:v>
                </c:pt>
                <c:pt idx="4">
                  <c:v>Grupo de Gestión Humana</c:v>
                </c:pt>
                <c:pt idx="5">
                  <c:v>Grupo de Infraestructura</c:v>
                </c:pt>
                <c:pt idx="6">
                  <c:v>Grupo de Planeación y Manejo</c:v>
                </c:pt>
                <c:pt idx="7">
                  <c:v>Grupo de Gestión e Integración del SINAP</c:v>
                </c:pt>
                <c:pt idx="8">
                  <c:v>Grupo de Gestión del conocimiento e innovación</c:v>
                </c:pt>
                <c:pt idx="9">
                  <c:v>Grupo de Procesos Corporativos</c:v>
                </c:pt>
                <c:pt idx="10">
                  <c:v>Grupo de Sistemas de Información y Radiocomunicaciones </c:v>
                </c:pt>
                <c:pt idx="11">
                  <c:v>Grupo de Tecnologías de la Información y las Comunicaciones</c:v>
                </c:pt>
                <c:pt idx="12">
                  <c:v>Grupo de Trámites y Evaluación Ambiental</c:v>
                </c:pt>
                <c:pt idx="13">
                  <c:v>Grupo de Atención al Ciudadano</c:v>
                </c:pt>
                <c:pt idx="14">
                  <c:v>Oficina Asesora de Planeación </c:v>
                </c:pt>
                <c:pt idx="15">
                  <c:v>Oficina Asesora Jurídica</c:v>
                </c:pt>
                <c:pt idx="16">
                  <c:v>Oficina Control Disciplinario Interno</c:v>
                </c:pt>
                <c:pt idx="17">
                  <c:v>Oficina de Gestión del Riesgo</c:v>
                </c:pt>
                <c:pt idx="18">
                  <c:v>Subdirección de Sostenibilidad y Negocios Ambientales</c:v>
                </c:pt>
              </c:strCache>
            </c:strRef>
          </c:cat>
          <c:val>
            <c:numRef>
              <c:f>'Estadistica X dep'!$F$5:$F$23</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9-D950-430F-9F55-B1F91FC11875}"/>
            </c:ext>
          </c:extLst>
        </c:ser>
        <c:dLbls>
          <c:dLblPos val="outEnd"/>
          <c:showLegendKey val="0"/>
          <c:showVal val="1"/>
          <c:showCatName val="0"/>
          <c:showSerName val="0"/>
          <c:showPercent val="0"/>
          <c:showBubbleSize val="0"/>
        </c:dLbls>
        <c:gapWidth val="150"/>
        <c:axId val="-1513445296"/>
        <c:axId val="-1513438768"/>
      </c:barChart>
      <c:catAx>
        <c:axId val="-1513445296"/>
        <c:scaling>
          <c:orientation val="minMax"/>
        </c:scaling>
        <c:delete val="0"/>
        <c:axPos val="b"/>
        <c:majorGridlines/>
        <c:numFmt formatCode="General" sourceLinked="1"/>
        <c:majorTickMark val="out"/>
        <c:minorTickMark val="none"/>
        <c:tickLblPos val="nextTo"/>
        <c:txPr>
          <a:bodyPr rot="-5400000" vert="horz"/>
          <a:lstStyle/>
          <a:p>
            <a:pPr>
              <a:defRPr sz="1000" b="0" i="0" u="none" strike="noStrike" baseline="0">
                <a:solidFill>
                  <a:srgbClr val="000000"/>
                </a:solidFill>
                <a:latin typeface="Arial Narrow"/>
                <a:ea typeface="Arial Narrow"/>
                <a:cs typeface="Arial Narrow"/>
              </a:defRPr>
            </a:pPr>
            <a:endParaRPr lang="es-CO"/>
          </a:p>
        </c:txPr>
        <c:crossAx val="-1513438768"/>
        <c:crosses val="autoZero"/>
        <c:auto val="1"/>
        <c:lblAlgn val="ctr"/>
        <c:lblOffset val="100"/>
        <c:noMultiLvlLbl val="0"/>
      </c:catAx>
      <c:valAx>
        <c:axId val="-151343876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Arial Narrow"/>
                <a:ea typeface="Arial Narrow"/>
                <a:cs typeface="Arial Narrow"/>
              </a:defRPr>
            </a:pPr>
            <a:endParaRPr lang="es-CO"/>
          </a:p>
        </c:txPr>
        <c:crossAx val="-1513445296"/>
        <c:crosses val="autoZero"/>
        <c:crossBetween val="between"/>
      </c:valAx>
    </c:plotArea>
    <c:legend>
      <c:legendPos val="r"/>
      <c:layout>
        <c:manualLayout>
          <c:xMode val="edge"/>
          <c:yMode val="edge"/>
          <c:x val="0.82507522845887371"/>
          <c:y val="0.10951027648316765"/>
          <c:w val="0.17492477154112637"/>
          <c:h val="0.31226544422190672"/>
        </c:manualLayout>
      </c:layout>
      <c:overlay val="0"/>
      <c:txPr>
        <a:bodyPr/>
        <a:lstStyle/>
        <a:p>
          <a:pPr>
            <a:defRPr sz="920" b="0" i="0" u="none" strike="noStrike" baseline="0">
              <a:solidFill>
                <a:srgbClr val="000000"/>
              </a:solidFill>
              <a:latin typeface="Arial Narrow"/>
              <a:ea typeface="Arial Narrow"/>
              <a:cs typeface="Arial Narrow"/>
            </a:defRPr>
          </a:pPr>
          <a:endParaRPr lang="es-CO"/>
        </a:p>
      </c:txPr>
    </c:legend>
    <c:plotVisOnly val="1"/>
    <c:dispBlanksAs val="gap"/>
    <c:showDLblsOverMax val="0"/>
  </c:chart>
  <c:spPr>
    <a:noFill/>
    <a:ln>
      <a:solidFill>
        <a:schemeClr val="accent6">
          <a:lumMod val="50000"/>
        </a:schemeClr>
      </a:solidFill>
    </a:ln>
  </c:spPr>
  <c:txPr>
    <a:bodyPr/>
    <a:lstStyle/>
    <a:p>
      <a:pPr>
        <a:defRPr sz="1000" b="0" i="0" u="none" strike="noStrike" baseline="0">
          <a:solidFill>
            <a:srgbClr val="000000"/>
          </a:solidFill>
          <a:latin typeface="Arial Narrow"/>
          <a:ea typeface="Arial Narrow"/>
          <a:cs typeface="Arial Narrow"/>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[Plan_Mejoramiento_Procesos_Gestion_diciembre vigencia 2023.xlsx]DATOSTC!TablaDinámica11</c:name>
    <c:fmtId val="3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b"/>
          <c:showLegendKey val="0"/>
          <c:showVal val="1"/>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2"/>
            </a:solidFill>
            <a:round/>
          </a:ln>
          <a:effectLst/>
        </c:spPr>
        <c:marker>
          <c:symbol val="none"/>
        </c:marker>
        <c:dLbl>
          <c:idx val="0"/>
          <c:layout>
            <c:manualLayout>
              <c:x val="-4.2714425341588626E-2"/>
              <c:y val="0.10920722850497705"/>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t"/>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pivotFmt>
      <c:pivotFmt>
        <c:idx val="13"/>
        <c:spPr>
          <a:ln w="28575" cap="rnd">
            <a:solidFill>
              <a:schemeClr val="accent1"/>
            </a:solidFill>
            <a:round/>
          </a:ln>
          <a:effectLst/>
        </c:spPr>
        <c:marker>
          <c:symbol val="none"/>
        </c:marker>
      </c:pivotFmt>
    </c:pivotFmts>
    <c:plotArea>
      <c:layout>
        <c:manualLayout>
          <c:layoutTarget val="inner"/>
          <c:xMode val="edge"/>
          <c:yMode val="edge"/>
          <c:x val="7.1871935717427463E-2"/>
          <c:y val="3.485476571071703E-2"/>
          <c:w val="0.91570432628551146"/>
          <c:h val="0.78030397746851332"/>
        </c:manualLayout>
      </c:layout>
      <c:lineChart>
        <c:grouping val="standard"/>
        <c:varyColors val="0"/>
        <c:ser>
          <c:idx val="0"/>
          <c:order val="0"/>
          <c:tx>
            <c:strRef>
              <c:f>DATOSTC!$AA$4:$AA$5</c:f>
              <c:strCache>
                <c:ptCount val="1"/>
                <c:pt idx="0">
                  <c:v>OBSERVACIÓN</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round/>
              </a:ln>
              <a:effectLst/>
            </c:spPr>
            <c:extLst>
              <c:ext xmlns:c16="http://schemas.microsoft.com/office/drawing/2014/chart" uri="{C3380CC4-5D6E-409C-BE32-E72D297353CC}">
                <c16:uniqueId val="{00000001-C581-475B-88AE-C54E35CC46A1}"/>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DATOSTC!$Z$6:$Z$23</c:f>
              <c:strCache>
                <c:ptCount val="17"/>
                <c:pt idx="0">
                  <c:v>DIRECCIÓN TERRITORIAL ANDES NORORIENTALES</c:v>
                </c:pt>
                <c:pt idx="1">
                  <c:v>DIRECCIÓN TERRITORIAL ANDES OCCIDENTALES</c:v>
                </c:pt>
                <c:pt idx="2">
                  <c:v>DIRECCIÓN TERRITORIAL CARIBE</c:v>
                </c:pt>
                <c:pt idx="3">
                  <c:v>DIRECCIÓN TERRITORIAL ORINOQUÍA</c:v>
                </c:pt>
                <c:pt idx="4">
                  <c:v>DIRECCIÓN TERRITORIAL PACÍFICO</c:v>
                </c:pt>
                <c:pt idx="5">
                  <c:v>DISTRITO NACIONAL DE MANEJO INTEGRADO CINARUCO</c:v>
                </c:pt>
                <c:pt idx="6">
                  <c:v>GRUPO DE COMUNICACIONES</c:v>
                </c:pt>
                <c:pt idx="7">
                  <c:v>GRUPO DE GESTIÓN FINANCIERA</c:v>
                </c:pt>
                <c:pt idx="8">
                  <c:v>GRUPO DE GESTIÓN HUMANA</c:v>
                </c:pt>
                <c:pt idx="9">
                  <c:v>GRUPO DE PROCESOS CORPORATIVOS</c:v>
                </c:pt>
                <c:pt idx="10">
                  <c:v>GRUPO DE TECNOLOGÍAS DE LA INFORMACIÓN Y LAS COMUNICACIONES </c:v>
                </c:pt>
                <c:pt idx="11">
                  <c:v>GRUPO DE TRÁMITES Y EVALUACIÓN AMBIENTAL</c:v>
                </c:pt>
                <c:pt idx="12">
                  <c:v>OFICINA ASESORA DE PLANEACIÓN </c:v>
                </c:pt>
                <c:pt idx="13">
                  <c:v>PARQUE NACIONAL NATURAL TINIGUA</c:v>
                </c:pt>
                <c:pt idx="14">
                  <c:v>SANTUARIO DE FAUNA Y FLORA GALERAS</c:v>
                </c:pt>
                <c:pt idx="15">
                  <c:v>OFICINA GESTIÓN DEL RIESGO</c:v>
                </c:pt>
                <c:pt idx="16">
                  <c:v>(en blanco)</c:v>
                </c:pt>
              </c:strCache>
            </c:strRef>
          </c:cat>
          <c:val>
            <c:numRef>
              <c:f>DATOSTC!$AA$6:$AA$23</c:f>
              <c:numCache>
                <c:formatCode>General</c:formatCode>
                <c:ptCount val="17"/>
                <c:pt idx="0">
                  <c:v>1</c:v>
                </c:pt>
                <c:pt idx="1">
                  <c:v>2</c:v>
                </c:pt>
                <c:pt idx="2">
                  <c:v>38</c:v>
                </c:pt>
                <c:pt idx="3">
                  <c:v>6</c:v>
                </c:pt>
                <c:pt idx="4">
                  <c:v>1</c:v>
                </c:pt>
                <c:pt idx="5">
                  <c:v>1</c:v>
                </c:pt>
                <c:pt idx="6">
                  <c:v>1</c:v>
                </c:pt>
                <c:pt idx="7">
                  <c:v>4</c:v>
                </c:pt>
                <c:pt idx="8">
                  <c:v>2</c:v>
                </c:pt>
                <c:pt idx="9">
                  <c:v>8</c:v>
                </c:pt>
                <c:pt idx="10">
                  <c:v>2</c:v>
                </c:pt>
                <c:pt idx="11">
                  <c:v>2</c:v>
                </c:pt>
                <c:pt idx="12">
                  <c:v>1</c:v>
                </c:pt>
                <c:pt idx="13">
                  <c:v>1</c:v>
                </c:pt>
                <c:pt idx="14">
                  <c:v>1</c:v>
                </c:pt>
                <c:pt idx="15">
                  <c:v>1</c:v>
                </c:pt>
                <c:pt idx="16">
                  <c:v>1</c:v>
                </c:pt>
              </c:numCache>
            </c:numRef>
          </c:val>
          <c:smooth val="0"/>
          <c:extLst>
            <c:ext xmlns:c16="http://schemas.microsoft.com/office/drawing/2014/chart" uri="{C3380CC4-5D6E-409C-BE32-E72D297353CC}">
              <c16:uniqueId val="{00000002-7DB3-46DC-A5FC-36B09348E4FE}"/>
            </c:ext>
          </c:extLst>
        </c:ser>
        <c:dLbls>
          <c:showLegendKey val="0"/>
          <c:showVal val="0"/>
          <c:showCatName val="0"/>
          <c:showSerName val="0"/>
          <c:showPercent val="0"/>
          <c:showBubbleSize val="0"/>
        </c:dLbls>
        <c:smooth val="0"/>
        <c:axId val="1853505775"/>
        <c:axId val="1338729615"/>
      </c:lineChart>
      <c:catAx>
        <c:axId val="1853505775"/>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1338729615"/>
        <c:crosses val="autoZero"/>
        <c:auto val="1"/>
        <c:lblAlgn val="ctr"/>
        <c:lblOffset val="100"/>
        <c:noMultiLvlLbl val="0"/>
      </c:catAx>
      <c:valAx>
        <c:axId val="1338729615"/>
        <c:scaling>
          <c:orientation val="minMax"/>
        </c:scaling>
        <c:delete val="1"/>
        <c:axPos val="l"/>
        <c:numFmt formatCode="General" sourceLinked="1"/>
        <c:majorTickMark val="none"/>
        <c:minorTickMark val="none"/>
        <c:tickLblPos val="nextTo"/>
        <c:crossAx val="1853505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[Plan_Mejoramiento_Procesos_Gestion_diciembre vigencia 2023.xlsx]DATOSTC!TablaDinámica2</c:name>
    <c:fmtId val="21"/>
  </c:pivotSource>
  <c:chart>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6"/>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eparator>; </c:separator>
          <c:extLst>
            <c:ext xmlns:c15="http://schemas.microsoft.com/office/drawing/2012/chart" uri="{CE6537A1-D6FC-4f65-9D91-7224C49458BB}"/>
          </c:extLst>
        </c:dLbl>
      </c:pivotFmt>
      <c:pivotFmt>
        <c:idx val="9"/>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1"/>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2"/>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4"/>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2.9953488372093023E-2"/>
              <c:y val="-0.5362789428549154"/>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r"/>
          <c:showLegendKey val="0"/>
          <c:showVal val="1"/>
          <c:showCatName val="0"/>
          <c:showSerName val="0"/>
          <c:showPercent val="0"/>
          <c:showBubbleSize val="0"/>
          <c:separator>; </c:separator>
          <c:extLst>
            <c:ext xmlns:c15="http://schemas.microsoft.com/office/drawing/2012/chart" uri="{CE6537A1-D6FC-4f65-9D91-7224C49458BB}"/>
          </c:extLst>
        </c:dLbl>
      </c:pivotFmt>
      <c:pivotFmt>
        <c:idx val="15"/>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6"/>
        <c:spPr>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7"/>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1.7984496124031007E-2"/>
              <c:y val="-0.1566936929913465"/>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r"/>
          <c:showLegendKey val="0"/>
          <c:showVal val="1"/>
          <c:showCatName val="0"/>
          <c:showSerName val="0"/>
          <c:showPercent val="0"/>
          <c:showBubbleSize val="0"/>
          <c:separator>; </c:separator>
          <c:extLst>
            <c:ext xmlns:c15="http://schemas.microsoft.com/office/drawing/2012/chart" uri="{CE6537A1-D6FC-4f65-9D91-7224C49458BB}"/>
          </c:extLst>
        </c:dLbl>
      </c:pivotFmt>
      <c:pivotFmt>
        <c:idx val="18"/>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layout>
            <c:manualLayout>
              <c:x val="5.5813953488372094E-3"/>
              <c:y val="-9.403471843247317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r"/>
          <c:showLegendKey val="0"/>
          <c:showVal val="1"/>
          <c:showCatName val="0"/>
          <c:showSerName val="0"/>
          <c:showPercent val="0"/>
          <c:showBubbleSize val="0"/>
          <c:separator>; </c:separator>
          <c:extLst>
            <c:ext xmlns:c15="http://schemas.microsoft.com/office/drawing/2012/chart" uri="{CE6537A1-D6FC-4f65-9D91-7224C49458BB}"/>
          </c:extLst>
        </c:dLbl>
      </c:pivotFmt>
    </c:pivotFmts>
    <c:plotArea>
      <c:layout>
        <c:manualLayout>
          <c:layoutTarget val="inner"/>
          <c:xMode val="edge"/>
          <c:yMode val="edge"/>
          <c:x val="1.0176402368308637E-3"/>
          <c:y val="0.18394038616460073"/>
          <c:w val="0.60440937818654417"/>
          <c:h val="0.64758699154022059"/>
        </c:manualLayout>
      </c:layout>
      <c:lineChart>
        <c:grouping val="standard"/>
        <c:varyColors val="0"/>
        <c:ser>
          <c:idx val="0"/>
          <c:order val="0"/>
          <c:tx>
            <c:strRef>
              <c:f>DATOSTC!$AG$6:$AG$8</c:f>
              <c:strCache>
                <c:ptCount val="1"/>
                <c:pt idx="0">
                  <c:v>NO CONFORMIDAD  - Cuenta de ESTADO DE LA ACCIÓN2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1C-30C7-4383-96CF-F6610925CC34}"/>
              </c:ext>
            </c:extLst>
          </c:dPt>
          <c:dPt>
            <c:idx val="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1B-30C7-4383-96CF-F6610925CC34}"/>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30C7-4383-96CF-F6610925CC34}"/>
              </c:ext>
            </c:extLst>
          </c:dPt>
          <c:dPt>
            <c:idx val="7"/>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5-D312-4D9C-B875-39FD67AC552B}"/>
              </c:ext>
            </c:extLst>
          </c:dPt>
          <c:dPt>
            <c:idx val="13"/>
            <c:marker>
              <c:symbol val="circle"/>
              <c:size val="5"/>
              <c:spPr>
                <a:solidFill>
                  <a:schemeClr val="accent1"/>
                </a:solidFill>
                <a:ln w="9525">
                  <a:solidFill>
                    <a:schemeClr val="accent1"/>
                  </a:solidFill>
                </a:ln>
                <a:effectLst/>
              </c:spPr>
            </c:marker>
            <c:bubble3D val="0"/>
            <c:spPr>
              <a:ln w="28575" cap="rnd">
                <a:solidFill>
                  <a:schemeClr val="accent1"/>
                </a:solidFill>
                <a:round/>
              </a:ln>
              <a:effectLst/>
            </c:spPr>
            <c:extLst>
              <c:ext xmlns:c16="http://schemas.microsoft.com/office/drawing/2014/chart" uri="{C3380CC4-5D6E-409C-BE32-E72D297353CC}">
                <c16:uniqueId val="{00000007-D312-4D9C-B875-39FD67AC552B}"/>
              </c:ext>
            </c:extLst>
          </c:dPt>
          <c:dPt>
            <c:idx val="2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5-E3B2-47A7-853F-F337D945852E}"/>
              </c:ext>
            </c:extLst>
          </c:dPt>
          <c:dPt>
            <c:idx val="2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7-E3B2-47A7-853F-F337D945852E}"/>
              </c:ext>
            </c:extLst>
          </c:dPt>
          <c:dLbls>
            <c:dLbl>
              <c:idx val="0"/>
              <c:layout>
                <c:manualLayout>
                  <c:x val="2.9953488372093023E-2"/>
                  <c:y val="-0.5362789428549154"/>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30C7-4383-96CF-F6610925CC34}"/>
                </c:ext>
              </c:extLst>
            </c:dLbl>
            <c:dLbl>
              <c:idx val="7"/>
              <c:layout>
                <c:manualLayout>
                  <c:x val="1.7984496124031007E-2"/>
                  <c:y val="-0.1566936929913465"/>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312-4D9C-B875-39FD67AC552B}"/>
                </c:ext>
              </c:extLst>
            </c:dLbl>
            <c:dLbl>
              <c:idx val="13"/>
              <c:layout>
                <c:manualLayout>
                  <c:x val="5.5813953488372094E-3"/>
                  <c:y val="-9.403471843247317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312-4D9C-B875-39FD67AC552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DATOSTC!$AF$9:$AF$26</c:f>
              <c:strCache>
                <c:ptCount val="18"/>
                <c:pt idx="0">
                  <c:v>DIRECCIÓN TERRITORIAL AMAZONÍA</c:v>
                </c:pt>
                <c:pt idx="1">
                  <c:v>DIRECCIÓN TERRITORIAL ANDES NORORIENTALES</c:v>
                </c:pt>
                <c:pt idx="2">
                  <c:v>DIRECCIÓN TERRITORIAL ANDES OCCIDENTALES</c:v>
                </c:pt>
                <c:pt idx="3">
                  <c:v>DIRECCIÓN TERRITORIAL CARIBE</c:v>
                </c:pt>
                <c:pt idx="4">
                  <c:v>DIRECCIÓN TERRITORIAL ORINOQUÍA</c:v>
                </c:pt>
                <c:pt idx="5">
                  <c:v>DIRECCIÓN TERRITORIAL PACÍFICO</c:v>
                </c:pt>
                <c:pt idx="6">
                  <c:v>DISTRITO NACIONAL DE MANEJO INTEGRADO CINARUCO</c:v>
                </c:pt>
                <c:pt idx="7">
                  <c:v>GRUPO DE PROCESOS CORPORATIVOS</c:v>
                </c:pt>
                <c:pt idx="8">
                  <c:v>PARQUE NACIONAL NATURAL AMACAYACU</c:v>
                </c:pt>
                <c:pt idx="9">
                  <c:v>PARQUE NACIONAL NATURAL CORALES DEL ROSARIO Y DE SAN BERNARDO</c:v>
                </c:pt>
                <c:pt idx="10">
                  <c:v>PARQUE NACIONAL NATURAL CORDILLERA DE LOS PICACHOS</c:v>
                </c:pt>
                <c:pt idx="11">
                  <c:v>PARQUE NACIONAL NATURAL GORGONA</c:v>
                </c:pt>
                <c:pt idx="12">
                  <c:v>PARQUE NACIONAL NATURAL TINIGUA</c:v>
                </c:pt>
                <c:pt idx="13">
                  <c:v>PARQUE NACIONAL NATURAL UTRÍA</c:v>
                </c:pt>
                <c:pt idx="14">
                  <c:v>RESERVA NACIONAL NATURAL PUINAWAI</c:v>
                </c:pt>
                <c:pt idx="15">
                  <c:v>SANTUARIO DE FAUNA Y FLORA LOS FLAMENCOS</c:v>
                </c:pt>
                <c:pt idx="16">
                  <c:v>(en blanco)</c:v>
                </c:pt>
                <c:pt idx="17">
                  <c:v>PARQUE NACIONAL NATURAL SERRANÍA DE CHIRIBIQUETE</c:v>
                </c:pt>
              </c:strCache>
            </c:strRef>
          </c:cat>
          <c:val>
            <c:numRef>
              <c:f>DATOSTC!$AG$9:$AG$26</c:f>
              <c:numCache>
                <c:formatCode>General</c:formatCode>
                <c:ptCount val="18"/>
                <c:pt idx="0">
                  <c:v>4</c:v>
                </c:pt>
                <c:pt idx="1">
                  <c:v>14</c:v>
                </c:pt>
                <c:pt idx="2">
                  <c:v>12</c:v>
                </c:pt>
                <c:pt idx="3">
                  <c:v>124</c:v>
                </c:pt>
                <c:pt idx="4">
                  <c:v>9</c:v>
                </c:pt>
                <c:pt idx="5">
                  <c:v>5</c:v>
                </c:pt>
                <c:pt idx="6">
                  <c:v>1</c:v>
                </c:pt>
                <c:pt idx="7">
                  <c:v>3</c:v>
                </c:pt>
                <c:pt idx="8">
                  <c:v>2</c:v>
                </c:pt>
                <c:pt idx="9">
                  <c:v>4</c:v>
                </c:pt>
                <c:pt idx="10">
                  <c:v>2</c:v>
                </c:pt>
                <c:pt idx="11">
                  <c:v>4</c:v>
                </c:pt>
                <c:pt idx="12">
                  <c:v>2</c:v>
                </c:pt>
                <c:pt idx="13">
                  <c:v>1</c:v>
                </c:pt>
                <c:pt idx="14">
                  <c:v>3</c:v>
                </c:pt>
                <c:pt idx="15">
                  <c:v>2</c:v>
                </c:pt>
                <c:pt idx="16">
                  <c:v>17</c:v>
                </c:pt>
                <c:pt idx="17">
                  <c:v>2</c:v>
                </c:pt>
              </c:numCache>
            </c:numRef>
          </c:val>
          <c:smooth val="0"/>
          <c:extLst>
            <c:ext xmlns:c16="http://schemas.microsoft.com/office/drawing/2014/chart" uri="{C3380CC4-5D6E-409C-BE32-E72D297353CC}">
              <c16:uniqueId val="{00000000-30C7-4383-96CF-F6610925CC34}"/>
            </c:ext>
          </c:extLst>
        </c:ser>
        <c:ser>
          <c:idx val="1"/>
          <c:order val="1"/>
          <c:tx>
            <c:strRef>
              <c:f>DATOSTC!$AH$6:$AH$8</c:f>
              <c:strCache>
                <c:ptCount val="1"/>
                <c:pt idx="0">
                  <c:v>NO CONFORMIDAD  - Cuenta de ESTADO DE LA ACCIÓN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0"/>
            <c:marker>
              <c:symbol val="circle"/>
              <c:size val="5"/>
              <c:spPr>
                <a:solidFill>
                  <a:schemeClr val="accent2"/>
                </a:solidFill>
                <a:ln w="9525">
                  <a:solidFill>
                    <a:schemeClr val="accent2"/>
                  </a:solidFill>
                </a:ln>
                <a:effectLst/>
              </c:spPr>
            </c:marker>
            <c:bubble3D val="0"/>
            <c:spPr>
              <a:ln w="28575" cap="rnd">
                <a:solidFill>
                  <a:schemeClr val="accent2"/>
                </a:solidFill>
                <a:round/>
              </a:ln>
              <a:effectLst/>
            </c:spPr>
            <c:extLst>
              <c:ext xmlns:c16="http://schemas.microsoft.com/office/drawing/2014/chart" uri="{C3380CC4-5D6E-409C-BE32-E72D297353CC}">
                <c16:uniqueId val="{00000019-30C7-4383-96CF-F6610925CC34}"/>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0C7-4383-96CF-F6610925CC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DATOSTC!$AF$9:$AF$26</c:f>
              <c:strCache>
                <c:ptCount val="18"/>
                <c:pt idx="0">
                  <c:v>DIRECCIÓN TERRITORIAL AMAZONÍA</c:v>
                </c:pt>
                <c:pt idx="1">
                  <c:v>DIRECCIÓN TERRITORIAL ANDES NORORIENTALES</c:v>
                </c:pt>
                <c:pt idx="2">
                  <c:v>DIRECCIÓN TERRITORIAL ANDES OCCIDENTALES</c:v>
                </c:pt>
                <c:pt idx="3">
                  <c:v>DIRECCIÓN TERRITORIAL CARIBE</c:v>
                </c:pt>
                <c:pt idx="4">
                  <c:v>DIRECCIÓN TERRITORIAL ORINOQUÍA</c:v>
                </c:pt>
                <c:pt idx="5">
                  <c:v>DIRECCIÓN TERRITORIAL PACÍFICO</c:v>
                </c:pt>
                <c:pt idx="6">
                  <c:v>DISTRITO NACIONAL DE MANEJO INTEGRADO CINARUCO</c:v>
                </c:pt>
                <c:pt idx="7">
                  <c:v>GRUPO DE PROCESOS CORPORATIVOS</c:v>
                </c:pt>
                <c:pt idx="8">
                  <c:v>PARQUE NACIONAL NATURAL AMACAYACU</c:v>
                </c:pt>
                <c:pt idx="9">
                  <c:v>PARQUE NACIONAL NATURAL CORALES DEL ROSARIO Y DE SAN BERNARDO</c:v>
                </c:pt>
                <c:pt idx="10">
                  <c:v>PARQUE NACIONAL NATURAL CORDILLERA DE LOS PICACHOS</c:v>
                </c:pt>
                <c:pt idx="11">
                  <c:v>PARQUE NACIONAL NATURAL GORGONA</c:v>
                </c:pt>
                <c:pt idx="12">
                  <c:v>PARQUE NACIONAL NATURAL TINIGUA</c:v>
                </c:pt>
                <c:pt idx="13">
                  <c:v>PARQUE NACIONAL NATURAL UTRÍA</c:v>
                </c:pt>
                <c:pt idx="14">
                  <c:v>RESERVA NACIONAL NATURAL PUINAWAI</c:v>
                </c:pt>
                <c:pt idx="15">
                  <c:v>SANTUARIO DE FAUNA Y FLORA LOS FLAMENCOS</c:v>
                </c:pt>
                <c:pt idx="16">
                  <c:v>(en blanco)</c:v>
                </c:pt>
                <c:pt idx="17">
                  <c:v>PARQUE NACIONAL NATURAL SERRANÍA DE CHIRIBIQUETE</c:v>
                </c:pt>
              </c:strCache>
            </c:strRef>
          </c:cat>
          <c:val>
            <c:numRef>
              <c:f>DATOSTC!$AH$9:$AH$26</c:f>
              <c:numCache>
                <c:formatCode>General</c:formatCode>
                <c:ptCount val="18"/>
                <c:pt idx="0">
                  <c:v>4</c:v>
                </c:pt>
                <c:pt idx="1">
                  <c:v>14</c:v>
                </c:pt>
                <c:pt idx="2">
                  <c:v>12</c:v>
                </c:pt>
                <c:pt idx="3">
                  <c:v>124</c:v>
                </c:pt>
                <c:pt idx="4">
                  <c:v>9</c:v>
                </c:pt>
                <c:pt idx="5">
                  <c:v>5</c:v>
                </c:pt>
                <c:pt idx="6">
                  <c:v>1</c:v>
                </c:pt>
                <c:pt idx="7">
                  <c:v>3</c:v>
                </c:pt>
                <c:pt idx="8">
                  <c:v>2</c:v>
                </c:pt>
                <c:pt idx="9">
                  <c:v>4</c:v>
                </c:pt>
                <c:pt idx="10">
                  <c:v>2</c:v>
                </c:pt>
                <c:pt idx="11">
                  <c:v>4</c:v>
                </c:pt>
                <c:pt idx="12">
                  <c:v>2</c:v>
                </c:pt>
                <c:pt idx="13">
                  <c:v>1</c:v>
                </c:pt>
                <c:pt idx="14">
                  <c:v>3</c:v>
                </c:pt>
                <c:pt idx="15">
                  <c:v>2</c:v>
                </c:pt>
                <c:pt idx="16">
                  <c:v>17</c:v>
                </c:pt>
                <c:pt idx="17">
                  <c:v>2</c:v>
                </c:pt>
              </c:numCache>
            </c:numRef>
          </c:val>
          <c:smooth val="0"/>
          <c:extLst>
            <c:ext xmlns:c16="http://schemas.microsoft.com/office/drawing/2014/chart" uri="{C3380CC4-5D6E-409C-BE32-E72D297353CC}">
              <c16:uniqueId val="{00000014-30C7-4383-96CF-F6610925CC34}"/>
            </c:ext>
          </c:extLst>
        </c:ser>
        <c:dLbls>
          <c:showLegendKey val="0"/>
          <c:showVal val="0"/>
          <c:showCatName val="0"/>
          <c:showSerName val="0"/>
          <c:showPercent val="0"/>
          <c:showBubbleSize val="0"/>
        </c:dLbls>
        <c:marker val="1"/>
        <c:smooth val="0"/>
        <c:axId val="139663871"/>
        <c:axId val="1459368640"/>
      </c:lineChart>
      <c:catAx>
        <c:axId val="1396638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b"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9368640"/>
        <c:crosses val="autoZero"/>
        <c:auto val="1"/>
        <c:lblAlgn val="ctr"/>
        <c:lblOffset val="100"/>
        <c:noMultiLvlLbl val="0"/>
      </c:catAx>
      <c:valAx>
        <c:axId val="1459368640"/>
        <c:scaling>
          <c:orientation val="minMax"/>
        </c:scaling>
        <c:delete val="1"/>
        <c:axPos val="l"/>
        <c:numFmt formatCode="General" sourceLinked="1"/>
        <c:majorTickMark val="none"/>
        <c:minorTickMark val="none"/>
        <c:tickLblPos val="nextTo"/>
        <c:crossAx val="1396638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Narrow" panose="020B0606020202030204" pitchFamily="34" charset="0"/>
                <a:ea typeface="+mn-ea"/>
                <a:cs typeface="+mn-cs"/>
              </a:defRPr>
            </a:pPr>
            <a:r>
              <a:rPr lang="es-MX" b="1">
                <a:latin typeface="Arial Narrow" panose="020B0606020202030204" pitchFamily="34" charset="0"/>
              </a:rPr>
              <a:t>ACCIONES VENCIDAS POR FUENTE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Narrow" panose="020B0606020202030204" pitchFamily="34" charset="0"/>
              <a:ea typeface="+mn-ea"/>
              <a:cs typeface="+mn-cs"/>
            </a:defRPr>
          </a:pPr>
          <a:endParaRPr lang="es-CO"/>
        </a:p>
      </c:txPr>
    </c:title>
    <c:autoTitleDeleted val="0"/>
    <c:plotArea>
      <c:layout/>
      <c:barChart>
        <c:barDir val="bar"/>
        <c:grouping val="clustered"/>
        <c:varyColors val="0"/>
        <c:ser>
          <c:idx val="0"/>
          <c:order val="0"/>
          <c:tx>
            <c:strRef>
              <c:f>'[3]Estadística consolidado Marzo23'!$C$222</c:f>
              <c:strCache>
                <c:ptCount val="1"/>
                <c:pt idx="0">
                  <c:v>TOTAL</c:v>
                </c:pt>
              </c:strCache>
            </c:strRef>
          </c:tx>
          <c:spPr>
            <a:solidFill>
              <a:schemeClr val="accent1"/>
            </a:solidFill>
            <a:ln>
              <a:noFill/>
            </a:ln>
            <a:effectLst/>
          </c:spPr>
          <c:invertIfNegative val="0"/>
          <c:dLbls>
            <c:dLbl>
              <c:idx val="6"/>
              <c:layout>
                <c:manualLayout>
                  <c:x val="-3.3107613560635608E-3"/>
                  <c:y val="4.26728742818482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E9-4B1E-B2ED-A924FCA36116}"/>
                </c:ext>
              </c:extLst>
            </c:dLbl>
            <c:dLbl>
              <c:idx val="15"/>
              <c:layout>
                <c:manualLayout>
                  <c:x val="-2.2071742373756804E-3"/>
                  <c:y val="4.26728742818478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E9-4B1E-B2ED-A924FCA361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'[3]Estadística consolidado Marzo23'!$B$223:$B$241</c:f>
              <c:strCache>
                <c:ptCount val="19"/>
                <c:pt idx="0">
                  <c:v>Administración y Manejo del Sistema de Parques Nacionales Naturales</c:v>
                </c:pt>
                <c:pt idx="1">
                  <c:v>Autoridad Ambiental</c:v>
                </c:pt>
                <c:pt idx="2">
                  <c:v>Control Disciplinario</c:v>
                </c:pt>
                <c:pt idx="3">
                  <c:v>Cooperación Nacional No Oficinal e Internacional</c:v>
                </c:pt>
                <c:pt idx="4">
                  <c:v>Coordinación del SINAP</c:v>
                </c:pt>
                <c:pt idx="5">
                  <c:v>Direccionamiento Estratégico </c:v>
                </c:pt>
                <c:pt idx="6">
                  <c:v>Evaluación Independiente</c:v>
                </c:pt>
                <c:pt idx="7">
                  <c:v>Gestión Contractual</c:v>
                </c:pt>
                <c:pt idx="8">
                  <c:v>Gestión de Comunicaciones </c:v>
                </c:pt>
                <c:pt idx="9">
                  <c:v>Gestión de Recursos Financieros </c:v>
                </c:pt>
                <c:pt idx="10">
                  <c:v>Gestión de Recursos Físicos</c:v>
                </c:pt>
                <c:pt idx="11">
                  <c:v>Gestión de Tecnologías y Seguridad de la Información </c:v>
                </c:pt>
                <c:pt idx="12">
                  <c:v>Gestión del Conocimiento y la Innovación</c:v>
                </c:pt>
                <c:pt idx="13">
                  <c:v>Gestión del Talento Humano </c:v>
                </c:pt>
                <c:pt idx="14">
                  <c:v>Gestión Documental</c:v>
                </c:pt>
                <c:pt idx="15">
                  <c:v>Gestión Jurídica </c:v>
                </c:pt>
                <c:pt idx="16">
                  <c:v>Participación Social</c:v>
                </c:pt>
                <c:pt idx="17">
                  <c:v>Servicio al Ciudadano</c:v>
                </c:pt>
                <c:pt idx="18">
                  <c:v>Sostenibilidad Financiera y Negocios Ambientales</c:v>
                </c:pt>
              </c:strCache>
            </c:strRef>
          </c:cat>
          <c:val>
            <c:numRef>
              <c:f>'[3]Estadística consolidado Marzo23'!$C$223:$C$241</c:f>
              <c:numCache>
                <c:formatCode>General</c:formatCode>
                <c:ptCount val="19"/>
                <c:pt idx="0">
                  <c:v>135</c:v>
                </c:pt>
                <c:pt idx="1">
                  <c:v>303</c:v>
                </c:pt>
                <c:pt idx="2">
                  <c:v>16</c:v>
                </c:pt>
                <c:pt idx="3">
                  <c:v>0</c:v>
                </c:pt>
                <c:pt idx="4">
                  <c:v>9</c:v>
                </c:pt>
                <c:pt idx="5">
                  <c:v>59</c:v>
                </c:pt>
                <c:pt idx="6">
                  <c:v>2</c:v>
                </c:pt>
                <c:pt idx="7">
                  <c:v>173</c:v>
                </c:pt>
                <c:pt idx="8">
                  <c:v>31</c:v>
                </c:pt>
                <c:pt idx="9">
                  <c:v>243</c:v>
                </c:pt>
                <c:pt idx="10">
                  <c:v>174</c:v>
                </c:pt>
                <c:pt idx="11">
                  <c:v>32</c:v>
                </c:pt>
                <c:pt idx="12">
                  <c:v>1</c:v>
                </c:pt>
                <c:pt idx="13">
                  <c:v>65</c:v>
                </c:pt>
                <c:pt idx="14">
                  <c:v>47</c:v>
                </c:pt>
                <c:pt idx="15">
                  <c:v>3</c:v>
                </c:pt>
                <c:pt idx="16">
                  <c:v>2</c:v>
                </c:pt>
                <c:pt idx="17">
                  <c:v>68</c:v>
                </c:pt>
                <c:pt idx="18">
                  <c:v>235</c:v>
                </c:pt>
              </c:numCache>
            </c:numRef>
          </c:val>
          <c:extLst>
            <c:ext xmlns:c16="http://schemas.microsoft.com/office/drawing/2014/chart" uri="{C3380CC4-5D6E-409C-BE32-E72D297353CC}">
              <c16:uniqueId val="{00000002-73E9-4B1E-B2ED-A924FCA36116}"/>
            </c:ext>
          </c:extLst>
        </c:ser>
        <c:ser>
          <c:idx val="1"/>
          <c:order val="1"/>
          <c:tx>
            <c:strRef>
              <c:f>'[3]Estadística consolidado Marzo23'!$D$222</c:f>
              <c:strCache>
                <c:ptCount val="1"/>
                <c:pt idx="0">
                  <c:v>ABIERTAS</c:v>
                </c:pt>
              </c:strCache>
            </c:strRef>
          </c:tx>
          <c:spPr>
            <a:solidFill>
              <a:srgbClr val="92D050"/>
            </a:solidFill>
            <a:ln>
              <a:noFill/>
            </a:ln>
            <a:effectLst/>
          </c:spPr>
          <c:invertIfNegative val="0"/>
          <c:dLbls>
            <c:dLbl>
              <c:idx val="0"/>
              <c:layout>
                <c:manualLayout>
                  <c:x val="0"/>
                  <c:y val="-6.40093114227724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E9-4B1E-B2ED-A924FCA36116}"/>
                </c:ext>
              </c:extLst>
            </c:dLbl>
            <c:dLbl>
              <c:idx val="1"/>
              <c:layout>
                <c:manualLayout>
                  <c:x val="0"/>
                  <c:y val="-4.26728742818482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E9-4B1E-B2ED-A924FCA36116}"/>
                </c:ext>
              </c:extLst>
            </c:dLbl>
            <c:dLbl>
              <c:idx val="2"/>
              <c:layout>
                <c:manualLayout>
                  <c:x val="-3.3107613560634801E-3"/>
                  <c:y val="-4.267287428184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E9-4B1E-B2ED-A924FCA36116}"/>
                </c:ext>
              </c:extLst>
            </c:dLbl>
            <c:dLbl>
              <c:idx val="3"/>
              <c:layout>
                <c:manualLayout>
                  <c:x val="3.3107613560634801E-3"/>
                  <c:y val="2.13364371409241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E9-4B1E-B2ED-A924FCA36116}"/>
                </c:ext>
              </c:extLst>
            </c:dLbl>
            <c:dLbl>
              <c:idx val="4"/>
              <c:layout>
                <c:manualLayout>
                  <c:x val="-1.1035871186878805E-3"/>
                  <c:y val="-6.40093114227732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E9-4B1E-B2ED-A924FCA36116}"/>
                </c:ext>
              </c:extLst>
            </c:dLbl>
            <c:dLbl>
              <c:idx val="5"/>
              <c:layout>
                <c:manualLayout>
                  <c:x val="-1.1035871186877997E-3"/>
                  <c:y val="-6.40093114227724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E9-4B1E-B2ED-A924FCA36116}"/>
                </c:ext>
              </c:extLst>
            </c:dLbl>
            <c:dLbl>
              <c:idx val="6"/>
              <c:layout>
                <c:manualLayout>
                  <c:x val="3.3107613560634801E-3"/>
                  <c:y val="-7.823269909923934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E9-4B1E-B2ED-A924FCA36116}"/>
                </c:ext>
              </c:extLst>
            </c:dLbl>
            <c:dLbl>
              <c:idx val="7"/>
              <c:layout>
                <c:manualLayout>
                  <c:x val="0"/>
                  <c:y val="-4.26728742818490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E9-4B1E-B2ED-A924FCA36116}"/>
                </c:ext>
              </c:extLst>
            </c:dLbl>
            <c:dLbl>
              <c:idx val="8"/>
              <c:layout>
                <c:manualLayout>
                  <c:x val="-1.1035871186877997E-3"/>
                  <c:y val="-6.40093114227724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E9-4B1E-B2ED-A924FCA36116}"/>
                </c:ext>
              </c:extLst>
            </c:dLbl>
            <c:dLbl>
              <c:idx val="9"/>
              <c:layout>
                <c:manualLayout>
                  <c:x val="-8.0928787140853298E-17"/>
                  <c:y val="-8.53457485636965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3E9-4B1E-B2ED-A924FCA36116}"/>
                </c:ext>
              </c:extLst>
            </c:dLbl>
            <c:dLbl>
              <c:idx val="10"/>
              <c:layout>
                <c:manualLayout>
                  <c:x val="0"/>
                  <c:y val="-4.26728742818482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E9-4B1E-B2ED-A924FCA36116}"/>
                </c:ext>
              </c:extLst>
            </c:dLbl>
            <c:dLbl>
              <c:idx val="11"/>
              <c:layout>
                <c:manualLayout>
                  <c:x val="0"/>
                  <c:y val="-8.53457485636973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E9-4B1E-B2ED-A924FCA36116}"/>
                </c:ext>
              </c:extLst>
            </c:dLbl>
            <c:dLbl>
              <c:idx val="12"/>
              <c:layout>
                <c:manualLayout>
                  <c:x val="4.41434847475136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E9-4B1E-B2ED-A924FCA36116}"/>
                </c:ext>
              </c:extLst>
            </c:dLbl>
            <c:dLbl>
              <c:idx val="13"/>
              <c:layout>
                <c:manualLayout>
                  <c:x val="0"/>
                  <c:y val="-4.2672874281848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3E9-4B1E-B2ED-A924FCA36116}"/>
                </c:ext>
              </c:extLst>
            </c:dLbl>
            <c:dLbl>
              <c:idx val="14"/>
              <c:layout>
                <c:manualLayout>
                  <c:x val="0"/>
                  <c:y val="-8.5345748563696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3E9-4B1E-B2ED-A924FCA36116}"/>
                </c:ext>
              </c:extLst>
            </c:dLbl>
            <c:dLbl>
              <c:idx val="16"/>
              <c:layout>
                <c:manualLayout>
                  <c:x val="-4.0464393570426649E-17"/>
                  <c:y val="-6.40093114227726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3E9-4B1E-B2ED-A924FCA36116}"/>
                </c:ext>
              </c:extLst>
            </c:dLbl>
            <c:dLbl>
              <c:idx val="17"/>
              <c:layout>
                <c:manualLayout>
                  <c:x val="1.1035871186878402E-3"/>
                  <c:y val="-4.26728742818484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3E9-4B1E-B2ED-A924FCA36116}"/>
                </c:ext>
              </c:extLst>
            </c:dLbl>
            <c:dLbl>
              <c:idx val="18"/>
              <c:layout>
                <c:manualLayout>
                  <c:x val="2.2071742373756397E-3"/>
                  <c:y val="-6.40093114227724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3E9-4B1E-B2ED-A924FCA361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'[3]Estadística consolidado Marzo23'!$B$223:$B$241</c:f>
              <c:strCache>
                <c:ptCount val="19"/>
                <c:pt idx="0">
                  <c:v>Administración y Manejo del Sistema de Parques Nacionales Naturales</c:v>
                </c:pt>
                <c:pt idx="1">
                  <c:v>Autoridad Ambiental</c:v>
                </c:pt>
                <c:pt idx="2">
                  <c:v>Control Disciplinario</c:v>
                </c:pt>
                <c:pt idx="3">
                  <c:v>Cooperación Nacional No Oficinal e Internacional</c:v>
                </c:pt>
                <c:pt idx="4">
                  <c:v>Coordinación del SINAP</c:v>
                </c:pt>
                <c:pt idx="5">
                  <c:v>Direccionamiento Estratégico </c:v>
                </c:pt>
                <c:pt idx="6">
                  <c:v>Evaluación Independiente</c:v>
                </c:pt>
                <c:pt idx="7">
                  <c:v>Gestión Contractual</c:v>
                </c:pt>
                <c:pt idx="8">
                  <c:v>Gestión de Comunicaciones </c:v>
                </c:pt>
                <c:pt idx="9">
                  <c:v>Gestión de Recursos Financieros </c:v>
                </c:pt>
                <c:pt idx="10">
                  <c:v>Gestión de Recursos Físicos</c:v>
                </c:pt>
                <c:pt idx="11">
                  <c:v>Gestión de Tecnologías y Seguridad de la Información </c:v>
                </c:pt>
                <c:pt idx="12">
                  <c:v>Gestión del Conocimiento y la Innovación</c:v>
                </c:pt>
                <c:pt idx="13">
                  <c:v>Gestión del Talento Humano </c:v>
                </c:pt>
                <c:pt idx="14">
                  <c:v>Gestión Documental</c:v>
                </c:pt>
                <c:pt idx="15">
                  <c:v>Gestión Jurídica </c:v>
                </c:pt>
                <c:pt idx="16">
                  <c:v>Participación Social</c:v>
                </c:pt>
                <c:pt idx="17">
                  <c:v>Servicio al Ciudadano</c:v>
                </c:pt>
                <c:pt idx="18">
                  <c:v>Sostenibilidad Financiera y Negocios Ambientales</c:v>
                </c:pt>
              </c:strCache>
            </c:strRef>
          </c:cat>
          <c:val>
            <c:numRef>
              <c:f>'[3]Estadística consolidado Marzo23'!$D$223:$D$241</c:f>
              <c:numCache>
                <c:formatCode>General</c:formatCode>
                <c:ptCount val="19"/>
                <c:pt idx="0">
                  <c:v>52</c:v>
                </c:pt>
                <c:pt idx="1">
                  <c:v>194</c:v>
                </c:pt>
                <c:pt idx="2">
                  <c:v>13</c:v>
                </c:pt>
                <c:pt idx="3">
                  <c:v>0</c:v>
                </c:pt>
                <c:pt idx="4">
                  <c:v>5</c:v>
                </c:pt>
                <c:pt idx="5">
                  <c:v>16</c:v>
                </c:pt>
                <c:pt idx="6">
                  <c:v>0</c:v>
                </c:pt>
                <c:pt idx="7">
                  <c:v>95</c:v>
                </c:pt>
                <c:pt idx="8">
                  <c:v>22</c:v>
                </c:pt>
                <c:pt idx="9">
                  <c:v>72</c:v>
                </c:pt>
                <c:pt idx="10">
                  <c:v>24</c:v>
                </c:pt>
                <c:pt idx="11">
                  <c:v>16</c:v>
                </c:pt>
                <c:pt idx="12">
                  <c:v>1</c:v>
                </c:pt>
                <c:pt idx="13">
                  <c:v>29</c:v>
                </c:pt>
                <c:pt idx="14">
                  <c:v>18</c:v>
                </c:pt>
                <c:pt idx="15">
                  <c:v>3</c:v>
                </c:pt>
                <c:pt idx="16">
                  <c:v>2</c:v>
                </c:pt>
                <c:pt idx="17">
                  <c:v>10</c:v>
                </c:pt>
                <c:pt idx="18">
                  <c:v>23</c:v>
                </c:pt>
              </c:numCache>
            </c:numRef>
          </c:val>
          <c:extLst>
            <c:ext xmlns:c16="http://schemas.microsoft.com/office/drawing/2014/chart" uri="{C3380CC4-5D6E-409C-BE32-E72D297353CC}">
              <c16:uniqueId val="{00000015-73E9-4B1E-B2ED-A924FCA36116}"/>
            </c:ext>
          </c:extLst>
        </c:ser>
        <c:ser>
          <c:idx val="2"/>
          <c:order val="2"/>
          <c:tx>
            <c:strRef>
              <c:f>'[3]Estadística consolidado Marzo23'!$E$222</c:f>
              <c:strCache>
                <c:ptCount val="1"/>
                <c:pt idx="0">
                  <c:v>VENCIDAS (Abiertas)</c:v>
                </c:pt>
              </c:strCache>
            </c:strRef>
          </c:tx>
          <c:spPr>
            <a:solidFill>
              <a:srgbClr val="FF0000"/>
            </a:solidFill>
            <a:ln>
              <a:noFill/>
            </a:ln>
            <a:effectLst/>
          </c:spPr>
          <c:invertIfNegative val="0"/>
          <c:dLbls>
            <c:dLbl>
              <c:idx val="0"/>
              <c:layout>
                <c:manualLayout>
                  <c:x val="-4.0464393570426649E-17"/>
                  <c:y val="-6.40093114227724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3E9-4B1E-B2ED-A924FCA36116}"/>
                </c:ext>
              </c:extLst>
            </c:dLbl>
            <c:dLbl>
              <c:idx val="1"/>
              <c:layout>
                <c:manualLayout>
                  <c:x val="-3.3107613560635608E-3"/>
                  <c:y val="-4.26728742818482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3E9-4B1E-B2ED-A924FCA36116}"/>
                </c:ext>
              </c:extLst>
            </c:dLbl>
            <c:dLbl>
              <c:idx val="2"/>
              <c:layout>
                <c:manualLayout>
                  <c:x val="-4.0464393570426649E-17"/>
                  <c:y val="-4.267287428184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3E9-4B1E-B2ED-A924FCA36116}"/>
                </c:ext>
              </c:extLst>
            </c:dLbl>
            <c:dLbl>
              <c:idx val="5"/>
              <c:layout>
                <c:manualLayout>
                  <c:x val="4.4143484747513201E-3"/>
                  <c:y val="-6.40093114227732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3E9-4B1E-B2ED-A924FCA36116}"/>
                </c:ext>
              </c:extLst>
            </c:dLbl>
            <c:dLbl>
              <c:idx val="6"/>
              <c:layout>
                <c:manualLayout>
                  <c:x val="-2.2071742373757208E-3"/>
                  <c:y val="-7.823269909923934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3E9-4B1E-B2ED-A924FCA36116}"/>
                </c:ext>
              </c:extLst>
            </c:dLbl>
            <c:dLbl>
              <c:idx val="7"/>
              <c:layout>
                <c:manualLayout>
                  <c:x val="-8.0928787140853298E-17"/>
                  <c:y val="-4.26728742818490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3E9-4B1E-B2ED-A924FCA36116}"/>
                </c:ext>
              </c:extLst>
            </c:dLbl>
            <c:dLbl>
              <c:idx val="8"/>
              <c:layout>
                <c:manualLayout>
                  <c:x val="-4.0464393570426649E-17"/>
                  <c:y val="-4.26728742818482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3E9-4B1E-B2ED-A924FCA36116}"/>
                </c:ext>
              </c:extLst>
            </c:dLbl>
            <c:dLbl>
              <c:idx val="9"/>
              <c:layout>
                <c:manualLayout>
                  <c:x val="-2.2071742373756804E-3"/>
                  <c:y val="-6.40093114227724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3E9-4B1E-B2ED-A924FCA36116}"/>
                </c:ext>
              </c:extLst>
            </c:dLbl>
            <c:dLbl>
              <c:idx val="10"/>
              <c:layout>
                <c:manualLayout>
                  <c:x val="-1.1035871186878805E-3"/>
                  <c:y val="-4.26728742818482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3E9-4B1E-B2ED-A924FCA36116}"/>
                </c:ext>
              </c:extLst>
            </c:dLbl>
            <c:dLbl>
              <c:idx val="11"/>
              <c:layout>
                <c:manualLayout>
                  <c:x val="-4.0464393570426649E-17"/>
                  <c:y val="-4.26728742818482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3E9-4B1E-B2ED-A924FCA36116}"/>
                </c:ext>
              </c:extLst>
            </c:dLbl>
            <c:dLbl>
              <c:idx val="13"/>
              <c:layout>
                <c:manualLayout>
                  <c:x val="-2.2071742373756804E-3"/>
                  <c:y val="-2.13364371409241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3E9-4B1E-B2ED-A924FCA36116}"/>
                </c:ext>
              </c:extLst>
            </c:dLbl>
            <c:dLbl>
              <c:idx val="14"/>
              <c:layout>
                <c:manualLayout>
                  <c:x val="-1.1035871186878361E-2"/>
                  <c:y val="-1.066821857046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3E9-4B1E-B2ED-A924FCA36116}"/>
                </c:ext>
              </c:extLst>
            </c:dLbl>
            <c:dLbl>
              <c:idx val="15"/>
              <c:layout>
                <c:manualLayout>
                  <c:x val="-2.2071742373756804E-3"/>
                  <c:y val="-6.40093114227724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3E9-4B1E-B2ED-A924FCA36116}"/>
                </c:ext>
              </c:extLst>
            </c:dLbl>
            <c:dLbl>
              <c:idx val="16"/>
              <c:layout>
                <c:manualLayout>
                  <c:x val="-2.2071742373757208E-3"/>
                  <c:y val="-4.26728742818482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73E9-4B1E-B2ED-A924FCA36116}"/>
                </c:ext>
              </c:extLst>
            </c:dLbl>
            <c:dLbl>
              <c:idx val="17"/>
              <c:layout>
                <c:manualLayout>
                  <c:x val="-2.2071742373757208E-3"/>
                  <c:y val="-4.26728742818482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73E9-4B1E-B2ED-A924FCA36116}"/>
                </c:ext>
              </c:extLst>
            </c:dLbl>
            <c:dLbl>
              <c:idx val="18"/>
              <c:layout>
                <c:manualLayout>
                  <c:x val="-4.4143484747513608E-3"/>
                  <c:y val="-1.2801862284554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73E9-4B1E-B2ED-A924FCA361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'[3]Estadística consolidado Marzo23'!$B$223:$B$241</c:f>
              <c:strCache>
                <c:ptCount val="19"/>
                <c:pt idx="0">
                  <c:v>Administración y Manejo del Sistema de Parques Nacionales Naturales</c:v>
                </c:pt>
                <c:pt idx="1">
                  <c:v>Autoridad Ambiental</c:v>
                </c:pt>
                <c:pt idx="2">
                  <c:v>Control Disciplinario</c:v>
                </c:pt>
                <c:pt idx="3">
                  <c:v>Cooperación Nacional No Oficinal e Internacional</c:v>
                </c:pt>
                <c:pt idx="4">
                  <c:v>Coordinación del SINAP</c:v>
                </c:pt>
                <c:pt idx="5">
                  <c:v>Direccionamiento Estratégico </c:v>
                </c:pt>
                <c:pt idx="6">
                  <c:v>Evaluación Independiente</c:v>
                </c:pt>
                <c:pt idx="7">
                  <c:v>Gestión Contractual</c:v>
                </c:pt>
                <c:pt idx="8">
                  <c:v>Gestión de Comunicaciones </c:v>
                </c:pt>
                <c:pt idx="9">
                  <c:v>Gestión de Recursos Financieros </c:v>
                </c:pt>
                <c:pt idx="10">
                  <c:v>Gestión de Recursos Físicos</c:v>
                </c:pt>
                <c:pt idx="11">
                  <c:v>Gestión de Tecnologías y Seguridad de la Información </c:v>
                </c:pt>
                <c:pt idx="12">
                  <c:v>Gestión del Conocimiento y la Innovación</c:v>
                </c:pt>
                <c:pt idx="13">
                  <c:v>Gestión del Talento Humano </c:v>
                </c:pt>
                <c:pt idx="14">
                  <c:v>Gestión Documental</c:v>
                </c:pt>
                <c:pt idx="15">
                  <c:v>Gestión Jurídica </c:v>
                </c:pt>
                <c:pt idx="16">
                  <c:v>Participación Social</c:v>
                </c:pt>
                <c:pt idx="17">
                  <c:v>Servicio al Ciudadano</c:v>
                </c:pt>
                <c:pt idx="18">
                  <c:v>Sostenibilidad Financiera y Negocios Ambientales</c:v>
                </c:pt>
              </c:strCache>
            </c:strRef>
          </c:cat>
          <c:val>
            <c:numRef>
              <c:f>'[3]Estadística consolidado Marzo23'!$E$223:$E$241</c:f>
              <c:numCache>
                <c:formatCode>General</c:formatCode>
                <c:ptCount val="19"/>
                <c:pt idx="0">
                  <c:v>8</c:v>
                </c:pt>
                <c:pt idx="1">
                  <c:v>3</c:v>
                </c:pt>
                <c:pt idx="2">
                  <c:v>0</c:v>
                </c:pt>
                <c:pt idx="3">
                  <c:v>0</c:v>
                </c:pt>
                <c:pt idx="4">
                  <c:v>0</c:v>
                </c:pt>
                <c:pt idx="5">
                  <c:v>3</c:v>
                </c:pt>
                <c:pt idx="6">
                  <c:v>0</c:v>
                </c:pt>
                <c:pt idx="7">
                  <c:v>42</c:v>
                </c:pt>
                <c:pt idx="8">
                  <c:v>0</c:v>
                </c:pt>
                <c:pt idx="9">
                  <c:v>22</c:v>
                </c:pt>
                <c:pt idx="10">
                  <c:v>17</c:v>
                </c:pt>
                <c:pt idx="11">
                  <c:v>3</c:v>
                </c:pt>
                <c:pt idx="12">
                  <c:v>0</c:v>
                </c:pt>
                <c:pt idx="13">
                  <c:v>4</c:v>
                </c:pt>
                <c:pt idx="14">
                  <c:v>16</c:v>
                </c:pt>
                <c:pt idx="15">
                  <c:v>3</c:v>
                </c:pt>
                <c:pt idx="16">
                  <c:v>0</c:v>
                </c:pt>
                <c:pt idx="17">
                  <c:v>2</c:v>
                </c:pt>
                <c:pt idx="18">
                  <c:v>23</c:v>
                </c:pt>
              </c:numCache>
            </c:numRef>
          </c:val>
          <c:extLst>
            <c:ext xmlns:c16="http://schemas.microsoft.com/office/drawing/2014/chart" uri="{C3380CC4-5D6E-409C-BE32-E72D297353CC}">
              <c16:uniqueId val="{00000026-73E9-4B1E-B2ED-A924FCA36116}"/>
            </c:ext>
          </c:extLst>
        </c:ser>
        <c:dLbls>
          <c:showLegendKey val="0"/>
          <c:showVal val="0"/>
          <c:showCatName val="0"/>
          <c:showSerName val="0"/>
          <c:showPercent val="0"/>
          <c:showBubbleSize val="0"/>
        </c:dLbls>
        <c:gapWidth val="182"/>
        <c:axId val="1960508991"/>
        <c:axId val="144530431"/>
      </c:barChart>
      <c:catAx>
        <c:axId val="19605089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4530431"/>
        <c:crosses val="autoZero"/>
        <c:auto val="1"/>
        <c:lblAlgn val="ctr"/>
        <c:lblOffset val="100"/>
        <c:noMultiLvlLbl val="0"/>
      </c:catAx>
      <c:valAx>
        <c:axId val="14453043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605089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tx2"/>
                </a:solidFill>
                <a:latin typeface="Arial" panose="020B0604020202020204" pitchFamily="34" charset="0"/>
                <a:ea typeface="+mj-ea"/>
                <a:cs typeface="Arial" panose="020B0604020202020204" pitchFamily="34" charset="0"/>
              </a:defRPr>
            </a:pPr>
            <a:r>
              <a:rPr lang="es-CO" sz="1500">
                <a:solidFill>
                  <a:schemeClr val="tx2"/>
                </a:solidFill>
                <a:latin typeface="Arial" panose="020B0604020202020204" pitchFamily="34" charset="0"/>
                <a:cs typeface="Arial" panose="020B0604020202020204" pitchFamily="34" charset="0"/>
              </a:rPr>
              <a:t>Plan de Mejoramiento por Procesos-Gestión 31 de</a:t>
            </a:r>
            <a:r>
              <a:rPr lang="es-CO" sz="1500" baseline="0">
                <a:solidFill>
                  <a:schemeClr val="tx2"/>
                </a:solidFill>
                <a:latin typeface="Arial" panose="020B0604020202020204" pitchFamily="34" charset="0"/>
                <a:cs typeface="Arial" panose="020B0604020202020204" pitchFamily="34" charset="0"/>
              </a:rPr>
              <a:t> diciembre 2023</a:t>
            </a:r>
            <a:endParaRPr lang="es-CO" sz="1500">
              <a:solidFill>
                <a:schemeClr val="tx2"/>
              </a:solidFill>
              <a:latin typeface="Arial" panose="020B0604020202020204" pitchFamily="34" charset="0"/>
              <a:cs typeface="Arial" panose="020B0604020202020204" pitchFamily="34" charset="0"/>
            </a:endParaRPr>
          </a:p>
        </c:rich>
      </c:tx>
      <c:overlay val="0"/>
      <c:spPr>
        <a:solidFill>
          <a:sysClr val="window" lastClr="FFFFFF"/>
        </a:solidFill>
        <a:ln>
          <a:noFill/>
        </a:ln>
        <a:effectLst/>
      </c:spPr>
      <c:txPr>
        <a:bodyPr rot="0" spcFirstLastPara="1" vertOverflow="ellipsis" vert="horz" wrap="square" anchor="ctr" anchorCtr="1"/>
        <a:lstStyle/>
        <a:p>
          <a:pPr>
            <a:defRPr sz="1600" b="1" i="0" u="none" strike="noStrike" kern="1200" cap="none" spc="0" normalizeH="0" baseline="0">
              <a:solidFill>
                <a:schemeClr val="tx2"/>
              </a:solidFill>
              <a:latin typeface="Arial" panose="020B0604020202020204" pitchFamily="34" charset="0"/>
              <a:ea typeface="+mj-ea"/>
              <a:cs typeface="Arial" panose="020B0604020202020204" pitchFamily="34" charset="0"/>
            </a:defRPr>
          </a:pPr>
          <a:endParaRPr lang="es-CO"/>
        </a:p>
      </c:txPr>
    </c:title>
    <c:autoTitleDeleted val="0"/>
    <c:plotArea>
      <c:layout/>
      <c:barChart>
        <c:barDir val="col"/>
        <c:grouping val="clustered"/>
        <c:varyColors val="0"/>
        <c:ser>
          <c:idx val="0"/>
          <c:order val="0"/>
          <c:spPr>
            <a:gradFill flip="none" rotWithShape="1">
              <a:gsLst>
                <a:gs pos="0">
                  <a:schemeClr val="accent4">
                    <a:lumMod val="50000"/>
                    <a:tint val="66000"/>
                    <a:satMod val="160000"/>
                  </a:schemeClr>
                </a:gs>
                <a:gs pos="50000">
                  <a:schemeClr val="accent4">
                    <a:lumMod val="50000"/>
                    <a:tint val="44500"/>
                    <a:satMod val="160000"/>
                  </a:schemeClr>
                </a:gs>
                <a:gs pos="100000">
                  <a:schemeClr val="accent4">
                    <a:lumMod val="50000"/>
                    <a:tint val="23500"/>
                    <a:satMod val="160000"/>
                  </a:schemeClr>
                </a:gs>
              </a:gsLst>
              <a:lin ang="10800000" scaled="1"/>
              <a:tileRect/>
            </a:gradFill>
            <a:ln>
              <a:noFill/>
            </a:ln>
            <a:effectLst/>
          </c:spPr>
          <c:invertIfNegative val="0"/>
          <c:dPt>
            <c:idx val="0"/>
            <c:invertIfNegative val="0"/>
            <c:bubble3D val="0"/>
            <c:spPr>
              <a:gradFill flip="none" rotWithShape="1">
                <a:gsLst>
                  <a:gs pos="0">
                    <a:srgbClr val="7030A0"/>
                  </a:gs>
                  <a:gs pos="50000">
                    <a:schemeClr val="accent4">
                      <a:lumMod val="50000"/>
                      <a:tint val="44500"/>
                      <a:satMod val="160000"/>
                    </a:schemeClr>
                  </a:gs>
                  <a:gs pos="100000">
                    <a:schemeClr val="accent4">
                      <a:lumMod val="50000"/>
                      <a:tint val="23500"/>
                      <a:satMod val="160000"/>
                    </a:schemeClr>
                  </a:gs>
                </a:gsLst>
                <a:lin ang="10800000" scaled="1"/>
                <a:tileRect/>
              </a:gradFill>
              <a:ln>
                <a:noFill/>
              </a:ln>
              <a:effectLst/>
            </c:spPr>
            <c:extLst>
              <c:ext xmlns:c16="http://schemas.microsoft.com/office/drawing/2014/chart" uri="{C3380CC4-5D6E-409C-BE32-E72D297353CC}">
                <c16:uniqueId val="{00000001-CAE2-4448-8EC8-4CDCFD2C0A04}"/>
              </c:ext>
            </c:extLst>
          </c:dPt>
          <c:dPt>
            <c:idx val="1"/>
            <c:invertIfNegative val="0"/>
            <c:bubble3D val="0"/>
            <c:spPr>
              <a:gradFill flip="none" rotWithShape="1">
                <a:gsLst>
                  <a:gs pos="0">
                    <a:srgbClr val="DF51DF"/>
                  </a:gs>
                  <a:gs pos="50000">
                    <a:schemeClr val="accent4">
                      <a:lumMod val="50000"/>
                      <a:tint val="44500"/>
                      <a:satMod val="160000"/>
                    </a:schemeClr>
                  </a:gs>
                  <a:gs pos="100000">
                    <a:schemeClr val="accent4">
                      <a:lumMod val="50000"/>
                      <a:tint val="23500"/>
                      <a:satMod val="160000"/>
                    </a:schemeClr>
                  </a:gs>
                </a:gsLst>
                <a:lin ang="10800000" scaled="1"/>
                <a:tileRect/>
              </a:gradFill>
              <a:ln>
                <a:noFill/>
              </a:ln>
              <a:effectLst/>
            </c:spPr>
            <c:extLst>
              <c:ext xmlns:c16="http://schemas.microsoft.com/office/drawing/2014/chart" uri="{C3380CC4-5D6E-409C-BE32-E72D297353CC}">
                <c16:uniqueId val="{00000003-CAE2-4448-8EC8-4CDCFD2C0A04}"/>
              </c:ext>
            </c:extLst>
          </c:dPt>
          <c:dPt>
            <c:idx val="2"/>
            <c:invertIfNegative val="0"/>
            <c:bubble3D val="0"/>
            <c:spPr>
              <a:gradFill flip="none" rotWithShape="1">
                <a:gsLst>
                  <a:gs pos="0">
                    <a:srgbClr val="B84076"/>
                  </a:gs>
                  <a:gs pos="50000">
                    <a:schemeClr val="accent4">
                      <a:lumMod val="50000"/>
                      <a:tint val="44500"/>
                      <a:satMod val="160000"/>
                    </a:schemeClr>
                  </a:gs>
                  <a:gs pos="100000">
                    <a:schemeClr val="accent4">
                      <a:lumMod val="50000"/>
                      <a:tint val="23500"/>
                      <a:satMod val="160000"/>
                    </a:schemeClr>
                  </a:gs>
                </a:gsLst>
                <a:lin ang="10800000" scaled="1"/>
                <a:tileRect/>
              </a:gradFill>
              <a:ln>
                <a:noFill/>
              </a:ln>
              <a:effectLst/>
            </c:spPr>
            <c:extLst>
              <c:ext xmlns:c16="http://schemas.microsoft.com/office/drawing/2014/chart" uri="{C3380CC4-5D6E-409C-BE32-E72D297353CC}">
                <c16:uniqueId val="{00000005-CAE2-4448-8EC8-4CDCFD2C0A04}"/>
              </c:ext>
            </c:extLst>
          </c:dPt>
          <c:dPt>
            <c:idx val="3"/>
            <c:invertIfNegative val="0"/>
            <c:bubble3D val="0"/>
            <c:spPr>
              <a:gradFill flip="none" rotWithShape="1">
                <a:gsLst>
                  <a:gs pos="0">
                    <a:srgbClr val="FFFF00"/>
                  </a:gs>
                  <a:gs pos="50000">
                    <a:schemeClr val="accent4">
                      <a:lumMod val="50000"/>
                      <a:tint val="44500"/>
                      <a:satMod val="160000"/>
                    </a:schemeClr>
                  </a:gs>
                  <a:gs pos="100000">
                    <a:schemeClr val="accent4">
                      <a:lumMod val="50000"/>
                      <a:tint val="23500"/>
                      <a:satMod val="160000"/>
                    </a:schemeClr>
                  </a:gs>
                </a:gsLst>
                <a:lin ang="10800000" scaled="1"/>
                <a:tileRect/>
              </a:gradFill>
              <a:ln>
                <a:noFill/>
              </a:ln>
              <a:effectLst/>
            </c:spPr>
            <c:extLst>
              <c:ext xmlns:c16="http://schemas.microsoft.com/office/drawing/2014/chart" uri="{C3380CC4-5D6E-409C-BE32-E72D297353CC}">
                <c16:uniqueId val="{00000007-CAE2-4448-8EC8-4CDCFD2C0A04}"/>
              </c:ext>
            </c:extLst>
          </c:dPt>
          <c:dPt>
            <c:idx val="4"/>
            <c:invertIfNegative val="0"/>
            <c:bubble3D val="0"/>
            <c:spPr>
              <a:gradFill flip="none" rotWithShape="1">
                <a:gsLst>
                  <a:gs pos="0">
                    <a:schemeClr val="accent6">
                      <a:lumMod val="75000"/>
                    </a:schemeClr>
                  </a:gs>
                  <a:gs pos="50000">
                    <a:schemeClr val="accent4">
                      <a:lumMod val="50000"/>
                      <a:tint val="44500"/>
                      <a:satMod val="160000"/>
                    </a:schemeClr>
                  </a:gs>
                  <a:gs pos="100000">
                    <a:schemeClr val="accent4">
                      <a:lumMod val="50000"/>
                      <a:tint val="23500"/>
                      <a:satMod val="160000"/>
                    </a:schemeClr>
                  </a:gs>
                </a:gsLst>
                <a:lin ang="10800000" scaled="1"/>
                <a:tileRect/>
              </a:gradFill>
              <a:ln>
                <a:noFill/>
              </a:ln>
              <a:effectLst/>
            </c:spPr>
            <c:extLst>
              <c:ext xmlns:c16="http://schemas.microsoft.com/office/drawing/2014/chart" uri="{C3380CC4-5D6E-409C-BE32-E72D297353CC}">
                <c16:uniqueId val="{00000009-CAE2-4448-8EC8-4CDCFD2C0A04}"/>
              </c:ext>
            </c:extLst>
          </c:dPt>
          <c:dPt>
            <c:idx val="5"/>
            <c:invertIfNegative val="0"/>
            <c:bubble3D val="0"/>
            <c:spPr>
              <a:gradFill flip="none" rotWithShape="1">
                <a:gsLst>
                  <a:gs pos="0">
                    <a:srgbClr val="FFC000"/>
                  </a:gs>
                  <a:gs pos="50000">
                    <a:schemeClr val="accent4">
                      <a:lumMod val="50000"/>
                      <a:tint val="44500"/>
                      <a:satMod val="160000"/>
                    </a:schemeClr>
                  </a:gs>
                  <a:gs pos="100000">
                    <a:schemeClr val="accent4">
                      <a:lumMod val="50000"/>
                      <a:tint val="23500"/>
                      <a:satMod val="160000"/>
                    </a:schemeClr>
                  </a:gs>
                </a:gsLst>
                <a:lin ang="10800000" scaled="1"/>
                <a:tileRect/>
              </a:gradFill>
              <a:ln>
                <a:noFill/>
              </a:ln>
              <a:effectLst/>
            </c:spPr>
            <c:extLst>
              <c:ext xmlns:c16="http://schemas.microsoft.com/office/drawing/2014/chart" uri="{C3380CC4-5D6E-409C-BE32-E72D297353CC}">
                <c16:uniqueId val="{0000000B-CAE2-4448-8EC8-4CDCFD2C0A04}"/>
              </c:ext>
            </c:extLst>
          </c:dPt>
          <c:dPt>
            <c:idx val="6"/>
            <c:invertIfNegative val="0"/>
            <c:bubble3D val="0"/>
            <c:spPr>
              <a:gradFill flip="none" rotWithShape="1">
                <a:gsLst>
                  <a:gs pos="0">
                    <a:schemeClr val="accent6">
                      <a:lumMod val="60000"/>
                      <a:lumOff val="40000"/>
                    </a:schemeClr>
                  </a:gs>
                  <a:gs pos="50000">
                    <a:schemeClr val="accent4">
                      <a:lumMod val="50000"/>
                      <a:tint val="44500"/>
                      <a:satMod val="160000"/>
                    </a:schemeClr>
                  </a:gs>
                  <a:gs pos="100000">
                    <a:schemeClr val="accent4">
                      <a:lumMod val="50000"/>
                      <a:tint val="23500"/>
                      <a:satMod val="160000"/>
                    </a:schemeClr>
                  </a:gs>
                </a:gsLst>
                <a:lin ang="10800000" scaled="1"/>
                <a:tileRect/>
              </a:gradFill>
              <a:ln>
                <a:noFill/>
              </a:ln>
              <a:effectLst/>
            </c:spPr>
            <c:extLst>
              <c:ext xmlns:c16="http://schemas.microsoft.com/office/drawing/2014/chart" uri="{C3380CC4-5D6E-409C-BE32-E72D297353CC}">
                <c16:uniqueId val="{00000013-62CD-4DD4-9CAC-6D244DF9AE01}"/>
              </c:ext>
            </c:extLst>
          </c:dPt>
          <c:dPt>
            <c:idx val="7"/>
            <c:invertIfNegative val="0"/>
            <c:bubble3D val="0"/>
            <c:spPr>
              <a:gradFill flip="none" rotWithShape="1">
                <a:gsLst>
                  <a:gs pos="0">
                    <a:srgbClr val="FF0000"/>
                  </a:gs>
                  <a:gs pos="50000">
                    <a:schemeClr val="accent4">
                      <a:lumMod val="50000"/>
                      <a:tint val="44500"/>
                      <a:satMod val="160000"/>
                    </a:schemeClr>
                  </a:gs>
                  <a:gs pos="100000">
                    <a:schemeClr val="accent4">
                      <a:lumMod val="50000"/>
                      <a:tint val="23500"/>
                      <a:satMod val="160000"/>
                    </a:schemeClr>
                  </a:gs>
                </a:gsLst>
                <a:lin ang="10800000" scaled="1"/>
                <a:tileRect/>
              </a:gradFill>
              <a:ln>
                <a:noFill/>
              </a:ln>
              <a:effectLst/>
            </c:spPr>
            <c:extLst>
              <c:ext xmlns:c16="http://schemas.microsoft.com/office/drawing/2014/chart" uri="{C3380CC4-5D6E-409C-BE32-E72D297353CC}">
                <c16:uniqueId val="{00000014-62CD-4DD4-9CAC-6D244DF9AE0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Gráfica!$B$16:$B$23</c:f>
              <c:strCache>
                <c:ptCount val="8"/>
                <c:pt idx="0">
                  <c:v>Total No Conformidades y Observaciones abiertas</c:v>
                </c:pt>
                <c:pt idx="1">
                  <c:v>Total No Conformidades </c:v>
                </c:pt>
                <c:pt idx="2">
                  <c:v>Total Observaciones</c:v>
                </c:pt>
                <c:pt idx="3">
                  <c:v>Total de Acciones</c:v>
                </c:pt>
                <c:pt idx="4">
                  <c:v>Acciones Cerradas</c:v>
                </c:pt>
                <c:pt idx="5">
                  <c:v>Acciones Abiertas</c:v>
                </c:pt>
                <c:pt idx="6">
                  <c:v>Acciones abiertas  (Ejecución)</c:v>
                </c:pt>
                <c:pt idx="7">
                  <c:v>Acciones abiertas  (Vencidas)</c:v>
                </c:pt>
              </c:strCache>
            </c:strRef>
          </c:cat>
          <c:val>
            <c:numRef>
              <c:f>Gráfica!$C$16:$C$23</c:f>
              <c:numCache>
                <c:formatCode>0</c:formatCode>
                <c:ptCount val="8"/>
                <c:pt idx="0" formatCode="General">
                  <c:v>242</c:v>
                </c:pt>
                <c:pt idx="1">
                  <c:v>196</c:v>
                </c:pt>
                <c:pt idx="2">
                  <c:v>46</c:v>
                </c:pt>
                <c:pt idx="3" formatCode="General">
                  <c:v>1873</c:v>
                </c:pt>
                <c:pt idx="4" formatCode="General">
                  <c:v>1464</c:v>
                </c:pt>
                <c:pt idx="5" formatCode="General">
                  <c:v>409</c:v>
                </c:pt>
                <c:pt idx="6" formatCode="General">
                  <c:v>49</c:v>
                </c:pt>
                <c:pt idx="7" formatCode="General">
                  <c:v>360</c:v>
                </c:pt>
              </c:numCache>
            </c:numRef>
          </c:val>
          <c:extLst>
            <c:ext xmlns:c16="http://schemas.microsoft.com/office/drawing/2014/chart" uri="{C3380CC4-5D6E-409C-BE32-E72D297353CC}">
              <c16:uniqueId val="{0000000C-CAE2-4448-8EC8-4CDCFD2C0A04}"/>
            </c:ext>
          </c:extLst>
        </c:ser>
        <c:dLbls>
          <c:showLegendKey val="0"/>
          <c:showVal val="0"/>
          <c:showCatName val="0"/>
          <c:showSerName val="0"/>
          <c:showPercent val="0"/>
          <c:showBubbleSize val="0"/>
        </c:dLbls>
        <c:gapWidth val="267"/>
        <c:overlap val="-43"/>
        <c:axId val="-1466611200"/>
        <c:axId val="-1466617728"/>
      </c:barChart>
      <c:catAx>
        <c:axId val="-1466611200"/>
        <c:scaling>
          <c:orientation val="minMax"/>
        </c:scaling>
        <c:delete val="0"/>
        <c:axPos val="b"/>
        <c:numFmt formatCode="#,##0.0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800" b="0"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crossAx val="-1466617728"/>
        <c:crosses val="autoZero"/>
        <c:auto val="0"/>
        <c:lblAlgn val="ctr"/>
        <c:lblOffset val="100"/>
        <c:noMultiLvlLbl val="0"/>
      </c:catAx>
      <c:valAx>
        <c:axId val="-1466617728"/>
        <c:scaling>
          <c:orientation val="minMax"/>
        </c:scaling>
        <c:delete val="1"/>
        <c:axPos val="l"/>
        <c:numFmt formatCode="General" sourceLinked="1"/>
        <c:majorTickMark val="none"/>
        <c:minorTickMark val="none"/>
        <c:tickLblPos val="nextTo"/>
        <c:crossAx val="-1466611200"/>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28575" cap="flat" cmpd="sng" algn="ctr">
      <a:solidFill>
        <a:srgbClr val="002060"/>
      </a:solidFill>
      <a:round/>
    </a:ln>
    <a:effectLst/>
  </c:spPr>
  <c:txPr>
    <a:bodyPr/>
    <a:lstStyle/>
    <a:p>
      <a:pPr>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tx2"/>
                </a:solidFill>
                <a:latin typeface="Arial" panose="020B0604020202020204" pitchFamily="34" charset="0"/>
                <a:ea typeface="+mj-ea"/>
                <a:cs typeface="Arial" panose="020B0604020202020204" pitchFamily="34" charset="0"/>
              </a:defRPr>
            </a:pPr>
            <a:r>
              <a:rPr lang="es-CO" sz="1500">
                <a:solidFill>
                  <a:schemeClr val="tx2"/>
                </a:solidFill>
                <a:latin typeface="Arial" panose="020B0604020202020204" pitchFamily="34" charset="0"/>
                <a:cs typeface="Arial" panose="020B0604020202020204" pitchFamily="34" charset="0"/>
              </a:rPr>
              <a:t>Plan de Mejoramiento por Procesos-Gestión 30 de junio</a:t>
            </a:r>
            <a:r>
              <a:rPr lang="es-CO" sz="1500" baseline="0">
                <a:solidFill>
                  <a:schemeClr val="tx2"/>
                </a:solidFill>
                <a:latin typeface="Arial" panose="020B0604020202020204" pitchFamily="34" charset="0"/>
                <a:cs typeface="Arial" panose="020B0604020202020204" pitchFamily="34" charset="0"/>
              </a:rPr>
              <a:t> 2023</a:t>
            </a:r>
          </a:p>
          <a:p>
            <a:pPr>
              <a:defRPr>
                <a:solidFill>
                  <a:schemeClr val="tx2"/>
                </a:solidFill>
                <a:latin typeface="Arial" panose="020B0604020202020204" pitchFamily="34" charset="0"/>
                <a:cs typeface="Arial" panose="020B0604020202020204" pitchFamily="34" charset="0"/>
              </a:defRPr>
            </a:pPr>
            <a:r>
              <a:rPr lang="es-CO" sz="1500">
                <a:solidFill>
                  <a:schemeClr val="tx2"/>
                </a:solidFill>
                <a:latin typeface="Arial" panose="020B0604020202020204" pitchFamily="34" charset="0"/>
                <a:cs typeface="Arial" panose="020B0604020202020204" pitchFamily="34" charset="0"/>
              </a:rPr>
              <a:t>Acciones correctiva, corrección y de mejora abiertas</a:t>
            </a:r>
          </a:p>
        </c:rich>
      </c:tx>
      <c:overlay val="0"/>
      <c:spPr>
        <a:solidFill>
          <a:sysClr val="window" lastClr="FFFFFF"/>
        </a:solidFill>
        <a:ln>
          <a:noFill/>
        </a:ln>
        <a:effectLst/>
      </c:spPr>
      <c:txPr>
        <a:bodyPr rot="0" spcFirstLastPara="1" vertOverflow="ellipsis" vert="horz" wrap="square" anchor="ctr" anchorCtr="1"/>
        <a:lstStyle/>
        <a:p>
          <a:pPr>
            <a:defRPr sz="1600" b="1" i="0" u="none" strike="noStrike" kern="1200" cap="none" spc="0" normalizeH="0" baseline="0">
              <a:solidFill>
                <a:schemeClr val="tx2"/>
              </a:solidFill>
              <a:latin typeface="Arial" panose="020B0604020202020204" pitchFamily="34" charset="0"/>
              <a:ea typeface="+mj-ea"/>
              <a:cs typeface="Arial" panose="020B0604020202020204" pitchFamily="34" charset="0"/>
            </a:defRPr>
          </a:pPr>
          <a:endParaRPr lang="es-CO"/>
        </a:p>
      </c:txPr>
    </c:title>
    <c:autoTitleDeleted val="0"/>
    <c:plotArea>
      <c:layout>
        <c:manualLayout>
          <c:layoutTarget val="inner"/>
          <c:xMode val="edge"/>
          <c:yMode val="edge"/>
          <c:x val="0.15089967765265119"/>
          <c:y val="9.488616272661532E-2"/>
          <c:w val="0.83485715150204842"/>
          <c:h val="0.65420036761777944"/>
        </c:manualLayout>
      </c:layout>
      <c:barChart>
        <c:barDir val="col"/>
        <c:grouping val="clustered"/>
        <c:varyColors val="0"/>
        <c:ser>
          <c:idx val="0"/>
          <c:order val="0"/>
          <c:spPr>
            <a:gradFill>
              <a:gsLst>
                <a:gs pos="0">
                  <a:schemeClr val="accent4">
                    <a:lumMod val="50000"/>
                    <a:tint val="66000"/>
                    <a:satMod val="160000"/>
                  </a:schemeClr>
                </a:gs>
                <a:gs pos="62000">
                  <a:schemeClr val="accent6">
                    <a:lumMod val="60000"/>
                    <a:lumOff val="40000"/>
                  </a:schemeClr>
                </a:gs>
                <a:gs pos="100000">
                  <a:schemeClr val="accent4">
                    <a:lumMod val="50000"/>
                    <a:tint val="23500"/>
                    <a:satMod val="160000"/>
                  </a:schemeClr>
                </a:gs>
              </a:gsLst>
              <a:lin ang="10800000" scaled="1"/>
            </a:gradFill>
            <a:ln cap="rnd">
              <a:solidFill>
                <a:srgbClr val="92D050">
                  <a:alpha val="76000"/>
                </a:srgbClr>
              </a:solidFill>
            </a:ln>
            <a:effectLst/>
          </c:spPr>
          <c:invertIfNegative val="0"/>
          <c:dPt>
            <c:idx val="1"/>
            <c:invertIfNegative val="0"/>
            <c:bubble3D val="0"/>
            <c:spPr>
              <a:gradFill>
                <a:gsLst>
                  <a:gs pos="0">
                    <a:schemeClr val="accent4">
                      <a:lumMod val="50000"/>
                      <a:tint val="66000"/>
                      <a:satMod val="160000"/>
                    </a:schemeClr>
                  </a:gs>
                  <a:gs pos="76000">
                    <a:schemeClr val="bg2">
                      <a:lumMod val="90000"/>
                    </a:schemeClr>
                  </a:gs>
                  <a:gs pos="100000">
                    <a:schemeClr val="accent4">
                      <a:lumMod val="50000"/>
                      <a:tint val="23500"/>
                      <a:satMod val="160000"/>
                    </a:schemeClr>
                  </a:gs>
                </a:gsLst>
                <a:lin ang="10800000" scaled="1"/>
              </a:gradFill>
              <a:ln cap="rnd">
                <a:solidFill>
                  <a:srgbClr val="92D050">
                    <a:alpha val="76000"/>
                  </a:srgbClr>
                </a:solidFill>
              </a:ln>
              <a:effectLst/>
            </c:spPr>
            <c:extLst>
              <c:ext xmlns:c16="http://schemas.microsoft.com/office/drawing/2014/chart" uri="{C3380CC4-5D6E-409C-BE32-E72D297353CC}">
                <c16:uniqueId val="{00000003-F62F-46EF-A4C9-9CDF71091811}"/>
              </c:ext>
            </c:extLst>
          </c:dPt>
          <c:dPt>
            <c:idx val="2"/>
            <c:invertIfNegative val="0"/>
            <c:bubble3D val="0"/>
            <c:spPr>
              <a:gradFill>
                <a:gsLst>
                  <a:gs pos="0">
                    <a:schemeClr val="accent4">
                      <a:lumMod val="50000"/>
                      <a:tint val="66000"/>
                      <a:satMod val="160000"/>
                    </a:schemeClr>
                  </a:gs>
                  <a:gs pos="38000">
                    <a:schemeClr val="accent6">
                      <a:lumMod val="60000"/>
                      <a:lumOff val="40000"/>
                    </a:schemeClr>
                  </a:gs>
                  <a:gs pos="100000">
                    <a:schemeClr val="accent4">
                      <a:lumMod val="50000"/>
                      <a:tint val="23500"/>
                      <a:satMod val="160000"/>
                    </a:schemeClr>
                  </a:gs>
                </a:gsLst>
                <a:lin ang="10800000" scaled="1"/>
              </a:gradFill>
              <a:ln cap="rnd">
                <a:solidFill>
                  <a:srgbClr val="92D050">
                    <a:alpha val="76000"/>
                  </a:srgbClr>
                </a:solidFill>
              </a:ln>
              <a:effectLst/>
            </c:spPr>
            <c:extLst>
              <c:ext xmlns:c16="http://schemas.microsoft.com/office/drawing/2014/chart" uri="{C3380CC4-5D6E-409C-BE32-E72D297353CC}">
                <c16:uniqueId val="{00000005-F62F-46EF-A4C9-9CDF71091811}"/>
              </c:ext>
            </c:extLst>
          </c:dPt>
          <c:dPt>
            <c:idx val="3"/>
            <c:invertIfNegative val="0"/>
            <c:bubble3D val="0"/>
            <c:spPr>
              <a:gradFill>
                <a:gsLst>
                  <a:gs pos="0">
                    <a:schemeClr val="accent4">
                      <a:lumMod val="50000"/>
                      <a:tint val="66000"/>
                      <a:satMod val="160000"/>
                    </a:schemeClr>
                  </a:gs>
                  <a:gs pos="62000">
                    <a:schemeClr val="bg2">
                      <a:lumMod val="50000"/>
                    </a:schemeClr>
                  </a:gs>
                  <a:gs pos="100000">
                    <a:schemeClr val="accent4">
                      <a:lumMod val="50000"/>
                      <a:tint val="23500"/>
                      <a:satMod val="160000"/>
                    </a:schemeClr>
                  </a:gs>
                </a:gsLst>
                <a:lin ang="10800000" scaled="1"/>
              </a:gradFill>
              <a:ln cap="rnd">
                <a:solidFill>
                  <a:srgbClr val="92D050">
                    <a:alpha val="76000"/>
                  </a:srgbClr>
                </a:solidFill>
              </a:ln>
              <a:effectLst/>
            </c:spPr>
            <c:extLst>
              <c:ext xmlns:c16="http://schemas.microsoft.com/office/drawing/2014/chart" uri="{C3380CC4-5D6E-409C-BE32-E72D297353CC}">
                <c16:uniqueId val="{00000007-F62F-46EF-A4C9-9CDF71091811}"/>
              </c:ext>
            </c:extLst>
          </c:dPt>
          <c:dPt>
            <c:idx val="4"/>
            <c:invertIfNegative val="0"/>
            <c:bubble3D val="0"/>
            <c:spPr>
              <a:gradFill>
                <a:gsLst>
                  <a:gs pos="0">
                    <a:schemeClr val="accent4">
                      <a:lumMod val="50000"/>
                      <a:tint val="66000"/>
                      <a:satMod val="160000"/>
                    </a:schemeClr>
                  </a:gs>
                  <a:gs pos="62000">
                    <a:schemeClr val="tx2">
                      <a:lumMod val="40000"/>
                      <a:lumOff val="60000"/>
                    </a:schemeClr>
                  </a:gs>
                  <a:gs pos="100000">
                    <a:schemeClr val="accent4">
                      <a:lumMod val="50000"/>
                      <a:tint val="23500"/>
                      <a:satMod val="160000"/>
                    </a:schemeClr>
                  </a:gs>
                </a:gsLst>
                <a:lin ang="10800000" scaled="1"/>
              </a:gradFill>
              <a:ln cap="rnd">
                <a:solidFill>
                  <a:srgbClr val="92D050">
                    <a:alpha val="76000"/>
                  </a:srgbClr>
                </a:solidFill>
              </a:ln>
              <a:effectLst/>
            </c:spPr>
            <c:extLst>
              <c:ext xmlns:c16="http://schemas.microsoft.com/office/drawing/2014/chart" uri="{C3380CC4-5D6E-409C-BE32-E72D297353CC}">
                <c16:uniqueId val="{0000000B-F62F-46EF-A4C9-9CDF71091811}"/>
              </c:ext>
            </c:extLst>
          </c:dPt>
          <c:dPt>
            <c:idx val="6"/>
            <c:invertIfNegative val="0"/>
            <c:bubble3D val="0"/>
            <c:spPr>
              <a:gradFill>
                <a:gsLst>
                  <a:gs pos="0">
                    <a:schemeClr val="accent4">
                      <a:lumMod val="50000"/>
                      <a:tint val="66000"/>
                      <a:satMod val="160000"/>
                    </a:schemeClr>
                  </a:gs>
                  <a:gs pos="62000">
                    <a:schemeClr val="accent1">
                      <a:lumMod val="60000"/>
                      <a:lumOff val="40000"/>
                    </a:schemeClr>
                  </a:gs>
                  <a:gs pos="100000">
                    <a:schemeClr val="accent4">
                      <a:lumMod val="50000"/>
                      <a:tint val="23500"/>
                      <a:satMod val="160000"/>
                    </a:schemeClr>
                  </a:gs>
                </a:gsLst>
                <a:lin ang="10800000" scaled="1"/>
              </a:gradFill>
              <a:ln cap="rnd">
                <a:solidFill>
                  <a:srgbClr val="92D050">
                    <a:alpha val="76000"/>
                  </a:srgbClr>
                </a:solidFill>
              </a:ln>
              <a:effectLst/>
            </c:spPr>
            <c:extLst>
              <c:ext xmlns:c16="http://schemas.microsoft.com/office/drawing/2014/chart" uri="{C3380CC4-5D6E-409C-BE32-E72D297353CC}">
                <c16:uniqueId val="{00000011-F62F-46EF-A4C9-9CDF71091811}"/>
              </c:ext>
            </c:extLst>
          </c:dPt>
          <c:dPt>
            <c:idx val="7"/>
            <c:invertIfNegative val="0"/>
            <c:bubble3D val="0"/>
            <c:spPr>
              <a:gradFill>
                <a:gsLst>
                  <a:gs pos="0">
                    <a:schemeClr val="accent4">
                      <a:lumMod val="50000"/>
                      <a:tint val="66000"/>
                      <a:satMod val="160000"/>
                    </a:schemeClr>
                  </a:gs>
                  <a:gs pos="62000">
                    <a:schemeClr val="accent2">
                      <a:lumMod val="40000"/>
                      <a:lumOff val="60000"/>
                    </a:schemeClr>
                  </a:gs>
                  <a:gs pos="100000">
                    <a:schemeClr val="accent4">
                      <a:lumMod val="50000"/>
                      <a:tint val="23500"/>
                      <a:satMod val="160000"/>
                    </a:schemeClr>
                  </a:gs>
                </a:gsLst>
                <a:lin ang="10800000" scaled="1"/>
              </a:gradFill>
              <a:ln cap="rnd">
                <a:solidFill>
                  <a:srgbClr val="92D050">
                    <a:alpha val="76000"/>
                  </a:srgbClr>
                </a:solidFill>
              </a:ln>
              <a:effectLst/>
            </c:spPr>
            <c:extLst>
              <c:ext xmlns:c16="http://schemas.microsoft.com/office/drawing/2014/chart" uri="{C3380CC4-5D6E-409C-BE32-E72D297353CC}">
                <c16:uniqueId val="{00000013-F62F-46EF-A4C9-9CDF71091811}"/>
              </c:ext>
            </c:extLst>
          </c:dPt>
          <c:dPt>
            <c:idx val="8"/>
            <c:invertIfNegative val="0"/>
            <c:bubble3D val="0"/>
            <c:spPr>
              <a:gradFill>
                <a:gsLst>
                  <a:gs pos="0">
                    <a:schemeClr val="accent4">
                      <a:lumMod val="50000"/>
                      <a:tint val="66000"/>
                      <a:satMod val="160000"/>
                    </a:schemeClr>
                  </a:gs>
                  <a:gs pos="62000">
                    <a:schemeClr val="accent2">
                      <a:lumMod val="60000"/>
                      <a:lumOff val="40000"/>
                    </a:schemeClr>
                  </a:gs>
                  <a:gs pos="100000">
                    <a:schemeClr val="accent4">
                      <a:lumMod val="50000"/>
                      <a:tint val="23500"/>
                      <a:satMod val="160000"/>
                    </a:schemeClr>
                  </a:gs>
                </a:gsLst>
                <a:lin ang="10800000" scaled="1"/>
              </a:gradFill>
              <a:ln cap="rnd">
                <a:solidFill>
                  <a:srgbClr val="92D050">
                    <a:alpha val="76000"/>
                  </a:srgbClr>
                </a:solidFill>
              </a:ln>
              <a:effectLst/>
            </c:spPr>
            <c:extLst>
              <c:ext xmlns:c16="http://schemas.microsoft.com/office/drawing/2014/chart" uri="{C3380CC4-5D6E-409C-BE32-E72D297353CC}">
                <c16:uniqueId val="{0000000D-20EF-4982-B4F9-33EA71F9362F}"/>
              </c:ext>
            </c:extLst>
          </c:dPt>
          <c:dPt>
            <c:idx val="9"/>
            <c:invertIfNegative val="0"/>
            <c:bubble3D val="0"/>
            <c:spPr>
              <a:gradFill>
                <a:gsLst>
                  <a:gs pos="0">
                    <a:schemeClr val="accent4">
                      <a:lumMod val="50000"/>
                      <a:tint val="66000"/>
                      <a:satMod val="160000"/>
                    </a:schemeClr>
                  </a:gs>
                  <a:gs pos="62000">
                    <a:schemeClr val="accent3">
                      <a:lumMod val="60000"/>
                      <a:lumOff val="40000"/>
                    </a:schemeClr>
                  </a:gs>
                  <a:gs pos="100000">
                    <a:schemeClr val="accent4">
                      <a:lumMod val="50000"/>
                      <a:tint val="23500"/>
                      <a:satMod val="160000"/>
                    </a:schemeClr>
                  </a:gs>
                </a:gsLst>
                <a:lin ang="10800000" scaled="1"/>
              </a:gradFill>
              <a:ln cap="rnd">
                <a:solidFill>
                  <a:srgbClr val="92D050">
                    <a:alpha val="76000"/>
                  </a:srgbClr>
                </a:solidFill>
              </a:ln>
              <a:effectLst/>
            </c:spPr>
            <c:extLst>
              <c:ext xmlns:c16="http://schemas.microsoft.com/office/drawing/2014/chart" uri="{C3380CC4-5D6E-409C-BE32-E72D297353CC}">
                <c16:uniqueId val="{00000016-F62F-46EF-A4C9-9CDF71091811}"/>
              </c:ext>
            </c:extLst>
          </c:dPt>
          <c:dPt>
            <c:idx val="10"/>
            <c:invertIfNegative val="0"/>
            <c:bubble3D val="0"/>
            <c:spPr>
              <a:gradFill>
                <a:gsLst>
                  <a:gs pos="0">
                    <a:schemeClr val="accent4">
                      <a:lumMod val="50000"/>
                      <a:tint val="66000"/>
                      <a:satMod val="160000"/>
                    </a:schemeClr>
                  </a:gs>
                  <a:gs pos="62000">
                    <a:schemeClr val="accent5">
                      <a:lumMod val="75000"/>
                    </a:schemeClr>
                  </a:gs>
                  <a:gs pos="100000">
                    <a:schemeClr val="accent4">
                      <a:lumMod val="50000"/>
                      <a:tint val="23500"/>
                      <a:satMod val="160000"/>
                    </a:schemeClr>
                  </a:gs>
                </a:gsLst>
                <a:lin ang="10800000" scaled="1"/>
              </a:gradFill>
              <a:ln cap="rnd">
                <a:solidFill>
                  <a:srgbClr val="92D050">
                    <a:alpha val="76000"/>
                  </a:srgbClr>
                </a:solidFill>
              </a:ln>
              <a:effectLst/>
            </c:spPr>
            <c:extLst>
              <c:ext xmlns:c16="http://schemas.microsoft.com/office/drawing/2014/chart" uri="{C3380CC4-5D6E-409C-BE32-E72D297353CC}">
                <c16:uniqueId val="{00000017-F62F-46EF-A4C9-9CDF71091811}"/>
              </c:ext>
            </c:extLst>
          </c:dPt>
          <c:dPt>
            <c:idx val="11"/>
            <c:invertIfNegative val="0"/>
            <c:bubble3D val="0"/>
            <c:spPr>
              <a:gradFill>
                <a:gsLst>
                  <a:gs pos="0">
                    <a:schemeClr val="accent4">
                      <a:lumMod val="50000"/>
                      <a:tint val="66000"/>
                      <a:satMod val="160000"/>
                    </a:schemeClr>
                  </a:gs>
                  <a:gs pos="62000">
                    <a:schemeClr val="accent1">
                      <a:lumMod val="60000"/>
                      <a:lumOff val="40000"/>
                    </a:schemeClr>
                  </a:gs>
                  <a:gs pos="100000">
                    <a:schemeClr val="accent4">
                      <a:lumMod val="50000"/>
                      <a:tint val="23500"/>
                      <a:satMod val="160000"/>
                    </a:schemeClr>
                  </a:gs>
                </a:gsLst>
                <a:lin ang="10800000" scaled="1"/>
              </a:gradFill>
              <a:ln cap="rnd">
                <a:solidFill>
                  <a:srgbClr val="92D050">
                    <a:alpha val="76000"/>
                  </a:srgbClr>
                </a:solidFill>
              </a:ln>
              <a:effectLst/>
            </c:spPr>
            <c:extLst>
              <c:ext xmlns:c16="http://schemas.microsoft.com/office/drawing/2014/chart" uri="{C3380CC4-5D6E-409C-BE32-E72D297353CC}">
                <c16:uniqueId val="{00000013-20EF-4982-B4F9-33EA71F9362F}"/>
              </c:ext>
            </c:extLst>
          </c:dPt>
          <c:dPt>
            <c:idx val="13"/>
            <c:invertIfNegative val="0"/>
            <c:bubble3D val="0"/>
            <c:spPr>
              <a:gradFill>
                <a:gsLst>
                  <a:gs pos="0">
                    <a:schemeClr val="accent4">
                      <a:lumMod val="50000"/>
                      <a:tint val="66000"/>
                      <a:satMod val="160000"/>
                    </a:schemeClr>
                  </a:gs>
                  <a:gs pos="62000">
                    <a:schemeClr val="accent6">
                      <a:lumMod val="75000"/>
                    </a:schemeClr>
                  </a:gs>
                  <a:gs pos="100000">
                    <a:schemeClr val="accent4">
                      <a:lumMod val="50000"/>
                      <a:tint val="23500"/>
                      <a:satMod val="160000"/>
                    </a:schemeClr>
                  </a:gs>
                </a:gsLst>
                <a:lin ang="10800000" scaled="1"/>
              </a:gradFill>
              <a:ln cap="rnd">
                <a:solidFill>
                  <a:srgbClr val="92D050">
                    <a:alpha val="76000"/>
                  </a:srgbClr>
                </a:solidFill>
              </a:ln>
              <a:effectLst/>
            </c:spPr>
            <c:extLst>
              <c:ext xmlns:c16="http://schemas.microsoft.com/office/drawing/2014/chart" uri="{C3380CC4-5D6E-409C-BE32-E72D297353CC}">
                <c16:uniqueId val="{00000019-F62F-46EF-A4C9-9CDF71091811}"/>
              </c:ext>
            </c:extLst>
          </c:dPt>
          <c:dPt>
            <c:idx val="14"/>
            <c:invertIfNegative val="0"/>
            <c:bubble3D val="0"/>
            <c:spPr>
              <a:gradFill>
                <a:gsLst>
                  <a:gs pos="0">
                    <a:schemeClr val="accent4">
                      <a:lumMod val="50000"/>
                      <a:tint val="66000"/>
                      <a:satMod val="160000"/>
                    </a:schemeClr>
                  </a:gs>
                  <a:gs pos="62000">
                    <a:schemeClr val="accent4"/>
                  </a:gs>
                  <a:gs pos="100000">
                    <a:schemeClr val="accent4">
                      <a:lumMod val="50000"/>
                      <a:tint val="23500"/>
                      <a:satMod val="160000"/>
                    </a:schemeClr>
                  </a:gs>
                </a:gsLst>
                <a:lin ang="10800000" scaled="1"/>
              </a:gradFill>
              <a:ln cap="rnd">
                <a:solidFill>
                  <a:srgbClr val="92D050">
                    <a:alpha val="76000"/>
                  </a:srgbClr>
                </a:solidFill>
              </a:ln>
              <a:effectLst/>
            </c:spPr>
            <c:extLst>
              <c:ext xmlns:c16="http://schemas.microsoft.com/office/drawing/2014/chart" uri="{C3380CC4-5D6E-409C-BE32-E72D297353CC}">
                <c16:uniqueId val="{00000017-20EF-4982-B4F9-33EA71F936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extLst>
                <c:ext xmlns:c15="http://schemas.microsoft.com/office/drawing/2012/chart" uri="{02D57815-91ED-43cb-92C2-25804820EDAC}">
                  <c15:fullRef>
                    <c15:sqref>Gráfica!$B$55:$B$74</c15:sqref>
                  </c15:fullRef>
                </c:ext>
              </c:extLst>
              <c:f>(Gráfica!$B$55:$B$58,Gráfica!$B$60:$B$61,Gráfica!$B$63,Gráfica!$B$65,Gráfica!$B$67,Gráfica!$B$69:$B$74)</c:f>
              <c:strCache>
                <c:ptCount val="15"/>
                <c:pt idx="0">
                  <c:v>Acciones de corrección, correctiva y de mejora abiertas</c:v>
                </c:pt>
                <c:pt idx="1">
                  <c:v>Administración y Manejo del Sistema de Parques Nacionales Naturales</c:v>
                </c:pt>
                <c:pt idx="2">
                  <c:v>Autoridad Ambiental</c:v>
                </c:pt>
                <c:pt idx="3">
                  <c:v>Coordinación del SINAP</c:v>
                </c:pt>
                <c:pt idx="4">
                  <c:v>Sostenibilidad Financiera y Negocios Ambientales</c:v>
                </c:pt>
                <c:pt idx="5">
                  <c:v>Control Disciplinario</c:v>
                </c:pt>
                <c:pt idx="6">
                  <c:v>Gestión de Comunicaciones</c:v>
                </c:pt>
                <c:pt idx="7">
                  <c:v>Direccionamiento Estratégico</c:v>
                </c:pt>
                <c:pt idx="8">
                  <c:v>Gestión Contractual</c:v>
                </c:pt>
                <c:pt idx="9">
                  <c:v>Servicio al Ciudadano</c:v>
                </c:pt>
                <c:pt idx="10">
                  <c:v>Gestión de Tecnologías y Seguridad de la Información</c:v>
                </c:pt>
                <c:pt idx="11">
                  <c:v>Gestión del Talento Humano</c:v>
                </c:pt>
                <c:pt idx="12">
                  <c:v>Gestión Documental</c:v>
                </c:pt>
                <c:pt idx="13">
                  <c:v>Gestión de Recursos Financieros</c:v>
                </c:pt>
                <c:pt idx="14">
                  <c:v>Gestión de Recursos Físicos</c:v>
                </c:pt>
              </c:strCache>
            </c:strRef>
          </c:cat>
          <c:val>
            <c:numRef>
              <c:extLst>
                <c:ext xmlns:c15="http://schemas.microsoft.com/office/drawing/2012/chart" uri="{02D57815-91ED-43cb-92C2-25804820EDAC}">
                  <c15:fullRef>
                    <c15:sqref>Gráfica!$C$55:$C$74</c15:sqref>
                  </c15:fullRef>
                </c:ext>
              </c:extLst>
              <c:f>(Gráfica!$C$55:$C$58,Gráfica!$C$60:$C$61,Gráfica!$C$63,Gráfica!$C$65,Gráfica!$C$67,Gráfica!$C$69:$C$74)</c:f>
              <c:numCache>
                <c:formatCode>General</c:formatCode>
                <c:ptCount val="15"/>
                <c:pt idx="0">
                  <c:v>407</c:v>
                </c:pt>
                <c:pt idx="1">
                  <c:v>8</c:v>
                </c:pt>
                <c:pt idx="2">
                  <c:v>103</c:v>
                </c:pt>
                <c:pt idx="3" formatCode="0">
                  <c:v>0</c:v>
                </c:pt>
                <c:pt idx="4">
                  <c:v>4</c:v>
                </c:pt>
                <c:pt idx="5">
                  <c:v>2</c:v>
                </c:pt>
                <c:pt idx="6">
                  <c:v>25</c:v>
                </c:pt>
                <c:pt idx="7">
                  <c:v>0</c:v>
                </c:pt>
                <c:pt idx="8">
                  <c:v>60</c:v>
                </c:pt>
                <c:pt idx="9">
                  <c:v>3</c:v>
                </c:pt>
                <c:pt idx="10" formatCode="0">
                  <c:v>28</c:v>
                </c:pt>
                <c:pt idx="11">
                  <c:v>60</c:v>
                </c:pt>
                <c:pt idx="12">
                  <c:v>4</c:v>
                </c:pt>
                <c:pt idx="13">
                  <c:v>74</c:v>
                </c:pt>
                <c:pt idx="14">
                  <c:v>27</c:v>
                </c:pt>
              </c:numCache>
            </c:numRef>
          </c:val>
          <c:extLst>
            <c:ext xmlns:c16="http://schemas.microsoft.com/office/drawing/2014/chart" uri="{C3380CC4-5D6E-409C-BE32-E72D297353CC}">
              <c16:uniqueId val="{00000010-F62F-46EF-A4C9-9CDF71091811}"/>
            </c:ext>
          </c:extLst>
        </c:ser>
        <c:dLbls>
          <c:dLblPos val="outEnd"/>
          <c:showLegendKey val="0"/>
          <c:showVal val="1"/>
          <c:showCatName val="0"/>
          <c:showSerName val="0"/>
          <c:showPercent val="0"/>
          <c:showBubbleSize val="0"/>
        </c:dLbls>
        <c:gapWidth val="267"/>
        <c:overlap val="-43"/>
        <c:axId val="-1466611200"/>
        <c:axId val="-1466617728"/>
      </c:barChart>
      <c:catAx>
        <c:axId val="-1466611200"/>
        <c:scaling>
          <c:orientation val="minMax"/>
        </c:scaling>
        <c:delete val="0"/>
        <c:axPos val="b"/>
        <c:numFmt formatCode="#,##0.00" sourceLinked="0"/>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800" b="0"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crossAx val="-1466617728"/>
        <c:crosses val="autoZero"/>
        <c:auto val="0"/>
        <c:lblAlgn val="ctr"/>
        <c:lblOffset val="100"/>
        <c:noMultiLvlLbl val="0"/>
      </c:catAx>
      <c:valAx>
        <c:axId val="-1466617728"/>
        <c:scaling>
          <c:orientation val="minMax"/>
        </c:scaling>
        <c:delete val="1"/>
        <c:axPos val="l"/>
        <c:numFmt formatCode="General" sourceLinked="1"/>
        <c:majorTickMark val="none"/>
        <c:minorTickMark val="none"/>
        <c:tickLblPos val="nextTo"/>
        <c:crossAx val="-1466611200"/>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28575" cap="flat" cmpd="sng" algn="ctr">
      <a:solidFill>
        <a:srgbClr val="002060"/>
      </a:solidFill>
      <a:round/>
    </a:ln>
    <a:effectLst/>
  </c:spPr>
  <c:txPr>
    <a:bodyPr/>
    <a:lstStyle/>
    <a:p>
      <a:pPr>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tx2"/>
                </a:solidFill>
                <a:latin typeface="Arial" panose="020B0604020202020204" pitchFamily="34" charset="0"/>
                <a:ea typeface="+mj-ea"/>
                <a:cs typeface="Arial" panose="020B0604020202020204" pitchFamily="34" charset="0"/>
              </a:defRPr>
            </a:pPr>
            <a:r>
              <a:rPr lang="es-CO" sz="1500">
                <a:solidFill>
                  <a:schemeClr val="tx2"/>
                </a:solidFill>
                <a:latin typeface="Arial" panose="020B0604020202020204" pitchFamily="34" charset="0"/>
                <a:cs typeface="Arial" panose="020B0604020202020204" pitchFamily="34" charset="0"/>
              </a:rPr>
              <a:t>Plan de Mejoramiento por Procesos-Gestión 30 de junio</a:t>
            </a:r>
            <a:r>
              <a:rPr lang="es-CO" sz="1500" baseline="0">
                <a:solidFill>
                  <a:schemeClr val="tx2"/>
                </a:solidFill>
                <a:latin typeface="Arial" panose="020B0604020202020204" pitchFamily="34" charset="0"/>
                <a:cs typeface="Arial" panose="020B0604020202020204" pitchFamily="34" charset="0"/>
              </a:rPr>
              <a:t> 2023</a:t>
            </a:r>
          </a:p>
          <a:p>
            <a:pPr>
              <a:defRPr>
                <a:solidFill>
                  <a:schemeClr val="tx2"/>
                </a:solidFill>
                <a:latin typeface="Arial" panose="020B0604020202020204" pitchFamily="34" charset="0"/>
                <a:cs typeface="Arial" panose="020B0604020202020204" pitchFamily="34" charset="0"/>
              </a:defRPr>
            </a:pPr>
            <a:r>
              <a:rPr lang="es-CO" sz="1500">
                <a:solidFill>
                  <a:schemeClr val="tx2"/>
                </a:solidFill>
                <a:latin typeface="Arial" panose="020B0604020202020204" pitchFamily="34" charset="0"/>
                <a:cs typeface="Arial" panose="020B0604020202020204" pitchFamily="34" charset="0"/>
              </a:rPr>
              <a:t>Acciones correctiva, corrección y de mejora abiertas vencidas</a:t>
            </a:r>
          </a:p>
        </c:rich>
      </c:tx>
      <c:layout>
        <c:manualLayout>
          <c:xMode val="edge"/>
          <c:yMode val="edge"/>
          <c:x val="0.17695270261657245"/>
          <c:y val="3.7048756817468928E-2"/>
        </c:manualLayout>
      </c:layout>
      <c:overlay val="0"/>
      <c:spPr>
        <a:solidFill>
          <a:sysClr val="window" lastClr="FFFFFF"/>
        </a:solidFill>
        <a:ln>
          <a:noFill/>
        </a:ln>
        <a:effectLst/>
      </c:spPr>
      <c:txPr>
        <a:bodyPr rot="0" spcFirstLastPara="1" vertOverflow="ellipsis" vert="horz" wrap="square" anchor="ctr" anchorCtr="1"/>
        <a:lstStyle/>
        <a:p>
          <a:pPr>
            <a:defRPr sz="1600" b="1" i="0" u="none" strike="noStrike" kern="1200" cap="none" spc="0" normalizeH="0" baseline="0">
              <a:solidFill>
                <a:schemeClr val="tx2"/>
              </a:solidFill>
              <a:latin typeface="Arial" panose="020B0604020202020204" pitchFamily="34" charset="0"/>
              <a:ea typeface="+mj-ea"/>
              <a:cs typeface="Arial" panose="020B0604020202020204" pitchFamily="34" charset="0"/>
            </a:defRPr>
          </a:pPr>
          <a:endParaRPr lang="es-CO"/>
        </a:p>
      </c:txPr>
    </c:title>
    <c:autoTitleDeleted val="0"/>
    <c:plotArea>
      <c:layout>
        <c:manualLayout>
          <c:layoutTarget val="inner"/>
          <c:xMode val="edge"/>
          <c:yMode val="edge"/>
          <c:x val="7.0658374655754252E-2"/>
          <c:y val="0.16740080722000145"/>
          <c:w val="0.83485715150204842"/>
          <c:h val="0.65420036761777944"/>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gradFill>
                <a:gsLst>
                  <a:gs pos="0">
                    <a:schemeClr val="accent4">
                      <a:lumMod val="50000"/>
                      <a:tint val="66000"/>
                      <a:satMod val="160000"/>
                    </a:schemeClr>
                  </a:gs>
                  <a:gs pos="62000">
                    <a:schemeClr val="accent1">
                      <a:lumMod val="60000"/>
                      <a:lumOff val="40000"/>
                    </a:schemeClr>
                  </a:gs>
                  <a:gs pos="100000">
                    <a:schemeClr val="accent4">
                      <a:lumMod val="50000"/>
                      <a:tint val="23500"/>
                      <a:satMod val="160000"/>
                    </a:schemeClr>
                  </a:gs>
                </a:gsLst>
                <a:lin ang="10800000" scaled="1"/>
              </a:gradFill>
              <a:ln cap="rnd">
                <a:solidFill>
                  <a:srgbClr val="92D050">
                    <a:alpha val="76000"/>
                  </a:srgbClr>
                </a:solidFill>
              </a:ln>
              <a:effectLst/>
            </c:spPr>
            <c:extLst>
              <c:ext xmlns:c16="http://schemas.microsoft.com/office/drawing/2014/chart" uri="{C3380CC4-5D6E-409C-BE32-E72D297353CC}">
                <c16:uniqueId val="{00000001-AF42-453E-8E04-EE24F227BA60}"/>
              </c:ext>
            </c:extLst>
          </c:dPt>
          <c:dPt>
            <c:idx val="2"/>
            <c:invertIfNegative val="0"/>
            <c:bubble3D val="0"/>
            <c:spPr>
              <a:gradFill>
                <a:gsLst>
                  <a:gs pos="0">
                    <a:schemeClr val="accent4">
                      <a:lumMod val="50000"/>
                      <a:tint val="66000"/>
                      <a:satMod val="160000"/>
                    </a:schemeClr>
                  </a:gs>
                  <a:gs pos="62000">
                    <a:schemeClr val="accent6">
                      <a:lumMod val="75000"/>
                    </a:schemeClr>
                  </a:gs>
                  <a:gs pos="100000">
                    <a:schemeClr val="accent4">
                      <a:lumMod val="50000"/>
                      <a:tint val="23500"/>
                      <a:satMod val="160000"/>
                    </a:schemeClr>
                  </a:gs>
                </a:gsLst>
                <a:lin ang="10800000" scaled="1"/>
              </a:gradFill>
              <a:ln cap="rnd">
                <a:solidFill>
                  <a:srgbClr val="92D050">
                    <a:alpha val="76000"/>
                  </a:srgbClr>
                </a:solidFill>
              </a:ln>
              <a:effectLst/>
            </c:spPr>
            <c:extLst>
              <c:ext xmlns:c16="http://schemas.microsoft.com/office/drawing/2014/chart" uri="{C3380CC4-5D6E-409C-BE32-E72D297353CC}">
                <c16:uniqueId val="{00000003-D2A6-4D38-8265-AEEAA2E6462A}"/>
              </c:ext>
            </c:extLst>
          </c:dPt>
          <c:dPt>
            <c:idx val="3"/>
            <c:invertIfNegative val="0"/>
            <c:bubble3D val="0"/>
            <c:spPr>
              <a:gradFill>
                <a:gsLst>
                  <a:gs pos="0">
                    <a:schemeClr val="accent4">
                      <a:lumMod val="50000"/>
                      <a:tint val="66000"/>
                      <a:satMod val="160000"/>
                    </a:schemeClr>
                  </a:gs>
                  <a:gs pos="62000">
                    <a:schemeClr val="accent4"/>
                  </a:gs>
                  <a:gs pos="100000">
                    <a:schemeClr val="accent4">
                      <a:lumMod val="50000"/>
                      <a:tint val="23500"/>
                      <a:satMod val="160000"/>
                    </a:schemeClr>
                  </a:gs>
                </a:gsLst>
                <a:lin ang="10800000" scaled="1"/>
              </a:gradFill>
              <a:ln cap="rnd">
                <a:solidFill>
                  <a:srgbClr val="92D050">
                    <a:alpha val="76000"/>
                  </a:srgbClr>
                </a:solidFill>
              </a:ln>
              <a:effectLst/>
            </c:spPr>
            <c:extLst>
              <c:ext xmlns:c16="http://schemas.microsoft.com/office/drawing/2014/chart" uri="{C3380CC4-5D6E-409C-BE32-E72D297353CC}">
                <c16:uniqueId val="{00000005-D2A6-4D38-8265-AEEAA2E6462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extLst>
                <c:ext xmlns:c15="http://schemas.microsoft.com/office/drawing/2012/chart" uri="{02D57815-91ED-43cb-92C2-25804820EDAC}">
                  <c15:fullRef>
                    <c15:sqref>Gráfica!$B$75:$B$79</c15:sqref>
                  </c15:fullRef>
                </c:ext>
              </c:extLst>
              <c:f>Gráfica!$B$76:$B$79</c:f>
              <c:strCache>
                <c:ptCount val="4"/>
                <c:pt idx="0">
                  <c:v>Gestión del Talento Humano</c:v>
                </c:pt>
                <c:pt idx="1">
                  <c:v>Gestión Documental</c:v>
                </c:pt>
                <c:pt idx="2">
                  <c:v>Gestión de Recursos Financieros</c:v>
                </c:pt>
                <c:pt idx="3">
                  <c:v>Gestión de Recursos Físicos</c:v>
                </c:pt>
              </c:strCache>
            </c:strRef>
          </c:cat>
          <c:val>
            <c:numRef>
              <c:extLst>
                <c:ext xmlns:c15="http://schemas.microsoft.com/office/drawing/2012/chart" uri="{02D57815-91ED-43cb-92C2-25804820EDAC}">
                  <c15:fullRef>
                    <c15:sqref>Gráfica!$C$75:$C$79</c15:sqref>
                  </c15:fullRef>
                </c:ext>
              </c:extLst>
              <c:f>Gráfica!$C$76:$C$79</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15:categoryFilterException>
                  <c15:sqref>Gráfica!$C$75</c15:sqref>
                  <c15:spPr xmlns:c15="http://schemas.microsoft.com/office/drawing/2012/chart">
                    <a:gradFill>
                      <a:gsLst>
                        <a:gs pos="0">
                          <a:schemeClr val="accent4">
                            <a:lumMod val="50000"/>
                            <a:tint val="66000"/>
                            <a:satMod val="160000"/>
                          </a:schemeClr>
                        </a:gs>
                        <a:gs pos="62000">
                          <a:schemeClr val="accent5">
                            <a:lumMod val="75000"/>
                          </a:schemeClr>
                        </a:gs>
                        <a:gs pos="100000">
                          <a:schemeClr val="accent4">
                            <a:lumMod val="50000"/>
                            <a:tint val="23500"/>
                            <a:satMod val="160000"/>
                          </a:schemeClr>
                        </a:gs>
                      </a:gsLst>
                      <a:lin ang="10800000" scaled="1"/>
                    </a:gradFill>
                    <a:ln cap="rnd">
                      <a:solidFill>
                        <a:srgbClr val="92D050">
                          <a:alpha val="76000"/>
                        </a:srgbClr>
                      </a:solidFill>
                    </a:ln>
                    <a:effectLst/>
                  </c15:spPr>
                  <c15:invertIfNegative val="0"/>
                  <c15:bubble3D val="0"/>
                </c15:categoryFilterException>
              </c15:categoryFilterExceptions>
            </c:ext>
            <c:ext xmlns:c16="http://schemas.microsoft.com/office/drawing/2014/chart" uri="{C3380CC4-5D6E-409C-BE32-E72D297353CC}">
              <c16:uniqueId val="{00000018-AF42-453E-8E04-EE24F227BA60}"/>
            </c:ext>
          </c:extLst>
        </c:ser>
        <c:dLbls>
          <c:dLblPos val="outEnd"/>
          <c:showLegendKey val="0"/>
          <c:showVal val="1"/>
          <c:showCatName val="0"/>
          <c:showSerName val="0"/>
          <c:showPercent val="0"/>
          <c:showBubbleSize val="0"/>
        </c:dLbls>
        <c:gapWidth val="267"/>
        <c:overlap val="-43"/>
        <c:axId val="-1466611200"/>
        <c:axId val="-1466617728"/>
      </c:barChart>
      <c:catAx>
        <c:axId val="-1466611200"/>
        <c:scaling>
          <c:orientation val="minMax"/>
        </c:scaling>
        <c:delete val="0"/>
        <c:axPos val="b"/>
        <c:numFmt formatCode="#,##0.00" sourceLinked="0"/>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800" b="0"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crossAx val="-1466617728"/>
        <c:crosses val="autoZero"/>
        <c:auto val="0"/>
        <c:lblAlgn val="ctr"/>
        <c:lblOffset val="100"/>
        <c:noMultiLvlLbl val="0"/>
      </c:catAx>
      <c:valAx>
        <c:axId val="-1466617728"/>
        <c:scaling>
          <c:orientation val="minMax"/>
        </c:scaling>
        <c:delete val="1"/>
        <c:axPos val="l"/>
        <c:numFmt formatCode="General" sourceLinked="1"/>
        <c:majorTickMark val="none"/>
        <c:minorTickMark val="none"/>
        <c:tickLblPos val="nextTo"/>
        <c:crossAx val="-1466611200"/>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28575" cap="flat" cmpd="sng" algn="ctr">
      <a:solidFill>
        <a:srgbClr val="002060"/>
      </a:solidFill>
      <a:round/>
    </a:ln>
    <a:effectLst/>
  </c:spPr>
  <c:txPr>
    <a:bodyPr/>
    <a:lstStyle/>
    <a:p>
      <a:pPr>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tx2"/>
                </a:solidFill>
                <a:latin typeface="Arial" panose="020B0604020202020204" pitchFamily="34" charset="0"/>
                <a:ea typeface="+mj-ea"/>
                <a:cs typeface="Arial" panose="020B0604020202020204" pitchFamily="34" charset="0"/>
              </a:defRPr>
            </a:pPr>
            <a:r>
              <a:rPr lang="es-CO" sz="1500">
                <a:solidFill>
                  <a:schemeClr val="tx2"/>
                </a:solidFill>
                <a:latin typeface="Arial" panose="020B0604020202020204" pitchFamily="34" charset="0"/>
                <a:cs typeface="Arial" panose="020B0604020202020204" pitchFamily="34" charset="0"/>
              </a:rPr>
              <a:t>Plan de Mejoramiento por</a:t>
            </a:r>
            <a:r>
              <a:rPr lang="es-CO" sz="1500" baseline="0">
                <a:solidFill>
                  <a:schemeClr val="tx2"/>
                </a:solidFill>
                <a:latin typeface="Arial" panose="020B0604020202020204" pitchFamily="34" charset="0"/>
                <a:cs typeface="Arial" panose="020B0604020202020204" pitchFamily="34" charset="0"/>
              </a:rPr>
              <a:t> dependencia</a:t>
            </a:r>
            <a:r>
              <a:rPr lang="es-CO" sz="1500">
                <a:solidFill>
                  <a:schemeClr val="tx2"/>
                </a:solidFill>
                <a:latin typeface="Arial" panose="020B0604020202020204" pitchFamily="34" charset="0"/>
                <a:cs typeface="Arial" panose="020B0604020202020204" pitchFamily="34" charset="0"/>
              </a:rPr>
              <a:t> 31 mayo </a:t>
            </a:r>
            <a:r>
              <a:rPr lang="es-CO" sz="1500" baseline="0">
                <a:solidFill>
                  <a:schemeClr val="tx2"/>
                </a:solidFill>
                <a:latin typeface="Arial" panose="020B0604020202020204" pitchFamily="34" charset="0"/>
                <a:cs typeface="Arial" panose="020B0604020202020204" pitchFamily="34" charset="0"/>
              </a:rPr>
              <a:t>2023</a:t>
            </a:r>
          </a:p>
          <a:p>
            <a:pPr>
              <a:defRPr>
                <a:solidFill>
                  <a:schemeClr val="tx2"/>
                </a:solidFill>
                <a:latin typeface="Arial" panose="020B0604020202020204" pitchFamily="34" charset="0"/>
                <a:cs typeface="Arial" panose="020B0604020202020204" pitchFamily="34" charset="0"/>
              </a:defRPr>
            </a:pPr>
            <a:r>
              <a:rPr lang="es-CO" sz="1500">
                <a:solidFill>
                  <a:schemeClr val="tx2"/>
                </a:solidFill>
                <a:latin typeface="Arial" panose="020B0604020202020204" pitchFamily="34" charset="0"/>
                <a:cs typeface="Arial" panose="020B0604020202020204" pitchFamily="34" charset="0"/>
              </a:rPr>
              <a:t>Acciones correctiva, corrección y de mejora abiertas vencidas</a:t>
            </a:r>
          </a:p>
        </c:rich>
      </c:tx>
      <c:layout>
        <c:manualLayout>
          <c:xMode val="edge"/>
          <c:yMode val="edge"/>
          <c:x val="0.33039666004243601"/>
          <c:y val="6.6393265819920761E-3"/>
        </c:manualLayout>
      </c:layout>
      <c:overlay val="0"/>
      <c:spPr>
        <a:solidFill>
          <a:sysClr val="window" lastClr="FFFFFF"/>
        </a:solidFill>
        <a:ln>
          <a:noFill/>
        </a:ln>
        <a:effectLst/>
      </c:spPr>
      <c:txPr>
        <a:bodyPr rot="0" spcFirstLastPara="1" vertOverflow="ellipsis" vert="horz" wrap="square" anchor="ctr" anchorCtr="1"/>
        <a:lstStyle/>
        <a:p>
          <a:pPr>
            <a:defRPr sz="1600" b="1" i="0" u="none" strike="noStrike" kern="1200" cap="none" spc="0" normalizeH="0" baseline="0">
              <a:solidFill>
                <a:schemeClr val="tx2"/>
              </a:solidFill>
              <a:latin typeface="Arial" panose="020B0604020202020204" pitchFamily="34" charset="0"/>
              <a:ea typeface="+mj-ea"/>
              <a:cs typeface="Arial" panose="020B0604020202020204" pitchFamily="34" charset="0"/>
            </a:defRPr>
          </a:pPr>
          <a:endParaRPr lang="es-CO"/>
        </a:p>
      </c:txPr>
    </c:title>
    <c:autoTitleDeleted val="0"/>
    <c:plotArea>
      <c:layout>
        <c:manualLayout>
          <c:layoutTarget val="inner"/>
          <c:xMode val="edge"/>
          <c:yMode val="edge"/>
          <c:x val="0.13598508967197614"/>
          <c:y val="8.8252954028756631E-2"/>
          <c:w val="0.83485715150204842"/>
          <c:h val="0.65420036761777944"/>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gradFill flip="none" rotWithShape="1">
                <a:gsLst>
                  <a:gs pos="0">
                    <a:schemeClr val="accent5">
                      <a:lumMod val="75000"/>
                    </a:schemeClr>
                  </a:gs>
                  <a:gs pos="81000">
                    <a:schemeClr val="accent1">
                      <a:lumMod val="60000"/>
                      <a:lumOff val="40000"/>
                    </a:schemeClr>
                  </a:gs>
                  <a:gs pos="100000">
                    <a:schemeClr val="accent4">
                      <a:lumMod val="50000"/>
                      <a:tint val="23500"/>
                      <a:satMod val="160000"/>
                    </a:schemeClr>
                  </a:gs>
                </a:gsLst>
                <a:path path="rect">
                  <a:fillToRect l="100000" t="100000"/>
                </a:path>
                <a:tileRect r="-100000" b="-100000"/>
              </a:gradFill>
              <a:ln>
                <a:noFill/>
              </a:ln>
              <a:effectLst/>
            </c:spPr>
            <c:extLst>
              <c:ext xmlns:c16="http://schemas.microsoft.com/office/drawing/2014/chart" uri="{C3380CC4-5D6E-409C-BE32-E72D297353CC}">
                <c16:uniqueId val="{00000001-0840-4372-B23F-3384F2CAB79D}"/>
              </c:ext>
            </c:extLst>
          </c:dPt>
          <c:dPt>
            <c:idx val="1"/>
            <c:invertIfNegative val="0"/>
            <c:bubble3D val="0"/>
            <c:spPr>
              <a:gradFill flip="none" rotWithShape="1">
                <a:gsLst>
                  <a:gs pos="0">
                    <a:schemeClr val="accent6"/>
                  </a:gs>
                  <a:gs pos="76000">
                    <a:schemeClr val="accent1">
                      <a:lumMod val="60000"/>
                      <a:lumOff val="40000"/>
                    </a:schemeClr>
                  </a:gs>
                  <a:gs pos="100000">
                    <a:schemeClr val="accent4">
                      <a:lumMod val="50000"/>
                      <a:tint val="23500"/>
                      <a:satMod val="160000"/>
                    </a:schemeClr>
                  </a:gs>
                </a:gsLst>
                <a:path path="rect">
                  <a:fillToRect l="100000" t="100000"/>
                </a:path>
                <a:tileRect r="-100000" b="-100000"/>
              </a:gradFill>
              <a:ln>
                <a:noFill/>
              </a:ln>
              <a:effectLst/>
            </c:spPr>
            <c:extLst>
              <c:ext xmlns:c16="http://schemas.microsoft.com/office/drawing/2014/chart" uri="{C3380CC4-5D6E-409C-BE32-E72D297353CC}">
                <c16:uniqueId val="{00000003-0840-4372-B23F-3384F2CAB79D}"/>
              </c:ext>
            </c:extLst>
          </c:dPt>
          <c:dPt>
            <c:idx val="3"/>
            <c:invertIfNegative val="0"/>
            <c:bubble3D val="0"/>
            <c:spPr>
              <a:gradFill>
                <a:gsLst>
                  <a:gs pos="48000">
                    <a:schemeClr val="accent6">
                      <a:lumMod val="75000"/>
                    </a:schemeClr>
                  </a:gs>
                  <a:gs pos="77000">
                    <a:schemeClr val="accent1">
                      <a:lumMod val="60000"/>
                      <a:lumOff val="40000"/>
                    </a:schemeClr>
                  </a:gs>
                  <a:gs pos="100000">
                    <a:schemeClr val="accent4">
                      <a:lumMod val="50000"/>
                      <a:tint val="23500"/>
                      <a:satMod val="160000"/>
                    </a:schemeClr>
                  </a:gs>
                </a:gsLst>
                <a:path path="rect">
                  <a:fillToRect l="100000" t="100000"/>
                </a:path>
              </a:gradFill>
              <a:ln>
                <a:noFill/>
              </a:ln>
              <a:effectLst/>
            </c:spPr>
            <c:extLst>
              <c:ext xmlns:c16="http://schemas.microsoft.com/office/drawing/2014/chart" uri="{C3380CC4-5D6E-409C-BE32-E72D297353CC}">
                <c16:uniqueId val="{00000013-0840-4372-B23F-3384F2CAB79D}"/>
              </c:ext>
            </c:extLst>
          </c:dPt>
          <c:dPt>
            <c:idx val="4"/>
            <c:invertIfNegative val="0"/>
            <c:bubble3D val="0"/>
            <c:spPr>
              <a:gradFill>
                <a:gsLst>
                  <a:gs pos="48000">
                    <a:schemeClr val="accent6">
                      <a:lumMod val="75000"/>
                    </a:schemeClr>
                  </a:gs>
                  <a:gs pos="77000">
                    <a:schemeClr val="accent1">
                      <a:lumMod val="60000"/>
                      <a:lumOff val="40000"/>
                    </a:schemeClr>
                  </a:gs>
                  <a:gs pos="100000">
                    <a:schemeClr val="accent4">
                      <a:lumMod val="50000"/>
                      <a:tint val="23500"/>
                      <a:satMod val="160000"/>
                    </a:schemeClr>
                  </a:gs>
                </a:gsLst>
                <a:path path="rect">
                  <a:fillToRect l="100000" t="100000"/>
                </a:path>
              </a:gradFill>
              <a:ln>
                <a:noFill/>
              </a:ln>
              <a:effectLst/>
            </c:spPr>
            <c:extLst>
              <c:ext xmlns:c16="http://schemas.microsoft.com/office/drawing/2014/chart" uri="{C3380CC4-5D6E-409C-BE32-E72D297353CC}">
                <c16:uniqueId val="{00000014-0840-4372-B23F-3384F2CAB79D}"/>
              </c:ext>
            </c:extLst>
          </c:dPt>
          <c:dPt>
            <c:idx val="5"/>
            <c:invertIfNegative val="0"/>
            <c:bubble3D val="0"/>
            <c:spPr>
              <a:solidFill>
                <a:schemeClr val="accent2">
                  <a:lumMod val="75000"/>
                </a:schemeClr>
              </a:solidFill>
              <a:ln>
                <a:noFill/>
              </a:ln>
              <a:effectLst/>
            </c:spPr>
            <c:extLst>
              <c:ext xmlns:c16="http://schemas.microsoft.com/office/drawing/2014/chart" uri="{C3380CC4-5D6E-409C-BE32-E72D297353CC}">
                <c16:uniqueId val="{0000000D-0840-4372-B23F-3384F2CAB79D}"/>
              </c:ext>
            </c:extLst>
          </c:dPt>
          <c:dPt>
            <c:idx val="7"/>
            <c:invertIfNegative val="0"/>
            <c:bubble3D val="0"/>
            <c:spPr>
              <a:gradFill flip="none" rotWithShape="1">
                <a:gsLst>
                  <a:gs pos="0">
                    <a:schemeClr val="accent2">
                      <a:lumMod val="5000"/>
                      <a:lumOff val="95000"/>
                    </a:schemeClr>
                  </a:gs>
                  <a:gs pos="23000">
                    <a:schemeClr val="accent2">
                      <a:lumMod val="75000"/>
                    </a:schemeClr>
                  </a:gs>
                  <a:gs pos="83000">
                    <a:schemeClr val="accent2">
                      <a:lumMod val="45000"/>
                      <a:lumOff val="55000"/>
                    </a:schemeClr>
                  </a:gs>
                  <a:gs pos="100000">
                    <a:schemeClr val="accent2">
                      <a:lumMod val="30000"/>
                      <a:lumOff val="70000"/>
                    </a:schemeClr>
                  </a:gs>
                </a:gsLst>
                <a:lin ang="5400000" scaled="1"/>
                <a:tileRect/>
              </a:gradFill>
              <a:ln>
                <a:noFill/>
              </a:ln>
              <a:effectLst/>
            </c:spPr>
            <c:extLst>
              <c:ext xmlns:c16="http://schemas.microsoft.com/office/drawing/2014/chart" uri="{C3380CC4-5D6E-409C-BE32-E72D297353CC}">
                <c16:uniqueId val="{00000015-0840-4372-B23F-3384F2CAB79D}"/>
              </c:ext>
            </c:extLst>
          </c:dPt>
          <c:dPt>
            <c:idx val="8"/>
            <c:invertIfNegative val="0"/>
            <c:bubble3D val="0"/>
            <c:spPr>
              <a:gradFill>
                <a:gsLst>
                  <a:gs pos="0">
                    <a:schemeClr val="accent4">
                      <a:lumMod val="75000"/>
                    </a:schemeClr>
                  </a:gs>
                  <a:gs pos="23000">
                    <a:schemeClr val="accent2">
                      <a:lumMod val="75000"/>
                    </a:schemeClr>
                  </a:gs>
                  <a:gs pos="83000">
                    <a:schemeClr val="accent2">
                      <a:lumMod val="45000"/>
                      <a:lumOff val="55000"/>
                    </a:schemeClr>
                  </a:gs>
                  <a:gs pos="100000">
                    <a:schemeClr val="accent2">
                      <a:lumMod val="30000"/>
                      <a:lumOff val="70000"/>
                    </a:schemeClr>
                  </a:gs>
                </a:gsLst>
                <a:lin ang="5400000" scaled="1"/>
              </a:gradFill>
              <a:ln>
                <a:noFill/>
              </a:ln>
              <a:effectLst/>
            </c:spPr>
            <c:extLst>
              <c:ext xmlns:c16="http://schemas.microsoft.com/office/drawing/2014/chart" uri="{C3380CC4-5D6E-409C-BE32-E72D297353CC}">
                <c16:uniqueId val="{00000016-0840-4372-B23F-3384F2CAB79D}"/>
              </c:ext>
            </c:extLst>
          </c:dPt>
          <c:dPt>
            <c:idx val="9"/>
            <c:invertIfNegative val="0"/>
            <c:bubble3D val="0"/>
            <c:spPr>
              <a:gradFill>
                <a:gsLst>
                  <a:gs pos="74000">
                    <a:schemeClr val="accent5">
                      <a:lumMod val="75000"/>
                    </a:schemeClr>
                  </a:gs>
                  <a:gs pos="0">
                    <a:schemeClr val="accent2">
                      <a:lumMod val="75000"/>
                    </a:schemeClr>
                  </a:gs>
                  <a:gs pos="0">
                    <a:schemeClr val="accent2">
                      <a:lumMod val="45000"/>
                      <a:lumOff val="55000"/>
                    </a:schemeClr>
                  </a:gs>
                  <a:gs pos="100000">
                    <a:schemeClr val="accent2">
                      <a:lumMod val="30000"/>
                      <a:lumOff val="70000"/>
                    </a:schemeClr>
                  </a:gs>
                </a:gsLst>
                <a:lin ang="5400000" scaled="1"/>
              </a:gradFill>
              <a:ln>
                <a:noFill/>
              </a:ln>
              <a:effectLst/>
            </c:spPr>
            <c:extLst>
              <c:ext xmlns:c16="http://schemas.microsoft.com/office/drawing/2014/chart" uri="{C3380CC4-5D6E-409C-BE32-E72D297353CC}">
                <c16:uniqueId val="{00000017-0840-4372-B23F-3384F2CAB79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extLst>
                <c:ext xmlns:c15="http://schemas.microsoft.com/office/drawing/2012/chart" uri="{02D57815-91ED-43cb-92C2-25804820EDAC}">
                  <c15:fullRef>
                    <c15:sqref>Gráfica!$B$111:$B$179</c15:sqref>
                  </c15:fullRef>
                </c:ext>
              </c:extLst>
              <c:f>(Gráfica!$B$111:$B$113,Gráfica!$B$120:$B$121,Gráfica!$B$130,Gráfica!$B$136,Gráfica!$B$139,Gráfica!$B$145,Gráfica!$B$148:$B$149,Gráfica!$B$157,Gráfica!$B$160,Gráfica!$B$176)</c:f>
              <c:strCache>
                <c:ptCount val="14"/>
                <c:pt idx="0">
                  <c:v>TOTAL ACCIONES VENCIDAS ABIERTAS</c:v>
                </c:pt>
                <c:pt idx="1">
                  <c:v>DIRECCIÓN TERRITORIAL AMAZONÍA</c:v>
                </c:pt>
                <c:pt idx="2">
                  <c:v>PARQUE NACIONAL NATURAL AMACAYACU</c:v>
                </c:pt>
                <c:pt idx="3">
                  <c:v>RESERVA NACIONAL NATURAL PUINAWAI</c:v>
                </c:pt>
                <c:pt idx="4">
                  <c:v>DIRECCIÓN TERRITORIAL ANDES NORORIENTALES</c:v>
                </c:pt>
                <c:pt idx="5">
                  <c:v>DIRECCIÓN TERRITORIAL ANDES OCCIDENTALES</c:v>
                </c:pt>
                <c:pt idx="6">
                  <c:v>SANTUARIO DE FAUNA Y FLORA GALERAS</c:v>
                </c:pt>
                <c:pt idx="7">
                  <c:v>DIRECCIÓN TERRITORIAL CARIBE</c:v>
                </c:pt>
                <c:pt idx="8">
                  <c:v>PARQUE NACIONAL NATURAL CORALES DEL ROSARIO Y DE SAN BERNARDO</c:v>
                </c:pt>
                <c:pt idx="9">
                  <c:v>DIRECCIÓN TERRITORIAL PACÍFICO</c:v>
                </c:pt>
                <c:pt idx="10">
                  <c:v>PARQUE NACIONAL NATURAL GORGONA</c:v>
                </c:pt>
                <c:pt idx="11">
                  <c:v>PARQUE NACIONAL NATURAL UTRÍA</c:v>
                </c:pt>
                <c:pt idx="12">
                  <c:v>DIRECCIÓN TERRITORIAL ORINOQUÍA</c:v>
                </c:pt>
                <c:pt idx="13">
                  <c:v>SANTUARIO DE FAUNA Y FLORA LOS FLAMENCOS</c:v>
                </c:pt>
              </c:strCache>
            </c:strRef>
          </c:cat>
          <c:val>
            <c:numRef>
              <c:extLst>
                <c:ext xmlns:c15="http://schemas.microsoft.com/office/drawing/2012/chart" uri="{02D57815-91ED-43cb-92C2-25804820EDAC}">
                  <c15:fullRef>
                    <c15:sqref>Gráfica!$C$111:$C$179</c15:sqref>
                  </c15:fullRef>
                </c:ext>
              </c:extLst>
              <c:f>(Gráfica!$C$111:$C$113,Gráfica!$C$120:$C$121,Gráfica!$C$130,Gráfica!$C$136,Gráfica!$C$139,Gráfica!$C$145,Gráfica!$C$148:$C$149,Gráfica!$C$157,Gráfica!$C$160,Gráfica!$C$176)</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5="http://schemas.microsoft.com/office/drawing/2012/chart" uri="{02D57815-91ED-43cb-92C2-25804820EDAC}">
              <c15:categoryFilterExceptions>
                <c15:categoryFilterException>
                  <c15:sqref>Gráfica!$C$127</c15:sqref>
                  <c15:invertIfNegative val="0"/>
                  <c15:bubble3D val="0"/>
                </c15:categoryFilterException>
              </c15:categoryFilterExceptions>
            </c:ext>
            <c:ext xmlns:c16="http://schemas.microsoft.com/office/drawing/2014/chart" uri="{C3380CC4-5D6E-409C-BE32-E72D297353CC}">
              <c16:uniqueId val="{0000000E-0840-4372-B23F-3384F2CAB79D}"/>
            </c:ext>
          </c:extLst>
        </c:ser>
        <c:dLbls>
          <c:dLblPos val="outEnd"/>
          <c:showLegendKey val="0"/>
          <c:showVal val="1"/>
          <c:showCatName val="0"/>
          <c:showSerName val="0"/>
          <c:showPercent val="0"/>
          <c:showBubbleSize val="0"/>
        </c:dLbls>
        <c:gapWidth val="267"/>
        <c:overlap val="-43"/>
        <c:axId val="-1466611200"/>
        <c:axId val="-1466617728"/>
      </c:barChart>
      <c:catAx>
        <c:axId val="-1466611200"/>
        <c:scaling>
          <c:orientation val="minMax"/>
        </c:scaling>
        <c:delete val="0"/>
        <c:axPos val="b"/>
        <c:numFmt formatCode="#,##0.00" sourceLinked="0"/>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800" b="0"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es-CO"/>
          </a:p>
        </c:txPr>
        <c:crossAx val="-1466617728"/>
        <c:crosses val="autoZero"/>
        <c:auto val="0"/>
        <c:lblAlgn val="ctr"/>
        <c:lblOffset val="100"/>
        <c:noMultiLvlLbl val="0"/>
      </c:catAx>
      <c:valAx>
        <c:axId val="-1466617728"/>
        <c:scaling>
          <c:orientation val="minMax"/>
        </c:scaling>
        <c:delete val="1"/>
        <c:axPos val="l"/>
        <c:numFmt formatCode="General" sourceLinked="1"/>
        <c:majorTickMark val="none"/>
        <c:minorTickMark val="none"/>
        <c:tickLblPos val="nextTo"/>
        <c:crossAx val="-1466611200"/>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28575" cap="flat" cmpd="sng" algn="ctr">
      <a:solidFill>
        <a:srgbClr val="002060"/>
      </a:solidFill>
      <a:round/>
    </a:ln>
    <a:effectLst/>
  </c:spPr>
  <c:txPr>
    <a:bodyPr/>
    <a:lstStyle/>
    <a:p>
      <a:pPr>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plotArea>
      <cx:plotAreaRegion>
        <cx:plotSurface>
          <cx:spPr>
            <a:noFill/>
            <a:ln>
              <a:noFill/>
            </a:ln>
            <a:effectLst>
              <a:outerShdw blurRad="50800" dist="50800" dir="1200000" algn="ctr" rotWithShape="0">
                <a:srgbClr val="000000">
                  <a:alpha val="43137"/>
                </a:srgbClr>
              </a:outerShdw>
              <a:softEdge rad="101600"/>
            </a:effectLst>
          </cx:spPr>
        </cx:plotSurface>
        <cx:series layoutId="regionMap" uniqueId="{AEF9EC47-8315-4B5E-AFB7-A7D335518959}">
          <cx:spPr>
            <a:ln>
              <a:gradFill flip="none" rotWithShape="1">
                <a:gsLst>
                  <a:gs pos="0">
                    <a:srgbClr val="C3D2EC"/>
                  </a:gs>
                  <a:gs pos="0">
                    <a:schemeClr val="accent1">
                      <a:lumMod val="5000"/>
                      <a:lumOff val="95000"/>
                    </a:schemeClr>
                  </a:gs>
                  <a:gs pos="25000">
                    <a:schemeClr val="accent1">
                      <a:lumMod val="45000"/>
                      <a:lumOff val="55000"/>
                    </a:schemeClr>
                  </a:gs>
                  <a:gs pos="48000">
                    <a:schemeClr val="accent1">
                      <a:lumMod val="45000"/>
                      <a:lumOff val="55000"/>
                    </a:schemeClr>
                  </a:gs>
                  <a:gs pos="100000">
                    <a:schemeClr val="accent1">
                      <a:lumMod val="75000"/>
                    </a:schemeClr>
                  </a:gs>
                </a:gsLst>
                <a:lin ang="0" scaled="1"/>
                <a:tileRect/>
              </a:gradFill>
            </a:ln>
          </cx:spPr>
          <cx:dataId val="0"/>
          <cx:layoutPr>
            <cx:regionLabelLayout val="bestFitOnly"/>
            <cx:geography projectionType="albers" viewedRegionType="countryRegion" cultureLanguage="es-ES" cultureRegion="CO" attribution="Con tecnología de Bing">
              <cx:geoCache provider="{E9337A44-BEBE-4D9F-B70C-5C5E7DAFC167}">
                <cx:binary>3Hppkt62luVWHP7dlAGCIIEXzxVhkN+U86D5DyOVSmEgCJAgOG6jl9JLqI31TVuWLVnPUdVR0R3V
+SMzkiAIEHc651z+83H5x6N9egg/LK11wz8el59/VDF2//jpp+FRPbUPw4tWPwY/+E/xxaNvf/Kf
PunHp58+hodZO/lTinD206N6CPFp+fHf/glPk0/+wj8+RO3d7fgU1runYbRx+Jux7w798OhHF5+n
S3jSzz/uf7m4v/7xh4ePrXaVHmLQjxF/ufzkoo7ry7V7+vnHr2758Yef/u2fP/3LbX136d92/N2h
b3dVXl9cX4rTL3/d2MUvPxxe/XJ2uoOxv9/d15v7y0H9YOEs4/gR3gzjFxmhGcYZ/fEH6538fD0p
0hccoRRTnPFff7LfF716aGHixcMPh/HB6PDw+/XvHdWvb/zw8WN4GgY46F//fj33q6OFoV8OP/7l
RLz17QcNC+nBl7/ZsPTPuy/BfH81xl+sAwfw/8Jev1y9PF3fvno25X+VuYoX6PmHUfbrX4TIN1aj
L+jzSJGnv1mN/772b1b7BZza9+PzWf7rLX3faH+a+o3N4D3/u9nsi0f9+RS+Sg+/OtZ/PI6yFwgO
HOf8W4M8hxFjmGSfLZb/fvK/GaT8D+zk+/b4Y+ZX+4ag+PLI/17hUh6vy3//n78fz/eyyXOs/8dN
Ql/kPCUZYp8TGIdY+CrD5S9yykjB8s+x9K1plH/89//1d/v5F4b5PO+bKIHX++8WJf+yEr0+lcdf
qv/CvJa9YDnLc0w+Zy1efG2rnL8gBcnz7HdjQbX6LXR/C6PXGgDDx/+DrPZl4jfWen2q/r+xlrg+
XL/8LzVWTglhmOHfrfW1sQpIhozkhGSfb2BfG+s3rBX9D+VDp+OD/X30eyH//RD76xO+Md9fb/i/
nCT/Nd74gsaqh/iw+xVkfg/Ufnf09/T3zeDf1PLPQ6ePAPUQRlCfoEB9SaPPz/kqjv5U5H8Lr68n
Pj0M8ecfk4K8YCyFeExRjmiWMzDw/PTbUPECp3Ahy3KUZTzFkHSdD1H9/CODSTylsIPnpMtRDjsZ
/Pg8RF9kmAFkybOcIJjP6Rfgf+PtKr37cmqf///Bje2N1y4OP/8IS3S/3fW8WwrYiBKO6DOqpbAL
Cut0jw93wC3gZvw/eLuSZt682ZnTdBoO8Tjvs709G45/OpnvLFMw/NVCLAMfz1LCirzIUYoKAknr
zwtF2o7Yd2NauWnbzCVSWXiDdF0U5bKMybm1i7RVaOR4udZ8EG2x3M+bnq9Gm9Hzmeb8vik2vXNB
Lmcbm7szPfatLy3L5BNmyVBGM/lOdEO+vkoC7lxlcy2NINKvkxhc7st+yacdipqUc6qLDzJqOwna
RvZau3a8pLNurtaV+BMytatYqJcr1SzyZguNPW6TJxeezOrQF7q9CChLFoEI6l7hOd8+dLn1F1Pc
bFvVuQo3QzEt92m9xT2y+tIE1zqR0cijGJuE2nKdWbRiDHHYdlPD0WGbMF+POamX3Tgv7E1f1y7b
x7g6VA6665Zy8/Si2TTed30zHvzW1qQiho2vSJ7MrETNGmeR29Re5Wq5WXBPZJkhPb9xctFRJKhe
ZTli2YxV7SczVay2MrvIm7Uedt2o8nBmWkuT05BIP++GZFhustU0RCTMyqFq8ql956fo3qh6lLe1
rueLXJMkEyE3jRJDDXtN9oYVjS/XxGojLI78tCxx2LPozxp/TXxTxrZwb3lw406HfrxK8yk7G4d1
1aVMUSaSVVe6iR9ZsYG1/JJfYUSxPVEpG3+qscw/gT/3r0k7pL0IBR1HkTb2kvcquyUFX5HIp6CV
WFxiXk6dHq7mIm9vyTJmZegYv0/MhqpsM+dToZo73ZL1PG8zWgiUdvY2oWRmYknG6X4b2FXtDP/Y
qYSdj6bQ133SrqWKdL2dC2dergbhu3Xa6psiXZDZNXVaILGked+L2mf1B0yUvzakQJ/CYu3D0Mp0
K8d6xB9Z4KEkelgv27FYTrnvaimAzWhTUhnMrlNdqkQis3EuLfbyhtRd6kqzkWS/ONYYEVLaHXJZ
bLwktkhHAacdTmtw0otV9vJsymv+ciTrdr12dNtEGmy7N7TYBuE3luJyZd7pUxcQvHHhp3o9mXnw
9BK8ytylioQ926zp91aa4SL327Tt9Er6C7I01lZF0WyJMBEioaQDRUpMtevPBtvjlxDtWuRzIj8V
Pix3JhRuFZlTICsEXr/lI8sfSRKnS5bMTcW8rA/9YMluqpuOC5YvXujR4XJCdXhlt7pIhEJLctq6
Bd1nXK5AfmXtbmLbtzd0Wtc9Cb5+zwu3veKQLU6Y1AUWdkZmEWYm3SvV+P6shudrIYekMwc7Z8Nd
plHe5JVOO6NEHbHdmSlBtwEcXyDrk7shaFay6Jbjkk65YHWn96NT+dHa6R3HiMEavDhLsqE91p5D
TA+hfsl5osuRjugs29h0ShomS9wHfVFPgz4sPXdl3yp1rCV713lm33e8z06GJWPJXLwOvWeCM6Uu
HOxGkH5Ee8rYtE9yzkRSJ7UThge602Skq4gIy9IpDq+WYZe9bKOde+FTtTmxdZjecWc/uoR4X2bO
JGcWhenMaYuq1Q/Lp4FPxYPFZHjNx37bZfUsz1jUupxmPhfViFvzMnXKXXW4bsa9npKo93iVk8gW
3uoymwc5lXZryFhpAKU3aTOvRypt8cbQfO+yes1EZzv2KvJavl1lbt4wN9ltP0IaWHdmTcaltGbC
7GxDadW3OdoXLDmQvu2cWFhz6/3ciHnD4yog7HqxNq0XIWnSt2YqXq2k/ZDYqVpyQ8plVEncj41t
67JXXqCVagHFXoke1DRBZb2JZCHHfnCw5jZWS4C8mWSL3s1ko2/IFvaRjezdnLJ0LaVE/rW0dg3C
Dqx7oslYVD5uy+t0mXSZKP/B+eJIwuD4vkWsq9Q4qWPe+vumZ51Yetddz5vMqg07dmI0HhMd07ba
WM4vhx7rS1IrdZXgXB061bcfDMHdeZ3PakdoR0rSLOqe10vaCmmWeDCSoL3MJZ2rjrRtBU9MqjB5
XFGad5caty8Xbtu55Mazc0u1PxDZ6NPSyORTjrE5m0NtheuHC898f1TbsD06h4t9Trk+1zb5uETz
zvU+Vlnv4q7Dzu+21JDLJs+yT8qt6GDcNEEYRXRcdLHtWR79aeq37JwkbjjlxjZVbXQsZ1JMB0Zx
/mme/YZLKEdRcDO0op4mVIgWLXXV89FehC2Ecnasw8KPYd25tKvLaZO3Bvy4lIOad6qfoXpoAAtp
3+0n2esLlhT6MIEn7+2suzJrM1OtWr/UUb/2/VRUqSe5yNL4NgnJtWliFDakw6VyCTuzGlKzzACS
NPLa+lGWkBKoiH6aBdQOBsZNiRhU7kSRJHdcNhIGu/QETt4foo9vW6iJwibzSz+3hznqd07JRhgW
jnWRbyWaDBIt1LYrxZAqO2vucV9fDwahnWLpoxnr5hx3JhXJuD4sHVLnnYLMF7P4etu2l2MeejHa
9Wjart5tfWgrpwD0LGy4Dt77qpX9ne3JKCgbNdSK9aG1Ou4sx4/L6u8mKdOLsetaoTk9h1z1krLV
nBBbZNl3ZobfdZrt1NzjXbry+S42fpbCMeNL58Itc8yKXDWt2JZmKVnCHzylzWtK/HaKcsM72qe+
Yi1+MnmCSp/WU2l6lQqv5vtcm63ksXhLcZGUPMtp1QyeX+RMDiV1GxSNXse7PjB7JB2UxXluXsm5
bgHK5O+ZVqBAhydWoA8ITfoc9Y0XAP/OOI73YYlplS50u8XduJ6lcGJcrDjSN1ONGiRcwd2r2seh
zPINv0VrnDqxka7fh26bDj0bekE61310bK3PF2PUFV8xpHyaDCfV6XBoRtuLicxNUY6bjG+kluHE
F+QvKWn6j5J5cCW8ZGekMF60pjj3bQ1+vaazqWxKZ3O9TmNHd93AoG50Kl/6ksmC7XuFm/m4QSJ6
M8pxIF5sDkd8DxDkMR1bt1tT1Qps4sM2T5mYDb11G76lBq7Wml8gOUjhC3WPk2IQenXkUtKpqfQ4
FqdJL/gs1esrbdkqyLIqsYWsLocx6e9r2+mKcTKedboJJznn4TwsJJRuaNtTE4tGkDG4vYq4PZIG
EmUbyPuc4r7iBcYlgOGuyheSnXlttGDrCMWoGCnscYz7hpH+BqOFiCbv1xIRP5zLYkof4qaWRgAi
JLuuyZMntBp2simHREHI+pjTTSFBp3lL7t1Gi6u8A7A+SpYeybjKXY0Ke9/OXl2uTYau6s4ws0sw
QMJFB8iKWcjlJcD4qdS0Noep5UEocJalzDGfHxNH5xvZp8UsJja7D2hN3b7p8+Y8Wf2mynXQ/mUy
z9kJZcZWWBtEhJ4hLxcWsVPNGvaYWEZ3VIflY1OQ9JRM0/hu7CZ/UydseZkmPdo3ZsGVjnP7OPh5
u5axGZ+4ocONDl13saAmDcJ7Ti9IaNzHLO3jJyOBlpUOmNt+nOZxx7EePjq70YNa5HaTcOdLXM/D
YWD5doZxQQ4YkPatyupmV6zeHPp+4DsAk+srylt85ULTV8M4jefZIMfd7JpkEn0cugepaH3VEdWe
Zpex92mSdDuZjPrg8205slkuezcFwPNQ4qUIUdKSYO20IEXfkpJruxzrNOSAnXJv3rYrVOYSygw/
2ST3Q7nlc7zJGpSwXVMge2uzBthPY/dct9u+Zst4FtJtPBR5NJDIIPfs5oShfYLIBE/mmT01c9vc
b+1EbnuNioOrR1s1xldT2vV3nZz7+3HT4TGhPbsJgNHRCSFfvB9MCiB0mj39KNcwn+fLws8mn6On
dm4p0C2ICCUkTw0kgHprCeSQON812cz24Bnr1awy2gPj8O5RD2S4ksDlARmsCBAGJZMp85ZNH4zn
GqBMvQ2njjXPLIfFS9Yt/aXrARju8ibxNysUkl7IEIZ9XIBti5CpZl8oTqddzVN0Uxdrc+5A//6U
BpIBuve4U6VN56mvalknJcYtvq9zNAHcq01X2XF1ebXoNa22bY6X6dyhN26BcIcsrdBtPyDpRO+V
P09XIDTWlzHA4aYW9AjRFD7bL+lYvFvZ5YCz/Jit8+zECO/1tJpOvxmacYGGxRcR5DtU/2tFAYg+
Y8/qI88RphwT9Dz+J0VBG5AsanBOUBTYGTkmu3E/X6RHA72sv1sGp98KCowxxCl5lkJTSp7Fkz+v
M0LcmkVmZpfnXbqvs609TG7oSln3UL2KRJY0iavgQaFDVvfssPCp3c2apdVYgJP//XZAxfmTjvLr
WzOM0pQykFFS0NG/3o1r6iWbJgq7aWl4EzP8ZksBS6y6S8W00XgJYbLuchfM+d8v/PzgPwSczwtj
DseepZzAgX+98DaitK6DbHbDct22qVgBsf/9Cvgv0g2cNM4QqFdpkWZw2F8vMQe9GNKqZocO+VkY
dxCXh3GfHNpxFw5s9+tqnzW+z/7zm0L16Ls1aKk+d6e//Ptvl7+3vH9tRf5x/bmh8cd/192Tu4/h
6SlePnTf3vm83pdb/+hpPot4Xxqc3yiDX/ed/zODX2mKX4mnv8u1v4ptcK5fPPwvauIfnag/xEQK
Mz7LiHn+AnozKaIIF4hx0Ay/yIgMv2CU8hTqMMkLzAqwz2cZEVPQEWnBeYYKTp+nfZERk+xF+uww
PAe/fY5Tlv9ndMTPLv6HJ1JaUA7KJOUsJSSFZ36j8BXNpAfLdVORXvXXeFCj6zaBuCQ8WcWYFNFB
/Z/H4n7opjk7yqbz9Ao3yRJFIadr3PWftm06AWX4ZOIik9uFcqlLtC5krdSQ608AXA/cKClwsPec
4GvI4pTuhxzkw7uMgzZUkrpG7tRI51LIkTpN7X7DqKMiGWQDtILEOL10ysitSi3ql9ctm+0Qytrg
JX2YmPcWRDIGpVfD/rYywbOqxcZUY84hm3e10A7LcBfUJIfTsgHJFqmbavJh8mjsPk2D09OBEt0A
dFNNsexjMq2jKPjUWajVSeHups5sGSBsE+8ArPZDaSPvbelVO9M9Is+wrrVFO+ykR00HvNdM6QHz
EVmhtjwvSmhb+0w0DegPlQk9wKUM8EdyBsxd8RK2ltuTylzRCjV1dbcDoc/X5bg88+FGFmPQZTs5
FArQuRrd7tZuS7tqiDbKM2NnY65M5Ov22qsGafmIhpa/L1xwRpgpDxzIY5vc0p5KLfziWSKSxg0P
XU0tXBm9A7JNFJoUUHRbsPdSmTkD+j3N9fvQ1dqBRDZky7ofB1ebt9mKtb3sA1XyFLOs8aAR+w3Y
3EB0e7SZGtJK8SwJFQAJv70JOTF4t+Yj91XuYoKt4EnvQezgaNjubO0xuEkaETCoGfXvtFwTg8VA
cNNWCTJz3CeZ64BAWMRZyWkEFdrboWE3qtFTXXbGheR10kP4rGLroXNzalaNPiVNA+/Xs9kUBz4H
zitPI+gpvZ1stmsjxsnRtwgQpEgw1KeLMaJGVwvStL0AHwV2RLDHAOON4Yep4Ft+HJN2DCdMm2UG
FrHOCQBljWmVT9bE4QhwjKoTUCqmy5DNnjwQB1AYBKtijbt0GRt/t2gMyjiJStKLTHWhOUGAElZF
03UeONO0NXkUk8SEVjTIoGAc8kU5NRNXB+qHAe17GzTe6ZHr+UOzkmJ7T5BFdQn6LiUnBu+m9i1D
7Xacm8wCmZo5kuoVZ8Ztuw1gfrGryabe8Hq2+KHXwfKHOg5merluTVg+1IWSaD/Cd0V3wzCnAQRw
znXpJMLsNA/bTM8p9SCtrAn3mopt7ZdNDIjOcZcTu9nbhimrTi66mt4k25KAljZouKcHkdMcUN47
nlYJnD40AcbWgKjIXNF1IqZ4zau0DqPfoW3h6GTGsfVdFAOIkMNR1/U6X8QRlMG7Rg4rqaxFNAdJ
uu6hGWITk4GKsPTmjVTrej40XZGVbTbZ17JbU7xbQCGeS+KKUZ8GXICqD984hPW8ITrgB/I8syJp
bKaTCngJguhpfGIMAvhCmdbZautAqgpijiy4IxvXGnws5U1bHBQ2a7YDiEzoXnX5Sq0wIPMX52PS
hX6fNCMjArjC2r/LeA2CkNdFb87NohZ7VsDWP7ABLXEf6q1IP/DEs6VCHV/cIXiSyWpaMiDC1Ta3
brbCLngMd+3WdcNjERh7iUxqu3JzuTyXeMGkpKajb2o7jbiUXdbKE7RVhrXCveWbmG2Yp92Yo6TY
DT5jkHG7LnnXqIw7gULMoesSa+iZtAWQtIb2dxwSjivDVptY0kw+E+oIyiRQjCk9b1Vi5x1kr6Ar
3AzN+eikGkTXTeycpKm7qOOSOkERaXe2sPijyrL1A10C0mLKu+kii2oJlUmG+T5kMt2tU73cDJyw
Uai58zIVcTb1UHVZnSfVNjakvuytGooqybq47nCTNjXgehmHBztlzJU0RctWhSwboAikfmiOBdp4
A62hbChykOPROoM8l5vnttO4ci1CXZN1ByJVN53ls7buWNc0fz+3aSovWqq4lUfwvtB/ir1O1lcD
uEJsy0gHXAazKcgp8RVLa+iM8BuJ1F00+HzheV8iN58Va03E5tOXS8/u+iKby2KCJFjgNAqTzXq/
0KQom6HNRT506AgtK32UPgcZvJ3iDo0SCyjBb6OjN0PHDm6Iz2pbL7T3A/SLtqma6y0HexBwPAcY
NsMXTat7UaxkPjHprguPX4dG3VO8MoFX+zTr5bbfhqnaaCrBEMOTXJIHmefQBIH61K5zqVYSz/Aw
gNKWpewCzSF7Q1IHsoHD01mwzdFNSp0zsqED7QkUF8vavewTiJGhVyVJmvu54+fMZBO0PJpUBO+6
HV2ifIuoBAUdbNJJFw+0qYsz27X8gFMvbyMEqqyM6xoqxtm11zNormiP65gdkOo+Stq6UiVAF21g
HbTl8gedNPJCLYPfFRDI8GTegL7bQjVDW8YE6+L1qpSCcu2u1mVdBHQw9Z3XwBWZpVeQ8uMDAJy3
yYrz0hhyBiT3ZaKV3c1g68OyPHcdqHrgvsfXqgV5t/bzILjOWmhteb5HNKRP0SzNNTRDPxXrovYc
9JNytNBzaNVdurX8Ml+m2ymF/guQWALK1bJCgIN8Grvuwfomu1vVrF5DoWnPoqJd5ZeGvl1jAlwU
mooHOnFyjFAkS43dhxXoqyi68WJL+qIacOuqjWBQkGIC0mBAzYdhQpfW2guG26u4QfIErdjsp7rr
y8TTfMdX9qCemXDuJiPSLfASFPrzQm5mBzW96okGmsqtPy7Zuk9HfQNHN19k4FN+Bso29t1TC5Eg
Ztwdg2PHGOzrsKUfvOqPps9mkQ72UtMNchynFW+Gi61XpgSJxZwidXtj3U2j0GmUxWMWh9MAfFoR
LgXI6Pt5WfYqVYdUqfbBJE04zkqCrgMIwS0tPczL0B7Myt9OfEnAp/GhmLe8lMQflskcWCFLBaSr
bGY2Qxn2d4DF76lMz+utuxhkvQpfB5C72AC6IkjKI+TQ1MhkF3NKyqimZl8nDTomCYEQnrp8EzJr
8wN2qN93XPKX2ab9vVdmeIOydLqXJKIn7lR9D1rfaEoQ7PLTZPwzDK7XeMY7h5tXYxcBKxU5NCG8
AekP0I4652TJLqDtO5ymMI4P49QtrwrNmju4xd6wyGLlOqouVQxQSOzS7QGIs6euQPpIAGod3cq7
q7Hd5Nsp1utVszaxrLHLP8HXR81NdGOs8rXv/RUg0iaDl8UYwHKYYhm3cXjLZR3s0WG3octl6qCn
Jm29tpDONhCNZrNCr8WGmo8nB2j6Q3ATwSVhkoBMmSfS7rKwTvd0VRoy/xSL9QRhOMVqGqG5D36r
nTkj+bjQ997qIl6YCAIZZInMv9NrkkOdtUgXh95bh7OqX6WTXcl9SPJywFxC05NheavtAJb2vWyh
8DYNW0BUXfRQoXlEtyMaw6UrAnq96gAf6ExddobWHrqZDSjXI7xE3HJQFIY6fe616UloC+yo2rI2
DIdiGEGXDGFM1DGTtrf7CMCUHxdAN6lgY40/+CR/Yxh2uyxdoCFi1gVippuvdQHlL9NP0Pm5D61Z
rkEggp5vjpcnO7vuaAZoq8u+gfo7d8m+lW1eQuNzE74h/DTXHjRVY/DZs8Jji0zdLUvob5xcyTkA
YgppGJlTmNDJj+itwzmqlj7VpTaDFT4jr2Og7zPb5ddp4e9bz/B7lXbhDPAtFOcYPLSb+vmIk+SJ
w4cV1xueHvxWfJinYdm1c7OeGa1VqXLkrmls43nbTe1hgIC9BDALDYBU6ZLPdn7VrStg1c3rPeCL
9tPG7bqHFL6VptVqD15pn9nEiG+7zdBjzEa1M1lI7oBVoN3MJ1tp4FAAH1tWZbyDbkWxArAD6oOS
s0ECrITvNNIWCsSQnEC9BlfszXBwvSvKTGaXtgdpsC+K6SIt6lC2geFGZMirl9whf07Hrq7Ihhkk
3ry9ZHndQ9WZP/aRz7uVLeagXb2cuGtZ6Ul8DXlBwYuxvX0uFvUyXoGw/7HoeZkRfqQ1LafVYgGN
vztJyBNes3eOTvcjnsHu2psSoN8C7TH+LtaZ+9+knddy5EiSRb8IZqEQAF4hUkuKIqtewkpCax1f
vzdrZrbJrBzmdq/1UzetGQjp7tePO924ijMY+d4JstoUbpGzz4ybl4yUQyF9lxtp4ZUZo0F7hUSc
rZVEglEepoofGqP7VFX17OZt5DdT+JxU7Uq1EA/7TkKRSr/2rH0VBZwGcAxHJdjOwX/s6LAuiL0c
aTm6is7lKjWVXlxSsymxNYKtMfJIDmF3luVhmtOnYuh/zKSlrh6rPfyufTOTbm/FcAG4AkAiU/HL
KQ2kDEY5wkaSPWNynVoOd/NUI+vPkejqbL41Q44kKJIzY2yuG0WeujBe9hLfIUWPuNPpumVjKOEO
ovweUV0jpIhLX8GIeJZEnBjGeAETYClunMJdpiE1PWNCGm/upi98kn5jISWSorjCI1XzHIfyuWvb
xC3nOPO6sn9SXb40qTm4oK+qZTFZw7qLnN5t8MCuqzE7I/ULTqnLvBS2IaCNWiCBhyfDSA7OUJSw
GM7kNUPiBG0BEbLK509J0u9I17Cgdgw/75DR1yNLXARJT01Xn4lsybIsQwLxrmCBServ0DZad7T5
WYeTRyfyJBLnhIhww6L2KEzHi4pk8sciDs9Vw6tFMhbdiiF4dRNmlKAxatslNEtPtSiE17ZN6smE
9aObATbZZUkr8ZuQ4Q+JnHdlLHM3Q0bOJX1EPJXFuyG38Z8iAlbFIAckZY5ibtd8KvA1diM8c0ZS
cST21inNhSCzWGZznK8bxMweQ5imsnxGwtv6ZNYO1Fhu9GA6nIfSGndDmCGRk1MXEcUq4eEnU8wB
McC6FDr9Aulg35rzSza0z3NaI+mrjdJPCEPGOrdXePOqld3EJLB6lSHCnUavLTSE8xE+6oznxZ2w
Fm4tVGhdrmmxr2YIB2mmnoZyyoIqL56pUe1yqFJnQUu1nnv8yjpj86IUWeP3oVPuCDGqNby4elnT
UcDcWP0n+Ko8dOsmyeEG2s26aYeq9WgtzBy6w8QXph7SClJO3uZe4oDm8TQy7d/quULol3Y0XJjV
PMQISCv1tevTqQ/ssNLminATNtEs0oEETlRPkzukNEbqRA0PRqLYVuiWwoExZlijenpC+hn3Mp5/
Gdi05UyGKQi5mI+5FGrRG0PrQG2a8xRvh+gXoci6FeCedmXKLv+VUcPcdNKu1x2pEXFJ2i8j1uP+
sVjPhduFMrbxPyFMc3sEqF41YJsNDfAN8D7ykX2mCJ4ZonJz42gn4ds0T9u9YEb/mlPZlMskpXiy
mdXmdO1Qhy5jJ3a2EHBGZ5/RLFwX2ZjiRjmpatZFrjpPat4eScvIUTPlnKJIzvFDlUzttM46zXc6
FlGGBS6azZQ3bFmHEzkkFP7M0hhjZEB4ITLqp1C7oBbM1JUI57ZwIKagibvpV6SsIkBQRVepLuno
d1yzf4MTloXsu5GcTUPPuws8UXOmtxUzw0+AKKSvRBIfw4a0j7QJz0CgtnNsP7OmbdYlg7M6y0Ys
ilg9RYle/CYrMsm/zsnIFrWBfJmYwMlMNn3O8+SswvrQdzz2eN+eRI+E82Ta6ylhBzHli7TkQWmR
eilb80eWVBuKyGBojC/5ZII8mJqNjjISJLJ8gUNw/M1l2HY8exSqmS9zAC2sznsEe0i3dkzC7km5
CHkUZIhDfWaBIoJruu9jGx6+TD43Q7xL4UJ60BpLF3uyknO5l6mzMSwzMJrJRsp0mBdNBlUxV055
FmaElFqJbDMNCYGVdMLALtUYGDaihkTo0e0ai29SRuOjg7jgaBYsSeAZVcAaZiQU40bg64SkyCQX
QEx+wx9jZCLWzQk5GEjCeiwd9oODKM2IKuRqy9x008hYXhDLXkQrWw+PPE2CMKzODQMK1RtG6k4i
W/0vIcJU+8yrTnhUp2mgpOUE0ujwCAoB3k1y5NeVWo+yEu4kjZPT6Zd2rB13mNQTch3Te2Sksibb
awW034KwZRIXI5y87tAXFiybyi8hxRHy7LdywHm21MGK8nMysQCplGU4zw+/sZK8qAZgrXjXQYCu
ac++GQbbQi4OXS2Nr9Sxv9CY6XUSI+nZGIiEy/SkZms3y3nfhWStI/tFzjrgIn5uM7aCaOqDZVmL
SC8LDW6DkSJIwJ7otkzWSlHmWda4n0X0i4XtJtfTHizfuTXNM56dMzJkz6FV/zLNbFNCAQg5HJA0
n481S4tlohGXzFbza0jtzkvj+RPTo4+7j6y4CNqq+1leZLCheGns6MxrqwLdZ6xF1kP6NI4hz35U
5RAAtMINbBfmWK8QGcNtwfYCmPeTMof8BLKnNcMdSbBGU4EQsgv0xNcMOr5IytPIxGMWmw3I2bZz
oWKexsI4cB4ebJuvxTRd6JRi3VW1DxP8tY30Q6oQ681w3rDU5XoGInRBX8rGeom5/SXuEJk5dVVD
Imyg04GDQXqCrELHkkeKgA/xyVy6ShngflTKlp0i63AwhJdGMLoVtapPgJ7gV5Rt41YNHMi6esaq
Hu1k2PS69zp7WiUl2ToDvKxaTZtEZgtbVNvUrgMhoKbAk4x9XaeRNyHH7OI1eMmR53TDogoXDnBP
t4RCC9XRHc3yaxuPSziaz6HNlzopv4FDO0Ak24VZ/z2eOxMHNXtKkyZotAiaqTomDT/WWRzBGE4+
hEM/NZIdfNYviUzOWaLA6UGPybuv1mga4F0cXEYWQStg7ZKDuHZzRFbZUB+7KHqxqvipTJsYLG0d
rqKy+VkOSDVeVHi4ONSv8nhtF1nuxZPzbWrVty41F3UYPfHW+WoQWkOLhA+YkmltROM+DbMXXpWz
x6EHLBzzQtKp9LF14iXWd/ykEgk0CyYJeQNowCliBzcqBuw6CDRHt4Zr6ZoE1SBPcyVZECr7COu2
61C35Fds+smj5NVBsjeAbESWQ9J9GSB1L6WIbA9PXLsQnX0Cj+jqJFv3kziprDW8Ksxbt00nsDqO
eIgtRvA+Jxtz0s+0Vdpjcw+hUdt+YfdHkCAlQrl829bTQwrivFfJwhyGwp01zxYjnSp7Ec+ls9Wd
pl/6OFb7mUHPdZUGiugPiFDPhGi6N0rWLOBH8U05g7GwJx0ekihJvQJJtO/IJoN+RbT8aoeGuZ6B
cQo40xrANrTmRyRv9IMoZ73nWd9esmM42ULZ/aMR93QNOWvaAaNsviP1UIDDqytRwU1Rw0L1ZPrc
ZXm4qhH/bx090c9NI5qvUFe+DfUMdcW6aC9DpAKgETDnUUzwr8Ap1RyfmozFbtQaT/bAi2UBs1xa
4NktHgfh2Pd7e6ytFSLSo1kRCPj9zDxNKIKG3MS2xKMPagkCMVhqN2TmM1UEj4EEN0sc3A2IHoOL
2OAsUrGhvHlEQhBn07LnhSxSfoo571zIoyC86jrz5xRY3VzLyU2zonbzGgQThNkHo6xst8yALWn7
Zc5l49pp+kUm1rcSjrLXRyn4lmqoV8idvyAh4md2CXYrIdM3GVuvc2Qbr2ZbLpFVagIi9CrvyIOi
9FtT8x+RNXmO1IbPLQgGYkhf5mkiHvT5yE/Aw7kVyH2PmpqszUs0OhkI1JsY2zcNfJ31+smKDAnJ
sHvtUmNnhezYDvTQ1Wz2cRLlKkQaFZkR2voS1t1tojxzjbgFT52YC1pUW8uJV6WR4MWv9SskjGNu
NV8zQh5js9Yu7ctvWs7kQJthRYV4VDhZSH9CwJ848oJcrjlhm2muBZIHcGZyRZqVCb0i6AWwutgE
JZYOw7y0BD4fkslJzGXtzVMFBc1MzS+kuWgNhSUWNcvNn2UdFzub99Ttp7FeZyGLHnk1xo9ToYeN
yQwIYPY4He1OZRB9K8F+ShxkH6nB5BhCMlRu28jSRFrTKaARR8njULPwQHuj3LZOi8CvJczAqynq
7GcOoKNwR0ORb06DAg67dpAMxGn17KweTzKLTCjZPQsAx4afQiPmuw4k9ZpqjjMv86miC1hheTAh
zq4NIDIn3UkBBp2aCWQgikCiRVo5dYeouwjt+DzGNcCqWMKTiuwpyBj4eLdEefgZGbgJWr2uu+rc
RxxmsJggfLgZmemFT4PaWSOUyicn+dU4Maw5L/iu5m1xsXjFjg+lteHlzFZAxvNfbOThdqBzfVbU
kaYbxWmLQQF1V/t5sA1sU2Q/gSaf1qku6rXDo3FDVW0GaeeQZwPwEqjdcqSvPO2Jl1WNvGhQxaFj
pbFUdBhXClzekoqm2ZYUibM2LKzOnZ2c+6qq5CK35uRkzEAg3cTsWOdhlfrnnJf8k7wEX2CgsaAD
R9RQ6A5KgmHGh2GsxFr0HZgzW8ZbiVQ1XsLaghXmQ4UiAvi/KWmTtTnSToLOY4k/lDYse2ylrScr
la2VERqewWyQyyQcxbaeI/4rN8MSTEvW8dwD4pkGtAO1iORC5pQPNGtR7BHiArm1hk8G2eeZIm1j
e0M4xl/oQKJPSNCmQY78QwWYOYI0hGonwJuG9LOUm1+40YR+TaBqZvE4vSRZXcIjTcg+yacWTq1t
w1MR5pEl1nhqpE60n1VlIgMCCWwx91MYpK3Z4OmzzYe5ORo2BJPQtVjbXFKk9pwiNW6NAFTbcEWn
blUocPKuKiDcud0gE58U/Zg9CKuX+UJ1aRIFRjgUP6ni9IdqnXHT815/JipjwhsK1X5RkCQ+zV2O
uhsyAPAEXhTb+yrjEcodap18oUU6fSkiUpoBfJjO3MrZMWD6wEVOudsmuMv4AEQPoOZkO0A2yi94
ZtWAB3Y4Sqdcxxq4CsaJm/WPbAgH7RYsbjRozgsL3CD/Va+RrIAb1UXaQpwS4bFaR1Bd5gVuY/Rs
I2Av/VlkYEtVAWMT9KVqjSUNZ0curJ4NITCKEa7T2HXpMuv7GWwod7rMzxyogG5rFiJHfVDBQbE5
KLBymxlJPreezBJxNcoSwlXbhvaA9BlT30jixJWf0xY5GnMAZemaMOxfFBTczI3N0Ig8VWUTwH4W
chQZWK11Jv0lEhwQ9DgXfXplARIAPIAqlA62AUwlAvAJbjjLUFtzzjnXRQpto6A/ysJArtI2Cjy2
Uvb9tAjzHoqqGQqEtfghWA4um4skpTQ8yV7xVARUwEb7bdELGSTELvJtBKtrI+Fk5vVeDqEd78sJ
ivBXINaZuR/Lfpr2bWoWn9sEJWGYAcuQJaH4tNkNa3PwFNCNvJ46OEcomvvJitn8paSqWldDMWy3
mEB+tqPByL0WwpGXNGAiPMMuNfQT0CO9y9vOrpYm6YrBbxUKrAI2Qk9a9w7pfgqDIdlB4LYQP4v0
sxqBQ5h2hYSqIzQejS6Nv+eT6Kug6pwetW1ZwUGH5I4zP9AOjjQpu7zfZnEMZ7WE8O3FkdVPfq8U
gBwiLwToMPB2XZMqb1yNBK/ntKBp9ziZfeOH4E6BhIROPvgZWB6EjNlYAXSfayP1Q6lQtNc1dr2b
GdCWlQbKkiIiS1BdgUMOndrkWDlwLxVKZ1RaxvC34yaJp73R1tp6LJkhwsAE2HuUvbYMX4ZdYno0
BuFxslC/AF7IUjBfqD1j3RILYSFlZtUhYuDEmODYx5bYJVYGysCoBr2mOaTCRyS/42HP+nCAa6MN
BppHKpxMZOKAd4xmYQNTmgiilgyiQeUOcWSkwSgcvMlUwmUI6FDAQR4sg05uCdjGCYqkNb5HFZpc
7CowOxBD6ACFqVR18mPSFhClTpZwIs1kXoyoHjoPRpkJHwAPKhQQ0UXcoxFS/wjlHOSZcqIccC7z
OD2CGGpDhGFz8mzridnnORyzb4mJspD1aEVR/ZSDh6CLThqI8EkbVpGbwH1Tn8CYTvmeRi2qCwf8
lgkZtKiHtZ4Ub+EQDUX+2UKpkvCEEYXJwrJam7qkw09fUEOUZB6xx8iCeJ000rOyKPqEEiCoV0aZ
tOokC6Z/jHWvtJ8zlbRY41i/trMVJjtlDyNqefrGMZBsqEey50kzfK8jBGgK4p/lGXkBlQOZ/+on
SWuDefB9O8ubLRPloCWesxL+Mo8RMpeYgLWsWFKMXi3qdHSjSA9wcJy2yZYhs+wXZzRmZ9ONXSqD
TAyF4eW2xZLLjvbwmnSI2hPDnlEoYnNmtp5ClsDC94o28dpqkhHEaVlTVIbMQGeYJAoU9GiidioM
7QxCHW0M6zRC+VY75XR4aAQ87zCI8yg2/Uj2w7khWE8XuSvnW1gRYy9DQz8CeE6RgkItreGVk8VC
j3e5Y7g1VKML5kAPA5fDtOSzstdx71iocLl42CiKK3NU/3HYqykstbmpDNMhQTfAuB2QGSOnxMxQ
81aXhZgRLBdQfNq4RsAdilbjZmYtnQIySif83PAOuWsjy2KUXeDrAb065IEMFIhRplHdiYoyvBTI
iURsWgjcC/UYwaBEEGdEb4ErF0jnomiPpG7KuQl9NXTm2UdOSkVrM7V1tx0NvCxerUHDewOw+txD
3jtBPadTa+rFEHLyMwPVsLNgMzZOPqftkgxd9RW5x5G7HZ7vyqUUuYyFGSY0fs7yWKV+ITrSYR0U
/OK5ySa8J7Z2BvixqOXhphGLLcLy4pz1DiTy2rAapKZ0B5K37wfcXMTKyJ1MrJmVC7OjycJuSBf5
XcHbbGnQXjwz1LeGSLoUMCjZgLsXGPGcznDmiZpwgnJ7RpiEe+qi+CYFfJJLBKvTYMNnR10IRVFU
NYgDgBFLLW3cjhYyRKvbDZ/a0Qko1JAZGfWordYihteOeqPJAoaiZYnQaIza3idYd2hBeU/Aotig
z7ddFId0E5VQ6TzB8ioWk1sDG3iuxiZpV1OuUJBnlS2dN4CyJtQVZijOgSpWCQMgTFI1OSrT9BBl
8x2O+jdM/I4ilahDIkhhUZtI27ogsG+x7kIqcEQK8MqwKA/QobzRG4PY8fqDuYqDfgjCfbpmC+Ym
QbG3Iz/9DCHQt70+aO/UrL8nq8Gz4kvAl5tcSFTOOeYFQH8Dss+dmCdRpskinz4bzTccmztzRc+U
9+i2RI0/+FuC5lGYqHM1QBuFPIkMiGG8Z9HPiIbgoLo4rV2nyopzPdCQeW+Q4n+z1W+r/en7OYEW
fzck+w3Vv51TYWYGFDfUWAZ6YS3GJd8O285FVsej+/Ix9Ps7c7yw4X9t558DXuHpCQ11hhvP/A7i
X1ZNbkFRUvN0Z1qX33I9ignGWfJLBy7mXB0awIvjXLI2Cey9+R088BIMlVv80t7sZ8G8ukfEX0jm
j4a7Kj2IkmhUZkWZn1e/EqiEMCbbuCv9irQ7p/98Z3KXY/B+NIfajhDEZMwG4n3Z0zd71idFGmtD
cv9yE9BZYJkuax81/K5ckJV5ujPa5duvRsOThIMpOZZTXGDyt6NBEpWZKVF/3gaT3z1B8+5/TT77
ylfRIkMxDHQaVx1HNE7winMbL9o79Qx/Hhjn7fj21YFB07UMTljPfTKDf05eO2osG33nHvwxiEVM
y2aodhUWSBV6haonwANYbMdZUI7fuir12hl1lmhN8PFa/rGUv0eRRFgCGCKo+PdLqZOit6uw5r5Y
xqt0ky71Jlmli/rOiv1xp6+GuTof8DEsnpMKz4ixSY1fLUnu3OE/X42rEa7OhIEcSjYnmEgb0AUQ
wCBOg6FZxktjb79OBxu486mbNh+v3u09+mv1Lq/nm2OvRxC76IHAfcqa7ICWIvD7Qff6aZjaDx8P
dXMFL88GgG4US7DLDXwzlI3WDIgRYg4KBfJqzTdtrKp/sogojcCTSCUzmXm1TQlncQdlNws63/wO
d6g5UTeENaPnAsXgn8qF42vjzqC31vDtmFcb50BqraLEhgJCv6ROEnC+CZt/V+z8q3nY6V9vw8dG
xSISbi3QHY4KIfQ8eb98sJylHKs+xcxQ1ncwxUr5kW95lWu77VPjoRy+fvl4x/6sSboa8+rF/z/V
JP3XGbIbN/ndDK8OCOtoW9Q9JDL7i17ATX5Um2rN4cM9I41UrPOD9OLACOYf2Sf1nXupB2jw3O7q
J7YrArkACrP+eP43NlYK9Ciy0U7HQv+Tq8thMWTMCWBPXxFwWxEqJlCues8W/OGfYI0FegIxZiGR
K65PbBHKIXbmjPultZVlH1QVguXoR93Od2bzhz29GujqmApbA+ChJA0Ye7KqV+U8JN1jVP/qs8j/
J+v215Su1g3p0kjPZoqbXhd6QeNoWFkonAwEiaafHw9169XE8l3qriyYGeu6HgraaX0RNi92O3lS
SwimR4AhGS6FchsPHOJn++8bHGkzwqxLMRb04csxfvOOobFiDMIEsxNWTh4sG8lzXtcCYBBSX6Ar
1KIIxeynFPL9aDb6nrN368C8Gd+6egiyHG0hECgJf9T2Iy2SV02rdZP0D5JHdx6AW0cGLxuqzvHu
EH7dTsomQMuBCKA0o+nQiCJG+YEZZKXjKRm6obrnON+6b2+Hu5R/vlnZvFFlkTcYLnK+g0pxzRmh
O+qbPj4yN0fhBI0WhSMtuLPvR5naqEb3owR2FmR7Fz7XDt6VYbpzB25YO2m/GeWytG/mQkQDeNvC
KLHOj2bKThG1nv9/E7largTCEhVZxP0JYa+bTg7E+doEd8cRAfz/hro6831sEhTbYTbWdGoGD3Bt
YPbmnYt1Z2Psq4M9o6rHkfNlyaoTyo1co6838Ncf/8lU4CyaQqCel1y+4s3GDGkeIltRoFMMRzcP
sBWf6xrpgDzM/tGa/TXQ1TkDvNDXssBAUTKcstx6tZLhq0A/ho/nc/ug/TXM1UErB7vWs0b5VBkJ
ryuQHc3z5cdD8IvlfReuwHSgHSa3UBtro4z1agyVK6QhjSSH72EvOz9/0AsW6K30KvB+bv+Jo+2P
F/lmgPYlLvegu6Te5NXrckc9VBVuGq889SfgInfr02/O/s2XXd2BEdVjEbI4js/OYGf94VGtcy96
4cspSFblMVtaTx+vxe+o5aO1uLoKJeAw6nRYi3kzQpR0RxTMBN063kjffhR+F0QPCs1G9mwb3dmG
m/cDpccUqg2sD7vyxsqhgE3RluMTKPUkZn6GmiMw+sGdGd4b53Ia3twQJCGgVtXWxaTWGXRzt3gS
nrNtscP2Ll2rI9XB/VYD7HK9/1jYN9O7CuS6CgVJlbYdP1ujW4vhAnLKG6/f50vhWmcLfVbAgbqF
1267g7Up/Xhxb4FvHqY3X3D5+ZuJR0g8thYqL/0hDqdDndrloops+5+8C2Bl4LBwlJaYV5cJrfyS
qLYKHKAWyCyBiELQWiN07gzz+zj8uZ5/jXN1NXTTC/QGwmxGb/CrJ+sVZPQSmfyd+B4G0peP+RqV
MofGg7AXxL/uXRR2ezX/Gv/qogDmR9caDSRSLG1UUXmOi95FEMTCFVjBz13omof+lTyOi9k3PUBN
++qndaKGe89fu/Md8sqsVGjaFKL8kfvp9C3OEy+525aC3rwxqIGHem9BaBSXn785OGj2A+o1Io5v
uoNvISqz3cRX/uANQTx4KCGqFxH0U3rn6b+clD922GGIdQmOkbz2fW3k6YB0hMIn7U+UZA/prjce
IuexdKw7h+nmGr4Z6eosobMTq2aOkbrkGf173Hz+8fGjc3MF4cSjpQmaJRBxdVjmcMoSB8Vafq6T
JXVWUuhFy9M70/iznQkMmQPXnUPqs5BTutqoPBpobcbYKOexWjsLvUJTx2V8Uhed2/vbAubvwZyL
1O4gbP/jvQ47Kc28hPfMpzV6mmQua8tjbZW+kRjrsbcPf38NLz0m0P4Wjwta274/hWYVOclQY7yc
zIvQibZROS5RMBx8PMztRaRQ9Bi6oUj8834cMHMG+vQo9FnYTz5Kxo753vHMJQ3ki+End5xCeivc
Qdd0/EkICyEIue50M0W6M/Ic1sjOfBS8+vWmRnWo3634Pl4XX8cdChG6ZxjFh4+neevIvxmXXj0b
tBqsBoCC41cdUlBN4Ydmv/h4iJu+BDRgTAwCKUTnK4seqdiu2QiLfnk3sh8p/KTzvA+DwUWB6ck5
X5ZUpN59bf1yX69fDgeKrIT4bJrs+rrVBiKX3/48qlJcbn9PktkT9FdhHlgOoKn4J2tpo3KboYMQ
R/fM9ydmCMuURSFOpgK6RUH25up8ZylvPSDOmyGuDr+RW6GIFdzgIZY4lUADirpCXrE9yc7aFiXb
JiRGd0H5QEeyQunhAcx4hk6D0R49kR/nuivuPDY3D9D/fpFFrg6Q1KWDOhZMmscAoVKkztehHZb3
ztDFLfpzK/+ztha5OkMNiyZDA37x+VFupjXS3z6y0Dtsq8efi+U9a0pvH52/xru6/R36q47oPIlX
bYl+Cu0GhZqBXhePySM/AJ851oNbPCDF9qwO95SPeyt65SFKMylhaLHHcZr6GlBWgvLnO+folhfq
2LbkNvr2oBzgykIoIDmo3sQY8Fp+5YFah+v41B8NJD8/HunPA4tW5Je/i4LEBZrmkCs3MAN62lU5
yizL6mSHYI1sFC2Jv20SGOQbtL43YYSgMF6tWMbS2syiAeXbJshkJC1mwCxIhaNI/F6e9YYT9H6s
y+69cYJInloqTnsH/ibqsCef+qUTxEHkR3jGXOrZepH6ubO4l0G+8YoydPniYBdMjoTatSDX2/3Q
ZZWj8Irq1+JJepNAQ7Ruc4k+OdCeo+MDWN6O23u26U//693A10rc2HcTmpGNpp831YvtZJey+BAl
Migz71ESNMz5ndN548yYEoWH+GM6SAH8sZ1Fzx3k1Brlz2hQPGVnVNug3XR352TemNa7Ua42Eio1
0zO6QPpt1HmNuY3yJ/Tiq8bOlWjd8PEtuOFMsHeDXd03dMwKLTSREtg8xH0LlKos1Trblmvmk293
5YLL4/T+sXw/2pUmEzIFQjz/HRMRL9yiGGbFzyCLIRUXnnz4eG4319GU8JIoGrEgafP+QoxmnzVp
hcE0mhzK7tQah7gxF2OC6KBL79iBP99GzOzNYFcmVjIQu3M1Kh/tqlxuHEr67ePZ3FDa349wZWEH
CiQuz0pkndaoVZmD7hQG+TL10h36ky7rH9XyngN9Z07XKS/YZM2MHP0E0/SHw89j/K8/vvVfM073
fv+V6eTjZHaAbAS6zQC/Quv2S2Otj1ftRhT8btV+S2tvXsXJmmmh2Ag2N/L0olujjbBeAJ5wgSaj
onhhP6FVzuA5y2Y1L4iPkMc4y0XsF97w+eNP+d2r8Y/D/9cRuc6Uz47Vg52ILlctPgDSXzZr9inz
S88KyGvrUw9F3GcA6YFxureTNw+PzQT+nAZCvAvu8/4udFFVtbzjBpg2tw+Ex9Cxxss9NUAnTFGW
66U++ud29yTlWzuMVnnwiuDpEoAd74dFyWxLdM0MX0SvM/2JNsZ39vfGi2wLG08ikUg4g3V4P8CM
iqG6rooEVvwX2meZ/Cmir3f27bI2V/v2bgz2fowUEOQUodosYOfsCWmLZeKjFgyBa/LQH0Nf3XuS
b7xb78a72iuVleifho51QbfodqD/jvkEBtNFoU5QrSAIBiaabAfpY78F7vfxXO8t52U/39yWwkEP
PdMGF1OWJ63Wdoo+VfcCuzvTu/wRrrdjWPWE1nuJyX2QdUVg0XFrsezFdJp9ns47u+d3yY7LBv33
DUQM+37ESAyNKDOMmO3iQ7zSK9tHZ8+zctEo737AfOPMv9k+/PWa96MZRsvGLsdoIM/Lr8UuXKED
QOuRx94Xi+4Lup//p53of31Ib11vW4IldLgJEQeh+vsxuwgUjoXOCAE9ko29lF66MQ4gmTWQNx5I
DPn3PVs8IpC88Ac00NkeFOH7EYsCXZRizf6HtO9ajhtWtv0iVjGHV8aJypIlv7AULOac+fV3YfY9
NgfDMzj2frWr1NNgA2h0r15Lt3njsQMvvlZ8FnV+uB6Ol0t5boTaeXCVG8egU2y/0z0t/B5DVsuT
ZYHaazMKeKgRwwKYj0zCOj903/+dD9SWAlddCPI+LFTpZ7bW++7cVt51EytJ3Pk6UUlcnWG0ruY7
zhZuZze9IyUM+a34lF/re86GAAHDHGvRqCzOmMNpjipwL4J4uXlJNoFT82AWMkPMclqdrX0bYI/a
zYz7k/zV81187iQV4xwfTQYGuHQ7mBNk35OfgL86eova7C0ZgneGj5dnBqwZgJgYhoayKF32qkbc
OmHa+/b4CY2Xzot++nb6TfD5uCqbD9ZTZiU5QIUNryiwSgOPq9P0w+GUpgUQw5zd2sEDCihWehuJ
7nRMXXQn9ANGxp34BdISNvji+2OiM9JX4fKSO7dPfVNdrmLOD/BSxWCaJVqhFdtzY+U+0sveyR0Q
dbA292Uh49wi9T21rjLKATA1G4y2CjiwKidOw13i67xVgYyqBOsf63pbC9zlIlNJeiMUlcxXcLJt
wZkEuhyhZeyNywv03CnqcqtHYxYrHo/wDHPBY/QWVhhdAzfQ9ehct3JiBgeKQjghuRbXdFuPY6kl
kmgPo2jL3aEo9A0krf7BiGqgQ4Yqs3wBPqmzMZSrHq9rkKDkNoa+ZlMCpGLHa33LOMBWeo+E1BvD
DwYKJRCqpY5hBcQXfJ0ruI23g1MFZupVTn9QSdoTuiC0eIw/oKji5c4Mht0EHTPW/lsJRmx2gBYF
HhpuF2UnA3MOQz3rOC2NxukDUMJOxlEOJzKcbKkKyJCGxrm+viuVdXLA/LFJbTlZ9keC6Aafl9ce
UFgPnxTfVksT+ktm+SDkdtVas2KPsslGrK/shDPb1ObLerEoQEIMQhX1h1K9RPETw7mV8+TMALXV
QsziT2OFLyoeJ6s/AOC6iW0RjD6bYlvYQCH/Q23hfDmprSeEkRQrOlwaP3lrtsGHgdZ1bw02+n+1
120YDq5cEAYOawO9MgmiFHTI8gCsNBAezJzX0fVPEgCmjA/H7WqP5drqx0K/TBB1VNhkus8YDpCO
4mMEip5/J/1bmL9c94UEGnWzGrhbBIg0YgwE9ObnuZxS+VEXQ7fJrjBUqeY/IuElQyMEzGLX7az5
sbRDfSFcfsLAtSTgIQozgyIFonb/lYXTObM4GJUORDWqBk+aRrg3uOA9wxAmw8ZKso0DQsB3UHFi
obREueFPEGYEtRL0qDoLhFgbDCtJrVl/QKvDrZ6QhUGe4dH4uu7ZygUNcQKCPFZVwOwFusedTtA/
ACdQ4Iyu4M6SXcobMv+BWeQnUH10uD2fOZbNy3uGCCKg4okgh+QDXbFosrnAyBDuy8qZLJAF26nd
FZakmeGLii4DZtbNoNiwzuJ1VxdmSRwtvmIVgnEzbWSOFEreJTdxoHURWc0rwTZJv1Iv+fEPa4sV
RT8aGraSSD/ZUFUDIxsosQD99z3IBt73+whHB7Enb6JHldEVWMF1A9a8sEfOloWDQdRyQw+WJkwj
T+Bnx80KJUMHrXHbrzj+EHcNeHGSGpPSk2YGJVi7zI5XeYvhNgnU830v88CUyfBYQqIlU7euGIHz
vQIH2EkWtbJ8O9Msf9iGLihM+12GEjCh99HNAPPez9VHivON9RMur4nzn0B96ga6VWg6Yz65cWR0
zzove+YsDHC+yG7mcm/FB8Nl8veuuUwifrHyY1+NkDBSAwdjpZbule64aaCLB70/a7ZUN9yhvsqs
qlx+bx1c9ArAjng0gO5RpW76nAheDcjYHNJnnpHcRzvf1TzRxlT6luHhxUelbFE3uw5G/kgOYIsM
UnEm5uFtkBkZ7nCEZienmeVH5+pmDcoHM7ENDphAxje9ODTID9CgKSBrAlD7Bu2sWhqR5CuJE6DR
JSmg2P0Z//WNdbIhyyKBkwDvQ33GmAM+Rc3AlDFDSTbCzGYwYpoYz0Lo1jHW8yJi4AcGCnE24LIn
c3fnEQNhEa0NdMD2OVCBQUtjy+MJStCqQ4/4SRPQyYheM4JqVgjRiPo5t+U21R+DnAUou+yzkV+i
ocugIeEQNJG6pqOqgkIsdNkc2cOTtEJF4UvbRLtxA3WsjSw76PwKTuFi0toADfDfzl/BuCzwPIRZ
gLOSecp4gCFq0FJhxccCuhcdrgY7aMuBETuXdyvMQFzMwHVjQLzp1ORc7M+5yQaITaYpzoO5MDUg
hMqNeDt1ZusMdu4MmxoUzozXx9oXXtqkAraD7ANYg9vMkWZXxskrKjXDLbLnzk4d4hURtdExZYvh
KKoAydVG2IKmChz+HPZEWYqNFdTpEYNLEOqaAg4qsCqjgHGR08GkDosoCmropNMTji04UsCehYWU
+WCr8gDz62/gegf9xK/rG2Rt9ZaGqNUbwICFaeYudVJCozmAySn5um7h8kCBKwqQaWij4x1KZz4a
h73OFbAgSC+zcttUx1JlZABrH2hpgnJCguAtpl3j1FEVzoO8HXB22kYrPwXDGcKBkUCufpqFP+TH
LGJc6nu5Qe8a+C0hrl7DUY93cycLph6AnKpIDY7xVFn9Qgt71NZNpQHUOBDidiDmYxVCjZL+5/Uv
xFo+cictPAJMTQddBJYvbbn7FFTwQXaTikdost8FKmvglOGOQm2mEYx+khIhHKbsMRy+A/CSXPeG
ZYAqbUfg3g5RGUqdUfgRyXdQ5mMcB6sBTR4PKHggxaIfEFERtAE3wEAGBuZIrrA3bwg993U3LsMM
KTSIZ8lwG3J3GkDXEt4JaeZSp9Jex+nVxyAUWOhRbfvr8IIdFE2QRIpkypi6ICtVlKAeDjtgYSos
HqTpZuRLznVnTtOp50fouRXpPMTinmwZCC050JHlOUcGnDe2wFfW2r7g8Q4gzZjFDNPH0Sns0IWc
qX+UMTkOEYnrP+Sy1o5zYukuiZ5FrIOUKwx78NA71WAHm9z17dYEvgD0PHZmhw4zQya789JxFKFV
0dBVjNSe2wP10hCA4CXDjTg44xMIdp6jfWpnHtgi7Bm9HSCY7BFyJkxWg5XLmLj6xzR1KtbFqKdq
EJKxE0xE25GToIYDEXin2EJKF0ysJmvi8xSUF94CUI3niIYX9imTXqxuAdLdZJpgskkfm9zNlDfB
+CXxoTNWKNf2hFQTtOgCI7m53JBwdGGVCmFo5kBjIQbPVJHtCvSo+eynApT19chhGaEiuAugdQDw
M5IA4IJNKWudrOSfkqR6+Rc7KnAv6PdLyJHPA2YSQACPYXZ8NfkhVMG2qjypXcNw5rJfQbaB/McK
5U0FUk65VGClsxpQJ7TbahfbYPXgACgYbNBcHUHJYvMmhLj/4YVxbpvegjzkGbgefGty0+HB+u6r
4C3UBMZOX/9efzykNl4nRYE0qWQdO6KzZk71K8iCGEYu75pzV6gt5ud4kUJDPnMA7zmC8sbSNdW+
Hg+r98DiS1Hphijn0FLJ4Ieo+5aYYdoEFeUcT3y+4o7XTf0v2/fPmlGpBsBx4QBaIshQ4KEb7Buv
3wxudidu/uGZe75wVMoxBVNShyIsZS/de/3Ef5PpmsiDnonbbAfX8CQrwxNbsdjlWEZg0AlIlKdh
xWeYQIMIMCCwOPtl1SwGlbHFTu+5y7Pw92LSJEHcALLCWYKLjQOxjQmk8BaY4u3AwfyvPWHTDV6w
a3eRN7lJb/Eb/QYFjBvtiLm/t8w2tgXjlGTEKk0V1DeJAUJy+K2BiNxXIO0wfzLih5xNFy6rOPnx
wDQuzy49TiPIgYCNaLCiG1L5g3LBXWqCbtWJbBa9wqo/f4zRhQrQSZWxEmAQDFMAElBXVQTJsTEE
1oCxyS9LMojVhSF6B8b8oEH/Hbq84b2aApWh6u4UTqYwRlYiH6GeY9UF4/3Hco7aiXIOBtSBnJGE
dXvKMKzYsm7N9ZyMjKbyoMZA94A6IQG0rYwBEimoH44HsL99RI4BFthdYXGWDOwJqqevBNoZ2alH
AJ5NY7Fi8rJzSO6hxW+gDlBwsieQvMBv4DbaY/cSfkHVxQZRHLQEhBsIar1wnniYj5jsAG3dQ8bY
EuvZ4MI89WkJ9LkQNJhHD28LtXAACu3G5jzjxf+IbBaMbzWQFtaojxoF2ZhNPayB8M6ahRc1Be9m
+JwPHwUPOXh57xssBy+fdmR9wbWAYgyPtaZfW72YRbhCkLUcxBoctaZoZZviAQUMx/+SUENFD2RH
TlmI+bGQcKsBBr1dVC8EUbjkFkqrkAORN4IYNHpTbY42SBZ/VZZx05rJdvaQhnrhzXyjeATKxe+h
aWuNb9ePpNUAwzNNPAUZKWqep1PgMqwViNmTJJgAI1SrguvVc4Iq9bjhwFtnZluwVG34jQjVCzDd
M66BS1w/Vn35A6iPnvRQtR95/AAR3RdUyWe7dJN7MEK+Dq/VgbchouX6znWv1wJtaZP8/yIN19Ma
yn8TbKpd6UJG8d0vR6IlJD02qHCZkIo5CjXyc6wLy9+12xUDiIS8AWUDzBOcm+ZTNRaUoIK7NcRR
HjrhK+hZQU3+Bn3NgBYLdUyD9G/p8nEIqR4+5FDxA9VT6kab6kSlJn5mGc6sfwMFko8IQiSMtqDJ
dNFi1WpwTPZckzn1aYgO02y7p+DYA573Bk6kN9ZBsXL6Yz5BwoizrgAbS09GzFmntO2EEUFl4O61
aHYm4d9MaNDQxTtDU3nq4EX/G8IzPkzU8UMovtcqcxSI1Fmor3QasvgfC9TOG7I4ksYaL994G22y
1K483a6Bg4KaLI6bzfWIXzvJz6xR2yzVBjEsGhQYArX9SiL9MZ3Sp3CIPoHm/DmV8T7lw0NZcPYo
Vp5UKQcweTPIwC5nuyBjTsZK/sdjattpEKpEXQi/obXJnDYkgcDDRI5a/QtjEt+yi2FxV9yEv1hV
jZVNtzRM14qKOeZbyAbilFdnZ4jxiIuzvaFV9vVFvkTjnztIP++Hka9DuYMdCe8D/7nHuxHM6CX2
hPwtWqRXhRryXoAqDChCTQ01f9DSi7hdWNF72WOmfgnJRBcnHNQcpnySsNRNbapeCDllDAPId8Aa
mfm7BAJAJp8ia42pg00G26vQk3BGvmAbPvRlDVcNesZ1wbJCToaFX21UT1AqhJWEV5y4D6C1CDxd
znjord3MZwFDfsbCTJUCfpZwWD4o3fbQsbOgyWL3mqntSSZYeYYz79RPMBZNdrzvn7vb0MGDAbqe
1wNq1VtsF6QI6BjpdFdqlnpQ1MooF4kcZI2mD6P/iA0WndbqYWqIChBqIiZ2Tziuha85iGjzJoOR
VP+Eigxkqxk5xpoBwN6gq0tKXopGFZz7Zio1TSW7L5m3FbLkuo0YC7V6vC1tUPGuG5mOSVXYqE9p
DL7R0XA+NU9yolvW5mL5Q0V6BSFdfkqxYHNVVZYIYiQIy6Ysj8iBTF8PAj4Jj14oQDF0U60OykHv
QVgFj7hbf2e4lXWqTwLb3x3ivWT5aHBnGOT5l6ATRIyOojyJPjRNYNVFmgTdWrzLI4y/Kj4Kr5oI
qSzF/vvYBrExCLl4jKZDbe98i6VKrYxiB/9iI7NLcPpkORr4EMW7buYShoiTcGmHunSaOMMTJoYd
/aiZP8mjOzC3wGih0ls6ENDzOt5kZvZrG/ePUczhnjun5RwUmvLiVNvYZe+Cne2AfTwUmElCfde5
g9xI5LWO6GKSWTYNe/KGTQnpOyaDEfHuIop+r7JBQ38GPp1jMMfhSYXhsMZrUa8KQV/KSi9Wt4Sk
gWXCAN0zBpXO/TVGMGkXoCN3lJrvH+u5DG9Gudec699ydUvIwEQAm0Y4dKlP2UHEFQ/EElui5AEQ
iO2hnK2h5U1heBiLr6rNGPfAWsEPvH+/LdK1sLzQRj83YFH2gs1wzKweLzPVTXesBWS4RhfDFDBA
BCII0J25F37wkNE1Yg0CnsGtb0BXIuJt0Fj/NUyL7IyFc9SZ2WTK0CcQJkACWm+RnLiJJ4FmQ978
45myMEUdmXHlgwWNhyldeDL8+0h8EbOn68Gx9pDERUmYqwAjkXWaYrmKE05WoQCFUJdcYx+7xo1q
az97R7JQnfml2eqRdROstZBgE6NJeIpgv9N4DqEWOrkJgHwYrBxZfDWaof2p3E82xihczU53LKzs
6kW3tEjttJLzB93oCNZiG351Xr/v3MnlPFCp79iwcaZ/1BsFWJg+GWJYU3+q3myLUGjkLP0NA2aY
5+yQ3drDJvhx/UOunZ1LD6mLoVFCZOYKbBoa5PVK4LjkH5BNZFw/qyne0gx1mEjylELVE+Ei3oMG
9oCcDhRkUAI6orS36/eNC9nc7fDIYQAyP6oP7GoXw08azCvWQcdDrwuVl+Yt5N/q7G7M/r5KivAE
0gj1BgUDpNQ11DaQlG4F+KiWvzioXaEdyrhe1w7+pQUqt4NUGdhHmgTvDC367KBUmsn59no8rN7g
4F8FfJoACmDt/HKBziVgRSXyLcI0lvZW+6RDTdKBsP0+gU4JiAChd9Z4kcvKhNacWximU7B58mU9
Jb1pHlpulQG5I+3rum9k/9DXM9oBOth/CT+PTH7BIvcuIXOjQ+cMZ9aIgUr9QU8+2godkPGoTzIr
o1xxBzM1eIATJANonqlvBVXwum5jFet4j3Kui6i3x80MiWiUHi1jl+4Cd3q47t/aoXxmk7pjKsxt
KhHEkZxwq+6Uffyo3mGEgTQ9CHXjtFFBmA1xH0ZUXi4rUj7AulHS5THiRgO7tdYvkpIwvXZjDtaO
GSBKWb3r9MZGWe6tUwzvupuXW/ncHvUZoTuvl1kF/rJcCi09/u5Ewao6xrlIwvw8Vs6NkB+xiBVp
Bpu6TFiO9KrRoRAyPxQ9tHDU9lfLQfXWr3yrb41NOBesj0hu5wvLQKKCjEsAkwtN86LW0AaPe/BI
tahktFvRSe15324Uj9w76gcTJbFmD8VLFWIJvHo5e6KoU1WIJWjU5BI7XoSsKVQF0Xqfvc4eCTkk
ZChYJeGVSMX5sjBKfUM0uJQwB/rTbl3MaEHfCoacYAemHgOvfKgGtjeimd2yLvS10Fmapb4qtJpz
g58I3XLjS1ba4WGgTKM56xlj2HgFX3vuIJU5FImiNGNvAFi2CzZ1CN76tnT4ztQwd5bcKiB4SjfT
RrcgqfVxfXv8L6aBD8eLEqINGtmvi9CFAtJQ6DnIzhoHWm6zXd+pEyg4ieynWVj6XbvroN5pl70d
3jNztPUV/mOcyidygJqHjJDyBZUFJYyB5Gj5R/UZv/Du6CUHPMK8IDT1yWZ4Tc42etsoqNr8j9fU
vSW0U5jrBF/k/4Ty1t28kZ8IDcawFc3yyCLwvzzcydf9bYxmN64MzHpDFx3hG7RuPUAHVWpYFwi5
IK44RNNddEOvqoOOWI3qCppDaXVom9qV/ei2lCATWUsgH4A6aqQOP+p2thSVYy3p6rdE7wR1JB5c
wadAWwRSX2oEeo8efbqtboafykd8AqiRbNTv0aUqLf+G1YNdtYnSFbgBiYQLjVCrBaWCLCeCN+K3
Pd+YefYoJEwSh7UrS1lYoXanMMe6woWEfCyDfCJem41nPEjHlDf/Q8UR72uwleMlgyl4pvHVSF0Y
p/anGtTBJE8gQexfe5swSACBaKbv5OH0LwwSYBQRZSiHYfYc1CY04DkopNofyEnLQW/Z4r9VVMYz
DwRipSN8S1YD0hFWJrfybEKTVcB8GUD+IGuh593FcOLrqQUBaONU7zJwF4AXusJ3a4WOb9UuY+ev
bMalNbrfgCEnqLn8x5rgQj3Wm/e+HQC9g2EjKO4ENmt87tKgTphNUSrG9Jyg8OQDL/ZF0vqd4ctj
4pTd+Br4/A5gD+e6U5fph463hAKtChGnjEg3FaMYiZY/FTGqBfppHrRzhwObp3nlS53boTZCmAbg
v5YAWNGkDmKGqh0VEAbrI7uIQG6lNjd632xHo3VkbnxVjSYHW2zEOmhWnAXbCGYZMNeEWZ/Tj1ys
J7TnJGjMnpzt/3/ZTP4/VH1W6kunKfffdkgmtLDDd4POJYoQYVFbTIedCjBWbbKXdSVA4JCuA3kq
gWBNo+6irPGhk1ljVaGGl9WQoszUzfX4IN/l/HIgrvy2QF9AvQzN9nHMADTC7jYntXnpxWabhZor
6XrPuIrWvg9uAEShCGUmIDjO182vhX4cCyV2hC6E0Lske2oe5KZgZM9jnbqAXx1qQsQcFNzf7234
uDBNpRMdBtDiMZDB6AsSHDcvYtFLBLCoDhF0ImuIhWP2RZ9NFEJfpjyAAi9UJ1DCyAEg0kMiADtm
XqcxSaLXlp9oyKBoD/Lvi8mifKpjOcpVIknZT2YT+hsxiHMr1Ca31TmWJtHlbUUW4Y81apOm5Yy8
nQcvVTBpVqHchPlNmH7N6r7vGWG1akkASEbBmQlWZaqEASn7dOIMLXZU/QYCiTZ4ebZq+JSEB19m
8R+ST0eFMErLIEWBeocIe5StPPFRtAblojPlofQCKUdA8LsMUVRyiaXMSntMgiC+S31D9K5vnssc
g3A4/7FMPc01rlTzocIgoz+VgLJppgTe2PG/NEJdEoLCGb3Y6bHjq6WVGCO2Se2MWbG97svK3gTN
hQYkL7klUNw435tyq8VVDwlWnGnjofH0LamYt0zWgLUlA+m1JIgSLj4AEM/NQMBFhVQMhMELBTrg
dWYn8iHwNdariWWGxOfihE7ErBDkDrpYMdAK/ndut5wFhWMNlHrZW/nzG3rnf/8k1Amd92/PqAWc
owJSAUAe2VH7kGb3vvSVJU/Xv9FKYVfHfL+MpAFseSD8pEI9ShtVmVUBk7Odabz2d/ltiBnh3oGu
hWHhffJ/4CBZW0mIcCI9kTT0gmke1biKw6D3YbLpn4VwX2hQip1e/sUv1OxQTlNEdC+pqPBRRFQF
AKcdfhdtcrt5zp6DY2sqXonMqwGVl6kwlpL8RfrQQG0ALBmiCBChRn2tsAjbISqJxB2fWGW3UYI3
JUBHM2a4tnKDQ2YU00YYeYJv9A3edJB1FiZIz4VtTAbrIZbE4Ku89ATPGDATg+oWoFeMIp6HeikO
84zZTRT3jdY1AhGjv+muB4NR3QUP17/TZSwAmCaSSAArFFJWytTMR7ISDAGQhvGuNjZZBKzn33uD
eV4DQGsc5KDHpjKeroR0CXghfVsvxX2tQa9dKB/yh2yqGYZWfFkaopP9NJgLyBHDF2l0+xoDNscw
vbu+XCfg0HmQ4cH7xxkaWMQBFouCLpxRw2PcqoKZJr3dpfMWo6JJcF/4mZNH4M7gxn0xfVw3zvKP
ujZKA9PgSohXf5N/K/yX6u9GvLWv21jJ+uEgkW7EiYRtRJcWdL9NcwFSzWjSYbJik7qh3XCgqQ83
GK54YyVxqy4trFEuaY2RtKEGOqRYMEwJEmCF9ovDql536nLHkioFiqbA+iMxpnvvsTiAM7eDgLvW
D2anP4saqz295geWDfkeLkDxoruv15wSg/ifs5td50ioxVo5KqNb4Z4QYndPolmFJvsBv+YXyALA
tArMMmnJnJ8TKAaj/cqBNiVrWpObJVPsv6+v3Aoq+TQNTVQmkIiBD+bchCwWUydloKfzj74HXgIB
LGOWIljkklJRjjVmlCb6Y2TPMSrBwWvEpCldWVr4qKLKBCQtUk/q3u/jKebyrNRtpYbYu/Koyr+i
+a+PdEyuE9lNwnsEXkvKhjAIuZyQoAdxrLrJODWxk6LLNtcXcwULeG6GuqG0yuflXIcZMDl5gWKi
snRT7/ONeov6/V4LmFDAlVo6sYi0Aj0YBCZ99ubDJOYC4aoarNHm3ysMTfQbondMSIAf5yNbcWLd
JEEtiSjyGKBYOI8YXxkKTWgwADxYwitUPecn7oOI5KiwesI9+7oZuRLjYF7ZCkC9/LZKU0h30tRz
vFFBi0eG9nuxjyvWm4TEAHXyA4JFZFcAMDAuSudiBgRWKxGO0ELFORX3v7Iu45GF9q9hzd9XQcsa
5Fy7bM5MUvECzfRZn8BGDOI24xU0bR4mYskEsAQV7iZgHJJr+2zpH/Xd+EwQ8XLFYQL4kNNqtR34
ALoFf//2QUT+WUa6OqEJYa9lGpZxFg4BqJ38T/7vVQzJOQ+gnggKEx7TXdSh1daNlokG8ic+GKyy
Vs0wBCEFeDz/fj/LyGgUlFBRMQZs8zzU8bQK8ijJSDdFcMXGFFqzB5iYDKSWJaaRApDSXTe58pHO
LJJtsHgE8aXGd6M6giuRG0w1jTHa9TNlJwEsM+T/F2aaPM5lv68IMdb8KrjjV0okiENXeCAzRxi5
rZzUG1lEAitvIePMO5IXL8yi5DlJ2pgatvoTwncAL0OIFCSo6PyZ8uc8O90jdF5xi9vXF5Vplzr+
O4y+8FEyGzbAo2CIbzTM3oS28KCa4IIJgDoGYfz/oRS4usrAEgNEB/KUi3dYFRWYuUc5Ah/TcISY
s7lKvomL/O26ewwzdDElDKsqEBrwawbzbdg+Kv07N9xfN7G6gtjWEnj9SOmbBgQqcotODDeRnRDN
1hzZ4XzwbXE7WrPTzqYcmsaw/Rc0Gxna+m2WRgUOc9qUmLoJnLzHeFSrmwJQSlLIedfdW8uCzuxQ
B4oxVOkslWAPyyOI28mWsikGR7vht+M+etaeFY+3MZ/UPjebBOGz5z+iH9d/wdo3XDpK5ckyMJ0d
VAwChwPsK4u+uBw4M6VhbQTiB3XHEYQ75JUJmccFO6k8BEOlavCzx64fHoKdZmWH0ekfImDornu0
MoNCvt0fW9RmF0tZUGoRtgjnH28Jdn0b7BrgXx6AI53vi4MGIIwQ263o+hZrUnbtmQNUCiFFgZaf
AnKt86PG6MZkgtBMADhMbyvAIutbFU1hzstcMBk8MXxdyR0ItSGhwAPqB1nRubU5wBza3DYEt4G4
URzMunmtmQ/2DPB4jSKPcVfvEtt3ClbKufJFzyzL55ZHReMgUOXji7rZTX1X3OtbUP7Zao/zjAWd
XQnSM1vk/xfH99jMapFpBqaI+sANcohdop+iax3j2iWBQQXpmRkqcNI8Bw6S1/DIbjmHj39GbWBp
01NVMvbc2qF2Zoh81YU/QdCMCYcGgWNs8u2cufIvAhv33c5ADgaK7NBUZ5uJuSFb+cI9PENIpJD+
KGVVUMSq4TrECqBhPQjB/TvZVE21OBGCg1SBsZrrXmrIak9MkahCnnuJ99UsjBykkbtdW5g1ebuC
gy62wDQ6WYFvppsqBzDef2fsidXPuLBLRSZokKUwmOFnbSvA20A+6k15JeQvnKM0pjI5vGhLFm8m
j6yy7qrLgDCi/wb4ArBcVF4tlLMx9EoDqc7Q4neyNUb2SU4NxOv4R8nq79nnHUmf6c+KfrcqoPFN
Pi61OYAqn8q+N8JT15bwVUhes2W3F9femACY/rFD7Q6Sj2YYlwdKytbM+dDrJshS1MNoEfVVAege
j1V3XXvxnZmkInZATSqKMpgEjCA/kPuxfFRj0yCSL0/zDQa03NJjjmQxPaW+Yj+MIbaQHgKNSgam
G+wVCBWhIUCGjf41ahYrSz2QuKiNBuBhQBHktqEjpybKITbuqjIz1U/Qq5ogwcs9VoVsPVhRNlUw
PIIaBf2ET3wjb0sMmznD7jTG6FSYfgg/ANEACiV7xLQbC6NBdt5FqEJmFkyiEjCGNCxEq5N6GkIo
1sXad10joSoYvZyV8Uw0pnTUyvCcxjgdXW/pw7bwW1ELT2DU0BL24Wt1k6PUqJdmvwd4vzjKuQVQ
nCuaIodZ1NoFI07/3PTIBf7hHFr+FiqMgk6UKtHII0yWjIf5M75TDultYYmY+fcfq632ou+nfcW4
l8mWuFjixQJQsWQMhZinfS3aXRO5TYvxReOr7lAk4W94nZV9rJ20Cw/pFhM03RVh8AeyUQYn/II+
Leho960JDpvX7FU1fVM4Jm4w29dXlmWWSrGCuK4lowSlViZs8u5+GnmzVgpTZun8rMDSz6KJ1qkd
fF4FncvpIIgmDNkCFntbb7Azifx1/kK2poqJgn/hLTs3TF2dBSbagjkkZ+0rIdZXCcuvbs9e72R3
mILCEFnFnGhbP/b+hA49XWOocTlDuwLHUIA6ogIdekwza5mZWCOYsy3exzuEdWOuXl4Lm9TlJYix
CgJnOJpqnFWEjSnFT011o3fbMBzNNnhqh4SxQ9ZvlYVN6iLLQGudhyA0BXcC2EBQSGweJLx9INRw
ixkAG0jywcwqAGVZ+KrVFQYwH0Q6KJiiTUltTi4J20ZDywqnU/w0bqNdvfkk9yco9y1QYDAOoLXH
JdpvqFfhYYAKN30Yom9flxUxR8aldNmM9vyL+C4p2+pX4I1gbqh3eYNXQpt4Y2OSueCPkFFWWjnx
8YgGpSLeIeDcpXPOfqjGLu2wg7RUswvtywd45vphsPY5wUQJWDdGfXiidHOeZk4KxylCpeDiBKQy
UG2QuOGqVn4S7vP5efoh/0gtg3HPrH3JM6NUZsLnXTYLqR9idLd5EV8a3DTJMX6pDtVTa5VHnlVD
XXtWwiA6neik4gF9ETp6aQShDINhZI74nJ2HMTSptEaH5AaFw1hUcjdR18jSHF3aUQDChXw3FlUB
y/jkRPvxsTtKPwYP7y4bSt2p6X/2UO62Sm9kUiizjFPn+9zoIHAwYLzFXHT3TuhingI8yMzsefai
rYGiSBGaE6jLnll7ZjWa0NHAnsEWBZk+hZpogq6qZbGMHP85vJvtBOqzvVkCO46K02DLh/EnxywT
rgyqGerSKOVw0ar9nGowyt/3NoeCvPaR/OoeUjdIzOBYOr3TQGB+H7liYIa/OqDLk0dm2YTcKfQn
X/4IqhLEzwlmmoMiQolG3RGSoAgdHfk2v8md2mJL366Vac6cpu64MJX4vqvrCFuoPug7iFtugmdt
jzk9A0R4qg1iCdGVcOeRMg2zfLHqLRruOmi/cEDR8MKSk7um84PIGT+Td8KCmgqWdgzfMbNkxvd6
wMx9V48MaAP9tkiifvHoF+QQVSsNFifZDZ94RzDHTR1bEAwVFPIOdxNX+ntxXGCAAKAEokRAmUik
URh+kwGZOcAoemYunhUu0OYtiM3IiE31wXpSnJq2FzEE1h4MoJ3QYdQF5wsNGKFn7FxuQzg1ecdI
UO/Gk635SUj/UjO+ESBOZE1bMB9vakCzWWG8klDA4d+/gC7clvkQZROPc3LQfkBxxAzanXgnoqvQ
AZjN3XLdPeOkXLvhlgapvTug88t3HVzuXbQWnBzeepz1n4Jf8qhnJl473n9pk9qqXSsMle/DJr/r
XgS789S7CP1QUvKzwOB2ZOcSJA+7+LAngVINcgUQYD0P3k4LQZ7PYVkl/nNu7yZ1m+ksufu1dBuE
0kQF9T9GqJu8NQDwhb595EgdmNLmQ1CbykePNva4IzQ6EfgaAQPImYM1l4c+EV/Fg5EHMgUNbbrH
O2uNz+VQnSAZoePvYrx8PzuIpOp2b4mugGkba9owv+LFM4ZYBQwVlWrUihSa+kUHpKfuhpjszTrw
ZB0Ef3Zux26PHdppG7mzIuASTL+FehZLMeDyNKKMUzt1EIqhbNuTy5JLBGNKETc7EZtSLKWz8b5g
7cyLEDq3SN+sai9nED/EeQ9lIrvqbwPUOOuegdS6LGrACgJIQOsU89CYlzoP1CJrB1XT8OhuDbN7
kZ2pOCFKgA5UzRrjfSVGvf+6rGGIgGRjCBXipZAsoKlAyqiFMo2ECek0lPJD4U/G3RTxGmPXX7zs
gZo6KTaBhABAgZPni/tj0rkhS5BNO0NSfOV9DI7I0k0L7Slro12UFYxH9uXnQpUYU63AHhFKL5oa
c+h6qcVuxCyq8qq095GemEPOODwvd8C5DWrD141ShFMO+FQk+w/pYMRmq+o/lEwD25v4eP3QvDin
MRKx9IfK2KekxQhUDO1qzX+Xsw8DzE7XDaxsKVgAv6KgoahGmjLnoReXfQOFE0wh6sfZbW5Ipxf6
Vjv9M7BiB61n57q91Q+0MEflE0Sgd05TmBur3pKip0rD8uGMvG5lJerOnKLOiVxOR4grYpJLaQUz
0QtTcXntHXOsQzQzTF1mD/hEZG4Milx4G6NxcL6AUT6XmKfEgFz7yt8E7/lr8z2hCDH/0G7SffwS
HSUPNF0vys43S0xYsfiY1iIEGD7g2SUQfVw+sfjK6CCkBXVzTNCboRQfAm1kEORd2gCPNcRAMLuO
ywZMOucuVtzcJkaJKCxKtCKEp4jJkUIntvi7AEfjAATxC+DKtBSe3/W6OueY5FbMweHfixEsCoGX
bOUI8GhFsZGTMALxIvBhUpeBEkTXAz1cjI9TTgVtVMS67tsxkhDC92dWz5qjPwpWs21R2GAapEOf
yPhABVUGkFnAi5jmIvIHIayUWOPs+VaCVKJRIL+MXe1m9trv9EZ4ATVLzuRZuhhxJlYNHCGA8wHY
fBEffi2Nc1OPAQjje9tAkT5uwSYSoRlRmvWD/DjZEA2GqoPI2hinq3GZfVGW6dd4+v/I+5LlyHEt
2V+5VntmcwCnZ317wSEmRWieUhuaUqkkQIIEQHD++udUZb2SQtUZVW/X1qs0pQYESAzn+PHj7ps5
n8MpT4c2T60hjzIBQEcNcQEXp9apYizUM5ob11Vz4tQ8PqHfRobwDVlcPgE9HKXDYm4rkWUYuepJ
0iPVL7WK9DBCr/uUeMVfvVRwaJ1lzaI34thTpDFyZc6OiURf/KiUs85GNGDN/urX59lfTujPUcKj
CUEty2Y8xCgtv0N74RmCiSgM9rk+lWH+5UA4yMKlKrdwXD9uCsCAkw/qG3zhZjsejDwKpzox2m9F
z7e/ntLxmfL2jt6NtHySd4EBlwqF1h4juSrcSZqlY9OcgPE+JeugJqJhBQgezOyIj/LNxzGEV81t
MIAmIuGNwqNmb8fWPltDhC82rkuYZhtXg97kcJb+G2j4pyMNWnV4jOjIQ7eRax0rZwW8QLg6j+jj
9RKTRzriie+DEIe3OKfNNaSf1tXDr5/pp8UImSkMiFA0RDcJONAf5xs0So/tIMrUU+c9u2jUGS/+
qYYv/Dpw16GPj+DZIv4/eqZBw3uNAkqJzBEaviQ2S0xsBNzuPilgTib0pU6enEtm+OEkWcZEbdxD
xIqK49sV/G6tiBla2bk7/e7jl29o3EBUfNtCIYKeEfxzYml+PjOPxls+z7vxZt6RkpIZvVUi6vMk
u7Lj+VYjMjIwXZTlyrjxE6jCrj0gW+tfv8NPxUA8YMiEIRzDje4htDja690ss7arDXRAFTJulYiE
s63tBkRzI6lnsh1dL/LlzoOIfUvVHWqhq9mSiKfpGWLf1OnNVV90W485sR+eM7jJTnMTwX6osM0l
1j9xNH3ax8vHBViD0gQENCA39vFZmaScAsop8Nz8esyHyGeXv34gnwZAC93Sv4TuUVR7PyXxGFyi
13FkK9Pa2Z6fIO2Nfz3Cp20ToOU/AFsaR4WDO/ooJq0Lt5dy8M3E8K9l/6MRTRLkpxKhz/HG2ygQ
ZCME2R5Oo48PimbEEW0WmuAENtsunRMaiwN/IFjF01beBSdU9D5PClTJhe2Lrnj0qIZH4Y1puIyT
sQKPrMy8TROw8UIURR4FRXZKqPU42oYVLx4dQhocPZjfsROVrhlFSwK1kX9n2Jleq63t4DtQ4OgM
GRVUlZtJndgmn1YFxlzUOV34uVrAzo7fmTZZP2tlJ2JCLQq5+TSoE9fHqSGOkohOap9SiSGUnhUU
ynHu8lifkoT6VO8Cpwr+UgjgEUIg1zuuBGUSbekTbAkB49R91NyWafmUb0gK5g+EhcKrGtLTcJnS
m81pFs4nO6HjwZdX++6ks+pBNCRTi/J1wyKZLNVitGE8Ds+QSk+dc7YH5ddaoHtckacQiE/389vo
HrBlKK2GUAA4esIabUg0yDE6WQ9GOt7oO/eiOiepWPMzHsTmd7Ftz13wvWakTSdh3+MdcjT6cZQI
e29e8Bqjd2ERV0G+roIiDj380221eV2pKSrbl9Cw0lyG6EuGnCGD+6amq4wVV1UA92dxJ8mVJjwR
+ZC02d6RcqVseMq7d6I81bb16QQ5/sBHR21fo9uuJhL+dfcgLZB03DB4kRXXPxGik4K7n2Cp4wGP
7sFQZEXdLE/I7SLBQfUFUryiF96WR/U9f27OyUl88VM6/TbmIloZgNwDYOJoRQaFkuVcYjssZbQW
ql79ako9iICyNxnExYNi3sGYZkM3FbyUTn6AT6sCxyXyeHQeAxdDs9fRQ3ZbzpCrYNN59RmjaOYq
y1h02ebXV87x2QJBpMW9fsnHUF6GU+jHfQefB9GIGaMMfRUb2oly3Se/HuLz24MMUQAnh6U/E6Di
Ma2v6sahsqF9tHKj/Jxe+iu1hllv5F/Zq8UhbBGQ/PWInx/dxwGPJmWiYWaQUwW91uZlGA+lAVsO
+fzrMd4ykPexIKBntE9jWjguAFd5R+sjq5nDpvbNqmhIQ3QSnkNz/cm4ENfV/aIWi6Tv4Fz3KDFD
lwiC8jC0TsxvEhqJJznby3x+8VGOe3eELFrqSZGv+lWwszaLSMpSDzsFuX9eK5gxAkJcEWALfGod
b5yM1TCWhky+YfVlMkMukUd0lP6Qnni2J0YiRyEK3DnAx0DKsir2sJffZut5u/BPq51+bWmEfoJx
4yV9Oi3+5AXsSFL8z3lzqGPIev36o3xeSg5avZFdQNcKydvbUfjuXiqQflZ0xlJqs4uK7rS6VdMp
NsSJMd7q2+/G6EnbWvAEzFdSXtUQDyzQ1NN9Rfc//+G60ULE+FsqU8tD/LhqMDXwihcqIQLOT1Pr
HXtmWVOs8ucCRtLQLFpozcE23y9a4+bfWECf8hkXN+z7IZf3/m6mTmBQdILrYmVemQ0ANhLrde4h
fYBvwFLh1MnIl54euJfnyT9tRTwefHkN7wave1tKMahiZQxEb2yv5Ik3qPqfn3Yf5njcF1s7+eBM
QuUrcuBYuRCsRvcZmgoeVBLCp8h59Y2IXP96lR6jJUdTOz5hm36wi6KV+Sob7kh+A7rD5L8Up3yE
/3Kd/rlgjmVmHadX/iyxK0fv1ezNqKKXqjrp+rIEzB+XpYs4FCbjQJGRnRynJ0wiGc2oqFbjSquY
LxYoc9oLlDSrze/uWtN8PlaJlWYPp4/Sz7FN8HH4oyWqnb6i4zJ8eMOsw/RMF/eVpE1b59ZM/s4+
/PzuwL5aEGegvyHO1qN7BMoBlPrwU1/h9lxZI91XWb1De8yutd0Ty+RziI8HC6dzMOwhk7F4kX/c
AoXjMQE1XSNVPyQOmjKtUKa1AEBd/s4vqLbWj/raetY39Ink0SnZt89TxfBvxC8oWoGtcTRVXbvC
GZrJSBHZpGXXrnK9s13wzfLxVCFzASc+riKE80hv8TbB30D34seZEvCBCA35YiQ4pGyzcAVdXIr0
n+uNgzKHmAZOq2hLgrb6MdZljV7lTXPGVvNovShbpDa7UsI9AI9Fp4aXVHmX5DDddt2bOZtjPU0n
rqhlKh+nGgIhXXhtPrYG3Ho/TnUwXKfBt3F95M8N2CFm/xUZHoQOyki2J57r5yPg41jLG353htLJ
myrNMFYAxsRQzJGjruesPRG//dWMoAwBxBTnAEFJ+OMoA6slV6Ofr1p11WboWZphMjtCRMt+NFi5
+vXZ+RdTAlgJjQF/qT9ixI+DaXMIe606NNGOk90cXNEX18QbTTeGpIf7/xEM412g9R/QJSR+UPj+
OFxAK2rRAIfootWN+y8aUGJPWCy2035h9PCD+w9xK9AeFyAPoSr2PugZR8FU1gjfL6lJV+ie31TB
tyxX218/wr+I8D8OcXRo2jJjpt1hiEWlr0TiPG5QhkytdQi7BGignbzLT454tOjdrJ9o22JEz4/l
Fg4NgETn9bAqD/nWhGlIcXUq+v2Lm+HjJI/WPrTbTWb0GNK+CtYeyGBoMkXEUl3mYA39Ddzexko4
2td4byh2Qk3SX3hQH1fKzN1hLsqZrvh26aJxv1E4jb/pllzK9SkN17/Ycijawg4PXGfgnMERjNW3
ts6R8dCV8Iu4CHe+M0ML2ESX/veaPJxYLp+veHi7wtERNwBs8WBO/3Fm4PMIs3KXFRl5VyY6c4M4
36CjbivPNNwz7UepYn9nJpBK/APr+Y+X8f/kr+Ly9weo/+s/8fWLkFPDcrDCP375Xwf20ggtfrT/
ufza//uxo5+6kK/1Tdu8vraHZ3n8kx9+EX//5/jJc/v84Yu0blk7XXWvzXT9qjvevg2CT7r85N/9
5r9e3/7K7SRf//3b8/eK1ZDrbxv20v7281vb7//+DT1VLjLD/3g/ws9vnz9X+M1rpp+bZ/4dme7v
f/Ddb70+6/bfvxm++wU4NkG2jtoN9tTw+vt/e19Q8UD9asEGEaYs/OlaNC3992/uF3TpIj0CyAuO
JPjV+JYW3fIt8gXFetyLi3Df4s5Ffvvjo314TX++tn+B930pWN1q/N23Cuaf+2GRbgYO4y81cvjb
IGY62g+hXJLwAuh44VeXsDtQl4Yjvd0cGIeOm2PqF813Af2vZAo9usp7u44YoXnESfZQNBQa3lb2
rUEOkrhqQJmIVeCMud6aURHGYdjfmbnaQGYQ7U0+53E5WmPEXCS3bZ1NMXfvNYqERTCsRY1e2ral
Y4JLxY/Kkc0PMEOsYhA9usg1uUqGMSvhIj8Btmm6biusEF33RIaR3QQvgcG6tFa6WDtAxiN7bC86
OeVx5o2okwzUTwtpNwmxqBl5Xo6uax5QxA/senDyAwm5iLLBeZ4gBAtfreJHWPZzlFv1mRqcMG7m
LOW17aS+Pf4IC3xKf5RG5OfORTVSCNS7sx+jjBIrfPBI6up2qPqD77Y3VQktWV08jdj/HhHoobPB
I5z0mdf719Dv2nu6Xbk9v55t/y53oBcjes9JJi/zUug+egnl6BNzKzTYtMJbFwyduJU00BsWjEFU
l/VTRoYanRLsgqvmssUrMWQAx+UwhHHEvBEWtyMXiKfWhR+55fVczNdGp5KeEvyalW+LvPLXtvSA
0qIaXFg3jeApmsTS2ZPhue1obzMxByawfH5pCtUlveH/YAXIbKGEGkflt8+eL9cAdb53wNLxGOlK
gZ3D+FhHRqjTfIRcLg7eH6GwYCBWz9deF6JtCHWfjTexcy6cLC2GwItsxsSFZRs7kfnAWWeCdtV6
PtCgK6POtl+Hyg2SwfVXrAHjQNLphzb5na2xIM3KPDPmysITYliePn1Q2o8KX+2rQX31pxIwg14b
QY7jXhAVT7SISTOQSKCA4VnZOYKvIPJo/jxQpqLALaso41mXkEJBEsNCq5HR2XQzBzzczZmgKyKH
fc+mS60I6ndNicjQMtt9y6ancMZpU3Z2EdleM0SFV0NLmGyYqVVCDfEoXNfYObAbOPi5D/5S0F1B
RHIlGoj5DZa64GjYTUzVQoIYuSGMpsh1V4CyPJceirH48cjT3TajDbTf6ikZjfA2mJttHcxrw2S3
jBvnAiROqYYHd3asVd00t0MI1aq5VmyjOR1S8PrKyAj6jWRjt6pwUK20P0amQbA0OorugmDoYcRm
klQGM5Re1HyZOfIyl06D1aLNpASg4KEpiTRhtwnY/J3nJRoLaX42DlMS9HSNv3w51fNd6cjrxijq
dFp0TS1D5REZ5yFBQlVEijsbKS35DQeljAyTbEVRAp/xAx2hEQvdDplnJqPs16SCSA8BepTaGh3q
AyuqaO58wNYtUPlcd+K2DP2XeWKXUyD2FmOwrjeAZs0dr1dj6Nw6Bd8EhQiBdxt27I/zMySj7qse
lV412Wi8Ut2r5KEXOR2U82F9cWn480MDacdtO/nXhHP4b/tKRYKN31nd40qZuj5yQmHHXUbsqA7p
mA6j3vCxxz3cOS+VAwElOIgd8tK+tediPUBHHlkpjZRCg6JVbQIbNX3BjJQORRdls/UkuW4iwzHg
Zj7RSxBqKDaV7+3xgW+L0SzWrleMEeTQRIyy7VPliU3VwpG8dmtwm1S1xgvuIqvnLpqoevSoKIYa
MfPr6zpzmwSmrGgXFFWWlrg3osDss3hA62o0D+Q+l1W3ynGMrMcapgVIPFEa8v3b0Cyrm3wcTCjG
+CLN5vqy7Rs3HntSX6F6fxfKES1OnJZrhcIk+O16alNtWfYTr00TnrljddG3jkydokqqCfLafVks
BBH/zlf9D5COhwg29Smw8tuSSBQCRueb1UIQxyP8mXrdWiqKVrg+aarsZWr9J3fkP9g0bEBDvSA0
MCLXGDSw06rcVYbuoCgQwOfFFPVetl25LpUke6NWzVU+Dx5uGD6d24Q7CJUsrb6RVjWgkk8dSj3K
uKd+2Z3XJcsTmQcsprMv4sZWPALvA+bNCApECKJT1usze7CmqGODEWfMXWgFeRflTnALTWSEXMq7
X7og9p7kTexX7Kul6ZXhTSUKm+7e75naTvOcxUSQr0OdqxXC1oQWwets6DbmuEM3xK1em2ryYrv2
Vgj0HmbfveOevwuJBMZg5l1ajcrdGn32AwaAKSwZhohCzS6C+lSP5S+2PRtXVoMvILbgpbilm20I
VZLIcnF+NIvmuEVq1CFzfd0I70A780HC6jhhdu1EVWNsrCzb2pARiM3pundxHLsWpPMH1Bq6DmvC
g/xzNWa3Tt69DE3nR6JSW7QyzZEl8jyaGz1FIjPOVTd9NUjwvZXeFNWFehRZyBcixKWN0zvKiQiS
EAp1K3PwIDhq8nwDMcOrinrfK9N8Kpj9Dcyb67GBSQsiKANGmP4T6TO91Y6zY7wuN6Ktm6Tg6kHN
QLhKR228LEhyeNU0HVo/DPsRnP570VMRKzGinjEATzCwc6Q7J0SLpPG7y1aXm7bozkVItpnfJbNf
7CgCBa8ME99u0nrMLxtGFpsweilDcgGF7ZSD9Qzjsgvp+jusVdwa/RoCtInWNrZUdektDQqwrqKR
1bRbnrmRLeezjhhRoIyVZNnOFPqc2GXcOuSe9s1BNNW+bqedgKC2ovWWgi1plPnOc4o1hDjXgTvG
vOluHAA+PIO7r+r4peXxHQJS9An0w00xk13Pg4tWB+jSo8VlLVpYxE28jDyIoUalpdFvSYNt7ebf
uR0C5QSHcGxHBx8K8VJtHIC9FontsC6qm+B7Tnu66kl25gjiJ/2AUgGZq4Od8zbtZvLdyMgTdFaz
qJ9L45KADR77KK0+9IqG6QBO+u9Qwz/KPf6nZRWQH1kge1Qf//vEYv/8r3X3XLDmQ2bx52/+kVxY
X4CUgd0NAs2iYrqQAP5IMBzkChYwkUUUG62Ri8/XzwTDsr8A2VrovmBYQHN8kQT6mWBY5hcQjRcw
BcUZJ0Bj8D/JMBaQ4n1+AVG6hZ4CAi5QNBc8gI9ZqZhaK6/lnKeZ3gdAJtFUuH33VH7mNO9zmOCo
VQaZLnJo4kPeCDJOYBi/UVXf4WclsqTJ5VmWmLVC8F4ar+jJXaledbDIFcxkiSv9/JxLFn63/ILp
tFCD/WKXXXVWVkS95JOe28QcWXHbGA2/mPBU9mZjqCFSsunjBVADp73zVDy7GkLtDsIHBEiBvQ7I
2JQRqWSxyxxOX+H4TR6bvoY6v22eTUZBd6THKRNrYgzrUDTehUXdQmwJ7gM3CkOlXsxQtmsVeOWl
N3JoQHVlOUdMQ7k60oWTkxXRNUiFpW4uAAWjD6m1eoKAWUzARak9JBKl6JRLW35FTdjO9xXMDHFw
ZtPQqB/EmlqdIvzOjZWWvGoreIXZ6nyGdzbUdY3BjOlAkJbhKhqeSzXD3I7YB5nTpBm620ZYMVHS
S0YCEdS8M6I67yFr3amzogp3YvJhhdcFN6NvQH3FFfU21MZDyL1NXlops2+1P6WlZglOFeVDikk3
jo6yvr0LRzHGoxBWZPrFfevgRDJhCJOKwnPPS1+4VmSRcEk8PBb5mTFv2Dw9dBW75F7trwqDrWdE
jAFAq01rs21dmIgHJbBajV9llRflfACQBVnrCJJwzbakBsqa9fjAC3tliBBS5zUiq9q09kPT/LCF
yGKjG2GWK7JXFiIerPu8irmhAUkxZ2sEVIBsaoYpZKy71WgZc1yHekzKwW83jV0/dpWlYq8q7Ccf
xIrHlnM4t5r9tMoKh+MKbQlM7r+69jTFQzG4URX6N2E5Qj6G2LvcpeD6QU+XulV+ScuNCsezUSFV
rc02KooKQt9cGGd5I4NoKuHvIOU4R2ZmiwTX/5rYeiVNXNnOsPWycozQObAm4WKNZA/NLTVaCMln
fczK7LxX3wbHXXPLjcNMJgztVT0erIHbR3a7QNTXYE+seT2C7GJsAmFEo4eD3HQzlFCRGLd2/iyW
1MXWZgOWFkVvbNNVSN65GnaVQ0REw5nGjmk8BpRuuhHZhmRN4iCTI36bOjgPHId5cWaIXWnn5xks
YDZzV+885dVp4FAohpUPniSPlccz2LGYIqqsEJJzbT4SD4JUEyRbbmZGuvXUQzcgsMEyphZWfRgZ
Yjq4fehsfO1bUZWB5lRXBow6fKyJ+Uzoooj7kTdQ6O7XvurUHVPuPgzUUoDjE3gHdvE0FeaUCEQd
SY/EPQ7NGr4FdWDGhrCegmYPHanYpbxZW1W9oWO5ZNch5IfesgkLoPPYIJHAoRAbSq5NZ7wfpERi
D1HTDncuDMJQ3QDkWTarcELG7Yxf83K6NrWhUtPRaJvUzj7sglvT2potlGJycxvydlNkkDUaxk2t
p60IZSJb79DmxbrBA7R81T4VWsrtmLlPCOqLiErgGAOeAiItIB/TE6lzL1Kl8CJe03OuA3pmjaw9
n/zMXY1swPq3njoBKRzMpgixg8C4j0ijD4xJsJydSPPJhxNy6UZdyWA/giB0mFATosN97sl1ybMV
E+Fm9MIbajrRyLuvtc0XPGKiiWt8B9cpi0YVpF4Gaw0z31oO4GZHjnEFwAPpLVkB4YHAUkU6WC1P
tEyKPiyT1sMuqgOxdl0J59Sq4U+wqn/mPpi8Yaf21LUo4Ckr7gm7MHuGQ9ZeV0Q8ziV4xEEN20l0
345B7JrqpmouBsu873BlBAL9jb2sIwdBUlxJUt001HPjTo1fSYO82zDHBBH0w+j1idUVqalGhM7y
ig/NnTOD7u2jPFWaOoZkCLAr2AFAMBTXjvVcFX6DHqV2W9jNCkVEFhfQF0lmMu+7pn0OZX8hfRze
ooy7Aj3tqiP7ugpjSxd7NoV3KLkhqfRTbsBmjEN4tZkeqeXfF85cpO0wf8eluoFuUXBYEOg0pGK+
g0zxt7Z0z1jRz3FfjVFmNCvpgbDjOTqlXf3Na501NMmuhGljlSlsyb5a17nczWPzao/ZiogCqsLu
eUfkWTVWe6qQIjMsNs9FoL2tafUNEEBUhiEYobTcg++FtEnszck8lOzrwGwDwFB1lts5zNncM8Wy
ywBuGQFtNwi6r6qQPNjqOzAP3gHLCspq4+g+Dd1ua+Hyq6dp19eXoQCOAdNyBWw9LWp7O4zjjoXV
Gjp7kXCra26Ma01iUDcjeMOcZ7OKESzdIB6Iy75CW8DgblFYe4T6fmFU+0YbZ70LhdMcqfqQj2cZ
LQEtTOR2sBYxGcqX0+Ncm2JV9994j15XAzBFR1wFKHC4kFa7sYfqXMj8UFUXYHglTp1fGRq2sNJB
SmHgvdUX7dSuqrE49KxIR8dJlQaqM5tpVYtVE4TwyGN7MiJslg4C7Z5/45ReCs8pN3PdrHsyR7YP
bQUa6lVQT1ta91j0NOpwthsMD73MUtUBuwPCMgxu3IZkI1t1NwRBWjXBOhcdEMzmHLpTdtT4P5yq
AInJc3lcSAt3agYlEOSfTxBbvpV9sCd5pw/w79wPQ3tncmfF1Bz7rDkPZ6ePp8zcts58XteoktiQ
xlfelezlQ9GFL6JidxLnme5NBuGsH4Msnrpu5yLzX7ks0HFTtsWGT8553/WPWtZnYVUmbuNEhFsv
tS4j15l2rWVdeEYzpq2FpKZ+drBBAdSs4HCxcbmPvLG0VxNrL0bUYhcEpurlcB20ZpwvLcorjTbQ
LIBOaf41oMivnGrlNWk/CKQrFo7yKbsxaXdQjTut3NrCFe6vxqaNKBaC78uNbdgT+PeAIqo+llAH
MMbgAjz8FyRoEHUj6NsyLPxs5lf1SrVeA2SuS2riDkjwssSQ/RMg5/XoT5sx09k2H+YLbjaPrvK2
Xd9fZBa+WQRnA4Pun0dk/20KW8ifl/yhdxbzphEH0ORF6GbsEt+DoVJkq+EeqA4ekFn1YksZcLJm
AsoJ4LA/K5q9cMI75WDiczkcFi3aSLRMneWWj9pZ6LXfjGCytgUsaXM0CFhgHHsbuNhDppIIu4Ow
0KxveNsktTEMa+rA2x4w8b2lbGy+sAPlhZWAVEvip7gSdyYPHmewLDZFblhrAN5JqCUqrGyEYITt
zamgPIFwPnAqcxitDeNi33gmuZ8ZBb1YJyr3nLPK6+jWV7pCRx6u7dTj3hyNgndPXU29yznDe03Q
54ZzZR7ewBW/qq6h5RuCITLilux74dz1gV0mQFZv7c4OQKpCaDYib4d7zRQTp5zSWr/0HMFfkUEj
Znqd636+xqkKDL+arms7ZFE3t02aqyluYM634nUYwE48hJmWNbtsXbfipZPSjSHHYT6SvMcfZ7Mb
udIbNqNfghXbOAhpSY8kn/VDQmtiXg3UIgj1wvMhD2BzWn7TtNZJyeYfkAFrb6tMj6kqW/ZseI+2
d9/aSu1Bg0uDucYKCMI075occc84AbIYapISq3fciIv+DDD3NWAVkDtger3B7YHH1llg7Yhg4xV6
bbcZwzad+Iy4p98Uo/0jl9awkbkBgcCGoCGKV1C1VKqMsRZF5FnTuBocn9/ALBBhFe1cEfOA5Gd9
75kb5fQvrd13UUcI9lMPZcl7qPl7KKzMDjpApIbmscrWcvTs+xph7w1zWivB5wpv2lo4GzuchtuZ
ojEldsaxRTUeg0GWB+hhleCn7D61aNbseyVua8+HY6hjVECyA027SNZG8WKQmb8YtSxRodEjXqYY
9QOzdL7tAdPvSu7BGpuqbvQjJi12ZxZK3JnS7aBs6Uv6HfSDblUb7NagZmuuOI48RN+52Ntm4T3j
OBPb2kKIE8uyNRLb9cSz1sq6ZsA0sNtn2I6Q0kYRlZvW+K2ezDhr/pmBi+vC0RDtAAFSSfjCwUDt
iLOQGUznpo82xqzskLJAOY4fkBQmv86Okf2/y7+R8v9sEF1qieitOjZR/tymaWXNhSm/8RZRFxZc
1oNzXZ8gXy6l5j+T/s+DLqDAu4RchDCnoRa6Ukdrr9vEtiIPWq76BEXnuOB9PLUjtgKaDjwT1wZi
TxLBnGNp9IO55+/o0ofC9nt04fNUwOKGFA+gFVCf0FX8cSpF3xDejihN+i4O/xnVixpkyoP+vQf7
fwGIZWPd/vcg1j17oc8fa+O/I1jLr/1EsDz/y9LK9NbDCSL0Wx38DwTL+mIufAZYjKLqjXIQ3vFP
BMv7gpYcaK+DXIF+AitYlFt+Ilj2F3C20PS9dGPh16DR/o8QrLemhD+XM2rkDpqQ0KD45liGj3G0
0KiTjXWL2lZCUEJJiqJAIbuze3KBI1dtKDrCEpr1YwIEhhm4Pr12NVm1h5PY8rZgapAL1Yo2gvA+
iXsJx2fDtgD54tiNiwDZd9dP7NDkbb3NF2eWWGsDPVWFEHdwaqEx6fkddQOJa6V4BKsPLYuWvsyq
7GKerWQANuakncs6gpsoJ5fN7EIpReHxVBF6FIDaziDaIfkdLOPaAFnh0R61bCLYjqMDceoHJzJ4
Rm5xnCsUlSt/N+dhs5aOWaXakfPa8zt+CGFMwxJ/MoKDV5n5YZq0exNKztY0rCzUCuhXKyjwFYfr
pt9l5YMOfb3FBYkrxMsN+goBNXMtWdlvgBMs1D1/QvBk5PpCC8joTwVHfdJtTSQasHzVr4Db5AaB
VXcwhSmRAzjoEO36kKHN0erugD7kqPiQGiWxDAL1oahJhBVz4aMlbZPBrgxCkUXQPuhWumuSDe3a
qByB8l/f39QDH53UKus20aFt0NgOy2ATmgYy47ybi0cY4dHHrkP0GddV5ziJ14z1LuMd37S930Lp
X7Zjh6SRgtMwlS5JFWqzyaSb8GDaykwxVq4j0gXIXrrMvioNUdxrJunBH20WxlknukNQIkVyht64
dXjTbJQ5cSgiZtR8dStxkRn5DOdOy3BTj6rmO0M5dZcBcN0BLnBXDB6u14xWByCiyDFNgjQ7mn3Z
vLi869Ou9qAq71czZOVpZkQz2NOPg0Ra3jLK140tn0Q2ZkvNTO1Nas9mPBIz2w/1PKz+L3tnkt04
sqXprdQGEAedoZkSICl26uVyaYIjl+ToGwNgMAB7ylEtITdWH+PFq8x8lZnnvGlVDSNcLidBAnbv
36Zmkw2boGQTHO0iqzd8Td1It8o7dFUJAlpmFluj4vA9ewlEPjhJx2EyjAsk3uBYp84rspcqrSfY
/4Q5VpeVRRyqUvMNSADNSgqsczeaszpX1mrdGO7UPMyZXHdOvZTE6BEZsUN8skClGfLat+Smw87W
DRG9ExmysV56LlufGC9Sa3SoyTpVe2Us5t4I6e3dWEvtnWsUj3HjOPK8FMBskauDZe+WZRhs3DSo
9umkyeT2HEVdrDuZW7sugBL6wump38xLN4XebORjbdTdXaXs1I3C1bY+zHak8cSQDSTHFDQwMXNy
K+yy6aN2StP3ME/lrTHl6lSJqeX/ZaApZtD2USibud7w662HPPNXprx5vrh+LYYoR6cTZzXgF5R1
9jL1YbKF0clUpAPF6A/rlHOUhuW3aOf6Ikeubhz4k3m2y76LzI4vWyzUqoHFVPVqLlr/pnTDHDaj
T6UVc7x/24ep7jd//kttXU4z+HOQSaY0VwPpDknDBm70z2lf21HiBvJJA5fCGTpJch6cEm9y0ibW
qbG0c4fkpf8l3Fn98DpUiptltuqY2zkT24UXc5/YomW7n/vTWtFTGFT59F5qUR9EzhBNWmxfwTca
Sf2ZthqBSFtVHVBZUcDLqdK0rUPmp/rsGG06XNrGFr+aWc3P5rDUr71wEtCa65y/96sQgUbPKXAZ
3TrYjAYaiQ6Jx/3S1lmBwZogH9WuxUcG694g+Sn0/eQoDPo80+8zSf4d3ggr5zs31q+JzNYPK03F
HFvhYsGV+vq98bIgv0+WsnnIHdl88eRA4s2ptClVQAxvac7GzeRkKpa5Mx3HYXAt4kWH2YY4ZN8y
rMrdgdkZL0uR2XsnC/P3aRD5rqo7a8f7X15s2Ir1MVuqgUtpeIeSBbbc2MRx5RF3ePfQKlXcF5Mc
2VyF03y11ryegonxNzImK9yPfAzss1P/4ttO8sOt+1HtPGUYKiZ+2tkWQ1X9CjRt76cGPqnYBHki
nqY868A8JShWxJtcn0xoErEvlxHYq/drKmkshBkPjU8nbtQvcPpeIbfCTHFLllVJ6EenofaPk5mQ
qM8+z/O7aZrktbQqE/12J5zboTAhGFUaWFNUe5kHMxwSR0SKx11Y5WDyUhJ56/m9cZh7sz2ljbI5
G5cMvhqVbe9zBtIAPpudhruoYQIkct/uYTD64SdTbHEEDeAriAavQ5BULWEeiWV27vtBdicvaO0T
rW6oTvCasysVeZY/qmFWKi5lilQYsGNtKXIIgeu7pYydybbUJquhxDeJnY3NhhMn0tVkPSu78sqN
TIb+pww6dHFNMDcqsrlbN8ZAfiTgqRo0+1hK8oxLmCThEG0tLrk9jE+m0Q2nVpvOL3ttG+u0NjxC
40L74FiJaJdy7wUlfJKynPTRSYT3NCfd68g6+qqXwU5YDUmnfCEYZbhBeDpKvt18SOSOBs5zpsL6
yU5YMOskg8fvOpfEgKDuvV+jtfImSoExKSpAge7sdcUipMsO3MEZg/6bHLH+WYqkao/kEAc0QJRh
S96lo97t1l0+Mxjj+6UbbdQWa3dZnILFce3AlCPUXWCMVLYMxZvkgyMCsMzb6VBIaQ3IFaS1rabE
vXR2kqOHgCCgS89NYd7l0kDEjGafdUchmlYMd0UV9jlBQV0AQafrlS0UGcvN5I0G1SGWmrd1Ydmo
ncrqkoZrfzSNwb+Bfwk2NtXQp9Di1Q2ml+8Lz6je6JAczkVYDaCsQ+tvFs7qI4134txNAEg8Cvy4
6QkbrsJGfaQz2EPoX0sTmUi6bjJujCIk6a5WzWkpM3QlTDVRMAYB6XuybR30OQU9GXa/fndlZfzN
o/7/wlaAHv6/3gr+JrQd2/8RfRBE91H9e+nsX+sBf//vBLfzx5+9NWi1Mbr9jar++3rgwmITfQR9
7aPEJ8Hqf68H7h94Yaj2DK9GlRBZ9L8R3A7rwTULLSAsGO6YHst/bj34R4qbiEaMDjRusnEiwBb/
QHEXwh3L2aEZ1WMpODuDRJ3oR4sNjuca7lEwH27GevjyOq+P2BHMjWzJLXesaOF8AJX88Gn+WY35
KVssIhwmd9yWJZ1HyrAf1bi8rZO/o1IjalUVee6y7Q13F4b6lM/iFF7H0NbGn1pqO6qradv7yavU
8B3CyDetBfeVdMEPMGm6OgPjzLSeA4y6AeTKKiJpYg70kfrFfoBibQJH2vTjqOLQqs2NHhCK9nPh
nIu2fsgS4mASuZxqs25vSPw6EXcYRmnGTVQyGPwOTH58mZEVtSm0SiUL4LgA8kiXIwKm5n5166+2
n0DRXRnsMgfMTbTFjc3FujFtPH1tJ6EaTRIB7P649rhVcluemfVgkQSZ+jJhHlKB+pZJVW08gRY4
SPWFGsYhHtN8ivpw2HeqR2nSqtdRTiR9Lca+Mpzh0g/aigpVZ/tRQ850GdV/K9RCJGTZbYVh8Vgz
zSLSvZXuMsGxqhe5ycBoAUEtHfdtOyBKYyWwje6RCrWfbcWUnEwoE0P3xOPglHsVIUDaO1iL0ghp
4l5RQ1ZThGQE+U3CgNYrEUaeNdRRARuxyaXxONL1GNFDeJ/0uo0DGb7O9iIjxLXLRqTNo+Ml+Tlr
LTQCVj/EZBJS/t12T0G5tjzN3UvtXU/6lgndGId1I7SZ7c3ZIaVOI3hSQXCT55qo/ik30fm5p8Yd
f/dhmNzUCuWwki7aI8qZt21Fa6BT9m+Voe7tuutOrArDxshZHKq63/stOvE0VxD5/OJN2DglX5gU
gdC4XkazlGguSIcODB+0sajRKatJRKVlOEi1sveAvKRtYBgU0ay0BQjvoeybI+pDM2pMV27IPjI2
RJHcdfV88Y2EkAC33sOmtpfEzA+JGgGG0adSSKJlVENhNdPy0++9UzrPeq/FSBm7LXd9zwV3KtJQ
8qKFLRClRGawPvoi7/LN1K47bLvWHUVZAwp1b7/m1IpkrhFbwVDuTEzf217bGrnawpek7aKqnrsY
iJJYtRYeBgHd0XUD/8IXlirYeSXCwlY3/WJfar/7WZjrl+n0r81Skr0mrPfMHX4ui7pNOxLZJv+U
uYy/0yrP5QIo3BsGFLRbEA63UnFYgQLWk340J+OjD6tTrYj4yX1+MJdqbyfTdoCDR2x1AbWo4tLS
EG2TeWfL7JsH1K4t09hKC4oERf5gTnD4RQPAYO6HpnmYpvIiPZI5tXdywuVoyHCX2f4PkbfntTI1
TKPDCkEesyP1Aa03W8u6IEcdfzX1+GOsTR5KXJJN5QR3gdavaTB0G2cJuS/WEUKWICPbnd6Cxnge
XEUge1OdrBFpq2sVj07HEW4C2Rou+sE2E/ywNkzU+8u71acxepD6hixea7MkDJGTDUeDiu08Do6I
0lB/VqN4XPp6z3i7XXP7C+/NtmekQqQTXlRf3XZi+JoNG2YtDB71lJ+LPHgLggommh0/qfRW+PlR
GNPtErZ3uY/yYKQbxGieBkyzPFtr1HRGmpHQXFw6108jYNtq33X9wVeyo/PG/pFOy7wRWf84eu29
MYdjnGfLU6HJgpQw1s68PGJ5O+OlOvYoVHTvsHWmZ6fo6hfC6jZ57i3nxu8GxIrO78oaTgsMi9v1
zm6V/cW109O6hHepj4J3SaW36WbxLefsSChqicTSTo7JzNiMtkkVye/RU9tJIEtN2BuuEkrCgSlm
lvJUTgygfu1QmCyc927Jh7gzOnVpVmTTpqwOjoDGAvCWezrK240W7XsL5xGHhsyjasi/yjyxozws
vGguuge1pPXe9JJk03R5jbZ8LSMuvuCRm51wcVDJISfCmJW4nUpE72Vl37IO3PvLasSzTl9nPQXA
/8lT63ivfJcU6Vue3ibIXWKwoiDKHO9RW2F1ls4P4Y8vY6neOiP7ScMqMS7BlcyzLWawZRx3rsT+
vSR+v3dH/5R3pdhVU/nLJ6rlxukS665eUMlM5tQ9AL+zkqrySRlefzv02Rh5FIG9krSQ7hs0TueU
6xzPhTee7a5Iokol1cZC+pJBHys5eVualJv9oknSrfrxLnWW9CVtebJ3BQlIud4vYX2qXHf9glqJ
CnRC7IH9w+gmH1e7yaqKrzTAp75yt4yTdF6k51VfPFB2ax717QJo6Jn3XkrtTxKQOJtd6639tAIT
uJbvnktVPZVl9WYsWBrq0j/Zo7gJkj6I2dXcrbngTC2rZWuL/ObPueyfmkD/7zR2/TVn4g/8r+fU
B5U3X//6L+1/Mp/y9/4+n+LuCggsMalC9wL/3/m7xB8kWPm25f5ZBfLnH/0FXrt/8L8dnOkCtguk
2uTX/QVeuyDeglSMq/6S6ckkpuOfMHiRpPcfuJirwQuLF20rVPcSRGPb/2BUnTjCM7Mz1rheh9tk
QHxDaDO6/No95AFgkBHWxFsWcCjgCZLVfemiwW5/uLgAo3oopk1SO4gNRmjbHA3T6i8iWq1xiYfO
f3EtHj1LWnJIgjf/HjXVEG6XbWFTLm5yb7bFEHk+P9Ol1sdso4ew0ExjePBjR5uSc4b/dFcU0ddk
w2hpiwO5lGABhtmBUDf1ph2WfIvp5suuaMmaWkn1WMPWWvpYgYhOuMrKeV7xhLw1lVdECLY+jJBH
n9VpwJu5rs+2YdwveZ9FftOseFvVE9rLKjL78S1T1RLL2dquQDpRtbZPbi2f0+kqTZgRsgX+7Tzn
9CkvlY45hoGH0yXDlZO+jmnSHHCY+ZyGpvxll8Hr7Ic/WDjlQfidAWNkyq07WMch4Ehi78226xTa
EeZ8686aE7kDoiX56vr7wwSUaAnMe9PVMbItYgTq3N5nLU/gzMttel5HkgA9Cx2aSpOoNg28dOhU
yoYr0Ch1HiVrcy9Hddu1uXjU6fDUuUsbI1EAOPNrEjiD1yVMfrdyxcO3YBTlTAC/GNsvVbJXG3ly
6YPUQ3hjd/doC+7RrpQ7fZVtY65bX8VVyq2vom4pLHRUhvteB9aXcxV+CxTgq2NQXXwVhWvU4a6F
RapFL47Kjw1FMwwLtOTmyIZwFZd7crhKM9G5FMmnM5M6dRWi+1dJen0Vp7dXmfpYZPfqKlzXKNhL
lOwOinZ/AEay0bjnurg30sC40szdGgchMDih9ttCzeNW6m684Hi/XzEiquKq0XU2hbV+0P0D2Lhg
tPPYaxbrWv0wL1cdaSQZV5VjfzdUhLUf9hi+hEN9b5gNzE+sSoxHpdCnmkn/oXc6uet686PovXOx
Mr7lhKCgIDa2paEwoIUZE7LZtNtFin1j22fp+ckNb9JB08G0m2gZj/w2aiF3s+D8tZz2l4QGHxRH
RpCrpxaDYlQ3w2Oe6k9vGO48dHexRMgYCc/4Vro+9VluHEYviSbdV7Foh5OlldwAze5xXfCGSOxD
U8Z2U+VnI60+FoNLo+z1NujsEpGLc8k9+6a15aO6UurDGP6uBWFgVW3vzao8OXl+OwZ8HL3rna2h
fUkR7lp5aUZSErwdlvbb6KbfXiCfB5Eegfa+nC67K0ZUw0J33+s8PNrNfEEHihmv9HYJ8GgXZje+
szyMgfnDVdOznu1HL8t+Dq752dhLFMj0ZWkMbzORhxB6wwuJOsdyTQ+MefX8AxYmTpmhwWdrHFd8
P/Ypcjq3r69PrhLV0bTiltDmhcceggMkjZvFms9owK8befqjVc59uM7Tvi6XKmo8dKfT4kYkGh+d
ZXibpo4hH/hyR4TdFJmp6H52QJwMU/J1Vmm3c+vmkhajeWr6mrYWmQT7oMx/B0PP6xnM93HN3kH+
a0yPRbgZZndCN8SXE/ERKGvrHE1pWnHZ+PoI8tduWQBfiWeApDHrp0J0ziZL1beLJOr/n+bjcjVc
/+00d/7b0zzK2s9//Z//51l+/Vt/P8u9PzBbEz0Jr2zacNJoDv6ONfmc5gRuEoJ65YGF929YU/AH
2mSaFmg1szm1/8zw+us0B7uivAMYyr8e9RzG1j9zmmMY5rX9B2kFoJaLHoGJAwSLhMx/UI0IfMpT
KDpwo7DppsgaAW1Mwi9+1nbHwpUVJjYwqwpv3DK9JsyS1hLlduU8el05PDWJn7AU0Hn5OIaFL45B
gFwWytrFST2591nu0Uph6wCF2OL9yoJsfQM1aJJI9Kq98ErTnz5epa2bpN5jLaV6N5HyIAgmf6kN
8pFSy3GCbayNyd6GPnceux4t0Lmvzs3gpN+FOWNPnAicrjz4HYo3nPLZht+I6mVIf9umYZ9Lr51/
uEWqm63IR3LvPQ1vavYNa78ekciyxMP9bBCHi9sgFbbDiC3NS96phWc9q8MYhwofbOgXAhlemn0S
el0P0ayzViM8Do09NIPrIwckae1QXZ2AWeUWX02pOWzyacTEls4TEXOjax4dXMQxnSko2MOZmPwy
VS0vBCujy2Phrs8TNofFma17wlI7RNETvsjccORDrSxI2cpdZwh5R9y2Qi+3weoEnIwjS36ycihl
oc0aMaEvZoMzhcD5GHbWtz/P4VE7pj65nGX3ST5jSAidzrwEqeO/Tx6dQofUk8G9kRGltlhmfXYt
z7gnDrd7XLoEjMVbu0g7Zf27oqfjyQjd6pBazkSQiF1YJKPBkUZGlXf7qcABONir2veB0x+CZpz2
nhP026Xzpl1oGQGdV57LyOJU431toE2MxgmeoFkkj9208fOfht1j1EiwfaPj1xV7r5VTIT8xAEd+
h/xq0xNRdC48v9rK2XEPmaHyvc1ghKzeDd6lk9UHeDrjth+H7mNuSmPa6L5W21FN6lTojhNzmK1b
Q1nLSyeHcDstU7F386CKU74tT8SgubwBbz3OhUsIWtK0kdVby31brVhhsfl8jZNW28Jpm12ZCpTi
2veG325fwqfNqzgvZgmGUfRddxbIYu8zdtBva83Mm6XJq10/+WRraNsCDpL0tVLL+zx1U3vPYKfe
KlKicFX6+iutWTmNoAw+DacPDjgW84uoUMHgaCl4sbN2D+uQt8+FNnBJkOAU3qSy1HsV6OaXm8sA
Gr0RmklrmD/5E5wyug4RbYik2I/WPHFDeukFBtLmXCK94GB0RVBs19I1b2s7SS+J3aBiFwNl6GlA
sRZ20MhavOymyBxtvQjBm4Jyq9fP0g5xT6ZDcGhL5orZqJxt68+QqrPpWJ9FPksn5ioKPCDmZPEJ
r8a5qwuHkVHOjAaTqg/D7PQRQsTxbHVvPb6ZcFtYExCgk1vIfddWf2Zu910n9fIqr95620R9tjaW
Xb5MXGmn3ZgiTV77zCpRY0LR3c6Ge2unTs0NhJ0JSJAiDOvR0qL8PVvm8CvMTPmVTUl7USOjBTKX
vvKjZm3VbUWMwb2oPAt7eaaXKBtKfbeUWm6MyZv2E4l1uyHLACst/JuY9If1IFY2jA3eCeAv9hvx
yr1PxkEl3ewmQyAp3au9qOmHo2WodacrEHm55gdp1dE6um8Zm7gKOmu7NOAk1ktRnYcJE6iUDI/k
JUddIw99jnzM8w2APmSUS+AfLasZ2Y4grk2NbRXLPxP5JhzsITIy/OsyfXUndRDc1GRkbButuahj
uRvdCmMGis3+Tin3pnesQ++e7cAgjTm5pZjhPHXma7GAgjbljvvv1taOvkE/hNXMjkNAqyTvDgy1
e/QCO5vpe58HJ1rgwXyull1ZzTGCemej2MJKx9suoYxbI3w085Oe2DXyhjzwYXqt3CkmOiB2EZSu
doL/lrDBwb1nA3gNbDTrTHnj+qSZh+ttsutfM+Oc6m9/7COr+pLa+sVnPuzluiRw5kX2NHvrYMGd
PnY1whsNa8drYnoDIXXPZc36tUz70EXSSQWgkvf+mi7fQiEx8s2D7hj1h6cUFnUxbn0re12zOcqx
6cwpe6n46EtCOMpsC+k59u2Nt4pHK2tOXP2Ib1SERGVLJR6uBkIdpn5LN8zRZl/pWgv4DdKzJ7/C
EduuWSOXLdiomigp0jP5CI8ryQADnvOgcHa1jgMvgyzHOsOIbYIJ5UF/wpf1ox3QD3kafzrGnmmJ
F0XfPTdAEY73ciSJwnAORebvTQrp2dh+gKTFdKaU2XzQNlTQFGzV4r85RKdv+nSJ8vlXrdYLO/1B
tsYN8Ssnq4AvT+y4NMK49H515sTGnNHaGzJJw3dEjT3sTT1cBrfbJNZPERpsJCKaGk1ayFqf0D/h
1Xqds7d6qLbAglECJIwCI6qVf+zKcEdV2FGJAFcXwjP7p59guNfefTfjH5x2YmKGgK63WrFf2l+4
7OPKZ8jINbKrkJdMtWHhx13wFo4TEz9AWXlcSfZgxorYRW5Sa6Igr3ttZ+/VL4rv3EiaeMnlrZjo
z6oTjregN3f0uJ5yooIbXeyT3ntO3Owr88N9I5vhwOe4DyvChC3aGoc1Njy5TZsGvUPiB7upImai
NTBkjInxG3sJDJL5Xrm2iBkO9CbEE4r8JkZYlkd5YZ3m1b5YdvrTm8cjBgtUu2ZDFIOFnse+tI6a
rv7oHWmB9Ab0H5Pj/4DajnE+0X+nP5PGJmbBqwds71SkLKW/xxcU3LQDUf6Y3tAAu2rLZGofzayb
z7Vn9p/roJM7lQf1G1scH1VoJlxb4fhvXup7exJCxhOrjPXW9y4pRZNwCdIv7ubBo9DRFe1el/ap
J7pjJUSBUEKfwsMcB0EWklox8QgyVQUBZk7B3Zo558YCJYbqpy67N3+a6xpuDbNuotkOrtIWHU+V
99J7063I8qe1/4047C0bEeVDQLSrtemRMhfuFeWd9CYYaDgv96IjymlyZ3OHUmzf6hJXrI+BQEXr
Cr+JCAXiK6O9hQgLollA/52leEIDlmG5E93ZcpcUo6YdXhaEZVvpm91vy+rMLu4dOfwI8iZ4cLpa
7hYRDGQujGRIDO7sPYaCXRPj58BjW7fERgxe9WPMrB5MJFU7x7SPWTZdnI4GWWsGYjGQ5MlKnBsn
39dTfW8ToSrKQH7lAr4QXi4bgnmbEi12ET3h0Wa/4OdIZFylquNwlTwnJ+6ftZyXnZ2EYo9fadOv
6f2Itj/K+vbS1+mPoLG/KoEBa52B+dlyVX4nkJLN7qWc+SetBHQgVadUQvUqay+s6vewUtlYgB1Y
DH8x91gHVqZOhuXBUQzWgxEQIuAHPzm8f5bEhzsrCQpK3i7XoJ882BXaPolu2Fl29mq0WTT4xbMo
Z7RgC6HDdiMui53sOVzeu2t0nls9jibBIZ2unquxlpGa0VC66haDt8L1Zb4Owv+Vlnpg/q43s2+e
4c4YcisiK5LWOi0yP4Wz/bCI9KYYksswgE752RTXCp4Cej7qzBaPYkomgn8PddjtlkncLGLt4pbI
Gekl8N1l9tY7mEC9EkIVG0nhL3GWZs9F+xmKtYkzc/oOgmHPisHZMG2Tuty5iO9QUpL3noNYmLhu
Q+fXnNn32NDvFoT9ZSK2Os+8LW6PA0Kth2suIfk9nBty9n5A/t543fgMdHNrWfXrUMISo4Jd2nJX
mv6bkY4Hw7HgynL2LVVNP6tQH6uElAOnuUs7xECrR1hF4b/3AYfOXD8nvtxVnOVzLbAvB/gBx/Q+
cdd318u+HHc+E8qMK4kdLK9+tSWiEjk+DnX7gNP1SfJHKtHpbhn0RofzUYa9jEqVH2xnwrwiY2l0
N2NoHjo4qi2a0a9+mQ8MADFSnI2ZB1GF3KB0rFtKkwie0KT3uFs9T8+e+1IO40+PcJqq1GcEhBvd
AVOAhz6TNrJbaCZjYPWPmGMP9sJzzvNu0yuUrJCEotc72Eaw9WV3IC4nDgPMQIVCUdA+EF3DroR+
QA0QS4b5oawJUUh+uxBC55DvZKjwfhJP3BY3ieZRO/oQuilhHpQSIR09oLX67Pr6mHrNe9eJnQib
2xwTLnlDB0c3b0QSlVt1PevtxuSbTxZQ7Mss4OnTweHiCZ6digyUefwca1rTy5e5Dt7UFFwmG4Uz
cq86nkv1BZEaW+RoYLu+6/V7YTh7lNMvvV43a/C+mIWAf2u3lXtNjMcFqBvx2FhQgVkmZlKCssNQ
83iZnCUSSr/nQYt0ydh5DiXmYkCU5OPKQgR81Vl1tgD8bT3CsaqL4XwWMNitCHaJHZ7QR40QqT2u
sGVr8JHXA3myzZsjmV1CyKCWZCBFR4ESl7l59aCz7YpShWuGGgLAgVxZMfP+1K5Y1bZHupFDbFtP
dbNsiASJBnGysZlysGzdFaVKw/vycYCgiFDF22Q/O+uzml9F+jSufbxS++wRombmw66oPkSJW7q9
sdc7TpTLIAq4WmUdZy/ZBFayNQc+OBzQEwlS08r+BR8eMtOGP0bWP6mZQIebYE5PJW58pepnVb/M
yt009tGtnh2dxFn/y2uD27I1N4jx46Y19joE50c5v6AxyDRAxlXJOSUXkGrCX3/BR/KATtn+iuJH
5qKpSzbeJDYtB5y/TBsjeexZc7vCuddrctMZ3/41FK5cqRpuAhTSxEcvzhe9Q4y062Zobo28uYEQ
xdH8qELjsV+Cu2TFZC1Oo/c6W9Wd66g3M32R5NPId2Xx+ebo15OJRIFl3xIPtiZ+nDgj6hqg9C8z
nD4w8O19M4OMcGbkMgxrA8KFevrqyr5naphQrCdj9elIKV/GuvMOIq0X/OXDuzCH19WXPwdijuEc
wls8yitlHX2UwC8Edbjpx+5siA5ppL3Nxbzz1YOyrANqpL1I6EU0jmkaTxii1ykAzgQp4Q5mev62
BG5n/10W/WYl6LOi1SIVDokxzFerBzptonpDZV9lD1ou31gvnKhyX62m3Vtrvs3NT/D1Y1Gb70IM
nzIVN7Iyj5bZgjm/ZIlzyCigN2jZWdkNhwzINkE/mUQY907dSn6EutPleeiZeF0lXq2peZmM5ll6
8saelks76d04yH3tWS+c692+WhFdzJ7X7BMLk0MYLid/GM7cVeA+osOv5sRALjjVxHhAncs/0pWx
4Q4S3TxLMkR4e+5m7ic5XK96Uu5WN30khxYbdnWk4KMgvEvus4EwrCEl8SEIMa1Bqpx8o94VtWZb
08SgGazNefDgZuq35Sx7OZs4Of1LXsqXaioOfT3vW9v4KtLxF6f0zWQEOh7gXniVaU421PqCymA4
SRaj2KrrPbG7mGHJpdCMpLbNCHTFrIeVLIPsQrDYvjQ41zrn05UoMsYgJvosEvaIJcHYlPZtbn8U
5OrknB2GvWtRnZLcd+Oxls30l1bZT4DpneN/1/nMGouINaCEsGr3zTxDCLBbVXUNo2KfvRDlcP/h
J49Z8pHkbWxm7k7BxNAQsg24a4MwP4BH7d01Q/PF2lcOTAH9prKJwcB30ZO/ZjTVdhFOhMFsa3ud
tWmC91yI7WQibg/9kYjmpe7kuUVhczelOfAUxoDIXO33fG7frDU8Fuh5GstBGDqJgC10fuoyoUmH
6uIqT76dNtgboib+sbAOVcmQaFgs6IP4X+ydWXLkSJZlN9QIAaBQDJ9tBpuNRiNpHJw/EDrpjnkG
FMO2agm9sT6IjMwYqjJL8rNLOr5CgkHaAED16Xv3nvve5/0ThL4bTP5wNWrRYx1pDz2htDTfTXiG
9n50o+8lBlxQCC7ckI6iNk2rLWdt/pPq3jMF0G4K8F2GxlOVaEiHsa3NwafdIVYxlrm+ivNjhERH
wATrPfkpgUV0eBlWKLlXtYaHVhNoi2xaUN28ccburPfRWTI4UEGxZ462pbd8tFJ9O+TaKwhKrjPL
N8uwqvptSuJMmU7rasqwLEcbJE1+jzS7675XeEIjowJFHd+NVbZGfX/mFD0H9S0yJ+dV02Z9l0Rh
c874Rna0DEu1qmPb3qlqmmjNtPZWj3uoUXRFt15koCoYkXdt3dk1nplSq0Os94xCTPokOaCIpjy4
bkg8kZ3qEldsO5x5S4LRUIil3E37KKYfytx101bQRx4RwibGKjRbnPkx3D5fhUP8big9emndW2dV
916QsBsPzE/dALQhyWZGwtxSF09uH7zYRdCd0B1djD7jjEl9qo/ypVLGVpQlmy59CihHXxT9w1Fv
jAusUhMp73wqWiwXjTvOa85Iy6RLn9Z9lb2wwz5wYM9h4CWfOhIZV6sflR3NzOX0naV3j9zhSASp
3cMhPXL7fDVB8Yr7o1/F4zDtvKDfqyI9IBDGFmwmP3IsuaNbPZZyfDdRFdoNIi7OYdThBueWpPJg
gknuzzIR66nLUbKLDlBzm6bP06izS4zmyQysR1rlu7ac3uzGeg3GZuNY8C+0yaK5O7VFtfSon+0K
/ougeiMkbhv18dnT26sj4YV5SGJYtC+eQ9cL8XsZd9qRozM+X3lKEwTt4loH9Sf2y2uY1KT88gkR
oqp0usfh3fqiYnl16SowNbgQDbXFIvVgeZiGWAIJmO2f5WB/oTp/mCJrlQ/VNrUL5PbZuQdeUgTY
NzoiLZJBp+rQ0/s2ch4K+tnwA77CHiRocpvVl5zuA4mjyDYqxr7YNnZOLD9c59416lMD4AckGtVm
ZidPtkcd7M0H0rhWuniYIDvIogcbhzOEJplzFzb2vkzy+4orhkISGWaxsezuSWQ/+BzPlIwHOzpy
0l5PDh0lfdgCvrvksA+rGLQHkv6hbzZVaq07+ziS0KbcC4f9Ow3F0ly9TM1Z7xrM/US29d9aOYJz
aQ/5aG+ILFhrZDtGFQldLjlduFjKktsHikw2smnm9kYTp7pSD4GTHqnDUFA2D2aQn9Cfr/LZus1t
dbObYsc25YsQlMPsFsT7TY+WXvpIy1fY1FZ4ZmgDVTtDj/cGq0U7s+QZ0H3wHKisv2/Em5K6P+n5
MwHAx1nHDjPrx8nt/KTvzm2hXS0QdiF3mhHEH3brbtJRQwKJv4E5NyUGnUb7Bs3CD1IPfg/iZCvA
pDf4JRS9Bh4ICIyTmeT7KKZNiV1tbVo3oX9XiL0sS39jEfUrz/iOGXM9SPSzSlEQRt/maI8fa1Ni
dpGauzbbc97a6zK+2RCTAqBWhoCo18HzMHgLlNlBy9ksTRjFjsBITHUw0wqhGF+W626RGfLZ0eOz
3LXDSxROAL0YhhTxDwlYdMLuEnvzyqmvWXnTkUUa2bc6t4+1dbPib3RCdlYZ3jdmAIK1s1ej9N6s
DhbMIuWdPeIdTa6pZyFpbE4GJo48z9YL2cPr3xTMhCMP4k/PieBtYDW3n/RQ31ZwGTMXHAoDlqq3
7jlSU1O+z8abPd27lnyQ4ppZNifbDGPKTdlfoTwm9dntaQUQvi5q8z6h2ydai9uwA0Wq5+EtVRhB
nntD/2yG4NjzFTR5dtUHA54ETXf+9Nz9rGlOaen8MVjNSz0WWzUP9nYMq5srjJ0OzqCErGkG7wXb
Pdb1nGFPe5jL7iSa6JA28LxgZz0Q2uQ37Fl4zThXybWVNquONcGrQXvS6KYnvUq5P5r5JQ/dK3sv
sSr5z5lGKn3zlybRjhmyNzTRY3+yO3e4JCp50WMamp2FDGjRg4aczoxDYF6m+A20LpAKZb4S77Sa
FOFN9g4OHSIXqsJ27wTILPMyvlc5fUze1zgu6s0FyMMilys/qD1yyCiVLeQ6s6u2RZ/glczu6hSc
LMvCxA1c3RRkVE1NB81T46obqYhQHs7Vuausp7gtdoZZ78q0uQUlgVGT++qN/b6VNd1ze90SzWzN
LZGx51Y30bPLl6Lqb+hst6konkdQ7YT2YezqNrAGvroAa1IVNCl45xGy1YAIHWSoW1UOPDNkHw3n
TFs9quo5lMgZw1Y7clIyXZPTkHOYCnUa7Nderz/cmHmWiyzaGrxLVaWonODV2EX9NDrmS9R1z2kY
PzswHvRheogrLGZlbG/Kzt0YidmvrGlMmE9MH93E75YsaKgh75DA380zYbfSJhs8fXMdmq7MgzqK
PhrLPt2CG9XpokLYaSQ3otocUrEvy+g7J/QPsRjpykzfGEOxja2HnCawkYbfw8D+lvVLnZCiom12
jCpRaPftEuBgdofK7NEGBxxwQeuu9MldDbmVrmINKFEy/eQDrdwp2TvKmY7IelcaUuLZLK8ynjZT
XCw0CiRWievtc42MDfubGL8iu8M+HOzD5dFWMWcXvJhzjACdBl1UY3ub1btl5T5q6ALntIUaSUvr
FeCMYINuaD+XkwUxQ+suhUStBmPuscQv4MdB/0Kv1wNbgbZ+EttgDD9jx/w+WfVTRcuOIRHrQhYB
fOiFzM5KayTUn+SmGdG8KSpw0dGAqbXBm7p18LNS0WvNLq+170FtjX5cp9iFTANca1LM+6Yt6ADH
wEMijkDYkbNNJNm7WTZp/TBQzrrqYqYlex4Gs6yhmYQyPWLcYCMGvnO6txQU0zCGyIntZjr0nY1K
2DTmY5zXpxyX2nrxBsQmFi4noO4JbY6fuTai6tG4mdDn5TDDKb/eEKhQuFPBgq99wB259rJg00c1
RcRMgx5z1iruve+JHX7ro4ruWlKeAGxtNQ4+hhWcQ5W20FayFoCMULseCjCqelp4TtRd7U7fdRX3
ANJZOgyIm4eguAqtQNAf5CjL6Vdi4pvv26GLD1pBX3KsSjRaAaC4XKMtPrf6Qclgq9P+Vv1AXp56
ZGJ6EjYoGBnqXB3hJ6WFwItPGA3m9zhA9rvAjabhRxI063E0cZfleybvy5O9HSdgVWkI8W8KRgB2
kXuXpHF80JHyvYlBHiMZXTwXvZbEFnhMGGIfy15DjQBeGSp77OTfNcD7/jwLBhszsz6O30bzHHpj
c3IKM8YisdSxQ+wNB9P0tL2JXuHssrRtvCxl48cViUzXhs54mcuqecGNyNSkbCh4JSJrpLpuMW7H
vBV3GTPhHTJHIoe5mTheNTObZbkolppBjKtI4fYsMJ2XXblP4VeCr0MT1dY4zzScbFnE8CRl5/+Y
qhAOXoJUTRM2yvHGACIcRPvaGfxJ1ExTgbesF2/1eqBAcKOhPgGgBOkYhLuB1jSSOEvdo2e91m6M
yC1hxLpiLJQ8MKfGSSQ6nKMAc+PshxEJvKAdf2+qxaax4AvTTWLgHxeiOlpuLh45uUabUkRik886
JLK+Sg5W4XGveHbE8jFIA9ldYUERYgowPBe8BnHk2vwT/RSGh5DIH2z96b7IJtXSkDKtq6vx8K+G
kTCDtQrInfELa07WWo61JnZa68kE+XUyrK45a6YnQEYlTLtbCxq9o2qf3EntkAbdTC+ZwQdj3gCf
cOdptz9IhFEKTGFZ/CtiCGItA8GKLhcBr2fLBVvy+fFIih8BDMb/Cp1pEoXee74x1qsx/uZSAlZv
efrwr1/G+M9KoD+/zl/IJBQSnHxdIA1v4zY4ir22WVnk2mnHZvffpbSYi4XtdwIGNEvXMQRWOz4Y
uSmG/pfPVKZ0ekbssZvpGIKhWJHUQKADTYMdARD30nfv/Gw/7d219eCX3//1B/0rwWZ5bSnJ9NFJ
L7IN9y8CZuT9Sa0sOPDJYTy3ROmlB3vb/f0z/n+l+2/auCWE9J8r3f9389F/fvxnbdzyW79p42zv
F4sGv2NjwRLe31gsf9fGmb+Q1gy6RXBLuvzsd22c8wsBjyyD/ENomCmWH/2mjUNrJ1zMmbbpYpci
nu7fUrrzS3+6SQEqIctDU480D3mehZjmzw+ewpkJ9CApfcWhpPJNx2UQhZPH+m5g5SqijrNMPBym
XsPthMCuZMpUMFgJvNz+JicO4uugq/V3CyLQT60EGdWyfD+Yg4SAPuRE6IQRWjmjAmFhL/Ty0DZQ
JXXiZ2pU8svoG/lku2yic4AQGrNc57taFRKyB0X+JZzr6GVIWvZO9OvAWemIvbdaNl6cuZzvEtAZ
LX6ojBJsHMPX2vHGMxjf/BGDK9tonJdHV2E+gWwVnnUvmH52M2PLldTAgKFf7R7B1ZFPjHbtqxah
ccmyeBFAUyM0QrRnTeXWT/Bxeb8rc3QyltBgn7l1fZMWoj8C3+JdaMh9QC5EtpZGp4CwQuovekde
JwILFt1ad9a6cd5i7L9DwPsJ9nkYDklWNldwKGNLQRdz0OsTyuvJkc22TCpM1xBqv7h1bqHQFve7
RyM3xOhqpcI9C4ye2JUKa1fQEWHQ4ebpAaWOGa/cfrAIQkanec9+MX7HRjA56zH2FHDcUL+AxcA6
OOm1uiOPg+P/6E0/S9fpXs2CCrFcCbfAVhpI66eiPKCPpCh+zDq1vuaKLIGNA+wCGkBXmdukCggM
6GPNvKixRgIG2M38KGatv3lTnVC4tBJjTqYVhKiU+nyYcmYjXg9ZjEZoopMr4/bPNoXOnVlG6hCO
aXekgojup9K07upa9cWGiQRR5nVcbKKms+6xG07oLEbxNNCTfkRgWuWPnlYgA/QK6HlrN7CrYauq
QIoNiMswXIeJzSAJfNsAmDBqUJbnCc/rSjcygCN5dMoxKlyreaq/Sy/KnyaQcydGLh8YivaBXjV3
U9hy6s2mL1t3MtR8NAJSZv54CkI/dBNfVxYqkJa+rufVgsLMxGdrAExYjxIkfV89yTgazs1Mi3OR
e9FpAr0YTmlw542e/BFP0pxXQUSV7daRgALSuTtdz4pjjLpwI1Hhb4j1UbtGujmGhgVBltHEG9Hi
7LJMQ87W65UklKar/DmJ5rswdFOHCc2I0c3wZmb1IYCarGD6xEPByKcv0XE5y8x0ovI+hwxnd4Ik
GayhaFO4PJymQEwFcB8c4r4dyzC+4xOtL4EbUbMGBcV7KjCOxiEjoxFzCQCBvH10ZzpzpnCCnTv2
ybbwanyixSi7TUwFogXhyZ4tv9eU9WoPqbPlKZ9I0wiYyzlIrWidGEUDSme0H4BE6Nc4HdH0UOOs
dbMjTKY/gTbs9o3RVwx2p+EEshfeThGaFMNp2ZxrkEubAmPKxFldOv7sKUbO6Cm1fciRgxYH+oVn
3tG47oU1nDQvLP3SmetnPN40qfIha4kUiqKdGenFdxV3BClgWfPLzOkeiD2UT2abcVsDIkQioGvI
WvViIn/Q7M4xfRvuCMc8g9clIaBQ7reabO2vTNAqT+CMNCtjHhquj0F8UG5mx9CCW8Ul1d8dF0Q6
B5RRh+EL9mNfFYzVpartD8S0nEbnVDVfU2Cg0vJ+5V7EvzIwft3C/q0t/f+1ZAC2MRxk/3yjXi9R
Y+0fN+q//cbfBezWL1y2Ja+S8xhowT+mAchfsH8t+zfYNFPCTPgHLEH+4kBP4FSDfF0HuLjUWL9t
0nAU2O9JMXcJCPu3N2nQbX/ZpJe8MeECI3TBcVDT/SVvLB5Eblq5pvtZipMriphUuCZ+Hjes85tL
jN5ek+pzjtJxq8Vxs8la4fqm1s4PsKyi+94OA7KGrK9iBAfcuyiSOyu3NmY+un4xxIcuBzUYtdWw
KbUGwHSMYWrOxgPbn7fWU7hnqY22S6kAsUOPhNNi2LeeRbQB5K+t4YwYRwYHcqVF8DQFVLAyEvOu
rrOfWYpRKxRzs2sHOusQyWkga4EfOs5LMxowr+vkCaPSvAalOX8zbMhqU+temsHbdnP1lmqmS3fV
YqI/F28jGHUUTN43ux3PURGcjLJ/dzLjLuq80+TQY5eVgbs82Vt9t3cz85FtKV81PabyhEPprDNj
tyXutsj71rrRDlvsc+KZm0Jjij0YMMoyY3ryalBWok96OFyAleDQMrOEs+QgY0ljnbgm99WaQ2Qb
JCrVbJj8C/Iva6jLtTupCPKzxyhRfKS/9idxvUcd/NG5xoM7IsiWVEhcravbxsaq0lwO4NHZUsVX
UITbYbD3fSWzjY0in0G4eQfWokJF2e498n5WdcIhHnsRWPMwp/nIWEkYoJlhaNhLFJe17hfHDPcS
6SSSnIMEcNgUILuK8wUWoU/RNcyyFyrTlzqu0f7oHwaABt9OMoHygO4LyA7kMxXd5VJdRjhTh0EO
b07UECkjMdE6xTFF67ghVIUKzjN8kEeQb4fg3OjufcsED6pQqu+dsby3DZLFYMgf0mwsV9ywguGI
AMlHT09a83XM0IzGOngLwLUw2k1ci8ZEGI1RBLe2cMpd2wx37A3HxHGKjVOml6YoTqkcGdCMercb
eGLO9mABmY73eCQ2fZM0W8QdDLlGRnVh2bxVZaRzeUi0UZR+q7TxgLyidtxJ1aOzKWhY9S6qMDud
HVql7XAqA6U9BP0000htW38KdUwSlCIrMXhLNt1UnqUKMkZsi8FSpfS2SaUqqpzcMJrg3D1uemhc
WOIyL2xfc9z0g4YzTZk5Vj7Rte26Le35pSaiCQp7sIkXWEnSgvseY2CjyCguUVK8t6X1EWX2e+rg
sMeFWMLG6hMupepR0UYPde/gqJoZN+dl+fir9x1JIEaH7mHAeMNYaOZ2EnSnhsX7qaCp03Cspd+i
meQLsqlYAwySCSN0Xw3oB4MJiu0o9UtjpKfURdygeDCdhfU8CNgTuEOR1Lf5e9gPn+FM92WVEOqF
ULF8oqigsYbpZ+UUkcVEM9b8yNGJCXE1PK0gaNejtrhjK2nsjHCJNmgR29OvoHJV/XIKIJ1ILqg5
TWZy7cxiONqpuSSpMWQr42hN0U69pQ97lgs6g02017rmpMM7g/uBz71HS0hoA9AEI/weiyhjL9Wf
KJNvU5Fs7TS5K6XaFMSrAOlF/FJHyLIIzryMiTyFA9hlaAeKxh/iu8chAf8fyORqpbmxNmJJZ1zS
lVxC1bbROLu+xi36kLbjBxX/ISRDwIc1aK3GgIGWSs193kMl6VkLVmRIPbO5J+eIuTjocAsdi14V
VxOaOvRgn3uveO8c2l5uaAa+hVhzFXhoEwyklcjjMAjh0xuZ1GcPFIN8C1ny0MWyQQSW3o0a97We
WF8puluip14CRe1sjRuwKRtkMLQsbUApiFB2RRJt02C6eIg+l/nza7DwjJsFrODUJ8NUryIcPzFs
HQs9I1grYwHt7Kuo3canddfxv7aTj9d1Xsf9r4t+fZ3q8Kg1kc+98c1roCJK88nqaW5DaL8fZjgN
BTKMupfJ2ohYd0LUaRVhCo2TcNokgCxuuh0WRGTd8i0ammOeDBeySdAwTLXDY43xMxwp5vGWqqPb
8S5KJ31KIJmy5lFoO1X5NMWTiehVR4MeNKdJZwptQ6LGAWBFfl4q1KwVdXZREpyopdm2rOu32mNj
swH+UYn277NVZgdbT7NVWqNqcJozKva9l2vLDMo4p0l6LcCWbFInuM1OTNtVFpxyBlIhzOwVzsmX
52nYlpvgzeBvUZcO6MCNBlrEmFYHwy2MlbKGjrknS0EYFS8RTds9yzpAZZ2hQt8vLik12qtuyi5l
W8+b2uVgGDgDqHUNZXcx40UwxY8mZg4sZlY5qw0DmrZlxj3jajvFd7qdO3WDInefRwy5ZGw84PPU
d8gO6AUOiClDmaJSM2VLegx9PVVknOMrSC8NK/EOUaROt9BA3GBazxLu0X5w+cpng3ixkYQzcJTp
3tD7hSQGUmJIrWZZ1ZkWKz3f5hK9BY4zUBKFvetrKmGHB55VXmfpxCYE7qghHDCMUAOKIsAGJshq
qZv3UCqxtYvyDa8uCDjqmzUzaoZZaCPxrGdIkVAEvYdL5l+Yh9ycpABmdbaviAV0MZmvFEGB5ILv
tMS8DS3Ua7wcuS3Ya3rxGdkgkdTYkkdJmGqAkXBlLimE0dQzaWQO7TPnDVfmElZoQXElIt15JF3O
JM1sfi3goV75Yq9ZGOHLTcYf1RJ/yPQN+YxZvPC4f5C/hjB9CUuc+3w/eOI2LTGKaciuqi/RiiMZ
i9MUX4kI+dSwB97yJYZRNYa+IfkA7cUS0iiWuEaxBDdOJDhmo6H7dpalm3nggpVF6K4C3ToM1Eer
bsir7/Zo7Y0lFjIsmU+bS1SkPYPyaZf4SPT2jzN5kgm5kh7pB9Mw+ZK8yQXkiJ9j+GID7fdONzyJ
ioDKqCKqkjjbq2jGq9cNCkVhDy6j7xZNAHqDlgGc3zioo5b4SzId+61TjntjicZslpBMjWPkXi3B
mYMZPHitNLdd0L0WyONgzlzAEt2Sedo5ZG9mlnMbyNJD0zRuZdsf9Eb26LBNBpRLdCfovMc8AZTn
DkQfpgoVTCjLewvC4lrznK3ntA9uSKKOVRMLWkmpHb0xf4vhj/pBLPbIMNbGEiYKh3SZm3q535I0
2iVNd24AznP3A9XtySNF0H5Wc0wQtOa6x2AJLU0RR63EEmTK/GcRibBROE39ZuY4kZw4dlc4+i8F
SahiiUS1rQSAIcPJYIlLdaduR1zhkUzFb7EDSpV9N3WiV+6BkLjK3Ni5NMLyCRgNYaxw+H9GDTWU
wsyhcjbqXMkf4ZLg2oXGXcVmwXQItUVVRaeeuL17rjHROSO4U2eKL8WvqbB9wpeP0QbNiyB7cf45
IBNczVq3SZZUWbIXfRcR59ojdDZOmx0H2g9pRcjlEtQ4SGV+KmxpWE6Mz2lwMK/wvO4nm2tmEGyL
PGgTJMaTRUorvbpdHJKA22Od6ZeBnAPtaSIkl8RS5M8aEUl1YeyHJVDX6Z01YH9YCtXViOL7Xu84
4JLB6y1hvFlFlElMOtHWaKESEe5r+3aUOZtKkegb6oxvhEaky0S6EqG/hRER/8hTmfcnJtGjj1rG
H4gJrt3snUnSovZ8UsQIl8QJV0uuMI157K0kDec1Iis7FPfF2EGSXvKIbYKJq9YlbYSo4rph2lmW
1QkAD6kAZvJzXHKNPQKOl5Yc5QKRxzJ+nJYM5LqHt1sutrdCOY0fLVnJnk1qclBy2DAIUsYYN8II
JVvZWVKWDeKWDYvc5cIggblvem72xc2llnxma0lqrh3ufU1LoZwtOc4zjg+ufgniRj02vdr9zz/n
QwoE+s9M518c9f/Pf5Ct/f1PXfl//Nrv530Cyg1LJ8jPNHTvj4Z1+xdpSFNIT0cwsXTl/3Hep5P/
K9GeJgEiWRzqnNJ/O+87v4gFWQOEnQ4jdTMNhH8DP/PX074Dapa5EfQZ23BMesh/bskPzshcM0eq
746r4sCY7jg7q+hnr63/8MX8FzM3YS9/6fcJFT2Q5ZWw1wsd2I7NzOHPr8Q3QKOxqAIOpGn3GJIN
hR8sVEiLOs6yR61ApDvWJR6VaED1SCVsewdp6vOz1ZTBu5ERDkOTKr9aUVVehRdiMlODpz+xeDM2
RNutrZKuaZ/tqOVBsjkAJonDM1ABfQU+Tt3ShiSTWFqn7vAYOZ/Uj9qbKKL4U7SqRK+SiPExrhQf
v0WR12W1cXMm3ht2flTayMOw8onOmXmhMMoznx5qfY51Y5gRgyJ4pusAYq+fvQb2d588YsWu5Z0g
9pMcsEYfXCpPs4wPJTeFsS5avOGrNgaTW6u0nxAltugAhrwfzxqj+XXR1+UPvNjah5vQoPWFpTl0
40gS2w6cEcHZFrbcS5JFmfa3hPtJBiUbcnuF3w4a4L7Ka69CotPbW3QZ1CZypjHa0zEmKLey4dgD
K6YiwchSw7QxusDcOHOvYM/yFaWi/Uw7jcjcRFyisFBfbep157RT06rKTHEqEtN9U3RT3lxkmmdM
I9kWSWVxQ7PvHXqqzoIFM4SFo0FTZGKRNe2JMcXwUIWyURB1gGFJGI97eO7at45fuHQ9NiuS61Gn
mGliPYape0SkTZL9qItbThGhG1ZOSEzHSLVsQ3j0NtV6gclwk+nVQhwbO+wNlpznm8W44hMkJvGJ
bin4+QLNnJz8PBj4qmDViac8dAKoFIT/xnPfIphhW9iHhQdwJIxN3+pNLjymI+fQJXP5EY0u8ora
GTFRNQ2NKLIREPaYw6cH7vZHlFMzzjjS35m9UNapgrlRM7XpG+O69mkYHQR+JuQwogchLRaeKQ7E
U03rNiQgJ0WOe3U0V+YEqtX2S587zsZKONBapMVhKFkCr50zvLJbaBjfpmSC00Rw9GrBDXmWyL4Z
o7gAQHydjXyXWsNG76pVq9soyM8uMWDUuYdJ6M8ABlfUiAeJF3LyFBrDhHqhsNN1OVtvZmkfzIGs
dKkoYCth7UNlfkT9vXQuGqxSL1ZfS7mUD4Q6DgFDBPpQpdwikvTLvLuG7MJjnZykG55qoqdQ7/h2
X2e+l4p1B9XBD3vt2A76BdJcvXGd0p/wCWgzX38yiF2HPVfpsdpj/FQrnSJ/FYHNo78xRbuwR68e
KPIUbarSo6646AinxBeFLVUR9LjEda9pZB3Mosio8ioPQ0+0n9vQH5xoY5DAp7Lhrqk/02E6ewF6
MKY/acY+WhZoJuyuLngg0DQJLaYeJc5YnatmMbfoysG7QgTW8j7hvBphQx/BofSMiLm24UemVUCK
mfyZx8GTq7o7qVnVueI1PzNbvDbUak+jIER0JEcvs917z4LxQL81oIMR+nOa7Myw2EFnfVU6NUCH
hLiySLXQ294nCKkBE/6kcaivCaKwCHuo667Gvw9tVAvShAlXe0P5vdQ50PI1+6xbnXcBuHeOdP0t
QbCqshJOvbcc9Poy2JrmQGx3vC0F7j700kw1OATJbtgaS4KGVAb3RWxQ9Gj0+lZ9SczySKjguken
7YVOvC4SZH0qYRI7znHxzmtIrniiDPdIAl0/rjuvKaaNU6hs3tZ1kb62XhCCZa3c59wKUIPF0t5a
Yea8Bp6Y9nzb+hUdiIB7OLTwkQRldLxG5H5Q6CzRxjPiwQsfmPklqOz4BgErNrdGVZnXcarbFzPI
Jh1DcIDaqBczbZ2pMiTaD8HnjLWeYLfYa+Sm1nOPpISGa+jMhb51R9jmazJAJVrCnDxMVIIo5rtZ
WfhvknsmjNzGmYCfElhtvk8Hzzm6lHurrhSpfed1EBAZv9r3neHOvoh1m/rwf34VJYRcZAD/vIa6
lVmc/6mC+u1Xfq+fLGYlTEoW0zQFFH/t76IGG+nCkh6j/+0nS2n1G74P4p/hIe7xDInzA2/g7/WT
+YvroL5lVOL9+v+4/075BF7oL2WNq0uD0YyORhZ9hL2Mc/4oJsqmPvJqHiSovwS4N+gC7wC3Zhg7
FnNLHJbdIWoT7d6ZCZdB8Z2wWZtkEIORbhpshah2tujM8WTBjlsJ5JAY9oXCY5jpwCO0JNt17Ojp
2lN5dUm0LrtvFjcXiuJqbU4DJUQVMQcv+xezrIV+LGPXg4cQJfd2SZZHH/XTYahN7TOUjvo+KjoZ
gU7nC60oikqr9BMZ9J8NxvD7cKJR0T6zqd0UrJMb+QM32j+riZgA+oK0Q9ptYKcPtm7Lm5eW5rMY
tYvmmOxeehHea5m5VVYWfo1NRNBo69TvUiExJAilYkDTW1dzIOLLytsLj7GGbtMGfpDY3kVrocMe
HcQoj6Eg02TWy9cQ7TtdhYDDtDcWDtjOsLAfxz5o/Ckz9l2G4nmVVrXFRBjxhAdGNV6MMnka3LeB
4nBc9AHAadR0eFx7qgFz08oiTbeJp+VAlBpmtR7jjidcPPZtpDoGEZqgDGTeNhJM5vVX2d3cthvv
zCmHFFhH4Vtt1yHTXjYLTnSDq7zTSMws+tkkVpfQ8VCO225x0+u5a3fJoA1PnDe1x6rrj9B0LmpO
6hPhBC1L3d624sRci9jhw+V1Qm7QmKnxasZ0QU27gXiaMykCZ1Gsu6XX2WXRExWSias0wn1N/gdn
Uq8lm6IxjXLrFpPz4pnjo1EW7cYSUCfqSJovqREtlg03eiqJIlhbnRgfKAtIRbFCXAVR3pz6Lm62
vUw7Pyiz5IDStHl3WB79RqfxzmI64YQIvex5SvPsM4efSzM9YMxkJr32FJHydDVnXMOmZYMQZpVU
h1IzZ4dMi5Ax9ICtYRNHZDDr5NL5lV0lFycJ4qMoHPJOpQBQXRF1XbIxJiFQIjSSw/TRmpb+FQVJ
dlfWsj4krUSB33t8vVEvSgJgsP+uU469fjcR8tIQYM88qSmx6Iel6A56NOsHw5GgUDzk2bTajJ/1
WIEbUFU1fVlFxxuqlq4mc7FFsG3I1SSrn/Yw6TaTkqb6kblp9BzS7KVvT0vobsQqSVAnTd2mZlAW
jAM49KRvlT/ANd7mKsq/4n5B/A1eTPs9TMebjUHmnQZn+Vgt8zDdaNn6qQMAs6fCASdARPEWs6tx
Z8VWeu7SYDABX+U4UWocQcQHTd5XZ6gUx56m6d0qbFT1f9k7k+TGkXRbb+XanSMNcPSDOyHYi6RI
iWonMEVIcvR9v6u3hrex9yGymghVZabV9NrLQZmVRUayAxzu/znnOzd62ZJEhYMpSf7h/bwNtNKH
2qhY4FqC1r7aTmheYvAB93mMCXhhzfKsz6P70jJxEgvpU0sJvjBHD6VUL7nto0Q5wJPHmMnIFKZ6
q5T3FoTeM6QEjVS35l4tWmqHncOEMEPjCqF1FrSaQmqs+GelzkTPhl0GrOxZAUrLpqc/k03sg1BU
/ymb66P76VyaLRFUa7SDPcaUkK2uS6Y/dfxlRAJw5UqaDtWCoGrkhv6TyvGnXtPjkC7ATqUbbaYd
qnp2Df0kfOw1c9pxfjJRUWk0XLlaUHZea4fNRR1BCS+mplCvVkoaPKPx2tN9o4TiUafNVtPnDHVp
WsZ7H06ohrSiEHEs0a8k6qvl9/lZWihFDC07YvQW2/uiMSK47JBTvglXoi7VDVEapU/GLQ2ScllO
lrjjUojvqf4uDhPdRkuIUzr9tGmV3VNpAm2/jN34NeuYVanYnJhQvmImphmR+oEmtoJ1wFI/kPfa
t6UBjrywjVVCGPLCVDfapAUNj4wsaxrWKY46OFk0vTh9w3CM6qeXyAoZhHJnX91hhGQTW5qn5wOl
AbrvvMfIsrSXJrV8sjku8X5VAuKS4yDee/Jc7LfHfZZn5mGKAYYPiVA8XU9tdfGf72X+d2KLfzdo
MP344z3P6a0K/+//+QVa/I+/9fdtj0U9xjwugVts6pr4CVrsQkDEDcIfYTgz+MN/7HrEb5YjLFwi
bHvYjKg67MG/TY1U/J8Mn1wXy5yJ3VNY/1GnBi//6zCHwZVl849FhkpgPvl11zNJxXLUTgqIpmSj
CA4X+qUtfq9c/MNmx68v4qizo9nibCxoDrH12V/9k08b7cT3S6chO57sFfc1lnNLffP7pvoPX0T7
lw0c35VBJAuPgsqj4KtzeszMRIGMiu1vNa3tNc60m+6mWVD5u+hv83uSxL9f+n/4ir++IFZtC6OO
yU/gMPwDWDl/7J8+Vt3hqJQlPkOFJBausmBRFfjjfrqg/s28jYbFX36if32ZuTfz55exNQrU0h76
fWKZ4Dio96LnaIJ302oc/lXDlEfqMVpO0mVKuNme1n5GvkbpwWhZ4SC3selOB3Dn+cqfVPVS+2Z1
rZLcXYc8HqpVbtIdIOjUeTQBNi6NUiztEQlu7B9df9rXQxOOC8Oh/gvGg5HjAv3uugn91FJHY0dL
pmxxEoBpphLwCAUsIbmCVO/yi0BGeTbKVPtuAF2umHJRLkLwEJqrHHZN0fkbjnI0IBZKfDXMHvZ6
FCuPMfT1KzHWajsKE93AdOCwhEFxU8rhtZ3Q9CZiepSlP7cwemsv0KzuxZYmxlwxBm8tI7xdSMAW
v6WdngsRlmc79UF4cTaU95nqsKNMlLTHtsPhW6lV/c6PsRCuJiVK1y7AKWR+s2wumdWbJzoQoodK
tmXPwbk40mgCOEXOBb2jGfRepqlgkEorNc6UKBH6k0Rn7/3WsDcAqqt95MRiBVvRPfZM/jOYQ3SX
g7YFDRF24cTlGvAUJr6QZwQeXfPkDg2tLOVYVqc+gzyBvWtpZPERf4JNK4tpr3xfZWNZpBSsYDrw
46ufELDHsUnndERXX5G65UM8ADQhvu8vqtbo2GORdTmOSeWccIFGD0FllNuUidwDhtYaE3Ui7Zog
00QmXoF1IOxOuxMi61MvLjkl0IWh9ivMLLiBGIZOxNuK4OzrDCJBdndAgcPIvaU/CA+ZiQlqmYVN
d2/3tFJzsEI+itThw8qV6DNJg3gDlYaqQ1FQWRfFuyGNPkZdLKjX2IxCvYZp+Ei9w6YeBsg2JQ2A
prXXQm3ZVCLmcN8+hHOjGPvHWs2uaRnfZGb0rUrK5pAF/FsNvkcftS+yup7dNZXMOUMekIRU54Ck
aWPEUGXCaAL/B4gRGOwwfJn5MSTquFDNLpO7sEQeXBoibx6DzDVd9hvSXzpUYTJW0xPlqaFqEBQi
mEITgs3AOdCx9hV5RtXsrx2ggWVrS/tQFAB4+sy9s7ODHagHQp4hM8vuyZHaVdb9rqDYDRpxeu4H
7pspmbc+PvtjCfSKOz0Zqn3eWPYtv293A9ckvBLoVx6skk0uFppLCbsIbAItqKU2mPcJrRMmyZEQ
+3SfzmVpQ96SclKGkqqPAizIpY9r4UVm6z4VAQN7onc0XIRtdptmkbMxtCp9HIZkuDaiBYgz9RP+
P0kRBSzC23Tql6pIynnaqORoqDjj5SpqWnNkWtgknhsayTZxkgrD2zDAq4tPGYWUW1Nk+zyu02cB
7PSgzzD11AZNZg2mvEvYNMkfVLIk2adhFZsL0X3a/B/Y5uUBR1C3FdlofvqWX2B+j9lcpsBYlxVJ
WQwYMDDLJu1u266UZzuYsntKTud8JK6EWqKPBRyIphqqUcNcvysoDZ1otZbrJqK/s8vOsle+xdqL
UWigHsmexpi+uR7TS+7i4u4wm8NfOFBUDZ5fGRZKYeNbhI9gV7dtNj6MbNThhOAMClLn3bDztTta
XonCWAV3ldPcy/B2cNilWyPWFYpk6gwrSLAcC9wYDH7V8sAUbSAO+04f6ZvOAGCBHslqgZOkl9Uq
CBvoigwbLK08Ut8VYoP77g+GN3BJtWp0NpMPMVuh2vfc5iefGhwR6XvQw8iKiJLzWAzyD5+eTJXb
CXj4PWlKrGEXFvWN0iisw4BO2EzjhfhW+cWnP7rr2mxO8ZhtXMdeC+CdLjW2roI5MOQSTnOX2QUz
X2cLDeEASwJY1U0rwVoMFGSYrN5tPJFmlVfG8Puc4xTtum5sg0hq0ts4LOUGP98+Ndwbu5mJQNRX
B51kSEo3n/GqFId4wM3TU+qin4NoVxaUzUbFxqj1QzBcyD+qEXvqXKg3nZNt3ULXV5Pr32URCeIk
/2ap7UtS2rcqgwvRaAGDHUahAZbvVIWoaqkcyfHintWqow9FX1eD+2ZmbrVv3B+eVN9r6LKETaiP
d/0QKdsgTtf0shZrRI8VO3jMREXh5TawrNSyx+8iEuOJ61Pc5TYwSDzupNWJ+3WBXu/4EYcH2GHc
lHZKgUsS6meWmD3S+hGuEEl/UMQvo036EBmvZUYR+S88iB7G3DzUifzQJ51RjwUFo4+3agBdIYmK
YN+3oA5zgoNQ8WuvlOJbGwY3wYypmuq0OhPqm3trq4NbS4Ty1qdvsKDOAcfXuqdLqjGyjVL70zqy
CI+LeJi9bL30kmB6EJW5zVULemmk39WCS0hwao5BgXiOMtwT3qw8m3NvI5WNH/bgs55dvV/oqb6j
QK0FzllWa8coXqwoUq9YlF8C4C6xvCR10u9zN2q2Y6BptzLUCsLxEBiIM/R4CYSVL3G/0C0Z1cRc
BuneY3FaGmw1HtOG/udpfONkdMfPdiq56gvMh3gCR9AasSCWq0KrNMPwwQk7gCGcDknhU8rImXlT
ZpXgiYgYkxrlkdnM2ZkSurksnpckCsbbzmJaFY5Rtk9RFihXKOU1p8KRNEB7aZhk+/FeMwZnA/jP
4ZSX9F5RI1YOwTIvlvhW48ey4MZsHNHeJpxZyVrM5GnGgREswaD013z3R8sMjlPVnHXgOgiuHYY0
odypkXU22lplKR93LN4vdXNkc3OJAp5m0LYKzCn+d4f+CxUauT7oBJUhdd6oMvIE5Q9VOFzc4DI4
B+5njyf6QO8N2wI9c2AXhASbFPclmaMa+nBuouR50mmVEpGzqDTltTd5Flp9si+qZGNX6mlshGTR
7qeDYw7YjHzJQCdLghufVBfJ7CJnBCTlKgBGS3hW7bxsYHGDA7i0zc6AAVExnE8dCl4jcGaNtF/d
xFE9Ylg8mGkELhZqXtrJgokUv0FE/mqJ8aO7r+xWZ8+gRRXPOFOkO0IW9mLQwjke2zo5KQit5/NB
8JZ0HCybjvAtFvd+aXQKTi2hWJ94LKuXIKr0J8pCyoPq1+nRDLJ6ndjEU4m9Vys9j6J9rCvDscia
jPWrzF/8vKCX2y+ze1KrGKomGR3NBgVrtBJxtCfKhb3c5XodoXpuStf6ZjogqaYSlknsQnQSdsvu
zE31IfWaCHyYZRXCcxwT7wfYmwHamqPNYlyEYNgVXQlVyDWe8iIad/owVE8suYw3lKFKqn03mVFA
rQlGSDAnMyxYrwv7W5Z01stQKTlVuonbPYug71J4AaW9o7Q351rwacdIMwX/NaachS1K/96vFPu1
MbToXsZmQN/SYJgvbjsVLzQJ9yfd711oezqu3MCy4CETSpM8E2i/WFjjFEBbUxX5GnSGwdDM2EJb
4UQH7R3mRnAWWdWu6rSvdn3VULqd5OlaYT9yDaE/PxhDdtugtn4I0tkrbaSNcFBwj7O1phpUIwbU
S33j0+fWUq/hkRZoltJVL4Yax3CDKKUwiPKtNauE3dTkmvlZOsJ4//OjljY7F/7pbJhPWrarapaN
kWM+Xuvzge+nk1bgG3re+Kys9aratSswNV5+TJ7YHG/GXfHgnP789b7GbQ3HwWRCCgRzCMqG+fX8
mIWBgiEe4jC9F6+OsacG92jaWKoLX6oXZm4MmOh8ATP9u43nD0+uvx7I5wzo/MqkrzQD24Alvlg4
OEHPsQ8qBnX7O2UYXhDwSbnY//zzfT0fk+dgwM4AFMsM36vxRVFpixrSUMFpMukrWBh+MdBRa9Pf
9hdH5H/3OjqtENhy8L6484jl55+tTJs2tWpehxISL+aqCoz893rYP/zCvr7E1yvjyxemKmaIMSvV
llXsW9vKCYfboGFS+OML+49SVP87Z2m6Yc8//x9P0h7fkuTjv94/Eopqv8Sj//Z3/z5PI0FFvZaO
x0m3sNfMOt7fZERH+83SoAAYjLMcnbDuPwdq5m+qwd/grjawH/Jf/OdATf8NqwrzIvpr+R/Dsf+j
bPQXVoAJBmAOgzkkqWybpcT4MutCIpCjQaho2T3DYd1OwAJQ5950r/KUZeT99B39m+EQZIBf16z5
9QyWLMtEBp0FVGeeHv20ZhkWfmXRD0ABScvkgkd7xwMbtwi8Bxeyae/oIamYZFcr03clri8ZI29W
ecw2gULkxOnbJ2mZe6mCVizA7pi0SrkhQKbWHRGv0D79SnzDsfMca5gr9CTo2PXQz6oQGMKdTTcR
niY4l/FwY6g4EB3/vo0tgJ/hsdTIZk6xjf0jTO+IEi+DLJwWqhGeKkrPMFNbtzz7PvMWzE7liEdZ
Tgf2EWQHEIY8Q+nf43F46Hv6NkwYvBQe3ZPQqMEhKZxURnc59RRJdeW0i1Qe0TzAP6UeAR92r9Wo
HHXK0wmayWvRzG77khEOdMrYK+HtLnxoawWOaDP1bykjjCAbOd/sDBNZTuiYvlkvGeKXdmx3UZU9
NXrMAckO4MAhzmDEW0c+gyCrcJ58ozVZe4Z1pjRv01ydIfEYTFq5r93myQ+MWzLIuI3KKl8FeBIW
7RwK10KyX3pwG4/qW+7KFpMbdEyjqtZVkD8pYMvwjST0E1hQozGmM7LKdqNq3oLxA+6vmqs6VKHm
8Yy2HB7RHXLgwh7ZTBmCdIIRso0D+NgSxF0Eo+FAz6u+NV14p/SAh1M1vC1nvJouUnio3Z3bT+yy
UnnJlQCLjeVcaktd+9TBrcLOvG/VbMtVD2s2Dz/xs5nbqaw3mZ19+Fr33SzdAyoUDQw9miPYOqwj
9tUNgxfaP3EWAwttgo2GEW9j4vXdAeRC7zPL7KKw6Wd4Y8u7Af8HFr+82yrU5JVwZBtNHCydw9zU
w7PREuoJQl1/MFL8swm14LHDs9OMTA57ju5hH9tOlXunJPkFFxZxQ4NRBbWhq35wg7VfqbDNo1A/
pLJ3dgrCDQgkui86nV5SOitcSaxQmuRrtGBFiKBfRo72xA7x00zqN5lNjwxGgURmeEa68Eox5+CJ
pP9oQ/swFswjM3NwPL0IX4q+1jk3uulJtZV4k8/yUKzF8S7VGAVO6UBz6gS7K6mLZZNZGfhOPaGq
rS4At/brqmkrjpbVuGgYZPCzU0Lgi+BGK8SzMsybeYExMMrhTOTuPdmD5xgZmU4gSDu9ZtS7RlW/
499+FXoeLFW69UDEwlUohVxmQfRS94VOiZ9jL8cxz7w8yGdyHKOmRFfe585UFo8kovILUSwaR2Rd
o9i1tW0vldz9gIQSoy3rj67Thusq5FA5WUrPuRdlysj5DCkNCWsZkXVjSGd7RQe2vLKpDy0BflKg
nT3S0qCtIhPOn9IQdRBgrVIKW5hAYbgJ7Lc4G4xFUWkPbcwBPFM7uLwi/w6xPkVe5T6XvW3vhqn8
qKLxlXw0s44mWBU1Lqoha25Cs4ZKW2rfqPdD3WwkjEPqw9DeVfw/ZDwnRHm6J+hl8exZT9R9Tb3C
JEVk7Ga9kYks0qOYVUibiSu/lRKou9Edw0eGxdmVIMsCd1W6wZ3BGDMoNJJAs8LpaL15M5mdOLCa
mY1X9zS7NQOtZFIv4sfeMaPOM+hRCUZIilU8UnfTBYn+ltRO/+mzuzk2BIhOc3ExQjSG8pGIZLip
GH5nvbNvfeODBhWB1kyYXBff7J5QQJqm1cFwaLppCj97M9umvVZ5OF7G1q/32QD+yaf0cS7UoNGu
tlN5X8yNd3VUcXTgjS2rvk0e/blDj6FjxUJb2fWtM92F5WMblh/YoSqU2iRadeyUWAjydaHFZkwY
ae4EZJtfnuxSx1AHd9PAaNqaO94Us2O1TsIbEAHtkhoJjjvkTbYAmvNvcWGDPioa6ztxBnOHppls
e8NMPJs0Iza4JvWyQjWXOIk4+YDew4oFzkhrW6hwvbpMxxGeHVV8LUmnZQX8/a6pMMosAKb7r2Je
VQkzZHe4kbrH+X6TgLQUajL8mMT+EuFUfak0UmB47DQFt73jP48IKCsaC5AUtApw2RAK49lpiZ6I
FHl4yQUwUKiR6+8j3RUbC+wHx0ISB+vadtN15SdUZfWJi9IwVXOFliUUeXQJ+c13QKhCVPadDW1D
i3Zklmj3j77PGpdaDh2DHcM1p6jiK7oxbV0podQd5tMUyncmP6g/ag/mXPAVNLDtwFXQW2kZdIkY
7VTaGFHLbtUb+a3MsX+CB6DMlrtNtuEeVCOXstO8MsC27pQxVlb53C7mcncd2x+VY3JuH0vmHrJ8
biTrVYOlIspewpbBGslD1lG2W+9O1lrfJqN19yaORBimbXCEi2WtbGVsvYSjwCZIAYLhEhlXvRpD
2benLctQupq09sk1cPSFNZzSQdGvFMMYDG7QAjSHuEY5A+BDaVWrARe20jbTWm1Jj7mEOxeloxLl
ngvXoilNFhxMwQjHSp0QpsAUUooI6VvN1F0CDnTZt3zTVm7XG2ZxFs+yNj86E5MnMdOoKCygrdEm
8hSmogUEI+O12TKXc3ngEToHZ5X3GbPRRr/vJcQNfWZdhY46rXKLHKjFzFpmgLBoa04Xvi5XcE5O
OodHLx5ddaWQ7PB+8LOIIdPtU6b2zuCk/sLj1gQLptg7u9DlVlYO7tmI364PCMxnOgE8a1Ql7eOE
3/XIHd+l0TBWEWpKkwKArjDpc9xkFpFa6W79jrJ13XfbdTYHcdQJtlcHQGKJinBxY4PLFUv2jUzD
jzKJaXiZ6gHvLYVavBk6OG1o5y4kY68zlWsPwIIgaErsHXxE6tWEH6+FDlQsmfFihmKJO4zVxT6f
4WMjfpGVbubKIw0/yo2gGvk2w1qxAtcYf0wAD3m6c0ejBWLsuSQ/AGeTkiG9EPSTfnBwppLxk7sl
mMmvrphUWA7lWxEU5zJvl2NPK2hPLk8w9vZ4o65Xq+Fd0+QNd3r9jg1nXRPpW7hoe+xRB+pAKbBh
QkMpgCgcSmyt9cxjFlHCgPxFJ1sAyzuszkBRAAdeS2cr6DTrs8+gP827mskGmW2dkHwWHMhJ9RV4
V8hP5DotV+ZuiuOtPR1z9WlK7ZWViQt7lGvgOyyA2gkiwomb7VxUfODsbbKfpwiTm7MdKmZUYbZh
Mr2VIt3KhjCA1sZnqbm5R0/5RJcvodk0fLHym05/UpNppTrG24SrLzVubNCEglWk9FFyErYDNkqB
wbgRxJpj3fH0x6gsF5mBhju8YMtBUXAiOuwxbjX9e1K7GvdVda87+oMi7EvrFks7nz6VOl/VEsId
ZRLMWrQHxYWTLn1xR4ZoP+LOxZcEOhsnmTHnrnV3MyViAyZ517aSnoJag0seX+lEYGHL8s8xtla6
zTSvSMOTyjiXhGF+UJXsRAbO4DnFNKlyKB02tYfJzkjwTtO5qzLWrah+rMFIBoP+EbYjthw9GRaE
ui+BUWIY16ILgsXeTuhhM0oj3kVk424gA/TU2itX0LhsS6Txhgh35dF1b6r+PYvzbdLijW8NZa86
yRNG1btBEMfVRp7TmX2DUwg5Jn6kTPyBx81bNJLGogXvbj5SQND1kfPFNqRciv1lV6PsYUJMK9yH
gpivhzS6UgplmRWETdw68BemS5a+g8SYGjL3WsX6JrJgR5zvRpvwR03BfVATDm+Qj3XrqJfJHa7W
k0TuWEuXEExbTVD++mNX25/keMNlE5RPBbxobYo2gR3u6jYDieg82H756mbVpqWcUHPD2zRSrn4s
v6PxHpVCkL2NoPX41XDQtPrGovnIjnOmuySXFzW8VFbEcAke9Bhkyndu950xggm1wOVi3/qk1dFf
QCXed5UDM3pQt2jbz6k9kPYDSr3IzWnbMIer6CFGG2F3qQQvdk5lotRX3aAHS6ZALetzvhpk+FEX
SJlquAfTxH/NBNU5DSosCpQf1rNVmXGL5O05qsvboDd3Jpo0bMSS6MyQvtlymrNDzU2mUrdBKRq5
Ds+E459N/m5wy2NvQ+Kvmk88NGKty/6z8CkYTmYboBaYpyZQhhXx/KOvVvoyzP0HhpwOzwWok3ns
H3iNfGFr+mMOfgfOvzw4HXFCsriebGs+cDW9RvSiGC4Z6to8qE7Bc94fvzOe5eJTIJUmfnywomCX
6PVrKoiq+2Z7rogzlKGzc3v/iED80OT+M+H+CFW6uSUx/RaBsGZRi09+267laJ6MUflWxkRKcMNr
nhFaFxAYlicanfF4F251P7ipC2XfaD4FtmO5BlC1LsJuo/n0wTj+TYHo2TNci3X1EobDsW01bVmY
Ap4HX5SH62KX9dleQdIrnGEzNPm+MKkE50oDHtsWy1TlkCuzkzkRx9VDR9soo9otpslKKCioak59
+k5taB9rS1YMuz7GNqGgEd3+WswEZnZvJLWTQXpq6bdHd3IOiltyincPQzoh3nS7sVO+O1n13AGR
wvuJEc6FDo4rcxFrNKiF0Srz5SULhn1vMXlgUbyY0PGTTr2bHLHPBOFhGBkx4iUkpi6+J8VxQyhh
M1oNX7a7Lv3kIVK6Bz+zzrVNLLwpmZw6r35YHkylvQmB3HdtuseNREEbfQA0ttIi5JyMTi/Bv8hz
HUji+MZ2LKIDkbIzp/J02eBKX8z+yCoESF5kR61XibUaqzDXLlljIc7V6u8jkM7xr6nVQRuWEctB
rp36NhpmfEK8Go3w3EFpDlRxqjM2tnlH7XHr8y9Knl+97t6L0TgG/vBkOkmwdXzfWpVy5gzkswvT
0C5ipiGbfUfJIpbRFWvOo9RDGj3aYlOD9j75E12hOAHi/SiKY90VT3VUx6QlglfQ+UzxSwDYTSPU
FScdzj+hzRnYds58g/wkmNeJP0vbcwP7QZP2XI2VdgsBeEC1SZM4FZSqxCCMIy1riTso3VaF33Df
Ry/DyAKmlSxSSZo800vWveZW/qAKdzWVmE+KHptz2ZGKo1lhNpkGH4VmPaahcsjmQmjgItBjA9Jc
UhbsJ7P6k+4Dl0Ij4y5H1AQ4zzVRuUG2zygi3TYc+DxBUwg1UxHeEuUgsmTukjZnxmx8B5KpwkUe
aJBPbUbb2rNrEU1OeaqV47a2egX9sJyh8OwiAtyni3RAiaiV8r1s7A4kRUXPkCsVnv9jvWfSB8V9
BD3PbE1fBTm4Q7jEK0BJyhq1Zk95QrQpqgjuh6a3T0bfa7dVT5okrgifOU6463xW4MYh6xjhgYga
/RG615FMzDV1xHMT8ZwdiVrrsqE2lGKKuQLZYwwB08LdlFWZr2xnuB+irFq4FYExs47IT6nnDCrN
GQHfvG9il1FK6T83junlCR0hseV2K015LPT4UcXuxRK/zpXuTPoeR0xRnpywRIvWjDi+UUy1u0Yx
xagMx0KMCPEnaAE6fNn45puGPvQdtlPMRK7+XOEy3XbtRP3GlMH49tVgONj47D/d0alXvu4kdNwl
ykk3o/E+MUZKQUYEp9zNv/V9yTRQgBYB/IZJrXI/ZuwhWT+8JFkdeVFab4ICTtKi6KjDbEywDINu
LGRgHifBmGL8gYuip3Sh4qbArIO+VVK5Z+q0Ztajtk5J7tGVaD1ZIlNvhoBasNbYdQ3M4ja3Lqg8
aNROC1E/Uu47IAdgKGlD54LvcfPM3G481nUZ0N/n8ldLDjpR9l6r/p3mpBysfOWZSehpNECjOEZw
6SbcZ2P1qINagxxXgZyhbshszEefwIASKi+dIfbIf7edSyTVrJ8x0TwLeIF5az/o2C9JuRrPqqa8
DwUHttbIw7WitkidhhihHxnx0s7MxyadpcLyHDhDfcjykroxkwGhAE94YxsswErPcz/mwvaClo0z
MdhL5RrBEaoQjSg1Cuukcv86PegTUY0giLiCVmPdtLdZT8Fmx1vk8NphW6aiJLeSA6qbs2xU671Q
y3DrZArSIHPQUFfNjezNe9Wg5skt5LBSJ+tZJ69Dx0KmLU0NETZiyUGxweRSwR72rZuevdfWzcc9
Ds5gn+RqczDozZG1bmzkqLw1c42PT95sGXNIDXwimWpZPUIdOYuGb8JhElYKfo963ikaeXmKIm2F
64beq9J5nAx9XVa4Jur4KgtCcIUJeJGH3Bb1/77WHNIVLV18OfI1HyJoU2DmWbxy9dS94UmULGto
VutJZrdUWAFB75wD4idPM+WstcNZr2k/sSvmfn1evoNi5swQaietb6lgiKItgZVg7wogEpZ29TPl
lLR8C112ypmkVpZRe8IkdRoXIvLU1jhJR/E9a1I2o6lSjjE8mykcek3skME3opsAAnXK558rBuJf
lCwC4jpmTI04MaA564vhtwnDom2nRKdv0yvAWdJvuk+G727/XSjrnnOzdcBnZ9z63ycC3A8JF7/0
WmPjBnwfV+yhurKwLkPx+ufvS591kV+011/el619eV+VqINpNGGQm0Ozs9vxVJjB3uok5n3oN5ZO
J1v04Eb2BiJNnn3zsw0pBqDo8Q73+zUDFIV584LxBv9lTK8zpTBrQEMANZGaHegZ/tViA1ohk+N/
XATcPQ64f0m9w8h8888/zczu/eXTMP9wUKfUmcOLRPVVlUlZQzuFzpeVfovtGKvDUnhLselX4bY+
BvUyXckVmWDq1VdswTwSt81G/qU8NAtef/o2vohRik7Pmy6rZCUu5duyfMRWegEDtsFldpNumkX7
/DJjrL1FfE4qj+6VtbJ2l3/FtP4h9P782/74NlCZTa46hhzOl7eBJGbiGeLbMFn2MxSlnuuLUlcK
BthpGckTSkK4LMaIrcoqEzf0MlYSXNKNn3CFRlh0y70IYf3RZCeJ0uEZBCp+mHwCZfEns/bOfarL
I9nbheWvB3se6mc0jj13xSHjwsUqPTvceSwWlrPIWX/ZgySUPRagTVYEmV1JJ9tfqN/6r5wE7PTz
NfDTp/6iGbMZZtmdGwnM204smuWwzO/Uj7W6T62FvZ62yFBLBvQrZvDZm75qPrxxmS6pprT/4mr8
Fwf513cyrwk/aYRJQblYNX//c83prt34Z9cr7OWwAsS6Dv7CW/DjTv2zX/uLHB+ASajphvzxudn7
YqIIF+s1SfU9Sd4lxxZkHk/Z2cs/v+e0ryvbj09pCwRg1caZ//Wec2U6ZZSuzPdccHVQT872E5Xs
W3kgdA0LDdvovv7/ij3Uut37//z3nGMxZ7bHH2v2J07Xs2b/X/dvWfOWvX9UP8NS//Ef+LtwL35T
TVXF7+KAePpFuLf138CJG4L4LT4OjVf+RxLG/U2AW9FVUjKwUjT+8B9JGII1NvsMF2cBoFNha+Z/
FgCecxT/vG7hmsyDAtXB+vO7cv+FoILM1DmuBVS8c6FzUCrMCbhg94dB32w4PLhVWm2rhM6SBk14
FKn+jLETipelAWOzhn4VFU3+iiaRMo4rpgMEN3kSFh12QZEJqrWD+ZiFHZemup7dDP2WbK9wuEPQ
qt4m02FbRjQNhaiKmb9+i/NMvQ55WXGqUDMGpYz+NbxygEVe4qhqqTEtApoLI3Nl0LoQFf02Z/x+
xiXHk8Vip4Yqz1FR4DIz8pUlFdXTZcvMzg4JSmKKlSkDdaleqygPuTlJILqQutTutnBEcDFTWMa3
Ts4Jilx+f+bo6eesm1ncedJsS6+vKLHzTDWIXwVj8edgbJxLXEWalzei2DsddLlJ12rKn+kK4/xd
PU1qA6sQHGZwxaierNzSBxSLSW2eQXOolZVeXsLeL15IulnrcI5lL/yRXhI2UCDF05anFBtZp+oT
qAWVCZo5to2NrvrtS2W1uFdbLXkzqhYWlO7WB/6A3ZkYm9sKBN2igSS5pqWbnk5ltFfDSHUxtoem
XGmiH/fFOOR0Y/U5wg7DXw6mTgwhw9XtxzzZDjH1505twQNr0/e+y60HEXYE/xauk2TFSYsJXq7H
/8femSxXjmTX9ldkNUcZHICjMXt6g9s3JC/7JiYwBslA3zjgaL9eC8yqUmbK9PJproFMlhYVSUbk
JeB+zt5rkfwztrIZna2bG92mrwAbkJPT2H5CDC4WFE+TWckRJnO+z+yi30YBlsfZ6rO7Cm7bIRIj
IlCZ1vKlaf0EcyF51ZeMWiz/ipSrWqaTDSFC89H3M/WmdUSDtR3s7trueKMA50FfpOrG2Xk6nzcL
vX7rU01CMJk7pCWs6TaZiZArRxiohtImxCYWso+0I5ub3zQ+pH514zQugjmgkgPFHQ6siiZI7IAf
Sfu83LQ9hZIV4X90Q2aZ5gwIPGfoDmXSerdRyzfkgXWjGEtRSLpKzIz9Wu/QqmJ4NqhPNNsh7Mcb
OfW87eeIuj3L66F6ynUl8f8VYn7tWpuAR8y9ckUhWD+7kaffROh1R4u0wrekZqJ6kbrCZ2kPN5hN
tEvA3TbqHSbT7tkWs3s3GJ6x6ykYNauWNsem6S2azZ0IYYQ2xrC1bWAYCvDNg6mm4q0vPIf6ftyG
T96coOgJeu+9zUSJYrKJX1RRea99JMcjr6Nqo7kuXQ2ul9HeLtVTC0Yw69JnMqjg8iU/OasyrHrC
NYQaNRykHYUm8yWp/eJMvyn+yMbA/jJU3f6gntVitArao5FmA35Rp5pfhtpSBG3kyPprgsPorARF
k7ei86xflhuxwclb/HqeDh7tHB1DnXgVXc80cqDgJQYDTunKd6P65eR1cMCvLq/ycrHxpbXtvinC
sFvSNJqNamFh5uM/truHCTC8z6HTXLjh+OV2iF37V+o4ZQDdLE+vdJmlb2kgWLVbY3ehMRW+qta1
35j6Fuc5HrtfcW3DHa19V2giOYH7Y45D4rpt0ztXXeMar0D5+/ec5z5A3eXLDybxWWQNYB43MVun
lWEWNYDXUfkrX3ZOvEWUjWdqyDpGNWOSq4/AM5yzonLDXCmUpbWyWlGfwsAPOW+0XfAjL8BOmaFd
AluMZn1v1ymriLSCWxBY8T1JCCSDdVC5LKDo2WebkWbHqk0TRm62WaQzzdzuq2j9gis4P9GbKk30
wbUs9gGjzQIO/CWOXMdjQrHK03Qa4Lf6B2WYO9wDr90YEYeBTLltIje/czIjvHZZjHHqA0x/qAbg
Bmxmo30glboWWd29mZp8Q2lq/ymo8DIbcZydw1CrT/jT+jhG2t6llZ9tMOjVF+YWZCm6/F5PLhdy
RxpfduzDsPFJH93Wvoqu5zimjC1a79OhafdSJAwQyDswABtcbtnAn3q0fnPG9x/2dPRcF1Asf9s+
k0I60li/a/nz+4DwvwnH5bzkOxxB/h/npev36PM9/yrf/3RM+u33/fOYZP9dMm/yINZh4/kjZs75
e+A4/KLvmr69BP7+dUwS4u82tw34c7bFBYtf+9cxyf97IJZ/EWlcB3id+B9hUuQfD9kckrjVklxh
fkpxeDl8/fEqQVg8BFxhMDRJMYUrXFY2aa5upaGYdeosjbPKunWCZf0xJmwHcz66o6GwHqxhBcgQ
EdZ94+zngQqVlZ+DcZsYZLnWEZSJC1sNZKuo9Kgk6HLbppd8O0IewR0MFSxrAHqKj+CNzoM8TWyh
wWud+4pl/LrPtiThe9pnqn82yyNd98w+anTf4q8il9+51d+dE0mJ+xRGPKrMKHro/v451uznU1vx
QgOLPfC2XbcgkLahR/EXrSf74zD22OPFTnNuu7nf9TnfamWLcdN3WoKPc/35Lql0xyID6s21Q37/
GEPYlJsE+PCXZ8KYSHiRARfr6/ZeJWF9yDMVvFZTwQHOIMSyLeOp+uWHpvUejunMcXLqh31Qh+KS
s5l4yqVQJlPvIvMONnnJiRdar/ore+68o6Bdtx9smwKlVdvGOSElY601vKZvZF3Ifyfpj9mN4/b1
jz41ymFvohYP+zbewlsZdoVWKdubuMRO1fI2OMVDeSMm5gl+4+7p3q67MX2WU8RJoRvBkLUspPxm
FyfMaL3uPtTlAyCX40zegC6pRgKpC5a/HmFUYzT3FHw2po1urJicdkVu7ha0X7cdCufKgwSKBADr
Guy+pXj3aRbhpwumjyWMvcdCRq7QkwmpniIyoj2JTvJySZ40lFojMkRwST7LMumP5mjXBw5gxqXq
GWfZ6U1DdBZYyb1R5ScIgfuhDn7YfShPnW+sAgtEti2PhsEBj1VKeByy4XVuM6pQtZ/8cruZGRNI
DfNVlbwXV2NREiEI4MGUqf/Tamt1i52wUUuKyT9FvEOpj8Wm/EHa6suoVA1CexofRbs0a7Os/HSd
Kr2t1dy/iNhnB6yYrqx4arD/JJz5Dp+m2ZBM8p+QnmSXBQwCxtiYg3I9z4axY5P4o6KgwXinCDEd
2+iTnXHUoJtJtTVr0EbD46Dm5uAn5fiY2hoev06qBxh51jPaclQsCWmZFLQdNxXOBY0Rh890P2LM
7Rb73MbuP7reNQ+SENU56STKA9rwFX0dg7dtOBk7RIAsB5Ri8V/Xy5ndYaZOrojMYTAcOLz/imrw
cLoGuT0bcu93ahe5Bh2jYOKrClqqdHW9Ffu5YG9KVE5JOvRXEq71KmNrti4Hi1oJRwJhN/mqGb9V
lgmJmFr4VDrTbj34pb+yK+OHFctHd/a6SyTDfp/Ocgd9taEYGU874BzVuh7s6zggu4O/vFvXZnFu
LLNah4NuDkt2cgUr72FQcpWO6aXMcEvj5Pzkp/nHPFg/2v5Bd1ditveuzKxV5XDCfin1rLajBxwg
fFt0O01TvgIY3gnWar5xXy6nT3YttuZDR4KHgEQ6fYXWAy7eI7JJEDljvs5c46AqOm7BgHgyzZjy
I5it45dsfgyn8WVATuHNLEi7G+AHK9s7Ca6Zxii3xZJhNH5WBpw1H6AeAtdsds+ysq/M6dUzMFFA
OvbcZC21uEwsW1xytu2EXjg8ucNto34gRNrNcgYMrY8QrXY9DeWyAHCCLdVfykgcYAqLjHUR7ZuM
rKvfXwjVXU+ToJ1FpgEFdsjd1KQ36PfDajLY9xaDsS54yAexvs2U+caeFpzd2hfhU2F0BNXZX4Dg
Qt2K3G9XNy95oddjCfDSvXU5BBHD2nTJTR8tzir/2W+6A8f39TxmW3BEVXiM1Hi2ma+n747lXZLa
2oeuR4ylIBRXQCEv1sp4gxYYlMl51Bi1+wRdEg3BPtW7lnSs0+X7yfjRhYR6uQjxiNK9OiWDv+9M
ekEOP9oMmGogpPD6ViyC915Tr6zmSWBdNsaJMCbC9ubRGixs8cGmVvgJArAKWXpYymBdc1ukRygz
e9qIu5yyb8DFzDF/ufZXXnb3acOOITJAD0GdwlRfZdae2RaasHlrDTHbULF1IBX71Qc9n7smUteh
/EgxTMXFfC8rczskEBkz1jz2uAZezQHVv4lcki+ZPJbGcxRSS+waVML3HfDtiaCdmFFLLm+Cqjs2
Doahr8Er17n6XBp9oUYUYMSL9n48BwPpprgCp5kellvhkB/Yem+Arm6t0b2fx3iXkmEas10+mNfL
ts0P3iN+DOyRGJXo8VNB1xTUEtqJoIE4dIT584r96YNfmAz79U6g0LD9B8Oedq4dXvIK6EHLVi+f
hzvCOg/RaJHB756UYy4G758N3VWeJXtfdBsnNs5BcqL3vY2Kaes4MOtlfZPgWnHH04zFgk3+WtVP
YBtYBxBH5WMESCPPjvY8E/5Y0psPEdNo3Rg35vAQkHaZ2AnqpvnBDnjl9T8zyVJv6nYaNmVFpG5g
VNBMIDIovPJm4FTkXxu9feMNcmcJ4vaIc0zhX6E8PmVzxI3XsPdtXwDipLKUNdtW9NhTnY00GEqI
6NKrcqN8COu991wTvEgsoqzaeyTDifdh64XTqZH1Spg5ER2XJUJw4mh4AK25aRhugIfmQ0agv0VF
jA+hCSUQ+RIweHdRGannct5ruhGKvv9sq1/TaJ5IN5NS499VybcE5oSXP/M45LGaDTubE1btMqIB
pxka0N+4b3mvgkMPgAq3+rBiHKRhurNcddP6H3b8xfZpq+PhTtEblcOUrUbd/Sz6BOdAt1NDeyEL
PZK5iq5mIFxkKlYp7S3WByvMb3u715eqs+8j7t3acB+NTgynUnNsZFKSr4ilnhG3vPtkLUauSmnQ
rxRdaYn1lMnYe+XXb6WSXMTslssbJVFdXCd1fjGG8hPCuLNAHyywEEwFAsxBIAZkoa5aauJXReEy
n3ftm4DGY9eEZ9vIxGW22VjChwRrmhZ7kxUrLsG93cgLqdTXuWyvpQ3SbxUWPk+7gUxpOJf8vZmG
2PmZUz2Q3RW7OvZbDkQJuFtTuuHRH+to2xEbfVCqDh/bWEQEpryISMj0NbZAD8wkbvZjw+BvE03+
pWMLfrFsuvphgCrPqGt4YPnQtg+mgO6JMtcFAZI2Rxmh+17w9xXk30NvmO8NEVxeHEXYV6ceMDOg
feHChQiCkRxroGO4ex2MYgkpxLfvYNwRPiWuSm7Wh5WBJiAlS7hSSRxd5XyG2i3+Aw7aYtIF/3VL
TcbCJmkVYUTjut6WmMwSl8NVx9ETPKhZlNezMpxrB9ryjQfDcFwHoRoueei4sHkJDQ4W5FAcF+xu
4gknxQRxdQM9pAMaFjQSZknMpyrtB/+t1i20OH9q62faEyWNcgzRbdlNW57YdI7JpV5Ut+gEsrYF
jTx0rNw5nQz0O4KSxRGbma8w53vKDcAzJMzDErrWHNywmgawziS4onzSGvshabPPyUvlrRo9gIRT
6NynDof6pva8TyuxUexQc2Zx3dCViZWlydVWWvJxlfJoZ7PNXKdqIsAmVltsrDlsX/mDtjj2CE88
jV4yFjsr5idyPcxySHjfRgjtIIIx+OSisMs5Dd1QPoyOtcl8Z11nDv0Yjrp6V4T8bHNCwxQg6R01
s8rvYrcsn+eqTN7Ix9SHQMz+a5IN3p0J7/QJkFFyI2rEk8T7qCFxbh8PpEvSs1Na2a/Gi/N9oshU
y77bmgXDHGvW3VsoJuJXrR02T750R5hKUNz+ghL1X9ZUxFCXFqzl0eWyTPn9679bU5VWV5RD7WVb
DFaredOuk1O4Q3i3qffyL1Zi1p+Xc3/+Wn9aSfLBSRIHift2WEM9WJebdMN8dOdsh2vuITD065/d
jtykv+ETtAmMePVXF0nxx+Yet3fHhqK4tG/xwbGR/9OezG9y0p5SZNueQN/OQZm2yjcc0dbyBxGZ
2lxnO/8vdpJ/aif+42t69O+F/80eW673v/srrmYQeZGcsq1c9ZvoEMNkWvlHDpD7+Ozw//7qr/nP
C+jvP+Pvvt6f/owzEzJmxlDpo3y1ge0R3lnr+RFi08ZArL5dxRt83N7G2TV74DT/WEX+77Tpb2LZ
owULo/a/X8/tu/c+eW++fj9t+s/f949xE6phdMF8Dn2w/aZnLhGCf1J52crJQJoeH0IHccHvxk0W
fkMYvgE1VyTAEP/5Rv7Fp3N5SbNFY0bE0AlyqfM/Wct5y1f53biFgitVX4+vwHBtmXmZf/rI9uSz
/TbPWaLNpbqHEVrAUadhIs3NkhUk/59OxYZhb/WDikNyS2avhs/fkc11qoCWVD6+sEkJ6SLlk/5Q
JYiMNIZ9H1l9c9fYMrlaRsW7wI6rbS3q9tyEVnvXZ+hQdO4s86m0r+95Hrs/Q5OS8Uo2lJEoZfR5
nF0zI/cfTMYRu6CoS9DYAbEsiivneVTASZIiOIwd0CHVp2QZOmZcY195P6AvPU96sVfZsNP8R5fS
U+zXzJDBimysJqn2pKVuZpNculsC93D85Shsyxshe/+UKuzyGX5K1Fe2C13U8NexZkIQJ/yUASXe
GtSPII2v4xwfAQUDCq7jNSl1ygkzThOG99z3rC4Afw6oLRTudBxbj3TMoI1S4/BT4irK/ToltGha
Owb468hSW3sU9V2tjS2eyI1Gn0V7zdSgeecuXgd5Oj3BAqR6nEPkgMSeCdXsPQFWhgCsxbinbSZB
fya1zc08O96v2JHZC0q35sT4EiEXFxG2s0TaobGgaYJCl5VynThNe4mtnE0ZHaslaC9Pfc2Vq2Kr
vBmsI8RUXlQYwUaXOp+RobnN+gh2ij1SiJEVmW4py7WRi+CEf3jDm57hgIJoJp1hvMuLoVrNhd3u
jYpT6BQtmFhX8HccBHa+sxicbbOcmB+Gyn6r8L6slRMSl+2S6IZBrkGwXRY3lsPVNXdMY6ccTJao
eINDHfc192z6FL2dF4fJQmMMGwqONLWYDaZjWLOUO+4aeP8sS5zqTMpbrswGPlYee2IXInfZJ0HG
YawBWwYev9r2euz2lp82j6nK91yhqaTnh8guq90YOTYFhE5sZz6U1/3onNnGeGuPMc8hi97KIL0Z
4eu8urHffw5aEoOJ4/bAmo31iZM3e9OWjGFKBT1P83++WnmDcasasVUcxVaGMyZk2Ix0a01UAdTI
TxaZYiZ1feFu/Lnz98BmzB02qvFAXtx8TkbZPnWVCRPV52PewbEBRyyuJ+pNO0ES/qTCAROX0zG2
TWjG5HaGNjO2fo5VsJ0w+A6w9Xd0VA51xrQ0dLy1NRMjGmf5EiZB/VVnxisVKX2sxfwyjfOeKfq2
GIYr4GLDtZx8WInt5F6KVnpfeuKDk4zauqJ85d+rAoOaExFSXLllOHKVbSgyD6PgRujZ7p0fTM5X
IgfmKSm3JsWO6pcF8pWrb+mcmUFal7iVX5Yh1LGaKKv5PDMwQI9L0k8EB5m8Ge4syTxF5BrRfR1Z
4Is33bn59aRh7qXRYB2q1PG2ytHFs9JZcnS1X94Ko6H9qfAxsaWx1Esi0wH9CKOXVOr8lFlz8EAw
WV0Y9DBOcZWsDhTZp4umxQbBHBkT3NzivrW8ZS0+pTf4tRSh01AdHO3HjOUyjVaPkwKgYCfdl8qa
D7nnT8+9wiJE19Hqy4+59sZd5fPbzUYzKyhj62myo7bc2G45bntkIluTU/baJ6zZkT8Xyb4uHWMX
VbTB/Tkp9kWTGxSF0KyXln9bcSY4UJOM7uLUQmaApoPYei+gxkQdd8AKSjmodfVRl5hDhjZ2gLAr
KD8lXsCXbo4RepU8sWv7CncMvS0O8bP102zq6cKstDtngdm8jnEe8oFuw49hGKvrzEFgS89hfAnw
de9CLyccSJpjYJSIlxo3tesvNcpRU/0bcv/kjSw7yYykiOhd7oDZYdRFe9akTT9jhjHgdP2sPIZm
lVz3tqw3JSDV01D70yYjTH6keOpcslG4x1nA5mM3p3dEP3mfiFmNm5JGxzN4BYdvOaLDbjWMdmEU
0jqb4xRQXQ1xmDx7StG9bANvnVh1dkoKIvZqSrwnt/Hxs/Iwi/2nOuHdsyKtQ5dSCG+jes04xMtg
/06ZPCmvRQ2fBTmX7rlvrxI0eW8sTdHDsvs+Zb7kh94AoWc7hoDj7DenxYJy3Y2V9ahIvm4HV7Mz
BwnnHHTi3nciDd5AWPo1j1pJJFvyQAc+4MX6kzyLwVPToTThC+WdoRaLHTIY77P2rfbGGVAymEI5
O6ln4wOMnn2gU2dTDKi77A4ZJ9rTrDdRrBsYhKoIcWdQlcR3O92A1dYw8cqAr7rmB7FE7NmTqJdF
UHwVg5kdglGRiMY3a/+QKfOQxmf/wkXXml7yJKPF0Bl28EsUbvbg5RnhERTizcbjuXfox4j2ArXf
G96Kw2XQlkq37fLpnRqjildmHgqEwAHr6sR2FROsSptA/7JsukNukdyNYWtcc8QARDNA9b11+A6f
SR9YR9UiHEUA5W2bYNIoepvxpRJu9SuM3fptoCX0TPGT7IoIKDQLq0zu9CQnMu8Vr8hqMJmPeb3j
HxvyGEerDYczwWN9APQgH0KcuYhMMEc+BIlAPxCCXjR1Fl3coUdbZmKnX/VjsCdJBAAxJ7/McWLs
REsVpG5+UgoAJG0iVoEWy7lj5yq2x5swDYsD2IyEmmzrXrLYs89kNrOP1suadeiFxTNINusmaGqH
7wHPgQxdqGFaJXQQNV8zoPjBEYMV/MElpH8sks45tOZUcxlvJnxvlO1eDFpARw4u1ieIU/muXKOC
jeHPiJCSeTqC8WfWGltymVDYbr5zCxViEKnluTVHdc7yvIadatv2g+u0+iaqAuc5azVURmOiQGq4
vDSyJknuA+V7VxnxqHnbVkX1xiah2tkQKY6ZXjibYFRpIIhGYnyf+KG1Ume+Zce15sbkXHPVbwl0
dBjZ4t59CgWQ+2oK7GePCbWmnk6BrGDoUoTveejXe0aGyXEoCJFLcyi2NeBihLcWg4asD5zXxMY5
H0eQ8X2K1WKVTTZTLZ9dxCGqLYP9JbF4RcaCfpIBHyq18pvADF3YtQ1tFCm6D97SpHlxUxwbjngo
IuKKU4AzPfCsumKPtguTcjrwE53elWXRvIg0w40d2PTvXGswD05B8EwNcfpQVVVWUCNPp2OSEYZt
jby9StOFueGN7NY2iI1AwjRB8oh8indnG5jjfaSD8CMcwuRzwOb4knRtdGtEDedepcjB7dw56fLH
lFdC8pI6fX+aB2E+tY6gFZwa6Ys19S8DO0ZIAnJM/HVLrzyBVxvFPwq4xj9dGBp3TELHR87MH6np
es8yaaEHKib7/EAZ086MJnZgk2u+EaYYyJRGHacsK07vyYiWzMpksI69lO84NcVTJsVJh9El9ezq
ljU3LY2qP84TK6Rg5D+95J2erBzMsVvDAz6nrM5+6/Ns4ONss1ArmG0ypl8Yd1BC4bIoNkcNXbnb
eZwbWv4plwFbEtZanvHjjHx8IB51Cet6Psy8VK+FGQWXoWeXXbAJvq+6euJNDmZP6tCN12kWmfum
ol9KGANgnGrzcx6F4dqZKMnrVuS3DPrqbWVK+x74Dh9aqzTqR6Ij/TWzE+NgVXN5FIM3v4+xKm/i
Okq3iT0x9R94uPhuK++byps+vbEPbxnYTXvgm+rcET1cOW4Es0hxzEmYYO0lWZx7jIry0UKOerIn
y77vtB3t+64bXuKxZZvhYwmiLihERn0/8wV1CN8ork0szkwwc8jSicNLZzsTW+jBnQTM3rxyOfKF
8a0tw/yhnkNqyA6bmaOkeEc6sqHcSRrSu9c2NxmM0W29T5hjFtRgvJj41BA/Eo5MfgJ3QUPgdOqp
7IT7gYeyRY9gBlvZav1qzEXwogdepj6xyI/SsGDwctYNOIrX2TvXqu5WdqPLGjvq7iV07fcywm81
45M49ANn9DyM7aeU4+hXyAl3S6AVGRuczOcwnYOtj67hEMd58MlPn3PGrzsDESjxSCB2Aa5imb+l
qv9Ho4xL/VU+6ObrS1+/1/9n+a0fVQ0mKYr1//3jP7a//XP0VW3e9fsf/mFbahK+d91XM91/tV3O
b/2Ngrb8L/9/f/Hfvr7/LY9T/fXvf3v/LPB4JDxUkw/9+2EDL3ku7Ix8/vsZxX+Bff3r9/wzDgPu
y/FImghGAIwbllT3P+cTHlMIwPouMQyCKK78z9Sw/XcYOIG1UOeW8LDj/n4+QT5GQgDlAWky+RAY
Gf/5V3D7WxyYv73f/kr+8c//VnbFbZWUuv33v/Gl/jyf+A1uv2RhIJgKD0HR70dqcVbZoY4EzjRO
QReDR/vGTeBrMNE2gj2jkujBDznEdXlTHtiHTvtYzv6T8g3nx+iG21zWb0mWdwfypv4ezUpxHZGo
2LheIk6BO7sDR2q3+aX9INpXAUmFNnfVeeBZtjOtlj2sS4u/16486gVVkgAPDwKKdGVkQEmB5GOB
ibwy5UC13czqt5SK9MtYFeZaRMO+Te192vvNRRhudihH21zktwhTV7xlI5R4jdh3dlxv9bxQGkRl
vxIOncnwegyW3caqn3gJcFkFyexcORxEH6xx4CwCtGvnOtCEzLkM91ZP8yIdatK8RY4fTWojeQrN
znMZDTbAXkZniN68sO/ughIy0FgjGoeOAPTLTZx2YNk4+j9bM7WuBo68X7z5enY91Jq3lYH4ZFkF
NOeY1yhO9F5XP816gqBV5yw6A3AOz7pLQrkem7L4yoo+yDfayCYK3j4lNbtiGewQDP0yysp8CGzL
ug59n7u3PZpXkZ1ld7k0hg9jtpEnO0aRiU0cKl4Xyhjakyijjl5vaUMvWMpXNBvHds8zPf/Zh4H1
JGcjeDbNjmxGUxQtpvmIs5yRucB4WKT7ryxUA/aWlhrvWhYfT5NnndFBT/E6G6dDH+bIq1sGxWNX
lWrHmiHw9n3j5p9hwF6UJ/ytafewJvxyGMO11WZ2gxpq2QMm0sl/2soMNhET6JyiERfpIlXWVZtk
tMAJFrMMNGHvTAB8b/LRnV9DL8ju2BOpfN30vv3oWWSmyahrvh+FUxgSUOfgA3R6YUIgIdnxZcQy
vExi7lhZg8FiP+k0Sj06ZLhXzkQdjpCM+RwuLpNssZr0i9/EHIRxCBbnSbbYT7oUD0qndVqjqqux
oyyelKCL5bZf3CkcvsKTjkAjDRECOAQrNuAe2MrvpmnxTmCMsE/RWZbgldj0reQC62IrxDdK/odd
WWf4ZIx1UQWfIxzj7Zwbit6/EZfhJpegyGqPbXtAhfpqFnm96ReMWRKGaDURaOxZyHS3DBHEFQrj
YG8rI7/C3MgkvRT+WhRduAmJZPNpt+wdGb38Kpbc1HUo431aYsJy4XptWkXvGjSbhsrdkAOSjoH8
0/G42FUOFz9P3ow9zkqRo74cYv+FF1C/IR1B8VbIYFUt9LpCwbELvTa9MvtuuJkWBB4MOpgrplUC
3uZnxo9B03sexASO9Zw8B9hqOlygy3NHMmFouy9Wxz3MXsvZD9pMr3MfgHuR80ByHe3uZyBpm7xQ
wJyazke56aSnSkE6d5pRbXVmE0OfGyYnkanljdv59WcnLAr9dWsHq6ATfrvotaOLGYPrawM33iZ5
DQVPhlG7FxzgwQZOuYYUglOyIX1jkOKuTCM58TJG1NPO8/U8RN3PiZ00gQ0vt87RSL+1RGTIaFBN
1VbkPtCgwRm9n27FcZ4bPGLQbuReWoZ0TrmVMZkLi2kXdhrSRmcwoll6vswBIBl2rvkwB1a1M0da
kSsuEdMW96m6YixRM7ANbIhB/uwSO2aAmBkgBJuCrbgFZfpYLK1mZ+k3FyKS12YLAycWVrv1lx60
sTSi+0EAR2Tz6FDgpjHdUp22lg71mAbjMVh61eAUeihNMpnOiwpxGzolYOTUabNL6dbE9pqyAwgE
wEmk/JkIx5SQWnh/RFdV6dLH97t9x31w5dINKDKk9F3T39R9nq/c1Lv1hQcxZ86ozs/Q4QiA7e0K
6gQU/XFnhzYas0YTIIhf3Lr9mpqJJBDSLGYiaDUm5gGsyGMdowQ1d5EJvTpMmOFKSRcfy2S8Jk94
WtJkzMwa6qE0K1rauW5t1vuKOLqPpYC760YXeD9KN41OjUs1YhrVURJMMCNFiY+4EC0LXpBOWcKO
yc4ZPZxtnWSQlKZ5U7XAzogEXnp8TFvtxSEkgojTcgojzuEhtetqLCTDUBN28qh718VmJL0Ml71v
byQYGN7B5nmhMVawnVbgkNezfW2mKAb6ngQP0USfrAPy06YjWdUn6OnFeWIE07r6gIOsIHY1UGdw
5ksOWqy1bgcVHngeA4g0jNuSBnWELdiZ01867MB9Vu29IaO1G0GyKar2idoylOoEXR6JvhBuRoGI
rqoh21HNSTPjJFXCQ0GyABdh85wUrtiPDlcSZiDPTE6eY+Uxwx9fnLkGiJa57a7q5nHHteS1CoMf
aaFuEZgvzHY2pXXIR3nO13OR8mVFviVEdC1Ck1+xTi5d+3Uj57chrB4dbiJ2ER3gUIuVjHkmSTiS
9Ug3A43IT3YXJWMx1gRJJY89wi6kXoRtU8P2+SAY+nr6dl+03x6MENnvi/ebHWMRZTDU4/oVmV7L
t8+TYOMsUo0x4u66diGW54tyA90MQYzw28Shvq0cXukZ3gkG1WLr6MJffh3mmyr/crP4h5PqjRZ8
Nu1ZX9WD9VCV4s5060cxJPvUtKGT0C+0uyfsMIKWQHfkdX7yMRabnC9XA1EuUXbXU2A9QhXZT629
PBO/JgQk3mIi8ZbIarHYSdy4z36Bph6/iEXodenVgvEFPhPxrTaZOwhydpIGl2kxnwTfEpR+8aGM
0TgfAdQjSVmu/MO2tbV8ZKIDCk94vbhnbj6/dItlxf0WrqBwR75CmCN8ir6NLIObPI05lpZBlwwW
VcUtqFssLn5E8TzvBvVU9ZSZTVrpwCYWpgGji8c8DSmfu7SgytVU8OxmmOaGt+HijNEellN9StDB
spJGZLuoZWqjEfx0fQtnRA8JFeYh3xSZVItTo4+dxgxp2mI7oS3dL/qaMmpgzkmUNoVvePshdYaH
/tt4Uy/ym+LbgwNeZ1hX33YcGht860N5XTYuiy2xaHRSVcibQSp9VzsJlh3zW7jz7d7x+oprbS/6
ddXYCzgrSKM1tNQU4GXOFWDTRmZ9mFy3P2b/Qd2ZJDeOrVl6LzVHGICLdlCDJAj2lCiqc2kCk1xy
4KLvu93UAmoVubH64C+eRbhHvIh6ZjnIHIZ5uIsiiXv/5pzvNFqncnVblnLQht6+1pHC9WkiTbpK
HVlT7tpsNCzk1l02899hn1X3TIFHyu6gYkGmUlhzuCt7Hg5MNCpYpI2lONW3fi6AsWVkFbZk6UXu
10jK994t1qppA08pNfZgWqNAbJChs6tjrrGhWWCyELv3IjTGfWiF2r4n//MxszKyNYQyH2Hh/0Ms
8V/XD/7QHf5LqPQPTeR/l65x6cno5f5118is4D//b//2k93017/2z8ZRLI0jFHe+dq7zjxbwn42j
9QtoAPQXrmHRJlKS/+ajUH9BGGGh7nEXJ/H3bu/XxbbFotwVmro0nMhTaDz/nb7R+VH9sRgpNJbt
JstzxzZ1Zog/to2i7+lquhZPtiAaxnB8YfZf44npA1NExkfiMpUS65d66Fgha32wYeHdMw3XBli+
5pjzaAlW2g02AfocASzPZDHUDsx2Kewjhl7UwgoQCQy0ZPiQVGTZ3mgj83NXWnsu0MQbYbRJiouO
2Jr4g5VTPskgxrEJp6vuNmpdn3nGbsH4enrY32HAXCksCaJmSdLwekoWlGXzDWKm1WieBhMj1byP
EFWbjbtTzXDfMSk2GbJjlqBKfZ7ckyPgXqY+EMGVSnfJ74r3D+MZBTtFXxc8zmjBY9Naa455b4rb
CSYRZq+6/uibWwRsTCwRXAbH3317/qSJ/0kW848Pw4XCz1QAAzAmmR8/DKejY9TsLPONbbvPSi/e
OOtmrWzdp+Bdrv/Oqf4n4iPDZgYBdJzVGm6fn1QxtNtJS7x96gPQtk/NvAve6KqhxT4W8co+msEx
/oZjHbDrJ1VAbq4RaioeI/O//rX//HXQgwsGIUxCFu3H70cXTOuGLBk7QEE5EnqUvBlfJyv9BO+9
SrGiBXuzOggW+70kFqPCrXzM6rsBKb8iNoB81iLUPGbIq7q9/euXhivp96qPxWTDXF3H9o2b30F6
wgDn9y+tQjWV4zZJ4aCq6zqq9r0OeyVY6QbI5HNWnrJh1Vm3Bkv8fjM2MDaKL2zUoURbayDLYuzW
f/2KxB8VY7wiYS8vDGWL+DlesJStbgiRpD6ewz0JvXxhdR6Ee4r3k93Zt8UIJXXC/1MrxLO/NtoR
4O2KRohoGWtlOs2+n6zCa0P1jfRarHnfAFlTyu9NsbbY8+YyZYvTe9ocXlqwlmqF9LX6FVjwL+dV
+iJs+83l/usb+9uvYfz0mcf9curUvLGLHIVi1V+wIzPM8nWgbVU/8eFPIBq5H/1iDTTI64KzsVF3
gJb++v386Zn74wv5SYE3m2kUYRvI/GpAiZZvgjVmUUTlp4WCEfnO3/28H+39v/48THq6ZjFMJNXy
x29UXYwO6NQoQ12obbS19JNdvA4utl/sYQixp/r31W/fv8S/+5E/vdeYkUl9Yu3vN/7gjw+VV2wL
by+P6TrburAwZt86opteo3WRYGL++g3W//QXthwebsPg7Oe++uER6rAOkz/NL1zYa9qSKbm3Ks8J
hnXewcnigJN3ONl7980C/qgfRLWNhzUCXU9jEaM0QGzTQ8iCc96kauVbRAYyvyi3Ivb/5oUunsGf
v5KWqpPfYei6hnLsxxfqjh1VFwNJ32gkTEHExECcAie6GZTiaDXqF7zQX/DFbbuBTIOxP1p6Q89e
I7BIMt8FZGRLFMRpfQ+h05tRM3OmEFnDUqvsDpV6lGSOpfN4OxA1FuXJ5a9fPxPlP/sFCHjVGQUj
i7N+MkVWjEehmedQjnV925rdZtDewiJ8Toz0Ghpk+BFzFrc9C8TgkCI4n+1xHVrzaq7ucjd/GDM2
fkPlk4K2nbrpKLms1cnZa87ZyHSk1Scgb1TRe8B0Xl+9yB4JESMITfb8CaMgpFgpkEaVk9jt75ua
9Mlo32uvzCThTSBhRlpRcziyQqK4Hm66bDio3VtryG3Qv+vpu5KTCRh/8CtsWyvbD2N6G2XtkamV
W6FPi27a8CWakCyNd10J5JMZhlpC5/sufOq3iJzXpdEy3bbu+qLfSNw4Tn8N0AQQLr4tmxQpsbNp
EfGJVN0PEXJXxjd5Bppv/pwzqOIfjl7eMka4MSP7E3g9pq82Oyh8lrqVp+tQciCq9hHtN0rcxNxh
7EPAjwjGlI/oicAZq08qSFeoXnL0xBTuTQVegRQwC6KPSregx4IjoP/Zui5bVohC7ZgSZkVgN4YP
WnNvYqaYVRruIR5URkiBou0qNru8mX93Fv3dF+bnnUEuGBAp7XIwIP2Vu2qLhmqlf80QKa7/v4JC
lnLyD8+YbhFZqxPDa/0sNraReOdQCTK/XsOoW+fr8PAQnrltvBeyCl/+rsT5cSny/bDFIWvAxYCB
xQPz0xMxZ53ZtvA2/DIKDmH5yTLfR83/N3fyn90hWJsFdLzl/CAz+ceTg7awxmPHZcb5Rn0AMDgY
V1aGp9XH/zYHF/M1p8u35OZvHnmIa398Q4HDEjNjCENFB/bT6SqCJDaknRssHm5pHw8D3srNGOvu
flSYN68UYuUKL+mGDjmg3TBI3JlCABBoSYH3g5ZhWCnT5utE2uBLOIUsbRRmM0xckzd8/REkTCN+
B33QPNqF0K9k3wlolyOLnTRTUehUyvxJ2kdaQUxTbaw5ttEfiWVP51Wns5aGBNzo6wkD77lHRnFt
0KPwNLQRB5I25vWReDH+X1xVFpxdTb7LAPS/l2EHfsaekBLrx4rqqA16ANRT8vAEYmj9sCq1Vz0N
+9sCdxdzK5zMDNe1JmeHM44VYcj4IlfScseLRhzwez8x/GBTM8+vnGYOR1duQba3RmsxJJfmCymB
8cH9h6sgGOtHHCd4DTJVAfaxGBAsnAiTi9qSBXDKYhqbAtN3edQX60K2mBgiLBrMLhZrg5M2DWtb
7A6jnTpfxGKBEBD/X+Rii+hxrt9NIB3XwWKa0KWFNeq7k4JhFaaK7/4Kc7FajOM83SiL/SJs4Cis
aGeWVM3FnwE6Aa/G9N23wfTSYf+lkSYhFmMHFwAej2ixexjfnR+2GVl7lInmQX53hiiLSSRY7CLi
u3NEWLWNtXhCa7wYS+rFYjIvZpPQcuIPezGgOG1SnvTMQswLE8QFGywZbQsgpityXdG+mc2n+O5p
qb/7W4Y0Gr/wNuB6mSqiQdnNY4YpFltMuxhkssUqg8Unv3MX+0zVLk4aMQXOCyk1FoRFyzAf+++u
m+G7AwfHsLK1BoheGmumXfbdr0Oi9wAbiEn2NnPbCmY7L6XvCRo9TOWQVWtWPMEZpxNiShJMAJKg
WNJarJV8pRGM0UG6ImlYyE8pNLYWrOSdUwzDhqcOvJDmdKR2UjvdJ02Vf9QIjJjNkYb3oM399DK7
ZMHOED2obgaMhigoGAVVlr3WpT7sILHSLcSWp6nlRlWs+34KznFpvvETwHr0+0A2D6xWNpVlLVex
c1O3zV2bcnUzDSBHSE+SVShZLiy0cAdpRR/jyZgNjXFb2cQknO4ikyUrVUaP006qwcYJx2TN9n/e
Q0jqgBQF2w5KcKpBK6oBb3dfNfsdHePD4PbpWs6ascnt5q7ulHE9MMZvsthY7JsfYTuOB90Zngnq
eBe2G0I8RfMcz0edEeMm761xx4Pz1lVufmHHTCStFmGryAwP/8xL1c7fmp64x05oePbyz1zozOXD
h3TxhA61vMN/e1/GNiicernyAL9gTbqzXWWr8dFIMjhCJ2BzNUCYVXSvKGhAAVmW7sUGwrjunQq6
NAuJrTP3i0SxIVHXd9us3OOZhPKz1goYVqQ9bRrEF0ijpa+qwYubmW+kv67sjqVXGZH6Gjo+49ZP
fc6P+BC+EMAQrfLIRlWYdf7oZOuK4gVST8KoLtr2mO6KlHQq6DmrUS/ZI+ioHlvo/b351OQXwk7w
q39g9vT0jOmGzlHyFZLoduBRge+6q6PhycAPXqc6s3KHzKbhVpvfBoOYie5ttJF+5mUAS+CbpAcj
xIjdO0pr1O29ifhU9VtD9cdE+npib6qm95nY8v1jvqjgyW3f0/ZqiQdzjo+ulR7t9NlQrE9nuuju
13bONjirz7Wpbiw9fFSGydeW1X4kj5UyemzB7qJIx0B55o3bhSRUJoHLF6K7Vm17HpLs6ziQsxwF
6yh+jir2WtamQwIUaZcE9aTUvg3KGWCRFxP521mXKphR2AP8anQfTPPGqu9mBkVDP2/wgNvtt6B3
biom/KMaPyeutcqx8UbdO1fDCtHqNR0PY/xJbiwSxL0ks09Jbpp+3ESlc6qj+Rzzi8xOvgbOZEvu
itr0JyfbW3rrZ2RhM3D3VHvfJ9yBLCMq5lF2XF7bJdZG3xmq5Pph2ZaACSdlqJ0gf/SbxKn91Cme
ZvdBHYGrEX9cEA9z7Mn0mcyGmG4EmwDZEGCRpXrfEEMz2DyM2qtSTZATzbVWpjdzN20LcoOKnqRh
9YsKAX2cFH3VAW2Lxd4KjyGmhVVij6eyGs6cjsWqSR6nJPSc2T3mnctqoLwPo/pC+/SKgbNPCdNs
vo1T8jDjNoVmtDim/c5wD0mVX6N4eGsTvpdoGnboW1+4eMb4vTe7i41k1J7pBLQOE6a+Rnh1TfB2
gHJZaSHgYQSBrFRYbPLgzeqLHkNMmSvxrS0VTPxAQmRWHmLzKYm0TbqwSsH6WJNXh9e5l3eVcopr
hlWEQJh2TMPmgGeqbtlhrhouuS6nfs6qGP+rQxiBvk+neC8KebST/rzIi9uRBJOyuTrkcq+EXV+C
KMZ/iKjAtTxcN3udBJBE5FvNZZY/pOPOSOAE6eZjTrC9sdW1S6xHNwYVOnnIbyYB5cLtT6xZE1cj
0Rj7pY0M15PlR6xyshNQsmkqmxVisFNAs4QQO1M+ukYCgsrUNb4NwAgsdxR4WfNiGslPbnADI23t
VMl5wmiaGk/h9O462RlUE8pPQjqgA8xtfos6A82NL/m3KvqXyFyJ4dHilzcKay8Uwncy66jJEaS0
sw1j5SWPsfwLEwvvzKq1hgAa29mtmmFK08wHKifpNekjuoQHzDCsPx5KQ/Etdk1FwwqBtqWMI5pV
0dwkrsJCT3xhR8P8DMF4BS4iTVDIkU2tyA3LQg/Yop/Pjder/SmxFlNvhDfVek4L/WCHkIjhU2+d
lDx4KpHMbo8qjs4S+QHl1E6L9rOebLTyfnQ4WtGY15EF3I9RLI9HcCmKUxKf4+JQJbcOD207DZeu
Gmm55jXakM0UzQe16deDnZ4K2Mmoez3Zg6Gw52qnl/oOOuI1F8ZtLq6sgl/TkGScakm5tdWvRRJz
jNwP/L0Y9Mocjl4hy4sBSkH3GODdG1py4E/2TghftFZftCna2ZAq+iw569pDUduPLfoCLxd4fgE5
fIblLD3DHE5aoyHqs83z1I37bCBgASmiOVvoHuhN2xYrCKyH/hZtT81Db5ZPOhwBh9k1K7Ubt1Bw
A9fvJWs+LiTKCkKnCyD7aG32pD5s4Ad4zijvCWe+idzqhthsHd6dik5cHNz4ba7lI6YZnr1IvIhS
O7O5sv0pji28ZRyuWbwL5RKqwRbIq4sIhgojCKs263Uw3UT5la/XupA8ZQgRt6J7F6G1CpXeh0e8
Cwt90xIJEmggYxKy6d4seiFDQW0CzZiIYEVv+QooQEgy43VWy2sUKp7dp9s+iT7bOdpplbhNU2TM
ek3UsCw13y1MPksr2rN+RUerBp8TO3Twf/cUKy+j+kTCideIr+RMHUzYfoE1bs0sfbLwSFUadt/a
3itj+tQMkht7HY5XqbFfE4Q3dIkPBjuRH1rxFI8Op3nhM/UPGnftDuFzNBATYZwmASEBUj6Lz5VF
aZITyKHAmWj0FC5O5+dle2qS9lSFyT4sax9l2Qq09lnLPjui0IUVfSHB2ncb8HGd7sOPXGdN90B8
GxME57ZC+I1S2wvIBGBECh48uyu0+lpb2q1jUqlglD6UFZKBNG1P8WDg9lGvTT7D1wBePRuYT+Cb
D3pygyyZT9CtKziZqppVX60REYAXARtChWJH8blz0+zsxIpJSWNk6mFQqJhQ4pHNR6IstgDcE/tU
L6Z3s46bD83WdRNZBbMEMCqo56SJhk6pqLkcd9bem460AzHU3XNmsjlFVW/cSeHqF8WV+S7oTHHB
YYeml4yqzYwNDjYOXtytHeCA7ZEzvNObkS2OBGwJ02rGWzw2iPIDJKqH0azB3BAUlXluoxpHXOfV
KWlqcUuo6Sq1uUF7LZt3gjC5ZOUkas7llyDCXo2KTF91HraHhjXHZ1Ya3QVZILyUuYHpZ2MWsby2
KSYfnBESwYhhju6Gz0RFfq0G3fzWm2Z4JxzWNgHHCFonzH6v0skZgdcYo/fATdSHzi60N/4V5xjj
FvNDs/Rjo4BZCvxyXFd5gdwCDOS7iaWdGOy5C1gqg8pTMN1tKDnbd6EHxXvRNey3bQrdJRK8/FSJ
C71NwgJwZD9cxaBFLPYTxY0xGzXmRqutfG03QZBs4fQYLI0NtXrvMNNDo1TqXVBnkCuzKTzy4Ftn
AODKWVEVfsOuUfKdmyrcwzXWi03b9JCTEKdrKy1nhz+HCpWWMgK8ILibUbhZseuAmd8+1WHfooRT
Itg845zd1IRiXEecexSO43OaJ82HqBX2NdqgKGvVCOZrOqkBDA5tPOnEfu0s7DUvcFIl4Ty9u7eA
Qr6SLFJ/rTI32I3zAtfn9jsxUiAxY2JdPiG1mdL9NFOVQg3N0Eea87zi3sAqNXdLxRe4D9UwhQck
jiHaqtat93pq6x29lj27njDDajvkC85UDIGyUazFvsOkD1nmjCMk6M3iEIRGR8mL/ujTLd2NEdZY
YISU5JJyt5dIWvTspmED6KF00T7qxU7Bckgkbwo69m+RFFzDhRG8a/hHQX3XmvhOWkCnR7w0YvSs
CC4EbWjXcLDlQ4gM/g4ZJVEssS1vCXRyjtEcyBtyAJhYto9Tgw5C6fr7wBSDQxCilt5ZsgPmE2Vi
OlY0ltdI7/pPg/ffC4ssv5vVprlpZ3L0zL6mMNUJDiG1E7rXo9llBBnh+NWqlSqa6snVQusbUC41
2WMaLhvSVEW+T4qhvCMKDRROM4GuC5TMOJB4AF9pUe81mZ3D8Ej+Zib4Z4sZ22TVJfB1C+goP82y
uBKVif4ug0iA4q/3mptXzk7Dn3c5hrbV6FV7fe2RBFF4xtErt3+3kDH/sOBydSZ2tsFyhEUXW8Ef
h2lOWquzAQXKtzWSreCxmD7JgWr8GsTv+fSkOJt4iaVgnOtNc+bNuKxHG1euZ7uk6MU4AZUNx6Ko
zlkjKeOemHgnZM2IEM65uM64k/VYIpIAbjrV7BHgGg3PhXUr49xHgNsWGZOrdq2L/TQ+JcK3unmr
c+aTXsLsoZWXWdHOMbzOOHiK46/fR3r/lqDiX8okfhBT/M+T4etgCv9SUPEfbfqf/wdJ/9fiR/3+
r3/xn5IK4xd7UdObwoDJrbFX+k2Lb/7Cd4evr8oaxDXFArvIMRxG//t/gaaEVWDh3Wc/wuDZYBb8
q6RCU3+B96FCv7DAZ/6baEph/fgF/r7FXwAiaD00YzEF/DR0VnIxQMN1MSYLpTdWmdM51xyzKbw5
zr1dAKz7OuWiRAk1XgzDBP1UYkxJR4zKmsvQkjb/YmajWCfqMKIrLTbzjMUNlwolg0xqgV47zJee
pooe7MXaXneoF0ZnfjGa3Nwi9n5QqTfQLhvpVsnROKv5dMws6uiAVfuXDMAc5Ku+27cK7lSE1VQZ
Wls/RKibcdKwa7NE3u9FrMKDTnSgibZZebj97zm1BJsPsLjwc3Tm6m58GSPcWeiNXbi3C8QnIiFq
w5JrfuywRuxlPdE7Vj1N1dCXcHDjqlAfm+8coNxQPSLPbFRfq4LJ7eC+GUk/7aT9ht4gahQabj+v
gzVwv42hUBzo4YWjFI0ltZeKtDxwTG2fYzI/GV1j31RJ3PmmNXybUGggNjjY9HdDikyrxSMEhazq
lPVchZQBYb1N43Jcm4KuN4nwllcD9MwJTlOq1q8MqMl1SsLqJKdwm4wEb0ZRfIqECuXH2iouZkxp
BqVfslNK8vwSO/1MG0lpHyfjJR2y27A3zkQb7WhA1mU9YxXOrT0RnA0jQUZDbMu48FrpF2jcx0zd
0SOscQ3VWBEZ1nNxTnsRXQat8FhfpJ3cIv6idn2ctRtbPU3hXTE99jI/u1ApbNQaBL4GitcvCyVA
W1L4QXmeUOyGdUSo2+MYeWZFaSkJnEtAyE/7uIu/5qV4gZU1zneh2RKCFm0yczdyn+sk9+x6mR3L
nGDxUGYkknOiqlO7lywJ+Jhba1VSCQ5m/SnG8mA0hp9N6gP/241DT5SbL0WPvJXRikiP0VC8iLDH
n8IQZ7qVbXRSZ3JUeCl6j2gSfLno1BuS3ie+mwrBVimMSQqJ2TpxE2okqlW7TEfertw6MDDpArBJ
exzV+7L8MJTom6tDNVOKXSqf6/KiqtBdyJoW4Zd4rMgpDb2mVfYjQjsDaZEWBXtasUpoJLqS9Rm/
hjkXdDqT6RJtUuohp4r82cRv3TEp6PrS74vnkSeLgSDJwutCYWxYM86c4TQHACM/uy7atK3wHYJL
SUcTsbataKQxnB4cbZ22wznOv6n2o50fTVKGA0wJ1VlBuifQUCbOVsueg+I27sRDRUReg2I546nv
2DV40/hJ5lhTibuiREtK1iV/hwzRuvvAbJFs8sh5aKiKADmm+zhJmbD2er6ujekc2qTXm0gaXDSf
AN54ADtr8Ctqzo026yenjt5LI1fXhkyuKU7xlTsgzocy0Kx1AHMHS8F7bhvB6+wkNkaLttxGrrLv
0vxsqFT2g2VRgup971lBgCcXP65XUSzDjZAfZZnINfuYfaiyrS0bzCnA233JUjmT4L3s+B0352K4
PLBrihqXgN0eLp61jN8btYTbmKTKXthIkvTw6DzGJrmiiUstGBe0joBbvsyK4tcYxAn2IroqyIJ2
JXXrbppouYxlws9xjX1i4POtkwbxAGadkuu/pFiYQvRihtES2QsKK4VMDw0slk+ZolvYAHtjrdCZ
P0ffFwjFsksYv68V5GAKtul1uv337///aTf7rzQflq//Wiv5H9kbsK+35vcX+29/7zcKkGDDxQhK
Q+CEyY7r+59iSeMX4Rpo1Za18WJ++/VaV3/h/odAhJXfsIVh2kJQYvx6sSvGL7ruCjLqCCGgnFUp
P34y1f2lyc75cZ9sCdMQqgUzgGWvRnWxWP1+LwejTZJN6jJrEFVEWGiQDJ11gNffGa9D744LbU0p
7XQGuZ6VhBgL+HIZpjhzhGheazfZbJWvNinuHzIJbXxbusJwICV3gCm5LcNr5ULTAUlVVk/l2AWn
tjRNthxpjymNMeGjNcySCJspZvdSNSP2Zs3wWbdpB62Y05ekE9KzDPexqQL1mMTTfBpq8ZZATX6Z
2+K+g/P/zVEj/CjYpMbNZLCw82bM8JeKR/Ep0mblIN3KuNExIOy6UiVHj26gh39TZfugsqadNeC+
29ehxsXSdmmxzsoiYgFURUvcOS0cPn1lU4yVtW5tk5CEWJZ3RWdN1dacrPBSRzlo12meLEhueYAx
KuzH5NrS02/zZAqflbbtr31Wl5vAiPQLfV/KFkeHPqSlhUt100d+VzvM09OJCPnBZBi2StohY6SU
D9fatau7onHmb7TK1e04NcoI8lbNr/mYV7OfGKN7pLySZKHFGqiHtDsGmqqcTP45ZW13mnrfOVgn
qVNMfQcCKN0rfVVfZN+ZTJuI1n1kIjP23qhk8tgUc3vsoDVj5O5C33DqYOeiq3gEO2DvRtwzD3pe
9H7Z6s7V6jr3uRqn4clkQxmvZsjEX/jOmT6pvyVvGCH0GTxSROiMjKA1APRvT26cMbaPIgafYzLi
0Iew6hyNyCC9pSFVU+OqAYgtVVve2AZTmqYonGsR5yhKrDYtFhmPqT3HfdKRLG5DYAGlbDZkx5TD
G+Rf9LpjOd0nGjJf7F5zeSRikajDTjjzMZc2RSCW2M6LaY+/TCrTqibVy/McygjaVI1gcGACwXhr
5JV6dWSEl6iDxlKK2PVmLD8PJJZEj67bkzuyhFHh/asVeQrgEd5N+DW3Yd7Xny6z9Y3aV53paaLo
G6xy+DRg31ViW7tWnu1mnWERudICSHtF+RY6clgzW6kguZVptLdD3Kdp17KjLUYMequ2iYb9XKrY
BMYR8nEgYpivqjTrRzvTgj35DmiZWnyv723baedQneQxMOwA15wZbyF+OGebuM8vrj7aF34kdGsV
SdWtzMN57yL0ebAnO3wAw9VdW8uoz3IomXXoTli8mlQ7z5hXk3UL6obKLH2XZiF3I5OsVTSG6QOw
TRuEIcDg2XXzUxhbrU7gdhWeTCIvJX2pwCFJRJYZ29Taoz59wZGHU67kxlVZbkJnIdbYkckpVE1g
ErDYSwILIxRPcw1uhfVAHBZr6ngy39ORdQUS7DyJLv1gB3cyVNLHMNO6O6NwoQkNVgZz2Whziq0O
6VraSBZULivtGVQuwxwVPPd7pRPPqIKXZiGctz1x5/ow37QdY+Q1ntrpWbKIesLQIa21C3eB3VEJ
Lms3RsIECZO82zwYA0Z/uOvEwUycYnPURDfwxSFPCgIn7C75ohFAiAPeNW/NInEjfh06mmf8I7rq
RYaexAeVTLMDYbDkPAf93eBkLw25j+sSttG6V1wcv9E0dK9DV2AKC4jtgDIQDG9QlYZdA1Agz3Pr
Wwjqu1L63h9cOdQrk2yku2Ds5DoQBmHUXdxaD6oqFY5quyZCXnOgwTR4oFOaCbfcKEocvo6VMXNo
q71FMJxu8LhgT0kvxpwS3jmGVouXuCKzstGG4SjHXlBEG0n7olR2Z8EYDXVSdhwzfWynmLWwobbp
XVvmzj2kZ9n4cWiJO1sRBfZVeEzveelylumNcrVQ05WrVB95ObrJtqnPClmtRNs0BLXEw4iiemAo
4uaplR3MTBMfRjuYJ1QlzDccckQi6vZdjzLu1Swm2F7xPAcPU0JyD22g0vE97LXca7RgIs5ncI9Z
HKg3jM9IbTMD5ahOdAZDoZsHoVtL86BPB6V0jbueKO9LSCa5yoEp5NnpkXUXjL+QyHVN9JSxUDki
LYnXOXr392yQ/WIe5KsYW8a8iWooaDQNZfOglTFNtJEO0XQURQeZgFgV4MfFZHwdjQDYuZZC2+9T
nMarLh+bb4Ho5Tcp5Xy0qgopnitL90Bv197YiZYemgzk/sAT2SHuUTFc5gB0zlU86LD3VEOSgdwa
B2ggzo5hp34wrNR+qt05fIwU1nzD3DQfaUp6gpGE8z2B5pINDM//SoEJ+FSU0LoZ3csSEHRdfTHD
cD4Fhok1nsoZ0YU1vTOdyLaYB8f7aDAuQyyiLfoN524yddKE7M4poKFbFXhzZ+L5ApORv+Pv73fL
dbkD8TY8s9rSCKWltTp0oeBnhU7Km5IoxgvKRwghERe7T34VnKIA89LBiOpE83ig+pe8qZvBM8G+
3MlYi5jkl/38iXFZuQ2mwb0loUA/5rAqNugv2Hmoyz+idSX4MXQ359nUx105Nv0tAUy6tiqVBsBX
OubjWrGlvc4D04Kx3WYunuIRI2Xl9j12ae2mMNEE9OUY7BIydp7HCqrGypny5nmR/exlB14qHeIG
z1eMDteLJqJxBlHOHNyaVh2NqYYCbGrt9HXqbfU2dIQLSM5tubqzrPAZDY+tJwAsrZicMBQYps2E
Yf4Us+CkcXbLgV1GEjNA7MrTHPXprYZH8ET0WEIqk6xGUs2MZq7XbFTYALFhtD+wnkc+Jlv1keoz
Jvo95O7f1pyEt5GSsgyZLQvgN4/qdZKueo2Yqu6EaSXnKkj6Jalh/lAiByGP4rq6Z7RFemyhMHL+
0BKtOoJM8lUFpe6RtW6treaJ2XShNNGnWofxu12bzbcZTtLCHrO+RIptk/xrd1+R0bkEWyjuG2Kv
It+GDRv6xnbae4Yhldegx74ZeJu2OekXj2HZOAfpkIVdlabxoRNvdSgYs3sonrWbSRkjTH1ulT2b
CYCwY5bkwY5ZwbK3WUQ5KI4bdt4JJlyPz3S8MZAZweuPUutGYUNN8O1gldmdHmT9qQ5FT9WnoxNE
MMy10+Sko8XwqslKUre82voj1/IBE2xdD3c1NKCNMGJMz8BlYBEac3PNMtBVKz56CAYqhmNGAUYL
4HHMU82voy69G9J8/GqUcC5WEYDDVzeKiLnqdIWgVRMBRY8GU1gnK9G7G01RzL0yB8HkNUqcf8oy
yx/U0oZn1df0jXNLcPWqyUyCTNqEnbCqRNMphhjxNedxPJoldafoRLMziwxpp5EDuMIkEVc+pL0A
GnWrUeGDwKq3KjTCcauFjr5n5CAuUqszTEkWG5MUS8fOjSYMjlMylwjZjeoYc/3oBJrH9bPb2jiP
QB3dFHZk3DRaLO5yGc6WRy1JrNjYINKkyirQaDN3+WANUuyaguW/2eCbxFA79odAskQE+ReH5DbH
uUUZ1ZE04EqAdZ5hQfTPrRExp2GN+lrFdbOrOg10TFrNVKbp+Mq1AeYKKJCWLN+v/kE19fxaTkX7
JpWB/I4qzUa/1ZJqPyaDegJYNWV4xd18wwShxwPtStf/f+ydWXbjWnamp5IDKOQCiJaPhZZgT4qi
mhcsNSH0fUvMyOPwxOqDbFdlpsvl5WfXintv3FBIJAicZp+9//39Ak+wsZdCnZ3MtHNabQ5tJO0k
lq1SqSq/mKhA6eU6f65G4DuVFo4EtqIUfObVvN5C71a3yF6z3oxoFEBGR5O13THPFqkGHlS2ko6q
FUG9x1OzEeVziLC/jMCLFREGBLMmU18gFqI2uUUfJlxzUfrTzCUPV6tpmRknMGmjIYro5JSIYj7e
KHsM+lgisE5PrUIS++9RQISIUgi/Brsq5u6mJBpszUIa1YIEYs7AD3lvzQEgMg+WDNVcs6nLk4XL
kAY2yGZohd10MyhXOsHLpDvoiEY/i17P/0WE/P8LB/8GGf5/Vg7OPaXwj8ff1Q3+Nb3Az/1b4UD+
Kx5XsqThmSSRWF8azf4tvaD/lXoTaB8C4YU+/DcZBumvZPENnSQCgGwslP8G4iOIfwVjISlkHwxp
KToY/yWID9fyd2pu8gtLP6dBmYTuLvIa+pJ/+BsudtJC5sUikMGWLRrh7TCELao1vZGVa1oZEz3C
UtB9UXWgY7FkuiXueiWi1K4UdC7AlbVzKefZd8rp+yhMceRE7RR/JxSCISdkwejljzrCvg/e1qVV
xP69Wq1G2YlkfVItyrIi7LOHFNldAxaMzG2nuWHHHmNEpeTHBBKvSVkvFBM+x7EQYKDBHcmeYIXO
jry4R8aa3DiQbaaNiuOTO7Z5DsC3zZpDp67Ywruk/KlXUYjJUjoHC0qm+ZIaMcFfhKOMpMAKsYuE
nhpu1rCvy2r8odrJwqv33U8fduIRCJNmCQVozKCQH1cVDCca3uUsZleDBBVxxkt9EqRW23ZJR2NF
vgKyip9IgoIFEGd+h79QH/q2obqfpkh36Ug3vroQMir4H7TsRA/d2kMYsao28AwBdehCIr48IpSo
cDiyjWpIwn6M0+K1Jhp6CwJ1lm1k6Jh+c+RguRFUF01fC7BE1wNbRJgLrCFu4ex2K8lKlYisR5XH
2ZlThsb2kertE/Cp8TPJcCgdsp51rJL7N9IFpEo6PXlRmyE/KW1YvoiUawjteqRCWdoXd0kRUQ4C
Q4o2k1w9yVVTOMEcGZsw00YAwaA67uuuXLwNckUOzHltTAaumPoUkZNqniq6Z/qBI7uAd1/STCtU
oD1eA+tBOyBh+NZJC2CFiiqD9O0ak50gQlxMo+74hFmAvunWmGAQwG0fTfDZY6t6lPR4IAm+lsHJ
iuuHB9aaYvKYJc6UT+uXgLN+aWjRR/cYSDR1j9rvp7bCbnTAgWbQFbS9C1Wq+eVLSV1y7BfmFDqi
5if4BVHhlipuhRA6VbpwqjptMDy5Jgxr6mH8iheuFTqNhzcsrCs0SEib0A49NQsJ64G4hXCl7cMX
EIXjaaUJsTcuffLKoIg+bCAUYJIy+4+mRtvE8WNlSb9N90kRqg3C4KUnf/ztz39obfNTaSnmOStd
oHH4t5+/+e3tVxppeqazsH7Kgwr5ZbxgAMoFCJAsaADsZIRr+8sLWI2Dfp3bklR72+ogU4FgqhtJ
kaPGqbGDdToZhhcRPSACvUJ9POpN+IStO+WeTJSrcxqNOdkpOLvD1LZ+VabRh0Yx55pJ7fDWs6a0
QFnSV6Kpwh1gZDXh9K51xa7v0gZV6kot7KKbmo2IscotAQVyD5U0eypZim6R0Ddei3Ej9NwQXAx2
gbu60NCOFXVvlbksfuVh17xmMvzuSh9BSgjy1BB8RA+RNArpIAsoIWwU6pdYzxtBMXxpWSKfh6Jv
sR8O5i0ywTuLL89wZSvAOGyJnP9dUYJ0F00NAD9oqmuXw39zW8+ieIH7XsL6FbGci6dwE4yEKkIh
PoCjSrOrB3XujmuQMz2CrJshE6FaoXwltZR6qF+UZ4TUxbYoKMAI0dR/KoM+P1VhqHmPLhrugZ5g
SotIKfNQv+L80ahgt9Wc4mArhdU9Lx4Digglrz6Ex8C8Gh7R48dQOuNIem59kDX6QGCFq8YfaYzg
byuZiIJf6PgIqbT+goDZiKT+ghIksrpMq2FC1T/ogjShbFSMhZKNrteIJcqMY5tugybUd42sjsN+
EGEemiiCBpTyYXzCNA90cxP+SQiSkDkZiOrxKyWQL40SkzEAUEkg3UIjyc1HJquWDJfVGuvSwK4p
yk+452FKxrDEQjFKtcFkPg6vhI2Dr0XxvK2nsaToHIr5Z0/icIGc6uF1nPPHOUxFyKhB1lt61tTu
gAfVxig4e4bRug0tZa71YzTTzxlVU7qTR9a8FF3xALOsEqmIA1ghaZDsV2IxPMdZ0Kneo2mkm9GC
inx0QoSonwC0NavUqD6HemXsQyKvL4P4dN9JcwqYrdWCTTWqiTuwQW+KdiyhM6GnY95W0MbgoikL
M3q1gmOn0EskpaLRmZM2YRCtp3qBZK1FLZ+u3/I5vFRFkWyiFY+Go02Hc0yv9MPOaFP1TY9Cnco8
YH7sYqYESNWcI6qs8KljRXzUzCrcAfu12UHKuQGxVI5aXkUgiahTqlSmQ6r5WZVDVF8Q32j9BaBV
kpFdVm2DeY5Qh3ggwaWkP7LUp/DUP2SlQDbUGgjlq9lrpLC4IGALN5FEw5cl4L9moaxbXzM4xDhk
KcoSexfogsy6SVYeaCr5rLHTH3JtbtyOQX+ZVCnZ5vRvAm2OKwqtabGu3x6t1Lj/bcpYyDX+4zLW
/aOv/vmf/m9VLH7s/1SxcJbXZIkqEe6kv9WqfwszMZ/HGRXNyFqT1uzMBKf/Wsjibzhs8I+MJ70B
2oNmzLbsF+mKIFHGIuNDS7ICTBKZyn8pzIQS8I9hJhN6qZmpvy9rqP+g8dLCR6cMjEn8t9ThjdoG
dvH4FWHQuBSF9N/6ENh1+WdVTotXvDIHVwOY0U5vJvUy0Xq3XS01p4eqKw793ZM71s20YfGnOCVo
q+I5k2Lc3uCJYakyitGOkCP10gVyU+gRE44zmJ3o2dqr6/gaKQMF9u4hoiFMYji/XYJDX7aX47C3
ilny53nwh2QFQi+NDhh16ya5Gkg59O49k/enOactRMjzEkHsoDS9WXVLZCwuWmKjgOSjTqpXjmu6
M6UeS4aMJmZMHVZOHmU0BinY9pGWlNkOmnaiYaRYrV4M1UiPSNESYkuUgSmtN+Q5trUWblA+PoFo
OSXrGHxBfR/CZHBWhZi4WHTQr7Jmj8bSajYXyHD/qGn4lsgTiSSYmxWCYiRDaJmxWZxSY/BWsJ8g
UEA57GnGIQFHWT/R0QOt22/ETpUFcJn8mwabJJ074Tw9oEqFMkZwGbJTtiicIgawIXacPCaLzkYK
MRic2e0kN6cp1aptPgP6U4x4oKu61fGYMhRwaWWI5HlGXJ0szXmsQdnXapUi7hXUaE/Vh6493ek0
VDhzbSl57TSF2wZUhZrOTuTRQ8N/TPIPkMFfOIwT5dROr+Xlk5iT5wcyiegxazH9JOeY7x9jkHgL
6x5XDBZ52qzpAR7kFIeD9fgWZbMEXA2zRWmYpRCeWtaR7KwrmWqIQPdG20efep+UfGZqdkS7I154
kZQiG6HxTbelpgwPWGnTvrqCEjDdVZwXDEqD9GZZshbOEntmFwvPY2iIVlz385WPPeNyrYSb9UgE
2khCu2Aux4ucPVBWq+vmRZMA9MG0ERWrGkISDxBB1xd53fXAHQPxA1eX6ofsMdmNqqlwMqv1uvIr
bex8csjSHdhy/UqZk9qv3A9ePiBeNtuMniua+hRE5LWuQbgdSJGu5nJH9jwg4R4EkyUMbX1dr/th
X+ptLTpxkMduKlfSvuGwcY3runPSUlefJ3mQnjUCPAlUYhrRACADjpajZO3mUdwn1NDINKTzo7sZ
1XqJ3Fr99KiF+rXAxdcFNVLQDqAGF2oqq11Dt3RCn0oKkDIKtQNhZ+cVjzUbs4CoeoMsKr9iR27c
KEAaz495rdtlkHNOyBO2NmOmLTRJ5fIslN38FHWJdolEkkFa+dC5pwqtXlTJAwqDUsw2Jkjs4MnM
VQ6D6o05YmUpEALEypxcLODZbJEI19CbifhyaOnI7RtmHcoKeaZxFxmdOKBYH9N9Oc/qOUhTcn9y
rEOLmNdovUz0gKS+QnFFiCMGqfPQ+vVr1UkBNevu8T7C5syowcPHx3+9dRY3FrJ4WchKaMCStTDO
KG4PLeg9qvU9KJxVkExgjPqAuf6o6uCmKRAxa+xtpUh8CuCAGyLMlFUWoOdWYE5a2lTGrdWkukFT
n0bb6gxB4olE/yfJ8uyZfibdSsSPfNAdvcFUEan02Li95vfRmey9gjYofQrrM4hrfG182oc9GhVS
T6DU8ZaiguNcRH7CMkpZ24a1So9zF5OgHYJG9vtyEOEgYu5IR3qvUhqCez3hdCtA/GkWw5ECtOo1
WUxI2sWOpFiMSYKh0E7aYlbymIbxkNJV22eo74zs1EWrF1EOO5/6w9tq7Ko/TdqREs/36gNYj6CQ
wCe54Rvg7qcRxuuMa8oD9xS5mz/pD0SztxiriEYlWM1itrKi7LDV9DxwicEP3WLJAggRyUSJTUut
0EQd97V4H2a2F2Jb0W1ZvTxxsXjpOyJfigk5mAUMYNpJTRz8fODKz2pvFrREStJE+3X5suIwXIHR
9AIxqD0K5tV2Re8MRhq4ztSrdvjGArZ8zcVyX9NLsjgRb6RWQQ5ebKu82QxShYPN4mUzLq42YxGh
sS+xvGyHYCsb2N9gCdV78mKJow/YdySLTU4vgILNI6xzoNixF8qtCmkRY51CSg2TZvTsss7WkstZ
SKKNByueuEH2P8rY88R1VbllhNRdWsx7HhglUr2kgz/vye2LBMBH5DPUVxbjH43Fym4WM6AxmgYn
WwyCqOL2dM9hGqQu9kGPflxa7BZTITkaWy9i4aepEY5GhfdQOcXqXSuFx0Vr8Dh9WHrZrrdYz6A7
WzyLxMW9qB1X7SFk57SkajVhHkJhsVkr33p+rhb3o54l0GySQNni/ADQYSX0Dpyb9jSkOCf1ZLw8
nDTYZ7FVklvslRafpbKLmy0npfRFFktcmBY/JrFURazblcWVe8Cce3KqX/umSlQItSV5sXXiUDg9
D+1i9kRtZ6boMyh/JDneBJoW3+Sx3ofVx6PoDZviL95R5WIjVRKLY+lK3Zx0uITRlLpYTkXRGtZR
ilZHHJGSq6tOf13js3OQpCIyS9ScDTldaIzgUnTWbXyt4g6dRLV4Xc09rlcJEaCdLk5YojoYW4ri
6lFS8MkSYp2emEWcIpYHGUVgX+kFuQactdYt4CiVgf7AdGvIC5fYxY7V/s6aqb3Piz9XnBVkqRfP
Li0JjA20UvmYLo5eeNDgsqXEhbtYK7nd4vzFGpQc2IqOwq81GLuV9qligHBtf63D5l6UrXbxE5Om
sN1R0iodlTS7Wy++Y2GZNpdhaLASXlzJUjQnX+C2mFlq8oJbB+ZlmiCme+qfyx2ao/ic08T7voq6
3A5rRcVDvMGsxArAtLSaPVVKfiUxX/mDoAkHmP0lGSmZFsgoHQvgb+JZTjWPYnZ4pT6dXdX1SCsH
uXaMD/CR3stTHrm9WMPkZ7sPySw22XsJydoPw5iDccoN64OouUxJxP0u6QpgFdyxOM9OzYn2iH5S
AZBFX6gUaUsDSiO8yUP+/sjbzp2oul/EoY+uq8WlYaG+BV/I0YSlftps51VRg4lsk+ZEykU/g3kF
y96spA0Krv4zquXZHaLgnVZYCi0J436T0JDji21TO8Gk1hsag+DoCb9gxoREidJRgFiKowka4Tqw
H0LS2hnF7EvTpuVLmStYygcCtR20sY8tXWCosJNpXeDf/jCqj9RA1Wkq8ZRtV1UWz6B4mJWtbBge
MitqF6Oqq2c5nEqI61m5oSCRv5WIa5iKHa7C2pAMAHPk6HvIlfZC5Jd/J00AdZWeFpsARXhKMll+
UooxIX9aZqtrOxndThqaCFCQUZ+MVCOhu4hNwFYKIhSfuHaTAKWQ8itUCRqa5IRYQ75CYpAm0EZO
HS1ODFqK0bmoa2bixJHcneWKxX3RxKzTfnjBz7N4p6UPyYyqxO1BEdHRAJGIbsuB4aaBNKUFCr1N
9Su9mfpcP2uLHsdYlDlkNxIvECbUOotup6LCfVBrKcUfb5H1kGseyDiu3uZF7wOxHukPLUcUoB6L
IqhdtEHFr0wo/ZUMaYt6SKq6yC/WjwZJ0aIuyhed0UOlEb+Yc5Qd9a8QiaYzdpO6iCjH/UqVyrai
WbPQx5M+yu9kBSp6HUvFWy8Sp5VSJvs26tWdVIb4Lq1pHlwVqnYTpV5BPr2IowQhT27lIpgKe6RT
dbdms25LmXM6TfYiewb37VdlpcRB9D7osOGNOKxxL9Mz9miUWQZyEgvyAw2o3aLcmpFIED8seq6E
HK4IsFZ6PCH70JxpUX6JaMl85AbIwWhU6ESq7q30Euts/+aI03pvNouOTOihV5EVT46rRWUWaRXp
tKAOKMFlNLdRC/hVpkVd0G3yRa5GC3jEZh3SITtNmbpDzLGIxH8FbuPUq45Q9OUrDiYICJtFC7cK
S5r4tGQoe7Q1svFGyk58TtfheBQTfT6N9NSdF7cNpnSBM5G6SPCiXzUepu7Neb1I9HCLXcR6Iro9
mfa8Jyl+FIItLMI+CMj9jn4wEdAYsj9aaiN6Hh7T2ilQR13HX4VgLAv1qaxa8adeBIS0YQ9XMJa5
r6j1RLb+8QgxxVhUh0GBMHy1SBERgaX4mkty8dasUkY3moLrrKfhS7uoGYUeXaNRjTrmYI8cmExR
xjQuIiZgNP0KIqVFG6nG8eCXFNAx40I5Kf+KKONUjd6zRVmpTlCLkTJyt9Rf6SWXDo1/0WOKizKT
DjQdftOi13xk4/D63yWRs2Q1/uNEzv9sQOZW8T//UwYC7S/ff/7y9FH85X9CcCG78z/+cm7KIf7+
U3zFH395LH/VffzFwpgki4uPf69gXt7pX3M/hvRXupLENRheTdIxC6GC96+5H/5KR/dBjf9X2vy3
FUZ8QtYKNiCypPLDNDf979SPtPqrwpEB00l1TVlQlf5LAubVktj5W/wWhSk8TLk2Tr8Irf+Rh7Wq
glhc9WLkJn64cdOj4oBSsDtHMdH5eZKTgGG0v+3kX0Tt/zHt8e9bojBfWd7XWLhfkqyvuAN/X9dU
A1LkXcf7wn6t/NxJ8N1VTNM8j+512IS+6HZWcvnP3nbxof33H/dv3nahkf1NObXXNKR7A29bOwds
KTyEFJbrTzv6xO38DNbZCv9T3qG6Uv79XV4hj8UxEuTvkq7/h7d99IFQiyXNILUzvb4W+8ZeP608
e+VNHExr+7Xhfxs7vCf+YNOH5U5ufDy0hYeQZN1bth7ZIHjYJ7t0/4gO0WAB27GwVHhPOp96lTnc
gLdn31AZTGpT7jtniK2yDTzDOxxWlratfBwaTGW7Nl3geE5u1ndt2/idz95jT/vHbLl1vz+k15X1
zh8d2DpX+Az8PqzMd/pQXuUvZctl8AYwGN9Vtz5Gb+xCdzd5Q0a0oW2Gd1aRrcxmbYoOAG9c+czH
Pd4U3yCAbMCW4E024S7wyIgPXAsI8ntxg8/nF77OQdHp7/TRGLOVOz4wDk95VgNT2it33RXM9uiC
lL+qUF5MKBVXnO1DD+3UzxonG3ITZ+2n/cD+E40niTUZfJKJUqn8OAg96nNT+XC7W8NN4JpOnV9e
8Y4zw02zD4+dvXut9utXV6YnyQ2v7zUO33y802y/h5vRQ4vlctp3eq+wRw+asbofj7obWcWbG+6Q
VsL/Prok2kHo+5K7/jrMHBB8/VVyla2BgDXbAiBTft4Jer5EOmh1c7m/kiucZBd2CYVoamiuvJfs
kjyX445ea54+64sfm7F5KC8naA+y66ZO5RZu7hQ2ZNTN8r7mCbKiE3iH5WmUR754VN3mVt1g95+5
Anq65ifk6CamX35r6m5zbq/r2HRXHzA0WiiPfBWvTFuzNGv22az8dKfuXfdxiF7zTXA3eHoxepbK
exzXu9k/RV/udKvOjJiDYMabcKNYgmnTJCjz3wBKp+fCF5H3rbnmbZPQrt6673Q3+ZMv76O35saj
OFXfNUFTa3Kst/lByW6vtZnu3lfUd41DoPGsl8G3ur933+LHOz0Rru7GG9ddu+NR3mv36pydk+/D
+zLqDIY0VQ9cEj9X1tp8n+z8rp/ELYpoq7Lvq4NyQa+5XQY6qldnuV3r12EfeNE5PQonW3oVt+Q/
GY4H7GZM5GKWRVqv34pbyWWwix/Btv9w7ZiPZOZHt/3o9sFleXXlIjzZhkdx0dS271BU7UN2nm1+
Y+BwMYplZzFzsj4mZ+FL4yfQHnn2DsLGBUcIWM4AM2aHwXiUXYatsR32q5/Kh7nFTOjQOsa2q5CM
up5IJnILgAq44UazIktmZk7QEkns2A+HkbMJ/JX/pTuRnbn007UH4Xj2vGJHfOFqVriTSXltBD53
bu6+7e+O63ZFq9qjzzRP8C5sm4ZuxlBqurkXb2uvPKBjQrdEc7dmvnjO+aVyvjC9tIDTbpkJLuVh
G2mHuVxOvRUn1pVdvsk3sq1zqYL5Cax1P92WR1QeG/99dU+5Oi7DTJ3MrniWCncI7awTbzJ3MgkM
TTIKFqQUd8XFTvbKsutj5d4+I0YnA4b7f6DvxT1Ulely0ZWvcxVQa+lCtTG7cR/OSbNQ49de5n7S
pMokNj/dT5eL2hQ2jNvWu93mlX3QfpY1VYg+3skbx0S2OrbWJo9/tV9chCXCV8t+iChwucDww1a/
gkvmN/thz1trsdW/u61Vm8O53CLO9BWnvRJx7tr31vSFznTFP9BuLurOxyXOnrbZU74dnhJWjPVu
mRaRxdIi291TedE3/nhQN/Wlvsx+vlm7bvveX4DwWr2X2Ld46+obGEW7U2vpG9aB6okl4sCNGB3d
/VTd2SbbwYLCYkt7+362c2faZW7lLnOetdt+ZcHZ95fT5+j5HF+s5sRaxgXz7YrV8jRwONnEG6bl
wBqkup/1dvSWu+zS5LjXXUBXa7c/Fm+SrViTLVrJrWPR4M5GZ+XO+lOb7AXlkc90ekd26Yvb5sYD
XLOUcs9ZrrD4gdZ8BRBmc3r+Wjlr1szIknZ+YldPuntbpvfO7deO8nwaTp+nU8Msml1+3r1xmy8M
p3SDBpRr40OJd3nnXpeVkR88uZ8MBJ4y4+29Py5PnVfm3gqmy4OXlk9n8pDAKbMrWctXeHIt38xk
Z3VkF6RFsbB/l9zotX2OTu71dLDvmVVYgNm85b9Pm4e5aTcN03K+wYT2ymfBIn8fmtSB/dBrXSTF
9nNjPn94k+lHJ3p2HNmiXvX5tN2b6pWU3Z/JvMYHzf76U2y8zGyczvR6d78fnM7JzNmaCH06k4qL
hdE4nOt5B+D8qNgemBrwq+FW2skbV/lTnegMvoh/bhV3lgEFHsy5Z2xe4OXs2PsT8vnex2PFiiEw
X5JzuFviANHqnUNPEFCaePbcdzu0VE5m4VbpVPvX1ztrUmLZtu6Xm96hzYhZSXLdQ1htpub3JvJW
nubhQ2n2jLSNfKK4Z02ncpNYqh1Y2bP8phzuO9GzAdOZdl059sgLhm5g9dbdcPR9ZtnquXMzn+T6
cDst16Zz6S6vu0VQw3PlitMtt3N/Pp9Or7SNsAQDmOH+2ymOq3Zlw7FkNB8O9+97xyq7DAYS2Z5+
unMRfJrU3ZRPocuZSHMOjX3fBQcabrkgVOAsNsyeZcXi+eusoafSfH19EBiRfmbSMSaWaAfSKbuM
ecAxlmWTUTEebomd2TXDyJ9Nv7RuB928q6f8KLHklJ4b+CHLWmTfNL91s2PuL8/z5c9spocvU7c8
b9qefdaBJDLhHsbeYO3PPCVfcGLL+sJF16ztkVM1myaJI6y9EH5f9B29JV7iLkP2tLO/LxfU9Ess
JR7C99WbYF1vrIDmSd1E9h9TsND6Wmvnev4jONeVH/trL7Ss7Zth5n69104vnePRFG9uj0fZsroP
eHNnhuvD3zYmlN2PwCzMvZ96ZsrYC73r+XrliuflhWOTa6hc+glt5pib3YhYNpJ5a58p7Vp80oxT
gu7Qa7sxU++KPyDFPOcPkUtt9vfVvd7qLykDnhH/RboHopt5u90g+VvDWdrkHs7lvrP3GPoMf8HS
bPmimdcv07z6p9Mny9uavJq5PLDafBAGs2y9v/Pld5eoNndOp2EJRFDy+axnW4JAzWRWkOfh20pi
J/MdMqJkvjPA7Z8NCKFn9Wb3Lz/b41tv46EF3LzdFPv7TpOsx2f9mRy+FQbm5n6n1cTED968/Czn
Ad2+jHx5Y1/67QVHXWtjty/ilbH1otqWYdk/P0/P28FzHjZz+WEDFNtuP/Zn72qCGTT2UHzulbm/
uukB9bt5JNlvEsOzUpiia73t/cCvHOd8O2WMKHZClzXTHswX7m5q0UFunr/Ua+dIlrV3+PsNJjpu
8CR4hSPuHjvhNrzZmz4079/26mpDxWIq23QAmqFdWD8BFmaWbqefl/vFFt9tiOMHMtZ2atupu8z5
8Phq39f2T78pPy/jJrR/6AGzBV6i5w/Zc/nSm8zmwnqC7eKk/JRobh67y+Xyw4LAyrE6tESKTDJC
LJaajo1q3zuv9rJmujYA/8memjeW9N4J78GzdlkCrdGh5c2vN1Xtax72PSx7runeUDVVr7or7bgH
mW1KL9VTzrp6W9Z56XfDg7WZipeIPY86xZHV+xRvwINtpL3sjs56GSPuFNku8iXeZn1SWMiWdWDX
O8T719mVXnPz8LoEUEvktxy3iIdW25zP4nd7wHHWw7pjq3Rfljzd3B1el+31Yb1q+Iq5nf0axtYh
y9zhlX24K5dA1joQD/Aq64d76PZLJIng3rxX9pogf9nvlgVvp5rdnpWIDXTZgEGS7R/bfzn5Ne73
pd8Mbn8fvc9PdvblHYnJ+H1ZhXEa9zX2rAenENeNbq/LiUk33+3V9tDjWWIFlUUO07qPVu3ce/PC
E9/dNc55y6/7nZZJW43Mb9W+X74jj5VPNe+RTznTtFvuigvL2ONuKBfXeO/sweXbzd2rbXPJwul1
uUX312U53my+k2UzsTnDHg673OQ22q8cYlmvrUtv/jxtn2Bg2IK7yzy5sDjj8kK8/f7dft2A7DdZ
yYmArYBz9pqlbXOxN6PJ7Hpas0VUNptI/pOal6dxE7/svi8/FJzMH6rjT5n1tFgPslKas8wMPyxh
DJElR2T3wadPrN3Diz+4pN2OXaNijFe24jV+790+T5zqiNEPxL89Vzq55MmPS1j5+clx8XVnWJfN
ct2GM7ivu85u7xTsvRtRhGC+r0274KissVUs24Ebb9vDLYbxb5333jl06mhDOPKZOtILO8UW0L95
Q4t9cN2rTjuJZZjO/mycWfi8sLQYyt5gxlZqlRZxmivb027tTBaLhORpNh67O+OWWuEzO8KAZ6YA
Es6M/whX4y1/NgNfVzzQiRQs6V9QzOSJYxzxmBU67J3xtJ1z88q/xQuXN/euYOVWYA8WcQQeO3z9
sxVMAx6XBcs1Wz1fCwQUSwuTqb0po5k+d3AgY9cM3yN4Exp+VS4qAB/KTHtw43h7S77Go3IfPx6O
QWTxOhCYLfF7bgnX+SUhwvo80cyCEUsTv/FCuKIgrcXBDomdGdg+ySXf+RPhimoPbADTJnyve5u9
YJvZ0RKwKZaxZS04h9v0ktgSWwX3KLONNxMt+GfIxkiQIziVQ9KDqOlr5ad8QPZEP7aoA5nO21u9
1z3VU3DS8EOfNHJ1f3tTnlRHt/whN8cvMJpva6/0yTSUHG7WztdoRxvRrQwLYiT3zV+9jefepTNR
3kpbHKB1+yi69b63C14MJLTD1iq6x7fZqkynMo+SpW+7u7ZOzX1MUj7bWtlx7+BbZB658aXvyN4b
Wy3L/hF2zO0t94/d3XmzJsN6E93JGW12Drjq1sdoD85sjcSU0naIrYSXHpz9aCcba6u5DkbJdOub
INRdXrW5Z8fexk/T2U9Oe3NEO/gyyNphIUp/kDnuuyP7/uS8ecFJsmBtcDkfDq2v5khN1eRwNxgg
czYzV7ZPjs7e3FMaMs/qJfuATGty/dzKt8FxqDmYXCI2iO4biuc3rDrYwmaLz0YBfm+yj8/W0eRF
lwAIds3vwRHpEHXbFt8UeStcloeifSmvXeHUxCij3for1zCja+tThdlHG4ELV7dv/d5ZLnC5Xdxb
TN197bXfy9vgBL3STLD0tOgcparvjIRerelEm563sCZn5a49nRcuTIdtlZjnVB1DiyVJNI8fH6HF
Ic9ee7Mlurhfsk2/OcqrnG0Dnma0Mdzl+3J7+7TaVFbDry3UEJq7TYxtza2V26KJNMu02NtzV362
xZswgIE083N6piLNfYa97oIr5vEkpsUvaTv6yTYyt463b9i9Qws9OilGvpTa29QOXUKHy2azXW02
ELoZHbKTsUebyZYOr8aLTMohvFp2dFq/s2LXZnHl5bZvPMzaLa6NFW0vTz+WYHNIQW7KH5+eLMsx
PZmbzSgxra15fGOMERE+/S/uzjO7cS1dz1PxAIxeyOEvEkEwiBJFhfqDxSqVEImcZ+MBeBR3Yn5Q
3Q6nr6+9+qfdtfqcOqJEgcDe3/7i817DW82HnT1Wj35wbrzKd8KUxWdBkJGLDm4OLqJpyz5wPDsI
nfB+Pp8d7ice2p7iL88ZwbnD9eY5t3tr35Gcc85wND0nsZ3MC/A7vcFX/Ru3764H6ZXjHbMq8m5n
R9i1Ns/TOXK/TZ/C/xUPtD0/3PTpGxPPZ7vez54Vtg5vE/Jln5OMk4B/5PZ3cLvhut7ujuzeaUux
z6XN+3z23ufRxtHexcfH8bglLH5f9gYbjo4vxzk3kb24tc1PsEQYLbW9/HU54gjzscguOu9nNgXX
xK5wcJA/I+4DN9DBY655box/euwL59NLXo7bktftI17YtvTfnXfv/Pn3Pc66ZJfWsJDd4m6iFJSd
V+eYdbbCqgQ6NHuIoHpT+sIV94RADU15gXLPDhUPJjw7d67vU9ip/rZLS5t3xbJdGMrZHd+JDD36
HM/bjpk9r0TLwdkiRkLH2cOTtHaf6uJvi559atq2sBvPEgFoEmy7yLSJA46r87nti824LP45srVw
9EbP2DnpRQkd9lD5oniyq3iSt7w6miOEmzkKQ7ooPKYeeXF+224f7/vNjlrftLC5KNvRNLtFjbrz
hxxsCOb1OBYX/accmD9ZTRA37SIIz7dbqAaVW3r0WeMauOWpe2K9jDu+pPuS52j39NfDB97gvkHm
IspsXddhv2ZeQcLsGrjfpuO8BZsrgJ+D93nNfjxfWemPjb1gPzvWvnYDwf/6JvBU7K+vbxbNd8CJ
zqoMZTZvmNk37/F51pxzqNymfXi/Z9gEFhtGIbLf30HDO5/OJ/9rCVd41Lbw4+x9smAc+/PPEtmW
Os+RR82LR7C6AERt1Q+hKPAZQ/XA4nRCdjhbIPyzQlkrhb3Tnv/+RIszF/Lwc5fvo6zC8uIKwsbf
LrJ1hkv2/F04C6YHOIN3p4R/Sw5sRt5/YWzUbr7s6qL6XIrICaPb5yjB5L0pDGt49+oy7cFM3nkc
U3IA+/WwHRNNzSNDj3YXYboR+XR48Nt54n1OR44tjgUsQ2vfzsc7+3y7GMe7I+RgV8g/ccPkf/xR
eYyhTMBwhZ/Ai/Ixsu929Toc5eO2ZuOLeHSyQCjshLh3dGx6UdILiwULK+xAV357mnGAdT/a1UgH
lxN/2gCsmc1pLt54Z7Ep/L+5WKGngcC+tb+/sQ1I0F1Tfik+GRtujHnuam9zk2iDca/F7XmLi3nK
uS+/07TutycRozrf+ueEilWyw23F24N+xuJIXfXdcIMDa0sIcP4X54QXf3jeoiC8y4CVFUwHGov3
H2+nw8fz19sBixM5z9+bHQPtETnu4UBIfcfgepHXhS7hxNvh62BcTNLMms2b4u5/PR++vp5xar9i
n3owNj3U3yPv+WE/Hz6+DgRQm1GFbP/9/E02wA0KR7g40Tk5KkQaCr6ps+yswK2YUFhP7uC0xwOR
6HbB+OJvgx3/dA/PTCI84eMGzlV2A04r+8pFFt4t5n6jRscCPSo73d7tLliat7Psdy5JhgsmZXR2
vcdJjk2fjrZhOn/sN2fLRI/veXZeXup3w7mM9suDjAehvKPspmMRIld+cp4xz2dODhA/p+2wud0/
uyMoMzd2NbfYfWOurw43KPet49uJe+Ie3r74gPuvxZ74/oUjijtwrTkAIwIydzsrVu/GpWNqtHBy
PzeFodR1r8HVyTBLdngN7+FZdo1v73zu9mcMNfbuNHszaEA3sd0r8UYQhpwYYcgZFHrenWPD3RYG
TdJ4JRwtvI/T74z917MT4K6dPQRvz8czjotb4xt8Hj3ObZ2NxTLDaP+quYEKp/0VFQD7Op7o2HS/
r0HIuYQhuW1emhhwhSxEtg0ZECfHPzvjx6i/Hhe2xv3GFU1H3gF9aYebd8MmwBlj/2I7CcqdCYfn
Fjpsz6Rw+QaUtE43Ntlts058FH4Rx9GN/w6xXs5t5Upu99LDo/Cid+e8qbOFZ8/Aj+A7chdL2PMb
uLkceBd+ivY2l3fiTaR7BCSe89LL8HCyoAgUb7Pqpu/NPE1+dekp3Lnmibd/+JUv2+NL5Y+7yk0b
HgcKmD+cyjferrmLidvoBG59y5w3Vvzb4RsTezvTL7XTO4dTHsu8HfUP9zy5w9Hi/Ch/kC3Z9qd4
2JyqnpP3mKVO+hmGtzMX9Pzwh+t2XJGNcUMzQEd8P745xo7KiBNsRqjdTLTCk2tJsNQ8TW4orgC+
Z3E2Dw6GK3aAlNjcjvjLiS/efXFxSSAg8Xha28O2OAsGTyThU2OwHTM/Ygyd6rV/Ycfwvtjn7WC3
q2PLvghZIzLLQeMv+LmPVxgrHPf3z+SFL8y4cXjrBp0ckCE+1x/tmfE2cMXu+OaZHwwTCidyOuMb
13+vERjdD6PtsL8WUkBCa6f0QeLC0KuNa7tyyny3nJHykeOUmzI+UwDlREQexU4CHCbFuZ1ZApgK
7nS4+SQcYfr79eE7jc8AnXRreZhFKLjcGJbQerqZ/nLkCE8O7QsXLuxurKVzcmDhiZgHUAlsuD93
MbOveuAMTz13PuMQZNH4aEfu5h0OKMcll4U/WHgrjlrpxc7AquW+npAmyK/axdU+ySxt9pETaP0u
X/pzHYoBzMfjfAfwniOV2O6uHGmPJ5m3cuZTGwb9KaEJO0Cf8tN8T93pJweeHpQ7THDNOlls3jC8
0Qu2WVh6l5yC9Bopt9oJWO0P18GKMMLskR/gaw//dvsmK7VtIeu7fhb2B16v/CTcfkK0w9IrTyTy
+bxXHMrSeb66V9yDgKNmMyH4oxl/Up8vEFBif34EGDSWxZ8Y69j4jDCUp6DD0Lu0UkIxEVgZ5K/x
bFQ7qCIuNDrHTEKYHvfiVO8eV04ZdGp82jpt6/i/NKRc/t6W8Z/KgebBtOw7CLWq8lfe3NY38ZdO
AvOf5EdbJQI0ZTDL0nmbXBrVE2q3rvzNfDapnMH5opgV0hzQ2O2FmudKmap/pQJp0XDkFaSjzN3g
MfMG8fid4RJB+pYQc/j1JtU2TPS3njxnbzuWgDY3Eji7lpJB2IW1+2GeBI6RyPvI5dD9kDX7lKHT
+fDcZeHgRNQsPevPp+zYpvZI1UUJqTSjQEB2EFgJTRbpy3g0Q18MmUOr3OyYnqPdz61cs3j98Udz
biVbpaDxePsYvMcZ1Ue8wPmpICOH2snF3I0+Cbd6vx6bkEKoxugypYHvmPHDz4NGokcm74tYgKeR
ChyPxkdpBiKJHjozZaaObOnV7yhElq/DW/xC0Y+0EUif4/pL5jjKAr/3qYqM7o9T8bpadr7YWXoU
oSWp8MgD7WlUnOpNRZLvA74Lc0yjhHaiLRxG2hF+JYtv8smBvOcBpQfTyX8GCcWJs+6RmRLp6UCq
9HnLzUl0NfK5DiWlV5Lgpd0/xa19Gs7r3jf6PcTqj8kTfvX04lD+pXvAT2d3md0f9OYpzzTcow60
c/1MPdJle46QP0k8QHnHk/YhyfbJNFxFfFfic/aJ3gcNALSpGTZNw49zCavM3qOsInYA3+wkOc7a
vnq21/JUa3sEkW1/lp296ixIuTS+OYMc9Fu675oDmHxfb+gvSCjoFWRhE0qHAH9I9mwVCbI7ZGUU
8lmnAg/NT7rd9MPyky/WTk/y97GS/YQ4163O6YfiFxe3Tkh9mgCPdiKjVAjbu1M4hAgdKtvyVD7c
/B6f6Y0hU00iUqIYVImnJLXR05Qu2sU6ateptdePIt4liPt4cuogSGQgRUU7CcqhtAws1of6JlPw
NnydrOHg5vlFqwh1i4P8RE2WHFi6hWLrd/zKoBXj8uO6N2OUH93FfxyFOx2kC9Ga/IFjwOf1Leex
y1WbErkRUFpQNbLPdBFktq+S2Hqz6WDyHxU5vdTWKPK+Ns4YRK+46gEF8nO3q1c3D7WA/g1gxEGW
O+3PF7SLyAR6PwfdfoTVrg/mF/lKKnDwqSAxDHX5qf2kmSYEW7BvQipUTvOd35PPhxeHBk+TfiAE
a15svpvva9g/w65JQipHUlCwElxGtaC4Vjt52lw6JPWoOaSOQuKNDs+0p9xCfsY7/n7taDD5sRJi
Ospr51FsKuEPHrvbVmMzd6yeh6O/DaeVXuDcM17kL+XUqJ76dOQqfvrTndUmuafoOw+owf6MA5NU
i0mxGLYviABq52Z1lubDat0igzQ5L/NvTX/pul+PEekFezmhOFK4GASC5qAhN0IuMqe7wH9t4n38
3L8PeMzUel7L+j16pbfTBnIoX4Qbj4vcU+OqrjkE4j5WvQtgWA7nvfzUfe4mSikRs/U8+oaGH22X
5E88RMpKmr7bo1HoP9gpJGIRTTBgHTk/mxfxnofpD6rPf1pyrPeJpODkJUTYvb2HhKNPkDZsWg1G
PGRStSBw3fGpfRqSQCHecNKdcIujE4uq+VBooroOfrPvSXSIgRrgQSp4vLLb6/xj89Q2p3DzYqKP
9mV60rDcu+FA/ONGZLDOOluYNCG+vP27+CnHxP1D6zZHj0QoN8mxTrTcF/bv/NQGNREPeUoJd7B/
kV2v6fb2+xi+G1QEy3A5ZF7z5LGcJxzTgmXrKHvL5cx6Sn9peFmenLhAvZfOBXdGhfD1PMmXOqxK
zuXmSfpN/qoCDIk36lQqR7UZmGQZ9zem4arL/GYbyqu3dHsmGmamLIN4OZBoEi+2PB8WRFjwJcdb
LL9p2ZW7gijrYXx/scjaTkeHzOGvRTnv1MGTLyzXWn1KKQ2LJwOi3G4v0z1PHZxM/2wb74mveTY0
68RtMHEh0niUyMSn0bFuseqqF4EexvgZgEgoeOZxPad76ERn3BTpexkcTB46W1DCdxTnbO3UuTv9
iUyw13zY8lU68+nf4hjmoGt+GCRBhVAlowWPb/Pl9WD7K8D/0rNnwbMSJPbIEiPZJjkq2gJbCnRL
SxL754nncYnH0b6Qvxf3iz/I+J+WSurxavr3uHlq46eMkSHs5ysXF53NDw0ndjqKD5/kUYyvSP6p
fyt0f70vBNsFLJa3TzPBPURTL/4spGBhzspG9bE6Tn755g0F26E4dxdtSzaaolvEOI3aNyvz1uOq
QsI+ZS+f6zdhoCyz7JCCeuEq8MPHXRHkVkAQL5W4/4n3vC1XxVP9gY4G2/gxkmBG7YDSbjAExQ7H
zk9xHDXPGb5WoiHptDmihuE9EysECCMAS9FzR0+O0UE+zpaTlaHDv6Bp1dWu1v3G2lshM1NPXe3m
vyYFd8FlHqk2XbzzSbZNakQ/0iPQ6YIsuObIQak7Tgu7lUdS7WeSGbNDwPZ4VWJ/IIy5x2Sd2GHn
4q6T4hxPDzYYcR7xAxm/9a08O82RKNLOXjZ/j+DtiL7bbn1jzNdODhNBDs3gfPTkmcylEySeDjcq
89b0wFIL0ehoyn0WB8ZneduqoEvtotMJd9N/SLZTL6fonQlUOwCWLVEYHtdwKE/lc5X5jAiS8hnd
/IOOdoMpjt5XTPjaJL5J9e+wWCmqSedmJJMS/0rClGRL9tzu1AAhMhETcXeyg3RXj7I77bnYLdRX
wsUnBekV50+d+GUmhI6R4Zjs4Hu9FV7p3QmMhRmUKpwxt9z11Ap+OA9CtDYmzhYu5GaZ5kDHBdCD
3Z6qJ/xp6bb5sQR+8DMu6L9xHTjz+uGmbJl0rMKN8NEhWNxMGHbG9LFeRCEYeYdl4x2eqRlbZDZE
iVku+wsgiVPsihOj4HRiVHZ5ZKryS2b07OzQzr6zjuuXazHVyVHxTi5Egatgw7O/aO7X/8V53rSL
/9rqDKrZ0ui1Zgidv2xNur/uL/jLm6v9n9dCm9YsX0G542hRg91JNFD03DmJvU1AiCWsDv/n38lc
5b/7pToivDL4pQ3gJIr/pMZbjnJdV1ODW4Q7LJ4z9oGNc8OJgRtF3wstTWF5LLgrH0voMhDmzX58
7r6lX3QE+8tO+kxO/YSolPPga6ng+TXZ0fge39dfuldT6e/e3X48dQduota4yseCi06EHShHg7ok
PV97xT+1e98/nSgn18eTHipud6NSZ9GHs1DY3tqBswujX/ZWM2+P7T4KqzBzX+hLeHl5om22sU8u
aRXDbYg60M3+Sml7efGffMs+dQztvfCmlX0IcHjpEvqW/NPsWvYH7rz9MdgHlNxCmlTpN9sa56Db
89kzV/4Ux2fBoTGPFqDuB5vohD7j4JObvhOphmCPqF5mNIIp7nCm88kpg8FXvtmyt3edfFa66w9x
mD7n3nZUU4ik6/VHxCQcXhnqLv4PiyZkDs4v8978iH/Ev5OneTvMN4LcR3d29cY5xYf1GAeL5xMb
/L2hlzFrZv5oiCs3d2Qm4qBv9Qwd8Bu3+bUc8fhCwhFX38XnE70O4vfWTjnJz7rpzEeM2Mk6627r
td5gsSlHzqfW62j2SJ7Qp9tHc7jABviMcDPLO4l2Yefc57v0RqIAc9++pa/R1fqhXqOjuk9v+Snx
8Tsj6KyXhMyD9lx+e4/jr3eVFP9qp5f2bfhYd+ihO9Vtxf02PBAtr2cpBDrtFE9GYOCT0RBqeEga
uFt6LCB3AJtrh2DH/nfM+Te561tMHkF7K1+oG440i1RPdkXYINvG4hT39DKQQ+TwCcaDgZqHyymM
RW5fmHaaTDJGj0+UPj7u5F1omUXp1nbIimDd4AREH0tkO+IIAyg07hIUWbrdgs1QIhJF6h+TrXyj
7O6bV1TpGN60kd5hvOWn8Lm8l2QC9q56frw3nL2Z09KqnKIK3h2A8tf2V9rbLh1f07s7tbvv+Amj
A5Yg9R81FYTBJD3sOnXY0oxTud3VFG2BfpX/8xaX9L+yM7aQHMQR0+OQ4nRTVSG+/cWuRG1lGHnC
TMHoC79U+gkr5/fv/Z72ozeEsTyaED379YmOgJ2Jo7a7/J5pgsVh/7Ps6c/cSty0hTzC+Zp6v1/w
apwctAJtfzSOuUqQXOmFKemq/GAejC27tbicRO8Hs5DsiVfg77y1RDMwlaKFE/rakthjvNvuaA8D
HWHTYBW91jz/mXoLZu4UOcmeLAVHeO2sp9x/kOmDDO2Qwar8ejcd1Bfh4H5TJPdFMjOR9+3UpD1d
skCcKyca7L6ozJDYTZ6Lc+VSu+Pk7II/N/Zfwhf+v6l7IGPk/+M5o91wT8t/+6//m6mh7ed+37se
vouu/83UREnUmPDR/wlMKP7NUiWoL6piqgbTQ6zHfxBj1L+JzAxxzCBqpKicOhxx/yDGSH+TdANB
euR1VFlD+8D6l3QP1L8ephxlpirKmsL1MahkacY/ze+MPeoLqDaAzogZXpUQD9DIWDR1338Xgzqj
myHKHfJGQoquOthpZmK04yz0ETKKWm8YjKzLk7GvWyV9KU0asqVsOI2PrNEddhtufsSIJYDUVAdG
mD6odDHdNzCWCFB6jwjoNNsgLUSGNfQlObd6zRRg3K9VtgNsHdGYLsj16g1TzUQnvD7VzbVI+Ri6
KH/qV7hIOJpJP3rzDLYU3eaC5rAE1retQ03wCmEtKbtr8JjFyIoLV0rNDmhA2ZPubON0X89ptB9R
dfMKpShVR5SnyJ0mMb+YxiICjjUf2lHrawXKijauDN+PSEx35szPg+Wy5VGL3Swz8kuUZSBvqi5T
nGGUx32jZv2hVDtSKbE8THQKIP59F9U19ipVH1zN7FdSJcskAMRJ8TL1scj6LlhEpVGDvoYM42RL
mn0vM1OEvlkjji0m1QqrOOl+LQ3oZCdllpc2aQTAn1Ot2YjkejRa3kIGpSjK4i7U6dZ2OZvK8SHU
4wF0olrsK0BklyqRqy+xqlcIAnnZhUZWmSq5uMfD15bHiFwOKKqHu8pRf2WG00x2EgScIO5SMg5F
pYzHfk7rfCcicmSSwxqqxImnCGsnRuPjV960DE3oqcGRV0zaY59b6/CDCbLllHUDabEJ8aVeMBoE
sGbp4epyJPLMENl7y+Ki/WlohYLOXyQdOjg1tAgpUXSchHXi+FHN5jrJieyYmtC+TrNaeuqsTmTa
1zyhzfWRjzNeuGS4TJ2OLd66aJzRh4jcpi3JmkkIyX8LU4J49rDSDI5cJVFfTtN2Xj7EY9sX8SbU
UD7gBFj571J9IHNjDlRyh5g/jpEokVda6noajUUL/vympO20a6Iq29OMkJNSyl4FmwbV2zbnnF6R
MSE0QLWTpjJQLIeI+d6z2ixIBPfy3NtNE8WxbSXkZ1J27I4H35F6ESqSmqss3VH1EvDWhUf9ZMlG
/aLWPX78GJft1nGcZcyEqaPo6WbJ0MYwoagqwTBBzChD2lybzGWnG92UOZWigMLVcxo5DVM7oqBD
jvcht+LOgj1S7HS9agO1jba8RxS9Tl2fuspUtug6qXHnI2PA4y91hU7BfDR1vxUfBeFT0qwIwOfl
80NaGaZ/GMNx1OfCl+cKrWJtGOZgzgumNJI5gooHOX30Kj1LblanSIeHrBGR1Q/EexYZL98dEaI9
ikLWQHhXkJ/2ZkRG9lZUMztXLeSoGAuO/EQs6XjIrEJhcyFYTOuwAB6imwc4dFlVwNmsrGAEpvEu
Z0kk2GMWLeGgZPVRLdCTZ6Kz+bWqM15knWQGgzODLr5HS8HkSjQZoQ4olVG5pv0akHXwWph8kZNF
ifi7FReqBu2UtQGER+EV3NzjII9RfzJnObWcrhLiUyZU2VsDoO55AiiGELUSs/ZkkD8Ml1unJUUV
NltyTfXmxgIwUaMDD5rQ6GdUtmE362pFg9JjUBRXlltmWIAVxR/JsGYfkQi80JYF00BXrCPHvQDC
2W2gBsODaZ+4llyhm2BBhOv7WgNxUyuXRJ/gWJpZ0gRA/ExPtJLsS53zGIGqRBpu8PCAXnEK4IUL
zDqohTqcLG0h9m/G7jeMbqomc1bAbIraWTlrvTUHQpxqtNGOSYCm7kBsmIm7Ruzn0DSA9COliwXv
QRDu04hyXWdG0l6zMCazYOa/E0AFu3Vh56R9E5/0RTBP81BGqQsStjiZQ7ru6lgcrpDcCUtmHXdX
bbTXDmiKYltWR+Eo0ip8VcHQPjIpWyVvnNMUaZQMw21DTcwYNxJE5fLAGqMLn4iKAhMleot06l8N
2YSsg94nyMzqWaMF+eOh5jnqqRInIViY7IhmvUkvZjHMtlXCErZNC957UxTTBNZKGUAjaRaRqDjM
73lJwn2cZgIHtYt+YWGikKOt/ZAUvT+sbb08PUTt/TFpYArLUz4Yl2nTMAdz6z4qXXkf4H8krqpA
F6jKTH2Ju6z5hWgSopjxQLvbKFlwvlXmfTJZKu25sNCJqyzG90rZvGSYJHTF6we6gFO2t3JB8GVd
Sne5jM11TLXsnCGHQLCyxryZ5Vi6TTbIt7XtJ680l+zMPoxObQwJRKjXtwp2VbDOarYDNm/4c95b
b5O6phC00VgIVjQYDjWMgXNnxfSGt8njZVyY0+xixfIf2bA8GY0GWqoZh9qW9ah5yuTVupatXIR1
C6sgTTrEyKkqvTdTNn0Cg1xoDB3L6tJ0JrK/av94i9uIwYS8ktkQEcH+oBcnYXxIn11uSvtZxVav
CXdUTT870AqBJc70uGrAI+Mmheek9zQp5uZvOHLy09iUFL+ncghSkN3fsi4sVB4mzTO53b9zQ9Gf
q7HP983YkCLv/zCWsjVT9rMkTWeh3hhM1oZjkhZApU62QZqiDddUbOAmOc13aRnqw1uVVT+QXiDc
sw6DCo9Snig5IebuCkUO5OS39Khg0/TGerMm4iMDcJQxKi0J840mhYFAjqD5Q5lCY4letl74GS08
OXO+wluiM21kFnSjVD1aI/Ob3LTA4prYFyWJdwWYZy9ZO+uty+BdxWNORKrrTBFFpDqHMetRNJGz
oK80+cXUp/a7QQnS66Ooh7pO9SAa18cmHVld4FYRCM4xBe02RkFIQI3OXlakL43ptMCD7prON3Kg
ScLEeZU8nrsp9xeTjGcdM3tn7bUlISn8cJohT/d5Xax3AOuda8zsFcug9BhZa3KEZv+Zr4Lqi8Pv
xx9qJ0OX9BoDo7g3HULBpd4zf1oKqp3oOihZoW9D+IwWtKJu8sSI4LHoBViZi/SaNVHjgK7odple
TM6qbVP93qooPQxRo9vl4Lj2RSeaT3BDE0B4VHJtSx6pVsIh22EveiePIvkpKh83uZ/2ctzb7Qra
91FhB8RmXPbDQIW1mrXkrVXGyW/nHPSw1df53tBr9I7W1tGEoQFxEqN+0kU7Tdag/zLGJ+oVI6QA
ExMQtV0P+X6ZO0JfVpQ7Zma8Az0879aOMkVVi/VHh/jI+QFnnl1PzQRZFhRezAVmviPHZf9kmBl1
kFgZqtlL2EKzLSuC/tmVa/U+W4Nf5RP1x0It49KR5pVDv+Z8JWYvY1pJTOSHQUF2lJ2m6UNNylqw
0YCpUAHW54iZr7ZsFqeKpRheVjTpsAvr+iZ3BYO/tZAxeyuXSA/qk3GCTEo9KGcJkoREFsevopYT
YYyfkCwbf+JUy+9rH3W7sek7SNhZRDu5MAj7fpVI43QKGmiWyJH3QBPHQOxxUlLpGrM19/pcxh9a
1RjRqajEHH2WphccBDPMX9DRY5yRgjpahKLlUwE35EHquRHIWyaQtpFFivSd+JDEYz+KAvO/PDVj
H8W9hDSnAfJHgS4XxoqyHcjYVGovE5oVLjoVyoGsgbDaWhS/6JFUX//1yPj/T0VgiZCXU5Jg8z+O
n517M/zu/+2//HvqxvZz/4ifDQkBXwRNUAcEu0Behpf+O3FV/xvyaTxjwtM/r5Gy/R/EVYAb/JRF
ZK2IhqkTkP8jfgbsbyBhhWY9sa+hGPBa/7UIWtmYD/8zHQ2sXoZ9YaAyrEqiARn2nzo5HrKZG1JF
d/BYxD1CVsNC6T3JLZg1m9wV+0/YQdWsL8YfRaxBmfQCHfBY8Vsks1L4U8zsJxtYWq9KcfWLUSco
nlNLYSo8N9bzxDkfBStmSfpp6F1c+/OUSyaF33Y9Ybd+8o7IeyFB0XxXErY629S/2qIUnvW0SZmo
BiPvGzM4SltD/pQZm2iINGce4qQiSEK4xo3/KIulaSzXXryU9ec04avNQpqE/QaMImSQX7Q/FCmh
y9TruqGlDJlKSLrhpsQNPDVtCKpxg1EtsTrAIzNV9ONaoQlxgB6f2txXQZvLFQJTQK1i8MqURGrJ
3PV5njm4dsxIKGPjipbQvYP/LsKOqBdFlY2UJUg10CxVXTpGUrjK92oRMxhjZnICeKseu423ZSH1
dC31evaEarDc1lTSi/YH0dVlf3BdG7lLLHPLe5RJG5gwtrx8I3wRVMNIR5aeHk0NjSR944FN0yAF
+sYI64vRQFV+aJ/GRKwx6BtNLLMWXOc4fxDYWXL8syv05GXZCGRyIqEY0qZUBzY82Vym3d7akGVT
8aDSxkGtesYkq4d1A5xlQxbdrA18FpOdQE0QGJrByfVD+0NIeygPi8or2DQ1WkEwyW1/WOJh/DkT
ehxWYE23oezq19VsyytSzZWHtAn6J3Nf75cN19brBIzA/8Vdn9E6oQ3qJ4kgCKnNoB6QgbO+OA8/
0HUonGHJm13fResb/ELGr0EwekK3mL8fLI9bZurEemNdByuQKRo0JlrjSrF/adtB90SxHS5preb3
Db5IFluQrYuR1RPsWQX24AOFFYUSb6dOexS4YJI1OiSMqGGAfpD0X+1kNDcNY/2eT3X6k6xS8jqR
FfCzqcKZL8a13qGBOUJxXBTjZWzXaC+lnRpjnRXa8WUxIZGqRcVVNqLkMkBa8+MoBuNliWStUbEp
Oi8pQM535RzT/G4Kj1OLE7nYqiTlpGMzSJx2CoSdcn6STO8jMfZOXWTlRRmzB6Eg0nLWIDcvidzT
ht/gN1adQQPAqpk250tzqHpp2ZnzGF0UsVm/4FxpL+2E7oXe1cYhruPM61Vh8zOM9Y6sJwtveAhB
Vg/jSUJf9BVxoDm1S1FTXuIZJe6uk1CSWBIIywTkjtV0xWGdJ5AAiE05paGuux6oF0PXWiueS6R9
PNIJy8s8bsVlRTKfRn1ZTuSfVvSepfnJSkU6gqQH0bCiMT5IiHQS57U9CcYkXaKGFqhMgdhIvUUc
HeEh6+S3H5PgZ0jxua08KJ9ZbQIGLYDR6uVI1VxrCeyV3pCf9Koa96au3fCkaSRIhTPw5jAXpVtq
ZG1tD0ixOIZmlk/kb7KXOBkwZXk01c6ICtcneOHWbbtWWPyi2Sjracdko6gbbw89/bVI8Qw2LhWf
y0FafxKcJz/IAEKxabQ5pWSj6mPlK8v4ngvZe69uhGZxkqCNkSXkIpo2fe8fBvGIIvVHaVr0YwTa
9Ts3K6ZLa2uq90JqNu9WR/DpZOn0QE3BjGjBJwJReANZnWj4RPARqU7am3Rd71+jGoEtZBJN3I9e
F4WXvJ0wqWwDumCMMobh3C6MF/f1RP1SXZ6stUXv4b+RdybLdSNZmn4iD8PkGLZ3vrycKXHQBiZS
FGYH3DHj6fsDI7MyqiyzzWLZXdtQkBIvAfdz/tFeolenbftrX9o1w1mcBch7inbGROiPGOrI/bpx
VOGjDDJVQCRiQ8TqJm0IUSY4MSpe2mleaCylNKzc1CZyqWSm/AKSlpobPAIZ9+nGVG7+nYcMeW5G
QD69IkzJfVK3GBIHMVssU705tUs630yD6b/P2hteqyLwrio+FHsPyqIYWAfzMSxCsmJ1LUSSVWsU
aHUVdYiwlCdRJUDV4rCS7fjiR7wHe+G4pMktWdrtu0kNI4BGi25oFsH1XFR0aK99oAqwY2Y8q1jY
H8ikzepdnSfW75EziGa72kB0LxH2MJX6Q3PKk3CgAsUSCwp7Mcu1Am+mz21qewSps7vcilKu70Q7
Ds86rdqf1uwzYfvWeFpoBDwEi2kPTeKEVMOoXLw2WTZx4ZABLHdh5WS7oJSkftC5Ku+dhO7yjWg7
9MgAcTmrajG682ay6uzOTjnd3FpSkVEubDli4gYlM2dZukPYDwSluD1ywoqC9HenVWNxqcam75Hc
0cC+i0UDLUxXsrsflJ1B93vahTy1p+5dlyqmH1u5a08dgb2kgEhccnk1oEBe2sy/phWc54v8L4QA
ojBdtXV64wN0e3P2vSyLHP2eRIEV80hulkXFxzaIAe/yhfW0KbwnD4SPSMjUuwaERh+WWYzzbO7h
K6U8iGo8u3ZfG7HybxTY7k1X2Mdg7CCNfGUj3J1cS21538qTN6Vwf6VznaWy2Wdlk7yYeW7eFjmi
pW3n7LrPKkKc9USQTW9l33qQ3HPRaypWxrnB0VFalPCsHTFN5nu3au2NYcH6jNwYqdbaKVPpjE6z
r6KZMCu9Ey24wz7ujPmWJK66pqni3OS/XJp4TlVHaQ1Zv8uZgFuH030K5kvZDuJ1tKrsXJVUWGyy
rwocSjpqwsnbiBxGli4ac/TS4/8Lv5p0mpZSHVGs/TqMj9arUUl9ZX0V8TS80c+Ei7pvtPZR1OO5
Xf3ire092q2Ll25t9BnZON5yftHHbO378Sw5vjdrB9CSRhLrwNoMlHtrSdA0+xLuQ9nyxu5t73Eh
OlTsHDsdLoPtyYMXKKIz1uYhLgKayUSiWx6fjPI03nFB6iQqIDIu8/3QT9aLtaxtRmUJoHU1QyvA
XSSjl2zTtQEpL+hCovF9BodZG5LAp6rn9qs2yRGmR0WRr3VKYaAFULiq0NI2faKTvcdb3W8pVJof
kxokrEqlv+0Supq8gNamhjqhk27l8Jt8PMS6GZuoxZ+0u3TtfCLeMH+yW6k/grURKssdMAR37Yma
nE5fkj7QN0O71kgF2LDJvJf7cu2XCnO3Okzh8Ci89vfU2/KtWvuourWZqonL4KbiQD2SqZuzNo72
WbT0WOVgCAdZOB1ieadH7lPPEM324MxyW39VYRVpPvwg2E0/TK0tXouAMlYibhHzu2uJVmkl+a9A
1SnSOO3fqrVtS371btF0v07OeflTC0FSVZqMR1g78zQ1Kak/qQEZLdb2Lq5Giryar1Ivipco+LIT
EV8UvyUac70sRV7pzMsdjdfcmcpf1Lfc8TCAr72vkdWpdzefGxsujl7YdAypiJXzgpk5keVD+2eF
bEibrJp8xyWpk2FzF7pz90ZbNiy9WVtow69C2jHxu4fW6RO0bNQ2LJsOKKWgtoDjfTNqbyF3gzKh
u2p2w+RAd0tLww81uGnFgbKDlPyqyK0cSJm5TVJID2cpNkaM/Q1v8PQzWlt3xyww+GjWLl7aKv0Z
l7BjYPLW+t7kq8k3/2r1/ftb8/+jfDLhif95Hz71WfnvyGS+6J/LsPcHo6hPXqRnkQIL8fXXZdgn
rpC1llRCmIC1yu4fy/BajeeFHgsGCZSSmwUrwn+RyVJK/l/AyiDwfdt2/w6ZzDf8b6uwJAvS9V1C
Lsl2t5zA+p+rsBhoTS3Furdmy7JNalOesmHKf9iJ/9t0zlMqKtTyKbb8zHuDD/VvtcoMCfhrul8N
L6YiP38d6bq9YZEY37UkHdAoDrpZpYI4Dt+dD3pW7bXbqt9h6wj4g7TbGqOq5wYadkeHY0VqjWqK
hzKbWXUp4qj3fWUlt/Fie8/10qv3LhzlQfUFu4Hf0JlHCU+0EyH5wBuGqIYgssbPbvsylu+N8Zdd
XjjL91ZKlPqzHnaJX8YgZ5bkfcpFeOiiLka90rS80g7yvyqtUL/lIUlpszPQ+rzOCs46NXSGgYeP
sUdGnrrfOj1VJ3p/rK1ZuD+3TVSX+5gRaeNSdPhmAWDj3fAZReYsJXW5YIJxVAaHAo59F5ZBtku8
RDAzj0RdJLH900oylJ2BJW60L6DBvFwfqI4jI0o1qD9dR13VXyNQ7dT4JMPuqejQ1brTB90fj2mT
l0/lUovzIN30U1Noc7KZoqwl6y4uV/+u4aDgIxXTafQ9sQ0X7d3ItvHvkBe8M74yhRF6TwdbZR1d
HZTXVpnMr1aWBiQtDyIkNngWL17KlLgJggW1Txu8DqaKGKI9v0KSWsyQ93Y6ZmTdLL39YrGi7Mup
8h96MVp4VebgnBS1p7eGwjGkqfxHFgk+N1KK11x2d2+5Cs1WVaNmjoiFd+jvepLEl985Xjsfq8YN
t6rJ+3NJg8BJ1EW47xzg8IpbZ2NKmd2FGuRwk2o7fB381j/RSvtaZaLYu3rEvhpM3t3coKayc0Q4
+Yzu1bPErg5LJK1wGvOxjx1770Q1AQUw4zvLq5dtSV79OQwpd7FLP4blSWq5jelLvamLojxYgcYW
luctuSy0I+wTFvC7abQJOzemeRjm0LntKA8+GFuZ66kNsrPHRnI11/ycMIgobxN/djejTf5l5Jvr
rKjFIZx7/DGDvoAsDNckwpMV0j7EfQjkrkcWnNZ1N6LqnKtEtkz8zjKdejX+rs1C3vQ0nKhNI1vP
wWkyJnN+AzGLrdmkt3Cf5tpf3HFbiVIcZAY+rdMUsxZlDWeZ2q/S9b8VDZRwAVVWOml8CIC52YHo
ni0CxCSyhrC2u6dc5D+BhK/atLh1tZaHxk5vArbxa0npjx9DkIbts9C1f449wmKSilrYubnXvaDA
gILGi+tiPUuT6ThNxUH6tGsXPER9Xr2lVgeWL4t6L4YcAB4qYKvmJIdzXo5TYvlb9trdKKt4002N
BRyBDMGqZLlbKMQgm5N7u/Pnt0JkD136zSB62I+zs66A4kqI6QpeMd41QfpomOq2Xcu1rIaQPUyJ
YF8AKxx90d7VQ00j30AAhdXnu8mjUqzqSCd0Eu9G8PQfOHVqDDbu69Sp+TKMCslf61xFcfEaDgi1
eroPe/3RYVSLQ3VuKC7bQEpeSt8HSpIl0yYqCZWUhy6sqb1tz2Xhu8cwAjvKp/wjIq1ReQ8s7FT1
dM1emCE9xBnB+rzCr9QKxxsh0UrEC1EmcxbaTKr6hgp1bEIKtqDu5Lmvois/KnFgFtOLy3e0WfG2
pqYEaQzPVSLOIQUPN5bJ2KcjZ9pUi4GjsPRZus1l9PCuizS/UwP+JHoUHxILLaBc2hY2BKWhBrFj
28eqlAcSwXYRP+aNLPaibFg9c+BUat0IF1Il9hm5nMjiNbtUTq9Czj+ssLlbZEAqeM1kM/m+tVtc
6z0cWgLA4hWAqZeKqoecIEjVIL4LM8R1MrlyfR+lNZzfZkrRzOvwU9r6c1rcBSrM42e16pfURW3Q
xW5N42ZmTktmvbCkv3liXclNsTZEjOFejLTFe2F1GUw233JTne2i7zdWZ8VHe8pY0N2SFwJPBM2C
iKQbP9rNQxTv3aq9XaaMiEVCp2Gxym/Gt34J6g+3Q8Wqw3SVh6JBoQHrXafRr8lZnuRUPNuKQDxb
31lJeRntgcCFbIStQ1Sz07GJt6LOLjzZN1OL4UYujPmLM39zbQJ7uXTbpuDQDdakged1WxMzAuC4
aOmLdm6YNVadJiACDTOfPRXIWz8svQfeijuGfqbhoRw2cH17JmeCdCLr3Uomcvop21YWZz/U/7GO
qTYxD8zVdGAQQOXNJ+OsvU8T4s7mXARsPlwxBy29O5sTnO/wpiG5qToIX9q5xnRQvcskzbYjCfCo
jvTP3CUl0UnbrbA0VbqtCI5WP+5NgsoreXODGx2pGyuR175DKEfQkbcg53vQlYF+j/ColiI61LQy
zUOVHJKQT6AN2GiUb39S0nlACXCQbXQnvBgWKMgeUC3lmyD39K5EDrLXPipXq0A+E8AEnkwvuCTx
trpWeR6LAvEPwBbkXJEd6WB7jVLuyKSt+MttSu0BHx7HadDnIMJcGdQkvMpMI1Bapgo1B3jVYHKe
V2t1F7YobKP5h15G8p+66CcdM87VtJBPjMiCb0icsjx03WRviml4r8rma71VlG7ZB22YiWixmXa6
SN8Tx8exE9HmE4RDes2EYr9xdJZHFvCF97L4cLyFU9KEPM4V9lOpqmwvMhXuuFxeKSm3ofqSB87N
FyEZU2rLAQDSjoexI4suLhfzYaTtg6obq93HrvdNJdhS7IHvpdNYQ+rWwdHpS3tnXFvjdczw0Xl+
CJcbEY5B/dBulqI9x6lYjl4pHlJ2+KNVlMcgNOVRKae+aT1FSn6UtLtoCSgi4UndUgcE7duQEBUE
yfe5dMQ2MjMyNkpwkH47/HD1ubEIntQKufiy9vzUhf0xVJCrngTQQYh0b5KWLpcSpdxUVL9Haf1G
UPiwzohbb7RvZ8QpODwrua08MIkEYHBTif7GVQnHw7gwb/S6vONY6faUBpitj8aD7shhR9sASo8+
8a6rCkKdHkskvl0FweFNzrTlb/wF0w4DMaCSWyQeBjB0oiPlRE6LvfRio6jk3KllSvZm1vlpzr3k
nJXmqQgZB1PlFqfaZPElLkmx0w02uyKe4wOoYIYAUNiHOmkfh8pH62sP7SnIVXih7YWO+azx0fv7
/qHL5viiY4HbaWzJaOpQYi9T/qYkd+OQBD1Hshx3gwFQ6K0RNjUlWMVr4hkpe4PWgJXjUAYR/rHU
mk6+FTPye+ZnEmfuC4AFNz4aSzpixMlpE65zNVqbdB65V8b8mip7/oLeLJvYTT/KnqiCxKNqYeOr
2t6owJop3Bqv7apnWO1cc4zi8UeeaLUzHg7PyHdGEBGY8NJv51Pt5EwiIe1EorKiU61JLo6qgPvf
dW5s7s3N2JQEJ9A0egGHOvuDj1izHnnuFE66qn4vPCd56p1G7lzBBVaPXEkmNwhFyHymzOTADx7u
dR+/UQUawAH0NTy3twycg3VY3Hs88nDRFFqZwTKbIG7y4xI4F1pnX2OVcKtGS7FPQv8RaPcGjWd5
C0ZFNIfpqYEZh/iTLmaQ4wVfzTiJ/JJpB49jo/FyKntBnJLoY9zIbDsLh8SAcsGyX+TJTWO5BNIo
x3AJ2Fqvr0H0nCySYzEwGohSTDvZKXwGdjTfd639anRARNss3UsfwvAHYGLHxtU/M4c5ZlGReirb
5kb5/U+V6jugW7Vv+BE2YrLkMbJN87SMzaMjWoahwCqdvVMNVLTNOnyLliE4WGFLl2FpW1s7XKpj
s75FVV5b10G6uBsVrUl0Cdd0ZAwBF2m4PA1M61cuCD2URkSEbB4+tol+iBJmmGlS/auX+8U5CWaP
CwLGpUnneGcSWre0cX8hgjX7kT3wM0HlgN/Br9u9D4b2TQ9Fe8pToY7cZcm90xUkcOdVfgWt8Tp6
DYCWF6/3U1GtUyZYB+fxTqA7Tgm4H6K3YKEL0EdW5Ew+SsgiaQnEhN38bDrpHopBdahNFiI/pzq9
WkaLQ6a28/cicglg9KvllFMmfNM1+L8DNlZrylsER5IK9QhhjNdYR+En0d4trWeHe/ehGFKollmN
P7tS9Dwc0Z/xA/8bFPkgDv8ZQbn57P4dgMLX/BNAsf+wArCJIHRRJ3jI6/8FoHh/YP2IHOTurrv2
Z4CS/JcaP0Jpj+QemNdxHJuO1n8BKL5lg6vwpaAvQRT8LS2BdP67y2wFUMIwAouhMCQCzVz/fX+1
tk1dNoxBEqmdhaYN3sQrvCv9RUINOfLCTfhFTgV9Y14ofYSyat2WaXvlsVKK169Ht2xoko6Ri3eH
OIEq9ls3uaepcHqpZJf/Srso/kBIOj+mUwQlNyVT9q1KZq6Z2GWgzvKRk6igqe/apzcWtjin29yV
YBLNmGL4rSa845NnnfpobeSjuh2tn6rMS6PK6jNfWu8U2ZF1knVavwlem7umGYtzmAvC0sNi+Fga
q70KaT6FizDlrYAn3mVWYu6coCRtoHHYI2Q9n/LZbbH3O8bmHEnG+WdWz+Ya+YJHcoVEfNU1KdAt
anBsBayrJl+GrSxKVGb8+EebWsifAOAEls8jygC78XYyDvzvE3Lkvc2vdRPYdEKyQHk3var8RzeE
/Bz6MNotgnj5Ve30s6Pg/QC0XXwPZoSE/uzUB1NX9VsxZ+6yD3UY8H5m2WM+RPWpE/PM3imJsDAo
8FTwDiODIbfVyTFr02ifdfUjqg1yAAQairCj82vTWZO+BHKWzOo6PnNAh4b9jF3Zyxw6R60UW6Fu
yseorqdd44s62NJ7TdaaNeQnznyOKZNN2TFMuvLDj/riGX1ys+1j2ztl/Uw1rBVfRuVQ9TmG/a+w
L9ffm2IxRhtJph+aw02DUJMBfZj3sWm8pz6andsYQcFzUTV4T01ffITQRxd4Nf+OStJsJ/K4OkmN
0GqnA+Ql6PAScCrAaEIbZB/+9gaI8C192qtwvsgF66nKXvopOkbu9FIj5vwIqsj6kWbMUbCqa35p
jvdjyQxDU+TySSzeUzOO5DvYmlGtrJlBGr8od2WdTvcLfeP8sSUoAFF1+LudJaPfxE76YFEqt5us
hL1vwO3wHNFs9TYOuvktOzO96AgpJXKMYD+Hc3rydOGek24wz4MM/XupW4M5N27FTRDW+UNZFPPD
XHcWS303Ma4nUWetooKVZTICx61lobkdOkfne7uPcP5PQXIbzI26DFNCG0ApzE6gUQFIq/ziKY5V
/LuZIFsoZXbmFx0O5byBoCJ7L5Xuj3DSJYbLLESIXEXVJ67UettkRlE5Th+43I4BPZ4bq3XNDWVp
6olpu0MEu5AEkJSDRUBD47Nf9sUD1VTsqDVk8Ina5uTXYmts72OanmyVdreV04W/IMBs8AcruFBV
ZLvYRSzSEKqp++UlSAE2Zi2HY6hhZ4l2IFCzbO+S3jIk10oVnCtJ2fS81hXzzILlWVIeckST5GQm
EwdIgb4WvGGxSIftcqJex2l6m7I2/z2K0GXNyPvnFs0vgfY1R8ihlpX/rdGNh1mVk5p8/34AbknY
3VGtSqx/Iad4tZG4hm5ppW7n3WJHcb3xrVw81nQCxkc/I/NEuIujbiPg4L0X9X179Kts+J6i1N1k
lPY9WTgv3ANUNbkf5ZRNP5iafaYVOwn3ynLb63gx1xShlsvG6TP7ZKe5n24Wu3fYHdI+vLFyMhx1
5VpAoyK4hyBOmx3b6kTQSeU1v5nivAt+gByWP3APNpr9N2V48Ta+DWq1aZzE3OvBqu4HWs02lVUQ
FDAslOiOaSR+BKYhWnuc0n3ftB9OBVuZafsc1RIUEf3KpAeyBcD0iwsH4e2Us8x2/vhK06a66wua
Rovwflhoew78+Tpa0OMPMJ8HZXfVqckb6qbzgDSc2Rt+OG2IKSdYQi88L9A5lMcWLaNvltDmCxfU
fTZWd1xZcTvYZhNl33c50jJ20UmzgIqgXQvaEvFj7LwLNW8HBajVHNcjGVtFgAluixSvXEgkYWgu
kvsE/VQnVUS+UZfV79r3AhbuIm1IOaA9cGfltCIDk6lL20wcUn0fsckwaH+fmyx5N3EefVeKNsqN
njKkcIINFmVuINC78gRi3kxL9W3UbR2R8tFx4CVuZW49hCxYBoafBU4ia2/ZfNnOpAMiF4wG5n5O
s/qbMLY8umDlC/tC3G/pHP2EDfUe1VxWHO2xHdasQdg7WL0luixkzD4EmCAsfZjb7di17g2dWPyr
WKef83y0rkTbh/d9tFTFPi9G/0GO6Eo6GbePPoXe+8kk5pIUTrWPFjc7zyZRz4lGpJM5iq05V1Js
lqFxLpkTuGcPFplsz7ytD30iFHGdCczFqBq942TwryrRraUnfnhyBg/y03jg7mlX3EVtScKbFIBt
UbspZEKNQwMsF6y1gDW+grIgPyUfN5NLdiyYvDcN7bXukvs4a6782d6xcF+5LuY8b4F4roS61lmj
T23e1IYSY6/Z6RAZSOp3AS5viHmGEz14+7GZ3TvkCuS0KM+JsFVQ4YeESlkP0DsYXzJZzEcgZo2n
NpQE8CxLNdBKsKLu0Bkh/wFkTO0cQSi212rvNY2W+qTGnlXfRHNL2sfUI64L3bq872xn/UTsgVhN
F9nweenHKKGTKg4D7u9yak4NorMMffmsjsOX4oTCQAoCewmmX66SlO5LnSIrmeO0+FKtWKuAJV6l
LHiGelKivhQu3L0jpVuFZe1tI4YX2ypWNUxcooxRXyqZovJ5rkEKSlLwco2Sxvj1R4Owj/B45Ib2
vlxFN4hWxteo9vrv1uyiaVnFOf2XTqf7U7PTr/qdbJXyqFXUM5BG8N3KVqVPIwpUP8WXAkh9qYHk
lzLIfKmEmIWLF44ftEMI1LkQ2j81RWmIvsivLdAPk6qzPUD4q2IVIRVfgiQtqM3d2qtOqfPL6JVN
Fr+VCLsHteqZ6i9pU7GqnPovwZOlDO7sVQU1YzBCj90wWBLPg04KlWp4tL/EU18D/v+GVYYF4z+v
Mtte/aKRsPppPv7dSsPX/nOlcf+wpBU6geXQwUcv4V8E0t4fIWOItG0Z+T7i6X9xwvKPkCUHTvif
vC+Lxj84YfePwMEHDEKPbiuwrcj7O5ywXDnpv8ijWWkwMruQ1Y4XICv1w5Uz/ktaB85M2psR0NIR
1j/gWm3ui1pPh4F+ep778i3wut/9CP7iMGwUo41JgCFF57r65TpZycONFqzcdbIJCaiQqI5MXJRX
ckRMYTmT98yNOX6M7TwlByvm8N9kjQJQs/zSOyc8s7R0+3a5b/ywxilTU27i9OIxhy/a267277Jw
1E92gmemzOhC3TO4OsWulEF1iMuQVVyAqtt6WVuUYHPjklc/wzBhRwG9Qq6HtQpFyA13cjyjG+Sy
XeEwL2+q78o12P0GwP8iyCjN6538rIJ4Oqgs6qhEifw7M2RXVC6fpUnfujq/KehYX4TZFz5hQKbz
t64o35cwPQWgljhCOAJaMX1Mo/+ozXhxW/RsiQOoilOmbBBiZe1JOv1znJKdk1HKmHYKOWOPqasv
K2DRYmQkHQhXU/GbW4BKB8M7MhaDO5UovgHt4xJB8oqYZkAsSYelom0eJoh5hUlaq5cBieYGrOOI
oQmzScj5GFYkJdby4piEbYAkcrYXES6oW+HZ9Wta6dvCpo1OLAxgyXvcFT9N2P2u2h9FNRya5bGr
vE1rjdehr/fSHEPaA43jHVQnMIDskdVcKY2ux9g3ebLsxzHYSIscNbRS3Nh8wh8jWX6JLWhpLu8T
nKpL/wgfvp2b/GTL+L7zpquiEsNGFcQCqfS4+lL7rPgMWZJa0e9gcG/CIn7KrPjQoKZAgJjf+Lp6
nc20TfDuGO1b+7yVxF53acAICc0tQjKAWyFYsYosPCRs6/A91WWexwfdjdjppudxWD6quUi2fmU3
V/OEd8p4LR+59D71cLFTx98U1dTsKhQ1cIfNwU2Wdbv11a9arNOfitMnoeaajCEnSu490ycnd3HN
ixXzxiyT7u+roLE2Pa6mLM7ym9puq5f1MN64q8s6g10IIzN9ZoMqr22hp2Ir9GpIQ1tEv73iKXbs
5RrRJotguRqGa0Mc95wZjJOTefZAhs+Q6OP1LJrppenGjEAhF2EXzl9Jx1/co4Gn0D1i9qmyk+6X
O9Wm8qkK65nGPTUzUNqoJ7oMSJF1q8GDCZFkxsx9BKZr3V0odXwdppoyFzfwH6oekf4+sGV4X6zj
E/IxsrzWkWocHfeGq7ndxsCi1+E6erV9pIgSK/v07M6JOYxuwptXp8eqsOh/GCuHn6voPvmVkYas
jTllUf45h/lVUURXjZgOTkWyZBIRRuc2+db5mv0gcPB1zuSmrkOhXsdDd0rR2NlfU2P5NUGqdZjE
wVjfz2W8TplIf2Fc+0kR1mv5NOkMPOBQ9vjG9Ex166b6c2pdB1i9LOJnEFfD99ia2kfzNek6cbac
LFaRb92f4/DXaNysU3K4JEbtsFQ7MXDw5EZb/TVgA2k55FZ+TeGNPbuIteSNWzvM534VzMFdpfB1
BKhu++Oi5+UK4zwBcAGb3nMruui6i+vhNXWXwDuUJATc9BHGiE0YezC5XmYqTNFyemxnwGkSv2X0
OQMXNKsvA3dtS5/D5M8DQ42XfCSVrRBUZjMQqYmn6zoXI3iFjqNDWXj1vvWl+lA4w54WZhPKTpZV
Fp7GvwdZwbl61hARKRGlMdmdvRmeZTgUzxFn5l0VAxYXZXfCtNdfZab/baxoYL4sJud3jZjkfg6R
twG6YxRgUSRXvYtKG9F8L2gVs6LiI07C6DxqOz6owRuO49Sbo/ZVdUq6xnxju18DEpPgEPdR864i
zLHbRo8D2s22++H5tf+jy2JnH3gFGlzT4xboZ+Hfzii1t3k+9fW+tJvlpuLWuYqCMQPJL93pMjYR
zzH10EE4a+Lm6SC/QaGYXE8om56qgrQ/3efjdc64Rm8tuoUnzhTCtrIZpAE5b/3AqR1dIcAgiy62
B3nHdDf80qkVXBWuNORFxiZ8wWziojJ34uvCQWm1KfwWLWOrx3vSFTilh8YSLznK/UdvyPxTXnJM
tFBw1JlAH1yXssJSJJwtoQmdzZvmz3o3ddbwbdJdWu2mYWH5s8vljGOl3Ttukt4Dt3R4bbBZi6Cq
YVUUdZ1+kD85bmegdrC7Pw3GBYeRKvmBKa/fghfku6GbWKN1abW3aCGp+vTdmKiQnsyB0GnCecPU
KZ50WNes4JG/c5qsfy0VXufNwIlwmdMyoJgbu8suNxHZODyGz72xxmRT+SE+8VBcMOE+DpYd0N/Q
dUfJZbtBDHs1ukF2GvCoXCEC4I2IplGLjZt59qpkL+O9byXWXZJMHJtFWKTfw940nwB/i390vabd
SbkAN7D0UmA18TyaSE6/mqlBVt/H/loy7pAowFi9QyBhnYVyO2ygXgsLOei0AEcllw/fo7lEBvHX
huFHfRM2ow/wzaTPSZyXN8iyrV+xC+yp8BIoolAx0eS9JN5htukm8pv8NuyLeJemQXdKHGiprE1Q
Y9bOMgd7U8n+XNH63uCvDetrEC//vmcpeML/7y8AHrMDOewWH0kSld+r3pupenSj8cNvyGrt0sb8
6FWUnZ1Ek/3aZeYQF4O5dF7iXSy0bOuCPD0QGQOBQTrIk1UD4DFGOM/ePE3vFQKdHfThWcNVLYsL
Pdrmr4oL4TDx+H+vYjIkANnSONm2vXKolCjTp8mt39w2Go9F6uzxflEvxQq9Gcthui91PiW7QKcE
WWXg2Vhgpl2BIi1uYTZHv7kMQXy9ZM7FUSEpIFHaXGejGJ+sULft0er4kJtVoMTurB/lqlzirnDu
0XfVOwHF/IhCKrgbEkJANpOZupdoVUn9/W3l/2fDp8Py8X/ZaX62P9VP88nuouCR5/Mv4vq+jKLr
1/1jn/GjP6j1ZsLy4T8CGYRYN/9p+GTVYcFxrXWRsO3A/tc+s1pBiUWKELG6YQB5woL0j33G+4Po
JeKS4H0i12HU/1saV/KX/uc+47g2F/UqpoWicVc17V/3mawPMXMtEplEZ3/oUVT3kWfMvfzC9PK2
rYkwXaE+f868A3kmsNyhIHUgqfVv4jJAB8OBcXqHhSC4z4BqLssKJHqVF96IAV/DJh0XkEZ7BR0r
pJKQ4013HZQphXQrOGknJEdtixWyXGyDh2D5QjLTFdQsPWIp5Qp0Jq07tMcpbbN9LjpP3c5iwBCn
ii4+ztYg0NYPsP4AhCCoHQqT28IMCCDh2iMLiSLpIMQ8AL1y9XvAopMAka3bxf82/x/yzqw5Uyzd
zn/Fce7JADawwWH74psnSZ9mpW4ISSkxD5sZfr0fvqzqGtxd4Ypz08eu7ujoyMpUSgjBu9e71rMm
smcbNwTKsmbcbJ+sJLYwncr4awhN/g5ZTNfMFvEGuXso16XW8COWx92AK/MiD2NpfXF4rW2zcZBL
JYZzGDmPKZ/QIvIxgG5yRyNq3oQiVkt7xFTmGgq2R9eZ9aYmStvtR8N0iO4HMDq+N7nMEP/Kwgd5
TUh3LgP2yisnMbCvpl56JoUzfVgi7V5FGvroO3ZKmUgHaOIQ10n9MAV1/VnYPlZXY5oCZxnFpXGT
BCZmTLtJW4b8xHHeDR6qOV9CEtV3ptXIl6Yv83snK62HvvIQMCuCkIyQTMa7JJua6LHQIkFLj01c
lcD885Rn8t5XcXjHF6h+WLHsaDntlPOW4sLf5YFLxa056ByoyDgCPOzH6RUPUbLzLT89hLiIttCS
qqtEdjzqB6Ug3QvD+cESjlY5iR5cZKN5iq1mWkkMn0Y+UuWia22x1EXnbtioeeyVHNO+J8zS3GYp
V2Myw/RWQNN5tywn2EI8qR9Nq3YZmuWkHiVLdKZyqz9ObNaXYxiiokcqIZFk4uoQJFBTwhG2XMnp
kpmLtWg9Ebk6DWVqOMvRt7knrLI/1kZbLtj2TGs7A5Lj+0RxjYPhgYqNRIlfzB30M0AP5FE8rps8
DTl4e34K/Be3VY7xKZFAlTrruWL/0w39FgBDsy48hQ2oTqGzCiH9rc4mat/oWX1H0sThwEiiJMl6
tdHyZFq2Ge9bzEFKXQs3M96TSGrG2nE9n0KJarx1qxJsyJzgYSI2+q1yIxjno2ruyrZgwxVhH4Ax
nTs+Mb6g30w1TtIqH9p1iJ9MLrpIjFcJA+Wq0wGyh2PDsmJsqmLrpTmWjUBm2IhNbMS2124dK4OK
Jho2knqaH9oyo3tSheLshaPYxKONCO0Onv0Zjol/1ZOKXGKVqD/qqZnWHmnpk8EtSCj1yYzwyRnK
TNmZeooGTcIfACcnhGLmLT+CU5ZG9aoQFhTtzEg3Ih1/DHNERdPL6irQxa5rszc2RvURV1Z2nzqx
ejfHHBinrh3qSpbXeezo0HxVCFNoCK1uYDmT8EPjGSkLiaqVllgnjVH0G5sVqkW6lF0T1h6vzO4G
VJu7gvzYfYiH+xhVjXVTRfm67liCrSoYMfk8wdhXXTPhjYoAqwF+1PNjYFmdvwp6+8lmq3KaDF07
h66mjl2q0ofSlO1nZXdyLQsb9woRn30IM+DkahE1DkHa86Cz5D6OyUEtCyNHDUKV4fCi4ZhG/CL3
6wfOLnE7KahYUuEqNjscNKWV1otWZP5D0IriTig3oCkYvp2VDe6bgRcfpIkD3H1QOIrtxzj6dJvB
v2bzNTwFbKn9HeA6wgVlEbAisKexoWgqdU9Kaj1Ksdr5YeaczC7U0r2jjCbatzIfr9WAOgt7QkeP
CkJCiiT8RFuvc1xUaavAoIZFHx4Mh7DQmAFcTk3TZvFtqoF+UZ9fX1WTY7+AsYKU2kz152A0nrbV
3FZesUUKl2PL4odHXP9Qxq51l/a6z2c1QI5jDqpp3pspPB1puGBppiz0t5hh1VFn+/WVIcWrhazA
3qRDiEEaBh69ZpFuUVmCJt2yv9o0QnsamptQmUj8uOWwc0Va5H82bTrchoY9gGgOnbu4yvxpmQiN
FyDghE91WTZll8UTAgoQp8s6yrispvJ5S2UgES7Thu9/Nu+wJp1lvDvvtawuvAEj9VQb1WPI1ktp
ybmPlHvoQ8r3UudaBl/srl4mg69sNOrk2F+WZ3Leo/U6gpRnK3JM5XfPttRaVHG/RpzTXmNVUUn9
czGnuu3fHwb/a+aYLGayfz3m3bcf/2zGm//Qr5q19c3mLcjFnCEccwDptxnPBs9BhIjskCmlAI35
DxuOoX8zmAvxx9imDmZS/w2K6X4zpYM7B3OPyc+sNOXf0aylx1/yB82a4ya2HoIhHmOoZTh/0qzV
IOtaOvxAZH1HqEexI3MwVO4mlsrLLCuLTcBre6lXHEZ4q8FPxZi6BFlwk0/C2ydKRdvKrAliw1hY
QpbhCeyPoCd8HI1aanwB/WLlmJEDIb0v1rHnJXu9qdy93xf4JZogvc+HDM5RpWmgdHtub8CSUwhq
w5YOja7D9NzNbMtCi2/SWD8zARBqSZtTQgT7WiUIsiPsL7IU2nibxB2UZmyhO81Vah33trebSkAi
REM0LOrSe9WRkBM934HfO/H80PjAdn9SLPi0dtooy3zEOErSyKFktrA93qP2lO+UN7nHGigKqc8+
WEbVdZfn9N+GFpUhfSwOaVtE+7BHpskwaezGkc5Wnq79pogQ23As5D8U2lPQAAKzQvlgp7iaU+Yx
MJI59VVhDSAqhhbc+U69Cmzvucp7IBwo715SyVUr0jmthd+1ZZLksVCRAJPytg7789RgF8ycJrhu
4lYDaaoFd7ILhnsTt8JKnxrqhErjjYHL0BdTG36R5K2Psd+Y6IGGvazH8U5jbkAPjHEdNGK8CYk/
fBLMwcmBRLYsSvqak8KgsUNyMbWi7nZaF7arsBDjSvbpndUXb0mBqFDY8RcQJyIlEAcXfTKsfZNb
puRbs6YFaI5q+kswXtdkemhr8O/0RqOwp/CeSXZgEM2L9yxLQSYjYoIubbI1BwbSRxGlLrOneKuY
+VDlIyS5TIOJpsxrkYwWShiORvIN2mYOax7TBmdOJD4EGVf+9PDeWhMxb4NSFxBKDEYcCLZJWjZ7
uws0YA2etU7MruXes8j+64NGRqQHYAV6Yuc2br7Kggh/B9uYVayiJ4gyzlU0c9Isx+CtAyOK9Sw9
b33SBAuzPwgveFZZ0kJl5SzT1sW47npPP/cug0fiyYL8hH7lcMfuQxXcKEMj+wd31pkAD8JsxfKl
21tEkfYcRboH28arl2ZcWVjyA/uolUgeWaE4oFSi32mhS/F6RXsoIxfydM9P8tBO9YKsVg8HIHiq
sFLvJqUONXInpPv6NuzikLIDPVn5ZLbwZwGFabP6FDnGax/5+lqaEyVkdrcnWDlLRgbaiJphfV9V
L8pT400Hs9fydegjgUVYeJaCbqZhbI5m6x6aEbuzi2yH/SqB+ZPO2rmV3oERxJLWKFIh2fjGc4N6
XKFVS5IDISkF/yF07HgVsyN26ug7d3O3cW3CzoOn6M72qqNWZw++tMI1gnewmLLIes8BXqxMaxi3
td8zprbxXpiJ2iVDct/09aGbemKOzQsq7rGyTblirdEvAi1iKnREvhV6earaUS4DPbot2CSx+ArA
AXKgvM1tWlMmz2qfa+F6a83X6oc2Y+07+rLf2WzB103iDHz7/YGx38H/p2XtrrEoLbDChlSF6SxV
UX2lY/PqTA2fc0MgGoe40UFdcdiYxLbHXJ94N+40JntuZKqxqnKNgIfz3srbe6TCfeS0xlJlwQNi
1NkaJ3nCCYacXyecHnAqPsJs+O7xAxMLN77W9cRZWShoqiPzZMLOnRfcDMqs78ueTVlvlI/OmIlN
NnJfw3Ohka8Og32GTYSg0gjBRSZ0hWMjGp0BAD63IxjgFqR+JAiAlDFdYnmOJ4oj3GpI7fFaS4Yv
jIB0MA3KSq5z09SpxK2jmkmKwm5cxWu3nm5TbI/L1gqfQ9+Hn4lDXgn7NeeMuRtxYJXBSxbw+sHN
NyzKTgkmP+JcbYqjoW+eUmzRsjVe/cy1cEQHPH9cBewyt14ZJUekyeou87wH4DQrUXK4s7yhWBiQ
T3d6WiAhphl8We89zLTrKKLtwsfnX3JuYhMGzCgmzmD3XCxTHlI5dhtb778kz0+SdHhu3GIlmfvw
n/gQXcAaAIJdhazIeGJs3T7oT7YPb8U3z6120OM313uVHS6lG9wvCz2HMWNjiwqsx2GiuKDyZ3jK
aiox4oVm+eYNMWU7tOqCPVxPNj8PnkKvBLlxnappraL2Svcz4HLNyY/puaohIQLpe/GjUxKgFJo4
4AAI3SLeYxZxAYy6IoQgD635KvIsnBPKz3HZBC+G8YV6ezQwQub9ITbLbB3qoK45zgCqFwUgRaoy
vB3mwq0RyHhnhZRNeW137VabKvD22ZA+JcCXEVYCfs7SaXomqhBszfEzNq4SgpRc/QDZMtHubPsh
rQx9O5E+CzpKbNJVW+vrRHWbCeAXTjIovRxxAprR+a9ePTnDxuJ4AibJCm+cSrAMie4s+7O/XEZj
ECsxH6b4BpQEpd2Kznq/OYa0+wwEezGropI8WEgAeDoOGj/XjDgBKNthsFahtFIGEf+dyCetHmqi
VKTKgiOeyJ0xcgg33PKq7hr0A5nvRayjC2eUxCToB1sdOMSaDTVlCzH7354jv22PTwqe2yKP4mNp
8H4XGOXJU0fXFHlsASDESySLTxP74jIn8r6Qo3NEd7uXRHRhjXevfZ7RRlZb4CItg+yC3csvmeQ/
TK3DFuC0NwP6P0Fq6iWdGC6UY037sHI5APXrIkvqbdY1IE4q45oH9FfjxeN2DApn69fU7qHcXQml
rXXXf/cpQ8oT17nhjbbMaijWZmxDv+j0c8iqYq0DyZzdn3e+iUJel9/dgBJnp7otwJJztjG3MKrW
gT5d+aIUGwHnpY/b76JUd8Bcb0M/uS9DdCmJrBRW4Kb9sKU72+F/dHe8aaFuN2N8Ir3/ZPbR1s5R
XBJxVWcOosl0W9XWi7J88iu8hqy6BrgdJ1eyIM/RtUCipurGroaNYSZn1fs0B9XdeeTGX8W9ugLp
SIa48M8csB5bhdonI8ovvE5hryKA8z0oTHESun/Ks36jd9W5iqwEw0KorZM62SpAF4ugJkc8xCpd
ew0rNQaO+0Snh8YLOrH2VK/Dh9GGZeyJCDoNRnVsv+FidAnY2IlgsQEFaVW1qVj5WNSwGjQmu7P2
KUpQwOwwiTa4dflWFSMoOqMbrglkG0wacplHMFacXlGmC2GzFdB62FFVq9Rn7JpZV9A+6ExoW8s7
FUn9ZTWMtj31Y13VLUIzyXmCBBB+zCImF6vwYOSMMFhk98hiJ6vSKwZ65az4cHJnerDuWzbuWC3J
EuVj1jAk4HbuM6NejGmdr6EZo/ykfNpj496G7RjtvKZ593vtPal4s+PxAGvJ4mhXYEDhitBw5DcK
b0nEOzbV6QJpcKHXif8YxSL87vP3GHobsO02gi1s8Q+ybAJM6BBvJb4qIveaOA4+MoPK+OzSAsNn
4HnNwjS1dBN45AMHrz5rLqlBmKnTJpg3OFod3ehaj8g1SdwEqSmOrg/vJ205R5S8ORiI+icLcMQZ
lYvevVhcxw2HDcMUO62Mm00Rc3TRtcHE68jCynW6cde2kdiyg+lwQZKwhlJwnThmeIvy0Vzj/qMz
MSjCt7SSzIql9sMoVLlGWai/Sy7Gs5loDiHNWX2xH3DAY77v6RmHZvA1OKnxaRc92hyRy/i14YS2
13tGorLtcYniW7uWRUciVxvNcC1rKrEqhqxD1YpbyfNv4VjGp0HMcaF1EvdiGPj3JcDYhZ879g5L
51Xs0La6tNE090q6197g3uC0YAb38Y5YAyezIkP7xXFXE3zsjHU5FOZKM0EOEUc78nXu3cYjhF55
zEhZdsZ5B4dCYsXO9bvJg8rWqP6V1TMRop6yFFU18QF50VzUFlVPwAUfpQVu6O/LCP8v75TEX0JT
FsX49vHPGKLzH/tVbjAo2sAqjgvOM2mN+v1KyfoGToXsjoPcytoEs9uvqR+Jr87CS46DmucuXCxE
gn+slACI4mubN0266UnX/jtyAwrGn+QGl0ASsGLA/sSO+M+fCq3gTnBTTzHnRsPsXqrZkqEFGuYM
GQzFepwtG7pfGMfkIplFiGcNz3EeyH4/3I7m6H/GF5mtGYNS247NDRD0Z1lvxoskZ5MZIIbJjpeN
gYlo5876HTsRzlLGrOrBKlRHcZH6ANIT8K3GFYgNOA0mMGiV+wC9bKxdPGBnwRCjxk45/Wps64TG
xFlSBGEur/qfOmM9S46z+KhmGTKcoI2vqFSgT8rGnEwiZBYtw8nNQZ8iZAJ4RdMkcrpu2UjVaxI7
9Er7GkvmGSpWZyu/GMdr+6KQgrUPsj07YecUCmw8bjrQI9C6p9Bj3wJCAKlVXFRXa1IgwAeStk/e
LMsm0Wcxq7Q27cQ6bbdhH0BonqXcctZ0f6q7WUyiEa7kQzGLv9j24BfATQpXJOxdsfBnoTi9aMYT
6rF30ZHLWVIWZQE3IbARmo3U7u7c0FZX0SxDjyRB9+4sTdezSO2VVffZz8J1qhXVESFaO9NfoKCx
yadgtGgf6WbR23ZSDkCxT8eSwHxxEwJfJ6/I4gvKXnNVdGX3qGMRWA2h46NeZFHNA9vYh8IDcZBy
4KWlDh9GCoRBax+cSDPfJEMWx1n+73XnkajdJk1pbgScATAaZamwmlmT9aPrkCsmUCE4gNzS/pJW
Z+1aMeh5sQjKsn3uTas9jR3Sziog+v2lar16C0VOMAx8BCzHKfZObhxy3odFZDz7nqfxygmC63Yq
im3iVOY+j7T8dXAG6jfw8q/y0LdWcUlYsxgkGMqBDpCdo+GaR2RXasULlAR/F2Kt2DgtkAWerTBy
20roH02iALTqhBSWJV6jt8jSs2u3SZpxSZSp3YZs+D8HL2nrJf0gtuTF19nb2BH1OsHPiWdFZ1LI
4jS9K3ga3HdN5xyVEVNmGsEZCxclQDOwZjzNN6WbjyeA7yU2fuDWOV+pvxrxqzKJcnRtO714dKZW
HcbJJ5wWspndaCzFivk0CjZO564m1M2vwlEnvRQ6001kcVMskpr7nTyDe4jLgBkbjaw8pRFIwRRy
AyUuFpfB6tnJAFDTTYPlG/Ae208eAHiJdTaE70HZaN2yYfv73S7jelV5Ppz7HGT8OA3hdRq3zaLL
kuleJTWhFumazPmjnTRsk6xwJQ0q7BpY2QsnDaab2jaoIVTlgQSVuiq1lA436SJgBRrtCMzi+bjV
oyg5aY4frUdqZwRh5MpR071ujxBsTdxBur4Y0PtPjj4FiB5ZlS4dp70VesvuQU/mKhFbW1eV4U3r
jPARnWFWm5X4ETPjM2mhY6KsovYtiZ8Q7ioIjoeLuGqanVBknoJMpRzycHWxK37GzKOfIxA/V2Nc
i6sqrBjSdHMK1xCNAqwrICHk2ANoMpwx/2B0DZ7izg0ynj5G/OGH5TTt6zS3rw0/fLawor5g3Ykf
bGfwOH7Dm16QAKCFz616n6bHMThpUdm+silJtpLmg3fP72j6qDW2a6A89DMZGtuFU1R092miURVQ
mQ7eLMoqzG7sao5Ifcm8mQ70lzJQ0MnalQUQf9VmD4AuYSg4RWMtlW6Ql5/mbdXWjlu5SLC4HaBd
ykMQODpsXDC7B0H7B5+lFr2ktl7tDKsMkxUuAe29DlsJx9NHukIYwwPpxi4gULxNfB+nbjzZegsA
y8/84l7P2tJYNW3HYswqXHOnsdXFaeT4B3RyntR1GupUroN6pBuWUphzO9TDvT2OIuJAjoBiYXGg
+hakHLdqFcgXwcJyWjiQOWjmNYf6we5HEHbsVgp8qHE/Mkx6mKcoIQCLCDGWHxd3bsB1OP9AYQJo
t9RJ4W1HlKy1VmMP28UY18kjMXCvhx7v0AKB00a80R2yFxEpcLrt2+DK51bZ6MQ871vLVOe2mdJs
xVxenEKjmt5dLS8fO3Rtzssyyk4W12wrbN886XEzPZWzPU3m5KkW1mxa4zXaoXtjZKtGt2ZPiLnN
tzIeUobMk3t0hX7pzzY45lEAkyHWONOswnM02+VGHzYlZuDZhllGNP16Qf8QCFZrK6KH+O3C2XqX
4MGLszY5VRdfnuCKP4vZrBfNtr2JQeGZgwxePpFr3Tm+GPwuXr9wtv2ZswGwma2AdaIpynJmg6DB
o/JHBmzyRiMjFq7hqnkHazYV4nBreWbPVkOtwXQIHhP/YTlbEdPZlNhf7ImREZx6jppX5OOB82C2
XfZj4Z3Lil7ggXsIl+NseOQJOF0lFxek41TJspmtkXbN0n2Ru9CNwjwRiNbCedVKp3ktZmMloTY8
lt5st4yJy26S2YJZSKN6KGdbZjcbNLOLVTN3aUbkB30fz0ZOd7Z01hd3p2uDLl8JWZdbgoz4P/PZ
CurOplB18Ydy3v7iFdYc3Nk8Sn5oRUmSf2PNxlKI3t28NUTHFRfnaeWxzl82syFVA5aZd+MIeyMZ
q/tqNq4ms4WVJikgMqnDwqGbLa6qAFvMUmf2vc4W2Pbihg2jyL8ZRpJXF68sC3jvs7o4aL3ZTMvP
dfYsLw7brDN7BT8S4y36Hh7cv38++K+5ZhRESf5izfiWN2/5j8/q/7STzX/w19nf/GbhUBFE8x18
Y+bsGfvVTsYW0rxADzkRmNi4fon7u6wZhWXyEvX4/cJ15D8G/3k5OdvMcJFJe07HGH9n8Bf2n71k
QBelac2hGF4ELov6P3rJ2ph9YmhlSKVdXR6ssULJSObnejw/4a35WU+Mx7e2jo+wuFDaYC2RInkx
6PM7Irq8LrSUNwdGLELDGJIULxRd9PUmnd8z2vzGCQlTbjtD79Bs2Hcu7Sg3znXjppswVZaxFG0Y
fHjzW2yCT/hqdTI4UeXBSw6RHZJYyGvcurwENeB83lJvs/SujZ2BgMeQxR/R5SXKDR882aTlPpzL
S7ae37fj/OZ1a3heUFJnzSTDvh/Z5ngVEbY9t+Gzr+jkRC/mTU4fGlX2odEAc5tf9KkXkZYILgMA
OREwRFZlGp/DZUTIL+NCbgl/4gjAFOHJBL25kv2DI/tbOc8aZEQYOxB2qlOVZuONmqcTy/fu/Xlm
0fsqOYXzHMOAZwLxRwMwF8U86RiF5pxDBP2VPc9COtERZ1HhCFhF7tR8EK2IaI+vArx51KpN94j7
DesAGV5HTTFCqc66nTXPYKwWo+8snYJ+aVjyVuSdvnHmoW2e3uK0RBqzL0OdO8932WXUwyLRbHhe
lyeWdIyC4zwV1hFAdxj2jIrsH/SbYp4fJX/tRr8Mlc08X4KM591ppPzqSKSZ6G0h1KGZp9J+nk+H
eVLNLkMroJaddxlkoR6M+6lMCB3QW6EZxpXn1NBf1cBLghCIwyBccT4+lvN0nKHY3KWXkdkdLHBC
wuPMVkNfonYBx69gwPZ0j2E7mufujv3yFlI4w3iEJf0a84Z8a38O66mRnUdvglur0i79TndhTiWO
Noy7PEJgRIkaiKy6GEzSweue9TAMdkZE0spjPX6e0oqFoGPk8keRMvs7mMDOrT7vOqfwNuimL1gY
0TEojAkaT+1+BiA0j5iWQIaagfuYaG22MZOy/e7bSl31GSI9oAr/RoGs3MsijBOOhaUGoDjNbpVv
MGTbTN8wKV88oz6wfl5TvDeyMpUN6yYqczprNYrAY8td9rTjxBHyfMVSJKeMjAVM3H5yNIEozsLc
AokoSm2BCk41rvK4g5lu41JAtIvvBOfJE/cPJ/Ysz5s7wxc5J7nM8fYzgPhV80g3LPHoUYnrU1ex
CGXnvESjRpiij1L1QWOj/t1rAxsn4diKcE3kFbzkZAestAKfQmCwq1iH5AR5wBgAZ226ytFeOLda
J52Ec4/303NeFQ9CSpjaYoz3wTClt9QMJKeAkevGKRWldbIPdyZi2UvCLLIphhInK75eTS60vCLs
Ikx7FXKCA2cwNTdd0sh9kRTDA9Yo4F/WtnXjbS09FSx9o4qWsdWXtGnjDd1HcrDPVS7Gg+aZyQQS
wseEJOgEQr/oQ7GMuzq+M/jqjsST4k1jQi3E25RztOkyDq1HfpzlQwSZW60IHkyf5VBVhyGjbGlp
25VYO4Uw7xAaqkcLSlqfuOghZpKKZ0xzqK4saMMxmFaO6uzvaWBWH7j7tT2uX2tcY01s8MtBcWBI
mRiB6DjV2GA4mmEyNTT5c+x02XffTQGWCXIbgjwipsU6wFGwFpkhtH3a9VZ1UGPPT5Abd77gZDlE
3cqcmQiryYO3tmQPxKrU1qP+mbUyxAkn6s4KvAUjuV/37D00bG2ze+4xnzJfrCBONlsXwMwGXiub
0A6bAo0fJI2dAcfABvCb+6zjAt0Gl8G6uQzZkmnPzSIeHhSCMoQHl4EcpyrDOVWuDOpNTqUMykD9
EEF5TJfmZainxct5UT9H/cvYH80ngMYL+S4187lgbsw8F+zvORpeDg49kPMUdkWsHWThE5Gbzxg2
oomHiDEfPbz5FGJdDiQ4msdTczmmJBcJ63J4oYbDWENk5UjjdoP2HkZZxEFnPvMAM4tezPkc9P/L
CGUxu/zrEWr5Wb/9k/Fp/kO/jU+ua2PIRwRFC3Ut9NHfxieDX9Hp87CQL405+PvLBIVTi6nJweBl
YBnG6oWg+Yt0Kr/xL/ADOL/OVubfmqBcPtIfnVqS2mJkXd4pGCGci1v/d+lit6iKNk0dFp8A2N4n
1kmnzm2hPvRaaX2xsk7PHWAxhh6/LLbVCDoBCaJgm4UCyOnHIT6yzmvSRFmusWjleGuf7LTkKd4O
QFvrPr1tso4Vo4pk0WwbpQDYClbVkhrMSnwNWqgeoySswaAhZAzLoTRVvRAAZp/j3sMqE9kujH62
ueugKutXXmbis4tV+BGW0EIH09afY1ggO57IHWUKUwZrV6tBA3C2Ij7qTI+FpLqYQxJ9IaCEV31g
D3tVO84LxVjhs4D8VGAxqYoj1cD+Y8/Tz4Dkl2Tfq8JX94jO7UqCbl/7NN8cRF5ir6osephid0hZ
rGtjctInQcaTsfiZR1O50ZFpjqYv2RGKpKdLwvMrijd86n7YftGwu588W5xB4Xz2Kmye9FCjfcfX
gCc1fqS/ZE1BsSnHGdK4Dov/FuasbUvr3ht5wiJcs+KTvHLrdaWy/ikqdLnTSx5pi2EcdiR3BS/f
4sPLGOmw2pnHlFVxRN2OM3NkWEsenYKH+sKg9GdF+jw/dUlINlOnD2pddSlMJLqqmjfEJ1KZncOV
DdI8kZhASm9dWYGJZOUP54bv048yN+XGajV2yZ1BZ4CVhdVn2jdZu627DnMbjlv3MVDha2Ma0Jck
ssFTFQYJ2WZzeuD1U5y1IJ1DxW259XuVHYh2stAOPNxNrQZMb2HlKj1WLvbusNHFl+AgbC3yYsjB
FNrOSmiB/ZK0zTDQlivak+v65m3QV3Iz9g6UBtG67WMghXtgfzfdEBEmI4cogQ1e5P47VnnzA8xr
WK+zMvJ+pGSlrsMi0qPVyAwJSAz4+aFEy/mgIYFNF0qotXIGMvgLtzCNO7Msy7ciabTVJFkKL1sx
Qc5sBu+FP77WiM0vNa0Sb0GkN0CtC88A31qGP9wpaQ22CKp4JDIRPRqdRYjYbY3ZbOVG2GwMPdhb
ZmUkBMRL2IaTlaQfKtfij8q0g3ZBHdKwqYDW1GxNswc40ciFnjS6tVfpxNSnylsGauAW9NPplQJr
jXcYL8clSRa+y9PgJDfQtuWj43UVpYWV++bCu1g1VmQTngwNisS9tHu2rSI+dwnugTDm4DJk2fDg
s548KvYVeajbr1qWoI1VmSUPyAmM40ZdqjMrj3coClgUGmHRazIPDxb7c8KZ+otsJwxPaRx8aR2u
AULRzUuoed4+CDJtg65s7yMS4xjY7YOtiRvYhwvYa9vJig+xVe2LjkryMXkqO+d2qs8WspyWg1TH
yVHupEaGDzg8bWq4vnDTMNBXXjpp6C1asBXDGADKhF0PGIlpBadC9N4N9ZWYcBqwKwYLnlknF3T6
eshhkOassAcrLKCHofbCcdyqtvpByzwj4Dg3Hk3R3UjsaiN9/QYy2b1ma2d9tFeppUWboIrxVUcv
iDVwF3T30TP1ZdgnzlZpwJEc56pq8gQVyFSc3BpFJCjyAMNm+Gs2Pm4lDrt5vxV0+cwr0iG57rLW
7yGSWJxx8qEizmwwB+87Idp2NUQIfubUyj1u/I5jGrBjsVCczaNd6MiSAJQqrEe39I0b/G1dT44z
nk4SoevVJ4YaIKNRSxP0NY06SaK8lzLyy13WlfWd0/LCwK3p2a8TebOj5+Q+UE4yLCtIWnzzPI92
YGlQcJQ77nRL16c97q26J7GYEq+u2qnbUKFXHRFt3FMfSBcgAsRy6PGli5lSgOoyp9L+PjGTWwy4
piwpAeUYvEy8ZHptcTRCsKq88B2Zbzgb8+l+Wctxeo7MUb5QrsTmJseZH62JVnQ3Wlkar6atGlDo
BWdJHYfoseQRczSI9ICco8H+WVUTtfSeEb2D/+WwTDnXeAgvYzSd0PvoMltPHuj1IAdBc5m6HZXC
uQp2PH/7h3Yez+edw0088y3SeXivEpAX8jLR97xRmO77qd5kWFfAwTD82/MxQAMAfpNU8zKg55Dg
/TwvlILO7TEc2i/awLJjWTsCt0Pmvxhg557+fSa0X1g0q7fmbX3JLd6SKBnvPulDb+r/9T8+hv8e
fBbzvz0XUd48IADO4ca/+5v++gP9kph8GMvP//kfH0WbN/NnEERF/nv1y/6zL//yGV0+k7/6AOkb
n3D7g49sfaMN0zMuY1Ra5MEvv6xJ85unu7R7WC5yAv/8VOZ+d2X+1df+11/Wz4v417/nD5/5248s
ykFGNFX00fz+S/+ZI50HzT+Mu//iAvzpw/x2Aexvs0XAYhPPdbj88x//7Q8XwsEv4ArpOj+vw7/r
hfi/vRP+5YUwjG+WsC1YFmiSf7gC862ANspo//MCcSLgkv/73Qporf+pWwH/x/wPp59fvtV8wD9c
CPubPf8bScv0r7fKv+OFIAvzn7sQUKT+N3NXr9s2DIRfRegT1GIdJ0MDGBrSoTWStvDOSkTMgpYa
xvLQt+nYwUORR9CL9TuJdEybUYweh3qzJX883a94PB4vLpEnRwPc4QPAQ0Zgx7aYiQvs2XZGAY35
LxnB1QiqFRICLXonnhMhI2Zwn2gsLMQ7dwMqhs5lxBn2s481xUqbqo8yWj3G4sxLN3hHe3rdOVna
kQ/XEdxHMWcYWvWBjb5fB36jN/6Di94Z9MO4v7vnOx05GMs/lP/xg1YWHdBWqLammOqoXMg1YlUh
TSUfD2MAJpBQvWdC3r8JyDwwgzHczxpJEcL2UMSUHBkOrBxxsb82Rq8DYCGml/CgXOClNEZllTJZ
IduwY5ygvmv8ERaN3dAI2ZfYutsVemlP38LAuA+ykFZ3fxoPRLwn7FlfzrfXv3+T7Cd5X0mj6kAA
QMcOvwR6U3RPtmq+HYFPMNnESwmXLSdSvYKPwdnzfGTU/na7bZgGpNwcvDkffL4x3S9IrTwSaI69
lSng1/JnU4dOYHgRTCFQlIPQhveAdIeegPalbH90vwP/5cAp+8rU9EI+tGoTK4udICZx0W9audXR
Pi60us5FHzsGkckWEK7rbheY6MD0fMIn/K7VddXtIvqSJ/EAOCJDmuzlyU+ewP2OnKDA5P0ZDU2Z
Iyx1uZJh2HbCTWJRo72LmKTP7XHUdpQnsKfxCnkm4TgEreyevO08N3SiiTjXEcxBW/PQ6oi5igSq
Hn2PGdje1w8xOTPWBYEJPbZsx4T+KDM4ye/aRphOOQWuTMH0bF5XFpEvQ/FWdmubra5UXcakPH1V
iWKzin0u4nSu4dNNsb+F8yi6ozRK2uu/AAAA//8=</cx:binary>
              </cx:geoCache>
            </cx:geography>
          </cx:layoutPr>
        </cx:series>
      </cx:plotAreaRegion>
    </cx:plotArea>
    <cx:legend pos="r" align="ctr" overlay="0">
      <cx:txPr>
        <a:bodyPr spcFirstLastPara="1" vertOverflow="ellipsis" horzOverflow="overflow" wrap="square" lIns="0" tIns="0" rIns="0" bIns="0" anchor="ctr" anchorCtr="1"/>
        <a:lstStyle/>
        <a:p>
          <a:pPr algn="ctr" rtl="0">
            <a:defRPr/>
          </a:pPr>
          <a:endParaRPr lang="es-ES" sz="900" b="0" i="0" u="none" strike="noStrike" baseline="0">
            <a:solidFill>
              <a:sysClr val="windowText" lastClr="000000">
                <a:lumMod val="65000"/>
                <a:lumOff val="35000"/>
              </a:sysClr>
            </a:solidFill>
            <a:latin typeface="Calibri" panose="020F0502020204030204"/>
          </a:endParaRPr>
        </a:p>
      </cx:txPr>
    </cx:legend>
  </cx:chart>
  <cx:spPr>
    <a:noFill/>
    <a:ln>
      <a:noFill/>
    </a:ln>
  </cx:spPr>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microsoft.com/office/2014/relationships/chartEx" Target="../charts/chartEx1.xml"/><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3" Type="http://schemas.openxmlformats.org/officeDocument/2006/relationships/chart" Target="../charts/chart14.xml"/><Relationship Id="rId7" Type="http://schemas.openxmlformats.org/officeDocument/2006/relationships/chart" Target="../charts/chart18.xml"/><Relationship Id="rId12" Type="http://schemas.openxmlformats.org/officeDocument/2006/relationships/chart" Target="../charts/chart23.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editAs="absolute">
    <xdr:from>
      <xdr:col>1</xdr:col>
      <xdr:colOff>619125</xdr:colOff>
      <xdr:row>1</xdr:row>
      <xdr:rowOff>152399</xdr:rowOff>
    </xdr:from>
    <xdr:to>
      <xdr:col>21</xdr:col>
      <xdr:colOff>36635</xdr:colOff>
      <xdr:row>4</xdr:row>
      <xdr:rowOff>81642</xdr:rowOff>
    </xdr:to>
    <xdr:sp macro="" textlink="">
      <xdr:nvSpPr>
        <xdr:cNvPr id="2" name="CuadroTexto 1">
          <a:extLst>
            <a:ext uri="{FF2B5EF4-FFF2-40B4-BE49-F238E27FC236}">
              <a16:creationId xmlns:a16="http://schemas.microsoft.com/office/drawing/2014/main" id="{9087DF0F-C162-4ACB-9474-43C913B557BD}"/>
            </a:ext>
          </a:extLst>
        </xdr:cNvPr>
        <xdr:cNvSpPr txBox="1">
          <a:spLocks noChangeAspect="1"/>
        </xdr:cNvSpPr>
      </xdr:nvSpPr>
      <xdr:spPr>
        <a:xfrm>
          <a:off x="1376240" y="347784"/>
          <a:ext cx="14816260" cy="515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baseline="0">
              <a:solidFill>
                <a:schemeClr val="tx2">
                  <a:lumMod val="20000"/>
                  <a:lumOff val="80000"/>
                </a:schemeClr>
              </a:solidFill>
              <a:latin typeface="Arial Narrow" panose="020B0606020202030204" pitchFamily="34" charset="0"/>
            </a:rPr>
            <a:t>SEGUIMIENTO CONTROL INTERNO | </a:t>
          </a:r>
          <a:r>
            <a:rPr lang="es-CO" sz="2800" b="0" baseline="0">
              <a:solidFill>
                <a:schemeClr val="tx2">
                  <a:lumMod val="20000"/>
                  <a:lumOff val="80000"/>
                </a:schemeClr>
              </a:solidFill>
              <a:latin typeface="Arial Narrow" panose="020B0606020202030204" pitchFamily="34" charset="0"/>
            </a:rPr>
            <a:t>PLAN DE MEJORAMIENTO POR PROCESOS - GESTIÓN</a:t>
          </a:r>
          <a:endParaRPr lang="es-CO" sz="2800" b="0">
            <a:solidFill>
              <a:schemeClr val="tx2">
                <a:lumMod val="20000"/>
                <a:lumOff val="80000"/>
              </a:schemeClr>
            </a:solidFill>
            <a:latin typeface="Arial Narrow" panose="020B0606020202030204" pitchFamily="34" charset="0"/>
          </a:endParaRPr>
        </a:p>
      </xdr:txBody>
    </xdr:sp>
    <xdr:clientData/>
  </xdr:twoCellAnchor>
  <xdr:twoCellAnchor editAs="absolute">
    <xdr:from>
      <xdr:col>0</xdr:col>
      <xdr:colOff>44886</xdr:colOff>
      <xdr:row>0</xdr:row>
      <xdr:rowOff>2673</xdr:rowOff>
    </xdr:from>
    <xdr:to>
      <xdr:col>1</xdr:col>
      <xdr:colOff>459939</xdr:colOff>
      <xdr:row>4</xdr:row>
      <xdr:rowOff>178302</xdr:rowOff>
    </xdr:to>
    <xdr:sp macro="" textlink="">
      <xdr:nvSpPr>
        <xdr:cNvPr id="3" name="Rectángulo 2">
          <a:extLst>
            <a:ext uri="{FF2B5EF4-FFF2-40B4-BE49-F238E27FC236}">
              <a16:creationId xmlns:a16="http://schemas.microsoft.com/office/drawing/2014/main" id="{EA9ADE7E-8CD5-43BD-9C4F-C46993146117}"/>
            </a:ext>
          </a:extLst>
        </xdr:cNvPr>
        <xdr:cNvSpPr>
          <a:spLocks noChangeAspect="1"/>
        </xdr:cNvSpPr>
      </xdr:nvSpPr>
      <xdr:spPr>
        <a:xfrm>
          <a:off x="44886" y="2673"/>
          <a:ext cx="1177053" cy="937629"/>
        </a:xfrm>
        <a:prstGeom prst="rect">
          <a:avLst/>
        </a:prstGeom>
        <a:noFill/>
      </xdr:spPr>
      <xdr:txBody>
        <a:bodyPr wrap="none" lIns="91440" tIns="45720" rIns="91440" bIns="45720">
          <a:spAutoFit/>
        </a:bodyPr>
        <a:lstStyle/>
        <a:p>
          <a:pPr algn="ctr"/>
          <a:r>
            <a:rPr lang="es-ES" sz="5400" b="1" cap="none" spc="0">
              <a:ln w="9525">
                <a:solidFill>
                  <a:schemeClr val="bg1"/>
                </a:solidFill>
                <a:prstDash val="solid"/>
              </a:ln>
              <a:solidFill>
                <a:schemeClr val="accent1">
                  <a:lumMod val="75000"/>
                </a:schemeClr>
              </a:solidFill>
              <a:effectLst>
                <a:outerShdw blurRad="12700" dist="38100" dir="2700000" algn="tl" rotWithShape="0">
                  <a:schemeClr val="accent5">
                    <a:lumMod val="60000"/>
                    <a:lumOff val="40000"/>
                  </a:schemeClr>
                </a:outerShdw>
              </a:effectLst>
            </a:rPr>
            <a:t>GCI</a:t>
          </a:r>
        </a:p>
      </xdr:txBody>
    </xdr:sp>
    <xdr:clientData/>
  </xdr:twoCellAnchor>
  <xdr:twoCellAnchor>
    <xdr:from>
      <xdr:col>4</xdr:col>
      <xdr:colOff>61244</xdr:colOff>
      <xdr:row>6</xdr:row>
      <xdr:rowOff>0</xdr:rowOff>
    </xdr:from>
    <xdr:to>
      <xdr:col>14</xdr:col>
      <xdr:colOff>734785</xdr:colOff>
      <xdr:row>26</xdr:row>
      <xdr:rowOff>163285</xdr:rowOff>
    </xdr:to>
    <xdr:sp macro="" textlink="">
      <xdr:nvSpPr>
        <xdr:cNvPr id="4" name="Rectángulo: esquinas redondeadas 3">
          <a:extLst>
            <a:ext uri="{FF2B5EF4-FFF2-40B4-BE49-F238E27FC236}">
              <a16:creationId xmlns:a16="http://schemas.microsoft.com/office/drawing/2014/main" id="{93387C08-0DEA-41B5-AFD2-6CE4358B0EF0}"/>
            </a:ext>
          </a:extLst>
        </xdr:cNvPr>
        <xdr:cNvSpPr>
          <a:spLocks noChangeAspect="1"/>
        </xdr:cNvSpPr>
      </xdr:nvSpPr>
      <xdr:spPr>
        <a:xfrm>
          <a:off x="3367780" y="1006929"/>
          <a:ext cx="8293541" cy="3782785"/>
        </a:xfrm>
        <a:prstGeom prst="round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r>
            <a:rPr lang="es-CO" sz="1800" b="1">
              <a:solidFill>
                <a:sysClr val="windowText" lastClr="000000"/>
              </a:solidFill>
            </a:rPr>
            <a:t>PORCENTAJE</a:t>
          </a:r>
          <a:r>
            <a:rPr lang="es-CO" sz="1800" b="1" baseline="0">
              <a:solidFill>
                <a:sysClr val="windowText" lastClr="000000"/>
              </a:solidFill>
            </a:rPr>
            <a:t> </a:t>
          </a:r>
          <a:r>
            <a:rPr lang="es-CO" sz="1800" b="1">
              <a:solidFill>
                <a:sysClr val="windowText" lastClr="000000"/>
              </a:solidFill>
            </a:rPr>
            <a:t>OBSERVACIONES|NO CONFORMIDADES ABIERTAS</a:t>
          </a:r>
        </a:p>
      </xdr:txBody>
    </xdr:sp>
    <xdr:clientData/>
  </xdr:twoCellAnchor>
  <xdr:twoCellAnchor editAs="absolute">
    <xdr:from>
      <xdr:col>4</xdr:col>
      <xdr:colOff>84366</xdr:colOff>
      <xdr:row>31</xdr:row>
      <xdr:rowOff>4188</xdr:rowOff>
    </xdr:from>
    <xdr:to>
      <xdr:col>15</xdr:col>
      <xdr:colOff>11166</xdr:colOff>
      <xdr:row>53</xdr:row>
      <xdr:rowOff>140258</xdr:rowOff>
    </xdr:to>
    <xdr:sp macro="" textlink="">
      <xdr:nvSpPr>
        <xdr:cNvPr id="6" name="Rectángulo: esquinas redondeadas 5">
          <a:extLst>
            <a:ext uri="{FF2B5EF4-FFF2-40B4-BE49-F238E27FC236}">
              <a16:creationId xmlns:a16="http://schemas.microsoft.com/office/drawing/2014/main" id="{FF424602-63E7-4291-8579-8341653C7800}"/>
            </a:ext>
          </a:extLst>
        </xdr:cNvPr>
        <xdr:cNvSpPr>
          <a:spLocks noChangeAspect="1"/>
        </xdr:cNvSpPr>
      </xdr:nvSpPr>
      <xdr:spPr>
        <a:xfrm>
          <a:off x="3390902" y="5578929"/>
          <a:ext cx="8308800" cy="4163785"/>
        </a:xfrm>
        <a:prstGeom prst="round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absolute">
    <xdr:from>
      <xdr:col>20</xdr:col>
      <xdr:colOff>351485</xdr:colOff>
      <xdr:row>9</xdr:row>
      <xdr:rowOff>26170</xdr:rowOff>
    </xdr:from>
    <xdr:to>
      <xdr:col>30</xdr:col>
      <xdr:colOff>739441</xdr:colOff>
      <xdr:row>15</xdr:row>
      <xdr:rowOff>66990</xdr:rowOff>
    </xdr:to>
    <mc:AlternateContent xmlns:mc="http://schemas.openxmlformats.org/markup-compatibility/2006" xmlns:a14="http://schemas.microsoft.com/office/drawing/2010/main">
      <mc:Choice Requires="a14">
        <xdr:graphicFrame macro="">
          <xdr:nvGraphicFramePr>
            <xdr:cNvPr id="34" name="DIRECCIÓN/PARQUE/UNIDAD DE DECISIÓN 2">
              <a:extLst>
                <a:ext uri="{FF2B5EF4-FFF2-40B4-BE49-F238E27FC236}">
                  <a16:creationId xmlns:a16="http://schemas.microsoft.com/office/drawing/2014/main" id="{56B86A15-ADBD-4F67-9D96-3B5870F49549}"/>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DIRECCIÓN/PARQUE/UNIDAD DE DECISIÓN 2"/>
            </a:graphicData>
          </a:graphic>
        </xdr:graphicFrame>
      </mc:Choice>
      <mc:Fallback xmlns="">
        <xdr:sp macro="" textlink="">
          <xdr:nvSpPr>
            <xdr:cNvPr id="0" name=""/>
            <xdr:cNvSpPr>
              <a:spLocks noTextEdit="1"/>
            </xdr:cNvSpPr>
          </xdr:nvSpPr>
          <xdr:spPr>
            <a:xfrm>
              <a:off x="15892274" y="1592782"/>
              <a:ext cx="8033022" cy="116878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15</xdr:col>
      <xdr:colOff>54429</xdr:colOff>
      <xdr:row>15</xdr:row>
      <xdr:rowOff>137648</xdr:rowOff>
    </xdr:from>
    <xdr:to>
      <xdr:col>22</xdr:col>
      <xdr:colOff>702129</xdr:colOff>
      <xdr:row>53</xdr:row>
      <xdr:rowOff>140258</xdr:rowOff>
    </xdr:to>
    <xdr:sp macro="" textlink="">
      <xdr:nvSpPr>
        <xdr:cNvPr id="35" name="Rectángulo: esquinas redondeadas 34">
          <a:extLst>
            <a:ext uri="{FF2B5EF4-FFF2-40B4-BE49-F238E27FC236}">
              <a16:creationId xmlns:a16="http://schemas.microsoft.com/office/drawing/2014/main" id="{6E0DEA42-EE3F-4391-8AB1-B1EFAD0FA6DC}"/>
            </a:ext>
          </a:extLst>
        </xdr:cNvPr>
        <xdr:cNvSpPr>
          <a:spLocks noChangeAspect="1"/>
        </xdr:cNvSpPr>
      </xdr:nvSpPr>
      <xdr:spPr>
        <a:xfrm>
          <a:off x="11741190" y="2862626"/>
          <a:ext cx="5981700" cy="6864115"/>
        </a:xfrm>
        <a:prstGeom prst="round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absolute">
    <xdr:from>
      <xdr:col>15</xdr:col>
      <xdr:colOff>394607</xdr:colOff>
      <xdr:row>15</xdr:row>
      <xdr:rowOff>173934</xdr:rowOff>
    </xdr:from>
    <xdr:to>
      <xdr:col>22</xdr:col>
      <xdr:colOff>326571</xdr:colOff>
      <xdr:row>52</xdr:row>
      <xdr:rowOff>126649</xdr:rowOff>
    </xdr:to>
    <mc:AlternateContent xmlns:mc="http://schemas.openxmlformats.org/markup-compatibility/2006">
      <mc:Choice xmlns:cx4="http://schemas.microsoft.com/office/drawing/2016/5/10/chartex" Requires="cx4">
        <xdr:graphicFrame macro="">
          <xdr:nvGraphicFramePr>
            <xdr:cNvPr id="36" name="Gráfico 35" descr="No existen datos para este criterio.&#10;">
              <a:extLst>
                <a:ext uri="{FF2B5EF4-FFF2-40B4-BE49-F238E27FC236}">
                  <a16:creationId xmlns:a16="http://schemas.microsoft.com/office/drawing/2014/main" id="{DB88E5D1-450C-4C83-98D3-B77F1055E212}"/>
                </a:ext>
              </a:extLst>
            </xdr:cNvPr>
            <xdr:cNvGraphicFramePr>
              <a:graphicFrameLocks noChangeAspect="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081782" y="2898084"/>
              <a:ext cx="5265964" cy="6620215"/>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absolute">
    <xdr:from>
      <xdr:col>4</xdr:col>
      <xdr:colOff>217714</xdr:colOff>
      <xdr:row>31</xdr:row>
      <xdr:rowOff>19769</xdr:rowOff>
    </xdr:from>
    <xdr:to>
      <xdr:col>14</xdr:col>
      <xdr:colOff>449035</xdr:colOff>
      <xdr:row>53</xdr:row>
      <xdr:rowOff>113043</xdr:rowOff>
    </xdr:to>
    <xdr:graphicFrame macro="">
      <xdr:nvGraphicFramePr>
        <xdr:cNvPr id="37" name="Gráfico 36">
          <a:extLst>
            <a:ext uri="{FF2B5EF4-FFF2-40B4-BE49-F238E27FC236}">
              <a16:creationId xmlns:a16="http://schemas.microsoft.com/office/drawing/2014/main" id="{F92124C0-7DF3-4136-9763-55F70233AFC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54429</xdr:colOff>
      <xdr:row>35</xdr:row>
      <xdr:rowOff>146538</xdr:rowOff>
    </xdr:from>
    <xdr:to>
      <xdr:col>4</xdr:col>
      <xdr:colOff>31093</xdr:colOff>
      <xdr:row>42</xdr:row>
      <xdr:rowOff>130981</xdr:rowOff>
    </xdr:to>
    <mc:AlternateContent xmlns:mc="http://schemas.openxmlformats.org/markup-compatibility/2006" xmlns:a14="http://schemas.microsoft.com/office/drawing/2010/main">
      <mc:Choice Requires="a14">
        <xdr:graphicFrame macro="">
          <xdr:nvGraphicFramePr>
            <xdr:cNvPr id="46" name="DIRECCIONES">
              <a:extLst>
                <a:ext uri="{FF2B5EF4-FFF2-40B4-BE49-F238E27FC236}">
                  <a16:creationId xmlns:a16="http://schemas.microsoft.com/office/drawing/2014/main" id="{ED186F4C-A653-48CE-9CB7-B98AB072B2C5}"/>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DIRECCIONES"/>
            </a:graphicData>
          </a:graphic>
        </xdr:graphicFrame>
      </mc:Choice>
      <mc:Fallback xmlns="">
        <xdr:sp macro="" textlink="">
          <xdr:nvSpPr>
            <xdr:cNvPr id="0" name=""/>
            <xdr:cNvSpPr>
              <a:spLocks noTextEdit="1"/>
            </xdr:cNvSpPr>
          </xdr:nvSpPr>
          <xdr:spPr>
            <a:xfrm>
              <a:off x="54429" y="6594230"/>
              <a:ext cx="3261568" cy="120559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absolute">
    <xdr:from>
      <xdr:col>0</xdr:col>
      <xdr:colOff>54429</xdr:colOff>
      <xdr:row>30</xdr:row>
      <xdr:rowOff>58606</xdr:rowOff>
    </xdr:from>
    <xdr:to>
      <xdr:col>4</xdr:col>
      <xdr:colOff>31093</xdr:colOff>
      <xdr:row>35</xdr:row>
      <xdr:rowOff>28928</xdr:rowOff>
    </xdr:to>
    <mc:AlternateContent xmlns:mc="http://schemas.openxmlformats.org/markup-compatibility/2006" xmlns:a14="http://schemas.microsoft.com/office/drawing/2010/main">
      <mc:Choice Requires="a14">
        <xdr:graphicFrame macro="">
          <xdr:nvGraphicFramePr>
            <xdr:cNvPr id="48" name="NO CONFORMIDAD|OBSERVACIÓN ABIERTA">
              <a:extLst>
                <a:ext uri="{FF2B5EF4-FFF2-40B4-BE49-F238E27FC236}">
                  <a16:creationId xmlns:a16="http://schemas.microsoft.com/office/drawing/2014/main" id="{D585E44E-5FF7-44BE-8A69-DDF2D08A5049}"/>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 CONFORMIDAD|OBSERVACIÓN ABIERTA"/>
            </a:graphicData>
          </a:graphic>
        </xdr:graphicFrame>
      </mc:Choice>
      <mc:Fallback xmlns="">
        <xdr:sp macro="" textlink="">
          <xdr:nvSpPr>
            <xdr:cNvPr id="0" name=""/>
            <xdr:cNvSpPr>
              <a:spLocks noTextEdit="1"/>
            </xdr:cNvSpPr>
          </xdr:nvSpPr>
          <xdr:spPr>
            <a:xfrm>
              <a:off x="54429" y="5614856"/>
              <a:ext cx="3261568" cy="89839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absolute">
    <xdr:from>
      <xdr:col>23</xdr:col>
      <xdr:colOff>0</xdr:colOff>
      <xdr:row>15</xdr:row>
      <xdr:rowOff>132522</xdr:rowOff>
    </xdr:from>
    <xdr:to>
      <xdr:col>30</xdr:col>
      <xdr:colOff>726759</xdr:colOff>
      <xdr:row>53</xdr:row>
      <xdr:rowOff>136217</xdr:rowOff>
    </xdr:to>
    <xdr:sp macro="" textlink="">
      <xdr:nvSpPr>
        <xdr:cNvPr id="49" name="Rectángulo: esquinas redondeadas 48">
          <a:extLst>
            <a:ext uri="{FF2B5EF4-FFF2-40B4-BE49-F238E27FC236}">
              <a16:creationId xmlns:a16="http://schemas.microsoft.com/office/drawing/2014/main" id="{75E49BD9-B1C1-4EB5-9409-4EADEE4020BA}"/>
            </a:ext>
          </a:extLst>
        </xdr:cNvPr>
        <xdr:cNvSpPr>
          <a:spLocks noChangeAspect="1"/>
        </xdr:cNvSpPr>
      </xdr:nvSpPr>
      <xdr:spPr>
        <a:xfrm>
          <a:off x="17784536" y="2853951"/>
          <a:ext cx="6060759" cy="6884722"/>
        </a:xfrm>
        <a:prstGeom prst="round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absolute">
    <xdr:from>
      <xdr:col>23</xdr:col>
      <xdr:colOff>447617</xdr:colOff>
      <xdr:row>16</xdr:row>
      <xdr:rowOff>33608</xdr:rowOff>
    </xdr:from>
    <xdr:to>
      <xdr:col>30</xdr:col>
      <xdr:colOff>665331</xdr:colOff>
      <xdr:row>52</xdr:row>
      <xdr:rowOff>31401</xdr:rowOff>
    </xdr:to>
    <xdr:graphicFrame macro="">
      <xdr:nvGraphicFramePr>
        <xdr:cNvPr id="50" name="Gráfico 49">
          <a:extLst>
            <a:ext uri="{FF2B5EF4-FFF2-40B4-BE49-F238E27FC236}">
              <a16:creationId xmlns:a16="http://schemas.microsoft.com/office/drawing/2014/main" id="{4997ED00-EEF8-4B25-9675-7B1526CF43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68035</xdr:colOff>
      <xdr:row>43</xdr:row>
      <xdr:rowOff>1</xdr:rowOff>
    </xdr:from>
    <xdr:to>
      <xdr:col>4</xdr:col>
      <xdr:colOff>44699</xdr:colOff>
      <xdr:row>53</xdr:row>
      <xdr:rowOff>163285</xdr:rowOff>
    </xdr:to>
    <mc:AlternateContent xmlns:mc="http://schemas.openxmlformats.org/markup-compatibility/2006" xmlns:a14="http://schemas.microsoft.com/office/drawing/2010/main">
      <mc:Choice Requires="a14">
        <xdr:graphicFrame macro="">
          <xdr:nvGraphicFramePr>
            <xdr:cNvPr id="25" name="DEPENDENCIA: ">
              <a:extLst>
                <a:ext uri="{FF2B5EF4-FFF2-40B4-BE49-F238E27FC236}">
                  <a16:creationId xmlns:a16="http://schemas.microsoft.com/office/drawing/2014/main" id="{B0EC5ACD-572E-4912-B09D-5436A7B0F49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EPENDENCIA: "/>
            </a:graphicData>
          </a:graphic>
        </xdr:graphicFrame>
      </mc:Choice>
      <mc:Fallback xmlns="">
        <xdr:sp macro="" textlink="">
          <xdr:nvSpPr>
            <xdr:cNvPr id="0" name=""/>
            <xdr:cNvSpPr>
              <a:spLocks noTextEdit="1"/>
            </xdr:cNvSpPr>
          </xdr:nvSpPr>
          <xdr:spPr>
            <a:xfrm>
              <a:off x="68035" y="8237764"/>
              <a:ext cx="3281839" cy="146957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oneCellAnchor>
    <xdr:from>
      <xdr:col>4</xdr:col>
      <xdr:colOff>326571</xdr:colOff>
      <xdr:row>31</xdr:row>
      <xdr:rowOff>80957</xdr:rowOff>
    </xdr:from>
    <xdr:ext cx="7765652" cy="271178"/>
    <xdr:sp macro="" textlink="">
      <xdr:nvSpPr>
        <xdr:cNvPr id="7" name="CuadroTexto 6">
          <a:extLst>
            <a:ext uri="{FF2B5EF4-FFF2-40B4-BE49-F238E27FC236}">
              <a16:creationId xmlns:a16="http://schemas.microsoft.com/office/drawing/2014/main" id="{F2C683C4-BB09-4861-AE15-5B811F675097}"/>
            </a:ext>
          </a:extLst>
        </xdr:cNvPr>
        <xdr:cNvSpPr txBox="1"/>
      </xdr:nvSpPr>
      <xdr:spPr>
        <a:xfrm>
          <a:off x="3611475" y="5783745"/>
          <a:ext cx="7765652" cy="2711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latin typeface="Arial Narrow" panose="020B0606020202030204" pitchFamily="34" charset="0"/>
            </a:rPr>
            <a:t>NO</a:t>
          </a:r>
          <a:r>
            <a:rPr lang="es-CO" sz="1600" b="1" baseline="0">
              <a:latin typeface="Arial Narrow" panose="020B0606020202030204" pitchFamily="34" charset="0"/>
            </a:rPr>
            <a:t> CONFORMIDADES|OBSERVACIONES ABIERTAS POR DIRECCIÓN - UNIDAD DE DESICIÓN</a:t>
          </a:r>
          <a:endParaRPr lang="es-CO" sz="1600" b="1">
            <a:latin typeface="Arial Narrow" panose="020B0606020202030204" pitchFamily="34" charset="0"/>
          </a:endParaRPr>
        </a:p>
      </xdr:txBody>
    </xdr:sp>
    <xdr:clientData/>
  </xdr:oneCellAnchor>
  <xdr:twoCellAnchor>
    <xdr:from>
      <xdr:col>4</xdr:col>
      <xdr:colOff>108856</xdr:colOff>
      <xdr:row>8</xdr:row>
      <xdr:rowOff>68035</xdr:rowOff>
    </xdr:from>
    <xdr:to>
      <xdr:col>14</xdr:col>
      <xdr:colOff>666749</xdr:colOff>
      <xdr:row>26</xdr:row>
      <xdr:rowOff>108857</xdr:rowOff>
    </xdr:to>
    <xdr:graphicFrame macro="">
      <xdr:nvGraphicFramePr>
        <xdr:cNvPr id="28" name="Gráfico 27">
          <a:extLst>
            <a:ext uri="{FF2B5EF4-FFF2-40B4-BE49-F238E27FC236}">
              <a16:creationId xmlns:a16="http://schemas.microsoft.com/office/drawing/2014/main" id="{E404A988-48AA-4BAA-A733-9FFBFF79B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54429</xdr:colOff>
      <xdr:row>7</xdr:row>
      <xdr:rowOff>54428</xdr:rowOff>
    </xdr:from>
    <xdr:to>
      <xdr:col>4</xdr:col>
      <xdr:colOff>31093</xdr:colOff>
      <xdr:row>11</xdr:row>
      <xdr:rowOff>174428</xdr:rowOff>
    </xdr:to>
    <mc:AlternateContent xmlns:mc="http://schemas.openxmlformats.org/markup-compatibility/2006" xmlns:a14="http://schemas.microsoft.com/office/drawing/2010/main">
      <mc:Choice Requires="a14">
        <xdr:graphicFrame macro="">
          <xdr:nvGraphicFramePr>
            <xdr:cNvPr id="29" name="NO CONFORMIDAD / OBSERVACIÓN 2">
              <a:extLst>
                <a:ext uri="{FF2B5EF4-FFF2-40B4-BE49-F238E27FC236}">
                  <a16:creationId xmlns:a16="http://schemas.microsoft.com/office/drawing/2014/main" id="{F2C4A26E-C640-4367-9AAB-BA68275DFFF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NO CONFORMIDAD / OBSERVACIÓN 2"/>
            </a:graphicData>
          </a:graphic>
        </xdr:graphicFrame>
      </mc:Choice>
      <mc:Fallback xmlns="">
        <xdr:sp macro="" textlink="">
          <xdr:nvSpPr>
            <xdr:cNvPr id="0" name=""/>
            <xdr:cNvSpPr>
              <a:spLocks noTextEdit="1"/>
            </xdr:cNvSpPr>
          </xdr:nvSpPr>
          <xdr:spPr>
            <a:xfrm>
              <a:off x="54429" y="1254578"/>
              <a:ext cx="3281839" cy="882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68035</xdr:colOff>
      <xdr:row>12</xdr:row>
      <xdr:rowOff>13608</xdr:rowOff>
    </xdr:from>
    <xdr:to>
      <xdr:col>4</xdr:col>
      <xdr:colOff>44699</xdr:colOff>
      <xdr:row>16</xdr:row>
      <xdr:rowOff>133608</xdr:rowOff>
    </xdr:to>
    <mc:AlternateContent xmlns:mc="http://schemas.openxmlformats.org/markup-compatibility/2006" xmlns:a14="http://schemas.microsoft.com/office/drawing/2010/main">
      <mc:Choice Requires="a14">
        <xdr:graphicFrame macro="">
          <xdr:nvGraphicFramePr>
            <xdr:cNvPr id="30" name="REGIÓN 1">
              <a:extLst>
                <a:ext uri="{FF2B5EF4-FFF2-40B4-BE49-F238E27FC236}">
                  <a16:creationId xmlns:a16="http://schemas.microsoft.com/office/drawing/2014/main" id="{F6BC24C2-7723-4611-BE48-62D4088697D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REGIÓN 1"/>
            </a:graphicData>
          </a:graphic>
        </xdr:graphicFrame>
      </mc:Choice>
      <mc:Fallback xmlns="">
        <xdr:sp macro="" textlink="">
          <xdr:nvSpPr>
            <xdr:cNvPr id="0" name=""/>
            <xdr:cNvSpPr>
              <a:spLocks noTextEdit="1"/>
            </xdr:cNvSpPr>
          </xdr:nvSpPr>
          <xdr:spPr>
            <a:xfrm>
              <a:off x="68035" y="2166258"/>
              <a:ext cx="3281839" cy="882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40821</xdr:colOff>
      <xdr:row>16</xdr:row>
      <xdr:rowOff>176891</xdr:rowOff>
    </xdr:from>
    <xdr:to>
      <xdr:col>4</xdr:col>
      <xdr:colOff>17485</xdr:colOff>
      <xdr:row>26</xdr:row>
      <xdr:rowOff>136070</xdr:rowOff>
    </xdr:to>
    <mc:AlternateContent xmlns:mc="http://schemas.openxmlformats.org/markup-compatibility/2006" xmlns:a14="http://schemas.microsoft.com/office/drawing/2010/main">
      <mc:Choice Requires="a14">
        <xdr:graphicFrame macro="">
          <xdr:nvGraphicFramePr>
            <xdr:cNvPr id="31" name="DEPENDENCIA: &#10;NIVEL CENTRAL//TERRITORIAL/LOCAL RESPONSABLE DE LA ACCIÓN   1">
              <a:extLst>
                <a:ext uri="{FF2B5EF4-FFF2-40B4-BE49-F238E27FC236}">
                  <a16:creationId xmlns:a16="http://schemas.microsoft.com/office/drawing/2014/main" id="{C3B486C0-7D2C-44FB-A637-3DD8D93FF62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EPENDENCIA: &#10;NIVEL CENTRAL//TERRITORIAL/LOCAL RESPONSABLE DE LA ACCIÓN   1"/>
            </a:graphicData>
          </a:graphic>
        </xdr:graphicFrame>
      </mc:Choice>
      <mc:Fallback xmlns="">
        <xdr:sp macro="" textlink="">
          <xdr:nvSpPr>
            <xdr:cNvPr id="0" name=""/>
            <xdr:cNvSpPr>
              <a:spLocks noTextEdit="1"/>
            </xdr:cNvSpPr>
          </xdr:nvSpPr>
          <xdr:spPr>
            <a:xfrm>
              <a:off x="40821" y="3091541"/>
              <a:ext cx="3281839" cy="166415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oneCellAnchor>
    <xdr:from>
      <xdr:col>18</xdr:col>
      <xdr:colOff>156883</xdr:colOff>
      <xdr:row>32</xdr:row>
      <xdr:rowOff>44824</xdr:rowOff>
    </xdr:from>
    <xdr:ext cx="184731" cy="264560"/>
    <xdr:sp macro="" textlink="">
      <xdr:nvSpPr>
        <xdr:cNvPr id="5" name="CuadroTexto 4">
          <a:extLst>
            <a:ext uri="{FF2B5EF4-FFF2-40B4-BE49-F238E27FC236}">
              <a16:creationId xmlns:a16="http://schemas.microsoft.com/office/drawing/2014/main" id="{ADCAB8A8-A3AF-4A38-B057-B6BE68ED369E}"/>
            </a:ext>
          </a:extLst>
        </xdr:cNvPr>
        <xdr:cNvSpPr txBox="1"/>
      </xdr:nvSpPr>
      <xdr:spPr>
        <a:xfrm>
          <a:off x="14130618" y="575982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15</xdr:col>
      <xdr:colOff>728381</xdr:colOff>
      <xdr:row>51</xdr:row>
      <xdr:rowOff>123263</xdr:rowOff>
    </xdr:from>
    <xdr:ext cx="3305735" cy="374141"/>
    <xdr:sp macro="" textlink="DATOSTC!AZ5">
      <xdr:nvSpPr>
        <xdr:cNvPr id="8" name="CuadroTexto 7">
          <a:extLst>
            <a:ext uri="{FF2B5EF4-FFF2-40B4-BE49-F238E27FC236}">
              <a16:creationId xmlns:a16="http://schemas.microsoft.com/office/drawing/2014/main" id="{1CDE47C5-EBE3-4E05-87D7-21827545B8A7}"/>
            </a:ext>
          </a:extLst>
        </xdr:cNvPr>
        <xdr:cNvSpPr txBox="1"/>
      </xdr:nvSpPr>
      <xdr:spPr>
        <a:xfrm>
          <a:off x="12341554" y="9513936"/>
          <a:ext cx="3305735"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800" b="1" i="0" u="none" strike="noStrike">
              <a:solidFill>
                <a:srgbClr val="000000"/>
              </a:solidFill>
              <a:latin typeface="Calibri"/>
              <a:cs typeface="Calibri"/>
            </a:rPr>
            <a:t>No</a:t>
          </a:r>
          <a:r>
            <a:rPr lang="en-US" sz="1800" b="1" i="0" u="none" strike="noStrike" baseline="0">
              <a:solidFill>
                <a:srgbClr val="000000"/>
              </a:solidFill>
              <a:latin typeface="Calibri"/>
              <a:cs typeface="Calibri"/>
            </a:rPr>
            <a:t> DE ACCIONES VENCIDAS: </a:t>
          </a:r>
        </a:p>
      </xdr:txBody>
    </xdr:sp>
    <xdr:clientData/>
  </xdr:oneCellAnchor>
  <xdr:oneCellAnchor>
    <xdr:from>
      <xdr:col>19</xdr:col>
      <xdr:colOff>435304</xdr:colOff>
      <xdr:row>51</xdr:row>
      <xdr:rowOff>109903</xdr:rowOff>
    </xdr:from>
    <xdr:ext cx="712582" cy="366347"/>
    <xdr:sp macro="" textlink="DATOSTC!F1">
      <xdr:nvSpPr>
        <xdr:cNvPr id="9" name="CuadroTexto 8">
          <a:extLst>
            <a:ext uri="{FF2B5EF4-FFF2-40B4-BE49-F238E27FC236}">
              <a16:creationId xmlns:a16="http://schemas.microsoft.com/office/drawing/2014/main" id="{820B119A-C1EE-41CF-84A5-FF8D777A63A4}"/>
            </a:ext>
          </a:extLst>
        </xdr:cNvPr>
        <xdr:cNvSpPr txBox="1"/>
      </xdr:nvSpPr>
      <xdr:spPr>
        <a:xfrm>
          <a:off x="15076939" y="9500576"/>
          <a:ext cx="712582" cy="366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E0D4AD27-FC8E-43EE-A390-54E6B3E20CE4}" type="TxLink">
            <a:rPr lang="en-US" sz="1800" b="1" i="0" u="none" strike="noStrike">
              <a:solidFill>
                <a:srgbClr val="000000"/>
              </a:solidFill>
              <a:latin typeface="Calibri"/>
              <a:cs typeface="Calibri"/>
            </a:rPr>
            <a:pPr/>
            <a:t>371</a:t>
          </a:fld>
          <a:endParaRPr lang="en-US" sz="1800" b="1"/>
        </a:p>
      </xdr:txBody>
    </xdr:sp>
    <xdr:clientData/>
  </xdr:oneCellAnchor>
  <xdr:oneCellAnchor>
    <xdr:from>
      <xdr:col>17</xdr:col>
      <xdr:colOff>585152</xdr:colOff>
      <xdr:row>16</xdr:row>
      <xdr:rowOff>109904</xdr:rowOff>
    </xdr:from>
    <xdr:ext cx="1551870" cy="270091"/>
    <xdr:sp macro="" textlink="DATOSTC!B2">
      <xdr:nvSpPr>
        <xdr:cNvPr id="10" name="CuadroTexto 9">
          <a:extLst>
            <a:ext uri="{FF2B5EF4-FFF2-40B4-BE49-F238E27FC236}">
              <a16:creationId xmlns:a16="http://schemas.microsoft.com/office/drawing/2014/main" id="{820C44ED-D585-4051-948B-044157A4968C}"/>
            </a:ext>
          </a:extLst>
        </xdr:cNvPr>
        <xdr:cNvSpPr txBox="1"/>
      </xdr:nvSpPr>
      <xdr:spPr>
        <a:xfrm>
          <a:off x="13712556" y="3101731"/>
          <a:ext cx="1551870" cy="2700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2E4556E2-EEF5-4B83-8EFA-AFD32CD63468}" type="TxLink">
            <a:rPr lang="en-US" sz="1600" b="1" i="0" u="none" strike="noStrike">
              <a:solidFill>
                <a:srgbClr val="000000"/>
              </a:solidFill>
              <a:latin typeface="Calibri"/>
              <a:cs typeface="Calibri"/>
            </a:rPr>
            <a:pPr/>
            <a:t>(en blanco)</a:t>
          </a:fld>
          <a:endParaRPr lang="es-CO" sz="1600" b="1"/>
        </a:p>
      </xdr:txBody>
    </xdr:sp>
    <xdr:clientData/>
  </xdr:oneCellAnchor>
  <xdr:oneCellAnchor>
    <xdr:from>
      <xdr:col>16</xdr:col>
      <xdr:colOff>11207</xdr:colOff>
      <xdr:row>15</xdr:row>
      <xdr:rowOff>67235</xdr:rowOff>
    </xdr:from>
    <xdr:ext cx="3979038" cy="342786"/>
    <xdr:sp macro="" textlink="">
      <xdr:nvSpPr>
        <xdr:cNvPr id="11" name="CuadroTexto 10">
          <a:extLst>
            <a:ext uri="{FF2B5EF4-FFF2-40B4-BE49-F238E27FC236}">
              <a16:creationId xmlns:a16="http://schemas.microsoft.com/office/drawing/2014/main" id="{2BCE46CA-EDB1-42D8-8F48-AF9BDEFA7029}"/>
            </a:ext>
          </a:extLst>
        </xdr:cNvPr>
        <xdr:cNvSpPr txBox="1"/>
      </xdr:nvSpPr>
      <xdr:spPr>
        <a:xfrm>
          <a:off x="12460942" y="2790264"/>
          <a:ext cx="3979038"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t>ACCIONES ABIERTAS VENCIDAS POR REGIÓN</a:t>
          </a:r>
        </a:p>
      </xdr:txBody>
    </xdr:sp>
    <xdr:clientData/>
  </xdr:oneCellAnchor>
  <xdr:oneCellAnchor>
    <xdr:from>
      <xdr:col>24</xdr:col>
      <xdr:colOff>213711</xdr:colOff>
      <xdr:row>15</xdr:row>
      <xdr:rowOff>145677</xdr:rowOff>
    </xdr:from>
    <xdr:ext cx="4495526" cy="521240"/>
    <xdr:sp macro="" textlink="">
      <xdr:nvSpPr>
        <xdr:cNvPr id="13" name="CuadroTexto 12">
          <a:extLst>
            <a:ext uri="{FF2B5EF4-FFF2-40B4-BE49-F238E27FC236}">
              <a16:creationId xmlns:a16="http://schemas.microsoft.com/office/drawing/2014/main" id="{9AFADB8C-E39E-4010-A359-B560AE70BEFA}"/>
            </a:ext>
          </a:extLst>
        </xdr:cNvPr>
        <xdr:cNvSpPr txBox="1"/>
      </xdr:nvSpPr>
      <xdr:spPr>
        <a:xfrm>
          <a:off x="18759446" y="2868706"/>
          <a:ext cx="4495526" cy="52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800" b="1" i="0" baseline="0">
              <a:solidFill>
                <a:schemeClr val="tx1"/>
              </a:solidFill>
              <a:effectLst/>
              <a:latin typeface="Arial Narrow" panose="020B0606020202030204" pitchFamily="34" charset="0"/>
              <a:ea typeface="+mn-ea"/>
              <a:cs typeface="+mn-cs"/>
            </a:rPr>
            <a:t>ACCIONES ABIERTAS VENCIDAS POR REGIÓN</a:t>
          </a:r>
          <a:endParaRPr lang="es-CO" sz="1800" b="1">
            <a:effectLst/>
            <a:latin typeface="Arial Narrow" panose="020B0606020202030204" pitchFamily="34" charset="0"/>
          </a:endParaRPr>
        </a:p>
        <a:p>
          <a:endParaRPr lang="es-CO" sz="1800" b="1">
            <a:latin typeface="Arial Narrow" panose="020B0606020202030204" pitchFamily="34" charset="0"/>
          </a:endParaRPr>
        </a:p>
      </xdr:txBody>
    </xdr:sp>
    <xdr:clientData/>
  </xdr:oneCellAnchor>
  <xdr:twoCellAnchor editAs="oneCell">
    <xdr:from>
      <xdr:col>15</xdr:col>
      <xdr:colOff>109904</xdr:colOff>
      <xdr:row>9</xdr:row>
      <xdr:rowOff>36633</xdr:rowOff>
    </xdr:from>
    <xdr:to>
      <xdr:col>20</xdr:col>
      <xdr:colOff>293140</xdr:colOff>
      <xdr:row>15</xdr:row>
      <xdr:rowOff>77526</xdr:rowOff>
    </xdr:to>
    <mc:AlternateContent xmlns:mc="http://schemas.openxmlformats.org/markup-compatibility/2006" xmlns:a14="http://schemas.microsoft.com/office/drawing/2010/main">
      <mc:Choice Requires="a14">
        <xdr:graphicFrame macro="">
          <xdr:nvGraphicFramePr>
            <xdr:cNvPr id="32" name="REGIÓN">
              <a:extLst>
                <a:ext uri="{FF2B5EF4-FFF2-40B4-BE49-F238E27FC236}">
                  <a16:creationId xmlns:a16="http://schemas.microsoft.com/office/drawing/2014/main" id="{6FFBDE97-5392-4F99-ACD1-CA9B390A27EE}"/>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REGIÓN"/>
            </a:graphicData>
          </a:graphic>
        </xdr:graphicFrame>
      </mc:Choice>
      <mc:Fallback xmlns="">
        <xdr:sp macro="" textlink="">
          <xdr:nvSpPr>
            <xdr:cNvPr id="0" name=""/>
            <xdr:cNvSpPr>
              <a:spLocks noTextEdit="1"/>
            </xdr:cNvSpPr>
          </xdr:nvSpPr>
          <xdr:spPr>
            <a:xfrm>
              <a:off x="11828161" y="1603245"/>
              <a:ext cx="4005768" cy="116885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29</xdr:col>
      <xdr:colOff>209550</xdr:colOff>
      <xdr:row>16</xdr:row>
      <xdr:rowOff>85725</xdr:rowOff>
    </xdr:from>
    <xdr:to>
      <xdr:col>35</xdr:col>
      <xdr:colOff>1781175</xdr:colOff>
      <xdr:row>36</xdr:row>
      <xdr:rowOff>123825</xdr:rowOff>
    </xdr:to>
    <xdr:graphicFrame macro="">
      <xdr:nvGraphicFramePr>
        <xdr:cNvPr id="4" name="Gráfico 3">
          <a:extLst>
            <a:ext uri="{FF2B5EF4-FFF2-40B4-BE49-F238E27FC236}">
              <a16:creationId xmlns:a16="http://schemas.microsoft.com/office/drawing/2014/main" id="{DC34E6CC-7CB7-4BE9-BED5-301FA4BA44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181845</xdr:colOff>
      <xdr:row>324</xdr:row>
      <xdr:rowOff>57149</xdr:rowOff>
    </xdr:from>
    <xdr:to>
      <xdr:col>12</xdr:col>
      <xdr:colOff>251113</xdr:colOff>
      <xdr:row>352</xdr:row>
      <xdr:rowOff>190499</xdr:rowOff>
    </xdr:to>
    <xdr:graphicFrame macro="">
      <xdr:nvGraphicFramePr>
        <xdr:cNvPr id="2" name="Gráfico 1">
          <a:extLst>
            <a:ext uri="{FF2B5EF4-FFF2-40B4-BE49-F238E27FC236}">
              <a16:creationId xmlns:a16="http://schemas.microsoft.com/office/drawing/2014/main" id="{0CEA99DA-5362-4B23-9522-61030B6AC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4</xdr:col>
      <xdr:colOff>187824</xdr:colOff>
      <xdr:row>0</xdr:row>
      <xdr:rowOff>45766</xdr:rowOff>
    </xdr:from>
    <xdr:to>
      <xdr:col>13</xdr:col>
      <xdr:colOff>280147</xdr:colOff>
      <xdr:row>16</xdr:row>
      <xdr:rowOff>123265</xdr:rowOff>
    </xdr:to>
    <xdr:graphicFrame macro="">
      <xdr:nvGraphicFramePr>
        <xdr:cNvPr id="3" name="Gráfico 2">
          <a:extLst>
            <a:ext uri="{FF2B5EF4-FFF2-40B4-BE49-F238E27FC236}">
              <a16:creationId xmlns:a16="http://schemas.microsoft.com/office/drawing/2014/main" id="{7366C437-8F6B-4671-BBD8-3454262A057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343891</xdr:colOff>
      <xdr:row>80</xdr:row>
      <xdr:rowOff>46134</xdr:rowOff>
    </xdr:from>
    <xdr:to>
      <xdr:col>21</xdr:col>
      <xdr:colOff>843643</xdr:colOff>
      <xdr:row>106</xdr:row>
      <xdr:rowOff>176894</xdr:rowOff>
    </xdr:to>
    <xdr:graphicFrame macro="">
      <xdr:nvGraphicFramePr>
        <xdr:cNvPr id="8" name="Gráfico 7">
          <a:extLst>
            <a:ext uri="{FF2B5EF4-FFF2-40B4-BE49-F238E27FC236}">
              <a16:creationId xmlns:a16="http://schemas.microsoft.com/office/drawing/2014/main" id="{C430BFF9-9E64-416C-873D-D71CCB894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176894</xdr:colOff>
      <xdr:row>80</xdr:row>
      <xdr:rowOff>40821</xdr:rowOff>
    </xdr:from>
    <xdr:to>
      <xdr:col>3</xdr:col>
      <xdr:colOff>40822</xdr:colOff>
      <xdr:row>106</xdr:row>
      <xdr:rowOff>163286</xdr:rowOff>
    </xdr:to>
    <xdr:graphicFrame macro="">
      <xdr:nvGraphicFramePr>
        <xdr:cNvPr id="12" name="Gráfico 11">
          <a:extLst>
            <a:ext uri="{FF2B5EF4-FFF2-40B4-BE49-F238E27FC236}">
              <a16:creationId xmlns:a16="http://schemas.microsoft.com/office/drawing/2014/main" id="{4AA28CDB-12F4-4DA9-9395-A86FFFF58C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258536</xdr:colOff>
      <xdr:row>108</xdr:row>
      <xdr:rowOff>204106</xdr:rowOff>
    </xdr:from>
    <xdr:to>
      <xdr:col>21</xdr:col>
      <xdr:colOff>843643</xdr:colOff>
      <xdr:row>148</xdr:row>
      <xdr:rowOff>81643</xdr:rowOff>
    </xdr:to>
    <xdr:graphicFrame macro="">
      <xdr:nvGraphicFramePr>
        <xdr:cNvPr id="10" name="Gráfico 9">
          <a:extLst>
            <a:ext uri="{FF2B5EF4-FFF2-40B4-BE49-F238E27FC236}">
              <a16:creationId xmlns:a16="http://schemas.microsoft.com/office/drawing/2014/main" id="{DDCE3EB2-9979-4E89-A9AF-5F09456D4F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4</xdr:col>
      <xdr:colOff>177597</xdr:colOff>
      <xdr:row>17</xdr:row>
      <xdr:rowOff>103668</xdr:rowOff>
    </xdr:from>
    <xdr:to>
      <xdr:col>13</xdr:col>
      <xdr:colOff>291354</xdr:colOff>
      <xdr:row>35</xdr:row>
      <xdr:rowOff>145676</xdr:rowOff>
    </xdr:to>
    <xdr:graphicFrame macro="">
      <xdr:nvGraphicFramePr>
        <xdr:cNvPr id="7" name="Gráfico 6">
          <a:extLst>
            <a:ext uri="{FF2B5EF4-FFF2-40B4-BE49-F238E27FC236}">
              <a16:creationId xmlns:a16="http://schemas.microsoft.com/office/drawing/2014/main" id="{01FFF30F-6DFF-4757-8198-F2F032D3B4D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330572</xdr:colOff>
      <xdr:row>178</xdr:row>
      <xdr:rowOff>134470</xdr:rowOff>
    </xdr:from>
    <xdr:to>
      <xdr:col>9</xdr:col>
      <xdr:colOff>179294</xdr:colOff>
      <xdr:row>196</xdr:row>
      <xdr:rowOff>89647</xdr:rowOff>
    </xdr:to>
    <xdr:graphicFrame macro="">
      <xdr:nvGraphicFramePr>
        <xdr:cNvPr id="5" name="Gráfico 4">
          <a:extLst>
            <a:ext uri="{FF2B5EF4-FFF2-40B4-BE49-F238E27FC236}">
              <a16:creationId xmlns:a16="http://schemas.microsoft.com/office/drawing/2014/main" id="{7CC0D428-8E7F-48FD-95AC-E121B1A9F3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198783</xdr:colOff>
      <xdr:row>27</xdr:row>
      <xdr:rowOff>0</xdr:rowOff>
    </xdr:from>
    <xdr:to>
      <xdr:col>19</xdr:col>
      <xdr:colOff>546652</xdr:colOff>
      <xdr:row>41</xdr:row>
      <xdr:rowOff>104775</xdr:rowOff>
    </xdr:to>
    <xdr:graphicFrame macro="">
      <xdr:nvGraphicFramePr>
        <xdr:cNvPr id="2" name="3 Gráfico">
          <a:extLst>
            <a:ext uri="{FF2B5EF4-FFF2-40B4-BE49-F238E27FC236}">
              <a16:creationId xmlns:a16="http://schemas.microsoft.com/office/drawing/2014/main" id="{C3A6E117-B513-4103-8DB9-4433AD7F6C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276224</xdr:colOff>
      <xdr:row>43</xdr:row>
      <xdr:rowOff>207065</xdr:rowOff>
    </xdr:from>
    <xdr:to>
      <xdr:col>19</xdr:col>
      <xdr:colOff>487430</xdr:colOff>
      <xdr:row>52</xdr:row>
      <xdr:rowOff>24849</xdr:rowOff>
    </xdr:to>
    <xdr:graphicFrame macro="">
      <xdr:nvGraphicFramePr>
        <xdr:cNvPr id="3" name="2 Gráfico">
          <a:extLst>
            <a:ext uri="{FF2B5EF4-FFF2-40B4-BE49-F238E27FC236}">
              <a16:creationId xmlns:a16="http://schemas.microsoft.com/office/drawing/2014/main" id="{B4210704-872A-459C-9C81-420D481F75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381000</xdr:colOff>
      <xdr:row>54</xdr:row>
      <xdr:rowOff>126999</xdr:rowOff>
    </xdr:from>
    <xdr:to>
      <xdr:col>19</xdr:col>
      <xdr:colOff>472108</xdr:colOff>
      <xdr:row>70</xdr:row>
      <xdr:rowOff>49695</xdr:rowOff>
    </xdr:to>
    <xdr:graphicFrame macro="">
      <xdr:nvGraphicFramePr>
        <xdr:cNvPr id="5" name="4 Gráfico">
          <a:extLst>
            <a:ext uri="{FF2B5EF4-FFF2-40B4-BE49-F238E27FC236}">
              <a16:creationId xmlns:a16="http://schemas.microsoft.com/office/drawing/2014/main" id="{20BC0A0F-8CCD-4506-8AAF-998E5C354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342900</xdr:colOff>
      <xdr:row>72</xdr:row>
      <xdr:rowOff>79375</xdr:rowOff>
    </xdr:from>
    <xdr:to>
      <xdr:col>19</xdr:col>
      <xdr:colOff>480391</xdr:colOff>
      <xdr:row>85</xdr:row>
      <xdr:rowOff>222250</xdr:rowOff>
    </xdr:to>
    <xdr:graphicFrame macro="">
      <xdr:nvGraphicFramePr>
        <xdr:cNvPr id="6" name="6 Gráfico">
          <a:extLst>
            <a:ext uri="{FF2B5EF4-FFF2-40B4-BE49-F238E27FC236}">
              <a16:creationId xmlns:a16="http://schemas.microsoft.com/office/drawing/2014/main" id="{855CF635-AB8C-4B0B-9301-24247DD3F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419099</xdr:colOff>
      <xdr:row>88</xdr:row>
      <xdr:rowOff>0</xdr:rowOff>
    </xdr:from>
    <xdr:to>
      <xdr:col>19</xdr:col>
      <xdr:colOff>463825</xdr:colOff>
      <xdr:row>103</xdr:row>
      <xdr:rowOff>142875</xdr:rowOff>
    </xdr:to>
    <xdr:graphicFrame macro="">
      <xdr:nvGraphicFramePr>
        <xdr:cNvPr id="7" name="8 Gráfico">
          <a:extLst>
            <a:ext uri="{FF2B5EF4-FFF2-40B4-BE49-F238E27FC236}">
              <a16:creationId xmlns:a16="http://schemas.microsoft.com/office/drawing/2014/main" id="{2CB675DE-6F6F-4186-8269-F8DD45B6A9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401500</xdr:colOff>
      <xdr:row>106</xdr:row>
      <xdr:rowOff>8628</xdr:rowOff>
    </xdr:from>
    <xdr:to>
      <xdr:col>20</xdr:col>
      <xdr:colOff>104155</xdr:colOff>
      <xdr:row>119</xdr:row>
      <xdr:rowOff>48315</xdr:rowOff>
    </xdr:to>
    <xdr:graphicFrame macro="">
      <xdr:nvGraphicFramePr>
        <xdr:cNvPr id="8" name="11 Gráfico">
          <a:extLst>
            <a:ext uri="{FF2B5EF4-FFF2-40B4-BE49-F238E27FC236}">
              <a16:creationId xmlns:a16="http://schemas.microsoft.com/office/drawing/2014/main" id="{C9AF9327-8223-4575-B9DB-F3D6F9F0CB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726922</xdr:colOff>
      <xdr:row>2</xdr:row>
      <xdr:rowOff>213886</xdr:rowOff>
    </xdr:from>
    <xdr:to>
      <xdr:col>34</xdr:col>
      <xdr:colOff>155422</xdr:colOff>
      <xdr:row>18</xdr:row>
      <xdr:rowOff>21461</xdr:rowOff>
    </xdr:to>
    <xdr:graphicFrame macro="">
      <xdr:nvGraphicFramePr>
        <xdr:cNvPr id="9" name="3 Gráfico">
          <a:extLst>
            <a:ext uri="{FF2B5EF4-FFF2-40B4-BE49-F238E27FC236}">
              <a16:creationId xmlns:a16="http://schemas.microsoft.com/office/drawing/2014/main" id="{40480F49-4BCA-4960-B0EA-0F2B7C9C9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1192696</xdr:colOff>
      <xdr:row>26</xdr:row>
      <xdr:rowOff>215348</xdr:rowOff>
    </xdr:from>
    <xdr:to>
      <xdr:col>28</xdr:col>
      <xdr:colOff>132523</xdr:colOff>
      <xdr:row>41</xdr:row>
      <xdr:rowOff>88210</xdr:rowOff>
    </xdr:to>
    <xdr:graphicFrame macro="">
      <xdr:nvGraphicFramePr>
        <xdr:cNvPr id="10" name="3 Gráfico">
          <a:extLst>
            <a:ext uri="{FF2B5EF4-FFF2-40B4-BE49-F238E27FC236}">
              <a16:creationId xmlns:a16="http://schemas.microsoft.com/office/drawing/2014/main" id="{FE8E7C09-63ED-441F-8515-1332485E1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1225826</xdr:colOff>
      <xdr:row>43</xdr:row>
      <xdr:rowOff>215348</xdr:rowOff>
    </xdr:from>
    <xdr:to>
      <xdr:col>28</xdr:col>
      <xdr:colOff>28990</xdr:colOff>
      <xdr:row>52</xdr:row>
      <xdr:rowOff>19050</xdr:rowOff>
    </xdr:to>
    <xdr:graphicFrame macro="">
      <xdr:nvGraphicFramePr>
        <xdr:cNvPr id="11" name="2 Gráfico">
          <a:extLst>
            <a:ext uri="{FF2B5EF4-FFF2-40B4-BE49-F238E27FC236}">
              <a16:creationId xmlns:a16="http://schemas.microsoft.com/office/drawing/2014/main" id="{81396182-EF9D-48D4-8A53-8EEF56034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1126435</xdr:colOff>
      <xdr:row>54</xdr:row>
      <xdr:rowOff>157369</xdr:rowOff>
    </xdr:from>
    <xdr:to>
      <xdr:col>27</xdr:col>
      <xdr:colOff>571501</xdr:colOff>
      <xdr:row>69</xdr:row>
      <xdr:rowOff>22086</xdr:rowOff>
    </xdr:to>
    <xdr:graphicFrame macro="">
      <xdr:nvGraphicFramePr>
        <xdr:cNvPr id="12" name="4 Gráfico">
          <a:extLst>
            <a:ext uri="{FF2B5EF4-FFF2-40B4-BE49-F238E27FC236}">
              <a16:creationId xmlns:a16="http://schemas.microsoft.com/office/drawing/2014/main" id="{ECAA43FE-6374-437E-8E4D-5A7811A5C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1143000</xdr:colOff>
      <xdr:row>72</xdr:row>
      <xdr:rowOff>66261</xdr:rowOff>
    </xdr:from>
    <xdr:to>
      <xdr:col>27</xdr:col>
      <xdr:colOff>634449</xdr:colOff>
      <xdr:row>85</xdr:row>
      <xdr:rowOff>209136</xdr:rowOff>
    </xdr:to>
    <xdr:graphicFrame macro="">
      <xdr:nvGraphicFramePr>
        <xdr:cNvPr id="13" name="6 Gráfico">
          <a:extLst>
            <a:ext uri="{FF2B5EF4-FFF2-40B4-BE49-F238E27FC236}">
              <a16:creationId xmlns:a16="http://schemas.microsoft.com/office/drawing/2014/main" id="{A0AC9D7F-15A6-408F-A8F7-A8CC5EC0C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1101587</xdr:colOff>
      <xdr:row>87</xdr:row>
      <xdr:rowOff>223630</xdr:rowOff>
    </xdr:from>
    <xdr:to>
      <xdr:col>27</xdr:col>
      <xdr:colOff>500271</xdr:colOff>
      <xdr:row>103</xdr:row>
      <xdr:rowOff>134592</xdr:rowOff>
    </xdr:to>
    <xdr:graphicFrame macro="">
      <xdr:nvGraphicFramePr>
        <xdr:cNvPr id="14" name="8 Gráfico">
          <a:extLst>
            <a:ext uri="{FF2B5EF4-FFF2-40B4-BE49-F238E27FC236}">
              <a16:creationId xmlns:a16="http://schemas.microsoft.com/office/drawing/2014/main" id="{AF0E2478-8263-4D7E-998A-1A9DEFB98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106</xdr:row>
      <xdr:rowOff>0</xdr:rowOff>
    </xdr:from>
    <xdr:to>
      <xdr:col>30</xdr:col>
      <xdr:colOff>680003</xdr:colOff>
      <xdr:row>119</xdr:row>
      <xdr:rowOff>39687</xdr:rowOff>
    </xdr:to>
    <xdr:graphicFrame macro="">
      <xdr:nvGraphicFramePr>
        <xdr:cNvPr id="15" name="11 Gráfico">
          <a:extLst>
            <a:ext uri="{FF2B5EF4-FFF2-40B4-BE49-F238E27FC236}">
              <a16:creationId xmlns:a16="http://schemas.microsoft.com/office/drawing/2014/main" id="{0FD84431-E046-4626-845E-CF4F57A4B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168089</xdr:colOff>
      <xdr:row>3</xdr:row>
      <xdr:rowOff>0</xdr:rowOff>
    </xdr:from>
    <xdr:to>
      <xdr:col>22</xdr:col>
      <xdr:colOff>268941</xdr:colOff>
      <xdr:row>20</xdr:row>
      <xdr:rowOff>78441</xdr:rowOff>
    </xdr:to>
    <xdr:graphicFrame macro="">
      <xdr:nvGraphicFramePr>
        <xdr:cNvPr id="16" name="3 Gráfico">
          <a:extLst>
            <a:ext uri="{FF2B5EF4-FFF2-40B4-BE49-F238E27FC236}">
              <a16:creationId xmlns:a16="http://schemas.microsoft.com/office/drawing/2014/main" id="{925ABB6C-9737-4223-BDE8-6911761CE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os.rey/Desktop/Compartido/PMP_DICIEMBRE/Plan_Mejoramiento_Procesos_Gestion_diciembr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arlos.rey\Desktop\Compartido\PMP_DICIEMBRE\Plan_Mejoramiento_Procesos_Gestion_diciembre-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arlos.rey\Desktop\Compartido\Seguimiento_Plan_Mejoramiento_Procesos_Distribu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PMP"/>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RO DE CONTROL"/>
      <sheetName val="PMP"/>
      <sheetName val="DATOSTC"/>
      <sheetName val="Gráfica"/>
      <sheetName val="Acciones_Vencidas"/>
      <sheetName val="DATOSPMP"/>
      <sheetName val="Estadistica X dep"/>
      <sheetName val="Agost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mplo - Cinco Porqué"/>
      <sheetName val=" ANÁLISIS DE CAUSA"/>
      <sheetName val="PLAN DE MEJORAMIENTO PMP-G"/>
      <sheetName val="Datos"/>
      <sheetName val="Estadística consolidado Marzo23"/>
      <sheetName val="Estadística X proceso Marzo2023"/>
      <sheetName val="Estadística X depend marzo"/>
      <sheetName val="Acciones Vencidas"/>
      <sheetName val="Estado Acciones"/>
      <sheetName val="Estadística acciones vencidas"/>
      <sheetName val="Hoja1"/>
    </sheetNames>
    <sheetDataSet>
      <sheetData sheetId="0"/>
      <sheetData sheetId="1"/>
      <sheetData sheetId="2"/>
      <sheetData sheetId="3"/>
      <sheetData sheetId="4">
        <row r="2">
          <cell r="B2" t="str">
            <v>Total No Conformidades y Observaciones</v>
          </cell>
        </row>
        <row r="222">
          <cell r="C222" t="str">
            <v>TOTAL</v>
          </cell>
          <cell r="D222" t="str">
            <v>ABIERTAS</v>
          </cell>
          <cell r="E222" t="str">
            <v>VENCIDAS (Abiertas)</v>
          </cell>
        </row>
        <row r="223">
          <cell r="B223" t="str">
            <v>Administración y Manejo del Sistema de Parques Nacionales Naturales</v>
          </cell>
          <cell r="C223">
            <v>135</v>
          </cell>
          <cell r="D223">
            <v>52</v>
          </cell>
          <cell r="E223">
            <v>8</v>
          </cell>
        </row>
        <row r="224">
          <cell r="B224" t="str">
            <v>Autoridad Ambiental</v>
          </cell>
          <cell r="C224">
            <v>303</v>
          </cell>
          <cell r="D224">
            <v>194</v>
          </cell>
          <cell r="E224">
            <v>3</v>
          </cell>
        </row>
        <row r="225">
          <cell r="B225" t="str">
            <v>Control Disciplinario</v>
          </cell>
          <cell r="C225">
            <v>16</v>
          </cell>
          <cell r="D225">
            <v>13</v>
          </cell>
          <cell r="E225">
            <v>0</v>
          </cell>
        </row>
        <row r="226">
          <cell r="B226" t="str">
            <v>Cooperación Nacional No Oficinal e Internacional</v>
          </cell>
          <cell r="C226">
            <v>0</v>
          </cell>
          <cell r="D226">
            <v>0</v>
          </cell>
          <cell r="E226">
            <v>0</v>
          </cell>
        </row>
        <row r="227">
          <cell r="B227" t="str">
            <v>Coordinación del SINAP</v>
          </cell>
          <cell r="C227">
            <v>9</v>
          </cell>
          <cell r="D227">
            <v>5</v>
          </cell>
          <cell r="E227">
            <v>0</v>
          </cell>
        </row>
        <row r="228">
          <cell r="B228" t="str">
            <v xml:space="preserve">Direccionamiento Estratégico </v>
          </cell>
          <cell r="C228">
            <v>59</v>
          </cell>
          <cell r="D228">
            <v>16</v>
          </cell>
          <cell r="E228">
            <v>3</v>
          </cell>
        </row>
        <row r="229">
          <cell r="B229" t="str">
            <v>Evaluación Independiente</v>
          </cell>
          <cell r="C229">
            <v>2</v>
          </cell>
          <cell r="D229">
            <v>0</v>
          </cell>
          <cell r="E229">
            <v>0</v>
          </cell>
        </row>
        <row r="230">
          <cell r="B230" t="str">
            <v>Gestión Contractual</v>
          </cell>
          <cell r="C230">
            <v>173</v>
          </cell>
          <cell r="D230">
            <v>95</v>
          </cell>
          <cell r="E230">
            <v>42</v>
          </cell>
        </row>
        <row r="231">
          <cell r="B231" t="str">
            <v xml:space="preserve">Gestión de Comunicaciones </v>
          </cell>
          <cell r="C231">
            <v>31</v>
          </cell>
          <cell r="D231">
            <v>22</v>
          </cell>
          <cell r="E231">
            <v>0</v>
          </cell>
        </row>
        <row r="232">
          <cell r="B232" t="str">
            <v xml:space="preserve">Gestión de Recursos Financieros </v>
          </cell>
          <cell r="C232">
            <v>243</v>
          </cell>
          <cell r="D232">
            <v>72</v>
          </cell>
          <cell r="E232">
            <v>22</v>
          </cell>
        </row>
        <row r="233">
          <cell r="B233" t="str">
            <v>Gestión de Recursos Físicos</v>
          </cell>
          <cell r="C233">
            <v>174</v>
          </cell>
          <cell r="D233">
            <v>24</v>
          </cell>
          <cell r="E233">
            <v>17</v>
          </cell>
        </row>
        <row r="234">
          <cell r="B234" t="str">
            <v xml:space="preserve">Gestión de Tecnologías y Seguridad de la Información </v>
          </cell>
          <cell r="C234">
            <v>32</v>
          </cell>
          <cell r="D234">
            <v>16</v>
          </cell>
          <cell r="E234">
            <v>3</v>
          </cell>
        </row>
        <row r="235">
          <cell r="B235" t="str">
            <v>Gestión del Conocimiento y la Innovación</v>
          </cell>
          <cell r="C235">
            <v>1</v>
          </cell>
          <cell r="D235">
            <v>1</v>
          </cell>
          <cell r="E235">
            <v>0</v>
          </cell>
        </row>
        <row r="236">
          <cell r="B236" t="str">
            <v xml:space="preserve">Gestión del Talento Humano </v>
          </cell>
          <cell r="C236">
            <v>65</v>
          </cell>
          <cell r="D236">
            <v>29</v>
          </cell>
          <cell r="E236">
            <v>4</v>
          </cell>
        </row>
        <row r="237">
          <cell r="B237" t="str">
            <v>Gestión Documental</v>
          </cell>
          <cell r="C237">
            <v>47</v>
          </cell>
          <cell r="D237">
            <v>18</v>
          </cell>
          <cell r="E237">
            <v>16</v>
          </cell>
        </row>
        <row r="238">
          <cell r="B238" t="str">
            <v xml:space="preserve">Gestión Jurídica </v>
          </cell>
          <cell r="C238">
            <v>3</v>
          </cell>
          <cell r="D238">
            <v>3</v>
          </cell>
          <cell r="E238">
            <v>3</v>
          </cell>
        </row>
        <row r="239">
          <cell r="B239" t="str">
            <v>Participación Social</v>
          </cell>
          <cell r="C239">
            <v>2</v>
          </cell>
          <cell r="D239">
            <v>2</v>
          </cell>
          <cell r="E239">
            <v>0</v>
          </cell>
        </row>
        <row r="240">
          <cell r="B240" t="str">
            <v>Servicio al Ciudadano</v>
          </cell>
          <cell r="C240">
            <v>68</v>
          </cell>
          <cell r="D240">
            <v>10</v>
          </cell>
          <cell r="E240">
            <v>2</v>
          </cell>
        </row>
        <row r="241">
          <cell r="B241" t="str">
            <v>Sostenibilidad Financiera y Negocios Ambientales</v>
          </cell>
          <cell r="C241">
            <v>235</v>
          </cell>
          <cell r="D241">
            <v>23</v>
          </cell>
          <cell r="E241">
            <v>23</v>
          </cell>
        </row>
      </sheetData>
      <sheetData sheetId="5"/>
      <sheetData sheetId="6"/>
      <sheetData sheetId="7"/>
      <sheetData sheetId="8"/>
      <sheetData sheetId="9"/>
      <sheetData sheetId="10"/>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LL" refreshedDate="45289.73515659722" createdVersion="6" refreshedVersion="8" minRefreshableVersion="3" recordCount="457" xr:uid="{41E979C9-7A8B-4B1E-985B-5645DB3B5E00}">
  <cacheSource type="worksheet">
    <worksheetSource name="PMP"/>
  </cacheSource>
  <cacheFields count="29">
    <cacheField name=" FUENTE" numFmtId="0">
      <sharedItems/>
    </cacheField>
    <cacheField name="  CONSECUTIVO DE LA NO CONFORMIDAD / OBSERVACIÓN" numFmtId="0">
      <sharedItems containsString="0" containsBlank="1" containsNumber="1" containsInteger="1" minValue="5" maxValue="1138"/>
    </cacheField>
    <cacheField name="FECHA DE LA AUDITORIA  (DD/MM/AAAA)" numFmtId="0">
      <sharedItems containsDate="1" containsBlank="1" containsMixedTypes="1" minDate="2017-10-13T00:00:00" maxDate="2023-10-20T00:00:00"/>
    </cacheField>
    <cacheField name="NO CONFORMIDAD / OBSERVACIÓN" numFmtId="164">
      <sharedItems containsBlank="1"/>
    </cacheField>
    <cacheField name="DESCRIPCIÓN DE LA NO CONFORMIDAD / OBSERVACIÓN" numFmtId="0">
      <sharedItems containsBlank="1" longText="1"/>
    </cacheField>
    <cacheField name=" CAUSA (S) RAIZ*" numFmtId="0">
      <sharedItems containsDate="1" containsBlank="1" containsMixedTypes="1" minDate="1899-12-31T00:00:00" maxDate="1899-12-31T00:00:00" longText="1"/>
    </cacheField>
    <cacheField name=" PROCESO " numFmtId="0">
      <sharedItems containsBlank="1" count="17">
        <s v="Administración y Manejo del Sistema de Parques Nacionales Naturales"/>
        <s v="Gestión Contractual"/>
        <s v="Sostenibilidad Financiera y Negocios Ambientales"/>
        <s v="Gestión de Recursos Financieros"/>
        <s v="Gestión de Tecnologías y Seguridad de la Información"/>
        <s v="Gestión de Recursos Físicos"/>
        <s v="Gestión del Talento Humano"/>
        <s v="Gestión Documental"/>
        <s v="Gestión de Comunicaciones"/>
        <s v="Autoridad Ambiental"/>
        <s v="Control Disciplinario"/>
        <s v="Servicio al Ciudadano"/>
        <s v="Direccionamiento Estratégico"/>
        <s v="Gestión Jurídica"/>
        <s v="Evaluación Independiente"/>
        <m/>
        <s v="Cooperación Nacional No Oficial e Internacional"/>
      </sharedItems>
    </cacheField>
    <cacheField name="REGIÓN" numFmtId="0">
      <sharedItems containsBlank="1"/>
    </cacheField>
    <cacheField name="DEPENDENCIA: _x000a_NIVEL CENTRAL//TERRITORIAL/LOCAL RESPONSABLE DE LA ACCIÓN  " numFmtId="0">
      <sharedItems containsBlank="1" count="33">
        <s v="SANTUARIO DE FAUNA Y FLORA LOS FLAMENCOS"/>
        <s v="DIRECCIÓN TERRITORIAL CARIBE"/>
        <s v="DIRECCIÓN TERRITORIAL AMAZONÍA"/>
        <s v="PARQUE NACIONAL NATURAL CORALES DEL ROSARIO Y DE SAN BERNARDO"/>
        <s v="GRUPO DE GESTIÓN FINANCIERA"/>
        <s v="GRUPO DE COMUNICACIONES"/>
        <s v="PARQUE NACIONAL NATURAL UTRÍA"/>
        <s v="GRUPO DE PLANEACIÓN Y MANEJO"/>
        <s v="PARQUE NACIONAL NATURAL GORGONA"/>
        <s v="DIRECCIÓN TERRITORIAL PACÍFICO"/>
        <s v="GRUPO DE GESTIÓN HUMANA"/>
        <s v="DIRECCIÓN TERRITORIAL ANDES OCCIDENTALES"/>
        <s v="GRUPO DE PROCESOS CORPORATIVOS"/>
        <s v="OFICINA DE CONTROL DISCIPLINARIO INTERNO"/>
        <s v="PARQUE NACIONAL NATURAL AMACAYACU"/>
        <s v="DIRECCIÓN TERRITORIAL ANDES NORORIENTALES"/>
        <s v="GRUPO DE CONTRATOS"/>
        <s v="GRUPO DE ATENCIÓN AL CIUDADANO "/>
        <s v="DIRECCIÓN TERRITORIAL ORINOQUÍA"/>
        <s v="DISTRITO NACIONAL DE MANEJO INTEGRADO CINARUCO"/>
        <s v="PARQUE NACIONAL NATURAL CORDILLERA DE LOS PICACHOS"/>
        <s v="PARQUE NACIONAL NATURAL TINIGUA"/>
        <s v="SANTUARIO DE FAUNA Y FLORA GALERAS"/>
        <s v="RESERVA NACIONAL NATURAL PUINAWAI"/>
        <s v="GRUPO DE TECNOLOGÍAS DE LA INFORMACIÓN Y LAS COMUNICACIONES "/>
        <s v="OFICINA ASESORA DE PLANEACIÓN "/>
        <s v="GRUPO DE TRÁMITES Y EVALUACIÓN AMBIENTAL"/>
        <s v="OFICINA GESTIÓN DEL RIESGO"/>
        <s v="OFICINA ASESORA JURÍDICA "/>
        <s v="GRUPO DE CONTROL INTERNO"/>
        <s v="GRUPO DE GESTIÓN DEL CONOCIMIENTO E INNOVACIÓN "/>
        <s v="PARQUE NACIONAL NATURAL SERRANÍA DE CHIRIBIQUETE"/>
        <m/>
      </sharedItems>
    </cacheField>
    <cacheField name="SI " numFmtId="0">
      <sharedItems containsBlank="1"/>
    </cacheField>
    <cacheField name="NO " numFmtId="0">
      <sharedItems containsBlank="1"/>
    </cacheField>
    <cacheField name="TIPO DE ACCIÓN " numFmtId="0">
      <sharedItems containsBlank="1"/>
    </cacheField>
    <cacheField name="DESCRIPCIÓN DE LA ACCIÓN" numFmtId="0">
      <sharedItems longText="1"/>
    </cacheField>
    <cacheField name=" FECHA DE INICIO (DD/MM/AAAA)" numFmtId="0">
      <sharedItems containsSemiMixedTypes="0" containsNonDate="0" containsDate="1" containsString="0" minDate="2017-11-20T00:00:00" maxDate="2024-12-19T00:00:00"/>
    </cacheField>
    <cacheField name="FECHA DE EJECUCIÓN Ó COMPROMISO_x000a_(DD/MM/AAAA)" numFmtId="0">
      <sharedItems containsSemiMixedTypes="0" containsNonDate="0" containsDate="1" containsString="0" minDate="2021-12-31T00:00:00" maxDate="2025-01-01T00:00:00" count="51">
        <d v="2023-12-29T00:00:00"/>
        <d v="2022-11-30T00:00:00"/>
        <d v="2023-11-10T00:00:00"/>
        <d v="2023-07-30T00:00:00"/>
        <d v="2023-03-30T00:00:00"/>
        <d v="2022-12-15T00:00:00"/>
        <d v="2022-03-30T00:00:00"/>
        <d v="2023-09-30T00:00:00"/>
        <d v="2023-07-31T00:00:00"/>
        <d v="2023-01-31T00:00:00"/>
        <d v="2023-04-30T00:00:00"/>
        <d v="2022-12-09T00:00:00"/>
        <d v="2021-12-31T00:00:00"/>
        <d v="2022-06-30T00:00:00"/>
        <d v="2023-02-15T00:00:00"/>
        <d v="2022-12-31T00:00:00"/>
        <d v="2022-06-15T00:00:00"/>
        <d v="2022-12-30T00:00:00"/>
        <d v="2023-09-18T00:00:00"/>
        <d v="2023-06-01T00:00:00"/>
        <d v="2024-11-30T00:00:00"/>
        <d v="2023-02-28T00:00:00"/>
        <d v="2023-03-15T00:00:00"/>
        <d v="2023-05-31T00:00:00"/>
        <d v="2022-10-31T00:00:00"/>
        <d v="2024-01-30T00:00:00"/>
        <d v="2023-04-01T00:00:00"/>
        <d v="2023-11-30T00:00:00"/>
        <d v="2024-06-30T00:00:00"/>
        <d v="2023-01-30T00:00:00"/>
        <d v="2023-03-31T00:00:00"/>
        <d v="2023-06-30T00:00:00"/>
        <d v="2023-08-31T00:00:00"/>
        <d v="2023-08-01T00:00:00"/>
        <d v="2023-08-14T00:00:00"/>
        <d v="2023-11-15T00:00:00"/>
        <d v="2023-05-29T00:00:00"/>
        <d v="2023-10-30T00:00:00"/>
        <d v="2023-12-15T00:00:00"/>
        <d v="2023-12-31T00:00:00"/>
        <d v="2023-12-30T00:00:00"/>
        <d v="2024-05-30T00:00:00"/>
        <d v="2023-06-15T00:00:00"/>
        <d v="2023-11-05T00:00:00"/>
        <d v="2024-03-30T00:00:00"/>
        <d v="2024-03-03T00:00:00"/>
        <d v="2024-02-29T00:00:00"/>
        <d v="2024-04-30T00:00:00"/>
        <d v="2024-07-30T00:00:00"/>
        <d v="2024-12-31T00:00:00"/>
        <d v="2023-06-16T00:00:00" u="1"/>
      </sharedItems>
    </cacheField>
    <cacheField name="ALARMA" numFmtId="1">
      <sharedItems containsMixedTypes="1" containsNumber="1" containsInteger="1" minValue="-337" maxValue="728"/>
    </cacheField>
    <cacheField name="FECHA DE VENCIMIENTO" numFmtId="0">
      <sharedItems/>
    </cacheField>
    <cacheField name="NOMBRE DEL INDICADOR" numFmtId="0">
      <sharedItems containsBlank="1" longText="1"/>
    </cacheField>
    <cacheField name="UNIDAD DE MEDIDA" numFmtId="0">
      <sharedItems containsBlank="1"/>
    </cacheField>
    <cacheField name="META" numFmtId="0">
      <sharedItems containsBlank="1" containsMixedTypes="1" containsNumber="1" containsInteger="1" minValue="1" maxValue="100"/>
    </cacheField>
    <cacheField name=" FECHA" numFmtId="0">
      <sharedItems containsNonDate="0" containsDate="1" containsString="0" containsBlank="1" minDate="2022-05-13T00:00:00" maxDate="2023-12-13T00:00:00"/>
    </cacheField>
    <cacheField name="DESCRIPCIÓN DE LAS ACTIVIDADES REALIZADAS" numFmtId="0">
      <sharedItems containsBlank="1" longText="1"/>
    </cacheField>
    <cacheField name="AUDITOR RESPONSABLE" numFmtId="0">
      <sharedItems containsBlank="1"/>
    </cacheField>
    <cacheField name="RESPONSABLE SEGUIMIENTO" numFmtId="0">
      <sharedItems containsBlank="1"/>
    </cacheField>
    <cacheField name="EFECTIVIDAD_x000a_CUMPLIDO" numFmtId="0">
      <sharedItems containsNonDate="0" containsString="0" containsBlank="1"/>
    </cacheField>
    <cacheField name=" EFECTIVA_x000a_(¿Eliminó la No Conformidad y la Causa?) " numFmtId="0">
      <sharedItems containsNonDate="0" containsString="0" containsBlank="1"/>
    </cacheField>
    <cacheField name="ESTADO DE LA ACCIÓN" numFmtId="0">
      <sharedItems count="2">
        <s v="ABIERTA"/>
        <s v="CERRADA"/>
      </sharedItems>
    </cacheField>
    <cacheField name=" FECHA DE CIERRE_x000a_(DD/MM/AAAA)" numFmtId="0">
      <sharedItems containsNonDate="0" containsDate="1" containsString="0" containsBlank="1" minDate="2023-08-14T00:00:00" maxDate="2023-12-28T00:00:00"/>
    </cacheField>
    <cacheField name="OBSERVACIONES DE CUMPLIMIENTO  _x000a_(Grupo de Control Interno)" numFmtId="0">
      <sharedItems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LL" refreshedDate="45289.735157870367" createdVersion="6" refreshedVersion="8" minRefreshableVersion="3" recordCount="457" xr:uid="{AF644673-A438-49D2-819F-64C699D0A000}">
  <cacheSource type="worksheet">
    <worksheetSource ref="A5:AC462" sheet="PMP"/>
  </cacheSource>
  <cacheFields count="29">
    <cacheField name=" FUENTE" numFmtId="0">
      <sharedItems/>
    </cacheField>
    <cacheField name="  CONSECUTIVO DE LA NO CONFORMIDAD / OBSERVACIÓN" numFmtId="0">
      <sharedItems containsString="0" containsBlank="1" containsNumber="1" containsInteger="1" minValue="5" maxValue="1138"/>
    </cacheField>
    <cacheField name="FECHA DE LA AUDITORIA  (DD/MM/AAAA)" numFmtId="0">
      <sharedItems containsDate="1" containsBlank="1" containsMixedTypes="1" minDate="2017-10-13T00:00:00" maxDate="2023-10-20T00:00:00"/>
    </cacheField>
    <cacheField name="NO CONFORMIDAD / OBSERVACIÓN" numFmtId="164">
      <sharedItems containsBlank="1" count="3">
        <s v="NO CONFORMIDAD "/>
        <s v="OBSERVACIÓN"/>
        <m/>
      </sharedItems>
    </cacheField>
    <cacheField name="DESCRIPCIÓN DE LA NO CONFORMIDAD / OBSERVACIÓN" numFmtId="0">
      <sharedItems containsBlank="1" longText="1"/>
    </cacheField>
    <cacheField name=" CAUSA (S) RAIZ*" numFmtId="0">
      <sharedItems containsDate="1" containsBlank="1" containsMixedTypes="1" minDate="1899-12-31T00:00:00" maxDate="1899-12-31T00:00:00" longText="1"/>
    </cacheField>
    <cacheField name=" PROCESO " numFmtId="0">
      <sharedItems containsBlank="1"/>
    </cacheField>
    <cacheField name="REGIÓN" numFmtId="0">
      <sharedItems containsBlank="1"/>
    </cacheField>
    <cacheField name="DEPENDENCIA: _x000a_NIVEL CENTRAL//TERRITORIAL/LOCAL RESPONSABLE DE LA ACCIÓN  " numFmtId="0">
      <sharedItems containsBlank="1" count="66">
        <s v="SANTUARIO DE FAUNA Y FLORA LOS FLAMENCOS"/>
        <s v="DIRECCIÓN TERRITORIAL CARIBE"/>
        <s v="DIRECCIÓN TERRITORIAL AMAZONÍA"/>
        <s v="PARQUE NACIONAL NATURAL CORALES DEL ROSARIO Y DE SAN BERNARDO"/>
        <s v="GRUPO DE GESTIÓN FINANCIERA"/>
        <s v="GRUPO DE COMUNICACIONES"/>
        <s v="PARQUE NACIONAL NATURAL UTRÍA"/>
        <s v="GRUPO DE PLANEACIÓN Y MANEJO"/>
        <s v="PARQUE NACIONAL NATURAL GORGONA"/>
        <s v="DIRECCIÓN TERRITORIAL PACÍFICO"/>
        <s v="GRUPO DE GESTIÓN HUMANA"/>
        <s v="DIRECCIÓN TERRITORIAL ANDES OCCIDENTALES"/>
        <s v="GRUPO DE PROCESOS CORPORATIVOS"/>
        <s v="OFICINA DE CONTROL DISCIPLINARIO INTERNO"/>
        <s v="PARQUE NACIONAL NATURAL AMACAYACU"/>
        <s v="DIRECCIÓN TERRITORIAL ANDES NORORIENTALES"/>
        <s v="GRUPO DE CONTRATOS"/>
        <s v="GRUPO DE ATENCIÓN AL CIUDADANO "/>
        <s v="DIRECCIÓN TERRITORIAL ORINOQUÍA"/>
        <s v="DISTRITO NACIONAL DE MANEJO INTEGRADO CINARUCO"/>
        <s v="PARQUE NACIONAL NATURAL CORDILLERA DE LOS PICACHOS"/>
        <s v="PARQUE NACIONAL NATURAL TINIGUA"/>
        <s v="SANTUARIO DE FAUNA Y FLORA GALERAS"/>
        <s v="RESERVA NACIONAL NATURAL PUINAWAI"/>
        <s v="GRUPO DE TECNOLOGÍAS DE LA INFORMACIÓN Y LAS COMUNICACIONES "/>
        <s v="OFICINA ASESORA DE PLANEACIÓN "/>
        <s v="GRUPO DE TRÁMITES Y EVALUACIÓN AMBIENTAL"/>
        <s v="OFICINA GESTIÓN DEL RIESGO"/>
        <s v="OFICINA ASESORA JURÍDICA "/>
        <s v="GRUPO DE CONTROL INTERNO"/>
        <s v="GRUPO DE GESTIÓN DEL CONOCIMIENTO E INNOVACIÓN "/>
        <s v="PARQUE NACIONAL NATURAL SERRANÍA DE CHIRIBIQUETE"/>
        <m/>
        <s v="PARQUE NACIONAL NATURAL PISBA" u="1"/>
        <s v="PARQUE NACIONAL NATURAL LOS NEVADOS" u="1"/>
        <s v="PARQUE NACIONAL NATURAL CAHUINARÍ" u="1"/>
        <s v="SUBDIRECCIÓN DE SOSTENIBILIDAD Y NEGOCIOS AMBIENTALES" u="1"/>
        <s v="SANTUARIO DE FAUNA Y FLORA EL CORCHAL “EL MONO HERNÁNDEZ”" u="1"/>
        <s v="PARQUE NACIONAL NATURAL SERRANÍA DE LOS YARIGUIES" u="1"/>
        <s v="SANTUARIO DE FAUNA Y FLORA MALPELO" u="1"/>
        <s v="PARQUE NACIONAL NATURAL CHINGAZA" u="1"/>
        <s v="PARQUE NACIONAL NATURAL CUEVA DE LOS GUACHAROS" u="1"/>
        <s v="PARQUE NACIONAL NATURAL SUMAPAZ" u="1"/>
        <s v="PARQUE NACIONAL NATURAL TAYRONA" u="1"/>
        <s v="PARQUE NACIONAL NATURAL URAMBA BAHÍA MÁLAGA" u="1"/>
        <s v="GRUPO DE SISTEMAS DE INFORMACIÓN Y RADIOCOMUNICACIONES" u="1"/>
        <s v="PARQUE NACIONAL NATURAL CATATUMBO BARÍ" u="1"/>
        <s v="PARQUE NACIONAL NATURAL MACUIRA" u="1"/>
        <s v="RESERVA NACIONAL NATURAL NUKAK" u="1"/>
        <s v="PARQUE NACIONAL NATURAL RÍO PURÉ" u="1"/>
        <s v="SANTUARIO DE FAUNA Y FLORA LOS COLORADOS" u="1"/>
        <s v="PARQUE NACIONAL NATURAL EL TUPARRO" u="1"/>
        <s v="OFICINA DE GESTIÓN DEL RIESGO" u="1"/>
        <s v="PARQUE NACIONAL NATURAL PARAMILLO" u="1"/>
        <s v="PARQUE NACIONAL NATURAL CIÉNAGA GRANDE DE SANTA MARTA" u="1"/>
        <s v="PARQUE NACIONAL NATURAL TAMÁ" u="1"/>
        <s v="GRUPO DE INFRAESTRUCTURA" u="1"/>
        <s v="PARQUE NACIONAL NATURAL FARALLONES DE CALI" u="1"/>
        <s v="PARQUE NACIONAL NATURAL SIERRA NEVADA DE SANTA MARTA" u="1"/>
        <s v="GRUPO DE GESTIÓN E INTEGRACIÓN DEL SINAP" u="1"/>
        <s v="VÍA PARQUE ISLA DE SALAMANCA" u="1"/>
        <s v="PARQUE NACIONAL NATURAL ALTO FRAGUA INDI WASI" u="1"/>
        <s v="PARQUE NACIONAL NATURAL EL COCUY" u="1"/>
        <s v="PARQUE NACIONAL NATURAL YAIGOJÉ APAPORIS" u="1"/>
        <s v="SANTUARIO DE FAUNA Y FLORA OTÚN QUIMBAYA" u="1"/>
        <s v="PARQUE NACIONAL NATURAL SIERRA DE LA MACARENA" u="1"/>
      </sharedItems>
    </cacheField>
    <cacheField name="SI " numFmtId="0">
      <sharedItems containsBlank="1"/>
    </cacheField>
    <cacheField name="NO " numFmtId="0">
      <sharedItems containsBlank="1"/>
    </cacheField>
    <cacheField name="TIPO DE ACCIÓN " numFmtId="0">
      <sharedItems containsBlank="1"/>
    </cacheField>
    <cacheField name="DESCRIPCIÓN DE LA ACCIÓN" numFmtId="0">
      <sharedItems longText="1"/>
    </cacheField>
    <cacheField name=" FECHA DE INICIO (DD/MM/AAAA)" numFmtId="0">
      <sharedItems containsSemiMixedTypes="0" containsNonDate="0" containsDate="1" containsString="0" minDate="2017-11-20T00:00:00" maxDate="2024-12-19T00:00:00" count="187">
        <d v="2017-11-20T00:00:00"/>
        <d v="2018-08-01T00:00:00"/>
        <d v="2020-02-25T00:00:00"/>
        <d v="2019-12-30T00:00:00"/>
        <d v="2020-06-01T00:00:00"/>
        <d v="2020-06-20T00:00:00"/>
        <d v="2020-08-15T00:00:00"/>
        <d v="2020-10-07T00:00:00"/>
        <d v="2022-10-12T00:00:00"/>
        <d v="2021-02-01T00:00:00"/>
        <d v="2021-05-01T00:00:00"/>
        <d v="2022-11-28T00:00:00"/>
        <d v="2021-09-01T00:00:00"/>
        <d v="2021-10-01T00:00:00"/>
        <d v="2021-10-31T00:00:00"/>
        <d v="2021-12-01T00:00:00"/>
        <d v="2021-11-15T00:00:00"/>
        <d v="2021-10-15T00:00:00"/>
        <d v="2021-12-15T00:00:00"/>
        <d v="2021-12-16T00:00:00"/>
        <d v="2021-11-01T00:00:00"/>
        <d v="2021-10-07T00:00:00"/>
        <d v="2021-10-20T00:00:00"/>
        <d v="2022-01-03T00:00:00"/>
        <d v="2022-01-20T00:00:00"/>
        <d v="2022-04-01T00:00:00"/>
        <d v="2022-01-01T00:00:00"/>
        <d v="2022-03-28T00:00:00"/>
        <d v="2022-02-18T00:00:00"/>
        <d v="2022-05-15T00:00:00"/>
        <d v="2022-05-25T00:00:00"/>
        <d v="2022-05-01T00:00:00"/>
        <d v="2022-07-01T00:00:00"/>
        <d v="2022-07-12T00:00:00"/>
        <d v="2022-09-16T00:00:00"/>
        <d v="2022-09-15T00:00:00"/>
        <d v="2022-08-19T00:00:00"/>
        <d v="2022-08-31T00:00:00"/>
        <d v="2022-09-01T00:00:00"/>
        <d v="2022-08-01T00:00:00"/>
        <d v="2022-10-18T00:00:00"/>
        <d v="2022-10-20T00:00:00"/>
        <d v="2022-11-02T00:00:00"/>
        <d v="2022-11-15T00:00:00"/>
        <d v="2023-01-01T00:00:00"/>
        <d v="2022-11-01T00:00:00"/>
        <d v="2022-12-15T00:00:00"/>
        <d v="2022-12-16T00:00:00"/>
        <d v="2022-11-08T00:00:00"/>
        <d v="2023-01-30T00:00:00"/>
        <d v="2022-12-20T00:00:00"/>
        <d v="2023-02-01T00:00:00"/>
        <d v="2022-11-30T00:00:00"/>
        <d v="2023-09-07T00:00:00"/>
        <d v="2022-11-25T00:00:00"/>
        <d v="2023-03-21T00:00:00"/>
        <d v="2023-02-15T00:00:00"/>
        <d v="2022-02-15T00:00:00"/>
        <d v="2023-04-15T00:00:00"/>
        <d v="2023-06-13T00:00:00"/>
        <d v="2023-05-03T00:00:00"/>
        <d v="2023-07-01T00:00:00"/>
        <d v="2022-11-11T00:00:00"/>
        <d v="2023-01-02T00:00:00"/>
        <d v="2023-07-14T00:00:00"/>
        <d v="2023-03-03T00:00:00"/>
        <d v="2023-08-01T00:00:00"/>
        <d v="2023-06-05T00:00:00"/>
        <d v="2023-03-10T00:00:00"/>
        <d v="2023-10-05T00:00:00"/>
        <d v="2023-09-27T00:00:00"/>
        <d v="2023-10-04T00:00:00"/>
        <d v="2023-10-23T00:00:00"/>
        <d v="2023-11-08T00:00:00"/>
        <d v="2023-12-01T00:00:00"/>
        <d v="2023-12-15T00:00:00"/>
        <d v="2023-11-02T00:00:00"/>
        <d v="2023-09-22T00:00:00"/>
        <d v="2023-12-18T00:00:00"/>
        <d v="2024-12-18T00:00:00"/>
        <d v="2021-01-18T00:00:00" u="1"/>
        <d v="2022-05-05T00:00:00" u="1"/>
        <d v="2020-04-20T00:00:00" u="1"/>
        <d v="2022-01-18T00:00:00" u="1"/>
        <d v="2022-04-20T00:00:00" u="1"/>
        <d v="2021-07-22T00:00:00" u="1"/>
        <d v="2020-08-03T00:00:00" u="1"/>
        <d v="2020-10-20T00:00:00" u="1"/>
        <d v="2022-03-31T00:00:00" u="1"/>
        <d v="2020-11-01T00:00:00" u="1"/>
        <d v="2022-04-12T00:00:00" u="1"/>
        <d v="2022-04-08T00:00:00" u="1"/>
        <d v="2021-03-23T00:00:00" u="1"/>
        <d v="2022-09-27T00:00:00" u="1"/>
        <d v="2022-07-06T00:00:00" u="1"/>
        <d v="2021-06-17T00:00:00" u="1"/>
        <d v="2022-12-17T00:00:00" u="1"/>
        <d v="2020-06-09T00:00:00" u="1"/>
        <d v="2022-03-07T00:00:00" u="1"/>
        <d v="2021-06-09T00:00:00" u="1"/>
        <d v="2022-02-22T00:00:00" u="1"/>
        <d v="2022-06-05T00:00:00" u="1"/>
        <d v="2022-08-22T00:00:00" u="1"/>
        <d v="2021-06-01T00:00:00" u="1"/>
        <d v="2018-11-20T00:00:00" u="1"/>
        <d v="2022-02-10T00:00:00" u="1"/>
        <d v="2020-10-31T00:00:00" u="1"/>
        <d v="2018-08-02T00:00:00" u="1"/>
        <d v="2022-04-15T00:00:00" u="1"/>
        <d v="2022-03-30T00:00:00" u="1"/>
        <d v="2022-04-11T00:00:00" u="1"/>
        <d v="2020-01-05T00:00:00" u="1"/>
        <d v="2021-09-30T00:00:00" u="1"/>
        <d v="2022-04-07T00:00:00" u="1"/>
        <d v="2021-10-11T00:00:00" u="1"/>
        <d v="2021-01-01T00:00:00" u="1"/>
        <d v="2021-06-24T00:00:00" u="1"/>
        <d v="2022-10-11T00:00:00" u="1"/>
        <d v="2022-07-05T00:00:00" u="1"/>
        <d v="2022-06-20T00:00:00" u="1"/>
        <d v="2021-09-22T00:00:00" u="1"/>
        <d v="2020-07-01T00:00:00" u="1"/>
        <d v="2021-07-01T00:00:00" u="1"/>
        <d v="2022-03-14T00:00:00" u="1"/>
        <d v="2022-06-16T00:00:00" u="1"/>
        <d v="2021-12-20T00:00:00" u="1"/>
        <d v="2022-09-14T00:00:00" u="1"/>
        <d v="2021-06-08T00:00:00" u="1"/>
        <d v="2022-02-21T00:00:00" u="1"/>
        <d v="2020-06-04T00:00:00" u="1"/>
        <d v="2022-03-02T00:00:00" u="1"/>
        <d v="2021-02-17T00:00:00" u="1"/>
        <d v="2022-02-17T00:00:00" u="1"/>
        <d v="2021-08-09T00:00:00" u="1"/>
        <d v="2022-02-01T00:00:00" u="1"/>
        <d v="2022-05-03T00:00:00" u="1"/>
        <d v="2022-04-18T00:00:00" u="1"/>
        <d v="2019-08-01T00:00:00" u="1"/>
        <d v="2020-04-14T00:00:00" u="1"/>
        <d v="2021-10-18T00:00:00" u="1"/>
        <d v="2022-03-29T00:00:00" u="1"/>
        <d v="2022-03-25T00:00:00" u="1"/>
        <d v="2022-10-14T00:00:00" u="1"/>
        <d v="2022-06-27T00:00:00" u="1"/>
        <d v="2021-09-29T00:00:00" u="1"/>
        <d v="2022-04-06T00:00:00" u="1"/>
        <d v="2022-07-08T00:00:00" u="1"/>
        <d v="2022-03-21T00:00:00" u="1"/>
        <d v="2021-10-06T00:00:00" u="1"/>
        <d v="2023-03-17T00:00:00" u="1"/>
        <d v="2021-10-02T00:00:00" u="1"/>
        <d v="2021-02-28T00:00:00" u="1"/>
        <d v="2022-06-15T00:00:00" u="1"/>
        <d v="2022-02-28T00:00:00" u="1"/>
        <d v="2022-05-30T00:00:00" u="1"/>
        <d v="2021-06-11T00:00:00" u="1"/>
        <d v="2021-02-24T00:00:00" u="1"/>
        <d v="2020-12-15T00:00:00" u="1"/>
        <d v="2022-03-01T00:00:00" u="1"/>
        <d v="2019-07-31T00:00:00" u="1"/>
        <d v="2022-04-29T00:00:00" u="1"/>
        <d v="2021-05-10T00:00:00" u="1"/>
        <d v="2022-05-10T00:00:00" u="1"/>
        <d v="2022-04-21T00:00:00" u="1"/>
        <d v="2022-05-02T00:00:00" u="1"/>
        <d v="2020-06-30T00:00:00" u="1"/>
        <d v="2021-06-30T00:00:00" u="1"/>
        <d v="2022-10-17T00:00:00" u="1"/>
        <d v="2022-06-30T00:00:00" u="1"/>
        <d v="2022-04-09T00:00:00" u="1"/>
        <d v="2021-10-13T00:00:00" u="1"/>
        <d v="2021-06-22T00:00:00" u="1"/>
        <d v="2020-10-05T00:00:00" u="1"/>
        <d v="2022-03-16T00:00:00" u="1"/>
        <d v="2020-10-01T00:00:00" u="1"/>
        <d v="2022-06-14T00:00:00" u="1"/>
        <d v="2022-06-10T00:00:00" u="1"/>
        <d v="2021-05-25T00:00:00" u="1"/>
        <d v="2020-12-10T00:00:00" u="1"/>
        <d v="2020-06-02T00:00:00" u="1"/>
        <d v="2022-08-23T00:00:00" u="1"/>
        <d v="2021-06-02T00:00:00" u="1"/>
        <d v="2021-02-15T00:00:00" u="1"/>
        <d v="2020-07-30T00:00:00" u="1"/>
        <d v="2021-02-07T00:00:00" u="1"/>
        <d v="2022-02-07T00:00:00" u="1"/>
        <d v="2020-11-13T00:00:00" u="1"/>
      </sharedItems>
    </cacheField>
    <cacheField name="FECHA DE EJECUCIÓN Ó COMPROMISO_x000a_(DD/MM/AAAA)" numFmtId="0">
      <sharedItems containsSemiMixedTypes="0" containsNonDate="0" containsDate="1" containsString="0" minDate="2021-12-31T00:00:00" maxDate="2025-01-01T00:00:00"/>
    </cacheField>
    <cacheField name="ALARMA" numFmtId="1">
      <sharedItems containsMixedTypes="1" containsNumber="1" containsInteger="1" minValue="-337" maxValue="728"/>
    </cacheField>
    <cacheField name="FECHA DE VENCIMIENTO" numFmtId="0">
      <sharedItems/>
    </cacheField>
    <cacheField name="NOMBRE DEL INDICADOR" numFmtId="0">
      <sharedItems containsBlank="1" longText="1"/>
    </cacheField>
    <cacheField name="UNIDAD DE MEDIDA" numFmtId="0">
      <sharedItems containsBlank="1"/>
    </cacheField>
    <cacheField name="META" numFmtId="0">
      <sharedItems containsBlank="1" containsMixedTypes="1" containsNumber="1" containsInteger="1" minValue="1" maxValue="100"/>
    </cacheField>
    <cacheField name=" FECHA" numFmtId="0">
      <sharedItems containsNonDate="0" containsDate="1" containsString="0" containsBlank="1" minDate="2022-05-13T00:00:00" maxDate="2023-12-13T00:00:00"/>
    </cacheField>
    <cacheField name="DESCRIPCIÓN DE LAS ACTIVIDADES REALIZADAS" numFmtId="0">
      <sharedItems containsBlank="1" longText="1"/>
    </cacheField>
    <cacheField name="AUDITOR RESPONSABLE" numFmtId="0">
      <sharedItems containsBlank="1"/>
    </cacheField>
    <cacheField name="RESPONSABLE SEGUIMIENTO" numFmtId="0">
      <sharedItems containsBlank="1"/>
    </cacheField>
    <cacheField name="EFECTIVIDAD_x000a_CUMPLIDO" numFmtId="0">
      <sharedItems containsNonDate="0" containsString="0" containsBlank="1"/>
    </cacheField>
    <cacheField name=" EFECTIVA_x000a_(¿Eliminó la No Conformidad y la Causa?) " numFmtId="0">
      <sharedItems containsNonDate="0" containsString="0" containsBlank="1"/>
    </cacheField>
    <cacheField name="ESTADO DE LA ACCIÓN" numFmtId="0">
      <sharedItems/>
    </cacheField>
    <cacheField name=" FECHA DE CIERRE_x000a_(DD/MM/AAAA)" numFmtId="0">
      <sharedItems containsNonDate="0" containsDate="1" containsString="0" containsBlank="1" minDate="2023-08-14T00:00:00" maxDate="2023-12-28T00:00:00"/>
    </cacheField>
    <cacheField name="OBSERVACIONES DE CUMPLIMIENTO  _x000a_(Grupo de Control Interno)" numFmtId="0">
      <sharedItems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LL" refreshedDate="45289.735159490738" createdVersion="6" refreshedVersion="8" minRefreshableVersion="3" recordCount="457" xr:uid="{B3BA9449-B0D1-452E-B9EE-AE2E2A1329E7}">
  <cacheSource type="worksheet">
    <worksheetSource ref="A5:AC462" sheet="PMP"/>
  </cacheSource>
  <cacheFields count="29">
    <cacheField name=" FUENTE" numFmtId="0">
      <sharedItems/>
    </cacheField>
    <cacheField name="  CONSECUTIVO DE LA NO CONFORMIDAD / OBSERVACIÓN" numFmtId="0">
      <sharedItems containsString="0" containsBlank="1" containsNumber="1" containsInteger="1" minValue="5" maxValue="1138"/>
    </cacheField>
    <cacheField name="FECHA DE LA AUDITORIA  (DD/MM/AAAA)" numFmtId="0">
      <sharedItems containsDate="1" containsBlank="1" containsMixedTypes="1" minDate="2017-10-13T00:00:00" maxDate="2023-10-20T00:00:00"/>
    </cacheField>
    <cacheField name="NO CONFORMIDAD / OBSERVACIÓN" numFmtId="164">
      <sharedItems containsBlank="1"/>
    </cacheField>
    <cacheField name="DESCRIPCIÓN DE LA NO CONFORMIDAD / OBSERVACIÓN" numFmtId="0">
      <sharedItems containsBlank="1" longText="1"/>
    </cacheField>
    <cacheField name=" CAUSA (S) RAIZ*" numFmtId="0">
      <sharedItems containsDate="1" containsBlank="1" containsMixedTypes="1" minDate="1899-12-31T00:00:00" maxDate="1899-12-31T00:00:00" longText="1"/>
    </cacheField>
    <cacheField name=" PROCESO " numFmtId="0">
      <sharedItems containsBlank="1" count="23">
        <s v="Administración y Manejo del Sistema de Parques Nacionales Naturales"/>
        <s v="Gestión Contractual"/>
        <s v="Sostenibilidad Financiera y Negocios Ambientales"/>
        <s v="Gestión de Recursos Financieros"/>
        <s v="Gestión de Tecnologías y Seguridad de la Información"/>
        <s v="Gestión de Recursos Físicos"/>
        <s v="Gestión del Talento Humano"/>
        <s v="Gestión Documental"/>
        <s v="Gestión de Comunicaciones"/>
        <s v="Autoridad Ambiental"/>
        <s v="Control Disciplinario"/>
        <s v="Servicio al Ciudadano"/>
        <s v="Direccionamiento Estratégico"/>
        <s v="Gestión Jurídica"/>
        <s v="Evaluación Independiente"/>
        <m/>
        <s v="Cooperación Nacional No Oficial e Internacional"/>
        <s v="Gestión de Tecnologías y Seguridad de la Información  " u="1"/>
        <s v="Coordinación del SINAP" u="1"/>
        <s v="Gestión del Conocimiento e Innovación" u="1"/>
        <s v="Participación Social" u="1"/>
        <s v="Direccionamiento Estratégico " u="1"/>
        <s v="Gestión de Recursos Financieros " u="1"/>
      </sharedItems>
    </cacheField>
    <cacheField name="REGIÓN" numFmtId="0">
      <sharedItems containsBlank="1"/>
    </cacheField>
    <cacheField name="DEPENDENCIA: _x000a_NIVEL CENTRAL//TERRITORIAL/LOCAL RESPONSABLE DE LA ACCIÓN  " numFmtId="0">
      <sharedItems containsBlank="1" count="73">
        <s v="SANTUARIO DE FAUNA Y FLORA LOS FLAMENCOS"/>
        <s v="DIRECCIÓN TERRITORIAL CARIBE"/>
        <s v="DIRECCIÓN TERRITORIAL AMAZONÍA"/>
        <s v="PARQUE NACIONAL NATURAL CORALES DEL ROSARIO Y DE SAN BERNARDO"/>
        <s v="GRUPO DE GESTIÓN FINANCIERA"/>
        <s v="GRUPO DE COMUNICACIONES"/>
        <s v="PARQUE NACIONAL NATURAL UTRÍA"/>
        <s v="GRUPO DE PLANEACIÓN Y MANEJO"/>
        <s v="PARQUE NACIONAL NATURAL GORGONA"/>
        <s v="DIRECCIÓN TERRITORIAL PACÍFICO"/>
        <s v="GRUPO DE GESTIÓN HUMANA"/>
        <s v="DIRECCIÓN TERRITORIAL ANDES OCCIDENTALES"/>
        <s v="GRUPO DE PROCESOS CORPORATIVOS"/>
        <s v="OFICINA DE CONTROL DISCIPLINARIO INTERNO"/>
        <s v="PARQUE NACIONAL NATURAL AMACAYACU"/>
        <s v="DIRECCIÓN TERRITORIAL ANDES NORORIENTALES"/>
        <s v="GRUPO DE CONTRATOS"/>
        <s v="GRUPO DE ATENCIÓN AL CIUDADANO "/>
        <s v="DIRECCIÓN TERRITORIAL ORINOQUÍA"/>
        <s v="DISTRITO NACIONAL DE MANEJO INTEGRADO CINARUCO"/>
        <s v="PARQUE NACIONAL NATURAL CORDILLERA DE LOS PICACHOS"/>
        <s v="PARQUE NACIONAL NATURAL TINIGUA"/>
        <s v="SANTUARIO DE FAUNA Y FLORA GALERAS"/>
        <s v="RESERVA NACIONAL NATURAL PUINAWAI"/>
        <s v="GRUPO DE TECNOLOGÍAS DE LA INFORMACIÓN Y LAS COMUNICACIONES "/>
        <s v="OFICINA ASESORA DE PLANEACIÓN "/>
        <s v="GRUPO DE TRÁMITES Y EVALUACIÓN AMBIENTAL"/>
        <s v="OFICINA GESTIÓN DEL RIESGO"/>
        <s v="OFICINA ASESORA JURÍDICA "/>
        <s v="GRUPO DE CONTROL INTERNO"/>
        <s v="GRUPO DE GESTIÓN DEL CONOCIMIENTO E INNOVACIÓN "/>
        <s v="PARQUE NACIONAL NATURAL SERRANÍA DE CHIRIBIQUETE"/>
        <m/>
        <s v="DNMI CINARUCO " u="1"/>
        <s v="PARQUE NACIONAL NATURAL PISBA" u="1"/>
        <s v="PARQUE NACIONAL NATURAL LOS NEVADOS" u="1"/>
        <s v="PARQUE NACIONAL NATURAL CAHUINARÍ" u="1"/>
        <s v="SUBDIRECCIÓN DE SOSTENIBILIDAD Y NEGOCIOS AMBIENTALES" u="1"/>
        <s v="SANTUARIO DE FAUNA Y FLORA EL CORCHAL “EL MONO HERNÁNDEZ”" u="1"/>
        <s v="PARQUE NACIONAL NATURAL SERRANÍA DE LOS YARIGUIES" u="1"/>
        <s v="SANTUARIO DE FAUNA Y FLORA MALPELO" u="1"/>
        <s v="GRUPO DE TRAMITES Y EVALUACIÓN AMBIENTAL" u="1"/>
        <s v="PNN  TINIGUA" u="1"/>
        <s v="PARQUE NACIONAL NATURAL CHINGAZA" u="1"/>
        <s v="PARQUE NACIONAL NATURAL FRAGUA INDI WASI" u="1"/>
        <s v="PARQUE NACIONAL NATURAL CUEVA DE LOS GUACHAROS" u="1"/>
        <s v="PARQUE NACIONAL NATURAL SUMAPAZ" u="1"/>
        <s v="PARQUE NACIONAL NATURAL TAYRONA" u="1"/>
        <s v="PARQUE NACIONAL NATURAL URAMBA BAHÍA MÁLAGA" u="1"/>
        <s v="GRUPO SISTEMAS DE INFORMACIÓN Y RADIOCOMUNICACIONES" u="1"/>
        <s v="GRUPO DE SISTEMAS DE INFORMACIÓN Y RADIOCOMUNICACIONES" u="1"/>
        <s v="PARQUE NACIONAL NATURAL CATATUMBO BARÍ" u="1"/>
        <s v="PARQUE NACIONAL NATURAL MACUIRA" u="1"/>
        <s v="RESERVA NACIONAL NATURAL NUKAK" u="1"/>
        <s v="PARQUE NACIONAL NATURAL RÍO PURÉ" u="1"/>
        <s v="SANTUARIO DE FAUNA Y FLORA LOS COLORADOS" u="1"/>
        <s v="PARQUE NACIONAL NATURAL EL TUPARRO" u="1"/>
        <s v="OFICINA DE GESTIÓN DEL RIESGO" u="1"/>
        <s v="PARQUE NACIONAL NATURAL PARAMILLO" u="1"/>
        <s v="PARQUE NACIONAL NATURAL CIÉNAGA GRANDE DE SANTA MARTA" u="1"/>
        <s v="PARQUE NACIONAL NATURAL TAMÁ" u="1"/>
        <s v="GRUPO DE INFRAESTRUCTURA" u="1"/>
        <s v="PARQUE NACIONAL NATURAL FARALLONES DE CALI" u="1"/>
        <s v="PARQUE NACIONAL NATURAL SIERRA NEVADA DE SANTA MARTA" u="1"/>
        <s v="GRUPO DE GESTIÓN E INTEGRACIÓN DEL SINAP" u="1"/>
        <s v="VÍA PARQUE ISLA DE SALAMANCA" u="1"/>
        <s v="PARQUE NACIONAL NATURAL ALTO FRAGUA INDI WASI" u="1"/>
        <s v="PARQUE NACIONAL NATURAL EL COCUY" u="1"/>
        <s v="PARQUE NACIONAL NATURAL YAIGOJÉ APAPORIS" u="1"/>
        <s v="PNN CAHUINARÍ" u="1"/>
        <s v="SANTUARIO DE FAUNA Y FLORA OTÚN QUIMBAYA" u="1"/>
        <s v="PARQUE NACIONAL NATURAL SIERRA DE LA MACARENA" u="1"/>
        <s v="PNN CORDILLERA DE LOS PICACHOS " u="1"/>
      </sharedItems>
    </cacheField>
    <cacheField name="SI " numFmtId="0">
      <sharedItems containsBlank="1"/>
    </cacheField>
    <cacheField name="NO " numFmtId="0">
      <sharedItems containsBlank="1"/>
    </cacheField>
    <cacheField name="TIPO DE ACCIÓN " numFmtId="0">
      <sharedItems containsBlank="1"/>
    </cacheField>
    <cacheField name="DESCRIPCIÓN DE LA ACCIÓN" numFmtId="0">
      <sharedItems longText="1"/>
    </cacheField>
    <cacheField name=" FECHA DE INICIO (DD/MM/AAAA)" numFmtId="0">
      <sharedItems containsSemiMixedTypes="0" containsNonDate="0" containsDate="1" containsString="0" minDate="2017-11-20T00:00:00" maxDate="2024-12-19T00:00:00"/>
    </cacheField>
    <cacheField name="FECHA DE EJECUCIÓN Ó COMPROMISO_x000a_(DD/MM/AAAA)" numFmtId="0">
      <sharedItems containsSemiMixedTypes="0" containsNonDate="0" containsDate="1" containsString="0" minDate="2017-12-29T00:00:00" maxDate="2025-01-01T00:00:00" count="181">
        <d v="2023-12-29T00:00:00"/>
        <d v="2022-11-30T00:00:00"/>
        <d v="2023-11-10T00:00:00"/>
        <d v="2023-07-30T00:00:00"/>
        <d v="2023-03-30T00:00:00"/>
        <d v="2022-12-15T00:00:00"/>
        <d v="2022-03-30T00:00:00"/>
        <d v="2023-09-30T00:00:00"/>
        <d v="2023-07-31T00:00:00"/>
        <d v="2023-01-31T00:00:00"/>
        <d v="2023-04-30T00:00:00"/>
        <d v="2022-12-09T00:00:00"/>
        <d v="2021-12-31T00:00:00"/>
        <d v="2022-06-30T00:00:00"/>
        <d v="2023-02-15T00:00:00"/>
        <d v="2022-12-31T00:00:00"/>
        <d v="2022-06-15T00:00:00"/>
        <d v="2022-12-30T00:00:00"/>
        <d v="2023-09-18T00:00:00"/>
        <d v="2023-06-01T00:00:00"/>
        <d v="2024-11-30T00:00:00"/>
        <d v="2023-02-28T00:00:00"/>
        <d v="2023-03-15T00:00:00"/>
        <d v="2023-05-31T00:00:00"/>
        <d v="2022-10-31T00:00:00"/>
        <d v="2024-01-30T00:00:00"/>
        <d v="2023-04-01T00:00:00"/>
        <d v="2023-11-30T00:00:00"/>
        <d v="2024-06-30T00:00:00"/>
        <d v="2023-01-30T00:00:00"/>
        <d v="2023-03-31T00:00:00"/>
        <d v="2023-06-30T00:00:00"/>
        <d v="2023-08-31T00:00:00"/>
        <d v="2023-08-01T00:00:00"/>
        <d v="2023-08-14T00:00:00"/>
        <d v="2023-11-15T00:00:00"/>
        <d v="2023-05-29T00:00:00"/>
        <d v="2023-10-30T00:00:00"/>
        <d v="2023-12-15T00:00:00"/>
        <d v="2023-12-31T00:00:00"/>
        <d v="2023-12-30T00:00:00"/>
        <d v="2024-05-30T00:00:00"/>
        <d v="2023-06-15T00:00:00"/>
        <d v="2023-11-05T00:00:00"/>
        <d v="2024-03-30T00:00:00"/>
        <d v="2024-03-03T00:00:00"/>
        <d v="2024-02-29T00:00:00"/>
        <d v="2024-04-30T00:00:00"/>
        <d v="2024-07-30T00:00:00"/>
        <d v="2024-12-31T00:00:00"/>
        <d v="2022-07-26T00:00:00" u="1"/>
        <d v="2019-05-01T00:00:00" u="1"/>
        <d v="2021-03-31T00:00:00" u="1"/>
        <d v="2022-03-31T00:00:00" u="1"/>
        <d v="2022-03-23T00:00:00" u="1"/>
        <d v="2017-12-29T00:00:00" u="1"/>
        <d v="2021-03-15T00:00:00" u="1"/>
        <d v="2022-03-15T00:00:00" u="1"/>
        <d v="2021-12-21T00:00:00" u="1"/>
        <d v="2021-09-15T00:00:00" u="1"/>
        <d v="2019-08-30T00:00:00" u="1"/>
        <d v="2020-08-30T00:00:00" u="1"/>
        <d v="2021-08-30T00:00:00" u="1"/>
        <d v="2022-08-30T00:00:00" u="1"/>
        <d v="2022-02-22T00:00:00" u="1"/>
        <d v="2022-08-26T00:00:00" u="1"/>
        <d v="2023-05-20T00:00:00" u="1"/>
        <d v="2019-12-05T00:00:00" u="1"/>
        <d v="2021-12-05T00:00:00" u="1"/>
        <d v="2022-12-05T00:00:00" u="1"/>
        <d v="2021-11-20T00:00:00" u="1"/>
        <d v="2022-02-10T00:00:00" u="1"/>
        <d v="2021-12-01T00:00:00" u="1"/>
        <d v="2022-07-29T00:00:00" u="1"/>
        <d v="2021-10-31T00:00:00" u="1"/>
        <d v="2022-08-10T00:00:00" u="1"/>
        <d v="2022-11-08T00:00:00" u="1"/>
        <d v="2019-03-30T00:00:00" u="1"/>
        <d v="2020-03-30T00:00:00" u="1"/>
        <d v="2022-11-04T00:00:00" u="1"/>
        <d v="2021-03-30T00:00:00" u="1"/>
        <d v="2020-10-15T00:00:00" u="1"/>
        <d v="2021-10-15T00:00:00" u="1"/>
        <d v="2020-09-30T00:00:00" u="1"/>
        <d v="2021-09-30T00:00:00" u="1"/>
        <d v="2022-09-30T00:00:00" u="1"/>
        <d v="2022-12-28T00:00:00" u="1"/>
        <d v="2023-06-16T00:00:00" u="1"/>
        <d v="2020-12-20T00:00:00" u="1"/>
        <d v="2021-05-31T00:00:00" u="1"/>
        <d v="2022-05-31T00:00:00" u="1"/>
        <d v="2022-02-21T00:00:00" u="1"/>
        <d v="2021-12-12T00:00:00" u="1"/>
        <d v="2022-08-25T00:00:00" u="1"/>
        <d v="2021-08-21T00:00:00" u="1"/>
        <d v="2022-12-08T00:00:00" u="1"/>
        <d v="2019-04-30T00:00:00" u="1"/>
        <d v="2020-04-30T00:00:00" u="1"/>
        <d v="2021-08-17T00:00:00" u="1"/>
        <d v="2021-04-30T00:00:00" u="1"/>
        <d v="2022-08-17T00:00:00" u="1"/>
        <d v="2022-04-30T00:00:00" u="1"/>
        <d v="2020-11-15T00:00:00" u="1"/>
        <d v="2022-11-15T00:00:00" u="1"/>
        <d v="2020-10-30T00:00:00" u="1"/>
        <d v="2022-02-05T00:00:00" u="1"/>
        <d v="2022-07-28T00:00:00" u="1"/>
        <d v="2021-10-30T00:00:00" u="1"/>
        <d v="2022-10-30T00:00:00" u="1"/>
        <d v="2020-07-24T00:00:00" u="1"/>
        <d v="2022-11-11T00:00:00" u="1"/>
        <d v="2022-02-01T00:00:00" u="1"/>
        <d v="2021-08-05T00:00:00" u="1"/>
        <d v="2022-07-20T00:00:00" u="1"/>
        <d v="2022-08-01T00:00:00" u="1"/>
        <d v="2021-07-16T00:00:00" u="1"/>
        <d v="2022-11-03T00:00:00" u="1"/>
        <d v="2023-03-29T00:00:00" u="1"/>
        <d v="2022-10-14T00:00:00" u="1"/>
        <d v="2018-12-31T00:00:00" u="1"/>
        <d v="2020-09-29T00:00:00" u="1"/>
        <d v="2020-12-31T00:00:00" u="1"/>
        <d v="2022-10-10T00:00:00" u="1"/>
        <d v="2019-02-28T00:00:00" u="1"/>
        <d v="2019-05-30T00:00:00" u="1"/>
        <d v="2021-02-28T00:00:00" u="1"/>
        <d v="2020-05-30T00:00:00" u="1"/>
        <d v="2022-02-28T00:00:00" u="1"/>
        <d v="2021-05-30T00:00:00" u="1"/>
        <d v="2020-12-15T00:00:00" u="1"/>
        <d v="2021-12-15T00:00:00" u="1"/>
        <d v="2020-11-30T00:00:00" u="1"/>
        <d v="2021-11-30T00:00:00" u="1"/>
        <d v="2021-02-20T00:00:00" u="1"/>
        <d v="2022-09-09T00:00:00" u="1"/>
        <d v="2020-05-18T00:00:00" u="1"/>
        <d v="2021-01-31T00:00:00" u="1"/>
        <d v="2022-01-31T00:00:00" u="1"/>
        <d v="2022-11-22T00:00:00" u="1"/>
        <d v="2021-07-31T00:00:00" u="1"/>
        <d v="2022-11-18T00:00:00" u="1"/>
        <d v="2022-07-31T00:00:00" u="1"/>
        <d v="2022-08-12T00:00:00" u="1"/>
        <d v="2022-11-14T00:00:00" u="1"/>
        <d v="2022-07-27T00:00:00" u="1"/>
        <d v="2021-10-29T00:00:00" u="1"/>
        <d v="2022-08-08T00:00:00" u="1"/>
        <d v="2022-08-04T00:00:00" u="1"/>
        <d v="2020-07-15T00:00:00" u="1"/>
        <d v="2021-07-15T00:00:00" u="1"/>
        <d v="2019-06-30T00:00:00" u="1"/>
        <d v="2022-07-15T00:00:00" u="1"/>
        <d v="2020-06-30T00:00:00" u="1"/>
        <d v="2021-06-30T00:00:00" u="1"/>
        <d v="2023-10-17T00:00:00" u="1"/>
        <d v="2020-12-30T00:00:00" u="1"/>
        <d v="2021-12-30T00:00:00" u="1"/>
        <d v="2021-04-01T00:00:00" u="1"/>
        <d v="2022-04-01T00:00:00" u="1"/>
        <d v="2022-12-22T00:00:00" u="1"/>
        <d v="2020-05-29T00:00:00" u="1"/>
        <d v="2023-02-27T00:00:00" u="1"/>
        <d v="2020-08-31T00:00:00" u="1"/>
        <d v="2021-08-31T00:00:00" u="1"/>
        <d v="2022-08-31T00:00:00" u="1"/>
        <d v="2020-12-14T00:00:00" u="1"/>
        <d v="2021-05-25T00:00:00" u="1"/>
        <d v="2022-03-04T00:00:00" u="1"/>
        <d v="2022-11-29T00:00:00" u="1"/>
        <d v="2020-12-10T00:00:00" u="1"/>
        <d v="2022-09-08T00:00:00" u="1"/>
        <d v="2021-02-15T00:00:00" u="1"/>
        <d v="2022-11-25T00:00:00" u="1"/>
        <d v="2019-01-30T00:00:00" u="1"/>
        <d v="2022-02-15T00:00:00" u="1"/>
        <d v="2022-01-30T00:00:00" u="1"/>
        <d v="2021-08-15T00:00:00" u="1"/>
        <d v="2022-08-15T00:00:00" u="1"/>
        <d v="2020-07-30T00:00:00" u="1"/>
        <d v="2021-07-30T00:00:00" u="1"/>
        <d v="2022-07-30T00:00:00" u="1"/>
      </sharedItems>
    </cacheField>
    <cacheField name="ALARMA" numFmtId="1">
      <sharedItems containsMixedTypes="1" containsNumber="1" containsInteger="1" minValue="-337" maxValue="728"/>
    </cacheField>
    <cacheField name="FECHA DE VENCIMIENTO" numFmtId="0">
      <sharedItems/>
    </cacheField>
    <cacheField name="NOMBRE DEL INDICADOR" numFmtId="0">
      <sharedItems containsBlank="1" longText="1"/>
    </cacheField>
    <cacheField name="UNIDAD DE MEDIDA" numFmtId="0">
      <sharedItems containsBlank="1"/>
    </cacheField>
    <cacheField name="META" numFmtId="0">
      <sharedItems containsBlank="1" containsMixedTypes="1" containsNumber="1" containsInteger="1" minValue="1" maxValue="100"/>
    </cacheField>
    <cacheField name=" FECHA" numFmtId="0">
      <sharedItems containsNonDate="0" containsDate="1" containsString="0" containsBlank="1" minDate="2022-05-13T00:00:00" maxDate="2023-12-13T00:00:00"/>
    </cacheField>
    <cacheField name="DESCRIPCIÓN DE LAS ACTIVIDADES REALIZADAS" numFmtId="0">
      <sharedItems containsBlank="1" longText="1"/>
    </cacheField>
    <cacheField name="AUDITOR RESPONSABLE" numFmtId="0">
      <sharedItems containsBlank="1"/>
    </cacheField>
    <cacheField name="RESPONSABLE SEGUIMIENTO" numFmtId="0">
      <sharedItems containsBlank="1"/>
    </cacheField>
    <cacheField name="EFECTIVIDAD_x000a_CUMPLIDO" numFmtId="0">
      <sharedItems containsNonDate="0" containsString="0" containsBlank="1"/>
    </cacheField>
    <cacheField name=" EFECTIVA_x000a_(¿Eliminó la No Conformidad y la Causa?) " numFmtId="0">
      <sharedItems containsNonDate="0" containsString="0" containsBlank="1"/>
    </cacheField>
    <cacheField name="ESTADO DE LA ACCIÓN" numFmtId="0">
      <sharedItems containsBlank="1" count="4">
        <s v="ABIERTA"/>
        <s v="CERRADA"/>
        <m u="1"/>
        <s v="CERRADA " u="1"/>
      </sharedItems>
    </cacheField>
    <cacheField name=" FECHA DE CIERRE_x000a_(DD/MM/AAAA)" numFmtId="0">
      <sharedItems containsNonDate="0" containsDate="1" containsString="0" containsBlank="1" minDate="2023-08-14T00:00:00" maxDate="2023-12-28T00:00:00"/>
    </cacheField>
    <cacheField name="OBSERVACIONES DE CUMPLIMIENTO  _x000a_(Grupo de Control Interno)" numFmtId="0">
      <sharedItems longText="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LL" refreshedDate="45289.735160532407" createdVersion="6" refreshedVersion="8" minRefreshableVersion="3" recordCount="457" xr:uid="{C5CD49AB-0A68-46F0-AA22-9B9C68F099BE}">
  <cacheSource type="worksheet">
    <worksheetSource ref="A5:AC462" sheet="PMP"/>
  </cacheSource>
  <cacheFields count="29">
    <cacheField name=" FUENTE" numFmtId="0">
      <sharedItems/>
    </cacheField>
    <cacheField name="  CONSECUTIVO DE LA NO CONFORMIDAD / OBSERVACIÓN" numFmtId="0">
      <sharedItems containsDate="1" containsString="0" containsBlank="1" containsMixedTypes="1" minDate="1899-12-31T04:01:03" maxDate="1900-01-06T18:18:04" count="2222">
        <n v="5"/>
        <m/>
        <n v="16"/>
        <n v="17"/>
        <n v="18"/>
        <n v="20"/>
        <n v="23"/>
        <n v="54"/>
        <n v="75"/>
        <n v="109"/>
        <n v="259"/>
        <n v="352"/>
        <n v="397"/>
        <n v="423"/>
        <n v="519"/>
        <n v="525"/>
        <n v="531"/>
        <n v="534"/>
        <n v="541"/>
        <n v="542"/>
        <n v="543"/>
        <n v="544"/>
        <n v="545"/>
        <n v="546"/>
        <n v="549"/>
        <n v="562"/>
        <n v="563"/>
        <n v="566"/>
        <n v="579"/>
        <n v="580"/>
        <n v="583"/>
        <n v="585"/>
        <n v="596"/>
        <n v="599"/>
        <n v="740"/>
        <n v="741"/>
        <n v="742"/>
        <n v="743"/>
        <n v="744"/>
        <n v="745"/>
        <n v="746"/>
        <n v="747"/>
        <n v="748"/>
        <n v="749"/>
        <n v="750"/>
        <n v="797"/>
        <n v="835"/>
        <n v="836"/>
        <n v="856"/>
        <n v="857"/>
        <n v="858"/>
        <n v="859"/>
        <n v="860"/>
        <n v="861"/>
        <n v="862"/>
        <n v="863"/>
        <n v="864"/>
        <n v="865"/>
        <n v="866"/>
        <n v="867"/>
        <n v="868"/>
        <n v="869"/>
        <n v="870"/>
        <n v="871"/>
        <n v="872"/>
        <n v="873"/>
        <n v="874"/>
        <n v="875"/>
        <n v="876"/>
        <n v="877"/>
        <n v="878"/>
        <n v="879"/>
        <n v="880"/>
        <n v="881"/>
        <n v="882"/>
        <n v="883"/>
        <n v="884"/>
        <n v="885"/>
        <n v="886"/>
        <n v="887"/>
        <n v="888"/>
        <n v="889"/>
        <n v="890"/>
        <n v="891"/>
        <n v="892"/>
        <n v="893"/>
        <n v="894"/>
        <n v="901"/>
        <n v="931"/>
        <n v="932"/>
        <n v="934"/>
        <n v="935"/>
        <n v="940"/>
        <n v="962"/>
        <n v="963"/>
        <n v="965"/>
        <n v="966"/>
        <n v="977"/>
        <n v="979"/>
        <n v="982"/>
        <n v="983"/>
        <n v="984"/>
        <n v="985"/>
        <n v="986"/>
        <n v="987"/>
        <n v="988"/>
        <n v="989"/>
        <n v="990"/>
        <n v="991"/>
        <n v="992"/>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42"/>
        <n v="1043"/>
        <n v="1044"/>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3"/>
        <n v="1086"/>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392" u="1"/>
        <n v="187" u="1"/>
        <n v="89" u="1"/>
        <n v="589" u="1"/>
        <d v="1900-11-19T00:00:00" u="1"/>
        <d v="1901-11-19T00:00:00" u="1"/>
        <d v="1902-11-19T00:00:00" u="1"/>
        <d v="1900-07-30T00:00:00" u="1"/>
        <d v="1901-07-30T00:00:00" u="1"/>
        <d v="1902-07-30T00:00:00" u="1"/>
        <n v="906" u="1"/>
        <n v="632" u="1"/>
        <n v="435" u="1"/>
        <n v="298" u="1"/>
        <n v="140" u="1"/>
        <n v="949" u="1"/>
        <d v="1900-12-19T00:00:00" u="1"/>
        <n v="675" u="1"/>
        <d v="1901-12-19T00:00:00" u="1"/>
        <d v="1902-12-19T00:00:00" u="1"/>
        <d v="1900-08-30T00:00:00" u="1"/>
        <d v="1901-08-30T00:00:00" u="1"/>
        <d v="1902-08-30T00:00:00" u="1"/>
        <n v="718" u="1"/>
        <n v="478" u="1"/>
        <n v="341" u="1"/>
        <n v="230" u="1"/>
        <n v="53" u="1"/>
        <d v="1900-01-08T00:00:00" u="1"/>
        <d v="1901-01-09T00:00:00" u="1"/>
        <d v="1902-01-09T00:00:00" u="1"/>
        <d v="1900-09-30T00:00:00" u="1"/>
        <d v="1901-09-30T00:00:00" u="1"/>
        <d v="1902-09-30T00:00:00" u="1"/>
        <n v="761" u="1"/>
        <n v="804" u="1"/>
        <n v="530" u="1"/>
        <n v="384" u="1"/>
        <d v="1900-02-08T00:00:00" u="1"/>
        <d v="1901-02-09T00:00:00" u="1"/>
        <n v="183" u="1"/>
        <d v="1902-02-09T00:00:00" u="1"/>
        <n v="87" u="1"/>
        <d v="1900-10-30T00:00:00" u="1"/>
        <d v="1901-10-30T00:00:00" u="1"/>
        <d v="1902-10-30T00:00:00" u="1"/>
        <n v="847" u="1"/>
        <n v="573" u="1"/>
        <d v="1900-03-09T00:00:00" u="1"/>
        <d v="1901-03-09T00:00:00" u="1"/>
        <d v="1902-03-09T00:00:00" u="1"/>
        <d v="1900-11-30T00:00:00" u="1"/>
        <d v="1901-11-30T00:00:00" u="1"/>
        <d v="1902-11-30T00:00:00" u="1"/>
        <n v="616" u="1"/>
        <n v="427" u="1"/>
        <n v="290" u="1"/>
        <n v="136" u="1"/>
        <n v="933" u="1"/>
        <n v="659" u="1"/>
        <d v="1900-04-09T00:00:00" u="1"/>
        <d v="1901-04-09T00:00:00" u="1"/>
        <d v="1902-04-09T00:00:00" u="1"/>
        <d v="1900-12-30T00:00:00" u="1"/>
        <d v="1901-12-30T00:00:00" u="1"/>
        <n v="976" u="1"/>
        <n v="702" u="1"/>
        <n v="470" u="1"/>
        <n v="333" u="1"/>
        <n v="226" u="1"/>
        <n v="52" u="1"/>
        <d v="1900-05-09T00:00:00" u="1"/>
        <d v="1901-05-09T00:00:00" u="1"/>
        <d v="1902-05-09T00:00:00" u="1"/>
        <d v="1900-01-19T00:00:00" u="1"/>
        <d v="1901-01-20T00:00:00" u="1"/>
        <d v="1902-01-20T00:00:00" u="1"/>
        <n v="788" u="1"/>
        <n v="514" u="1"/>
        <n v="376" u="1"/>
        <n v="179" u="1"/>
        <n v="85" u="1"/>
        <n v="19" u="1"/>
        <d v="1900-06-09T00:00:00" u="1"/>
        <d v="1901-06-09T00:00:00" u="1"/>
        <d v="1902-06-09T00:00:00" u="1"/>
        <d v="1900-02-19T00:00:00" u="1"/>
        <d v="1901-02-20T00:00:00" u="1"/>
        <d v="1902-02-20T00:00:00" u="1"/>
        <n v="831" u="1"/>
        <n v="557" u="1"/>
        <n v="600" u="1"/>
        <d v="1900-07-09T00:00:00" u="1"/>
        <n v="419" u="1"/>
        <d v="1901-07-09T00:00:00" u="1"/>
        <n v="282" u="1"/>
        <d v="1902-07-09T00:00:00" u="1"/>
        <n v="132" u="1"/>
        <d v="1900-03-20T00:00:00" u="1"/>
        <d v="1901-03-20T00:00:00" u="1"/>
        <d v="1902-03-20T00:00:00" u="1"/>
        <n v="7" u="1"/>
        <n v="917" u="1"/>
        <n v="643" u="1"/>
        <d v="1900-08-09T00:00:00" u="1"/>
        <d v="1901-08-09T00:00:00" u="1"/>
        <d v="1902-08-09T00:00:00" u="1"/>
        <d v="1900-04-20T00:00:00" u="1"/>
        <d v="1901-04-20T00:00:00" u="1"/>
        <d v="1902-04-20T00:00:00" u="1"/>
        <n v="960" u="1"/>
        <n v="686" u="1"/>
        <n v="462" u="1"/>
        <n v="325" u="1"/>
        <n v="222" u="1"/>
        <n v="51" u="1"/>
        <n v="729" u="1"/>
        <d v="1900-09-09T00:00:00" u="1"/>
        <d v="1901-09-09T00:00:00" u="1"/>
        <d v="1902-09-09T00:00:00" u="1"/>
        <d v="1900-05-20T00:00:00" u="1"/>
        <d v="1901-05-20T00:00:00" u="1"/>
        <d v="1902-05-20T00:00:00" u="1"/>
        <d v="1900-01-30T00:00:00" u="1"/>
        <d v="1901-01-31T00:00:00" u="1"/>
        <d v="1902-01-31T00:00:00" u="1"/>
        <n v="772" u="1"/>
        <n v="505" u="1"/>
        <n v="368" u="1"/>
        <n v="175" u="1"/>
        <n v="83" u="1"/>
        <d v="1900-10-09T00:00:00" u="1"/>
        <d v="1901-10-09T00:00:00" u="1"/>
        <d v="1902-10-09T00:00:00" u="1"/>
        <d v="1900-06-20T00:00:00" u="1"/>
        <d v="1901-06-20T00:00:00" u="1"/>
        <d v="1902-06-20T00:00:00" u="1"/>
        <n v="815" u="1"/>
        <n v="584" u="1"/>
        <n v="411" u="1"/>
        <n v="274" u="1"/>
        <n v="128" u="1"/>
        <d v="1900-11-09T00:00:00" u="1"/>
        <d v="1901-11-09T00:00:00" u="1"/>
        <d v="1902-11-09T00:00:00" u="1"/>
        <d v="1900-07-20T00:00:00" u="1"/>
        <d v="1901-07-20T00:00:00" u="1"/>
        <d v="1902-07-20T00:00:00" u="1"/>
        <d v="1900-03-31T00:00:00" u="1"/>
        <d v="1901-03-31T00:00:00" u="1"/>
        <d v="1902-03-31T00:00:00" u="1"/>
        <n v="627" u="1"/>
        <n v="944" u="1"/>
        <d v="1900-12-09T00:00:00" u="1"/>
        <n v="670" u="1"/>
        <d v="1901-12-09T00:00:00" u="1"/>
        <n v="454" u="1"/>
        <d v="1902-12-09T00:00:00" u="1"/>
        <n v="317" u="1"/>
        <n v="218" u="1"/>
        <d v="1900-08-20T00:00:00" u="1"/>
        <d v="1901-08-20T00:00:00" u="1"/>
        <d v="1902-08-20T00:00:00" u="1"/>
        <n v="50" u="1"/>
        <n v="713" u="1"/>
        <d v="1900-09-20T00:00:00" u="1"/>
        <d v="1901-09-20T00:00:00" u="1"/>
        <d v="1902-09-20T00:00:00" u="1"/>
        <d v="1900-05-31T00:00:00" u="1"/>
        <d v="1901-05-31T00:00:00" u="1"/>
        <d v="1902-05-31T00:00:00" u="1"/>
        <n v="1036" u="1"/>
        <n v="756" u="1"/>
        <n v="497" u="1"/>
        <n v="360" u="1"/>
        <n v="171" u="1"/>
        <n v="81" u="1"/>
        <n v="799" u="1"/>
        <d v="1900-10-20T00:00:00" u="1"/>
        <d v="1901-10-20T00:00:00" u="1"/>
        <d v="1902-10-20T00:00:00" u="1"/>
        <n v="842" u="1"/>
        <n v="568" u="1"/>
        <n v="403" u="1"/>
        <n v="266" u="1"/>
        <n v="126" u="1"/>
        <d v="1900-11-20T00:00:00" u="1"/>
        <d v="1901-11-20T00:00:00" u="1"/>
        <d v="1902-11-20T00:00:00" u="1"/>
        <n v="611" u="1"/>
        <d v="1900-07-31T00:00:00" u="1"/>
        <d v="1901-07-31T00:00:00" u="1"/>
        <d v="1902-07-31T00:00:00" u="1"/>
        <n v="928" u="1"/>
        <n v="654" u="1"/>
        <n v="446" u="1"/>
        <n v="309" u="1"/>
        <n v="214" u="1"/>
        <n v="49" u="1"/>
        <d v="1900-12-20T00:00:00" u="1"/>
        <d v="1901-12-20T00:00:00" u="1"/>
        <d v="1902-12-20T00:00:00" u="1"/>
        <d v="1900-08-31T00:00:00" u="1"/>
        <d v="1901-08-31T00:00:00" u="1"/>
        <d v="1902-08-31T00:00:00" u="1"/>
        <n v="971" u="1"/>
        <n v="697" u="1"/>
        <d v="1900-01-09T00:00:00" u="1"/>
        <d v="1901-01-10T00:00:00" u="1"/>
        <d v="1902-01-10T00:00:00" u="1"/>
        <n v="489" u="1"/>
        <n v="167" u="1"/>
        <n v="79" u="1"/>
        <n v="783" u="1"/>
        <d v="1900-02-09T00:00:00" u="1"/>
        <d v="1901-02-10T00:00:00" u="1"/>
        <d v="1902-02-10T00:00:00" u="1"/>
        <d v="1900-10-31T00:00:00" u="1"/>
        <d v="1901-10-31T00:00:00" u="1"/>
        <d v="1902-10-31T00:00:00" u="1"/>
        <n v="826" u="1"/>
        <n v="552" u="1"/>
        <n v="395" u="1"/>
        <n v="258" u="1"/>
        <n v="124" u="1"/>
        <n v="595" u="1"/>
        <d v="1900-03-10T00:00:00" u="1"/>
        <d v="1901-03-10T00:00:00" u="1"/>
        <d v="1902-03-10T00:00:00" u="1"/>
        <n v="912" u="1"/>
        <n v="638" u="1"/>
        <n v="438" u="1"/>
        <n v="301" u="1"/>
        <n v="210" u="1"/>
        <n v="48" u="1"/>
        <d v="1900-04-10T00:00:00" u="1"/>
        <d v="1901-04-10T00:00:00" u="1"/>
        <d v="1902-04-10T00:00:00" u="1"/>
        <n v="955" u="1"/>
        <d v="1900-12-31T00:00:00" u="1"/>
        <n v="681" u="1"/>
        <d v="1901-12-31T00:00:00" u="1"/>
        <n v="724" u="1"/>
        <n v="481" u="1"/>
        <n v="344" u="1"/>
        <n v="163" u="1"/>
        <n v="77" u="1"/>
        <d v="1900-05-10T00:00:00" u="1"/>
        <d v="1901-05-10T00:00:00" u="1"/>
        <d v="1902-05-10T00:00:00" u="1"/>
        <d v="1900-01-20T00:00:00" u="1"/>
        <d v="1901-01-21T00:00:00" u="1"/>
        <d v="1902-01-21T00:00:00" u="1"/>
        <n v="767" u="1"/>
        <d v="1900-06-10T00:00:00" u="1"/>
        <d v="1901-06-10T00:00:00" u="1"/>
        <d v="1902-06-10T00:00:00" u="1"/>
        <n v="810" u="1"/>
        <n v="536" u="1"/>
        <n v="387" u="1"/>
        <d v="1900-02-20T00:00:00" u="1"/>
        <n v="253" u="1"/>
        <d v="1901-02-21T00:00:00" u="1"/>
        <d v="1902-02-21T00:00:00" u="1"/>
        <n v="122" u="1"/>
        <n v="853" u="1"/>
        <d v="1900-07-10T00:00:00" u="1"/>
        <d v="1901-07-10T00:00:00" u="1"/>
        <d v="1902-07-10T00:00:00" u="1"/>
        <d v="1900-03-21T00:00:00" u="1"/>
        <d v="1901-03-21T00:00:00" u="1"/>
        <d v="1902-03-21T00:00:00" u="1"/>
        <n v="896" u="1"/>
        <n v="622" u="1"/>
        <n v="430" u="1"/>
        <n v="293" u="1"/>
        <n v="206" u="1"/>
        <n v="47" u="1"/>
        <n v="939" u="1"/>
        <n v="665" u="1"/>
        <d v="1900-08-10T00:00:00" u="1"/>
        <d v="1901-08-10T00:00:00" u="1"/>
        <d v="1902-08-10T00:00:00" u="1"/>
        <d v="1900-04-21T00:00:00" u="1"/>
        <d v="1901-04-21T00:00:00" u="1"/>
        <d v="1902-04-21T00:00:00" u="1"/>
        <n v="708" u="1"/>
        <n v="473" u="1"/>
        <n v="336" u="1"/>
        <n v="159" u="1"/>
        <d v="1900-09-10T00:00:00" u="1"/>
        <d v="1901-09-10T00:00:00" u="1"/>
        <d v="1902-09-10T00:00:00" u="1"/>
        <d v="1900-05-21T00:00:00" u="1"/>
        <d v="1901-05-21T00:00:00" u="1"/>
        <d v="1902-05-21T00:00:00" u="1"/>
        <n v="751" u="1"/>
        <n v="794" u="1"/>
        <n v="520" u="1"/>
        <n v="379" u="1"/>
        <n v="249" u="1"/>
        <n v="120" u="1"/>
        <d v="1900-10-10T00:00:00" u="1"/>
        <d v="1901-10-10T00:00:00" u="1"/>
        <d v="1902-10-10T00:00:00" u="1"/>
        <d v="1900-06-21T00:00:00" u="1"/>
        <d v="1901-06-21T00:00:00" u="1"/>
        <d v="1902-06-21T00:00:00" u="1"/>
        <n v="837" u="1"/>
        <d v="1900-11-10T00:00:00" u="1"/>
        <d v="1901-11-10T00:00:00" u="1"/>
        <d v="1902-11-10T00:00:00" u="1"/>
        <n v="606" u="1"/>
        <d v="1900-07-21T00:00:00" u="1"/>
        <n v="422" u="1"/>
        <d v="1901-07-21T00:00:00" u="1"/>
        <n v="285" u="1"/>
        <d v="1902-07-21T00:00:00" u="1"/>
        <n v="202" u="1"/>
        <n v="46" u="1"/>
        <n v="923" u="1"/>
        <n v="649" u="1"/>
        <d v="1900-12-10T00:00:00" u="1"/>
        <d v="1901-12-10T00:00:00" u="1"/>
        <d v="1902-12-10T00:00:00" u="1"/>
        <d v="1900-08-21T00:00:00" u="1"/>
        <d v="1901-08-21T00:00:00" u="1"/>
        <d v="1902-08-21T00:00:00" u="1"/>
        <n v="692" u="1"/>
        <n v="465" u="1"/>
        <n v="328" u="1"/>
        <n v="155" u="1"/>
        <n v="73" u="1"/>
        <n v="735" u="1"/>
        <d v="1900-09-21T00:00:00" u="1"/>
        <d v="1901-09-21T00:00:00" u="1"/>
        <d v="1902-09-21T00:00:00" u="1"/>
        <n v="1037" u="1"/>
        <n v="778" u="1"/>
        <n v="508" u="1"/>
        <n v="371" u="1"/>
        <n v="245" u="1"/>
        <n v="118" u="1"/>
        <d v="1900-10-21T00:00:00" u="1"/>
        <d v="1901-10-21T00:00:00" u="1"/>
        <d v="1902-10-21T00:00:00" u="1"/>
        <n v="821" u="1"/>
        <n v="547" u="1"/>
        <n v="590" u="1"/>
        <n v="414" u="1"/>
        <n v="277" u="1"/>
        <n v="198" u="1"/>
        <n v="45" u="1"/>
        <d v="1900-11-21T00:00:00" u="1"/>
        <d v="1901-11-21T00:00:00" u="1"/>
        <d v="1902-11-21T00:00:00" u="1"/>
        <n v="907" u="1"/>
        <n v="633" u="1"/>
        <n v="950" u="1"/>
        <d v="1900-12-21T00:00:00" u="1"/>
        <n v="676" u="1"/>
        <d v="1901-12-21T00:00:00" u="1"/>
        <n v="457" u="1"/>
        <n v="320" u="1"/>
        <n v="151" u="1"/>
        <n v="71" u="1"/>
        <n v="993" u="1"/>
        <n v="719" u="1"/>
        <d v="1900-01-10T00:00:00" u="1"/>
        <d v="1901-01-11T00:00:00" u="1"/>
        <d v="1902-01-11T00:00:00" u="1"/>
        <n v="762" u="1"/>
        <n v="500" u="1"/>
        <n v="363" u="1"/>
        <n v="241" u="1"/>
        <n v="116" u="1"/>
        <n v="805" u="1"/>
        <d v="1900-02-10T00:00:00" u="1"/>
        <d v="1901-02-11T00:00:00" u="1"/>
        <d v="1902-02-11T00:00:00" u="1"/>
        <n v="848" u="1"/>
        <n v="574" u="1"/>
        <n v="406" u="1"/>
        <n v="269" u="1"/>
        <n v="194" u="1"/>
        <n v="44" u="1"/>
        <d v="1900-03-11T00:00:00" u="1"/>
        <d v="1901-03-11T00:00:00" u="1"/>
        <d v="1902-03-11T00:00:00" u="1"/>
        <n v="617" u="1"/>
        <n v="660" u="1"/>
        <n v="449" u="1"/>
        <n v="312" u="1"/>
        <n v="147" u="1"/>
        <n v="69" u="1"/>
        <d v="1900-04-11T00:00:00" u="1"/>
        <d v="1901-04-11T00:00:00" u="1"/>
        <d v="1902-04-11T00:00:00" u="1"/>
        <n v="703" u="1"/>
        <d v="1900-05-11T00:00:00" u="1"/>
        <d v="1901-05-11T00:00:00" u="1"/>
        <d v="1902-05-11T00:00:00" u="1"/>
        <d v="1900-01-21T00:00:00" u="1"/>
        <d v="1901-01-22T00:00:00" u="1"/>
        <d v="1902-01-22T00:00:00" u="1"/>
        <n v="492" u="1"/>
        <n v="355" u="1"/>
        <n v="237" u="1"/>
        <n v="114" u="1"/>
        <n v="6" u="1"/>
        <n v="789" u="1"/>
        <n v="515" u="1"/>
        <d v="1900-06-11T00:00:00" u="1"/>
        <d v="1901-06-11T00:00:00" u="1"/>
        <d v="1902-06-11T00:00:00" u="1"/>
        <d v="1900-02-21T00:00:00" u="1"/>
        <d v="1901-02-22T00:00:00" u="1"/>
        <d v="1902-02-22T00:00:00" u="1"/>
        <n v="832" u="1"/>
        <n v="558" u="1"/>
        <n v="398" u="1"/>
        <n v="261" u="1"/>
        <n v="190" u="1"/>
        <n v="43" u="1"/>
        <n v="601" u="1"/>
        <d v="1900-07-11T00:00:00" u="1"/>
        <d v="1901-07-11T00:00:00" u="1"/>
        <d v="1902-07-11T00:00:00" u="1"/>
        <d v="1900-03-22T00:00:00" u="1"/>
        <d v="1901-03-22T00:00:00" u="1"/>
        <d v="1902-03-22T00:00:00" u="1"/>
        <n v="918" u="1"/>
        <n v="644" u="1"/>
        <n v="441" u="1"/>
        <n v="304" u="1"/>
        <n v="143" u="1"/>
        <n v="67" u="1"/>
        <d v="1900-08-11T00:00:00" u="1"/>
        <d v="1901-08-11T00:00:00" u="1"/>
        <d v="1902-08-11T00:00:00" u="1"/>
        <d v="1900-04-22T00:00:00" u="1"/>
        <d v="1901-04-22T00:00:00" u="1"/>
        <d v="1902-04-22T00:00:00" u="1"/>
        <n v="961" u="1"/>
        <n v="687" u="1"/>
        <n v="730" u="1"/>
        <n v="484" u="1"/>
        <n v="347" u="1"/>
        <n v="233" u="1"/>
        <n v="112" u="1"/>
        <d v="1900-09-11T00:00:00" u="1"/>
        <d v="1901-09-11T00:00:00" u="1"/>
        <d v="1902-09-11T00:00:00" u="1"/>
        <d v="1900-05-22T00:00:00" u="1"/>
        <d v="1901-05-22T00:00:00" u="1"/>
        <d v="1902-05-22T00:00:00" u="1"/>
        <n v="773" u="1"/>
        <d v="1900-10-11T00:00:00" u="1"/>
        <d v="1901-10-11T00:00:00" u="1"/>
        <d v="1902-10-11T00:00:00" u="1"/>
        <d v="1900-06-22T00:00:00" u="1"/>
        <d v="1901-06-22T00:00:00" u="1"/>
        <d v="1902-06-22T00:00:00" u="1"/>
        <n v="816" u="1"/>
        <n v="390" u="1"/>
        <n v="186" u="1"/>
        <n v="42" u="1"/>
        <d v="1900-11-11T00:00:00" u="1"/>
        <d v="1901-11-11T00:00:00" u="1"/>
        <d v="1902-11-11T00:00:00" u="1"/>
        <d v="1900-07-22T00:00:00" u="1"/>
        <d v="1901-07-22T00:00:00" u="1"/>
        <d v="1902-07-22T00:00:00" u="1"/>
        <n v="902" u="1"/>
        <n v="628" u="1"/>
        <n v="433" u="1"/>
        <n v="296" u="1"/>
        <n v="139" u="1"/>
        <n v="65" u="1"/>
        <n v="15" u="1"/>
        <n v="945" u="1"/>
        <d v="1900-12-11T00:00:00" u="1"/>
        <n v="671" u="1"/>
        <d v="1901-12-11T00:00:00" u="1"/>
        <d v="1902-12-11T00:00:00" u="1"/>
        <d v="1900-08-22T00:00:00" u="1"/>
        <d v="1901-08-22T00:00:00" u="1"/>
        <d v="1902-08-22T00:00:00" u="1"/>
        <n v="714" u="1"/>
        <n v="476" u="1"/>
        <n v="339" u="1"/>
        <n v="229" u="1"/>
        <n v="110" u="1"/>
        <d v="1899-12-31T00:00:00" u="1"/>
        <d v="1901-01-01T00:00:00" u="1"/>
        <d v="1902-01-01T00:00:00" u="1"/>
        <d v="1900-09-22T00:00:00" u="1"/>
        <d v="1901-09-22T00:00:00" u="1"/>
        <d v="1902-09-22T00:00:00" u="1"/>
        <n v="1038" u="1"/>
        <n v="757" u="1"/>
        <n v="800" u="1"/>
        <n v="526" u="1"/>
        <n v="382" u="1"/>
        <d v="1900-01-31T00:00:00" u="1"/>
        <d v="1901-02-01T00:00:00" u="1"/>
        <n v="182" u="1"/>
        <d v="1902-02-01T00:00:00" u="1"/>
        <n v="41" u="1"/>
        <d v="1900-10-22T00:00:00" u="1"/>
        <d v="1901-10-22T00:00:00" u="1"/>
        <d v="1902-10-22T00:00:00" u="1"/>
        <n v="2" u="1"/>
        <n v="843" u="1"/>
        <n v="569" u="1"/>
        <d v="1900-03-01T00:00:00" u="1"/>
        <d v="1901-03-01T00:00:00" u="1"/>
        <d v="1902-03-01T00:00:00" u="1"/>
        <d v="1900-11-22T00:00:00" u="1"/>
        <d v="1901-11-22T00:00:00" u="1"/>
        <d v="1902-11-22T00:00:00" u="1"/>
        <n v="612" u="1"/>
        <n v="425" u="1"/>
        <n v="288" u="1"/>
        <n v="135" u="1"/>
        <n v="929" u="1"/>
        <n v="655" u="1"/>
        <d v="1900-04-01T00:00:00" u="1"/>
        <d v="1901-04-01T00:00:00" u="1"/>
        <d v="1902-04-01T00:00:00" u="1"/>
        <d v="1900-12-22T00:00:00" u="1"/>
        <d v="1901-12-22T00:00:00" u="1"/>
        <n v="972" u="1"/>
        <n v="698" u="1"/>
        <n v="468" u="1"/>
        <n v="331" u="1"/>
        <n v="225" u="1"/>
        <n v="108" u="1"/>
        <d v="1900-05-01T00:00:00" u="1"/>
        <d v="1901-05-01T00:00:00" u="1"/>
        <d v="1902-05-01T00:00:00" u="1"/>
        <d v="1900-01-11T00:00:00" u="1"/>
        <d v="1901-01-12T00:00:00" u="1"/>
        <d v="1902-01-12T00:00:00" u="1"/>
        <n v="784" u="1"/>
        <n v="511" u="1"/>
        <n v="374" u="1"/>
        <n v="178" u="1"/>
        <n v="40" u="1"/>
        <d v="1900-06-01T00:00:00" u="1"/>
        <d v="1901-06-01T00:00:00" u="1"/>
        <d v="1902-06-01T00:00:00" u="1"/>
        <d v="1900-02-11T00:00:00" u="1"/>
        <d v="1901-02-12T00:00:00" u="1"/>
        <d v="1902-02-12T00:00:00" u="1"/>
        <n v="827" u="1"/>
        <n v="553" u="1"/>
        <d v="1900-07-01T00:00:00" u="1"/>
        <n v="417" u="1"/>
        <d v="1901-07-01T00:00:00" u="1"/>
        <n v="280" u="1"/>
        <d v="1902-07-01T00:00:00" u="1"/>
        <n v="131" u="1"/>
        <d v="1900-03-12T00:00:00" u="1"/>
        <d v="1901-03-12T00:00:00" u="1"/>
        <d v="1902-03-12T00:00:00" u="1"/>
        <n v="913" u="1"/>
        <n v="639" u="1"/>
        <d v="1900-08-01T00:00:00" u="1"/>
        <d v="1901-08-01T00:00:00" u="1"/>
        <d v="1902-08-01T00:00:00" u="1"/>
        <d v="1900-04-12T00:00:00" u="1"/>
        <d v="1901-04-12T00:00:00" u="1"/>
        <d v="1902-04-12T00:00:00" u="1"/>
        <n v="956" u="1"/>
        <n v="682" u="1"/>
        <n v="460" u="1"/>
        <n v="323" u="1"/>
        <n v="221" u="1"/>
        <n v="106" u="1"/>
        <n v="725" u="1"/>
        <d v="1900-09-01T00:00:00" u="1"/>
        <d v="1901-09-01T00:00:00" u="1"/>
        <d v="1902-09-01T00:00:00" u="1"/>
        <d v="1900-05-12T00:00:00" u="1"/>
        <d v="1901-05-12T00:00:00" u="1"/>
        <d v="1902-05-12T00:00:00" u="1"/>
        <d v="1900-01-22T00:00:00" u="1"/>
        <d v="1901-01-23T00:00:00" u="1"/>
        <d v="1902-01-23T00:00:00" u="1"/>
        <n v="768" u="1"/>
        <n v="503" u="1"/>
        <n v="366" u="1"/>
        <n v="174" u="1"/>
        <n v="39" u="1"/>
        <d v="1900-10-01T00:00:00" u="1"/>
        <d v="1901-10-01T00:00:00" u="1"/>
        <d v="1902-10-01T00:00:00" u="1"/>
        <d v="1900-06-12T00:00:00" u="1"/>
        <d v="1901-06-12T00:00:00" u="1"/>
        <d v="1902-06-12T00:00:00" u="1"/>
        <n v="811" u="1"/>
        <n v="537" u="1"/>
        <d v="1900-02-22T00:00:00" u="1"/>
        <d v="1901-02-23T00:00:00" u="1"/>
        <d v="1902-02-23T00:00:00" u="1"/>
        <n v="854" u="1"/>
        <n v="409" u="1"/>
        <n v="272" u="1"/>
        <d v="1900-11-01T00:00:00" u="1"/>
        <d v="1901-11-01T00:00:00" u="1"/>
        <d v="1902-11-01T00:00:00" u="1"/>
        <d v="1900-07-12T00:00:00" u="1"/>
        <d v="1901-07-12T00:00:00" u="1"/>
        <d v="1902-07-12T00:00:00" u="1"/>
        <d v="1900-03-23T00:00:00" u="1"/>
        <d v="1901-03-23T00:00:00" u="1"/>
        <d v="1902-03-23T00:00:00" u="1"/>
        <n v="897" u="1"/>
        <n v="623" u="1"/>
        <d v="1900-12-01T00:00:00" u="1"/>
        <n v="666" u="1"/>
        <d v="1901-12-01T00:00:00" u="1"/>
        <n v="452" u="1"/>
        <d v="1902-12-01T00:00:00" u="1"/>
        <n v="315" u="1"/>
        <n v="217" u="1"/>
        <d v="1900-08-12T00:00:00" u="1"/>
        <n v="104" u="1"/>
        <d v="1901-08-12T00:00:00" u="1"/>
        <d v="1902-08-12T00:00:00" u="1"/>
        <d v="1900-04-23T00:00:00" u="1"/>
        <d v="1901-04-23T00:00:00" u="1"/>
        <d v="1902-04-23T00:00:00" u="1"/>
        <n v="709" u="1"/>
        <d v="1900-09-12T00:00:00" u="1"/>
        <d v="1901-09-12T00:00:00" u="1"/>
        <d v="1902-09-12T00:00:00" u="1"/>
        <d v="1900-05-23T00:00:00" u="1"/>
        <d v="1901-05-23T00:00:00" u="1"/>
        <d v="1902-05-23T00:00:00" u="1"/>
        <n v="752" u="1"/>
        <n v="495" u="1"/>
        <n v="358" u="1"/>
        <n v="170" u="1"/>
        <n v="38" u="1"/>
        <n v="795" u="1"/>
        <n v="521" u="1"/>
        <d v="1900-10-12T00:00:00" u="1"/>
        <d v="1901-10-12T00:00:00" u="1"/>
        <d v="1902-10-12T00:00:00" u="1"/>
        <d v="1900-06-23T00:00:00" u="1"/>
        <d v="1901-06-23T00:00:00" u="1"/>
        <d v="1902-06-23T00:00:00" u="1"/>
        <n v="838" u="1"/>
        <n v="564" u="1"/>
        <n v="401" u="1"/>
        <n v="264" u="1"/>
        <n v="14" u="1"/>
        <d v="1900-11-12T00:00:00" u="1"/>
        <d v="1901-11-12T00:00:00" u="1"/>
        <d v="1902-11-12T00:00:00" u="1"/>
        <n v="607" u="1"/>
        <d v="1900-07-23T00:00:00" u="1"/>
        <d v="1901-07-23T00:00:00" u="1"/>
        <d v="1902-07-23T00:00:00" u="1"/>
        <n v="924" u="1"/>
        <n v="650" u="1"/>
        <n v="444" u="1"/>
        <n v="307" u="1"/>
        <n v="213" u="1"/>
        <n v="102" u="1"/>
        <d v="1900-12-12T00:00:00" u="1"/>
        <d v="1901-12-12T00:00:00" u="1"/>
        <d v="1902-12-12T00:00:00" u="1"/>
        <d v="1900-08-23T00:00:00" u="1"/>
        <d v="1901-08-23T00:00:00" u="1"/>
        <d v="1902-08-23T00:00:00" u="1"/>
        <n v="967" u="1"/>
        <n v="693" u="1"/>
        <d v="1900-01-01T00:00:00" u="1"/>
        <d v="1901-01-02T00:00:00" u="1"/>
        <n v="736" u="1"/>
        <d v="1902-01-02T00:00:00" u="1"/>
        <n v="487" u="1"/>
        <n v="350" u="1"/>
        <n v="166" u="1"/>
        <n v="37" u="1"/>
        <d v="1900-09-23T00:00:00" u="1"/>
        <d v="1901-09-23T00:00:00" u="1"/>
        <d v="1902-09-23T00:00:00" u="1"/>
        <n v="1039" u="1"/>
        <n v="1082" u="1"/>
        <n v="779" u="1"/>
        <d v="1900-02-01T00:00:00" u="1"/>
        <d v="1901-02-02T00:00:00" u="1"/>
        <d v="1902-02-02T00:00:00" u="1"/>
        <d v="1900-10-23T00:00:00" u="1"/>
        <d v="1901-10-23T00:00:00" u="1"/>
        <d v="1902-10-23T00:00:00" u="1"/>
        <n v="822" u="1"/>
        <n v="548" u="1"/>
        <n v="393" u="1"/>
        <n v="256" u="1"/>
        <n v="591" u="1"/>
        <d v="1900-03-02T00:00:00" u="1"/>
        <d v="1901-03-02T00:00:00" u="1"/>
        <d v="1902-03-02T00:00:00" u="1"/>
        <d v="1900-11-23T00:00:00" u="1"/>
        <d v="1901-11-23T00:00:00" u="1"/>
        <d v="1902-11-23T00:00:00" u="1"/>
        <n v="908" u="1"/>
        <n v="634" u="1"/>
        <n v="436" u="1"/>
        <n v="299" u="1"/>
        <n v="209" u="1"/>
        <n v="100" u="1"/>
        <d v="1900-04-02T00:00:00" u="1"/>
        <d v="1901-04-02T00:00:00" u="1"/>
        <d v="1902-04-02T00:00:00" u="1"/>
        <n v="951" u="1"/>
        <d v="1900-12-23T00:00:00" u="1"/>
        <n v="677" u="1"/>
        <d v="1901-12-23T00:00:00" u="1"/>
        <n v="720" u="1"/>
        <n v="479" u="1"/>
        <n v="342" u="1"/>
        <n v="162" u="1"/>
        <n v="36" u="1"/>
        <d v="1900-05-02T00:00:00" u="1"/>
        <d v="1901-05-02T00:00:00" u="1"/>
        <d v="1902-05-02T00:00:00" u="1"/>
        <d v="1900-01-12T00:00:00" u="1"/>
        <d v="1901-01-13T00:00:00" u="1"/>
        <d v="1902-01-13T00:00:00" u="1"/>
        <n v="763" u="1"/>
        <d v="1900-06-02T00:00:00" u="1"/>
        <d v="1901-06-02T00:00:00" u="1"/>
        <d v="1902-06-02T00:00:00" u="1"/>
        <n v="806" u="1"/>
        <n v="532" u="1"/>
        <n v="385" u="1"/>
        <d v="1900-02-12T00:00:00" u="1"/>
        <n v="252" u="1"/>
        <d v="1901-02-13T00:00:00" u="1"/>
        <d v="1902-02-13T00:00:00" u="1"/>
        <n v="849" u="1"/>
        <n v="575" u="1"/>
        <d v="1900-07-02T00:00:00" u="1"/>
        <d v="1901-07-02T00:00:00" u="1"/>
        <d v="1902-07-02T00:00:00" u="1"/>
        <d v="1900-03-13T00:00:00" u="1"/>
        <d v="1901-03-13T00:00:00" u="1"/>
        <d v="1902-03-13T00:00:00" u="1"/>
        <n v="618" u="1"/>
        <n v="428" u="1"/>
        <n v="291" u="1"/>
        <n v="205" u="1"/>
        <n v="98" u="1"/>
        <n v="661" u="1"/>
        <d v="1900-08-02T00:00:00" u="1"/>
        <d v="1901-08-02T00:00:00" u="1"/>
        <d v="1902-08-02T00:00:00" u="1"/>
        <d v="1900-04-13T00:00:00" u="1"/>
        <d v="1901-04-13T00:00:00" u="1"/>
        <d v="1902-04-13T00:00:00" u="1"/>
        <n v="978" u="1"/>
        <n v="704" u="1"/>
        <n v="471" u="1"/>
        <n v="334" u="1"/>
        <n v="158" u="1"/>
        <n v="35" u="1"/>
        <d v="1900-09-02T00:00:00" u="1"/>
        <d v="1901-09-02T00:00:00" u="1"/>
        <d v="1902-09-02T00:00:00" u="1"/>
        <d v="1900-05-13T00:00:00" u="1"/>
        <d v="1901-05-13T00:00:00" u="1"/>
        <d v="1902-05-13T00:00:00" u="1"/>
        <d v="1900-01-23T00:00:00" u="1"/>
        <d v="1901-01-24T00:00:00" u="1"/>
        <d v="1902-01-24T00:00:00" u="1"/>
        <n v="790" u="1"/>
        <n v="516" u="1"/>
        <n v="377" u="1"/>
        <n v="248" u="1"/>
        <d v="1900-10-02T00:00:00" u="1"/>
        <d v="1901-10-02T00:00:00" u="1"/>
        <d v="1902-10-02T00:00:00" u="1"/>
        <d v="1900-06-13T00:00:00" u="1"/>
        <d v="1901-06-13T00:00:00" u="1"/>
        <d v="1902-06-13T00:00:00" u="1"/>
        <d v="1900-02-23T00:00:00" u="1"/>
        <d v="1901-02-24T00:00:00" u="1"/>
        <d v="1902-02-24T00:00:00" u="1"/>
        <n v="833" u="1"/>
        <n v="559" u="1"/>
        <d v="1900-11-02T00:00:00" u="1"/>
        <d v="1901-11-02T00:00:00" u="1"/>
        <d v="1902-11-02T00:00:00" u="1"/>
        <n v="602" u="1"/>
        <d v="1900-07-13T00:00:00" u="1"/>
        <n v="420" u="1"/>
        <d v="1901-07-13T00:00:00" u="1"/>
        <n v="283" u="1"/>
        <d v="1902-07-13T00:00:00" u="1"/>
        <n v="201" u="1"/>
        <n v="96" u="1"/>
        <d v="1900-03-24T00:00:00" u="1"/>
        <d v="1901-03-24T00:00:00" u="1"/>
        <d v="1902-03-24T00:00:00" u="1"/>
        <n v="919" u="1"/>
        <n v="645" u="1"/>
        <d v="1900-12-02T00:00:00" u="1"/>
        <d v="1901-12-02T00:00:00" u="1"/>
        <d v="1902-12-02T00:00:00" u="1"/>
        <d v="1900-08-13T00:00:00" u="1"/>
        <d v="1901-08-13T00:00:00" u="1"/>
        <d v="1902-08-13T00:00:00" u="1"/>
        <d v="1900-04-24T00:00:00" u="1"/>
        <d v="1901-04-24T00:00:00" u="1"/>
        <d v="1902-04-24T00:00:00" u="1"/>
        <n v="688" u="1"/>
        <n v="463" u="1"/>
        <n v="326" u="1"/>
        <n v="154" u="1"/>
        <n v="34" u="1"/>
        <n v="731" u="1"/>
        <d v="1900-09-13T00:00:00" u="1"/>
        <d v="1901-09-13T00:00:00" u="1"/>
        <d v="1902-09-13T00:00:00" u="1"/>
        <d v="1900-05-24T00:00:00" u="1"/>
        <d v="1901-05-24T00:00:00" u="1"/>
        <d v="1902-05-24T00:00:00" u="1"/>
        <n v="774" u="1"/>
        <n v="506" u="1"/>
        <n v="369" u="1"/>
        <n v="244" u="1"/>
        <n v="13" u="1"/>
        <d v="1900-10-13T00:00:00" u="1"/>
        <d v="1901-10-13T00:00:00" u="1"/>
        <d v="1902-10-13T00:00:00" u="1"/>
        <d v="1900-06-24T00:00:00" u="1"/>
        <d v="1901-06-24T00:00:00" u="1"/>
        <d v="1902-06-24T00:00:00" u="1"/>
        <n v="817" u="1"/>
        <n v="586" u="1"/>
        <n v="412" u="1"/>
        <n v="275" u="1"/>
        <n v="197" u="1"/>
        <n v="94" u="1"/>
        <d v="1900-11-13T00:00:00" u="1"/>
        <d v="1901-11-13T00:00:00" u="1"/>
        <d v="1902-11-13T00:00:00" u="1"/>
        <d v="1900-07-24T00:00:00" u="1"/>
        <d v="1901-07-24T00:00:00" u="1"/>
        <d v="1902-07-24T00:00:00" u="1"/>
        <n v="903" u="1"/>
        <n v="629" u="1"/>
        <n v="946" u="1"/>
        <d v="1900-12-13T00:00:00" u="1"/>
        <n v="672" u="1"/>
        <d v="1901-12-13T00:00:00" u="1"/>
        <n v="455" u="1"/>
        <d v="1902-12-13T00:00:00" u="1"/>
        <n v="318" u="1"/>
        <n v="150" u="1"/>
        <d v="1900-08-24T00:00:00" u="1"/>
        <d v="1901-08-24T00:00:00" u="1"/>
        <d v="1902-08-24T00:00:00" u="1"/>
        <n v="33" u="1"/>
        <n v="715" u="1"/>
        <d v="1900-01-02T00:00:00" u="1"/>
        <d v="1901-01-03T00:00:00" u="1"/>
        <d v="1902-01-03T00:00:00" u="1"/>
        <d v="1900-09-24T00:00:00" u="1"/>
        <d v="1901-09-24T00:00:00" u="1"/>
        <d v="1902-09-24T00:00:00" u="1"/>
        <n v="1040" u="1"/>
        <n v="758" u="1"/>
        <n v="498" u="1"/>
        <n v="361" u="1"/>
        <n v="240" u="1"/>
        <n v="801" u="1"/>
        <n v="527" u="1"/>
        <d v="1900-02-02T00:00:00" u="1"/>
        <d v="1901-02-03T00:00:00" u="1"/>
        <d v="1902-02-03T00:00:00" u="1"/>
        <d v="1900-10-24T00:00:00" u="1"/>
        <d v="1901-10-24T00:00:00" u="1"/>
        <d v="1902-10-24T00:00:00" u="1"/>
        <n v="844" u="1"/>
        <n v="570" u="1"/>
        <n v="404" u="1"/>
        <n v="267" u="1"/>
        <n v="193" u="1"/>
        <n v="92" u="1"/>
        <d v="1900-03-03T00:00:00" u="1"/>
        <d v="1901-03-03T00:00:00" u="1"/>
        <d v="1902-03-03T00:00:00" u="1"/>
        <d v="1900-11-24T00:00:00" u="1"/>
        <d v="1901-11-24T00:00:00" u="1"/>
        <d v="1902-11-24T00:00:00" u="1"/>
        <n v="613" u="1"/>
        <n v="930" u="1"/>
        <n v="656" u="1"/>
        <n v="447" u="1"/>
        <n v="310" u="1"/>
        <n v="146" u="1"/>
        <n v="32" u="1"/>
        <d v="1900-04-03T00:00:00" u="1"/>
        <d v="1901-04-03T00:00:00" u="1"/>
        <d v="1902-04-03T00:00:00" u="1"/>
        <d v="1900-12-24T00:00:00" u="1"/>
        <d v="1901-12-24T00:00:00" u="1"/>
        <n v="973" u="1"/>
        <n v="699" u="1"/>
        <d v="1900-05-03T00:00:00" u="1"/>
        <d v="1901-05-03T00:00:00" u="1"/>
        <d v="1902-05-03T00:00:00" u="1"/>
        <d v="1900-01-13T00:00:00" u="1"/>
        <d v="1901-01-14T00:00:00" u="1"/>
        <d v="1902-01-14T00:00:00" u="1"/>
        <n v="490" u="1"/>
        <n v="353" u="1"/>
        <n v="236" u="1"/>
        <n v="785" u="1"/>
        <d v="1900-06-03T00:00:00" u="1"/>
        <d v="1901-06-03T00:00:00" u="1"/>
        <d v="1902-06-03T00:00:00" u="1"/>
        <d v="1900-02-13T00:00:00" u="1"/>
        <d v="1901-02-14T00:00:00" u="1"/>
        <d v="1902-02-14T00:00:00" u="1"/>
        <n v="828" u="1"/>
        <n v="554" u="1"/>
        <n v="396" u="1"/>
        <n v="189" u="1"/>
        <n v="90" u="1"/>
        <n v="597" u="1"/>
        <d v="1900-07-03T00:00:00" u="1"/>
        <d v="1901-07-03T00:00:00" u="1"/>
        <d v="1902-07-03T00:00:00" u="1"/>
        <d v="1900-03-14T00:00:00" u="1"/>
        <d v="1901-03-14T00:00:00" u="1"/>
        <d v="1902-03-14T00:00:00" u="1"/>
        <n v="914" u="1"/>
        <n v="640" u="1"/>
        <n v="439" u="1"/>
        <n v="302" u="1"/>
        <n v="142" u="1"/>
        <d v="1900-08-03T00:00:00" u="1"/>
        <d v="1901-08-03T00:00:00" u="1"/>
        <d v="1902-08-03T00:00:00" u="1"/>
        <d v="1900-04-14T00:00:00" u="1"/>
        <d v="1901-04-14T00:00:00" u="1"/>
        <d v="1902-04-14T00:00:00" u="1"/>
        <n v="957" u="1"/>
        <n v="683" u="1"/>
        <n v="726" u="1"/>
        <n v="482" u="1"/>
        <n v="345" u="1"/>
        <n v="232" u="1"/>
        <d v="1900-09-03T00:00:00" u="1"/>
        <d v="1901-09-03T00:00:00" u="1"/>
        <d v="1902-09-03T00:00:00" u="1"/>
        <d v="1900-05-14T00:00:00" u="1"/>
        <d v="1901-05-14T00:00:00" u="1"/>
        <d v="1902-05-14T00:00:00" u="1"/>
        <d v="1900-01-24T00:00:00" u="1"/>
        <d v="1901-01-25T00:00:00" u="1"/>
        <d v="1902-01-25T00:00:00" u="1"/>
        <n v="769" u="1"/>
        <d v="1900-10-03T00:00:00" u="1"/>
        <d v="1901-10-03T00:00:00" u="1"/>
        <d v="1902-10-03T00:00:00" u="1"/>
        <d v="1900-06-14T00:00:00" u="1"/>
        <d v="1901-06-14T00:00:00" u="1"/>
        <d v="1902-06-14T00:00:00" u="1"/>
        <n v="812" u="1"/>
        <n v="538" u="1"/>
        <n v="388" u="1"/>
        <d v="1900-02-24T00:00:00" u="1"/>
        <d v="1901-02-25T00:00:00" u="1"/>
        <n v="185" u="1"/>
        <d v="1902-02-25T00:00:00" u="1"/>
        <n v="88" u="1"/>
        <n v="855" u="1"/>
        <n v="581" u="1"/>
        <d v="1900-11-03T00:00:00" u="1"/>
        <d v="1901-11-03T00:00:00" u="1"/>
        <d v="1902-11-03T00:00:00" u="1"/>
        <d v="1900-07-14T00:00:00" u="1"/>
        <d v="1901-07-14T00:00:00" u="1"/>
        <d v="1902-07-14T00:00:00" u="1"/>
        <d v="1900-03-25T00:00:00" u="1"/>
        <d v="1901-03-25T00:00:00" u="1"/>
        <d v="1902-03-25T00:00:00" u="1"/>
        <n v="898" u="1"/>
        <n v="624" u="1"/>
        <n v="431" u="1"/>
        <n v="294" u="1"/>
        <n v="138" u="1"/>
        <n v="31" u="1"/>
        <n v="941" u="1"/>
        <d v="1900-12-03T00:00:00" u="1"/>
        <n v="667" u="1"/>
        <d v="1901-12-03T00:00:00" u="1"/>
        <d v="1902-12-03T00:00:00" u="1"/>
        <d v="1900-08-14T00:00:00" u="1"/>
        <d v="1901-08-14T00:00:00" u="1"/>
        <d v="1902-08-14T00:00:00" u="1"/>
        <d v="1900-04-25T00:00:00" u="1"/>
        <d v="1901-04-25T00:00:00" u="1"/>
        <d v="1902-04-25T00:00:00" u="1"/>
        <n v="710" u="1"/>
        <n v="474" u="1"/>
        <n v="337" u="1"/>
        <n v="228" u="1"/>
        <n v="12" u="1"/>
        <d v="1900-09-14T00:00:00" u="1"/>
        <d v="1901-09-14T00:00:00" u="1"/>
        <d v="1902-09-14T00:00:00" u="1"/>
        <d v="1900-05-25T00:00:00" u="1"/>
        <d v="1901-05-25T00:00:00" u="1"/>
        <d v="1902-05-25T00:00:00" u="1"/>
        <n v="753" u="1"/>
        <n v="796" u="1"/>
        <n v="522" u="1"/>
        <n v="380" u="1"/>
        <n v="181" u="1"/>
        <n v="86" u="1"/>
        <d v="1900-10-14T00:00:00" u="1"/>
        <d v="1901-10-14T00:00:00" u="1"/>
        <d v="1902-10-14T00:00:00" u="1"/>
        <d v="1900-06-25T00:00:00" u="1"/>
        <d v="1901-06-25T00:00:00" u="1"/>
        <d v="1902-06-25T00:00:00" u="1"/>
        <n v="839" u="1"/>
        <n v="565" u="1"/>
        <d v="1900-11-14T00:00:00" u="1"/>
        <d v="1901-11-14T00:00:00" u="1"/>
        <d v="1902-11-14T00:00:00" u="1"/>
        <n v="608" u="1"/>
        <d v="1900-07-25T00:00:00" u="1"/>
        <d v="1901-07-25T00:00:00" u="1"/>
        <n v="286" u="1"/>
        <d v="1902-07-25T00:00:00" u="1"/>
        <n v="134" u="1"/>
        <n v="925" u="1"/>
        <n v="651" u="1"/>
        <d v="1900-12-14T00:00:00" u="1"/>
        <d v="1901-12-14T00:00:00" u="1"/>
        <d v="1902-12-14T00:00:00" u="1"/>
        <d v="1900-08-25T00:00:00" u="1"/>
        <d v="1901-08-25T00:00:00" u="1"/>
        <d v="1902-08-25T00:00:00" u="1"/>
        <n v="968" u="1"/>
        <n v="694" u="1"/>
        <n v="466" u="1"/>
        <n v="329" u="1"/>
        <n v="224" u="1"/>
        <d v="1900-01-03T00:00:00" u="1"/>
        <d v="1901-01-04T00:00:00" u="1"/>
        <n v="737" u="1"/>
        <d v="1902-01-04T00:00:00" u="1"/>
        <d v="1900-09-25T00:00:00" u="1"/>
        <d v="1901-09-25T00:00:00" u="1"/>
        <d v="1902-09-25T00:00:00" u="1"/>
        <n v="1041" u="1"/>
        <n v="1084" u="1"/>
        <n v="780" u="1"/>
        <n v="509" u="1"/>
        <n v="372" u="1"/>
        <n v="177" u="1"/>
        <n v="84" u="1"/>
        <d v="1900-02-03T00:00:00" u="1"/>
        <d v="1901-02-04T00:00:00" u="1"/>
        <d v="1902-02-04T00:00:00" u="1"/>
        <d v="1900-10-25T00:00:00" u="1"/>
        <d v="1901-10-25T00:00:00" u="1"/>
        <d v="1902-10-25T00:00:00" u="1"/>
        <n v="823" u="1"/>
        <n v="592" u="1"/>
        <n v="415" u="1"/>
        <n v="278" u="1"/>
        <n v="130" u="1"/>
        <d v="1900-03-04T00:00:00" u="1"/>
        <d v="1901-03-04T00:00:00" u="1"/>
        <d v="1902-03-04T00:00:00" u="1"/>
        <n v="30" u="1"/>
        <d v="1900-11-25T00:00:00" u="1"/>
        <d v="1901-11-25T00:00:00" u="1"/>
        <d v="1902-11-25T00:00:00" u="1"/>
        <n v="909" u="1"/>
        <n v="635" u="1"/>
        <d v="1900-04-04T00:00:00" u="1"/>
        <d v="1901-04-04T00:00:00" u="1"/>
        <d v="1902-04-04T00:00:00" u="1"/>
        <n v="952" u="1"/>
        <d v="1900-12-25T00:00:00" u="1"/>
        <n v="678" u="1"/>
        <d v="1901-12-25T00:00:00" u="1"/>
        <n v="458" u="1"/>
        <n v="321" u="1"/>
        <n v="220" u="1"/>
        <n v="721" u="1"/>
        <d v="1900-05-04T00:00:00" u="1"/>
        <d v="1901-05-04T00:00:00" u="1"/>
        <d v="1902-05-04T00:00:00" u="1"/>
        <d v="1900-01-14T00:00:00" u="1"/>
        <d v="1901-01-15T00:00:00" u="1"/>
        <d v="1902-01-15T00:00:00" u="1"/>
        <n v="764" u="1"/>
        <n v="501" u="1"/>
        <n v="364" u="1"/>
        <n v="173" u="1"/>
        <n v="82" u="1"/>
        <n v="4" u="1"/>
        <d v="1900-06-04T00:00:00" u="1"/>
        <d v="1901-06-04T00:00:00" u="1"/>
        <d v="1902-06-04T00:00:00" u="1"/>
        <n v="807" u="1"/>
        <n v="533" u="1"/>
        <d v="1900-02-14T00:00:00" u="1"/>
        <d v="1901-02-15T00:00:00" u="1"/>
        <d v="1902-02-15T00:00:00" u="1"/>
        <n v="850" u="1"/>
        <n v="576" u="1"/>
        <n v="407" u="1"/>
        <n v="270" u="1"/>
        <n v="127" u="1"/>
        <d v="1900-07-04T00:00:00" u="1"/>
        <d v="1901-07-04T00:00:00" u="1"/>
        <d v="1902-07-04T00:00:00" u="1"/>
        <d v="1900-03-15T00:00:00" u="1"/>
        <d v="1901-03-15T00:00:00" u="1"/>
        <d v="1902-03-15T00:00:00" u="1"/>
        <n v="619" u="1"/>
        <n v="936" u="1"/>
        <n v="662" u="1"/>
        <n v="450" u="1"/>
        <n v="313" u="1"/>
        <n v="216" u="1"/>
        <d v="1900-08-04T00:00:00" u="1"/>
        <d v="1901-08-04T00:00:00" u="1"/>
        <d v="1902-08-04T00:00:00" u="1"/>
        <d v="1900-04-15T00:00:00" u="1"/>
        <d v="1901-04-15T00:00:00" u="1"/>
        <d v="1902-04-15T00:00:00" u="1"/>
        <n v="705" u="1"/>
        <d v="1900-09-04T00:00:00" u="1"/>
        <d v="1901-09-04T00:00:00" u="1"/>
        <d v="1902-09-04T00:00:00" u="1"/>
        <d v="1900-05-15T00:00:00" u="1"/>
        <d v="1901-05-15T00:00:00" u="1"/>
        <d v="1902-05-15T00:00:00" u="1"/>
        <d v="1900-01-25T00:00:00" u="1"/>
        <d v="1901-01-26T00:00:00" u="1"/>
        <d v="1902-01-26T00:00:00" u="1"/>
        <n v="493" u="1"/>
        <n v="356" u="1"/>
        <n v="169" u="1"/>
        <n v="80" u="1"/>
        <n v="791" u="1"/>
        <n v="517" u="1"/>
        <d v="1900-10-04T00:00:00" u="1"/>
        <d v="1901-10-04T00:00:00" u="1"/>
        <d v="1902-10-04T00:00:00" u="1"/>
        <d v="1900-06-15T00:00:00" u="1"/>
        <d v="1901-06-15T00:00:00" u="1"/>
        <d v="1902-06-15T00:00:00" u="1"/>
        <d v="1900-02-25T00:00:00" u="1"/>
        <d v="1901-02-26T00:00:00" u="1"/>
        <d v="1902-02-26T00:00:00" u="1"/>
        <n v="834" u="1"/>
        <n v="560" u="1"/>
        <n v="399" u="1"/>
        <n v="262" u="1"/>
        <n v="125" u="1"/>
        <n v="29" u="1"/>
        <d v="1900-11-04T00:00:00" u="1"/>
        <d v="1901-11-04T00:00:00" u="1"/>
        <d v="1902-11-04T00:00:00" u="1"/>
        <n v="603" u="1"/>
        <d v="1900-07-15T00:00:00" u="1"/>
        <d v="1901-07-15T00:00:00" u="1"/>
        <d v="1902-07-15T00:00:00" u="1"/>
        <d v="1900-03-26T00:00:00" u="1"/>
        <d v="1901-03-26T00:00:00" u="1"/>
        <d v="1902-03-26T00:00:00" u="1"/>
        <n v="920" u="1"/>
        <n v="646" u="1"/>
        <n v="442" u="1"/>
        <n v="305" u="1"/>
        <n v="212" u="1"/>
        <n v="11" u="1"/>
        <d v="1900-12-04T00:00:00" u="1"/>
        <d v="1901-12-04T00:00:00" u="1"/>
        <d v="1902-12-04T00:00:00" u="1"/>
        <d v="1900-08-15T00:00:00" u="1"/>
        <d v="1901-08-15T00:00:00" u="1"/>
        <d v="1902-08-15T00:00:00" u="1"/>
        <d v="1900-04-26T00:00:00" u="1"/>
        <d v="1901-04-26T00:00:00" u="1"/>
        <d v="1902-04-26T00:00:00" u="1"/>
        <n v="689" u="1"/>
        <n v="732" u="1"/>
        <n v="485" u="1"/>
        <n v="348" u="1"/>
        <n v="165" u="1"/>
        <n v="78" u="1"/>
        <d v="1900-09-15T00:00:00" u="1"/>
        <d v="1901-09-15T00:00:00" u="1"/>
        <d v="1902-09-15T00:00:00" u="1"/>
        <d v="1900-05-26T00:00:00" u="1"/>
        <d v="1901-05-26T00:00:00" u="1"/>
        <d v="1902-05-26T00:00:00" u="1"/>
        <n v="775" u="1"/>
        <d v="1900-10-15T00:00:00" u="1"/>
        <d v="1901-10-15T00:00:00" u="1"/>
        <d v="1902-10-15T00:00:00" u="1"/>
        <d v="1900-06-26T00:00:00" u="1"/>
        <d v="1901-06-26T00:00:00" u="1"/>
        <d v="1902-06-26T00:00:00" u="1"/>
        <n v="818" u="1"/>
        <n v="391" u="1"/>
        <n v="255" u="1"/>
        <n v="123" u="1"/>
        <n v="587" u="1"/>
        <d v="1900-11-15T00:00:00" u="1"/>
        <d v="1901-11-15T00:00:00" u="1"/>
        <d v="1902-11-15T00:00:00" u="1"/>
        <d v="1900-07-26T00:00:00" u="1"/>
        <d v="1901-07-26T00:00:00" u="1"/>
        <d v="1902-07-26T00:00:00" u="1"/>
        <n v="904" u="1"/>
        <n v="630" u="1"/>
        <n v="434" u="1"/>
        <n v="297" u="1"/>
        <n v="208" u="1"/>
        <n v="947" u="1"/>
        <d v="1900-12-15T00:00:00" u="1"/>
        <n v="673" u="1"/>
        <d v="1901-12-15T00:00:00" u="1"/>
        <d v="1902-12-15T00:00:00" u="1"/>
        <d v="1900-08-26T00:00:00" u="1"/>
        <d v="1901-08-26T00:00:00" u="1"/>
        <d v="1902-08-26T00:00:00" u="1"/>
        <n v="716" u="1"/>
        <n v="477" u="1"/>
        <n v="340" u="1"/>
        <n v="161" u="1"/>
        <n v="76" u="1"/>
        <d v="1900-01-04T00:00:00" u="1"/>
        <d v="1901-01-05T00:00:00" u="1"/>
        <d v="1902-01-05T00:00:00" u="1"/>
        <d v="1900-09-26T00:00:00" u="1"/>
        <d v="1901-09-26T00:00:00" u="1"/>
        <d v="1902-09-26T00:00:00" u="1"/>
        <n v="759" u="1"/>
        <n v="1085" u="1"/>
        <n v="802" u="1"/>
        <n v="528" u="1"/>
        <n v="383" u="1"/>
        <d v="1900-02-04T00:00:00" u="1"/>
        <n v="251" u="1"/>
        <d v="1901-02-05T00:00:00" u="1"/>
        <d v="1902-02-05T00:00:00" u="1"/>
        <n v="121" u="1"/>
        <n v="28" u="1"/>
        <d v="1900-10-26T00:00:00" u="1"/>
        <d v="1901-10-26T00:00:00" u="1"/>
        <d v="1902-10-26T00:00:00" u="1"/>
        <n v="845" u="1"/>
        <n v="571" u="1"/>
        <d v="1900-03-05T00:00:00" u="1"/>
        <d v="1901-03-05T00:00:00" u="1"/>
        <d v="1902-03-05T00:00:00" u="1"/>
        <d v="1900-11-26T00:00:00" u="1"/>
        <d v="1901-11-26T00:00:00" u="1"/>
        <d v="1902-11-26T00:00:00" u="1"/>
        <n v="614" u="1"/>
        <n v="426" u="1"/>
        <n v="289" u="1"/>
        <n v="204" u="1"/>
        <n v="657" u="1"/>
        <d v="1900-04-05T00:00:00" u="1"/>
        <d v="1901-04-05T00:00:00" u="1"/>
        <d v="1902-04-05T00:00:00" u="1"/>
        <d v="1900-12-26T00:00:00" u="1"/>
        <d v="1901-12-26T00:00:00" u="1"/>
        <n v="974" u="1"/>
        <n v="700" u="1"/>
        <n v="469" u="1"/>
        <n v="332" u="1"/>
        <n v="157" u="1"/>
        <n v="74" u="1"/>
        <d v="1900-05-05T00:00:00" u="1"/>
        <d v="1901-05-05T00:00:00" u="1"/>
        <d v="1902-05-05T00:00:00" u="1"/>
        <d v="1900-01-15T00:00:00" u="1"/>
        <d v="1901-01-16T00:00:00" u="1"/>
        <d v="1902-01-16T00:00:00" u="1"/>
        <n v="786" u="1"/>
        <n v="512" u="1"/>
        <n v="375" u="1"/>
        <n v="247" u="1"/>
        <n v="119" u="1"/>
        <d v="1900-06-05T00:00:00" u="1"/>
        <d v="1901-06-05T00:00:00" u="1"/>
        <d v="1902-06-05T00:00:00" u="1"/>
        <d v="1900-02-15T00:00:00" u="1"/>
        <d v="1901-02-16T00:00:00" u="1"/>
        <d v="1902-02-16T00:00:00" u="1"/>
        <n v="829" u="1"/>
        <n v="555" u="1"/>
        <n v="598" u="1"/>
        <d v="1900-07-05T00:00:00" u="1"/>
        <n v="418" u="1"/>
        <d v="1901-07-05T00:00:00" u="1"/>
        <n v="281" u="1"/>
        <d v="1902-07-05T00:00:00" u="1"/>
        <n v="200" u="1"/>
        <d v="1900-03-16T00:00:00" u="1"/>
        <d v="1901-03-16T00:00:00" u="1"/>
        <d v="1902-03-16T00:00:00" u="1"/>
        <n v="915" u="1"/>
        <n v="641" u="1"/>
        <d v="1900-08-05T00:00:00" u="1"/>
        <d v="1901-08-05T00:00:00" u="1"/>
        <d v="1902-08-05T00:00:00" u="1"/>
        <d v="1900-04-16T00:00:00" u="1"/>
        <d v="1901-04-16T00:00:00" u="1"/>
        <d v="1902-04-16T00:00:00" u="1"/>
        <n v="958" u="1"/>
        <n v="684" u="1"/>
        <n v="461" u="1"/>
        <n v="324" u="1"/>
        <n v="153" u="1"/>
        <n v="72" u="1"/>
        <n v="727" u="1"/>
        <d v="1900-09-05T00:00:00" u="1"/>
        <d v="1901-09-05T00:00:00" u="1"/>
        <d v="1902-09-05T00:00:00" u="1"/>
        <d v="1900-05-16T00:00:00" u="1"/>
        <d v="1901-05-16T00:00:00" u="1"/>
        <d v="1902-05-16T00:00:00" u="1"/>
        <d v="1900-01-26T00:00:00" u="1"/>
        <d v="1901-01-27T00:00:00" u="1"/>
        <d v="1902-01-27T00:00:00" u="1"/>
        <n v="770" u="1"/>
        <n v="504" u="1"/>
        <n v="367" u="1"/>
        <n v="243" u="1"/>
        <n v="117" u="1"/>
        <n v="27" u="1"/>
        <d v="1900-10-05T00:00:00" u="1"/>
        <d v="1901-10-05T00:00:00" u="1"/>
        <d v="1902-10-05T00:00:00" u="1"/>
        <d v="1900-06-16T00:00:00" u="1"/>
        <d v="1901-06-16T00:00:00" u="1"/>
        <d v="1902-06-16T00:00:00" u="1"/>
        <n v="813" u="1"/>
        <n v="539" u="1"/>
        <d v="1900-02-26T00:00:00" u="1"/>
        <d v="1901-02-27T00:00:00" u="1"/>
        <d v="1902-02-27T00:00:00" u="1"/>
        <n v="582" u="1"/>
        <n v="410" u="1"/>
        <n v="273" u="1"/>
        <n v="196" u="1"/>
        <n v="10" u="1"/>
        <d v="1900-11-05T00:00:00" u="1"/>
        <d v="1901-11-05T00:00:00" u="1"/>
        <d v="1902-11-05T00:00:00" u="1"/>
        <d v="1900-07-16T00:00:00" u="1"/>
        <d v="1901-07-16T00:00:00" u="1"/>
        <d v="1902-07-16T00:00:00" u="1"/>
        <d v="1900-03-27T00:00:00" u="1"/>
        <d v="1901-03-27T00:00:00" u="1"/>
        <d v="1902-03-27T00:00:00" u="1"/>
        <n v="899" u="1"/>
        <n v="625" u="1"/>
        <n v="942" u="1"/>
        <d v="1900-12-05T00:00:00" u="1"/>
        <n v="668" u="1"/>
        <d v="1901-12-05T00:00:00" u="1"/>
        <n v="453" u="1"/>
        <d v="1902-12-05T00:00:00" u="1"/>
        <n v="316" u="1"/>
        <n v="149" u="1"/>
        <d v="1900-08-16T00:00:00" u="1"/>
        <d v="1901-08-16T00:00:00" u="1"/>
        <n v="70" u="1"/>
        <d v="1902-08-16T00:00:00" u="1"/>
        <d v="1900-04-27T00:00:00" u="1"/>
        <d v="1901-04-27T00:00:00" u="1"/>
        <d v="1902-04-27T00:00:00" u="1"/>
        <n v="711" u="1"/>
        <d v="1900-09-16T00:00:00" u="1"/>
        <d v="1901-09-16T00:00:00" u="1"/>
        <d v="1902-09-16T00:00:00" u="1"/>
        <d v="1900-05-27T00:00:00" u="1"/>
        <d v="1901-05-27T00:00:00" u="1"/>
        <d v="1902-05-27T00:00:00" u="1"/>
        <n v="754" u="1"/>
        <n v="496" u="1"/>
        <n v="359" u="1"/>
        <n v="239" u="1"/>
        <n v="115" u="1"/>
        <n v="523" u="1"/>
        <d v="1900-10-16T00:00:00" u="1"/>
        <d v="1901-10-16T00:00:00" u="1"/>
        <d v="1902-10-16T00:00:00" u="1"/>
        <d v="1900-06-27T00:00:00" u="1"/>
        <d v="1901-06-27T00:00:00" u="1"/>
        <d v="1902-06-27T00:00:00" u="1"/>
        <n v="840" u="1"/>
        <n v="402" u="1"/>
        <n v="265" u="1"/>
        <n v="192" u="1"/>
        <d v="1900-11-16T00:00:00" u="1"/>
        <d v="1901-11-16T00:00:00" u="1"/>
        <d v="1902-11-16T00:00:00" u="1"/>
        <n v="609" u="1"/>
        <d v="1900-07-27T00:00:00" u="1"/>
        <d v="1901-07-27T00:00:00" u="1"/>
        <d v="1902-07-27T00:00:00" u="1"/>
        <n v="926" u="1"/>
        <n v="652" u="1"/>
        <n v="445" u="1"/>
        <n v="308" u="1"/>
        <n v="145" u="1"/>
        <n v="68" u="1"/>
        <d v="1900-12-16T00:00:00" u="1"/>
        <d v="1901-12-16T00:00:00" u="1"/>
        <d v="1902-12-16T00:00:00" u="1"/>
        <d v="1900-08-27T00:00:00" u="1"/>
        <d v="1901-08-27T00:00:00" u="1"/>
        <d v="1902-08-27T00:00:00" u="1"/>
        <n v="969" u="1"/>
        <n v="695" u="1"/>
        <d v="1900-01-05T00:00:00" u="1"/>
        <d v="1901-01-06T00:00:00" u="1"/>
        <n v="738" u="1"/>
        <d v="1902-01-06T00:00:00" u="1"/>
        <n v="488" u="1"/>
        <n v="351" u="1"/>
        <n v="235" u="1"/>
        <n v="113" u="1"/>
        <d v="1900-09-27T00:00:00" u="1"/>
        <n v="26" u="1"/>
        <d v="1901-09-27T00:00:00" u="1"/>
        <d v="1902-09-27T00:00:00" u="1"/>
        <n v="781" u="1"/>
        <d v="1900-02-05T00:00:00" u="1"/>
        <d v="1901-02-06T00:00:00" u="1"/>
        <d v="1902-02-06T00:00:00" u="1"/>
        <d v="1900-10-27T00:00:00" u="1"/>
        <d v="1901-10-27T00:00:00" u="1"/>
        <d v="1902-10-27T00:00:00" u="1"/>
        <n v="824" u="1"/>
        <n v="550" u="1"/>
        <n v="394" u="1"/>
        <n v="257" u="1"/>
        <n v="188" u="1"/>
        <n v="593" u="1"/>
        <d v="1900-03-06T00:00:00" u="1"/>
        <d v="1901-03-06T00:00:00" u="1"/>
        <d v="1902-03-06T00:00:00" u="1"/>
        <d v="1900-11-27T00:00:00" u="1"/>
        <d v="1901-11-27T00:00:00" u="1"/>
        <d v="1902-11-27T00:00:00" u="1"/>
        <n v="910" u="1"/>
        <n v="636" u="1"/>
        <n v="437" u="1"/>
        <n v="300" u="1"/>
        <n v="141" u="1"/>
        <n v="66" u="1"/>
        <d v="1900-04-06T00:00:00" u="1"/>
        <d v="1901-04-06T00:00:00" u="1"/>
        <d v="1902-04-06T00:00:00" u="1"/>
        <n v="953" u="1"/>
        <d v="1900-12-27T00:00:00" u="1"/>
        <n v="679" u="1"/>
        <d v="1901-12-27T00:00:00" u="1"/>
        <n v="722" u="1"/>
        <n v="480" u="1"/>
        <n v="343" u="1"/>
        <n v="231" u="1"/>
        <n v="111" u="1"/>
        <d v="1900-05-06T00:00:00" u="1"/>
        <d v="1901-05-06T00:00:00" u="1"/>
        <d v="1902-05-06T00:00:00" u="1"/>
        <d v="1900-01-16T00:00:00" u="1"/>
        <d v="1901-01-17T00:00:00" u="1"/>
        <d v="1902-01-17T00:00:00" u="1"/>
        <n v="765" u="1"/>
        <d v="1900-06-06T00:00:00" u="1"/>
        <d v="1901-06-06T00:00:00" u="1"/>
        <d v="1902-06-06T00:00:00" u="1"/>
        <n v="808" u="1"/>
        <n v="386" u="1"/>
        <d v="1900-02-16T00:00:00" u="1"/>
        <d v="1901-02-17T00:00:00" u="1"/>
        <n v="184" u="1"/>
        <d v="1902-02-17T00:00:00" u="1"/>
        <n v="851" u="1"/>
        <n v="577" u="1"/>
        <d v="1900-07-06T00:00:00" u="1"/>
        <d v="1901-07-06T00:00:00" u="1"/>
        <d v="1902-07-06T00:00:00" u="1"/>
        <d v="1900-03-17T00:00:00" u="1"/>
        <d v="1901-03-17T00:00:00" u="1"/>
        <d v="1902-03-17T00:00:00" u="1"/>
        <n v="620" u="1"/>
        <n v="429" u="1"/>
        <n v="292" u="1"/>
        <n v="137" u="1"/>
        <n v="64" u="1"/>
        <n v="937" u="1"/>
        <n v="663" u="1"/>
        <d v="1900-08-06T00:00:00" u="1"/>
        <d v="1901-08-06T00:00:00" u="1"/>
        <d v="1902-08-06T00:00:00" u="1"/>
        <d v="1900-04-17T00:00:00" u="1"/>
        <d v="1901-04-17T00:00:00" u="1"/>
        <d v="1902-04-17T00:00:00" u="1"/>
        <n v="980" u="1"/>
        <n v="706" u="1"/>
        <n v="472" u="1"/>
        <n v="335" u="1"/>
        <n v="227" u="1"/>
        <n v="25" u="1"/>
        <d v="1900-09-06T00:00:00" u="1"/>
        <d v="1901-09-06T00:00:00" u="1"/>
        <d v="1902-09-06T00:00:00" u="1"/>
        <d v="1900-05-17T00:00:00" u="1"/>
        <d v="1901-05-17T00:00:00" u="1"/>
        <d v="1902-05-17T00:00:00" u="1"/>
        <d v="1900-01-27T00:00:00" u="1"/>
        <d v="1901-01-28T00:00:00" u="1"/>
        <d v="1902-01-28T00:00:00" u="1"/>
        <n v="792" u="1"/>
        <n v="518" u="1"/>
        <n v="378" u="1"/>
        <n v="180" u="1"/>
        <n v="9" u="1"/>
        <d v="1900-10-06T00:00:00" u="1"/>
        <d v="1901-10-06T00:00:00" u="1"/>
        <d v="1902-10-06T00:00:00" u="1"/>
        <d v="1900-06-17T00:00:00" u="1"/>
        <d v="1901-06-17T00:00:00" u="1"/>
        <d v="1902-06-17T00:00:00" u="1"/>
        <d v="1900-02-27T00:00:00" u="1"/>
        <d v="1901-02-28T00:00:00" u="1"/>
        <d v="1902-02-28T00:00:00" u="1"/>
        <n v="561" u="1"/>
        <d v="1900-11-06T00:00:00" u="1"/>
        <d v="1901-11-06T00:00:00" u="1"/>
        <d v="1902-11-06T00:00:00" u="1"/>
        <n v="604" u="1"/>
        <d v="1900-07-17T00:00:00" u="1"/>
        <n v="421" u="1"/>
        <d v="1901-07-17T00:00:00" u="1"/>
        <n v="284" u="1"/>
        <d v="1902-07-17T00:00:00" u="1"/>
        <n v="133" u="1"/>
        <d v="1900-03-28T00:00:00" u="1"/>
        <n v="63" u="1"/>
        <d v="1901-03-28T00:00:00" u="1"/>
        <d v="1902-03-28T00:00:00" u="1"/>
        <n v="921" u="1"/>
        <n v="647" u="1"/>
        <d v="1900-12-06T00:00:00" u="1"/>
        <d v="1901-12-06T00:00:00" u="1"/>
        <d v="1902-12-06T00:00:00" u="1"/>
        <d v="1900-08-17T00:00:00" u="1"/>
        <d v="1901-08-17T00:00:00" u="1"/>
        <d v="1902-08-17T00:00:00" u="1"/>
        <d v="1900-04-28T00:00:00" u="1"/>
        <d v="1901-04-28T00:00:00" u="1"/>
        <d v="1902-04-28T00:00:00" u="1"/>
        <n v="964" u="1"/>
        <n v="690" u="1"/>
        <n v="464" u="1"/>
        <n v="327" u="1"/>
        <n v="223" u="1"/>
        <n v="107" u="1"/>
        <n v="733" u="1"/>
        <d v="1900-09-17T00:00:00" u="1"/>
        <d v="1901-09-17T00:00:00" u="1"/>
        <d v="1902-09-17T00:00:00" u="1"/>
        <d v="1900-05-28T00:00:00" u="1"/>
        <d v="1901-05-28T00:00:00" u="1"/>
        <d v="1902-05-28T00:00:00" u="1"/>
        <n v="776" u="1"/>
        <n v="507" u="1"/>
        <n v="370" u="1"/>
        <n v="176" u="1"/>
        <d v="1900-10-17T00:00:00" u="1"/>
        <d v="1901-10-17T00:00:00" u="1"/>
        <d v="1902-10-17T00:00:00" u="1"/>
        <d v="1900-06-28T00:00:00" u="1"/>
        <d v="1901-06-28T00:00:00" u="1"/>
        <d v="1902-06-28T00:00:00" u="1"/>
        <n v="819" u="1"/>
        <n v="588" u="1"/>
        <n v="413" u="1"/>
        <n v="276" u="1"/>
        <n v="129" u="1"/>
        <n v="62" u="1"/>
        <d v="1900-11-17T00:00:00" u="1"/>
        <d v="1901-11-17T00:00:00" u="1"/>
        <d v="1902-11-17T00:00:00" u="1"/>
        <d v="1900-07-28T00:00:00" u="1"/>
        <d v="1901-07-28T00:00:00" u="1"/>
        <d v="1902-07-28T00:00:00" u="1"/>
        <n v="905" u="1"/>
        <n v="631" u="1"/>
        <n v="948" u="1"/>
        <d v="1900-12-17T00:00:00" u="1"/>
        <n v="674" u="1"/>
        <d v="1901-12-17T00:00:00" u="1"/>
        <n v="456" u="1"/>
        <d v="1902-12-17T00:00:00" u="1"/>
        <n v="319" u="1"/>
        <n v="219" u="1"/>
        <d v="1900-08-28T00:00:00" u="1"/>
        <n v="105" u="1"/>
        <d v="1901-08-28T00:00:00" u="1"/>
        <d v="1902-08-28T00:00:00" u="1"/>
        <n v="24" u="1"/>
        <n v="717" u="1"/>
        <d v="1900-01-06T00:00:00" u="1"/>
        <d v="1901-01-07T00:00:00" u="1"/>
        <d v="1902-01-07T00:00:00" u="1"/>
        <d v="1900-09-28T00:00:00" u="1"/>
        <d v="1901-09-28T00:00:00" u="1"/>
        <d v="1902-09-28T00:00:00" u="1"/>
        <n v="760" u="1"/>
        <n v="499" u="1"/>
        <n v="362" u="1"/>
        <n v="172" u="1"/>
        <n v="803" u="1"/>
        <n v="529" u="1"/>
        <d v="1900-02-06T00:00:00" u="1"/>
        <d v="1901-02-07T00:00:00" u="1"/>
        <d v="1902-02-07T00:00:00" u="1"/>
        <d v="1900-10-28T00:00:00" u="1"/>
        <d v="1901-10-28T00:00:00" u="1"/>
        <d v="1902-10-28T00:00:00" u="1"/>
        <n v="846" u="1"/>
        <n v="572" u="1"/>
        <n v="405" u="1"/>
        <n v="268" u="1"/>
        <n v="61" u="1"/>
        <d v="1900-03-07T00:00:00" u="1"/>
        <d v="1901-03-07T00:00:00" u="1"/>
        <d v="1902-03-07T00:00:00" u="1"/>
        <d v="1900-11-28T00:00:00" u="1"/>
        <d v="1901-11-28T00:00:00" u="1"/>
        <d v="1902-11-28T00:00:00" u="1"/>
        <n v="615" u="1"/>
        <n v="658" u="1"/>
        <n v="448" u="1"/>
        <n v="311" u="1"/>
        <n v="215" u="1"/>
        <n v="103" u="1"/>
        <d v="1900-04-07T00:00:00" u="1"/>
        <d v="1901-04-07T00:00:00" u="1"/>
        <d v="1902-04-07T00:00:00" u="1"/>
        <d v="1900-12-28T00:00:00" u="1"/>
        <d v="1901-12-28T00:00:00" u="1"/>
        <n v="975" u="1"/>
        <n v="701" u="1"/>
        <d v="1900-05-07T00:00:00" u="1"/>
        <d v="1901-05-07T00:00:00" u="1"/>
        <d v="1902-05-07T00:00:00" u="1"/>
        <d v="1900-01-17T00:00:00" u="1"/>
        <d v="1901-01-18T00:00:00" u="1"/>
        <d v="1902-01-18T00:00:00" u="1"/>
        <n v="491" u="1"/>
        <n v="354" u="1"/>
        <n v="168" u="1"/>
        <n v="787" u="1"/>
        <n v="513" u="1"/>
        <d v="1900-06-07T00:00:00" u="1"/>
        <d v="1901-06-07T00:00:00" u="1"/>
        <d v="1902-06-07T00:00:00" u="1"/>
        <d v="1900-02-17T00:00:00" u="1"/>
        <d v="1901-02-18T00:00:00" u="1"/>
        <d v="1902-02-18T00:00:00" u="1"/>
        <n v="830" u="1"/>
        <n v="556" u="1"/>
        <n v="260" u="1"/>
        <n v="60" u="1"/>
        <d v="1900-07-07T00:00:00" u="1"/>
        <d v="1901-07-07T00:00:00" u="1"/>
        <d v="1902-07-07T00:00:00" u="1"/>
        <d v="1900-03-18T00:00:00" u="1"/>
        <d v="1901-03-18T00:00:00" u="1"/>
        <d v="1902-03-18T00:00:00" u="1"/>
        <n v="916" u="1"/>
        <n v="642" u="1"/>
        <n v="440" u="1"/>
        <n v="303" u="1"/>
        <n v="211" u="1"/>
        <n v="101" u="1"/>
        <d v="1900-08-07T00:00:00" u="1"/>
        <d v="1901-08-07T00:00:00" u="1"/>
        <d v="1902-08-07T00:00:00" u="1"/>
        <d v="1900-04-18T00:00:00" u="1"/>
        <d v="1901-04-18T00:00:00" u="1"/>
        <d v="1902-04-18T00:00:00" u="1"/>
        <n v="959" u="1"/>
        <n v="685" u="1"/>
        <n v="728" u="1"/>
        <n v="483" u="1"/>
        <n v="346" u="1"/>
        <n v="164" u="1"/>
        <d v="1900-09-07T00:00:00" u="1"/>
        <d v="1901-09-07T00:00:00" u="1"/>
        <d v="1902-09-07T00:00:00" u="1"/>
        <n v="8" u="1"/>
        <d v="1900-05-18T00:00:00" u="1"/>
        <d v="1901-05-18T00:00:00" u="1"/>
        <d v="1902-05-18T00:00:00" u="1"/>
        <d v="1900-01-28T00:00:00" u="1"/>
        <d v="1901-01-29T00:00:00" u="1"/>
        <d v="1902-01-29T00:00:00" u="1"/>
        <n v="771" u="1"/>
        <d v="1900-10-07T00:00:00" u="1"/>
        <d v="1901-10-07T00:00:00" u="1"/>
        <d v="1902-10-07T00:00:00" u="1"/>
        <d v="1900-06-18T00:00:00" u="1"/>
        <d v="1901-06-18T00:00:00" u="1"/>
        <d v="1902-06-18T00:00:00" u="1"/>
        <n v="814" u="1"/>
        <n v="540" u="1"/>
        <n v="389" u="1"/>
        <d v="1900-02-28T00:00:00" u="1"/>
        <n v="254" u="1"/>
        <n v="59" u="1"/>
        <d v="1900-11-07T00:00:00" u="1"/>
        <d v="1901-11-07T00:00:00" u="1"/>
        <d v="1902-11-07T00:00:00" u="1"/>
        <d v="1900-07-18T00:00:00" u="1"/>
        <d v="1901-07-18T00:00:00" u="1"/>
        <d v="1902-07-18T00:00:00" u="1"/>
        <d v="1900-03-29T00:00:00" u="1"/>
        <d v="1901-03-29T00:00:00" u="1"/>
        <d v="1902-03-29T00:00:00" u="1"/>
        <n v="900" u="1"/>
        <n v="626" u="1"/>
        <n v="432" u="1"/>
        <n v="295" u="1"/>
        <n v="207" u="1"/>
        <n v="99" u="1"/>
        <n v="943" u="1"/>
        <d v="1900-12-07T00:00:00" u="1"/>
        <n v="669" u="1"/>
        <d v="1901-12-07T00:00:00" u="1"/>
        <d v="1902-12-07T00:00:00" u="1"/>
        <d v="1900-08-18T00:00:00" u="1"/>
        <d v="1901-08-18T00:00:00" u="1"/>
        <d v="1902-08-18T00:00:00" u="1"/>
        <d v="1900-04-29T00:00:00" u="1"/>
        <d v="1901-04-29T00:00:00" u="1"/>
        <d v="1902-04-29T00:00:00" u="1"/>
        <n v="712" u="1"/>
        <n v="475" u="1"/>
        <n v="338" u="1"/>
        <n v="160" u="1"/>
        <d v="1900-09-18T00:00:00" u="1"/>
        <d v="1901-09-18T00:00:00" u="1"/>
        <d v="1902-09-18T00:00:00" u="1"/>
        <d v="1900-05-29T00:00:00" u="1"/>
        <d v="1901-05-29T00:00:00" u="1"/>
        <d v="1902-05-29T00:00:00" u="1"/>
        <n v="755" u="1"/>
        <n v="798" u="1"/>
        <n v="524" u="1"/>
        <n v="381" u="1"/>
        <n v="250" u="1"/>
        <n v="58" u="1"/>
        <d v="1900-10-18T00:00:00" u="1"/>
        <d v="1901-10-18T00:00:00" u="1"/>
        <d v="1902-10-18T00:00:00" u="1"/>
        <d v="1900-06-29T00:00:00" u="1"/>
        <d v="1901-06-29T00:00:00" u="1"/>
        <d v="1902-06-29T00:00:00" u="1"/>
        <n v="841" u="1"/>
        <n v="567" u="1"/>
        <d v="1900-11-18T00:00:00" u="1"/>
        <d v="1901-11-18T00:00:00" u="1"/>
        <d v="1902-11-18T00:00:00" u="1"/>
        <n v="610" u="1"/>
        <d v="1900-07-29T00:00:00" u="1"/>
        <n v="424" u="1"/>
        <d v="1901-07-29T00:00:00" u="1"/>
        <n v="287" u="1"/>
        <d v="1902-07-29T00:00:00" u="1"/>
        <n v="203" u="1"/>
        <n v="97" u="1"/>
        <n v="22" u="1"/>
        <n v="927" u="1"/>
        <n v="653" u="1"/>
        <d v="1900-12-18T00:00:00" u="1"/>
        <d v="1901-12-18T00:00:00" u="1"/>
        <d v="1902-12-18T00:00:00" u="1"/>
        <d v="1900-08-29T00:00:00" u="1"/>
        <d v="1901-08-29T00:00:00" u="1"/>
        <d v="1902-08-29T00:00:00" u="1"/>
        <n v="970" u="1"/>
        <n v="696" u="1"/>
        <n v="467" u="1"/>
        <n v="330" u="1"/>
        <n v="156" u="1"/>
        <d v="1900-01-07T00:00:00" u="1"/>
        <d v="1901-01-08T00:00:00" u="1"/>
        <n v="739" u="1"/>
        <d v="1902-01-08T00:00:00" u="1"/>
        <d v="1900-09-29T00:00:00" u="1"/>
        <d v="1901-09-29T00:00:00" u="1"/>
        <d v="1902-09-29T00:00:00" u="1"/>
        <n v="1045" u="1"/>
        <n v="782" u="1"/>
        <n v="510" u="1"/>
        <n v="373" u="1"/>
        <n v="246" u="1"/>
        <n v="57" u="1"/>
        <n v="3" u="1"/>
        <d v="1900-02-07T00:00:00" u="1"/>
        <d v="1901-02-08T00:00:00" u="1"/>
        <d v="1902-02-08T00:00:00" u="1"/>
        <d v="1900-10-29T00:00:00" u="1"/>
        <d v="1901-10-29T00:00:00" u="1"/>
        <d v="1902-10-29T00:00:00" u="1"/>
        <n v="825" u="1"/>
        <n v="551" u="1"/>
        <n v="594" u="1"/>
        <n v="416" u="1"/>
        <n v="279" u="1"/>
        <n v="199" u="1"/>
        <n v="95" u="1"/>
        <d v="1900-03-08T00:00:00" u="1"/>
        <d v="1901-03-08T00:00:00" u="1"/>
        <d v="1902-03-08T00:00:00" u="1"/>
        <d v="1900-11-29T00:00:00" u="1"/>
        <d v="1901-11-29T00:00:00" u="1"/>
        <d v="1902-11-29T00:00:00" u="1"/>
        <n v="911" u="1"/>
        <n v="637" u="1"/>
        <d v="1900-04-08T00:00:00" u="1"/>
        <d v="1901-04-08T00:00:00" u="1"/>
        <d v="1902-04-08T00:00:00" u="1"/>
        <n v="954" u="1"/>
        <d v="1900-12-29T00:00:00" u="1"/>
        <n v="680" u="1"/>
        <d v="1901-12-29T00:00:00" u="1"/>
        <n v="459" u="1"/>
        <n v="322" u="1"/>
        <n v="152" u="1"/>
        <n v="723" u="1"/>
        <d v="1900-05-08T00:00:00" u="1"/>
        <d v="1901-05-08T00:00:00" u="1"/>
        <d v="1902-05-08T00:00:00" u="1"/>
        <d v="1900-01-18T00:00:00" u="1"/>
        <d v="1901-01-19T00:00:00" u="1"/>
        <d v="1902-01-19T00:00:00" u="1"/>
        <n v="766" u="1"/>
        <n v="502" u="1"/>
        <n v="365" u="1"/>
        <n v="242" u="1"/>
        <n v="56" u="1"/>
        <d v="1900-06-08T00:00:00" u="1"/>
        <d v="1901-06-08T00:00:00" u="1"/>
        <d v="1902-06-08T00:00:00" u="1"/>
        <n v="809" u="1"/>
        <n v="535" u="1"/>
        <d v="1900-02-18T00:00:00" u="1"/>
        <d v="1901-02-19T00:00:00" u="1"/>
        <d v="1902-02-19T00:00:00" u="1"/>
        <n v="852" u="1"/>
        <n v="578" u="1"/>
        <n v="408" u="1"/>
        <n v="271" u="1"/>
        <n v="195" u="1"/>
        <n v="93" u="1"/>
        <n v="21" u="1"/>
        <d v="1900-07-08T00:00:00" u="1"/>
        <d v="1901-07-08T00:00:00" u="1"/>
        <d v="1902-07-08T00:00:00" u="1"/>
        <d v="1900-03-19T00:00:00" u="1"/>
        <d v="1901-03-19T00:00:00" u="1"/>
        <d v="1902-03-19T00:00:00" u="1"/>
        <n v="895" u="1"/>
        <n v="621" u="1"/>
        <n v="938" u="1"/>
        <n v="664" u="1"/>
        <n v="451" u="1"/>
        <n v="314" u="1"/>
        <n v="148" u="1"/>
        <d v="1900-08-08T00:00:00" u="1"/>
        <d v="1901-08-08T00:00:00" u="1"/>
        <d v="1902-08-08T00:00:00" u="1"/>
        <d v="1900-04-19T00:00:00" u="1"/>
        <d v="1901-04-19T00:00:00" u="1"/>
        <d v="1902-04-19T00:00:00" u="1"/>
        <n v="981" u="1"/>
        <n v="707" u="1"/>
        <d v="1900-09-08T00:00:00" u="1"/>
        <d v="1901-09-08T00:00:00" u="1"/>
        <d v="1902-09-08T00:00:00" u="1"/>
        <d v="1900-05-19T00:00:00" u="1"/>
        <d v="1901-05-19T00:00:00" u="1"/>
        <d v="1902-05-19T00:00:00" u="1"/>
        <d v="1900-01-29T00:00:00" u="1"/>
        <d v="1901-01-30T00:00:00" u="1"/>
        <d v="1902-01-30T00:00:00" u="1"/>
        <n v="494" u="1"/>
        <n v="357" u="1"/>
        <n v="238" u="1"/>
        <n v="55" u="1"/>
        <n v="793" u="1"/>
        <d v="1900-10-08T00:00:00" u="1"/>
        <d v="1901-10-08T00:00:00" u="1"/>
        <d v="1902-10-08T00:00:00" u="1"/>
        <d v="1900-06-19T00:00:00" u="1"/>
        <d v="1901-06-19T00:00:00" u="1"/>
        <d v="1902-06-19T00:00:00" u="1"/>
        <n v="400" u="1"/>
        <n v="263" u="1"/>
        <n v="191" u="1"/>
        <n v="91" u="1"/>
        <n v="1" u="1"/>
        <d v="1900-11-08T00:00:00" u="1"/>
        <d v="1901-11-08T00:00:00" u="1"/>
        <d v="1902-11-08T00:00:00" u="1"/>
        <n v="605" u="1"/>
        <d v="1900-07-19T00:00:00" u="1"/>
        <d v="1901-07-19T00:00:00" u="1"/>
        <d v="1902-07-19T00:00:00" u="1"/>
        <d v="1900-03-30T00:00:00" u="1"/>
        <d v="1901-03-30T00:00:00" u="1"/>
        <d v="1902-03-30T00:00:00" u="1"/>
        <n v="922" u="1"/>
        <n v="648" u="1"/>
        <n v="443" u="1"/>
        <n v="306" u="1"/>
        <n v="144" u="1"/>
        <d v="1900-12-08T00:00:00" u="1"/>
        <d v="1901-12-08T00:00:00" u="1"/>
        <d v="1902-12-08T00:00:00" u="1"/>
        <d v="1900-08-19T00:00:00" u="1"/>
        <d v="1901-08-19T00:00:00" u="1"/>
        <d v="1902-08-19T00:00:00" u="1"/>
        <d v="1900-04-30T00:00:00" u="1"/>
        <d v="1901-04-30T00:00:00" u="1"/>
        <d v="1902-04-30T00:00:00" u="1"/>
        <n v="691" u="1"/>
        <n v="734" u="1"/>
        <n v="486" u="1"/>
        <n v="349" u="1"/>
        <n v="234" u="1"/>
        <d v="1900-09-19T00:00:00" u="1"/>
        <d v="1901-09-19T00:00:00" u="1"/>
        <d v="1902-09-19T00:00:00" u="1"/>
        <d v="1900-05-30T00:00:00" u="1"/>
        <d v="1901-05-30T00:00:00" u="1"/>
        <d v="1902-05-30T00:00:00" u="1"/>
        <n v="777" u="1"/>
        <d v="1900-10-19T00:00:00" u="1"/>
        <d v="1901-10-19T00:00:00" u="1"/>
        <d v="1902-10-19T00:00:00" u="1"/>
        <d v="1900-06-30T00:00:00" u="1"/>
        <d v="1901-06-30T00:00:00" u="1"/>
        <d v="1902-06-30T00:00:00" u="1"/>
        <n v="820" u="1"/>
      </sharedItems>
    </cacheField>
    <cacheField name="FECHA DE LA AUDITORIA  (DD/MM/AAAA)" numFmtId="0">
      <sharedItems containsDate="1" containsBlank="1" containsMixedTypes="1" minDate="2017-10-13T00:00:00" maxDate="2023-10-20T00:00:00"/>
    </cacheField>
    <cacheField name="NO CONFORMIDAD / OBSERVACIÓN" numFmtId="164">
      <sharedItems containsBlank="1" count="4">
        <s v="NO CONFORMIDAD "/>
        <s v="OBSERVACIÓN"/>
        <m/>
        <s v="NO CONFORMIDAD" u="1"/>
      </sharedItems>
    </cacheField>
    <cacheField name="DESCRIPCIÓN DE LA NO CONFORMIDAD / OBSERVACIÓN" numFmtId="0">
      <sharedItems containsBlank="1" count="1171" longText="1">
        <s v="No conformidad No. 1 No se dio cumplimiento a las actividades las actividades 13, 16 y 23 del procedí-miento por parte del Santuario de Fauna y Flora Los Flamencos en lo que compete a tener ajustado y aprobado el documento Plan de Manejo y sus anexos Programa de Monitoreo, Plan de Emergencia y Con-contingencia por Desastres Naturales y Plan de Contingencia para Riesgo Publico incumpliendo con el numeral 5.3 Política de Calidad NTCGP1000 y el elemento 1.2.2 Modelo de Operación por Procesos 1.2 Con-ponente Direccionamiento Estratégico, 1. Modulo Control de Planeación y Gestión."/>
        <s v="NC No 1: No se evidenció en los expedientes contractuales el  cumplimiento de la normativa de gestión documental de conformidad con lo establecido por los art. 11 y 16 Ley 594 de 2000, artículo 4 del acuerdo 002 de 2014 del Archivo General de la Nación, art. 36 de la Ley 1437 de 2011,numeral 7.5. Información Documentada,7.5.1 Generalidades, literal b y numeral 7.5.3 Control de la Información Documentada NTC ISO 9001:2015, sin determinar puntos de control incumpliendo el procedimiento de convenios V2, Ley 1712 de 2014 y Ley de Transparencia y del Derecho al acceso Información pública."/>
        <s v="NC No 2. No se evidenció en los expedientes contractuales la adecuada supervisión de los mismos, incumpliendo con lo dispuesto en el Manual de Contratación y Supervisión de la Entidad, art 83 y 84 Ley 1474 de 2011, así como el Estatuto General de Contratación de la Administración Publica"/>
        <s v="NC No 4. Se evidenció poca gestión en la legalización de anticipos de las cuentas 142012 y 14202 de los Estados Básicos Contables 2014-2018, incumpliendo el Régimen de Contabilidad Pública, directrices de Nivel Central,  literal b) del artículo 7.5.1 y literal a) del 7.5.3.1 ISO 9001:2015"/>
        <s v="NO CONFORMIDAD  No 1:No se tienen aprobados en su totalidad los Planes de Manejo de las áreas protegidas adscritas a la DTAM, se requiere generar los mecanismos e instancias necesarias ante la Dirección Territorial Amazonia,  Subdirección de Gestión y Manejo de Áreas Protegidas, Oficina Asesora Jurídica y el Grupo de Participación Social que conlleven a su  aprobación."/>
        <s v="No Conformidad No.9: No se evidencia cumplimiento del compromiso relacionado con el uso y aprovechamiento más adecuado en actividades de Ecoturismo Comunitario del bote eduardoño E25A0GB con placa 33213 Careta, Careta que a la fecha se encuentra inactiva y en deterioro, tal como lo establece el plan de trabajo en su actividad No. 7 &quot;Definir la situación de la embarcación fondo de Cristal con el fin de darle el uso correspondiente. Si no se cumple se desistirá el requerimiento&quot;."/>
        <s v="No conformidad No. 2: Al realizar el seguimiento al corte 30 de abril de 2019, de los Mapas de riesgos se logró evidenciar que no se generó avance de dos (2) acciones preventivas planteadas con respecto a la Generación de Lineamientos en el trámite de pagos no presupuestales y Realizar seguimiento a la Gestión de las Tesorería de las DT."/>
        <s v="No conformidad No. 9: En el momento de realizar la verificación de la cartera de FONAM, se logró evidenciar que la misma es generada en procesos diferentes al de Recursos Financieros, sin embargo; este último es el que realiza la Gestión de Cobro cuando conoce su origen y el deudor legal._x000a_Sin bien es cierto el proceso de Recursos Financieros debe registrar, contabilizar y reflejar en sus Estados Financieros la cartera de la entidad, no es menos cierto que la Gestión de Cobro de la misma no puede realizarla este proceso, por cuanto la causa, el detalle, el deudor, el concepto entre otros se origina en procesos totalmente diferentes al proceso de Recursos Financieros._x000a_Al realizar el cotejo individual de esta cartera de FONAM, se vislumbró que existen cuentas por cobrar desde la vigencia 2005 (19 años), en cartera la cual ha sido depurada y se encuentra pendiente por cobrar, incumpliéndose  lo estipulado en la Resolución 357 de fecha 23 de julio de 2008, y resolución 193 de 2016, emitidas por la Contaduría General de la Nación, “Por la cual se adopta el procedimiento de control interno contable y de reporte del informe anual de evaluación a la Contaduría General de la Nación”, en su anexo “PROCEDIMIENTO PARA LA IMPLEMEN-TACIÓN Y EVALUACIÓN DEL CONTROL INTERNO CONTABLE”, el cual establece: …3.2.14. Análisis, verificación y conciliación de información. Debe realizarse permanentemente el análisis de la información contable registrada en las diferentes subcuentas, a fin de contrastarla y ajustarla, si a ello hubiere lugar, con las fuentes de datos que provienen de aquellas dependencias que generan informa-ción relativa a bancos, inversiones, nómina, rentas o cuentas por cobrar, deuda pública, propiedad, planta y equipo, entre otros(…)_x000a_Asimismo, el numeral 3.2.1.indica la  Estructura del área contable y gestión por procesos, así: De acuerdo con la complejidad de la estruc-tura organizacional y de las operaciones que desarrollan las entidades, deberán contar con una estructura del área contable que les per-mita desarrollar adecuadamente todas las etapas que comprenden el proceso contable. En tal sentido, deberán diseñar y mantener, en su estructura organizacional, los procesos necesarios para la adecuada administración del sistema contable y disponer de un sistema de información que les permita cumplir adecuadamente sus funciones. Con tal fin, las entidades deberán adelantar acciones tendientes a determinar la forma como circula la información, observando su conveniencia y eficiencia, así como su contribución a la neutralización o mitigación de los riesgos relacionados con la oportunidad de la información. En este análisis, se deberán identificar, de manera clara, los documentos soporte a través de los cuales fluye la información, para establecer posteriormente su relación y efecto sobre la contabilidad, así como determinar los puntos críticos o de mayor impacto sobre el resultado del proceso contable. Para este fin, se pueden elaborar diagramas de flujo que vinculen los diferentes procesos desarrollados por la entidad y que permitan identificar los responsables y la forma como fluye y debe fluir la información financiera para proceder luego a implementar los controles que se requieran._x000a_Por lo anteriormente expuesto, el análisis, verificación y conciliación de información lo realiza el  proceso de Recursos Financieros desde una óptica netamente contable, pero  el cobro de la cartera son fuentes de datos que provienen de otras dependencias que generan in-formación, como en este caso particularmente el de las Cuentas por Cobrar._x000a_ _x000a__x000a_"/>
        <s v="No Conformidad No.4 No se da cumplimiento en su totalidad a la actividad No 10 del procedimiento en lo que_x000a_corresponde a: “… Transferir las series documentales de los archivos de gestión al archivo central o Semiactivo, de_x000a_acuerdo a lo estipulado en la tabla de retención documental y diligenciando el formato único de Transferencias_x000a_documentales. …”"/>
        <s v="No Conformidad No 8:Se registran elementos recibidos en comodatos-administración que de acuerdo con la información suministrada en la auditoria, estos elementos no son de responsabilidad de la entidad como la casa y los paneles solares que se encuentran asignados a la sede de Nuquí ocasionando gastos por concepto de seguros entre otros."/>
        <s v="No conformidad No.3. No se evidenció el consecutivo en el listado de visitantes y control de recaudo presentado por PNN Old Providence, en el mes de febrero de 2020, es decir, que se cumple parcialmente las actividades 7 y 9 del procedimiento Recaudo y registro de ingreso. Es necesario llevar un control del resumen de la boletería vendida."/>
        <s v="No Conformidad #3: Como resultado de la verificación de los documentos a cargo del Proceso Administración y Manejo del Sistema_x000a_de Parques Nacionales Naturales, se evidenció que trece (13) documentos de veinticuatro (24) disponibles en el_x000a_Modelo Integrado de Planeación y Gestión- SGI no se encuentran elaborados y/o presentan inconsistencia en_x000a_cuanto a la definición de algunas características de los mismos, incumplimiento con los lineamientos estipulados_x000a_en el instructivo Elaboración, Actualización y Derogación de Documentos del Sistema de Gestión Integrado – SGI. "/>
        <s v="NO CONFORMIDAD No. 3: No se evidenció cumplimiento por parte del Parque Nacional Natural Gorgona a lo establecido en la actividad No 8 del procedimiento Gestión del Riesgo de Desastres Naturales y Socionaturales._x000a__x000a_Actividad No 8: Socializar el Plan de Emergencia y Contingencia por Desastres Naturales y Socionaturales a los Consejos Municipales y Departamentales de Gestión del Riesgo."/>
        <s v="NO CONFORMIDAD No. 5: Se evidencia en contratos de obra y suministro, falta de acta de liquidación del contrato, lo que implica incumplimiento a la actividad 13 del procedimiento ABS_PR_05."/>
        <s v="NO CONFORMIDAD 10: GRUPO DE TALENTO HUMANO De acuerdo con la revisión de los expedientes 2021440610100008E,.20214406101000024E, 2015440610100006E, 20154406101000011E, 2021440610100005E, 20164406101000003E, se evidencia que no se realizó la evaluación médica de retiro conforme lo descrito en la actividad del procedimiento GTH_PR_26_Desvinculacion_asistida_V_1."/>
        <s v="NO CONFORMIDAD No.3 No se evidenciaron los soportes de Facturación por concepto de servicio de alimentos y bebidas para las vigencias 2015 y 2016."/>
        <s v="NO CONFORMIDAD No.12 Los inventarios no se encuentran actualizados. Año tras año se registran las mismas observaciones sobre los mismos elementos que por su naturaleza y estado deben ser reparados, devueltos o reintegrados para el trámite administrativo correspondiente, la infraestructura registrada no involucra los elementos descritos en el otrosí No.3 suscrito el 18 de septiembre de 2013, acuerdo PRIMERO que modifica la Cláusula No.2 alcance, incumpliendo lo establecido en la Obligación No.10 de la Cláusula No.6 del Contrato de Ecoturismo Comunitario No.001 de 2008 entre Parques Nacionales Naturales de Colombia y la Empresa Comunitaria “Nativos Activos”."/>
        <s v="NO CONFORMIDAD No.29 En verificación de la Primera Fase de auditoria no se evidenció cumplimiento de la acreditación de la afiliación y pago de Seguridad Social para los trabajadores asociados al contrato. Para la vigencia 2016 falta la acreditación para los meses enero, febrero, marzo y noviembre y para la vigencia 2020 faltan las evidencias de los meses de abril, mayo junio y julio respectivamente, por lo anterior no se está dando cumplimiento a la obligación No.26, de la cláusula No.6 del Contrato de Ecoturismo Comunitario No.001 de 2008._x000a_ _x000a_"/>
        <s v="NO CONFORMIDAD No. 1: No efectuar otro si a la cláusula 35 del contrato de concesión No. 001 de 2016, que aclarare o derogare la necesidad de la existencia de la póliza de calidad y estabilidad de obras"/>
        <s v="NO CONFORMIDAD No. 27: No se encontró en el desarrollo de la auditoría interna al Contrato de Concesión No. 001 de 2016 – Unión Temporal Concesión Gorgona para las Vigencias 2016- 2020, evidencia que demuestre el cumplimiento de la Cláusula No.15 Obligaciones del Concesionario: 15.2) Obligaciones Durante la Ejecución, 15.2.3) Obligaciones relacionadas con la Ac-utilización de las fichas técnicas de acuerdo con los mantenimientos realizados."/>
        <s v="No Conformidad No.1: No se evidencian en el desarrollo de la auditoría interna al Proceso Gestión de Recursos Financieros - Nivel Central y Direcciones Territoriales, las pre conciliaciones Bancarias correspondientes al procedimiento Gestión Contable – Código: GRFN_PR_15. Por parte del Nivel Territorial incumpliendo la actividad No. 4 y 5. "/>
        <s v="No Conformidad No. 1: No se evidencian en el desarrollo de la auditoría interna al Proceso Gestión de Recursos Financieros - Nivel Central y  Direcciones Territoriales, las pre conciliaciones Bancarias correspondientes al procedimiento Gestión Contable – Código:  GRFN_PR_15. Por parte del Nivel Territorial incumpliendo la actividad No. 4 y 5"/>
        <s v="No conformidad 2: Se evidenció que para el cierre de la vigencia 2020 y a marzo de 2021 presenta la DTCA en cuanto a saldos de convenios sin legalizar de la cuenta 190801 un valor de $172.467.257 – FONAM vigencia 2014 y $554.571.162 correspondiente a vigencias anteriores desde la vigencia 2016. De igual forma la DTAO con un saldo sin legalizar de convenios al cierre de la vigencia 2020 y marzo 2021 un valor de $25.000.000. La situación descrita anteriormente trae como consecuencias medidas negativas por parte del Ministerio de Hacienda – GRUPO PAC, en cuanto a la penalización con la no colocación de PAC para PNNC, por el déficit de recaudo fiscal, como se ha advertido en mesa de trabajo con el Ministerio de Hacienda y esto significaría incumplimiento en cuanto al pago de las obligaciones contraídas con proveedores de bienes o servicios de la entidad que pueden terminar en reclamaciones contractuales, incumpliendo el Procedimiento GESTIÓN CONTABLE Código: GRFN_PR_15 – Actividades No. 11 y 15."/>
        <s v="NO CONFORMIDAD No. 3:  Se evidenció que existen saldos sin recaudar con corte a 31 de marzo de 2021 por recobro de cartera de incapacidades, el cual presentan saldo de vigencias anteriores de la siguiente manera: (DTOR $ 10.007.184)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
        <s v="NO CONFORMIDAD No. 4: Se evidenció en el informe de la conciliación contable de pasivos de la cuenta 240720001 – Recaudos por clasificar en la conciliación de la DTCA el cual existen saldos por imputar a cierre de la vigencia 2020 por valor de $941.043 y a 31 de marzo un valor de recaudo por clasificar de $940.370, el cual ha sido consolidada por el nivel central – GGF, esta debe revelar de manera exacta, veras y oportuna las cifras en los estados financieros de la entidad, Incumpliendo lo establecido en el Procedimiento Gestión Contable – Código: GRFN_PR_15. Actividad No. 19."/>
        <s v="NO CONFORMIDAD No. 6: Se evidenció en la conciliación aportada por la Dirección Territorial Caribe-DTCA que se presenta una diferencia en la conciliación de la cuenta de Propiedad Planta y Equipo entre el valor reportado por el grupo de Procesos Corporativo - NEON a 31 de diciembre de 2020 comparado con la cifra reportada en SIIF por un valor de $626.585.800, por concepto de bienes recibidos por concesiones – reversión de bienes a efectos de devolución y a 31 de marzo de 2021 presenta _x000a_una diferencia de $97.376.813. Lo que genera el incumplimiento al Procedimiento GESTIÓN CONTABLE Código: _x000a_GRFN_PR_15 – Actividad No.20."/>
        <s v="NO CONFORMIDAD No. 7: Para la vigencia fiscal 2020 no se realizó toma física de inventarios a nivel de la entidad, que permitan realizar la verificación de los registros de propiedad, planta y equipo, depreciaciones, amortizaciones, valorización e identificación y seguimiento bienes registrados y de esta manera establecer con mayor precisión la base para el cálculo de la Depreciación acumulada y por consiguiente revelar cifras que reflejen la realidad económica presentada en Estados Financieros de la entidad toda vez que para el cierre de la vigencia fiscal 2020 la cuenta 1685 -DEPRECIACIÓN ACUMULADA DE PROPIEDADES PLANTA Y EQUIPO, presenta un saldo de $ -24.641.583.397, que corresponde a un 30% sobre el activo revelado en la cuenta de Parque Nacionales Naturales de Colombia, para el caso de PPYE para diciembre 31 de 2020 asciende a un valor revelado de $88.909.858.203._x000a_Es preciso indicar que la revisión realizada en la auditoría ejecutada por la CGR, para la vigencia fiscal 2020 referente a la vida útil de los elementos de PPYE, arrojó que el grupo de elementos auditados debían ser ajustados en su totalidad, lo que genera cambio en la cifra base para el cálculo de la Depreciación Acumulada, es necesario realizar una revisión definitiva de manera global al 100% del inventario de la entidad, (toma física , estado del bien técnico y responsable de cada elemento) siendo esta una de las falencias más representativa en cuanto a revelación, preparación y consolidación de Estados Financieros de la entidad._x000a_Por lo descrito anteriormente no se dio cumplimiento al Procedimiento Gestión Contable –Código: GRFN_PR 15, Actividad No. 30. "/>
        <s v="NO CONFORMIDAD No. 10: Se evidenció que existen saldos por imputar con corte a 31 de marzo de 2021, los cuales se reflejan en el reporte consolidado – DTN (Dirección del Tesoro Nacional) por reclasificar de la cuenta 572080 recaudos por valor de $133.541.332."/>
        <s v="NO CONFORMIDAD No. 11 Se evidenció en la conciliación de Operaciones Reciprocas para la cuenta de FONAM al cierre de la vigencia fiscal 2020 que existen diferencias en los saldos reportados a la CGN el cual se deben conciliar con las entidades para establecer los saldos reales en estados financieros."/>
        <s v="NO CONFORMIDAD No. 12 Se evidenció en la conciliación de Operaciones Reciprocas para la cuenta de PNNC – Nación al cierre de la vigencia fiscal 2020 que existen diferencias en los saldos reportados a la CGN, los cuales deben ser conciliados con exactitud para que la revelación de saldos en estados financieros muestre la realidad de los hechos económicos."/>
        <s v="NO CONFORMIDAD No. 13 GGF En el desarrollo de la auditoria se observó una cartera con saldos sin recaudo de la Cuenta – FONAM para al cierre de la vigencia 2020, así: VIGENCIA 2020 ENTRE UNO Y TRES AÑOS MAS DE TRES AÑOS TOTAL, CARTERA $ 7.612.018.320 $ 1.897.678.703 $ 830.549.225 $ 10.340.246.249 Se evidenció que no se está llevando a cabo el recaudo de la cartera, toda vez que se presentan en los estados financieros con corte a diciembre de 2020 saldos pendientes del trámite del recaudo con una antigüedad de más de tres años, que se puede materializar en el riesgo por la no recuperación del recaudo por expiración de vigencia de estos saldos, afectando el flujo de caja de la entidad. Por otra parte, se hace necesario crear el Comité de Cartera en cumplimiento de la Resolución No. 494 de 2018 y la elaboración del manual con las políticas de recaudo de cartera para la entidad. Por lo cual no se está dando cumplimiento al Procedimiento Gestión Cartera. GRFN_PR_ 20 Actividad No.5."/>
        <s v="NO CONFORMIDAD No. 14: GGF Se observó una cartera con saldos sin recaudo de la Cuenta – FONAM con corte a 31 de marzo de 2021, así: VIGENCIA 2020 ENTRE UNO Y TRES AÑOS MAS DE TRES AÑOS TOTAL, CARTERA $ 1.777.289.230 $ 7.367.970.145 $ 828.078.012 $ 9.973.337.388 Se evidenció que no se está llevando a cabo el recaudo de la cartera, toda vez que se presentan en los estados financieros con corte a 31 de marzo de 2021 saldos pendientes del trámite del recaudo con una antigüedad de más de tres años, que se puede materializar en el riesgo por la no recuperación del recaudo por expiración de vigencia de estos saldos, afectando el flujo de caja de la entidad. Es fundamental la creación del comité de cartera en cumplimiento de la resolución No. 494 de 2018 y la elaboración del manual con las políticas de recaudo de cartera para la entidad. Por lo cual no se está dando cumplimiento al Procedimiento Gestión Cartera. GRFN_PR_ 20 Actividad No.5."/>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NO CONFORMIDAD No. 17:No se dio cumplimiento al Procedimiento de Ejecución y Control Programa de PAC -GRFN_PR 09 Actividad No. 21, para los meses de mayo y junio en las Direcciones Territoriales DTOR, DTAO y DTCA, dejando de ejecutar PAC asignado, así: (DTOR valor del pac sin ejecutar vigencia 2020 $49.534.684) Se indica que la no ejecución de PAC ya sea por el Nivel territorial o Nivel Central genera IMPANUT negativo y por consiguiente se puede afectar la colocación del PAC para el mes siguiente de toda la entidad, generando incumplimiento en el pago de las obligaciones de la entidad, que pueden desencadenar en reclamaciones de orden financiero._x000a_Para el caso que se presenta IMPANUT negativo para el cierre de la vigencia 2020 para el rezago, este se convierte en vigencia expirada y se debe aplicar el tratamiento indicado para el pago de esta en el Decreto de Liquidación de diciembre de 2020 emitido por el Ministerio de Hacienda, esta situación genera incumplimiento en el pago de las obligaciones referentes."/>
        <s v="No Conformidad No 18: En el desarrollo de la auditoría al Proceso Gestión de Recursos Financieros - Nivel Central - Direcciones Territoriales, en la prueba de recorrido con la Coordinadora y el equipo de trabajo del Grupo de Gestión Financiera, se evidenció y se informa de la demora de la presentación de la información por parte del Nivel Territorial en cuanto a las Notas a los Estados Financieros para el cierre de la vigencia Fiscal 2020, estas no contienen la suficiente profundización como lo exige la norma para entidades de gobierno, como es caso puntual para la cuenta de Propiedad Planta y Equipo, que amerita un análisis e información profunda, toda vez que esta cuenta representa materialmente un 95% sobre el activo de la Entidad._x000a_Por lo anterior no se está dando cumplimiento al Procedimiento EJECUCIÓN CONSOLIDACIÓN Y PRESENTACIÓN DE ESTADOS FINANCIEROS GRFN_PR_ 08 18/02/2021. Actividad No 11. "/>
        <s v="NO CONFORMIDAD No. 19: No se evidencia cumplimiento de la actividad No 13 en lo relacionado con “...Consolidar trimestralmente la información_x000a_financiera de todos los contratistas generando el respectivo informe y remitirlo a la Subdirección de Sostenibilidad y_x000a_Negocios Ambientales...”"/>
        <s v="OBSERVACIÓN 2: Se observó que el Procedimiento Cadena Presupuestal Código: GRFN_PR_06 Actividad No. 10, remite a la actividad No. 13, no  siendo coherente, en realidad corrresponde a la actividad No. 20 "/>
        <s v="OBSERVACIÓN 3: Se requiere verificar el punto de control del procedimiento en lo que corresponde a la presentación de informes trimestrales teniendo en cuenta que en la realidad el Grupo de Gestión Financiera esta implementado una matriz con la información de los contratos de prestación de servicios ecoturísticos comunitarios "/>
        <s v="OBSERVACIÓN No. 4_x000a_Se requiere dar cumplimiento en lo relacionado con las firmas del formato vigente “Boletín de Caja y Bancos” código GRFN_FO_03 y sus Anexos, solo por los responsables del proceso (Pagador y Coordinador) como lo establece la actividad No 10 del procedimiento"/>
        <s v="NO CONFORMIDAD No. 1: No se dio cumpilmiento a lo establecido en el procedimiento Cadena Presupuestal en la actividad No 34 que establece: &quot;...Firmar digitalmente la orden de pago y archivar en el expediente correspondiente en el aplicativo gestor documen­tal, para soporte del Boletín Diario de Caja y Bancos Virtual.. .&quot;, de igual forma la Actividad No 33: No se dio cumplimiento al punto de control relacionadocon: &quot;...Listado de orden de pago en estado pagada...&quot;;y en la Actividad No 32, no se evidenció cumplimiento del punto de control correspondiente a : &quot;...Orden de Pago autorizada ...&quot;;para las vigencias 2017-2018-2019-2020 y 2021"/>
        <s v="NO CONFORMIDAD No 2: No se evidenciaron mecanismos de control efectivos generados por la DTCA que permitan asegurar la custodia de los soportes de los pagos realizados por los distintos conceptos en las destinaciones especificas de recursos afectados en cada obligación cancelada"/>
        <s v="NO CONFORMIDAD No 3. Nose evidenci cumplimiento en el procedimiento de Elaboraci6n de Boletines de Caja y Bancos en las actividades No 9 y 10 en cuanto a que no se encontraron archivados la totalidad de los anexos con la relaci6n de egresos y relaci6n de pagos beneficiario final diligenciado y firmado para la actividad No 9 y de igual forma no se evidenci6 lo relacionado con el lnforme detallado de Bancos Vs saldos contables, firmado para la actividad No 10."/>
        <s v="NO CONFORMIDAD No 3. Nose evidenci6 cumplimiento en el procedimiento de Elaboraci6n de Boletines de Caja y Bancos en las actividades No 9 y 10 en cuanto a que no se encontraron archivados la totalidad de los anexos con la relaci6n de egresos y relaci6n de pagos beneficiario final diligenciado y firmado para la actividad No 9 y de igual forma no se evidenci6 lo relacionado con el lnforme detallado de Bancos Vs saldos contables, firmado para la actividad No 10."/>
        <s v="NO CONFORMIDAD 6: No se evidenció cumplimiento en el procedimiento de Archivo y Control de Registros que evidenciara la aplicación de las series v subseries documentales correspondientes al proceso de Gesti6n de Recurses Financieros"/>
        <s v="Observación No.1 El Grupo de Gestión de Recursos Físicos, para la acción de control No.2 que consiste en “Reportar oportunamente al Grupo de procesos Corporativos los bienes a asegurar (oportunamente hace referencia a realizar el reporte una vez ingrese al inventario de la entidad)”, tiene establecido un peso porcentual del 50% y en la descripción de avance reporta un cumplimiento del 100%, lo que evidencia inconsistencia en el porcentaje reportado"/>
        <s v="Observación No.1 De acuerdo con los boletines de almacén suministrados por la Entidad y extraídos directamente del software de almacén, se evidencian registros de baja de bienes por obsolescencia durante la vigencia 2020 por valor de $701,994,098,92. No  obstante, los registros de deterioro acumulado de las propiedades planta y equipo al inicio del periodo solo alcanzo la suma de $ 26.050.099."/>
        <s v="NO CONFORMIDAD No 27:Se evidenció que PNNC, no cuenta con los planes de prevención y seguridad ante emergencias debidamente actualizados y socializados a las personas que laboran en la entidad, para que se conozcan los procedimientos de evacuación y cómo actuar de acuerdo con las capacidades humanas y limitaciones de actividades ante la emergencia para que se actúe en forma eficaz en caso de una emergencia, según lo establecido en el ANEXO C de la NTC 6047 de 2013"/>
        <s v="NO CONFORMIDAD No. 1: El proceso de Gestión del Talento Humano no tiene adoptado el Instructivo en Parques para la “Entrega del cargo” -Actas de entrega."/>
        <s v="NO CONFORMIDAD No 1: No se encontró evidencia o registros de publicación de los Ítems:_x000a_a. Imagen del Portal Único del Estado Colombiano y el logo de la marca paísCO – Colombia, c. Línea anticorrupción, _x000a_b. ¿Los videos o elementos multimedia tienen subtítulos y audio descripción (cuando no tiene audio original), como también su respectivo guion en texto? (en los siguientes casos también deben tener lenguaje de señas: para las alocuciones presiden-ciales, información sobre desastres y emergencias, información sobre seguridad ciudadana, rendición de cuentas anual de los entes centrales de cada sector del Gobierno Nacional), incumpliendo la Resolución No 1519 de 2020."/>
        <s v="NO CONFORMIDAD No 2:No se encontró evidencia o registros de publicación del Ítem: _x000a_1.5.10. Objeto, valor total de los honorarios, fecha de inicio y de terminación, cuando se trate contratos de prestación de servicios, incumpliendo la Resolución No 1519 de 2020."/>
        <s v="NO COFORMIDAD No 3:No se encontró evidencia o registros de publicación del Ítem: _x000a_2.3.3. Participación ciudadana en la expedición de normas a través el SUCOP, incumpliendo la Resolución No 1519 de 2020."/>
        <s v="NO CONFOMIDAD No 4:No se encontró evidencia o registros de publicación de los Ítems: _x000a_6.1.8. Calendario de la estra-tegia anual de participación ciudadana. (No se cumple), _x000a_6.1.9. Formulario de inscripción ciudadana a procesos de participación, instancias o acciones que ofrece la entidad. (No se cumple), _x000a_6.2.1.a. Publicación temas de interés, _x000a_6.2.1.b. Caja de herramientas, _x000a_6.2.1.c. Herramienta de evaluación y _x000a_6.2.1.d. Divulgar resultados, incumpliendo la Resolución No 1519 de 2020."/>
        <s v="NO CONFOMIDAD No 4: No se encontró evidencia o registros de publicación de los Ítems: _x000a_6.1.8. Calendario de la estra-tegia anual de participación ciudadana. (No se cumple), _x000a_6.1.9. Formulario de inscripción ciudadana a procesos de participación, instancias o acciones que ofrece la entidad. (No se cumple), _x000a_6.2.1.a. Publicación temas de interés, _x000a_6.2.1.b. Caja de herramientas, _x000a_6.2.1.c. Herramienta de evaluación y _x000a_6.2.1.d. Divulgar resultados, incumpliendo la Resolución No 1519 de 2020."/>
        <s v="NO CONFORMIDAD No 5:No se encontró evidencia o registros de publicación de los Ítems: _x000a_6.2. 2.a. Porcentaje del pre-supuesto para el proceso, _x000a_6.2.2.b. Habilitar canales de interacción y caja de herramientas, _x000a_6.2.2.c. Publicar la infor-mación sobre las decisiones y _x000a_6.2.2.d. Visibilizar avances de decisiones y su estado (semáforo), incumpliendo la Resolución No 1519 de 2020."/>
        <s v="NO CONFORMIDAD No 5: No se encontró evidencia o registros de publicación de los Ítems: _x000a_6.2. 2.a. Porcentaje del pre-supuesto para el proceso, _x000a_6.2.2.b. Habilitar canales de interacción y caja de herramientas, _x000a_6.2.2.c. Publicar la infor-mación sobre las decisiones y _x000a_6.2.2.d. Visibilizar avances de decisiones y su estado (semáforo), incumpliendo la Resolución No 1519 de 2020."/>
        <s v="NO CONFORMIDAD No 6: No se encontró evidencia o registros de publicación de los Ítems: _x000a_6.2.3.b. Habilitar canales de consulta y caja de herramientas, _x000a_6.2.3.c. Publicar observaciones y comentarios y las respuestas de proyectos nor-mativos, _x000a_6.2.3.d. Crear un enlace que redireccione a la Sección Normativa, _x000a_6.2.3.e. Facilitar herramienta de evalua-ción, _x000a_6.2. 4.a. Disponer un espacio para consulta sobre temas o problemáticas, _x000a_6.2.4. b. Convocatoria con el reto, _x000a_6.2.4. c. Informar retos vigentes y reporte con la frecuencia de votaciones de soluciones en cada reto, _x000a_6.2.4. d. Publicar la propuesta elegida y los criterios para su selección, _x000a_6.2.4.e. Divulgar el plan de trabajo para implementar la solución diseñada y _x000a_6.2.4.f. Publicar la información sobre los desarrollos o prototipos, incumpliendo la Resolución No 1519 de 2020."/>
        <s v="No se encontró evidencia o registros de publicación de los Ítems: _x000a_6.2.3.b. Habilitar canales de consulta y caja de herramientas, _x000a_6.2.3.c. Publicar observaciones y comentarios y las respuestas de proyectos nor-mativos, _x000a_6.2.3.d. Crear un enlace que redireccione a la Sección Normativa, _x000a_6.2.3.e. Facilitar herramienta de evalua-ción, _x000a_6.2. 4.a. Disponer un espacio para consulta sobre temas o problemáticas, _x000a_6.2.4. b. Convocatoria con el reto, _x000a_6.2.4. c. Informar retos vigentes y reporte con la frecuencia de votaciones de soluciones en cada reto, _x000a_6.2.4. d. Publicar la propuesta elegida y los criterios para su selección, _x000a_6.2.4.e. Divulgar el plan de trabajo para implementar la solución diseñada y _x000a_6.2.4.f. Publicar la información sobre los desarrollos o prototipos, incumpliendo la Resolución No 1519 de 2020."/>
        <s v="NO CONFORMIDAD No7:No se encontró evidencia o registros de publicación de los Ítems: _x000a_6.2.5.b. Estrategia de comu-nicación para la rendición de cuentas, _x000a_6.2.5.c. Calendario eventos de diálogo, _x000a_6.2.5.d. Articular a los informes de rendición de cuentas en el Menú transparencia, _x000a_6.2.5.e.Habilitar un canal para eventos de diálogo Articulación con sistema nacional de rendición de cuentas, _x000a_6.2.5.f. Preguntas y respuestas de eventos de diálogo, _x000a_6.2.5.g. Memorias de cada evento y _x000a_6.2.5.h. Acciones de mejora incorporadas; incumpliendo la Resolución No 1519 de 2020."/>
        <s v="NO CONFORMIDAD No7: No se encontró evidencia o registros de publicación de los Ítems: _x000a_6.2.5.b. Estrategia de comu-nicación para la rendición de cuentas, _x000a_6.2.5.c. Calendario eventos de diálogo, _x000a_6.2.5.d. Articular a los informes de rendición de cuentas en el Menú transparencia, _x000a_6.2.5.e.Habilitar un canal para eventos de diálogo Articulación con sistema nacional de rendición de cuentas, _x000a_6.2.5.f. Preguntas y respuestas de eventos de diálogo, _x000a_6.2.5.g. Memorias de cada evento y _x000a_6.2.5.h. Acciones de mejora incorporadas; incumpliendo la Resolución No 1519 de 2020."/>
        <s v="NO CONFORMIDAD No 8:No se encontró evidencia o registros de publicación de los Ítems: _x000a_6.2. 6.a. Informar las modali-dades de control social, _x000a_6.2.6.b. Convocar cuando inicie ejecución de programa, proyecto o contratos, 6.2.6.c. Re-sumen del tema objeto de vigilancia, _x000a_6.2.6.d. Informes del interventor o el supervisor, _x000a_6.2.6.e. Facilitar herramienta de evaluación de las actividades, _x000a_6.2.6.f. Publicar el registro de las observaciones de las veedurías y _x000a_6.2.6.g. Ac-ciones de mejora, incumpliendo la Resolución No 1519 de 2020"/>
        <s v="NO CONFORMIDAD No 8: No se encontró evidencia o registros de publicación de los Ítems: _x000a_6.2. 6.a. Informar las modali-dades de control social, _x000a_6.2.6.b. Convocar cuando inicie ejecución de programa, proyecto o contratos, 6.2.6.c. Re-sumen del tema objeto de vigilancia, _x000a_6.2.6.d. Informes del interventor o el supervisor, _x000a_6.2.6.e. Facilitar herramienta de evaluación de las actividades, _x000a_6.2.6.f. Publicar el registro de las observaciones de las veedurías y _x000a_6.2.6.g. Ac-ciones de mejora, incumpliendo la Resolución No 1519 de 2020"/>
        <s v="NO CONFORMIDAD No 9: No se encontró evidencia o registros de publicación de los Ítems: _x000a_7.1.1.a. Nombre o título de la categoría de la información, _x000a_7.1.1.b. Descripción del contenido la categoría de información, _x000a_7.1.1.c. Idioma, _x000a_7.1.1.d. Medio de conservación y/o soporte, _x000a_7.1.1.e. Formato, 7.1.1.f. Información publicada o disponible y _x000a_7.1.1.g. Enlace a www.datos.gov.co; incumpliendo la Resolución No 1519 de 2020."/>
        <s v="NO CONFORMIDAD No 10 : No se encontró evidencia o registros de publicación de los Ítems: _x000a_7.1.2.a. Nombre o título de la categoría de información, _x000a_7.1.2.b. Nombre o título de la información, _x000a_7.1.2.c. Idioma, _x000a_7.1.2.d. Medio de conserva-ción y/o soporte, _x000a_7.1.2.e. Fecha de generación de la información, _x000a_7.1.2.f. Nombre del responsable de la producción de la información, _x000a_7.1.2.g. Nombre del responsable de la información, 7.1.2.h. Objetivo legítimo de la excepción, _x000a_7.1.2.i. Fundamento constitucional o legal, _x000a_7.1.2.j. Fundamento jurídico de la excepción, _x000a_7.1.2.k. Excepción total o parcial, _x000a_7.1.2.l. Plazo de la clasificación o reserva y _x000a_7.1.2.m. Enlace a www.datos.gov.co; incumpliendo la Resolución No 1519 de 2020."/>
        <s v="NO CONFORMIDAD No 11: No se encontró evidencia o registros de publicación de los Ítems: _x000a_7.1.3.a. Nombre o título de la información, _x000a_7.1.3. b. Idioma, _x000a_7.1.3.c. Medio de conservación y/o soporte, _x000a_7.1.3.d. Formato, _x000a_7.1.3.e. Fecha de generación de la información, _x000a_7.1.3.f. Frecuencia de actualización, _x000a_7.1.3.g. Lugar de consulta y _x000a_7.1.3.h. Nombre del responsable de la producción de la información; incumpliendo la Resolución No 1519 de 2020."/>
        <s v="Observación No.11 DTCA Los estudios previos presentados dan cuenta del responsable de la elaboración, y de las revisiones surtidas correspondientes aprobaciones, no obstante, no se puede determinar quién da el visto bueno a los requisitos técnicos y quien, a los requisitos financieros, ya que tal distinción no se realiza._x000a__x000a_"/>
        <s v="Observación No.17 DTCA Los estudios previos presentados por la Dirección Territorial Caribe para el Riesgo No.21, dan cuenta del responsable de la elaboración, y de las revisiones surtidas correspondientes aprobaciones, no obstante, no se puede determinar quién da el visto bueno a los requisitos técnicos y quien, a los requisitos financieros, ya que tal distinción no se realiza."/>
        <s v="NO CONFORMIDAD No.49: No se evidencio la emisión de la decisión de fondo en el proceso sancionatorio ambiental adelantado en el expediente 016-2016 dentro de los 15 días siguientes al vencimiento del periodo probatorio con lo cual se vulnera el artículo 27 de la Ley 1333 de 2009."/>
        <s v="Los PNN Amacayacu, PNN Cahuinarí y PNN Yaigojé Apaporis no cuentan con el Programa de Monitoreo, Portafolio de Investigaciones o las versiones finales de estos y los PNN Cahuinarí y PNN Yaigojé Apaporis no cuentan con la Geodatabase, incumpliendo lo establecido en la actividad No.7 del Procedimiento AMSPNN_PR_20 Actualización Instrumentos de Planeación V3."/>
        <s v="En el desarrollo del seguimiento, no se evidenció la remisión de los Acuerdos de Gestión del Director Territorial Amazonía, a partir del requerimiento realizado por el Grupo de Control Interno, mediante memorando 20211200009283 del 29 de septiembre de 2021."/>
        <s v="NO CONFORMIDAD No. 7: De la revisión de los documentos que obran en la Oficina de Control Disciplinario Interno, se evidencia que algunos expedientes no cuentan con el formato actualizado “Hoja de Control de Documentos” Código: GD_FO_08, Expedientes: 903/2020, 892/2020, 929/2021, 919/2021, 923/2021."/>
        <s v="NO CONFORMIDAD No. 8: De la revisión de los documentos que obran en la Oficina de Control Disciplinario Interno, se evidencia que no se ha realizado la transferencia de las series documentales de los archivos de gestión al archivo central o Semiactivo, de acuerdo con lo estipulado en la tabla de retención documental, conforme lo expuesto en el procedimiento GD_PR_01 y el cronograma indicado por el Grupo de Procesos Corporativos mediante memorando 20224000000034 del 09 de marzo de 2023"/>
        <s v="OBSERVACIÓN No.19: DTCA El expedienté DTCA -070-2016, se encuentra sin impulso procesal desde diciembre 2018"/>
        <s v="NO CONFORMIDAD No.19. DTCA No haber efectuado el procedimiento para la notificación del auto 415 de 2018, de conformidad con lo ordenado en el artículo 67 a 69 de la ley 1437 de 2011 en concordancia con el artículo 18 de la ley 1333 de 2009."/>
        <s v="OBSERVACIÓN No.20: DTCA_x000a_El expedienté DTCA -015-2018, se encuentra sin impulso procesal desde abril de 2018."/>
        <s v="OBSERVACIÓN No.21: DTCA En el expediente DTCA -015-2018, se evidenció que la publicación del auto 415 de 2018, se efectuó de forma tardía, y cuando había pasado más de un año desde su expedición"/>
        <s v="NO CONFORMIDAD No.20: DTCA_x000a_Se evidenció inicio de procesos sancionatorios sin contar con informe inicial en el formato AMSPNN_FO_37, incumpliendo_x000a_el procedimiento AMSPNN_PR_22."/>
        <s v="OBSERVACIÓN No. 22: DTCA El Expediente DTCA -012-2019 no presenta impulso procesal desde el 23 de octubre de 2019, última actuación notificación auto 423 del 31 de mayo de 2019."/>
        <s v="NO CONFORMIDAD No.21: DTCA Se evidenció incumplimiento a la actividad 22 del procedimiento AMSPNN_PR_22_, debido a que no obra en el expediente constancia de comunicación del auto 669 del 11 de octubre de 2019, a la Procuraduría General de la nación incumpliendo igualmente lo establecido en el artículo 56 de la ley 1333 de 2009"/>
        <s v="NO CONFORMIDAD No.22: DTCA No se evidenció la notificación del auto 669 del 11 octubre 2019, incumpliendo lo establecido en el artículo 67 y siguientes de la ley 1437 de 2011, y la actividad número 20 del procedimiento AMSPNN_PR_22 vigente para la fecha."/>
        <s v="OBSERVACIÓN No.23: DTCA No dar el impulso procesal correspondiente al expediente DTCA -09-2019, ya que, desde la expedición del auto de inicio, no se observan actuaciones conducentes a llevar a cabo la notificación del auto 669 del 11 de octubre de 2019, no se han realizado la práctica de las diligencias ordenadas en el citado auto, y a pesar de haber pasado más de 2 años desde la sede la expedición del auto inicio no se cuenta con formulación de cargos."/>
        <s v="NO CONFORMIDAD No.23: DTCA_x000a_No se evidenció cumplimiento por parte del PNN Tayrona a lo ordenado en el artículo tercero del auto 734 del 15 de diciembre de 2016. "/>
        <s v="NO CONFORMIDAD No.24: DTCA_x000a_No se evidenció la notificación del auto 734 del 15 diciembre de 2016, incumpliendo lo establecido en el artículo 67 y siguientes de la ley 1437 de 2011, y la actividad número 20 del procedimiento AMSPNN_PR_22"/>
        <s v="OBSERVACIÓN No.25: DTCA_x000a_No dar el impulso procesal correspondiente al expediente DTCA -028-2016, ya que, desde la expedición del auto 734 del_x000a_15 diciembre de 2016, no se observan actuaciones conducentes para su notificación, no se han realizado la práctica de las_x000a_diligencias ordenadas en el citado auto, y a pesar de haber pasado más de un año desde la expedición del auto inicio, no_x000a_se cuenta con formulación de cargos"/>
        <s v="OBSERVACIÓN No.26: DTCA Realizar la publicación del auto 617 del 24 de noviembre de 2016, 6 meses después de su expedición, omitiendo los fines establecidos en el artículo 69 y 70 de la Ley 99 de 1993 y el artículo 20 de la Ley 1333 de 2009."/>
        <s v="OBSERVACIÓN No.27: DTCA Pese a agotar el procedimiento para la notificación personal, se observa falencias al momento de notificar, ya que no obra constancia en calidad de que se le notifica al auto cuatro 454 el 30 de mayo 2017 a la señora Yoanis María de Ávila Santiago, y no obra copia del certificado de existencia y representación de la investigada."/>
        <s v="OBSERVACIÓN No.28: DTCA No se observó el impulso procesal correspondiente al expediente DTCA-056-2016, desde el 27 de julio de 2017, fecha en que se notificó el auto de inicio."/>
        <s v="OBSERVACIÓN No.29: DTCA No dar el impulso procesal correspondiente al expediente DTCA-035-2017, desde el 25 de septiembre de 2017, fecha en que se notificó el auto de inicio, no hay impulsos procesales."/>
        <s v="OBSERVACIÓN No.30: DTCA No dar el impulso procesal correspondiente al expediente DTCA-032-2020, a pesar de haberse detectado la presunta infracción ambiental, al interior del sector bahía Concha desde el día 14 de septiembre de 2018, y no haber notificado el Auto 591 del 13 de agosto de 2020."/>
        <s v="NO CONFORMIDAD No.29: DTCA La legalización de la medida preventiva impuesta mediante acta de fecha 08 de junio de 2012, se efectuó por fuera del término establecido en el artículo 15 de la ley 1333 de 2009, el cual establece un término máximo de 3 días para legalizar la medida preventiva impuesta en flagrancia."/>
        <s v="NO CONFORMIDAD No.30: DTCA No se evidenció apertura al proceso sancionatorio de carácter ambiental dentro de la oportunidad establecida en el artículo 17 la Ley 1333, el cual contempla una duración de seis (6) meses para adelantar la indagación preliminar y adoptar decisión de abrir investigación y/o archivo del expediente"/>
        <s v="NO CONFORMIDAD No.31: DTCA No se evidenció comunicación del auto 361 del 25 de junio 2013 a la Procuraduría General de la nación, vulnerando con lo anterior el artículo 56 de la ley 1333 de 2009."/>
        <s v="OBSERVACIÓN No.31: DTCA A la fecha la Dirección Territorial Caribe no ha decidido el fondo el proceso adelantado en el expediente 001 de 2012 en contra del ciudadano Jorge Luis Díaz de Oro, identificado con cédula de ciudadanía número 7929854 de San Juan de Nepomuceno, a pesar de haber transcurrido más de 15 días desde la finalización de la oportunidad para presentar alegatos de conclusión y/o vencimiento del periodo probatorio"/>
        <s v="OBSERVACIÓN No 32: DTCA Se observan demoras en la notificación del Auto 472 de 24 de septiembre de 2014, ya que la citación para la notificación fue expedida e día 18 de agosto de 2015, entregada el 27 de agosto de 2015 y solo se surtió la notificación personal solo hasta el día 02 de septiembre de 2015 al Señor Miguel Epiayu Epinayu."/>
        <s v="OBSERVACIÓN No.33: DTCA El Santuario de Fauna y Flora Los Flamencos debe adoptar las medidas necesarias para la notificación de los actos administrativos conforme al artículo 67 y siguientes de la Ley 1437 de 2011, así como el artículo 24 de la Ley 1333 de 2009.Con el fin de evitar dilaciones injustificadas de los procesos. Teniendo en cuenta que el auto 440 del 18 de septiembre de 2015, solo quedo notificado correctamente hasta el día 26 de agosto de 2016."/>
        <s v="NO CONFORMIDAD No.33: DTCA No se ha evidenciado notificación del auto 626 del 15 de septiembre de 2020, incumpliendo lo establecido en el artículo 67 y siguientes de la Ley 1437 de 2011."/>
        <s v="OBSERVACIÓN No.34: No se observa impulso procesal del expediente DTCA 04-2013, desde el día 15 de septiembre de 2020."/>
        <s v="NO CONFORMIDAD No.34: DTCA No se evidenció la realización de manera correcta de la notificación del auto 529 del 20 de octubre de 2015 al señor Dairo de Jesús Mejía Benjumea vulnerando el artículo 29 de la constitución, el articulo 69 y siguientes de la Ley 1437 de 2011 y la actividad 42 del procedimiento AMSPNN_PR_22."/>
        <s v="OBSERVACIÓN No.35: DTCA No se evidenció impulso procesal al expediente DTCA 01-2014 desde el 24 de noviembre de 2015"/>
        <s v="NO CONFORMIDAD No.35 DTCA No se evidenció la comunicación de la Resolución 147 del 02 de octubre de 2017 a la Procuraduría General de la Nación, incumpliendo la actividad 33 del procedimiento AMSPNN_PR_22 y el inciso 3 del artículo 56 de la Ley 1333 de 2009."/>
        <s v="NO CONFORMIDAD No.37: DTCA Se observa incumplimiento a lo establecido en el artículo 56 de la Ley 1333 por cuanto no obra la comunicación al Procurador."/>
        <s v="NO CONFORMIDAD No.39: DTCA Se evidenció la expedición de la Resolución 168 del 01 de diciembre de 2016, incumpliendo el término de 15 días contados desde la presentación de descargos o el vencimiento del periodo probatorio, con lo cual se vulnero el artículo 27 de la Ley 1333 de 2009."/>
        <s v="NO CONFORMIDAD No.40 DTCA No se evidenció la realización de la notificación de la Resolución 168 del 01 de diciembre de 2016 en debida forma, incumpliendo con el artículo 67 de la Ley 1437 de 2014 al no informarle al sancionado los recursos de Ley y los plazos para presentarlos."/>
        <s v="OBSERVACIÓN No.36: DTCA El artículo 1 del auto 001 del 23 de marzo de 2014 no establece a quien se le impone la medida preventiva, a que proyecto, obra o actividad se le impone la medida preventiva"/>
        <s v="NO CONFORMIDAD No.41: DTCA No da cumplimiento al artículo 16 de la Ley 1333, al emitir el auto de inicio 333 del 27 de junio de 2014, por fuera del término de 10 días contados desde la expedición del auto que legalizo la medida preventiva impuesta mediante acta de fecha 02 de abril de 2014."/>
        <s v="NO CONFORMIDAD No.42: DTCA No se evidenció la emisión de la decisión de fondo en el proceso sancionatorio ambiental adelantado en el expediente 011-2014 dentro de los 15 días siguientes al vencimiento del periodo probatorio, con lo cual se vulnera el artículo 27 de la Ley 1333 de 2009."/>
        <s v="NO CONFORMIDAD No.44: DTCA No se evidenció la publicación de la Resolución 014 del 17 de julio de 2009, en la Gaceta Ambiental de Parques Nacionales de Colombia, incumpliendo lo ordenado por el artículo 70 de la Ley 99 de 1993, que obliga a la publicación de los autos que inician los procedimientos ambientales."/>
        <s v="NO CONFORMIDAD No.45 DTCA Se evidenció la prórroga del periodo probatorio mediante Auto 077 del 28 de septiembre de 2012, auto que fue expedido por fuera de los primeros 30 días establecidos en el Auto 040 del 14 de mayo de 2012, incumpliendo con ello lo establecido en el artículo 26 de la Ley 1333 de 2009 y el artículo 29 constituciona"/>
        <s v="OBSERVACIÓN No.38: DTCA Se evidenció la emisión del concepto 052 del 28 de diciembre de 2012, por fuera del término probatorio ordenado por el auto 040 del 14 de mayo de 2012, ampliado por el Auto 077 del 28 de septiembre de 2012"/>
        <s v="NO CONFORMIDAD No.46: DTCA Se evidenció la apertura de dos periodos probatorios mediante los Autos 654 del 21 de noviembre de 2014 y 601 del 08 de agosto de 2019, para resolver el recurso de reposición interpuesto por el Dr. Rafael Mendieta Bermúdez, mediante radicado del 15 de agosto de 2014, incumpliendo con ello lo establecido en el artículo 58 del Decreto 01 de 1984."/>
        <s v="NO CONFORMIDAD No.47: DTCA No se evidenció la respuesta al recurso de reposición interpuesto por el Dr. Rafael Mendieta Bermúdez, mediante radicado del 15 de agosto de 2014, trascurridos siete (7) años, incumplimiento el término de dos (2) meses establecido en el artículo 60 del Decreto 01 de 1984."/>
        <s v="NO CONFORMIDAD No.2. En el marco de la Auditoría Interna, no se evidenció la socialización del Plan de Emergencia y Contingencia por Desastres Naturales y socionaturales vigente para los años 2020 y 2021 del PNN Amacayacu, incumpliendo la actividad No.8 del procedimiento AAMB_PR_06 Gestión del Riesgo Desastres Naturales V6."/>
        <s v="NO CONFORMIDAD No.2 PNN AMACAYACU_x000a_En el marco de la Auditoría Interna, no se evidenció la socialización del Plan de Emergencia y Contingencia por Desastres Naturales y socionaturales vigente para los años 2020 y 2021 del PNN Amacayacu, incumpliendo la actividad No.8 del procedimiento AAMB_PR_06 Gestión del Riesgo Desastres Naturales V6."/>
        <s v="No Conformidad No. 1: Una vez realizada la revisión de los contratos, se evidenció la falta de publicación de los soportes de la experiencia laboral de los contratistas, en los diferentes contratos revisados en la plataforma SECOP II, lo que denota incumpli-miento de lo dispuesto en el Decreto 1081 de 2015, artículo 2.1.1.2.1.8, , en concordancia con el Decreto 1082 de 2015, artículo 2.2.1.1.1.3.1 “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
        <s v="NO CONFORMIDAD No. 2:_x000a_Revisados los contratos no se evidenciaron las firmas en los formatos de hoja de vida del SIGEP regida por Ley 190 de 1995, 489 y 443 de 1998, por parte de los contratistas, en los diferentes contratos de prestación de servicios en la plata-forma SECOP II, en cumplimiento de lo establecido en el Artículo 227 del Decreto 019 de 2012, modificado por el artículo 155. Reportes al Sistema de Información y Gestión del Empleo Público – SIGEP."/>
        <s v="NO CONFORMIDAD No.3:_x000a_Una vez revisadas las carpetas contractuales, se evidenció la falta de publicación de las actas de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en lo establecido en el manual de contratación y supervisión Código: ABS_MN_01 y el procedimiento ABS_PR_02_Contratacion_Directa_V_6"/>
        <s v="NO CONFORMIDAD No. 8:_x000a_Revisada las carpetas contractuales, no se evidencia la entrega de productos del contratista durante algunos meses de ejecución del contrato. Incumpliendo lo establecido en el manual de contratación y supervisión Código: ABS_MN_01, numeral 4.9.4., Decreto 1081 de 2015, artículo 2.1.1.2.1.8 “Para efectos del cumplimiento de la obligación contenida en el literal g) del artículo 11 de la Ley 1712 de 2014 y Decreto 103 de 2015, artículo 8._x000a_CRITERIO –"/>
        <s v="NO CONFORMIDAD No.11:_x000a_Una vez verificados los contratos, no se evidencia que se haya realizado la comunicación al supervisor del contrato. Incumpliendo lo establecido en el numeral 4.7.2.7. del manual de contratación y supervisión y el Decreto 1081 de 2015, artículo 2.1.1.2.1.8 “Para efectos del cumplimiento de la obligación contenida en el literal g) del artículo 11 de la Ley 1712 de 2014 y Decreto 103 de 2015, artículo 8°."/>
        <s v="NO CONFORMIDAD No 17:_x000a_Revisada la información contractual, no se evidencian las actas de liquidación en los contratos de tracto sucesivo, in-cumpliendo lo establecido en el artículo 11 de la Ley 1150 de artículo 60 de la Ley 80 de 1993 modificado por el artículo 217 del Decreto 019 de 2019 y en el manual de contratación y supervisión Código: ABS_MN_01 numeral 4.9.1.2."/>
        <s v="NO CONFORMIDAD No 19:_x000a_Una vez revisados los contratos, se evidencia que no se verificaron los documentos que acreditan la idoneidad del con-tratista para el perfil a contratar en el CPS, incumpliendo lo establecido en el Decreto 1082 de 2015, por medio del cual se expide el Decreto Único Reglamentario del Sector Administrativo de Planeación Nacional, ARTICULO 2.2.1.2.1.4.9."/>
        <s v="OBSERVACION No. 1. En el formato de hoja de vida del SIGEP, de los contratos de prestación de servicios, no aparece firmada por el Coor-dinador de Contratos o Responsable, donde conste la verificación de la información suministrada por el contratista, quien certifica que la información aportada por quien diligenció y firmó el formulario fue constatada frente a los docu-mentos presentados como soporte según los lineamientos establecidos en el instructivo del formato de la hoja de vida, https://www.funcionpublica.gov.co/instructivo-del-formato-unico-hoja-de-vida-persona-natural."/>
        <s v="NO CONFORMIDAD No.8:_x000a_Revisada las carpetas contractuales, no se evidencia la entrega de productos del contratista durante algunos meses de ejecución del contrato. Incumpliendo lo establecido en el manual de contratación y supervisión Código: ABS_MN_01, numeral 4.9.4., Decreto 1081 de 2015, artículo 2.1.1.2.1.8 “Para efectos del cumplimiento de la obligación contenida en el literal g) del artículo 11 de la Ley 1712 de 2014 y Decreto 103 de 2015, artículo 8."/>
        <s v="NO CONFORMIDAD No.3: Una vez revisadas las carpetas contractuales, se evidenció la falta de publicación de las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en lo establecido en el manual de contratación y supervisión Código: ABS_MN_01 y el procedimiento ABS_PR_02_Contratacion_Directa_V_5"/>
        <s v="NO CONFORMIDAD No.10: Se evidenció que los contratos no están siendo revisados previamente, con el fin de verificar que contengan los soportes respectivos, tales como CDP y RP como documentos precontractuales y de ejecución. Incumpliendo lo establecido el manual de contratación y supervisión Código: ABS_MN_01. "/>
        <s v="NO CONFORMIDAD No 17: Revisada la información contractual, no se evidencian las actas de liquidación en los contratos de tracto sucesivo, incumpliendo lo establecido en el artículo 11 de la Ley 1150 de artículo 60 de la Ley 80 de 1993 modificado por el artículo 217 del Decreto 019 de 2019 y en el manual de contratación y supervisión Código: ABS_MN_01 numeral 4.9.1.2."/>
        <s v="OBSERVACION No. 1. En el formato de hoja de vida del SIGEP, de los contratos de prestación de servicios, no aparece firmada por el Coordinador de Contratos o Responsable, donde conste la verificación de la información suministrada por el contratista, quien certifica que la información aportada por quien diligenció y firmó el formulario fue constatada frente a los documentos presentados como soporte según los lineamientos establecidos en el instructivo del formato de la hoja de vida, https://www.funcionpublica.gov.co/instructivo-del-formato-unico-hoja-de-vida-persona-natural."/>
        <s v="No Conformidad: Como resultado de la verificación de los documentos a cargo del Proceso Servicio al Ciudadano, se evidenció que seis (06) documentos de once (11)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NO CONFORMIDAD No10: PROCESO GESTIÓN DE TALENTO HUMANO_x000a_Como resultado de la verificación de los documentos a cargo del Proceso Gestión de Talento Humano, se evidenció que quince (15) documentos de veinticinco (25)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OBSERVACIÓN No.1: OFICINA DE GESTIÓN DEL RIESGO - DTOR -DNMI CINARUCO._x000a_En el marco de la auditoría se evidenció que el DNMI Cinaruco declarado reserva mediante Resolución 1441 del 31 de julio de 2018, presentó situaciones de emergencias sin contar con el Plan de Emergencias y Contingencias por Desastres Naturales y Socionaturales - PECDNS aprobado de manera oportuna en cumplimiento del procedimiento AAMB_PR_06 Gestión del Riesgo Desastres Naturales V6. (Se aprobó la primera versión mediante memorando del 20221500002013 del 14 de septiembre de 2022)."/>
        <s v="OBSERVACIÓN No.2: DIRECCIÓN TERRITORIAL ORINOQUIA -PNN TINIGUA_x000a_En la verificación adelantada en la auditoría se evidenció que, el PNN Tinigua en la vigencia 2021, no contó con el Plan de Contingencia para Riesgo Público actualizado por el término de 7 meses contados a partir de la expiración del plazo de la vigencia del plan inmediatamente anterior, incumpliendo el Procedimiento AAMB_PR_07 Gestión del Riesgo Público V5. (20211500002243 del 06 septiembre 2021 aprobación)."/>
        <s v="NO CONFORMIDAD No.1 DIRECCIÓN TERRITORIAL ORINOQUIA -PNN PICACHOS_x000a_En el desarrollo de la auditoría no fue posible evidenciar acompañamiento técnico por parte de la DTOR a PNN Picachos en el proceso de formulación de los Plan de Emergencias y Contingencias por Desastres Naturales y Socio naturales - PECDNS, con el fin de verificar si cumplen metodológicamente con los lineamientos y responden a las amenazas de desastre que tiene el área protegida, en cumplimiento de la Actividad No.4 del procedimiento AAMB_PR_06 Gestión del Riesgo Desastres Naturales V6."/>
        <s v="NO CONFORMIDAD No.2 DIRECCIÓN TERRITORIAL ORINOQUIA - PNN TINIGUA_x000a_En el proceso de verificación realizado por el Grupo de Control Interno no se pudo evidenciar acta de acompañamiento a PNN Tinigua asesorando al personal del área protegida en la estructuración y actualización de los Planes de Contingencia para Riesgo Público y en el desarrollo de la articulación interinstitucional con las entidades involucradas con la problemática presente en las Áreas, en cumplimiento de la Actividad No.6 del Procedimiento AAMB_PR_07 Gestión del Riesgo Público V5."/>
        <s v="NO CONFORMIDAD No.3 DIRECCIÓN TERRITORIAL ORINOQUIA -PNN SUMAPAZ_x000a_De la verificación realizada para el PNN Sumapaz no se encuentra adoptada la actualización del plan de manejo mediante acto administrativo, sin que exista evidencia física o digital de las acciones adelantadas por la DTOR para los procesos de concertación con la comunidad, en cumplimiento del Procedimiento AMSPNN_PR_20 Ac-utilización Instrumentos de planeación V3."/>
        <s v="NO CONFORMIDAD No.4 DIRECCIÓN TERRITORIAL ORINOQUIA -PNN CINARUCO_x000a_De la verificación realizada para el PNN Cinaruco no se encuentra adoptada la actualización del plan de manejo mediante acto administrativo, en cumplimiento del Procedimiento AMSPNN_PR_20 Actualización Instrumentos de Planeación V3."/>
        <s v="OBSERVACIÓN No.3 DIRECCIÓN TERRITORIAL ORINOQUIA_x000a_Conforme el procedimiento auditado no es posible identificar de manera clara las acciones y/o gestiones adelantadas por las áreas protegidas y la DTOR para la actualización de los planes de manejo que expiran en la vigencia 2022 y 2023, que permitan contar con el instrumento de planeación de manera oportuna una vez expirada la vigencia de cada instrumento."/>
        <s v="OBSERVACIÓN No.4 DIRECCIÓN TERRITORIAL ORINOQUIA y SUBDIRECCON DE GESTIÓN Y MANEJO_x000a_En virtud de la auditoría se pudo evidenciar que no se cuenta con una herramienta o procedimiento que permita hacer seguimiento efectivo al cumplimiento de la totalidad de las metas establecidas en los Plan de Manejo de las áreas pertenecientes a la DTOR."/>
        <s v="NO CONFORMIDAD No. 1. En la verificación por parte del Grupo de Control Interno, no se evidenció cumplimiento del 100% de la meta “...Informe semestral de resultados de la aplicación de las encuestas de satisfacción a usuarios. resultados de PQRS. que será presentado y retroalimentado en el Comité Directivo.”, la cual tenía como fecha de ejecución 23 de julio de 2022 en la responsabilidad del Grupo de Atención al Ciudadano."/>
        <s v="NO CONFORMIDAD No. 1. En la verificación por parte del Grupo de Control Interno, no se evidenció cumplimiento del 100% de la meta “...Informe semestral de resultados de la aplicación de las encuestas de satisfacción a usuarios. resultados de PQRS. que será presentado y retroalimentado en el Comité Directivo.”, la cual tenía como fecha de ejecución 23 de julio de 2022 en laresponsabilidad del Grupo de Atención al Ciudadano."/>
        <s v="NO CONFORMIDAD No.5: PROCESO GESTIÓN DE COMUNICACIONES_x000a_Como resultado de la verificación de los documentos a cargo del proceso Gestión de Comunicaciones, se evidenció que un (1) documento de diez (10)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NO CONFORMIDAD No.2: Revisados los contratos no se evidenciaron las firmas en los formatos de hoja de vida del SIGEP regida por Ley 190 de 1995, 489 y 443 de 1998, por parte de los contratistas, en los diferentes contratos de prestación de servicios en la plata_x0002_forma SECOP II, en cumplimiento de lo establecido en el Artículo 227 del Decreto 019 de 2012, modificado por el artículo 155. Reportes al Sistema de Información y Gestión del Empleo Público – SIGEP."/>
        <s v="NO CONFORMIDAD No.3: Una vez revisadas las carpetas contractuales, se evidenció la falta de publicación de las actas de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_x0002_ventor, que prueben la ejecución del contrato”, y en lo establecido en el manual de contratación y supervisión Código: ABS_MN_01 y el procedimiento ABS_PR_02_Contratacion_Directa_V_"/>
        <s v="NO CONFORMIDAD No.7: Revisada la información contractual, no aparece en algunos contratos las constancias de cumplimiento por parte del Supervisor, incumpliendo lo establecido en el manual de contratación y supervisión Código: ABS_MN_01."/>
        <s v="NO CONFORMIDAD No. 9:Se evidenciaron Contratos que carecen de la firma de una de las partes. Incumpliendo lo establecido en el artículo 41 de la Ley 80 de 1993 y numeral 4.7.2.6. del Manual de Contratación y Supervisión Código: ABS_MN_01."/>
        <s v="NO CONFORMIDAD No.11: Una vez verificados los contratos, no se evidencia que se haya realizado la comunicación al supervisor del contrato. Incumpliendo lo establecido en el numeral 4.7.2.7. del manual de contratación y supervisión y el Decreto 1081 de 2015, artículo 2.1.1.2.1.8 “Para efectos del cumplimiento de la obligación contenida en el literal g) del artículo 11 de la Ley 1712 de 2014 y Decreto 103 de 2015, artículo 8°.CD-DTCA-AR-001-202;_x000a_CD-DTCA-CMTO-001-2021;_x000a_DTCA-CPS-273-2020;_x000a_DTCA-SUM-45-2020;_x000a_DTCA-SUM-58-2020;_x000a_DTCA-MANT-012-2021 SFF FLAMENCOS;_x000a_DTCA-CMANT-019-2020,_x000a_IPMC-DTCA-038-2021,_x000a_PMC-DTCA-031-2021;_x000a_DTCA-040-2021;_x000a_CD-DTCA-MTO-005-2021;_x000a_DTCA-SUM-012-2020;_x000a_DTCA-021-2021,_x000a_PMC-DTCA-047-2021."/>
        <s v="NO CONFORMIDAD No.12: _x000a_En la revisión realizada, se observa que, no se actualiza la página de SECOP II, con los soportes del contrato y la evidencia de facturas que permitan determinar si hubo ejecución de éste, durante la vigencia 2021. Incumpliendo lo establecido en artículo 5 y 12 de la ley 1712 de 2014, así como el artículo 2.2.1.1.1.7.1 del Decreto 1082 de 2015. "/>
        <s v="NO CONFORMIDAD No.13: _x000a_Verificada la información contractual, no se evidencia pagos de varios meses del primer semestre del 2021, como tam_x0002_poco evidencia de modificación del contrato. Incumpliendo lo establecido en el principio de planeación establecidos en la Constitución Política en sus artículos 209, 339 y 341 y la Ley 80 en su artículo 26, así obligaciones estipuladas en el contrato que es considerado ley para las partes."/>
        <s v="NO CONFORMIDAD No.13: Verificada la información contractual, no se evidencia pagos de varios meses del primer semestre del 2021, como tam_x0002_poco evidencia de modificación del contrato. Incumpliendo lo establecido en el principio de planeación establecidos en la Constitución Política en sus artículos 209, 339 y 341 y la Ley 80 en su artículo 26, así obligaciones estipuladas en el contrato que es considerado ley para las partes."/>
        <s v="NO CONFORMIDAD No.15: _x000a_Revisados los contratos, no se adjuntan los soportes del proveedor que acrediten el cumplimiento de las formalidades contractuales. Incumpliendo lo establecido en el manual de contratación y supervisión Código: ABS_MN_01 y el Decreto Reglamentario Único 1081 de 2015, Artículo 2.1.1.2.1.8. Publicación de la ejecución de contratos. Y de la obligación contenida en el literal g) del artículo 11 de la Ley 1712 de 2014."/>
        <s v="NO CONFORMIDAD No.10: Se evidenció que los contratos no están siendo revisados previamente, con el fin de verificar que contengan los soportes respectivos, tales como CDP y RP como documentos precontractuales y de ejecución. Incumpliendo lo establecido el manual de contratación y supervisión Código: ABS_MN_01"/>
        <s v="OBSERVACION No. 1.En el formato de hoja de vida del SIGEP, de los contratos de prestación de servicios, no aparece firmada por el Coor_x0002_dinador de Contratos o Responsable, donde conste la verificación de la información suministrada por el contratistaquien certifica que la información aportada por quien diligenció y firmó el formulario fue constatada frente a los docu_x0002_mentos presentados como soporte según los lineamientos establecidos en el instructivo del formato de la hoja de vida, _x000a_https://www.funcionpublica.gov.co/instructivo-del-formato-unico-hoja-de-vida-persona-natural. "/>
        <s v="NO CONFORMIDAD No.1: GRUPO DE TALENTO HUMANO_x000a_Como resultado de la verificación realizada al cumplimiento del Procedimiento Concertación Seguimiento y Evaluación de los Acuerdos de Gestión, se observó que no se están archivando con oportunidad los Acuerdos de Gestión de los Gerentes Públicos en las historias laborales de los mismos, teniendo en cuenta que de la muestra seleccionada han pasado hasta 12 meses de suscrito el acuerdo de gestión y a la fecha no reposa en las carpetas de los gerentes, incrementando el riesgo de pérdida y deterioro del documento."/>
        <s v="NO CONFORMIDAD No.2: GRUPO DE GESTIÓN FINANCIERA-GRUPO DE TALENTO HUMANO_x000a_Como resultado de la verificación realizada al cumplimiento del Instructivo Medición Competencia Laboral Funciona-ríos Provisionales y los que se encuentran en Régimen Especial de Manejo PNN, se evidenció el incumplimiento por parte del grupo de Gestión Financiera en cuanto a la no suscripción del Plan de Seguimiento y Medición de la Competencia Laboral y la realización de los seguimientos correspondientes durante la vigencia 2021 por parte del jefe inmediato del área."/>
        <s v="NO CONFORMIDAD No.3: GRUPO DE TALENTO HUMANO_x000a_Como resultado de la verificación realizada al desarrollo del Instructivo Inducción y Reinducción, se evidencia que no se está llevando a cabo esta actividad a la totalidad de los funcionarios que ingresan a la entidad, observando debilidades en la definición de controles que permitan asegurar que la totalidad de los funcionarios reciban la socialización correspondiente y de interés para el desempeño de sus labores."/>
        <s v="NO CONFORMIDAD No. 4 GRUPO DE TALENTO HUMANO_x000a_Como resultado de la verificación realizada a la aplicación del Instructivo para la Tabulación de la Evaluación de la Capacitación, verificó que no se está realizando la evaluación de las capacitaciones, de conformidad con el objetivo del instructivo enunciado, es decir no se lleva a cabo la evaluación de las capacitaciones ni la tabulación de las mismas, lo que conlleva a la imposibilidad del análisis de resultados e implementación de acciones a partir de los mismos."/>
        <s v="NO CONFORMIDAD No. 5 GRUPO DE TALENTO HUMANO_x000a_Como resultado de la verificación realizada al cumplimiento de las actividades definidas en el Plan Estratégico de Talento Humano, para la variable “Elaborar un plan de monitoreo y seguimiento del SIGEP definiendo la periódico-dad de verificación y al que se le evalúa la eficacia de su implementación, a nivel nacional.” Se evidenció que para la vigencia 2021 no se llevaron a cabo las actividades de verificación trimestral por parte del GGH, ni de la evaluación a la eficacia de la implementación del SIGEP."/>
        <s v="NO CONFORMIDAD No. 6: GRUPO DE TALENTO HUMANO_x000a_Como resultado de la verificación realizada al cumplimiento de las actividades definidas en el Plan Estratégico de Talento Humano, para la variable “Elaborar un plan de monitoreo y seguimiento del SIGEP definiendo la periodicidad de verificación y al que se le evalúa la eficacia de su implementación, a nivel nacional.” se evidencio que para la vigencia 2021, la entidad no cumplió con las disposiciones normativas (Decreto 2011 de 2017) en cuanto a la vinculación de personal discapacitado, encontrando vinculado un (1) funcionario en condición de discapacidad cuando se debieron vincular catorce (14) funcionarios."/>
        <s v="NO CONFORMIDAD No. 7: GRUPO DE TALENTO HUMANO_x000a_Como resultado de la verificación realizada al cumplimiento de las actividades definidas en el Plan Estratégico de Talento Humano, con relación al Plan de Acción Política de Integridad, para la variable “Realizar el diagnóstico del estado actual de la entidad en temas de integridad” se observó que no se dio cumplimiento integral de las acciones establecidas en dicho plan, teniendo en cuenta que no se realizaron los seguimientos trimestrales planteados a fin de hacer seguimiento a la implementación de los temas de integridad en la entidad."/>
        <s v="NO CONFORMIDAD No. 8: GRUPO DE TALENTO HUMANO_x000a_Como resultado de la verificación realizada al cumplimiento de las actividades definidas en el Plan Estratégico de Talento Humano, con relación al Plan de Acción Política de Integridad, para la variable “Evaluación de Resultados de la implementación del Código de Integridad” se evidenció que no se realizaron durante la vigencia 2021 la aplica-ción de las evaluaciones enunciadas en la acción, incumpliendo así con la realización de las actividades definidas en los planes de acción del PETH."/>
        <s v="NO CONFORMIDAD No.9: GRUPO DE TALENTO HUMANO_x000a_Como resultado de la verificación realizada al cumplimiento de las actividades definidas en el GTH_PR_30 Procedimiento Conflicto de Intereses, a partir de la verificación de la muestra seleccionada se pudo constatar que no todos los funcionarios de planta de la entidad, cumplen con las disposiciones de las políticas de operación del procedimiento en lo relacionado con la actualización de la declaración de conflicto de interés cada año a través del formato de declaración de bienes y rentas en el aplicativo de la función pública antes del 31 de mayo de cada vigencia (…) Lo anterior, no permite evidenciar el cumplimiento integral de la declaración de conflicto de interés de la que trata la Ley 2013 de 2019, Artículo 2. (…) literal f) “Las personas naturales y jurídicas. públicas o privadas, que presten función pública, que presten servicios públicos respecto de la información directamente relacionada con la prestación del servicio público."/>
        <s v="NO CONFORMIDAD 11. GRUPO DE TALENTO HUMANO_x000a_De acuerdo con la verificación en el marco de la auditoria se evidenció que, se desvincularon 44 funcionarios por_x000a_supresión del cargo, sin emitir el acto administrativo correspondiente para el retiro no estando c informe a lo_x000a_establecido en la actividad 2, del procedimiento GTH_PR_26_Desvinculacion_asistida_V_1, en concordancia con lo_x000a_establecido en el Artículo 29 de la Constitución Política de Colombia."/>
        <s v="NO CONFORMIDAD 12: GRUPO DE TALENTO HUMANO_x000a_De acuerdo con la verificación realizada en el marco de la auditoría se evidenció que para los expedientes 2022440750100012E, 2015440610100007E, 2022440750100011E, 2021440610100032E y 2015440610100007E, no se diligenció el formato GTH_FO_98 Autorización de tratamiento y protección de datos personales de los funcionarios de PNNC_V_1 determinado en el procedimiento GTH_PR_29."/>
        <s v="NO CONFORMIDAD 13: GRUPO DE TALENTO HUMANO De la auditoría realizada se observa que no obra dentro de las hojas de vida de algunos funcionarios la totalidad de los documentos requeridos previo al nombramiento y la posesión sin que se pueda verificar el cumplimiento de la actividad 18 del procedimiento PR_vinculacion_funcionario_publico_V_4."/>
        <s v="NO CONFORMIDAD 14: GRUPO DE TALENTO HUMANO Se observa que para los expedientes 2015440610100077E, 2017440610100008E, y 2015440610100124E el for-mato ÚNICO DE SOLICITUD DE VACACIONES GTH_FO_21, no fue diligenciado para el reporte de la novedad de aplazamiento."/>
        <s v="NO CONFORMIDAD 15: GRUPO DE TALENTO HUMANO Se observa que para los expedientes 2016440610100031E, y 2015440610100124E el formato ÚNICO DE SOLICI-TUD DE VACACIONES GTH_FO_21, no fue suscrito por la Subdirectora Administrativa y Financiera."/>
        <s v="NO CONFORMIDAD 16: GRUPO DE TALENTO HUMANO Se observa que a pesar del recobro realizado ante las EPS existe un saldo por pagar a favor de PNNC para la vigencia 2021 de $2.666.969 y para la vigencia 2022 un saldo por pagar a favor de PNNC de $982.728, sin que se_x000a_observe que se hayan adelantado las gestiones ante el comité de cartera por parte de Gestión Humana conforme el_x000a_Procedimiento de Trámite de Incapacidades y Licencias Código: GTH_IN_ 16 determina en el numeral 5.1.2.5."/>
        <s v="NO CONFORMIDAD 17: GRUPO DE TALENTO HUMANO_x000a_Se observa que, a partir de los resultados poco eficientes de los indicadores de líderes del Sistema de Seguridad y Salud en el trabajo, no se están documentando o generando planes de acción o de mejoramiento para optimizar la gestión."/>
        <s v="NO CONFORMIDAD 18: GRUPO DE TALENTO HUMANO_x000a_Se evidencia que las actividades relacionadas con los ejercicios de simulación o ejercicios de escritorio ante posibles emergencias, realizados por el equipo de Seguridad y Salud en el trabajo, no se encuentran enmarcadas en alguna guía, instructivo, procedimiento o lineamiento, con el fin de establecer una metodología clara a utilizar por parte de los participantes."/>
        <s v="NO CONFORMIDAD 19: GRUPO DE TALENTO HUMANO_x000a_Se observa que para la vigencia 2021 y hasta el primer semestre de la vigencia 2022, más del 80% de las Áreas Protegidas de Parques Nacionales Naturales de Colombia, no estructuró el análisis de vulnerabilidad, lo que imposibilita la identificación y evaluación de las amenazas que se puedan presentar en estos territorios."/>
        <s v="NO CONFORMIDAD 20: GRUPO DE TALENTO HUMANO_x000a_Se evidencia que la GTH_FO_84 Matriz de Requisitos Legales del SG-SST, no se encuentra publicada en los documentos del Sistema y no ha sido socializada durante el primer semestre de la vigencia 2022 a los trabajadores de la entidad a través de medios de comunicación, como correos electrónicos, carteleras, pantallas etc."/>
        <s v="NO CONFORMIDAD 21: GRUPO DE TALENTO HUMANO Y GRUPO DE PROCESOS CORPORATIVOS._x000a_La sede principal del Edificio de Parques Naturales Nacionales de Colombia ubicado en calle 74, no cuenta con un espacio físico destinado a las mujeres trabajadoras gestantes y madres trabajadoras en lactancia, que les permita realizar actividades de extracción, conservación, transporte y suministro de la leche materna."/>
        <s v="NO CONFORMIDAD 22: GRUPO DE TALENTO HUMANO_x000a_Los accidentes e incidentes laborales registrados en los formatos GTH_FO_90 formato accidentes e incidentes laborales, diligenciados para la vigencia 2022, no cuentan con la firma del representante legal, ni del representante del COPASS."/>
        <s v="OBSERVACION 1: GRUPO DE TALENTO HUMANO_x000a_De la auditoría realizada se observa que al momento de la desvinculación del funcionario que tiene personal a cargo no se realiza la evaluación parcial eventual, antes de retirarse del empleo, conforme la actividad 3, del procedimiento GTH_PR_26_Desvinculacion_asistida_V_1."/>
        <s v="OBSERVACIÓN 2: GRUPO DE TALENTO HUMANO De acuerdo a la revisión de los expedientes 2021440610100008E,.20214406101000024E, 2015440610100006E, 20154406101000011E, 2021440610100005E, 20164406101000003E, 2021440750100013E, 2015440610100044E, 2021440750100013E, 2021440610100001E, 2015440610100151E, 20214400610100027E se evidencia que no se encuentran diligenciados, y entregados al Grupo de Gestión, Dirección Territorial, o Área protegida, según corres-ponda, los formatos de desvinculación debidamente diligenciados y firmados, conforme la actividad 6, del procedi-miento GTH_PR_26_Desvinculacion_asistida_V_1."/>
        <s v="NO CONFORMIDAD 23: GRUPO DE TALENTO HUMANO_x000a_Se evidencia que el GTH_PR21 Procedimiento de reporte e investigación de accidentes e incidentes de trabajo V3, no ha sido actualizado desde febrero del 2015, el cual debería tener asociado entre sus actividades el formato GTH_F90 Investigación de Accidentes e incidentes laborales (actualizado el día 06 de noviembre de 2018) y que se viene implementando desde esa fecha."/>
        <s v="NO CONFORMIDAD 24: GRUPO DE TALENTO HUMANO_x000a_Se evidencia que, para la vigencia del 2022, la entidad no ha formalizado la conformación del Comité Paritario de Seguridad y Salud en el Trabajo COPASST."/>
        <s v="NO CONFORMIDAD No. 1 PNN GORGONA. Se identificó en el  análisis de las encuestas de satisfacción un porcentaje del 14% al estado regular las condiciones de los senderos del Parque Nacional Naural  Gorgona"/>
        <s v="Observación No.1: Los visitantes califican con un 22% de insatisfacción las actividades de avistamiento de aves del SFF Galeras. "/>
        <s v="NO CONFORMIDAD No.1 DIRECCIÓN TERRITORIAL ANDES NORORIENTALES -. PNN Catatumbo Barí:_x000a_En el proceso de verificación realizado por el Grupo de Control Interno no se pudo evidenciar informe de implementación del Plan de Emergencias y Contingencias por Des7astres Naturales y Socionaturales - PECDNS por parte de PNN Catatumbo Barí, para la vigencia 2020 en cumplimiento de la Actividad No. 9 del Procedimiento AAMB_PR_06 Gestión del Riesgo Desastres Naturales V6."/>
        <s v="NO CONFORMIDAD No.2: DIRECCIÓN TERRITORIAL ANDES NORORIENTALES- PNN CATATUMBO BARÍ, EL COCUY, PISBA Y ÁREA DE ESTORAQUES:_x000a_En la verificación adelantada en la auditoría no se logró evidenciar asesoramiento por parte de la DTAN, al personal de las áreas protegidas en la estructuración y actualización de los Planes de Contingencia para Riesgo Público y en el desarrollo de la articulación interinstitucional, con las entidades involucradas con la problemática presente en las Áreas, incumpliendo la actividad 6 del Procedimiento AAMB_PR_07 Gestión del Riesgo Público V5."/>
        <s v="NO CONFORMIDAD No 4. DTAN, PNN COCUY, SUBDIRECCIÓN DE GESTIÓN Y MANEJO:_x000a_De la verificación realizada para el PNN Cocuy se evidencia que no se encuentra adoptada la actualización del plan de manejo mediante acto administrativo, sin que exista evidencia física o digital de los motivos que han impedido dicha adopción, incumpliendo el Procedimiento AMSPNN_PR_20 Actualización Instrumentos de Planeación V3"/>
        <s v="La RNN Puinawai no Presentó los reportes  del protocolo de PVC conforme a los lineamientos establecidos en el documento vigente de PVC,  para la revisión del Nivel Territorial y validación del Nivel Central, incumpliendo la generación de evidencias establecidas en el Riesgo No. 22 del proceso Autoridad Ambiental como son los _x000a_informes trimestrales del protocolo de PVC."/>
        <s v="En cumplimiento del marco normativo de la la Resolución No 321 de 2015, modificada por la Resolución 538 de 2015,_x000a_de acuerdo a la racionalización de trámites, se evidencia que no se ha implementado por la Subdirección Administrativa_x000a_y Financiera, y el Grupo de Tecnologías de la Información y las Comunicaciones GTIC, el software y/o herramienta_x000a_liquidadora de servicios de evaluación y seguimiento de los trámites de la entidad."/>
        <s v="OBSERVACIÓN 7: Al verificar las evidencias aportadas por el proceso de Gestión Financiera, respecto al cumplimiento de la actividad No 10, del procedimiento Recepción de información financiera de los convenios, proyectos de cooperación nacional no oficial e internacional para registros en los estados financieros, en cuanto a la retroalimentación trimestral por información pendiente, incoherencias u otras temas específicos, no se cumple con lo establecido respecto a la remisión del memorando, así como tampoco se evidencia el cumplimiento de la periodicidad de la misma que indica “Trimestralmente”, toda vez que, no se está remitiendo la información de manera oportuna por parte de la Oficina Asesora de Planeación, dentro de los tiempos establecidos."/>
        <s v="Al verificar las evidencias aportadas por el proceso de Gestión Financiera, respecto al cumplimiento de la actividad No 10, del procedimiento Recepción de información financiera de los convenios, proyectos de cooperación nacional no oficial e internacional para registros en los estados financieros, en cuanto a la retroalimentación trimestral por información pendiente, incoherencias u otras temas específicos, no se cumple con lo establecido respecto a la remisión del memorando, así como tampoco se evidencia el cumplimiento de la periodicidad de la misma que indica “Trimestralmente”, toda vez que, no se está remitiendo la información de manera oportuna por parte de la Oficina Asesora de Planeación, dentro de los tiempos establecidos."/>
        <s v="NO CONFORMIDAD No.1: DIRECCIÓN TERRITORIAL CARIBE_x000a_Como resultado de la verificación realizada en el desarrollo del Procedimiento Seguimiento a la Emisión y Entrega de Informes Financieros en los Contratos de Prestación de Servicios Ecoturísticos Comunitarios, se evidencia el incumplimiento del punto del control de la actividad No 9 relacionado con la Certificación debidamente firmada del valor de la cuota de remuneración del contrato de prestación de servicios comunitarios No 001 de 2008, suscrito conla Empresa Comunitaria Nativos Activos y el Parque Nacional Natural Corales del Rosario y de San Bernardo para la vigencia 2021."/>
        <s v="NO CONFORMIDAD No.2: DIRECCIÓN TERRITORIAL CARIBE- DIRECCIÓN TERRITORIAL ORINOQUIA_x000a_Como resultado de la verificación realizada en el desarrollo del Procedimiento Seguimiento a la Emisión y Entrega de Informes Financieros en los Contratos de Prestación de Servicios Ecoturísticos Comunitarios, se evidencia el incumplimiento en la periodicidad establecida en la actividad No 14 relacionado con la causación de la cuota de remuneración con las empresas comunitarias con las cuales se tienen suscritos los contratos de prestación de servicios Ecoturísticos Comunitarios."/>
        <s v="NO CONFORMIDAD No.3: GRUPO DE GESTIÓN FINANCIERA- DIRECCIÓN TERRITORIAL CARIBE -_x000a_DIRECCIÓN TERRITORIAL AMAZONIA- DIRECCIÓN TERRITORIAL ORINOQUIA- DIRECCIÓN TERRITORIAL_x000a_ANDES OCCIDENTALES._x000a_Se reflejan saldos en bancos como resultado de la no ejecución total de los recursos solicitados como PAC por_x000a_algunas Direcciones Territoriales, incumpliendo el indicador establecido que define que no se deben mantener recursos financieros en bancos que ya se encuentran obligados y programados para pagos, incumplimiento también en los indicadores INPANUT (Indicador del PAC No utilizado), y en el indicador de saldo Documentos de recaudo por clasificar (60 días de plazo) , sin embargo se siguen asignando recursos por parte del Grupo de Gestión Financiera lo que no permite garantizar el cumplimiento de las directrices establecidas por el Ministerio de Hacienda y Crédito Público (MHCP) y lineamientos internos de la Circular para Ejecución de PAC, no reflejan eficacia en aras de asegurar su cumplimiento"/>
        <s v="NO CONFORMIDAD No.6: DIRECCION TERRITORIAL CARIBE- GRUPO DE GESTIÓN FINANCIERA_x000a_Se evidencian saldos de vigencias anteriores en la cuenta 190603 AVANCES PARA VIÁTICOS Y GASTOS DE VIAJE (PARQUES NACIONALES Y SUBCUENTA FONAM - PNNC) como el correspondiente a la DTAM por valor_x000a_de $833.333 desde el 01 de enero de 2018 y el de la DTCA por valor de $410.840, se evidencia que no se realizó_x000a_la verificación y análisis que permitiera legalizar estos anticipos con la Direcciones Territoriales correspondientes."/>
        <s v="NO CONFORMIDAD No. 9: DIRECCIÓN TERRITORIAL CARIBE_x000a_De acuerdo con la Actividad No. 3 del Procedimiento Sostenibilidad Contable, no se evidenciaron como lo establece el punto de control “…Anexo al Informe Descriptivo PCIC - Seguimiento Información Contable (Trimestral)…”, los correos electrónicos correspondientes a las Direcciones Territoriales Caribe y Pacifico, informando el cierre de la vigencia."/>
        <s v="NO CONFORMIDAD No.10: DIRECCIÓN TERRITORIAL CARIBE- DIRECCIÓN TERRITORIAL ANDES NORORIENTALES- DIRECCIÓN TERRITORIAL PACIFICO:_x000a_Al verificar las certificaciones correspondiente de la información registrada en la matriz de ingresos de visitantes por cada área protegida, se evidencia que las Direcciones Territoriales están incumpliendo lo relacionado con: “…Esta información debe ser remitida dentro de los seis primeros días calendario del mes siguiente del reporte…”. y en algunos casos se encuentran sin firma."/>
        <s v="NO CONFORMIDAD No.10: DIRECCIÓN TERRITORIAL CARIBE- DIRECCIÓN TERRITORIAL ANDES NORO-_x000a_RIENTALES- DIRECCIÓN TERRITORIAL PACIFICO:_x000a_Al verificar las certificaciones correspondientes de la información registrada en la matriz de ingresos de visitantes por cada área protegida, se evidencia que las Direcciones Territoriales están incumpliendo lo relacionado con: “…Esta información debe ser remitida dentro de los seis primeros días calendario del mes siguiente del reporte…”. y en algunos casos se encuentran sin firma."/>
        <s v="NO CONFORMIDAD No. 1: No se evidencian en el desarrollo de la auditoría interna al Proceso Gestión de Recursos Financieros - Nivel Central y Direcciones Territoriales, las pre conciliaciones Bancarias correspondientes al procedimiento Gestión Contable – Código:GRFN_PR_15. Por parte del Nivel Territorial incumpliendo la actividad No. 4 y 5."/>
        <s v="NO CONFORMIDAD No. 2: DTCA – DTAO – GGF  Se evidenció que para el cierre de la vigencia 2020 y a marzo de 2021 presenta la DTCA en cuanto a saldos de convenios sin legalizar de la cuenta 190801 un valor de $172.467.257 – FONAM vigencia 2014 y $554.571.162 correspondiente a vigencias anteriores desde la vigencia 2016. "/>
        <s v="NO CONFORMIDAD No. 3:Se evidenció que existen saldos sin recaudar con corte a 31 de marzo de 2021 por recobro de cartera de incapacidades,el cual presentan saldo de vigencias anteriores de la siguiente manera:Nivel Central $ 14.620.633,DTAN $ 12.921.565, DTAO $ 69.741.103, DTPA$40.609.967, DTCA $ 35.603.022, DTAM $ 57.418.998, DTOR $10.007.184, TOTAL $ 240.922.472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s v="NO CONFORMIDAD No. 4 DTCA:  Se evidenció en el informe de la  conciliación contable de pasivos de la cuenta 240720001 – Recaudos por clasificar en la conciliación de la DTCA el cual existen saldos por imputar a cierre de la vigencia 2020 por valor de $941.043 y a 31 de marzo un valor de recaudo por clasificar de $940.370, el cual ha sido consolidada por el nivel central – GGF, esta debe revelar de manera exacta, veras y oportuna las cifras en los estados financieros de la entidad, Incumpliendo lo establecido en el Procedimiento Gestión Contable – Código: GRFN_PR_15. Actividad No. 19"/>
        <s v="NO CONFORMIDAD No. 5: DTCA - DTOR - DTPA_x000a_No se aportaron las conciliaciones de recaudos por clasificar establecidas en el procedimiento y solicitadas para la auditoria_x000a_a través del memorando No. 20211200006043 del día 12 de julio de 2021, lo que evidencia falta de control interno contable_x000a_por parte del nivel territorial en cuanto a no tener la información oportuna, tanto para el proceso de consolidación de_x000a_estados financieros por parte del nivel central como para el desarrollo de la auditoría, incumpliendo el Procedimiento Gestión Contable – Código: GRFN_PR_15. Actividad No. 19."/>
        <s v="NO CONFORMIDAD No. 6: DTCA –GGF Se evidenció en la conciliación aportada por la Dirección Territorial Caribe-DTCA que se presenta una diferencia en la conciliación de la cuenta de Propiedad Planta y Equipo entre el valor reportado por el grupo de Procesos Corporativo - NEON a 31 de diciembre de 2020 comparado con la cifra reportada en SIIF por un valor de $626.585.800, por concepto de bienes recibidos por concesiones – reversión de bienes a efectos de devolución y a 31 de marzo de 2021 presenta_x000a_una diferencia de $97.376.813. Lo que genera el incumplimiento al Procedimiento GESTIÓN CONTABLE Código:_x000a_GRFN_PR_15 – Actividad No.20."/>
        <s v="NO CONFORMIDAD No. 7: GPC - DTCA - DTOR - DTAM - DTAN - DTPA - DTAO – GGF Para la vigencia fiscal 2020 no se realizó toma física de inventarios a nivel de la entidad, que permitan realizar la verificación de los registros de propiedad, planta y equipo, depreciaciones, amortizaciones, valorización e identificación y seguimiento bienes registrados y de esta manera establecer con mayor precisión la base para el cálculo de la Depreciación acumulada y por consiguiente revelar cifras que reflejen la realidad económica presentada en Estados Financieros de la entidad toda vez que para el cierre de la vigencia fiscal 2020 la cuenta 1685 -DEPRECIACIÓN ACUMULADA DE PROPIEDADES PLANTA Y EQUIPO, presenta un saldo de $ -24.641.583.397, que corresponde a un 30% sobre el activo revelado en la cuenta de Parque Nacionales Naturales de Colombia, para el caso de PPYE para diciembre 31 de 2020 asciende a un valor revelado de $88.909.858.203."/>
        <s v="NO CONFORMIDAD No. 8: DTCA - DTOR - DTAO. No se aportaron los saldos de Depreciación Acumulada para el cierre de la vigencia fiscal 2020 y primer trimestre de la vigencia 2021, con las respectivas conciliaciones con el nivel central, solicitados mediante memorando No. 20211200006043 del 12 de julio de 2021, para la validación por parte del equipo auditor, lo que imposibilitó su revisión y verificación contra los saldos reportados en SIIF, esto evidencia que la información no fue reportada por parte de las Direcciones Territoriales en cuanto a la cuenta de PPYE de la entidad. Por lo descrito anteriormente no se dio cumplimiento al Procedimiento Gestión Contable – Código: GRFN_PR_15. Actividad No. 30"/>
        <s v="NO CONFORMIDAD No. 9: DTCA Se evidenciaron saldos de anticipo sin legalizar con corte a la vigencia 2020, lo cual se observa que estos anticipos que fueron entregados a los contratistas no han sido ejecutados, para que de esta manera se amortice contablemente este valor, los cuales son recursos de propiedad de la entidad, toda vez que se debe recibir el bien o el servicio de conformidad, es de tener en cuenta que para el caso de la DTCA corresponde a un anticipo del 40% del contrato No. 003-20, el cual se le constituyó reserva presupuestal cuyo contrato no se evidencia en SECOP II, que cuente con prórroga para la vigencia fiscal 2021.DTCA $103.000.000  Por lo cual no se cumple el procedimiento GESTIÓN CONTABLE Código: GRFN_PR_15 – Actividad No.23 y 24."/>
        <s v="NO CONFORMIDAD No. 17: DTOR – DTAO – DTCA- GGF_x000a_No se dio cumplimiento al Procedimiento de Ejecución y Control Programa de PAC -GRFN_PR 09 Actividad No. 21, para los meses de mayo y junio en las Direcciones Territoriales DTOR, DTAO y DTCA, dejando de ejecutar PAC asignado, así: _x000a_DIRECCIÓN TERRITORIAL VALOR DE PAC SIN EJECUTAR VIGENCIA 2020_x000a_DTOR $49.534.684_x000a_DTCA $98.481.888_x000a_DTAO $68.108.810_x000a_Se indica que la no ejecución de PAC ya sea por el Nivel territorial o Nivel Central genera IMPANUT negativo y por consi_x0002_guiente se puede afectar la colocación del PAC para el mes siguiente de toda la entidad, generando incumplimiento en el pago de las obligaciones de la entidad, que pueden desencadenar en reclamaciones de orden financiero.Para el caso que se presenta IMPANUT negativo para el cierre de la vigencia 2020 para el rezago, este se convierte en vigencia expirada y se debe aplicar el tratamiento indicado para el pago de esta en el Decreto de Liquidación de diciembre de 2020 emitido por el Ministerio de Hacienda, esta situación genera incumplimiento en el pago de las obligaciones refe_x0002_rentes._x000a_REZAGO IMPANUT NEGATIVO –_x000a_DIC 2020 VALOR_x000a_Gastos generales 65.29% $ 2.484.914_x000a_Inversión Ordinaria 48.76% $ 66.923.237"/>
        <s v="NO CONFORMIDAD No. 18 DTCA –En el desarrollo de la auditoría al Proceso Gestión de Recursos Financieros - Nivel Central - Direcciones Territoriales, en la prueba de recorrido con la Coordinadora y el equipo de trabajo del Grupo de Gestión Financiera, se evidenció y se informa de la demora de la presentación de la información por parte del Nivel T erritorial en cuanto a las Notas a los Estados Financieros para el cierre de la vigencia Fiscal 2020, estas no contienen la suficiente profundización como lo exige la norma para entidades de gobierno, como es caso puntual para la cuenta de Propiedad Planta y Equipo, que amerita un análisis e información profunda, toda vez que esta cuenta representa materialmente un 95% sobre el activo de la Entidad. Por lo anterior no se está dando cumplimiento al Procedimiento EJECUCIÓN CONSOLIDACIÓN Y PRESENTACIÓN DE ESTADOS FINANCIEROS GRFN_PR_ 08 18/02/2021. Actividad No 11."/>
        <s v="OBSERVACIÓN No. 1 En el desarrollo de la auditoría al Proceso Gestión de Recursos Financieros - Nivel Central - Direcciones Territoriales, en la prueba de recorrido con la Coordinadora y el equipo de trabajo del Grupo de Gestión Financiera, se evidenció que los Certificados de Disponibilidad Presupuestal y Registros Presupuestales expedidos en el aplicativo SIIF – Nación para el caso de los Direcciones Territoriales no están dando cumplimiento a los estipulado en el procedimiento Cadena Presu- puestal Código: GRFN_PR_06 Actividad No. 6 por cuanto están expedidos pero no firmados..."/>
        <s v="OBSERVACIÓN No.2: DIRECCIÓN TERRITORIAL CARIBE- DIRECCIÓN TERRITORIAL ORINOQUIA_x000a_Como resultado de la verificación realizada en el desarrollo del Procedimiento Seguimiento a la Emisión y Entrega de Informes Financieros en los Contratos de Prestación de Servicios Ecoturísticos Comunitarios, se evidencia el incumplimiento en la periodicidad establecida en la actividad No 14 relacionado con la causación de la cuota de remuneración con las empresas comunitarias con las cuales se tienen suscritos los contratos de prestación de servicios Ecoturísticos Comunitarios."/>
        <s v="NO CONFORMIDAD No.3: GRUPO DE GESTIÓN FINANCIERA- DIRECCIÓN TERRITORIAL CARIBE - DIRECCIÓN TERRITORIAL AMAZONIA- DIRECCIÓN TERRITORIAL ORINOQUIA- DIRECCIÓN TERRITORIAL ANDES OCCIDENTALES._x000a_Se reflejan saldos en bancos como resultado de la no ejecución total de los recursos solicitados como PAC por algunas Direcciones Territoriales, incumpliendo el indicador establecido que define que no se deben mantener recursos financieros en bancos que ya se encuentran obligados y programados para pagos, incumplimiento también en los indicadores INPANUT (Indicador del PAC No utilizado), y en el indicador de saldo Documentos de recaudo por clasificar (60 días de plazo) , sin embargo se siguen asignando recursos por parte del Grupo de Gestión Financiera lo que no permite garantizar el cumplimiento de las directrices establecidas por el Ministerio de Hacienda y Crédito Público (MHCP) y lineamientos internos de la Circular para Ejecución de PAC, no reflejan eficacia en aras de asegurar su cumplimiento."/>
        <s v="NO CONFORMIDAD No.5: DIRECCION TERRITORIAL ORINOQUIA_x000a_Para el usuario correspondiente al Director Territorial Orinoquia en la fecha de la prueba de recorrido del 09 de junio de 2022, no se evidenció la activación en el Sistema Integrado de Información Financiera SIIF, de igual forma lo correspondiente a las actividades No 14, 15 y 16."/>
        <s v="NO CONFORMIDAD No. 1: DIRECCION TERRITORIAL CARIBE, DIRECCION TERRITORIAL AMAZO-NIA, DIRECCION TERRITORIAL ANDES OCCIENTALES y GRUPO DE PROCESOS CORPORATIVOS._x000a_El Grupo de Control Interno, al solicitar los soportes del conteo físico de los bienes con el cuentadante, por cada una de las unidades de decisión de las Direcciones Territoriales Caribe, Amazonia y Andes Occiden-tales, estos no fueron suministrados por parte del Nivel Central dentro del drive que se destinado para tal fin, toda vez que no contaban con estos, por tanto, no se logró evidenciar el cumplimiento de la actividad No. 05 del procedimiento actualización de inventario."/>
        <s v="OBSERVACIÓN No. 12: SFF GALERAS, PNN SELVA DE FLORENCIA, PNN LAS ORQUIDEAS, PNN TATAMÁ, PNN PURACE, PNN NEVADO DEL HUILA, PNN LAS HERMOSAS Y SFF OTUN QUIMBAYA-DIRECCION TERRITORIAL ANDES OCCIDENTALES _x000a_Al revisar el Análisis del Sector descrito dentro de los Estudios previos del proceso DTAO-SASI-N-003-2021, se observó que no permite evidenciar el cumplimiento con lo dispuesto en la Guía para la elaboración de Estudios de Sector, disponible desde el 27 de diciembre de 2013 por Colombia Compra Eficiente, en relación a que la información dispuesta en los contextos económico, técnico, regulatorio y otros aspectos que apliquen como el ambiental, social y/o político, no cuenta con la identificación bibliográfica puntual o la citación del enlace de la fuente de donde fue consultada la información, esto con el fin de dar certeza que la información que compone el respectivo Estudio de sector es confiable, de calidad y actualizada. "/>
        <s v="OBSERVACIÓN No. 13: PNN NEVADO DEL HUILA, PNN CVDJC, PNN LOS NEVADOS, PNN LAS HERMOSAS Y PNN LAS ORQUIDEAS- DIRECCION TERRITORIAL ANDES OCCIDENTALES _x000a_De la revisión al Análisis del Sector descrito dentro de los Estudios previos del proceso DTAO-LP-N-001-2021, se observa que no permite evidenciar el cumplimiento con lo dispuesto en la Guía para la elaboración de Estudios de Sector, disponible desde el 27 de diciembre de 2013 por Colombia Compra Eficiente, en relación a que la información dispuesta en los contextos económico, técnico, regulatorio y otros aspectos que apliquen como el ambiental, social y/o político, cuenta parcialmente con la identificación bibliográfica puntual o la citación del enlace de la fuente de donde fue consultada la información, esto con el fin de dar certeza que la información que compone el respectivo Estudio de sector es confiable, de calidad y actualizada. "/>
        <s v="NO CONFORMIDAD No. 28: SFF GALERAS, PNN SELVA DE FLORENCIA, PNN LAS ORQUIDEAS, PNN TATAMÁ, PNN PURACE, PNN NEVADO DEL HUILA, PNN LAS HERMOSAS Y SFF OTUN QUIMBAYA- DIRECCION TERRITORIAL ANDES OCCIDENTALES _x000a_El Grupo de Control Interno, al realizar la verificación del Análisis del Sector, inmerso dentro de los Estudios previos del proceso DTAO-SASI-N-003-2021, no se evidenció la aplicabilidad del Modelo de Abastecimiento Estratégico, disponible desde el 04 de agosto de 2021 por Colombia Compra Eficiente, en lo referente a las actuales directrices de esta entidad rectora, en los temas de análisis de la oferta y de la demanda mediante la herramienta dispuesta en su página Web, los cuales deben aplicarse en la preparación de los respectivos Análisis del sector y estudios de mercado."/>
        <s v="NO CONFORMIDAD No. 29: SFF GALERAS, PNN SELVA DE FLORENCIA, PNN LAS ORQUIDEAS, PNN TATAMÁ, PNN PURACE, PNN NEVADO DEL HUILA, PNN LAS HERMOSAS Y SFF OTUN QUIMBAYA- DIRECCION TERRI-TORIAL ANDES OCCIDENTALES_x000a_El Grupo de Control Interno, al revisar el Análisis del Sector contenido dentro de los Estudios previos del proceso DTAO-SASI-N-003-2021, se observó que no fue posible evidenciar el cumplimiento con lo dispuesto en la Guía para la elaboración de Estudios de Sector, disponible desde el 27 de diciembre de 2013 por Colombia Compra Eficiente, en relación a que los procesos relacionados de otras entidades en los cuadros de título “Histórico de adquisiciones del servicio a contratar por otras Entidades Estatales”, no permite conocer si el precio y las condiciones de adquisición entre Entidades Estatales, en circunstancias similares para el mismo bien o servicio, son comparables o difieren, toda vez que seis de los nueve procesos relacionados no contienen la similitud requerida ya que se observa que estos fueron adelantados mediante la modalidad de Licitación Pública, de Selección abreviada de menor Cuantía y Mínima Cuantía, a diferencia del proceso DTOR-SASI-001-21, que se adelantó por Selección abreviada por Subasta Inversa."/>
        <s v="NO CONFORMIDAD No. 30: SFF GALERAS, PNN SELVA DE FLORENCIA, PNN LAS ORQUIDEAS, PNN TATAMÁ, PNN PURACE, PNN NEVADO DEL HUILA, PNN LAS HERMOSAS Y SFF OTUN QUIMBAYA- DIRECCION TERRITORIAL ANDES OCCIDENTALES _x000a_El Grupo de Control Interno, al realizar la verificación de los Estudios previos del proceso DTAO-SASI-N-003-2021, no se evidenció la aplicabilidad del del Artículo 2.2.1.2.1.2.12 del Decreto 310 de 2021, “Planeación de una adquisición en la bolsa de productos”, referente a la existencia de un estudio que compare e identifique las ventajas de utilizar la bolsa de productos para la adquisición respectiva frente a la subasta inversa. Este estudio debe consignarse expresamente en los documentos del Proceso de Selección y se deberá garantizar su oportuna publicidad a través del SECOP."/>
        <s v="NO CONFORMIDAD No. 31: SFF GALERAS, PNN SELVA DE FLORENCIA, PNN LAS ORQUIDEAS, PNN TATAMÁ, PNN PURACE, PNN NEVADO DEL HUILA, PNN LAS HERMOSAS Y SFF OTUN DIRECCION TERRITORIAL ANDES OCCIDENTALES _x000a_Al realizar la verificación del Análisis del Sector, contenido dentro de los Estudios previos del proceso DTAO-SASI-N-003-2021, no se evidenció la aplicabilidad de la Guía para la elaboración de Estudios de Sector, puesta el 27 de diciembre de 2013 por Colombia Compra Eficiente, en lo referente al establecimiento del Presupuesto oficial, no se observa el desarrollo del Análisis estadístico y el Análisis gráfico de que trata la Guía. Adicionalmente, en la revisión de lo expuesto en el literal D. “Presupuesto oficial”, señala que para “El valor de la presente contratación se justifica en la ponderación y comparación de las cotizaciones, de acuerdo a estudio de mercado adjunto al presente Estudio”, revisado los documentos dispuestos en la Plataforma del SECOP II, del proceso DTAO-SASI-N-003-2021, no se evidencia el Estudio dispuestos en la Plataforma del SECOP II, del proceso DTAO-SASI-N-003-2021, no se evidencia el Estudio de mercado que se menciona. "/>
        <s v="NO CONFORMIDAD No. 32: PNN NEVADO DEL HUILA, PNN CVDJC, PNN LOS NEVADOS, PNN LAS HERMOSAS Y PNN LAS ORQUIDEAS -DIRECCION TERRITORIAL ANDES OCCIDENTALES _x000a_El Grupo de Control Interno, al revisar el Análisis del Sector contenido dentro de los Estudios previos del proceso DTAO-LP-N-001-2021, se observa que no permite evidenciar el cumplimiento con lo dispuesto en la Guía para la elaboración de Estudios de Sector, disponible desde el 27 de diciembre de 2013 por Colombia Compra Eficiente, en relación a que los procesos relacionados de otras entidades en el Numeral 1.1.1. “Adquisiciones previas del servicio a contratar en otras entidades (histórico)”, no permite conocer si el precio y las condiciones de adquisición entre Entidades Estatales, en circunstancias similares para el mismo bien o servicio, son comparables o difieren, toda vez que los tres procesos rela-cionados no contienen la similitud requerida por la diferencia de una mayor cantidad de actividades, en relación con el adelantado por PNNC, que hacen que presupuestalmente generen gran diferencia en los valores de los mismos. "/>
        <s v="NO CONFORMIDAD No. 33: PNN NEVADO DEL HUILA, PNN CVDJC, PNN LOS NEVADOS, PNN LAS HERMOSAS Y PNN CONFORMIDAD:_x000a_Al realizar la verificación del Análisis del Sector, contenido dentro de los Estudios previos del proceso DTAO-LP-N-001-2021, no se evidencia la aplicabilidad de la Guía para la elaboración de Estudios de Sector, disponible desde el 27 de diciembre de 2013 por Colombia Compra Eficiente, en lo referente al establecimiento del Presupuesto oficial, no se observa el desarrollo del Análisis estadístico y el Análisis gráfico de que trata la Guía. Adicionalmente, en la revisión de lo expuesto en el literal A. “Presupuesto oficial”, señala que para “El valor de la presente contratación se justifica en la ponderación y comparación de las cotizaciones, de acuerdo con estudio de mercado adjunto al presente Estudio. Para determinar el presupuesto oficial se tomó el promedio de las cotizaciones presentadas”, revisado los documentos dispuestos en la Plataforma del SECOP II, del proceso DTAO-LP-N-001-2021, no se evidencia el Estudio de mercado que se menciona. "/>
        <s v="NO CONFORMIDAD 34. DIRECCION TERRITORIAL ANDES OCCIDENTALES – DTAO_x000a_En el marco de la auditoría se observó que el proceso DTAO-CSS-N-030-2021 en lo que concierne al contrato 029 de 2021, contrato que fuera suscrito el 9 de diciembre de 2021, para un plazo de ejecución inicial de 45 días sin superar el 31 de diciembre de 2021, el plazo que supera la vigencia y tiempo de ejecución inicialmente contemplado, siendo solicitada prórroga mediante radicado 20216200003853 del 23 de diciembre de 2021, sin embargo, la justificación de la misma se genera porque el plazo de ejecución no es suficiente por la temporada de suscripción, con lo cual se vulnera el principio de planeación."/>
        <s v="NO CONFORMIDAD No. 35 DIRECCION TERRITORIAL ANDES OCCIDENTALES - DTAO: _x000a_De la auditoria efectuada se evidenció que en el proceso DTAO-CSS-N-030-2021, no se evidencia como se estimó el valor, debido que el estudio de mercado no está publicado y no es posible identificar si se realizó, incumpliendo con lo determinado en la Ley 1712 de 2014, por medio de la cual se regula la transparencia y el derecho de acceso a la información pública nacional, artículo 3 de la Ley 1150 de 2007, reglamentado en el artículo 2.2.1.1.1.7.1. del Decreto 1082 de 2015. "/>
        <s v="NO CONFORMIDAD 36. DIRECCION TERRITORIAL ANDES OCCIDENTALES - DTAO: _x000a_En el marco de la auditoría se observó que el proceso DTAO-SASI-N-003-2021- Contrato de Suministros Nación 023 del 2021, contrato que fuera suscrito finalizando la vigencia, determinó un plazo de ejecución inicial de treinta (30) DÍAS calendario, contados a partir del perfeccionamiento y expedición del registro presupuestal y aprobación de la garantía, sin embargo el contrato fue suspendido y modificado, generando una reserva presupuestal aprobada hasta el mes de junio de 2022 sin que hubiese sido posible la ejecución del contrato dentro de los plazos inicialmente planteados, violando el principio de planeación "/>
        <s v="Observación No.1 En la verificación realizada, no fue posible evidenciar los soportes cargados en el DRIVE que dieran cumplimiento de la actividad por parte del Grupo de Comunicaciones en la acción correspondiente a: “…Incidir en la articulación con las otras entidades del SINAP para trabajar conjuntamente los temas derivados de la política del SINAP que se fortalezcan con acciones de comunicación…”"/>
        <s v="Se evidenció que, para los 41 riesgos de corrupción, solo el 71% se encuentra estructurado de acuerdo con la Guía para la administración del riesgo y el diseño de controles en Entidades Públicas. Versión 5 – diciembre de 2020, no obstante, el 29% de los riesgos de corrupción no cumplen con la estructura de la definición del riesgo._x000a_• Servicio al Ciudadano: Se evidenció debilidades en la formulación del riesgo 232_x000a_• Participación Social: Se evidenció debilidades en la formulación del riesgo 218_x000a_• Gestión Jurídica: Se evidenció debilidades en la formulación del riesgo 233 y 234_x000a_• Gestión del Conocimiento y la Innovación: Se evidenció debilidades en la formulación del riesgo 235_x000a_• Gestión Recursos Financieros: Se evidenció debilidades en la formulación del riesgo 237 y 240_x000a_• Gestión Contractual: Se evidenció debilidades en la formulación del riesgo 226, 227 y 228_x000a_• Administración y Manejo del Sistema de Parques Nacionales Naturales: Se evidenció debilidades en la formulación del riesgo 210 y 211"/>
        <s v="NO CONFORMIDAD No.1: El Grupo de Procesos Corporativos, no está efectuando los controles necesarios para contar con el seguimiento adecuado del programa de gestión documental en el que generen el envío del plan de trabajo para la vigencia en curso y lo relacionado con el punto de control “…Expedientes virtuales y físicos creados conforme a los lineamientos definidos en el Instructivo Programa de Gestión Documental…”, como lo define la Actividad No 3."/>
        <s v="NO CONFORMIDAD No. 2: En el proceso de verificación realizado por el Equipo Auditor del Grupo de Control Interno en el marco del procedimiento Archivo y Control de Documentos, no se evidenció que las Direcciones Territoriales, reportaran el listado de expedientes creados para las vigencias 2021 - 2022 como lo establece la Actividad No 3."/>
        <s v="OBSERVACIÓN No.1: El Grupo de Control Interno, realizó la verificación al documento del argumento y justificación técnica de la solicitud de la caja menor, el cual no se encuentra firmado por el responsable que indica el procedimiento, lo que no permite evidenciar el cumplimiento con lo establecido dentro de la actividad No. 4 del Procedimiento de Caja Menor vigente desde el 18-02-2021, en cuanto a la firma de este documento. "/>
        <s v="NO CONFORMIDAD No.1: El Grupo de Control Interno, al solicitar al cuentadante los soportes de apertura de libros como son el: Libro auxiliar de caja y bancos y la Conciliación diaria caja menor documentos que se encuentran establecidos en el punto de control, no fueron suministrados, toda vez que no contaban con estos, por tanto, no se logró evidenciar el cumplimiento de la actividad No. 18 del procedimiento de caja menor."/>
        <s v="NO CONFORMIDAD No. 2: El Grupo de Control Interno, al realizar la verificación del diligenciamiento del formato de solicitud de caja menor, GRFN_FO_08, para los respectivos reembolsos, no evidenció el cumplimiento de la actividad No. 20 del procedimiento de caja menor, el cual, no se encuentra firmado por el ordenador del gasto y su estructuración en el formato no es la adecuada."/>
        <s v="NO CONFORMIDAD No. 3: El Grupo de Control Interno, al verificar el diligenciamiento del formato Comprobante provisional caja menor, código GRFN_FO_07, no evidenció el cumplimiento integral de la actividad No. 21, en el punto de control recibo provisional caja menor, ya que no se conserva evidencia de estos soportes, los cuales son destruidos al momento de la legalización del gasto, y no se cuenta con una relación de consecutivos de los mismos, impidiendo así la verificación del punto de control._x000a__x000a_De igual, forma se incumple con el numeral de la NTC ISO: 9001:2015 “(…) 7.5.3 Control de la información documentada, 7.5.3.2 Para el control de la información documentada, la organización debe abordar las siguientes actividades, según corresponda (…)_x000a_b) almacenamiento y preservación, incluida la preservación de la legibilidad; (…)_x000a_d) conservación y disposición (…)”"/>
        <s v="NO CONFORMIDAD No. 4: El Grupo de Control Interno, al solicitar las conciliaciones de la caja menor, evidenció que no se realiza esta actividad, por tanto, no se encuentra documentada, incumpliéndose así lo establecido en el punto de control de la actividad No. 32 del procedimiento de caja menor adoptado por la entidad."/>
        <s v="NO CONFORMIDAD No. 5: El Grupo de Control Interno, al realizar la revisión de los documentos soportes de los dos arqueos de caja menor, realizados durante la vigencia 2022, evidencia que el formato utilizado para este, no se encuentra establecido, vigente, ni aprobado en el Sistema Integrado de Gestión de la entidad. "/>
        <s v="NO CONFORMIDAD No. 6: El Grupo de Control Interno, en la revisión de la presentación de informes del estado de la caja menor, de los que trata el artículo No. 3 en la Resolución 085 del 2022, no evidenció la elaboración y presentación de los mismos, incumpliendo así lo establecido en la resolución en mención. "/>
        <s v="OBSERVACIÓN No 3: _x000a_Los requerimientos realizados por el Grupo de Trámites y Evaluación Ambiental, no tienen las respuestas por concepto de permisos y tramites conferidos y no obra evidencia de la remisión a la OAJ para el cobro coactivo incumpliendo el procedimiento Código: GJ_PR_01 Cobro Coactivo Administrativo en su actividad 1."/>
        <s v="NO CONFORMIDAD No.1: No se evidenció la aplicación e implementación del Módulo correspondiente al Procedimiento de Viáticos en el Sistema Integrado de Información Financiera SIIF, el cual es de carácter obligatorio en  los lineamientos e indicadores establecidos por el Ministerio de Hacienda y Crédito Público en el marco de la circu_x0002_lar No 015 del 09 de abril del 2019."/>
        <s v="NO CONFORMIDAD No.2: Dar cumplimiento al marco normativo y lineamientos establecidos en el procedimiento Tramite de Comisiones código: GTH_PR_24, Versión: 5, Vigente desde: 20/12/2021 en lo que compete a las legalizaciones y liquidaciones de comisión en lo que corresponde a : “…El pago de viáticos se hace a través de reconocimiento, es decir se paga después de finalizada la comisión conforme a las actividades indicadas en el paso a paso de este procedimiento (Reconocimiento y pago de la orden de comisión)…”"/>
        <s v="No Conformidad No.1 Incumplimiento en el indicador &quot;Porcentaje de sanciones en firme, debidamente ejecutadas&quot;"/>
        <s v="No Conformidad No.2 Incumplimiento en el indicador &quot;Porcentaje de procesos sancionatorios resueltos de fondo con acto administrativo.&quot;"/>
        <s v="NO CONFORMIDAD No.1: GRUPO DE PROCESOS CORPORATIVOS._x000a__x000a_El Grupo de Control Interno, al solicitar los soportes del conteo físico de los bienes con el cuentadante, por cada una de las unidades de decisión de las Direcciones Territoriales Caribe, Amazonia y Andes Occidentales, estos no fueron suministrados por parte del Nivel Central dentro del drive que se destinó para tal fin, toda vez que no contaban con estos, por tanto, no se logró evidenciar el cumplimiento de la actividad No. 05 del procedimiento actualización de inventario."/>
        <s v="El equipo auditor observó que, el memorando No. 2021767002055300008 emitido por la Oficina de Gestión del Riesgo con asunto “Plan de Emergencias y Contingencias por Desastres Naturales y Socionaturales del PNN Gorgona” carece tanto de radicación como de fecha de emisión, y el anexo No. 2021758000056300012 se encuentra firmado pero carece de número de radicación y fecha, datos claves para la trazabilidad, por lo anterior el documento no se encuentra debidamente formalizado y comunicado de acuerdo con los procedimientos internos de la entidad."/>
        <s v="De acuerdo con la revisión efectuada al aplicativo EKOGUI, se observó que no se calificó el riesgo, ni se realizó la incorporación del valor de la provisión del proceso 412398 y 977764, dentro de los términos expuestos en el artículo 2.2.3.4.1.10 del Decreto 1069 de 2015, numerales 4 y 5."/>
        <s v="De acuerdo con la revisión efectuada se observó que en los Expedientes: 2014130160200016E, 2014130160200005E, 2015130160200015E, 2015130160200006E, 2015130160200034E, 2016130160200012E, 2022130160200004E, 2023130160200002E, 2021130160200045E, 2018130160200002E, 2018130160200010E, 2019130160200007E, 2019130160200006E, 2019130160200008E, no reposa memorando dirigido al Grupo de Gestión Financiera con la calificación y provisión contable, situación que en algunos casos es reiterativa."/>
        <s v="Una vez revisados los expedientes virtuales, se evidenció que:_x000a_1. Los expedientes con código único del proceso Nos. 25000232400020120027800, 23001333300620130067200 y 47001333300520150034600, no cuentan con registro ni radicado en la plataforma ORFEO._x000a_2. Los expedientes no están actualizados, en algunos casos no está la totalidad las actuaciones ejecutadas en el marco de estos o se actualizó incorrectamente la base Ekogui como se describe a continuación:_x000a_2014130160200016E No obra en el expediente documento inicial de demanda, alegatos de conclusión, ni me-morando a financiera con la calificación y provisión._x000a_2014130160200005E: No obra en el expediente auto que admite demanda, contestación de demanda y memo-rando a financiera con la calificación y provisión._x000a_2014130130200004E: No se observan evidencias de las actuaciones posteriores a la citación a audiencia del 17 de mayo de 2022._x000a_2022130160200008E: Solo obra en el expediente el escrito de demanda."/>
        <s v="En el proceso de verificación realizado por el Equipo Auditor del Grupo de Control Interno en el marco del procedimiento Radiocomunicaciones y Telecomunicaciones, no se evidenció la aplicación e implementación que demuestre su desarrollo y ejecución en las actividades establecidas y sus responsables en el Nivel Central, Territorial y Local para las vigencias 2022 – 2023."/>
        <s v="En la evaluación realizada por el Equipo Auditor del Grupo de Control Interno en el marco del procedimiento Gestión de Cambios TI, no se observó la aplicación e implementación que demuestre el desarrollo y ejecución del procedimiento GTSI_PR_03 V2, ya que este indica el paso a paso que se debe llevar a cabo para gestionar las solicitudes de cambio de TI, que son trasversales a todas las Tecnologías en general de la Entidad, incluso la actividad No 2 de este mismo procedimiento tiene como punto de control, el diligenciamiento del formato de Solicitud de Cambios RFC código GTSI_FO_17."/>
        <s v="En la evaluación realizada por el Equipo Auditor del Grupo de Control Interno en el marco del procedimiento Incidentes en Seguridad de la Información, no se observó la aplicación e implementación que demuestre el desarrollo y ejecución de todas las actividades definidas en el procedimiento, que involucra como responsable "/>
        <s v="En el proceso de verificación realizado por el Equipo Auditor del Grupo de Control Interno en el marco del procedimiento Operación de Servicios de Tecnologías, no se observó la aplicación e implementación de los formatos Asignación de Bienes y Servicios Tecnológicos GTSI_FO_03 y Devolución Bienes y Servicios Tecnológicos GTSI_FO_04 para la desactivación de los usuarios Luz Yadira Castro Obando y Rolando Duque López por la novedad de retiro de la entidad en el Nivel Central para la vigencia 2022."/>
        <s v="En la evaluación realizada por el Equipo Auditor del Grupo de Control Interno en el marco del Plan de Acción Anual vigencia 2002, el indicador establecido para la actualización de los 4 planes incorporados el Modelo Integrado de Planeación y Gestión MIPG, el porcentaje alcanzado fue del 100% y se evidenció que no se actualizó el Plan Estratégico de Tecnologías de la Información y las Comunicaciones PETIC publicado en el portal WEB de la entidad."/>
        <s v="En la verificación realizada por el Equipo Auditor del Grupo de Control Interno, en el marco de la aplicación y ejecución del Proceso de Gestión de Tecnologías y Seguridad de la Información, no se evidencia la existencia de un instrumento que permita llevar un control del inventario tecnológico que cumpla con: &quot;Gestionar los recursos tecnológicos que permiten optimizar, agilizar y soportar la operación de los procesos de la entidad, para mejorar la trazabilidad, disponibilidad y escalabilidad de la plataforma tecnológica de Parques Nacionales Naturales de Colombia a través de los controles de infraestructura y seguridad definidos&quot;."/>
        <s v="En la verificación realizada por el Equipo Auditor del Grupo de Control Interno en el marco de la aplicación y ejecución del Proceso de Gestión de Tecnologías y Seguridad de la Información, no se evidencia la implementación de un plan de tratamiento de riesgos de seguridad y privacidad de la información, que contemple acciones para reducir la afectación a la entidad en caso de una materialización. Esta tarea debe ser participativa, con mesas de trabajo conjunto en donde se planteen estrategias para la identificación, análisis, tratamiento, evaluación y monitoreo de riesgos. Al final del ejercicio, el plan de tratamiento debe cubrir los riesgos de información de todos las grupos y direcciones territoriales que conforman la Entidad."/>
        <s v="En la verificación realizada por el Equipo Auditor del Grupo de Control Interno en el marco de la aplicación y ejecución del Proceso de Gestión de Tecnologías y Seguridad de la Información, no se evidencia que el documento PETI fuera el resultado de un adecuado ejercicio de planeación estratégica de TI que hiciera parte integral de la estrategia Institucional en el marco de la Arquitectura Empresarial. Este documento debe ser actualizado constantemente en función del cumplimiento de los objetivos allí planteados y de los ejercicios que den como resultado la inclusión de un nuevo proyecto."/>
        <s v="En la verificación realizada por el Equipo Auditor del Grupo de Control Interno, en el marco de la aplicación y ejecución del Proceso de Gestión de Tecnologías y Seguridad de la Información, se evidencia que no existe una política de copias de respaldo."/>
        <s v="En la verificación realizada por el Equipo Auditor del Grupo de Control Interno en el marco de la aplicación y ejecución del Proceso de Gestión de Tecnologías y Seguridad de la Información, no se evidencia una estrategia de uso y apropiación que permita socializar los instructivos, formatos, procedimientos, políticas etc., del proceso."/>
        <s v="En la verificación realizada por el Equipo Auditor del Grupo de Control Interno en el marco de la aplicación y ejecución del Proceso de Gestión de Tecnologías y Seguridad de la Información, no se evidencia la existencia de un manual de políticas de seguridad y privacidad de la información."/>
        <s v="En la verificación realizada por el Equipo Auditor del Grupo de Control Interno en el marco de la aplicación y ejecución del Proceso de Gestión de Tecnologías y Seguridad de la Información, no se evidencia la implementación del Modelo de Seguridad y Privacidad de la Información – MSPI, o un sistema que adopte medidas apropiadas, efectivas y verificables de seguridad que permitan demostrar el correcto cumplimiento de buenas prácticas. Esto con el fin de salvaguardar la confidencialidad, integridad y disponibilidad de los activos de información, atendiendo lo establecido en el decreto 1078 de 2015."/>
        <s v="En la verificación realizada por el Equipo Auditor del Grupo de Control Interno en el marco de la aplicación y ejecución del Proceso de Gestión de Tecnologías y Seguridad de la Información, no se evidencian los resultados de las fases I y III del proceso de transición del protocolo IPv6, los servicios publicados en Internet no responden a través de este protocolo, no se aporta evidencia del prefijo IPv6 suministrado por LACNIC a la Entidad y los equipos de usuario final no están configurados con el protocolo IPv6."/>
        <s v="En el proceso de verificación realizado por el Equipo Auditor del Grupo de Control Interno en el marco de la Caracteri-zación del Proceso de Gestión de Tecnologías y Seguridad de la Información, no se observó la Identificación de los Usuarios Internos y Externos caracterizados en el Nivel Central, Direcciones Territoriales y Áreas Protegidas para las vigencias 2022 – 2023."/>
        <s v="El Grupo de Control Interno no presentó los estados financieros al Comité de Coordinación de Control Interno."/>
        <s v="El Grupo de Control Interno durante el ejercicio de seguimiento y evaluación al Sistema de Control Interno evidenció que el Procedimiento de Conflicto de Intereses no se encuentra actualizado, el procedi-miento publicado en la Intranet cuenta con fecha del 3 de septiembre 2021, necesita ser revisado y actualizado para así refle-jar mejores prácticas y poder abordar los posibles escenarios que puedan surgir."/>
        <s v="Incumplimiento de los requisitos (legales, de la organización y del cliente) para los “Derechos de Petición Atendidos”"/>
        <s v="De acuerdo al reporte de Salidas No Conformes del l y ll trimestre realizado_x000a_por el proceso de Servicio al Ciudadano, se identificó que el GPM presentó 2_x000a_de 18 que incumplen los requisitos (legales, de la organización y del cliente)_x000a_para los “Derechos de Petición Atendidos”, generando para el proceso salidas No conformes."/>
        <s v="NO CONFORMIDAD No.12: DTAM-PNN SERRANIA DE CHIRIBIQUETE_x000a_No se dio cumplimiento al Código Nacional de Tránsito en las normas establecidas organizando las infracciones de los vehículos adscritos a la Dirección Territorial Amazonia en la responsabilidad del Parque Nacional Natural Serranía de Chiribiquete que a la fecha se encuentran pendiente de pago."/>
        <s v="No se evidenció gestión eficaz en la etapa final del proceso de baja de la camioneta de placas OBG-153, ya que han pasado más de 10 meses sin que se haya surtido la destinación final de la misma."/>
        <s v="El proceso cuenta con herramientas suficientes para el control del parque automotor; sin embargo, no se tiene claridad respecto de la forma, oportunidad y responsable de aplicar los formatos."/>
        <s v="Los servidores del Proceso de Gestión de Recursos Físicos no tienen claridad respecto de la Política de Fortalecimiento Institucional y Simplificación de Procesos del MIPG, en lo referente a la gestión de los recursos físicos."/>
        <s v="Una vez verificada la información, se observó el incumplimiento del GRF_PR_03 Procedimiento Actualización de Inventarios y el Manual para el manejo y control de Propiedad Planta y Equipo, al no contar con los soportes documentales idóneos que garanticen la propiedad de los bienes."/>
        <m/>
        <s v="Incumplimiento del rol como primera línea de defensa, de acuerdo con lo definido en el componente de Actividades de Control de MIPG, en lo relacionado con el monitoreo y seguimiento de los riesgos."/>
        <s v="NO CONFORMIDAD 1: En la verificación adelantada por el Equipo Auditor del Acta de Inició del Contrato Interadministrativo No 001 del 2022, se evidencia un Acta de inicio del contrato de fecha 04 de febrero del 2022, con la que se establece la etapa de Pre-Operación del contrato como actividad inmersa en la Clausula Segunda, siendo quien firma como supervisor del mismo (Señor Gustavo Sánchez Herrera, Director Territorial Caribe), quien no es el responsable, como se evidencia en el Orfeo radicado No 20224200003023 del 07-02-2022; donde establece la delegación de la supervisión al Subdirector de Sostenibilidad y Negocios Ambientales, Señor Luis Alberto Bautista Peña. No se evidenció Acta de recibo que demuestre la entrega de los bienes y elementos de manera formal y soportada con salidas de_x000a_almacén que pudiera asegura el cumplimiento de la Pre-Operación y Operación efectiva de la Sociedad Hotelera Tequendama,_x000a_incumpliéndose la Clausula Primera del Contrato."/>
        <s v="NO CONFORMIDAD 4: En la revisión adelantada por el Equipo Auditor de las obligaciones del Contrato Interadministrativo No 001 del 2022, en el marco de la supervisión, no se observan las actas de los Comités de Seguimiento donde se realizó la aprobación del Plan de Inversiones, Presupuesto de Operación, Plan de Manejo y el Plan de Ordenamiento Ecoturístico. En las “Obligaciones del Contratista en la Etapa de Operación Efectiva”, no se observa el Acta del Comité de Seguimiento que se debió haber realizado el 20 de noviembre del 2022 donde se tenía que realizar la aprobación del Presupuesto de Operación para la vigencia 2022, el cual debió ser aprobado por PNNC,_x000a_PNN Tayrona, DTCA, incumpliéndose la Clausula Tercera del Contrato."/>
        <s v="NO CONFORMIDAD No. 01: DTPA._x000a_En el proceso de verificación realizado por el Equipo Auditor del Grupo de Control Interno en el marco del procedimiento Actualización de Inventarios, no se evidenció la verificación, revisión y actualización de los bienes y elementos asignados como cuentadantes en la DTPA y sus áreas protegidas en las vigencias 2022-2023 que permitan identificar que los bienes se encuentran actualizados y asignados en el uso, servicio, custodia y responsabilidad."/>
        <s v="NO CONFORMIDAD No. 02: DTPA._x000a_En la evaluación realizada por el Equipo Auditor del Grupo de Control Interno en lo correspondiente a los reportes de consumo de combustible reportados por las áreas adscritas a la DTPA, no se evidenciaron los análisis a las variaciones que permitan identificar que sus justificaciones, correspondieron a la información reportada en las vigencias 2022-2023."/>
        <s v="NO CONFORMIDAD No. 03: DTPA._x000a_En la evaluación realizada por el Equipo Auditor del Grupo de Control Interno en lo correspondiente a los reportes de consumo de servicios públicos reportados por las áreas adscritas a la DTPA, no se observaron los análisis a las variaciones que permitan identificar que sus justificaciones y observaciones, corresponden a la información reportada en las vigencias 2022-2023."/>
        <s v="NO CONFORMIDAD No. 04: DTPA_x000a_En la evaluación realizada por el Equipo Auditor del Grupo de Control Interno en el marco del procedimiento actualización de inventarios, no se observó el plaqueteo de los bienes recibidos por donación que se encuentran en servicio en la sede administrativa de la DTPA en las vigencias 2022 – 2023."/>
        <s v="NO CONFORMIDAD No. 05: DTPA._x000a_En la evaluación realizada por el Equipo Auditor del Grupo de Control Interno en el marco del procedimiento Entradas A Almacén, Código: GRF_PR_07, Versión 8, Vigente desde el 20-08-2021; no se evidenció el cumplimiento de la actividad No 4: “…Realizar la entrada de los elementos teniendo en cuenta la categoría de Almacén, y la clasificación del bien en el Software de inventarios y registrarlos en el Formato vigente comprobante de entrada de almacén GRF_FO_20. Nota: una vez verificada la información imprimir y firmar…”., no se evidenció el “…Formato vigente comprobante de entrada de almacén GRF_FO_20…”; de los bienes recibidos por donación que se encuentran en servicio y no están plaqueteados en la sede administrativa de la DTPA en las vigencias 2022 – 2023."/>
        <s v="NO CONFORMIDAD No. 06: DTPA._x000a_En la evaluación realizada por el Equipo Auditor del Grupo de Control Interno en el marco del procedimiento Salidas de Almacén, Código: GRF_PR_06, Versión 8, Vigente del 20-08-2021, no se evidenció el cumplimiento de la actividad No 1: “…Recibir las solicitudes de bienes para realizar el respectivo trámite por Consumo, Bajas de bienes, transferencias, traslados, comodatos y por concesión. Nota: Los bienes devolutivos adquiridos con destinación específica en los que se conoce la dependencia, así como los bienes de consumo que no se encuentren físicamente en bodega, no requieren solicitud para asignación. NOTA: Para el caso de elementos de la Tienda de Parques diligenciar el formato vigente solicitud de pedidos GRF_FO_21. …”., de los bienes recibidos por donación que se encuentran en servicio y no están plaqueteados en la sede administrativa de la DTPA en las vigencias 2022 – 2023."/>
        <s v="NO CONFORMIDAD No. 07: DTPA._x000a_En el proceso de verificación realizado por el Equipo Auditor del Grupo de Control Interno en el marco del procedimiento actualización de inventarios en la DTPA y sus áreas adscritas, actividad No 2: “…Actualizar el software de inventario teniendo en cuenta los movimientos de los bienes de acuerdo con la información suministrada por los diferentes Cuentadantes, Grupos, Dependencias, Oficinas, Territoriales y Áreas Protegidas…”; no se evidenció el cumplimiento del punto de control relacionado con: “…Reporte de Propiedad Planta y Equipo del software de Inventarios…”; de los bienes y elementos se encuentren constituidos como cuentadantes para las vigencias 2022-2023 en el “…Formato vigente inventario de elementos cuentadante código GRF_FO_17…”."/>
        <s v="NO CONFORMIDAD No. 08: DTPA - PNN FARALLONES._x000a_En el proceso de verificación realizado por el Equipo Auditor del Grupo de Control Interno en el marco del procedimiento actualización de inventarios actividad No 2: “…Actualizar el software de inventario teniendo en cuenta los movimientos delos bienes de acuerdo con la información suministrada por los diferentes Cuentadantes, Grupos, Dependencias, Oficinas, Territoriales y Áreas Protegidas…”; no se evidenció el cumplimiento del punto de control relacionado con: “…Reporte de Propiedad Planta y Equipo del software de Inventarios…”; de los bienes y elementos se encuentren constituidos como cuentadantes para las vigencias 2022-2023 en el “…Formato vigente inventario de elementos cuentadante código GRF_FO_17…”, en la DTPA y el Parque Nacional Natural Farallones de Cali."/>
        <s v="NO CONFORMIDAD No. 09: DTPA._x000a_En el proceso de verificación realizado por el Equipo Auditor del Grupo de Control Interno, en el marco del procedimiento Entradas al Almacén y el aplicativo Neón, actividad No. 2 “Recibir el Bien y verificar sus respectivos soportes”, no se está dando cumplimiento, debido a que el Acta de Donación No. 079 del 4 de noviembre de 2020, se encuentra cargada en el aplicativo, sin firma del Director Territorial, quien recibe la donación como responsable de la Dirección Territorial Pacifico."/>
        <s v="NO CONFORMIDAD No. 10: DTPA_x000a_En el proceso de verificación realizado por el Equipo Auditor del Grupo de Control Interno, en el marco del procedimiento Salidas del Almacén y el aplicativo Neón, en la Actividad No. 3 “Diligenciar el formato Comprobante de salida de almacén en el software de inventarios, verificar, imprimir y firmar.”, correspondiente al Acta de Donación No. 079 del 31 de agosto de 2020 de KFW, el Comprobante de Salida de Almacén no se encuentra firmado por parte del Jefe del Área. "/>
        <s v="NO CONFORMIDAD No. 11: DTPA._x000a_En el proceso de verificación realizado por el Equipo Auditor del Grupo de Control Interno, en el marco del procedimiento Salidas del Almacén y el aplicativo Neón, en la actividad No. 2 “Recibir el Bien y verificar sus respectivos soportes”, correspondiente al Acta de Donación No. 103 del 25 de febrero de 2022 de KFW, se encuentran otros soportes que no corresponden a los bienes entregados en el Acta de donación."/>
        <s v="NO CONFORMIDAD No. 12: DTPA_x000a_En el proceso de verificación realizado por el Equipo Auditor del Grupo de Control Interno de las Actas de Donación y el aplicativo Neón, se evidenció que en el Acta de Donación No. 087 del 26 de febrero de 2021, el elemento Moto Carguero AKT-AK200 ZW y los accesorios por valor de $10.027.226 no han sido entregados al Parque Nacional Uramba, aunque el  Acta de Donación se encuentra firmada por el responsable de la Dirección Territorial el 26/02/2021."/>
        <s v="NO CONFORMIDAD No. 13: DTPA_x000a_En el proceso de verificación realizado por el Equipo Auditor del Grupo de Control Interno, una vez revisados aleatoriamente los elementos dados en donación por KFW para la sede Administrativa de la DTPA, en el Acta No. 082 del 24 de noviembre de 2020, se observa que la mayoría están escritos con marcador y no cuentan con la placa del inventario impresa."/>
        <s v="OBSERVACIÓN No. 01: DTPA._x000a_En el proceso de verificación realizado por el Equipo Auditor del Grupo de Control Interno, la responsable de proyectos de Cooperación, no ha revisado la pertinencia de la Caracterización del Proceso de Cooperación Nacional No Oficial Internacional del Sistema de Gestión Integrado."/>
        <s v="RIESGO No. 60_x000a_No Conformidad No.26 _x000a_El Proceso Autoridad Ambiental- Parque Nacional Natural Río Puré, reportó un avance del 0% para la acción del control No. 2, la cual está dirigida a “Socializar los Planes de Emergencia y Contingencia con las instancias territoriales del SNGRD, una vez sea aprobado por la OGR.”, informando en la descripción del monitoreo que aún no está apro-bada la versión final de la actualización del PECDNIF y por esto la socialización con los espacios locales aún no ha sido posible, Parque Nacional Natural Río Puré no ha cumplido con la acción de control." u="1"/>
        <s v="NO CONFORMIDAD No 5:No se evidenció en los reportes de consumo de combustible del PNN Amacayacu realizados a la DTAM en las vigencias 2020 y 2021 de la camioneta Toyota HILUX, modelo 2017, placas OKZ-761; el kilometraje correspondiente a su movilización, se observan los formatos diligenciados manualmente y en lápiz" u="1"/>
        <s v="NO CONFORMIDAD No. 4: No se presentó por parte del Parque Nacional Natural Gorgona las actas o documentos equivalentes de aprobación de garantías de las pólizas presentadas a lo largo de la ejecución del contrato." u="1"/>
        <s v="NO CONFORMIDAD No.41 No se evidenció el memorando del Grupo de Gestión Financiera remitido al PNN Corales del Rosario y San Bernardo con la relación de la numeración de las boletas enviadas y el número de talonarios, incumpliendo la actividad No.2 del Procedimiento Recaudo y Registros de Derecho de Ingreso GRFN_PR_17." u="1"/>
        <s v="NO CONFORMIDAD No. 64: No se evidenció en los documentos presentados como supervisión, el seguimiento a la Cláusula No.18, numeral 5 entregar al CONCESIONARIO toda la documentación y/o información que repose en la entidad, y que resulte necesaria para el trámite y obtención de licencias, autorizaciones o permisos expedidos por autoridades públicas." u="1"/>
        <s v="No conformidad 1: No se atendió oportunamente la petición con radicados No. 20224600058602 y No. 20224600066522,según los términos establecidos por la ley 1755 de 2015.  " u="1"/>
        <s v="OBSERVACIÓN No.8: DTOR_x000a_Las constancias de notificación del auto 032 de 2017, no establecen en condición de que se efectúan las notificaciones del Dr. Rogelio Iván Rodríguez y de la Dra. Judith Jazmín Campos, a pesar de obrar poderes por los cuales representan a los investigados, esa situación debe quedar clara en el acto de notificación." u="1"/>
        <s v="No conformidad 9. No se evidenció el acta de entrega y recibo de los bienes muebles afectos al contrato de Ecoturismo Comunitario que se entregan a título de comodato, incumpliendo la Obligación No.2 del Contrato No.001 de 2016. &quot;Corpo Andakies&quot;_x000a__x000a_" u="1"/>
        <s v="No Conformidad No.8. No se evidencian los Protocolos de Prevención Vigilancia y control de 24 Áreas Protegidas, incumpliendo la actividad No.7 del proAMSPNN PR 24.  _x000a_(BAHIA PORTETE, EL CORCHAL MONO HERNANDEZ, SFF CIENAGA GRANDE, PNN PARAMILLO, PNN OLD PROVIDENCE, PNN MACUIRA)_x000a_" u="1"/>
        <s v="NO CONFORMIDAD No.6_x000a_Se evidenció que el acta de inicio firmada el 29 de noviembre de 2019 se suscribió sin que la Unión Temporal Operación Nevados haya constituido la garantía que cubre el amparo de “Todo Riesgo” incumpliendo la Cláusula No.11 de Contrato de Concesión No.001 de 2019." u="1"/>
        <s v="No Conformidad No 35:No se evidencia control sobre el estado actual del Plan de Contingencia y Emergencia de Desastres Naturales por parte de los responsables del Área Protegida, incumpliendo con el componente Ambiente de Control del Modelo Estándar de Control Interno" u="1"/>
        <s v="No conformidad 15. No se evidenció la relación actualizada de los bienes inmuebles, edificaciones, instalaciones, sistemas y en general de la infraestructura de las vigencias auditadas, entregados en comodato por Parques Nacionales Naturales de Colombia, incumpliendo la Obligación No.33 de la Cláusula 6 del Contrato No. 001 de 2016. &quot;Corpo Andakies&quot;_x000a_" u="1"/>
        <s v="OBSERVACIÓN No.13 Existen algunas listas de asistencia para la capacitación de los contratistas, sin embargo, no se evidencia el acta de reunión o presentación que den cuenta del desarrollo de los temas tratados, por lo tanto no se evidencia el cumplimiento del desarrollo del contenido metodológico del plan de trabajo" u="1"/>
        <s v="NO CONFORMIDAD No.3. Una vez revisadas las carpetas contractuales, se evidenció la falta de publicación de las aprobaciones de póliza de los contratos de prestación de servicios en la plataforma SECOP II, lo que denota incumplimiento de lo despué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en lo establecido en el manual de contratación y supervisión Código: ABS_MN_01 y el procedimiento ABS_PR_02_Contratacion_Directa_V_5._x000a_Dirección Territorial Orinoquía _x000a_DTOR-CS FONAM-009-20 de PNN Picachos. _x000a_DTOR-CPS-GN-022-21. _x000a_DTOR-CPS-GN-023-21 _x000a_DTOR-CPS-007-N-2020, _x000a_DTOR-CPS-031-N-2020,_x000a_DTOR-CPS-040-N-2020, _x000a_DTOR-IP-008-20" u="1"/>
        <s v="NO CONFORMIDAD No. 55: No se observó en la ejecución de la auditoría interna al Contrato de Concesión No. 001 de 2016 – Unión Temporal Concesión Gorgona para las Vigencias 2016- 2020, evidencia que demuestre el cumplimiento de la Cláusula No.15 Obligaciones del Concesionario: 15.2) Obligaciones Durante la Ejecución, 15.2.6) Obligaciones relacionadas con la actualización del Programa de Mantenimiento Preventivo y Correctivo, el Plan de Operaciones y Seguridad, El Plan de Manejo Ambiental de la Concesión y el Plan de Emergencias y demás documentos" u="1"/>
        <s v="OBSERVACION No. 8: Se evidenció que la entidad no cuenta con una relación de los siniestros tramitados debidamente valorizada por el costo histórico o de reposición según el inventario y registro contable que permita efectuar las conciliaciones contables en los estados financieros." u="1"/>
        <s v="NO CONFORMIDAD No.54:  : _x000a_Por realizar la formulación de cargos teniendo como fundamento el decreto 1076 de 2015, cuando la norma que regu-la la materia al momento de los hechos era el artículo 30 del decreto 622 de 1977, con lo cual se vulnera el artículo 29 de la Constitución Política._x000a_" u="1"/>
        <s v="OBSERVACIÓN No.1 No se evidencia integración del personal que atiende a los visitantes del Predio “La Cocotera”, en el marco del Contrato No.001 de 2008 de Ecoturismo Comunitario, como componente del Plan de Trabajo Anual, capacitaciones constantes en atención al usuario, con el fin de dar un cumplimiento efectivo a la Obligación No.1 de la Cláusula No.6." u="1"/>
        <s v="Observación No. 9 No se evidenció  la acción de gestión &quot;La entidad ha realizado acciones de capacitación del trámite de los impedimentos y recusaciones de acuerdo al artículo 12 de la Ley 1437 de 2011&quot;, como lo establece el autodiagnóstico de Conflicto de Intereses. _x000a__x000a_" u="1"/>
        <s v="NO CONFORMIDAD No. 3: De la revisión de las actuaciones adelantadas en la Oficina de Control Disciplinario Interno, en el marco de la auditoría_x000a_interna, se evidenció que no se practicaron la totalidad de las pruebas decretadas en el mismo para los expedientesExp. 893/2020, Exp. 537/2015, Exp. 876/2020, Exp. 876/2020, Exp. 884-2020 y Exp. 850-2019, incumpliendo con lo establecido en el artículo 29 de la Constitución Política de Colombia." u="1"/>
        <s v="OBSERVACION No. 5: Se observó que los procedimientos: Aseguramiento y Exclusión de Bienes, y Siniestros, no contienen todas las actividades que en la práctica se realizan para su ejecución, por lo tanto, los procedimientos no reflejan los controles necesarios para asegurar el objetivo y el alcance de estos en relación con la actividad de la remisión de las pólizas y sus anexos correspondientes a las Direcciones Territoriales y las actividades en caso de siniestro de vehículos." u="1"/>
        <s v="La Dirección Territorial Amazonía no cumplió la meta del indicador, Número de individuos sembrados (árboles, arbustos, lianas, palmas, frailejones), ya que al cierre se evidencia un avance del 88%" u="1"/>
        <s v="NO CONFORMIDAD No.12: _x000a_En la revisión realizada, se observa que, no se actualiza la página de SECOP II, con los soportes del contrato y la evidencia de facturas que permitan determinar si hubo ejecución de éste, durante la vigencia 2021. Incumpliendo lo establecido en artículo 5 y 12 de la ley 1712 de 2014, así como el artículo 2.2.1.1.1.7.1 del Decreto 1082 de 2015._x000a__x000a_Dirección Territorial Amazonía _x000a_DTAM NACION-CC No.004-2020,_x000a_" u="1"/>
        <s v="La Dirección Territorial Amazonía no cumplió la meta del indicador, Número de personas capacitadas para el servicio de educación informal en el marco de la conservación de la biodiversidad y los servicios ecosistémicos, ya que al cierre se evidencia un avance del 0% " u="1"/>
        <s v="OBSERVACIÓN 1: El Diccionario de Datos el cual hace parte de los metadatos, no se encuentra publicado por la Entidad, en la sección Calendario de Difusión, junto con el Manual y Ficha metodológicos. El Diccionario de Datos el cual hace parte de los metadatos, no se encuentra publicado por la Entidad, en la sección Calendario de Difusión. Se evidenció publicado el formato GTSI_FO_11, el cual no se encuentra diligenciado, de acuerdo a lo establecido en el numeral 4.4 Información Documentada del Proceso Estadístico de la NTCPE 1000:2020. " u="1"/>
        <s v="NO CONFORMIDAD No. 79:Verificando que se cuente con el módulo de acceso a PARQUES, por parte del Contratista este debe permitir a la entidad agregar la información de diferentes maneras dadas las necesidades de información que puedan solicitar los entes de control; para ello PARQUES y el CONTRATISTA, deben acordar un protocolo y una estrategia de generación y manejo de información, dentro del primer año del contrato. Este módulo de acceso no cuenta con el protocolo formalizado y la estrategia a seguir mediante un documento que se observe los acuerdos de uso de este módulo, se pudo establecer que el acceso está restringido únicamente al Contador de la DTPA, no se está dando acceso al supervisor y a quien él designe, para realizar la labor correspondiente en desarrollo de la supervisión, por lo tanto, no se está dando cumplimiento a lo establecido en el anexo técnico capítulo IV - capítulo DE INFORMES." u="1"/>
        <s v="NO CONFORMIDAD No.51:_x000a_No se evidenció la emisión de la decisión de fondo en el proceso sancionatorio ambiental adelantado en el expediente 001-2017 dentro de los 15 días siguientes al vencimiento del periodo probatorio con lo cual se vulnera el artículo 27 de la Ley 1333 de 2009." u="1"/>
        <s v="Del Riesgo No.88, el Parque Nacional Natural El Cocuy para la acción de control No. 2 “La persona asignada en el AP para el tema de riesgo público socializará a todo el personal del AP el plan de contingencia de riesgo público aprobado y cuando se requiera se ejecutaran las acciones documentadas” reporta como evidencia el “Informe Orden Público en municipios con injerencia directa en el Parque Nacional Natural El Cocuy 2018-2020”, igualmente, reporta el Acta del 9 de marzo de 2021 con el objeto realizar reunión de seguimiento a la actividad ecoturística en el Parque Nacional Natural El Cocuy, la cual no está firmada por quienes participaron, como el Director Territorial y el Jefe del Área Protegida, ni se adjunta la lista de asistencia que soporte la reunión." u="1"/>
        <s v="NO CONFORMIDAD No.90: DTAN _x000a_No se evidenció la notificación del auto 007 del 25 de octubre de 2019 en debida forma incumpliendo con el artículo 69 de la Ley 1437 de 2014 al no notificar por aviso al presunto infractor ante la imposibilidad de ser notificado de forma personal._x000a_" u="1"/>
        <s v="Observación No. 3: No es completa la información relacionada con la vigencia que ampara la póliza global de manejo contra los riesgos que impliquen menoscabo de sus fondos y/o bienes, causados por acciones u omisiones de los empleados en ejercicio de sus cargos o sus reemplazos, que incurran en actos que se tipifiquen como delitos contra la administración pública, o fallos con responsabilidad fiscal adquirida por la entidad." u="1"/>
        <s v="NO CONFORMIDAD No.1. Una vez realizada la revisión de los contratos, se evidenció la falta de publicación  de los soportes de la experiencia laboral de los contratistas, en los diferentes contratos revisados en la plataforma SECOP II, lo que denota incumplimiento de lo dispuesto en el Decreto 1081 de 2015, artículo 2.1.1.2.1.8,  en concordancia con el Decreto 1082 de 2015, artículo 2.2.1.1.1.3.1 “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 u="1"/>
        <s v="Los formatos de Acuerdos de Gestión de los Gerentes Públicos Director Territorial Andes Nororientales, el Director Territorial Andes Occidentales y el Director Territorial Pacífico no fueron remitidos de forma legible, de acuerdo a lo solicitado por el Grupo de Control Interno. De igual forma no se pudo evidenciar la evaluación del cumplimiento de indicador del primer semestre 2021 por parte del superior jerárquico del Gerente Público Subdirección de Sostenibilidad y Negocios Ambientales, el documento es ilegible, incumpliendo lo establecido en la Ley 909 de 2004 y en el procedimiento GTH_28_V1." u="1"/>
        <s v="NO CONFORMIDAD No 3: No se evidenció cumplimiento en el procedimiento de Elaboración de Boletines de Caja y Bancos en las actividades No 9 y 10 en cuanto a que no se encontraron archivados la totalidad de los anexos con la relación de egresos y relación de pagos beneficiario final diligenciado y firmado para la actividad No 9 y de igual forma no se evidenció lo relacionado con el Informe detallado de Bancos Vs saldos contables, firmado para la actividad No 10." u="1"/>
        <s v="No Conformidad No 17:Se evidenció en la puerta de entrada al área para atención al usuario y radicación de documentos, en los pasillos de circulación a las áreas de almacenamiento y en sus puertas de acceso que se encuentran obstruidas por estanterías, archivos, cajas con productos de almacén, que impiden la libre circulación a personas en especial a aquellas con discapacidad y en silla de ruedas, según lo establecido en el numeral 16 de la NTC 6047 de 2013." u="1"/>
        <s v="No Conformidad No19:Se evidenciaron registros de elementos en la cuenta de responsabilidades sin los soportes que así lo ameriten y el estado de dicha reclamaciones en el caso de siniestros a la fecha de la auditoria" u="1"/>
        <s v="NO CONFORMIDAD No.10: No son legibles los vales consumidos en los sectores del PNN Yaigojé Apaporis en la fecha de consumo; se observan tachones y el uso de corrector que no permite evidenciar la legitimidad del título valor." u="1"/>
        <s v="NO CONFORMIDAD No. 56: No se encontró en la ejecución de la auditoría interna al Contrato de Concesión No. 001 de 2016 – Unión Temporal Concesión Gorgona para las Vigencias 2016- 2020, evidencia que demuestre el cumplimiento de la Cláusula No.15 Obligaciones del Concesionario: 15.2) Obligaciones Durante la Ejecución, 15.2.6) Obligaciones relacionadas con la coordinación con parques para divulgación en medios de comunicación y planes de mercadeo concertados con Par-ques y su promoción en la página WEB de PNNC." u="1"/>
        <s v="No conformidad N° 4: No se da cumplimiento en su totalidad a la actividad No 10 del procedimiento en lo que_x000a_corresponde a: “… Transferir las series documentales de los archivos de gestión al archivo central o Semiactivo, de_x000a_acuerdo a lo estipulado en la tabla de retención documental y diligenciando el formato único de Transferencias_x000a_documentales. …”, en las dependencias del Nivel Central relacionadas con: Grupo de Control Interno, Oficina Asesora Jurídica, Oficina Asesora de Planeación, Grupo de Comunicaciones y Educación Ambiental, Subdirección de_x000a_Sostenibilidad, Subdirección de Gestión y Manejo de Áreas Protegidas en los siguientes grupos (Planeación del_x000a_Manejo y Sistemas de Información y Radiocomunicaciones)" u="1"/>
        <s v="Al no aportar las actas de suspensión y reanudación debidamente suscritas por las partes contratantes, no es posible determinar las fechas de vigencia y terminación del contrato, con lo cual se incumple el artículo 03 del contrato 003 de 2009." u="1"/>
        <s v="NO CONFORMIDAD No. 37: No se evidenció el registro de los visitantes al Parque Nacional Natural Gorgona, de conformidad con el Anexo Técnico, para las vigencias 2016, 2017, 2018, 2019 y 2020, incumpliendo lo establecido en el literal d) de la Obligación No.15.2.4.del Contrato de Concesión No.001 de 2016 celebrado entre Parques Nacionales Naturales de Colombia y la Unión Temporal Concesión Gorgona." u="1"/>
        <s v="NO CONFORMIDAD No 13:No se evidencio por parte del parque Cahuinarí la presentración y el reporte de los vales de combustible correspondientes a las vigencias 2020 - 2021 con sus respectivos análisis y variaciones que justifiquen los consumos generados en los distintos sectores del área protegida" u="1"/>
        <s v="NO CONFORMIDAD No. 4: Se evidenció que los formatos con que cuenta el proceso Gestión de Recursos Físicos y utilizados para el control y administración de los recursos  físicos no se encuentran debidamente diligenciados con la información requerida: los pedidos no están diligenciados en su totalidad, formatos que no cuentan con las autorizaciones correspondientes en el caso de movilización de vehículos,  documentos de transferencias sin firma de recibido de bienes, no se hace uso de los  formatos publicados en el SIG para el control de combustibles, servicios públicos, los  formatos de autorización de salida de bienes se encuentran enmendados, no describen en  detalle y con especificaciones los bienes a retirar, se registran variaciones en cantidades  autorizadas." u="1"/>
        <s v="No Conformidad No.10 El Parque Nacional Natural Uramba Bahía Málaga, reportó para el Riesgo No.115 en los anexos “2. Reunión Temas Varios PNN UBM - DTPA 11 Marzo 2021” y “3. Acta Reunión del 11-03-2021 EEMM” el mismo documento acta de reunión de la misma fecha y hora y ninguno cuenta con firmas completas o listas de asistencia que soporten la reunión." u="1"/>
        <s v="Observación No 5: _x000a_ Se evidenciaron errores en la foliación, ya que algunos expedientes presentan ya sea una foliación incompleta o incorrecta (ver tabla correspondiente)." u="1"/>
        <s v="No conformidad 2. No se evidenció el Orfeo remisorio dentro de los 3 primeros días calendario del mes siguiente, a la Dirección Territorial Andes Occidentales, con el informe y soportes de la matriz de ingreso a visitantes (Consignaciones, boletas diligenciadas y boletas anuladas) de la vigencia 2016 para los meses de enero, febrero, marzo, abril, junio, julio, agosto, septiembre, octubre, noviembre y diciembre, vigencia 2017 para los meses de marzo, abril, mayo, junio, julio, agosto, septiembre, octubre, noviembre y diciembre, vigencia 2018 para los meses de enero, febrero, marzo, abril, junio, julio, agosto, septiembre, octubre y diciembre, vigencia 2019 para los meses de enero, febrero, marzo y mayo y vigencia 2020 para el mes de febrero, incumpliendo la actividad No.7 del Procedimiento Recaudo y Registros de Derecho de Ingreso GRFN_PR_17." u="1"/>
        <s v="NO CONFORMIDAD No. 12: No se encontró en el desarrollo de la auditoría interna al Contrato de Concesión No. 001 de 2016 – Unión Temporal Concesión Gorgona para las Vigencias 2016- 2020, evidencia que demuestre el cumplimiento de la Cláusula No.15 Obligaciones del Concesionario: 15.2) Obligaciones Durante la Ejecución, 15.2.1) Obligaciones Generales y de Carácter Administrativo relacionada con Implementar un sistema de contratación que garantice la calidad de los productos, servicios, obras y actividades que se requieran para el cumplimiento de las obligaciones de este contrato." u="1"/>
        <s v="OBSERVACIÓN No.42: Mediante auto 047 del 27 de septiembre de 2018, se ordena citar al señor Segundo Isaías Arteaga Villota, para que rinda versión libre, figura que no es propia del procedimiento sancionatorio ambiental, ni del procedimiento adminis-trativo regulado por la Ley 1437 de 2011, se debió citar a interrogatorio de parte. " u="1"/>
        <s v="NO CONFORMIDAD No 14: Se evidenció que la actividad No. 1 del procedimiento Seguimiento Contable a Inventario no se cumple en razón a que dentro de las evidencias aportadas no se registran los memorandos o Correos Electrónicos por medio de los cuales las Direcciones Territoriales envían al Grupo de Procesos Corporativos el informe con los soportes respectivos." u="1"/>
        <s v="Observación No. 11 Se evidenció  que falta el 31%  de contratistas, que terminen el curso de integridad, transparencia o lucha contra la corrupción, de acuerdo con el autodiagnóstico de conflicto de intereses. " u="1"/>
        <s v="OBSERVACIÓN No.11: DTOR_x000a_Se debe identificar en debida forma el destinatario de la medida preventiva, debido a que está va dirigida al Ministerio de Defensa, lo cual es impreciso, por no tener personería jurídica propia, se debió identificar como: NACION- MINISTERIO DE DEFENSA NACIONAL- EJERCITO NACIONAL" u="1"/>
        <s v="No se dio cumplimiento a los lineamientos, mecanismos y acciones enmarcados en la política de seguridad de la información, que permitieran controlar el uso indebido de los permisos autorizados que dieron lugar a la descarga del programa COPYTRANS CONTROL CENTER, el cual no se encuentra licenciado para la entidad." u="1"/>
        <s v="No Conformidad No.10 Incumplimiento del indicador Porcentaje de implementación de las acciones de los modelos de coordinación con autoridades de grupos étnicos para la conservación de la biodiversidad de las AP y la pervivencia étnica y cultural" u="1"/>
        <s v="NO CONFORMIDAD No 6:La Dirección Territorial Amazonía no cumplió la meta del indicador % de ejecución presupuestal-Obligaciones, ya que al cierre se evidencia un avance del 0%" u="1"/>
        <s v="NO CONFORMIDAD No. 9: De la revisión de los documentos que obran en la Oficina de Control Disciplinario Interno, se evidencia que no se resolvió el proceso Disciplinario dentro de los términos de la Ley 1474 De 2011, Artículo 132, la prescripción del proceso Exp. 604/2026." u="1"/>
        <s v="Observación 2: 29% de los visitantes califican como regular y deficiente el ítem de observación de aves. " u="1"/>
        <s v="NC No 2. No se evidenció en los expedientes contractuales la adecuada supervisión de los mismos, inclumpliendo con lo dispuesto en el Manual de Contratación y Supervisión de la Entidad, art 83 y 84 Ley 1474 de 2011, así como el Estatuto General de Contratación de la Administración Publica" u="1"/>
        <s v="OBSERVACIÓN No.1. El Parque Nacional Natural Farallones de Cali no está dando cumplimiento en la nueva_x000a_sede de la implementación del Buzón de Sugerencias. El cual se debe tener dispuesto en los sitios de mayor_x000a_afluencia de usuarios, provistos de un formato para que el cliente interno o externo escriba las sugerencias. Lo_x000a_anterior contraviene lo señalado en el Instructivo para la Atención y Trámites de PQRSD AU IN-04 v. 6" u="1"/>
        <s v="NO CONFORMIDAD No.93: DTAN_x000a_No se evidenció impulso procesal a los expedientes DTAN-JUR-16.4 - 001 -2020 - PNN YARIGUIES, DTAN- JUR - 16.4 - 002 - 2020 -PNN YARIGUIES, DTAN - JUR - 16.4 - 006 - 2019 - PNN COCUY, DTAN - JUR - 16.4 - 006 - 2018 - SFF IGUAQUE, DTAN - JUR- 16.4 - 003 - 2019 - SFF IGUAQUE, DTAN - JUR- 16.4 - 003 - 2018 - SFF IGUAQUE, DTAN - JUR- 16.4 -001 - 2018 - SFF IGUAQUE, DTAN - JUR - 16.4 - 001-2015 - PNN COCUY, DTAN - JUR - 16.4 - 004 - 2017 - PNN COCUY; con lo cual se incumple el artículo 3 de la Ley 1333 de 2009, así como los principios de eficacia, economía y celeridad, contemplados en los numerales 11,12 y 13 del artículo 3 de la Ley 1437 de 2011._x000a_" u="1"/>
        <s v="NO CONFORMIDAD No 19 Se evidenció que el espacio destinado a la enfermería no cumple la función de atender la normatividad interna del lugar en un plan de emergencias y estar disponible para la atención en los procedimientos de evacuación en casos de emergencia. La enfermería no está señalizada, se utiliza como bodega para el almacenamiento de los diferentes productos que se utilizan en los protocolos de bioseguridad derivados de la emergencia sanitaria por la pandemia COVID 19, las paredes se encuentran sucias y manchadas sin que cuenten con el mantenimiento e higiene que demanda la enfermería, los techos se encuentran manchados por residuos de agua derivada de filtraciones de los baños ubicados en la parte superior, este espacio permite el acceso a un ducto de aguas residuales y cajas de corriente eléctrica los cuales no cuentan con las medidas mínimas de seguridad y protección, no se cuenta con la señalización de peligro y de impedimento de acceso a personas ajenas a este ducto, según lo establecido en el numeral 35 de la NTC 6047 de 2013." u="1"/>
        <s v="NO CONFORMIDAD No. 38: Se evidenció la prestación de servicios ecoturísticos en los senderos en horas nocturnas por fuera del horario establecido para el desarrollo de estas actividades y en los cuales se observa personal de Parques Nacionales dando las charlas correspondientes, de acuerdo con la Cláusula No.15 literal 15.2.4 g." u="1"/>
        <s v="No conformidad 1: No se atendió oportunamente la petición con radicado No. 20224600058602 y 20224600066522 según los términos establecidos por la ley 1755 de 2015.  " u="1"/>
        <s v="NO CONFORMIDAD No. 8: En los contratos de la muestra, se evidenció que la designación del supervisor se hizo con posterioridad a lo dispuesto en el numeral en la Guía para el ejercicio de funciones  de Supervisión e interventoría de los contratos del estado, emitida por Colombia Compra Eficiente, explica  el concepto de  supervisión a los contratos de prestación de servicios de apoyo a la gestión, contemplada en el artículo 83 de la ley 1474 de 2011, y señala que “ La designación de un supervisor debe ser efectuada a más tardar en la misma fecha en que se adjudique el contrato cuando el mismo sea resultado de un proceso de contratación competitivo o se asigne en los casos de contratación directa. La designación del supervisor del contrato no requiere que el manual de funciones de las Entidad Estatal  establezca expresamente la función de supervisar contratos, pues la misma es inherente al desempeño de las funciones ordinarias de los servidores públicos”, es decir habiendo trascurrido varios días a la celebración del contrato._x000a_A continuación, se enuncian los contratos en los que se evidenció la situación descrita:_x000a__x000a_CD-DTAM-NACION-CPS- 060 -2019     CD-DTAM-NACION-CPS- 071 -2019_x000a_CD-DTAM-NACION-CPS-084-2019       CD-DTAM-NACION-CPS-094-2019_x000a_CD-DTAM-NACION-CPS-100-2019       CD-DTAM-NACION-CPS-106-2019_x000a_CD-DTAM-NACION-CPS-116-2019_x000a_" u="1"/>
        <s v="NO CONFORMIDAD No.8 No se evidenció fecha de elaboración de los Planes de Trabajo 2018, 2019 Y 2020, en formato del Sistema de Gestión con código: SFI_FO_10 incumpliendo lo establecido en el Acuerdo Cuarto del Otro Sí No.3 del Contrato de Ecoturismo Comunitario No.001 de 2008" u="1"/>
        <s v="OBSERVACIÓN No.18: DTOR_x000a_Se evidencia que el auto 04 del 08 de enero de 2021, no da cumplimiento al termino de 6 meses fijado por artículo 17 de la ley 1333 de 2009, para decidir sobre el inicio del proceso sancionatorio o el archivo de las actuaciones, en caso de no proceder el inicio del trámite." u="1"/>
        <s v="NO CONFORMIDAD No.11 No se evidenció cumplimiento de la capacitación del personal que presta el servicio de forma permanente, de acuerdo a lo establecido en la Obligación No.9 de la Cláusula No.6 del Contrato de Ecoturismo Comunitario No.001 de 2008 entre Parques Nacionales Naturales de Colombia y la Empresa Comunitaria “Nativos Activos”._x000a_ _x000a_" u="1"/>
        <s v="NO CONFORMIDAD No.13_x000a_No se evidenció el Plan de Manejo Ambiental de los Servicios Ecoturísticos, que debe contener entre otros el Plan de Manejo Integral de Residuos Sólidos, el Programa de Sensibilización Ambiental y las fichas de los respectivos Informes de Cumplimiento Ambiental, incumpliendo la Obligación No. 11.3 del contrato No.001 de 2019." u="1"/>
        <s v="No Conformidad No.1: Se evidenció remisión de ajustes del ejercicio del AEMAPPS a la Dirección Territorial Caribe por solicitud de la misma, posterior al lineamiento de entrega del ejercicio, establecido en el memorando 20192000003753 del 30 de mayo de 2019 &quot;Ampliación fecha de entrega resultados AEMAPPS' con fecha máxima del 30 de junio de 2019." u="1"/>
        <s v="OBSERVACIÓN No.9 Para el Contrato N°076 de 2019, en la Obligación “Desarrollo y ejecución de actividades concertadas con el jefe del Área Protegida del Parque Nacional Natural Los Corales del Rosario y de San Bernardo”, se establecieron actividades tales como la “ Entrega de los elementos en calidad de préstamo correspondientes a la cabaña en buen estado así como las instalaciones para pernoctar durante el turno asignado” y “Actualizar trimestralmente el SIGEP para efectos del estándar y auditoria y mantener actualizada la hoja de vida en la página institucional”, las cuales no contribuyen a la implementación del plan de ordenamiento ecoturístico del área protegida en el marco del subprograma “Regular y_x000a_controlar el uso y aprovechamiento de los recursos naturales en las áreas del Sistema de Parques Nacionales Natura- les”, es decir estas obligaciones contractuales no se relacionan con el objeto contractual._x000a_" u="1"/>
        <s v="NO CONFORMIDAD No. 20: Se evidenciaron siniestros objetados de la DTPA, DTCA, DTAM y DTOR sobre los cuales se debe establecer claridad en cada proceso frente a la decisión de la aseguradora, las actuaciones del corredor de seguros y las gestiones de la entidad que permitieron la objeción de los mismos y el registro contable final sobre los elementos afectados, así como el estado de la responsabilidad de los funcionarios o contratistas involucrados." u="1"/>
        <s v="Observación No 16: _x000a_No se recibieron en su totalidad los expedientes requeridos para establecer la muestra seleccionada por el proceso auditor" u="1"/>
        <s v="NO CONFORMIDAD No.21 Las estadísticas presentadas a Parques Nacionales Naturales de Colombia, no son completas en cuanto a las vigencias, meses, y contenido de la información que permita a la Entidad y al contratista conocer el resultado de los ingresos derivados de la ocupación registrada." u="1"/>
        <s v="NO CONFORMIDAD No. 35: No se evidenciaron los Informes de supervisión, donde se evidencie el seguimiento realizado para determinar que se brindó un servicio de forma permanente, durante todos los días de los años 2016-2020 y en los horarios establecidos, con personal capacitado y experimentado con este propósito, de acuerdo con los estándares y lineamientos del servicio indicados en el Anexo Técnico, incumpliendo lo establecido en el literal b) de la Obligación No.15.2.4. y la cláusula 37 del Contrato de Concesión No.001 de 2016 celebrado entre Parques Nacionales Naturales de Colombia y la Unión Temporal Concesión Gorgona." u="1"/>
        <s v="No conformidad 19. No se evidenció Informe Anual de Supervisión del Contrato No.002 de 2016 de Ecoturismo Comunitario para la vigencia 2016.  Cerca Viva" u="1"/>
        <s v="NO CONFORMIDAD No.61: _x000a_No se evidenció publicación del auto 013 del 14 de noviembre de 2012, en la Gaceta Ambiental, incumpliendo con ello el artículo 70 de la Ley 99 de 1993, el artículo 20 de la Ley 1333 de 2009." u="1"/>
        <s v="NO CONFORMIDAD No. 72: Se evidenció que la póliza que garantiza el cumplimiento del contrato de Concesión No. 001 de 2016, no es renovada anualmente en forma sucesiva, por periodos iguales, con dos meses de anticipación al vencimiento, no se aportó la póliza de cumplimiento que ampara el contrato de Concesión No. 001 de 2016, para la vigencia 2017, como tampoco se aportaron los documentos según las renovaciones anuales de aprobación de estas pólizas por PNNC. La póliza constituida para amparar el cumplimiento del contrato de Concesión No. 001 de 2016, para las vigencias 2020 y 2021, no registran la incorporación de la actualización del SMMLV, estando el valor total asegurado por debajo del techo requerido. Las pólizas aportadas no se encuentran firmadas por el tomador, lo anterior en cumplimento a la cláusula 35 literal a." u="1"/>
        <s v="No conformidad No.6. Las Direcciones Territoriales no están cumpliendo con la presentación detallada por vigencias, en los informes que presentan trimestralmente de las incapacidades, para poder obtener un informe verificable frente a los saldos contables de la entidad. Deben realizar un seguimiento a los saldos de la cuenta auxiliar contable por terceros para que no se presenten saldos contrarios a la naturaleza de la cuenta y evitar que afecten el resultado final de la información" u="1"/>
        <s v="No Conformidad No 15:No se evidenció contrato de suministro de combustible para la vigencia 2019 que permitiera verificar su ejecución y existencia en valores a la fecha de la auditoria." u="1"/>
        <s v="No conformidad 11. No se evidenció que quienes prestan los servicios ecoturísticos comunitarios objeto del contrato No.001 de 2016, sea a través de personal capacitado y experimentado con este propósito y que sean miembros, contratistas o empleados formales de la organización comunitaria, de conformidad con la Obligación No.6 de la cláusula 6 del citado contrato." u="1"/>
        <s v="Se evidenció que sobre la calle 74 no se cuenta con: bahía o espacio reservado para el estacionamiento de vehículos, rampa de anden a nivel del suelo demarcada con pintura, no existe señalización, no se observan ayudas a la orientación de las personas, no existen indicadores táctiles de la superficie peatonal, para indicar específicamente la dirección a seguir por personas ciegas que necesitan una ruta táctil o línea guía para seguir hacia la entrada a la entidad, de acuerdo con el numeral 6 de la NTC 6047 de 2013." u="1"/>
        <s v="Observación No.5 RIESGO No. 161. Si bien el Parque Nacional Natural El Tuparro, adjuntó evidencias en el control No.1 “Socialización del plan de contingencia para riesgo público.”, no se evidencia acta de reunión solo se aportó listado de asistencia, se sugiere elaboración de acta o memoria para dar claridad a la acción adelantada." u="1"/>
        <s v="La Dirección Territorial Amazonía con relación al indicador, Porcentaje de planes de emergencias y contingencias por desastres naturales e incendios de cobertura vegetal implementados en las áreas protegidas del SPNN, no generó el informe de implementación consolidado, el cual se debe presentar anualmente" u="1"/>
        <s v="OBSERVACIÓN No.11_x000a_El PNN Tinigua reportó un avance del 13,3% en la acción de control No.3 “La persona asignada en el área protegida documentara y enviara por el medio de comunicación indicado a la dirección territorial y nivel central sobre la imple-mentación de los PECDNS y las acciones a presentar o a desarrollar conforme el cronograma” del Riesgo No.24, sin embargo en el DRIVE se evidenciaron actas de reunión como soporte lo cual no corresponde a la evidencia determi-nada en el Mapa de Riesgos, ni a la evidencia reportada por el Área Protegida “PNN SIERRA DE LA MACARENA: Se presenta como evidencia soporte de la entrega a la DTOR, documento de implementación con lo estipulado en el cronograma, se soporta con correo enviado a la persona asignada para al fin ( Anexo 9 Correo_ Infor_implem_PNN-Mac).”" u="1"/>
        <s v="NO CONFORMIDAD No. 14: Al realizar la verificación en auditoría con la información aportada no se evidencia algún documento que corrobore que se está verificando los asientos contables de los ingresos facturados de los servicios contractuales. Por lo anterior no se está dando cumplimiento a lo contenido en la Cláusula No. 15 Literal p y al anexo técnico parte integral del contrato." u="1"/>
        <s v="No conformidad No. 1: Al verificar los doce (12) procedimientos y la caracterización del proceso de Gestión Financiera, se logró determinar que la totalidad de los mismos se encuentran desactualizados incumpliendo el numeral 4.4.1 de la ISO 9001:2015 que indica &quot;La organización debe establecer, implementar, mantener y mejorar continuamente un sistema de gestión de calidad, incluidos los procesos necesarios y sus interacciones, de acuerdo  con los requisitos de esta Norma Internacional&quot;." u="1"/>
        <s v="No conformidad 9. No se evidenció el acta de entrega y recibo de los bienes muebles afectos al contrato de Ecoturismo Comunitario que se entregan a título de comodato, incumpliendo la Obligación No.2 del Contrato No.001 de 2016.   &quot;Corpo Andakies&quot;_x000a__x000a_" u="1"/>
        <s v="Observación No. 27 El Parque Nacional Natural Bahía Portete Kaurrele reporta para la acción de control No.2 consistente en: “1. La persona asignada en el AP para el tema de riesgo público actualizará el Plan de Riesgo Público (en el segundo y tercer cuatrimestre de la vigencia)” un avance del 70%, es decir el cumplimiento total de la acción, sin embargo, la actualización del Plan de Riesgo Público apenas fue remitida a la Dirección Territorial Caribe para revisión, por lo tanto, el porcentaje de avance de la acción no corresponde a lo reportado por el Área Protegida. " u="1"/>
        <s v="NO CONFORMIDAD No.7 No se evidencia fecha de elaboración del Plan de Trabajo “Copia de PLAN DE TRABAJO COASE 2017”, con el “PLAN DE TRABAJO I de 2017”, en formato del Sistema de Gestión con código: SFI_FO_10, así mismo, este no cuenta con el seguimiento al cumplimiento de los aspectos del contrato, incumpliendo la Obligación No.6 de la Cláusula No.6 del Contrato de Ecoturismo Comunitario No.001 de 2008 y el Acuerdo Cuarto del Otro Sí No.3._x000a_" u="1"/>
        <s v="NO CONFORMIDAD No. 30: No se evidenciaron documentos correspondientes a los Informes por escrito presentados a PNNC sobre los equipos entregados por la entidad que cumplieron su vida útil, a fin de efectuar el respectivo procedimiento de baja en los inventarios y reponer o reemplazar el equipo dado de baja en el plazo establecido, de acuerdo con la Cláusula No.15 literal 15.2.3 i." u="1"/>
        <s v="NO CONFORMIDAD No. 30: No se evidenciaron documentos correspondientes a los Informes por escrito presentados a PNNC sobre los equipos entregados por la entidad que cumplieron su vida útil, a fin de efectuar el respectivo procedimiento de baja en los inventarlos y reponer o reemplazar el equipo dado de baja en el plazo establecido, de acuerdo con la Cláusula No.15 literal 15.2.3 i." u="1"/>
        <s v="Se evidenció que, en el espacio destinado a la atención al usurario, el acceso a personas en silla de ruedas no cumple con lo requerido por la norma toda vez que el antepecho en la parte baja del puesto de trabajo impide el acceso de la silla de ruedas. Los puestos de trabajo no cuentan con acceso por ambos lados para usuarios de sillas de ruedas, de acuerdo con el numeral 4 de la NTC 6047 de 2013." u="1"/>
        <s v="OBSERVACIÓN No.46: Mediante auto 072 del 24 de diciembre de 2018 se ordena citar al Señor Alirio Antonio Salas Benítez para que rinda versión libre sobre los hechos materia de investigación. Al respecto es pertinente indicar que esta diligencia no es considerada un medio de prueba sino un derecho del investigado que puede hacer valer antes de proferirse el sentido del fallo, en ese sentido es susceptible de ser ejercido o no por el presunto infractor, razón por la cual no es una etapa procesal establecida en la Ley 1333 de 2009  " u="1"/>
        <s v="NO CONFORMIDAD No.9_x000a_No se evidenció que los estados financieros se hayan entregado a Parques Nacionales Naturales de Colombia, 10 días después de haber terminado el trimestre, como lo establece el Capítulo VIII de Informes y Estadística del Anexo No.2 Técnico." u="1"/>
        <s v="NO CONFORMIDAD No. 13:_x000a_Se evidenció que el formato de modificación y/o prórroga de la comisión No 572 del 04-06-2019 conferida a Nazly Herrera para el día 12-06-2019, no se encuentra firmado por el Jefe inmediato y por la Directora Territorial, como evidencia de su autorización para el inicio de la prórroga la cual fue tramitada y pagada sin las firmas correspondientes." u="1"/>
        <s v="No Conformidad No.5 Se evidenció que al área protegida los funcionarios no conocen y ubican en la página de PNNC la TRD de PNN Utría." u="1"/>
        <s v="NO CONFOMIDAD No.15: DTOR_x000a_Se evidenció la orden de práctica el testimonio al señor Rover Nicolás Cardozo Osorio, identificado con cédula de ciudadanía número 83.117.321 de Santa María Huila, investigado en la presente actuación, ciudadano que no tiene calidad de testigo; vulnerando el artículo 29 de la Constitución Política," u="1"/>
        <s v="Observación No.1 El Parque Nacional Natural Uramba Bahía Málaga, planteó la Oportunidad No.12 que consiste en “Fortalecer las relaciones entre la autoridad ambiental y las autoridades étnicas territoriales (Consejo Comunitaria comunidades negras)”, cuyo avance porcentual es del 30% sobre el 100% que pesa porcentualmente la oportunidad, dentro de los soportes que anexan como evidencia se encuentra un acta con control de cambios, el cual no corresponde a un documento oficial." u="1"/>
        <s v="NO CONFORMIDAD: No. 61: No se evidenció la información entregada por PNNC en favor del CONCESIONARIO, rela-cionada con la documentación técnica, comercial y operativa que se encontraba en su poder, para que el contratista cumpla adecuada y cabalmente con el objeto del contrato y el cumplimiento de las obligaciones, de acuerdo con la Cláusula No.18 numeral 1" u="1"/>
        <s v="No se evidencio cumplimiento de la elaboración y entrega de reportes contables Estados Financieros, de los siguientes periodos:_x000a_• Para el tercer trimestre de la vigencia fiscal 2015._x000a_• Para el mes de marzo correspondiente a la vigencia fiscal 2018_x000a_• Primer trimestre de la vigencia fiscal 2019_x000a_• Primero, segundo y tercer trimestre de la vigencia fiscal 2020_x000a_Por lo descrito anteriormente, no se puede establecer con exactitud del cálculo de Utilidades Operacionales de cada periodo contable de la cuota de remuneración que se debe realizar a PNNC, generando incertidumbre en las cifras presentadas al supervisor del contrato, en atención al cumplimiento de la obligación contractual 21." u="1"/>
        <s v="NO CONFORMIDAD No. 3: _x000a__x000a_Se evidenció que existen saldos sin recaudar con corte a 31 de marzo de 2021 por recobro de cartera de incapacidades, el cual presentan saldo de vigencias anteriores de la siguiente manera:_x000a__x000a_DIRECCIÓN TERRITORIAL_x0009_TOTALES_x000a_Nivel Central_x0009_$ 14.620.633_x000a_DTAN_x0009_$ 12.921.565_x000a_DTAO_x0009_$ 69.741.103_x000a_DTPA_x0009_$ 40.609.967_x000a_DTCA_x0009_$ 35.603.022_x000a_DTAM_x0009_$ 57.418.998_x000a_DTOR_x0009_$ 10.007.184_x000a_TOTAL_x0009_$ 240.922.472_x000a__x000a_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 u="1"/>
        <s v="NO CONFORMIDAD No.19 En la visita al Predio “La Cocotera” se evidenció una construcción, que corresponde al servicio de buceo, la cual no se evidenció la autorización por parte de Parques Nacionales Naturales de Colombia, incumpliendo lo establecido en la Obligación No.12 de la Cláusula No.6 del Contrato de Ecoturismo Comunitario No.001 de 2008." u="1"/>
        <s v="No conformidad No. 8: Al verifica el procedimiento de operaciones reciprocas y al tomar una muestra (SATENA Y UNIVERSIDAD NACIONAL), se evidenció que no se están realizando las conciliaciones que trata la Resolución 357 de fecha 23 de julio de 2008, emitida por la Contaduría General de la Nación, “Por la cual se adopta el procedimiento de control interno contable y de reporte del informe anual de evaluación a la Contadu-ría General de la Nación”, y Resolución No. 193 de Mayo 5 de 2016 en su anexo “PROCEDIMIENTO PARA LA IMPLEMENTACIÓN Y EVALUACIÓN DEL CONTROL INTERNO CONTABLE”, que establece: “3. PROCEDIMIENTOS DE CONTROL INTERNO CONTABLE Con el propósito de lograr una información contable con las características de confiabilidad, relevancia y comprensibilidad, las entidades públicas deben observar, como mínimo, los siguientes elementos: … 3.16. Cierre contable. De acuerdo con el Régimen de Contabilidad Pública, las entidades contables públicas deben adelantar todas las acciones de orden administrativo que conlleven a un cierre integral de la información producida en todas las áreas que generan hechos financieros, económicos, sociales y ambientales, tales como (…) verificación de operaciones recíprocas (…)”. _x000a__x000a_Al igual que el Instructivo 002 del 21 de diciembre de 2016, expedido por la Contaduría General de la Nación, establece: “Numeral 2.3. Reporte de operaciones reciprocas en la categoría de Información Contable Publica Para el reporte de las operaciones reciprocas debe tenerse en cuenta lo establecido en la Circular Externa 005 de 19 de septiembre de 2016, referente a la conciliación de saldos de opera-ciones reciprocas, de manera que la información contable publica que consolida la CGN, sea consistente y comprensible para los diferen-tes usuarios de la información (….)._x000a__x000a_Numeral 2.3.3. Conciliación de operaciones reciprocas “Las entidades efectuaran procesos de conciliación de los saldos de operaciones recíprocas en los cortes trimestrales intermedios con el fin de minimizar los saldos por conciliar generados al finalizar el periodo contable, con independencia de la conciliación que debe efectuarse en el último corte”. _x000a_" u="1"/>
        <s v="No conformidad  19. No se evidenció el mantenimiento preventivo bienes inmuebles, edificaciones, instalaciones, sistemas y en general de la infraestructura, de los senderos y de los bienes muebles, dotación y equipos de las vigencias auditadas, entregados en comodato, por cuanto no se dispuso al Grupo de Control interno de los programas de mantenimiento preventivo aprobados por Parques Nacionales Naturales de Colombia, incumpliendo las Obligaciones No.37, No.38 y No.39 de la Cláusula 6 del Contrato No.001 de 2016." u="1"/>
        <s v="NO CONFORMIDAD: No. 96: Por no dar impulso notificando los actos administrativos emitidos para el año 2020 del expediente 16.4.014/2017, 16.4.020/2017, 16.4.022/2017, 16.4.002/2018, 16.4.003/2018, 16.4.004/2018, 16.4.005/2018, 16.4.006/2018, 16.4.007 de 2018, 16.4.013 de 2018, 16.4.020 de 2018, 16.4.021 de 2018, 16.4.001 de 2019,16.4.001 de 2020, 16.4.002 de 2020, 16.4.004 de 2020, con lo cual no se da cumplimiento al artículo 68 de la Ley 1437 de 2017, al no remitir la citación para notificación personal dentro del término de 5 días, contados a partir de la expedición de los correspondientes actos administrativos, así como no dar aplicación el  procedimiento de notificación establecido en los articulo 67 y 69 de la Ley 1437 de 2011." u="1"/>
        <s v="NO CONFORMIDAD No.3: GRUPO DE GESTIÓN FINANCIERA- DIRECCIÓN TERRITORIAL CARIBE - DIRECCIÓN TERRITORIAL AMAZONIA- DIRECCIÓN TERRITORIAL ORINOQUIA- DIRECCIÓN TERRITORIAL_x000a_ANDES OCCIDENTALES._x000a_Se reflejan saldos en bancos como resultado de la no ejecución total de los recursos solicitados como PAC por algunas Direcciones Territoriales, incumpliendo el indicador establecido que define que no se deben mantener recursos financieros en bancos que ya se encuentran obligados y programados para pagos, incumplimiento también en los indicadores INPANUT (Indicador del PAC No utilizado), y en el indicador de saldo Documentos de recaudo por clasificar (60 días de plazo) , sin embargo se siguen asignando recursos por parte del Grupo de Gestión Financiera lo que no permite garantizar el cumplimiento de las directrices establecidas por el Ministerio de Hacienda y_x000a_Crédito Público (MHCP) y lineamientos internos de la Circular para Ejecución de PAC, no reflejan eficacia en aras de asegurar su cumplimiento." u="1"/>
        <s v="NO CONFORMIDAD No 16: Se están reconociendo y pagando intereses de mora en el trámite de los servicios públicos por extemporaneidad en el pago" u="1"/>
        <s v="OBSERVACION No.53: No se evidenció el archivo físico del expediente DTAM 04-2017, a pesar de haber se ordenado el archivo de la indagación preliminar mediante auto 078 del 24 de agosto de 2018._x000a__x000a_" u="1"/>
        <s v="Incumplimiento indicador Porcentaje de implementación de Arquitectura y estándares de TI" u="1"/>
        <s v="No Conformidad No.2 Incumplimiento indicador _x000a_Número de viveros en funcionamiento" u="1"/>
        <s v="No Conformidad No. 16 El responsable del área protegida no ha determinado y proporcionado los recursos tecnológicos y físicos necesarios para el mantenimiento y mejora continua del Sistema Integrado de Gestión." u="1"/>
        <s v="NO CONFORMIDAD No. 40: Se evidenció que el contratista mantiene una tarifa única para los residentes del PNN Gorgona (operarios, técnicos y profesionales), desconociendo lo establecido en el anexo técnico, el cual fija una tarifa para alimentación diferente según el cargo de cada persona (operario, técnico y profesional), de acuerdo con la Cláusula No.15 literal 15.2.4 h." u="1"/>
        <s v="NO CONFORMIDAD: No. 59: No se evidenció en los documentos presentados como supervisión, el seguimiento a la obligación de Capacitación del personal prestador del servicio en materia ambiental, como lo establece la Cláusula No.15, Obligaciones del Concesionario, 15.2) Obligaciones Durante la Ejecución, 15.2.7) Obligaciones relacionadas con el personal literal c), del Contrato No.001 de 2016." u="1"/>
        <s v="NO CONFORMIDAD No.42 No se evidenció la matriz de ingreso a visitantes publicada en el drive, con la información de las boletas entregadas, así como el valor de cada derecho de ingreso y la categoría de visitantes. Registro de la información por cada boleta (individualmente), incumpliendo la actividad No.5 del Procedimiento Recaudo y Registros de Derecho de Ingreso_x000a_GRFN_PR_17._x000a_" u="1"/>
        <s v="Observación 1: En el desarrollo de la auditoría al Proceso Gestión de Recursos Financieros - Nivel Central - Direcciones Territoriales, en la prueba de recorrido con la Coordinadora y el equipo de trabajo del Grupo de Gestión Financiera, se evidenció que los Certificados de Disponibilidad Presupuestal y Registros Presupuestales expedidos en el aplicativo SIIF – Nación para el caso de los Direcciones Territoriales no están dando cumplimiento a los estipulado en el procedimiento Cadena Presupuestal Código: GRFN_PR_06 Actividad No. 6 por cuanto están expedidos pero no firmados." u="1"/>
        <s v="No Conformidad No 13:Se encontraron elementos físicamente correspondientes a un motor Yamaha HP 75 y un motor Yamaha HP 20 sin los registros de inventarios correspondientes." u="1"/>
        <s v="OBSERVACION No. 4: No evidención el seguimiento al acuerdo de uso y manejo suscrito con los consejos comunitarios los delfines, el cedro y rio valle.  " u="1"/>
        <s v="Observación No. 1: Registrar la información real que corresponda a las fechas de los boletines de cajas y bancos con el fin que guarden coherencia con los soportes relacionados por los movimientos generados por cada objeto de gasto." u="1"/>
        <s v="Se evidenció que el promedio del porcentaje de avance del componente No.1 Gestión del Riesgo de Corrupción del Plan Anticorrupción y Atención al Ciudadano para el primer cuatrimestre estaba reportado en 90%, con 6 actividades sin avance (0%) y una con 50% de avance, evidenciando inconsistencias en la información presentada." u="1"/>
        <s v="No conformidad 13. No se evidencia aprobación de los Planes de Mantenimiento Preventivo presentados en las vigencias 2016, 2017, 2018 y 2019 por la Fundación &quot;Cerca Viva&quot; por parte de Parques Nacionales Naturales de Colombia, como lo establece la Obligación No.34 de la Cláusula No.6 del Contrato No.002 de 2016 de Ecoturismo Comunitario Cerca Viva." u="1"/>
        <s v="NO CONFORMIDAD No 12:La Dirección Territorial Amazonía no cumplió la meta del indicador, Número de personas capacitadas para el servicio de educación informal en el marco de la conservación de la biodiversidad y los servicios ecosistémicos, ya que al cierre se evidencia un avance del 0% " u="1"/>
        <s v="OBSERVACIÓN No.9: DTOR_x000a_El auto inicio no es la fase procesal para decretar práctica de pruebas, se recomienda a la Dirección Territorial, revisar que diligencias son pertinentes y necesarias, para proceder a la formulación de cargos, haciendo una interpretación más ajustada del artículo 22 de la Ley 1333 de 2009." u="1"/>
        <s v="NO CONFORMIDAD: No. 48: Se evidenció que el contratista no ha dado cumplimiento con los reportes por escrito presentados a PNNC sobre los equipos entregados por la entidad que cumplieron su vida útil, como tampoco ha efectuado la reposición de los bienes hurtados en los tiempos establecidos en el anexo técnico del contrato. En cumplimiento a la Cláusula No.15 literal 15.2.5 d." u="1"/>
        <s v="NO CONFORMIDAD: No. 97:  No dar impulso procesal para las vigencias 2020 y 2021 a los siguientes expedientes:  16.4.004/2016, 16.4.006/2016, 16.4.011/2016, 16.4.002/2017, 16.4.004/2017, 16.4.005/2017,16.4.012/2017, con lo cual se incumple el artículo 3 de la Ley 1333 de 2009, así como los principios de eficacia,economía y celeridad, contemplados en los numerales 11,12 y 13 del artículo 3 de la Ley 1437 de 2011" u="1"/>
        <s v="No Conformidad 22. No se evidencia la participación de la Subdirección Administrativa y Financiera, como miembro del COASE en las reuniones del comité de las vigencias 2017 y primer semestre de 2018.  Andakies" u="1"/>
        <s v="NO CONFORMIDAD No.60: _x000a_Se evidenció la indebida notificación del auto 013 del 14 de noviembre de 2012, ya que no obra constancia de publicación radial que permita verificar el termino de 5 días para la presentación para notificación personal del ciudadano; y por fijar el edicto de que trata el artículo 45 del Decreto 01 de 1984, por el termino de 5 días, cuando la norma determina que se debe fijar por el termino de 10 días, incumpliendo el artículo 45 del Decreto 01 de 1984 y el artículo 19 de la Ley 1333 de 2009." u="1"/>
        <s v="NO CONFORMIDAD No. 68: No se evidenciaron los documentos contentivos de la revisión y aprobación de los inventarios por parte de PNNC, sobre los bienes puestos al servicio de la concesión tanto de los entregados por la entidad como de los adquiridos por el concesionario y puestos al servicio para la prestación de los servicios ecoturísticos concesionados y que el CONCESIONARIO está obligado a presentar semestralmente a PNNC, de acuerdo con la Cláusula No.18 numeral 18." u="1"/>
        <s v="NO CONFORMIDAD No. 75: Se evidenció que la póliza que garantiza la calidad del servicio del contrato de Concesión No. 001 de 2016, no es renovada anualmente en forma sucesiva, por periodos iguales, con dos meses de anticipación al venci-miento, no se aportó la póliza que garantiza la calidad del servicio del contrato de Concesión No. 001 de 2016, para la vigencia 2017, como tampoco se aportaron los documentos según las renovaciones anuales de aprobación de estas pólizas por PNNC, la póliza constituida para amparar la calidad del servicio del contrato de Concesión No. 001 de 2016, para las vigencias 2020 y 2021, no registran la incorporación de la actualización del SMMLV, estando el valor total asegurado por debajo del techo requerido. Las pólizas aportadas no se encuentran firmadas por el tomador, en cumplimiento a la cláusula 35 literal e." u="1"/>
        <s v="No Conformidad No 21:En los cuadros implementados para el control de combustible se registraron registros anulados con valores sumados dentro del valor total ejecutado mensualmente así como registros que no guardan el consecutivo en cuanto a fechas. " u="1"/>
        <s v="NO CONFORMIDAD No 3: No se encontró evidencia del cumplimiento del procedimiento en cuanto a las actividades No 4 y 7, se  deben agotar las instancias necesarias que permitan la formulación y aprobación de los documentos planes de emergencias por desastres naturales en aras de acatar lo establecido en sus puntos de control relacionados con formular y aprobar." u="1"/>
        <s v="No Conformidad No. 3: Se evidenció que existen saldos sin recaudar con corte a 31 de marzo de 2021 por recobro de cartera de incapacidades, el cual presentan saldo de vigencias anteriores de la siguiente manera:_x000a_DIRECCIÓN TERRITORIAL TOTALES_x000a_Nivel Central $ 14.620.633_x000a_DTAN $ 12.921.565_x000a_DTAO $ 69.741.103_x000a_DTPA $ 40.609.967_x000a_DTCA $ 35.603.022_x000a_DTAM $ 57.418.998_x000a_DTOR $ 10.007.184_x000a_TOTAL $ 240.922.47" u="1"/>
        <s v="NC No. 4: En  el  ejercicio   auditor   realizado,  se  evidencia   que  en  el  estado   básico contable  Gobierno  Nacional  GN-2017  en la cuenta 1.4.70.64-Pago   por cuenta  de terceros  (Incapacidades) un  saldo   de  $17,8   millones   en  el  Nivel  Central   y acumulado   $275,6  millones   y en  la  cuenta  29.05.80- Recaudos   por  clasificar   un  saldo  en  el  Nivel  Central  de $19,8   millones   y acumulado   de  $188   millones desde  la vigencia  2015,   los cuales  no fueron  depurados   en la vigencia  2017,  falta de soporte  idóneo  para el  cobro   de  derechos   a  las  EPS  y  los  reintegros    no     han   sido   identificados   y  abonados   a  éstas, presentando  debilidades  en el proceso  de depuración,   procedimiento   sostenibilidad   contable,    el literal b} del artículo  7.5.1    y el literal  a) del  numeral  7.5.3.1   de la ISO 9001  de 2015._x000a__x000a_" u="1"/>
        <s v="No conformidad No 1. No se atendió oportunamente la petición con radicado No. 20226680000032, según los términos establecidos por la ley 1755 de 2015.  " u="1"/>
        <s v="NO CONFORMIDAD No. 8. No Se evidencia el cargue del plan de pagos en SECOP, ni el cargue de los soportes de las facturas presentadas por el proveedor" u="1"/>
        <s v="Se evidenció que el edificio no cuenta con un sistema de advertencia contra incendios compuesto por resonadores y/o de luces estroboscópicas instalados y visibles en los cuartos de baño, en las salas de reuniones dentro de la edificación donde se ubican personas y pueden permanecer solas, de acuerdo con lo establecido en el numeral 43 de la NTC 6047 de 2013" u="1"/>
        <s v="No conformidad No. 3No se evidenciaron actualizados los inventarios por cuentadante firmados por cada uno de sus responsables en el Santuario de Fauna y Flora Los Flamencos, incumpliendo con el numeral 4.2.4 Control de Registros NTCGP1000 y el elemento 3. Eje Trasversal Información y comunicación." u="1"/>
        <s v="Se evidenció que el promedio del porcentaje de avance del componente No.3 Mecanismos para mejorar la Atención al Ciudadano, del Plan Anticorrupción y Atención al Ciudadano para el primer cuatrimestre estaba reportado en 62%, siendo del 58%, evidenciando inconsistencias en la información presentada" u="1"/>
        <s v="NO CONFORMIDAD No.31 No se evidenciaron soportes de cumplimiento del literal b) de la cláusula No.7 para las vigencias 2015, 2016 y 2017, de igual manera la evidencia presentada para las vigencias 2018, 2019 y 2020, El documento no cuenta con las memorias donde se evidencie la capacitación en materia ambiental por parte de PNNC, al personal que prestará los servicios, incumpliendo literal b) de la cláusula No.7 del Contrato de Ecoturismo Comunitario No.001 de 2008" u="1"/>
        <s v="OBSERVACIÓN No 1: Se debe dar cumplimiento por parte del Equipo del Parque Nacional Natural Utría a la Circular No 20191020002303 del 27-05-2019 en lo que corresponde a la Actualización de Contenidos en la Página WEB e Intranet como el Manual de Identidad Visual versión No 8 en lo que compete al uso, manejo y presentación de la imagen corporativa representada en el porte del uni-forme por parte del personal adscrito." u="1"/>
        <s v="OBSERVACIÓN No. 2. El profesional que apoya el tema de calidad en la Dirección Territorial Pacífico realiza sensibilizaciones sobre temas relacionados con el SGI, no obstante, se evidenciaron debilidades en la interiorización de los conceptos del Sistema por parte de algunos integrantes del Santuario de Fauna y Flora Malpelo." u="1"/>
        <s v="OBSERVACIÓN No.6 DTAN_x000a_En el ejercicio de la revisión de las evidencias se observó que, no se cuenta con un mecanismo o Backups que contenga completa la información de las gestiones adelantadas en el marco de las actualizaciones, seguimientos e implementaciones de los Planes del Procedimiento AMSPNN_PR_20 Actualización Instrumentos de Planeación V3, Procedimiento AAMB_PR_06 Gestión del Riesgo Desastres Naturales V6 y Procedimiento AAMB_PR_07 Gestión del Riesgo Público V5." u="1"/>
        <s v="NO CONFORMIDAD No. 14:_x000a_Los cumplidos de comisión certificados por contratistas están siendo diligenciados y firmados con cargos que no desempeñan, lo cuales no corresponden a los Niveles Jerárquicos que hacen parte de la planta de personal de la Entidad u Obligaciones Contractuales." u="1"/>
        <s v="NO CONFORMIDAD No.5: Una vez revisadas las carpetas contractuales, se evidenció que no se reflejan avances en la ejecución del contrato durante la vigencia de éstos, como tampoco los soportes de ejecución debidamente publicados en el SECOP II. Incumpliendo lo establecido en el manual de contratación y supervisión Código: ABS_MN_01, en su numeral 4.9.4. lo que denota incumplimiento de lo dispuesto en el Decreto 1081 de 2015, artículo .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Decreto 103 de 2015, artículo 8" u="1"/>
        <s v="NO CONFORMIDAD No.17 No se evidencia seguimiento por parte de la supervisión al cumplimiento todas las normas y reglamentaciones expedidas por las autoridades Nacionales, departamentales, distritales y municipales, incluyendo las reglamentaciones ambientales, uso del suelo, conservación del medio ambiente y de los recursos naturales, de acuerdo a lo establecido en la Obligación No.12 de la Cláusula No.6, Contrato de Ecoturismo Comunitario No.001 de 2008, incumpliendo la Cláusula No.19 y la solicitud de información mediante memorando 20211200004163 del 25 de mayo de 2021 del Grupo de Control Interno." u="1"/>
        <s v="OBSERVACIÓN No. 4: No se evidenció la autorización de la facturación expedida por la DIAN, a través de la Resolución No.18762012459256 del 23 de enero de 2019." u="1"/>
        <s v="La Dirección Territorial Amazonía no cumplió la meta del indicador, Porcentaje de avance en el proceso de integración de las Areas Protegidas como determinantes ambientales en instrumentos de desarrollo y ordenamiento territoria, ya que al cierre se evidencia un avance del 0% " u="1"/>
        <s v="No conformidad No 1. Al momento de la Auditoría Interna la Dirección Territorial Caribe remitió parcialmente el ejercicio de AEMAPPS de acuerdo al memorando 20196520000113 del 15 de julio de 2019, incumpliendo la circular 20191000001783 del 02 de abril de 2019." u="1"/>
        <s v="No Conformidad No.9 Se evidenció que la información entregada por la Dirección Territorial Pacífico relacionada con el informe de Gestión Trimestral del tercer trimestre de 2019, respecto a la estrategia de prevención, vigilancia y control, no corresponde a la información reportada en el aplicativo SICO SMART, en los aspectos puntos de control y hectáreas cubiertas." u="1"/>
        <s v="NO CONFORMIDAD: No. 45: El siniestro presentado sobre la infraestructura de PNN Gorgona en la estación de buceo no fue reconocido por la compañía de seguros en razón a que el valor del deducible es mayor al valor de la reclamación, dejando en riesgo que la infraestructura y los bienes existentes en el PNN Gorgona bajo la custodia y responsabilidad de la Concesión cuyo valor sea inferior a $1.243.380.795,00 no sean indemnizados ante la ocurrencia de siniestros similares al reclamado ante la Previsora S.A. y de esta manera se ponga en riesgo de pérdida los bienes de propiedad de PNNC afectados por siniestros, de acuerdo con la Cláusula No.15 literal 15.2.5 c." u="1"/>
        <s v="NO CONFORMIDAD No.35 No se evidenciaron Informes de Supervisión del Contrato de Ecoturismo Comunitario No.001 de 2008 entre Parques Nacionales Naturales de Colombia y la Empresa Comunitaria “Nativos Activos”, incumpliendo lo establecido en el Literal a), de la cláusula No.19 y el Manual de Contratación y Supervisión." u="1"/>
        <s v="NO CONFORMIDAD No. 66: No se evidenció que Parques haya cumplido con la obligación de aprobar los Planes Ope-racionales de que trata el Anexo Técnico y vigilar su correcta aplicación para las vigencias 2017, 2018, 2019 y 2020, incumpliendo con el numeral 12 de la cláusula No.18 del Contrato de Concesión No.001 de 2016 celebrado entre Parques Nacionales Naturales de Colombia y la Unión Temporal Concesión Gorgona." u="1"/>
        <s v="No Conformidad No 3:No se tomaron medidas o mecanismos efectivos que permitieran asegurar el funcionamiento y puesta en marcha de los motores fuera de borda y embarcaciones adscritos al inventario del PNN Utría, así como la custodia para evitar el deterioro de los mismos" u="1"/>
        <s v="NO CONFORMIDAD No.1_x000a_Una vez realizada la revisión de los contratos, se evidenció la falta de publicación  de los soportes de la experiencia laboral de los contratistas, en los diferentes contratos revisados en la plataforma SECOP II, lo que denota incumplimiento de lo dispuesto en el Decreto 1081 de 2015, artículo 2.1.1.2.1.8, , en concordancia con el Decreto 1082 de 2015, artículo 2.2.1.1.1.3.1 “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_x000a__x000a_CD-DTAM NACION-CPS No. 005 - 2021 _x000a_CD-DTAM NACION-CPS No. 007 - 2021 _x000a_CD-DTAM NACION-CPS No. 010- 2021 _x000a_CD-DTAM NACION-CPS No. 015 - 2021 _x000a_DTAM-CPS-023-N-2020 _x000a_" u="1"/>
        <s v="NO CONFORMIDAD No 2:La Dirección Territorial Amazonía no cumplió la meta del indicador Porcentaje de bienes recibidos actualizados en el sistema, ya que al cierre se evidencia un avance del 0%" u="1"/>
        <s v="Como resultado de la verificación de los documentos a cargo del Proceso Gestión Contractual, se evidenció que diez (10) documento de doce (12)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u="1"/>
        <s v="No Conformidad No 26:No se encontró evidencia de la delegación de la representante legal de la Corporación Mano Cambiada, responsable del Contrato de Prestación de Servicios Ecoturísticos Comunitarios No 003 de 2008 al señor Luis Alonso Palacios Klinger para que la asistiera en las reuniones o espacios de entrega y cierre del proceso de contratación realizados el 04 de mayo de 2019." u="1"/>
        <s v="No Conformidad No.2_x000a_La Dirección Territorial Andes Nororientales reportó en el monitoreo de la segunda acción de Control del Riesgo No.8 que, está direccionada a “Generar alertas por medio de correo electrónico, con el fin de que se dé respuesta oportuna a las solicitudes”, el correo del 21 de mayo de 2021, relacionado con el Derecho de Petición No.20215540002022 y el cual a la fecha se reporta en “rojo” y fuera del término para dar respuesta. Hecho que no se informó en el reporte de la tercera acción de control. Esto evidencia que, las acciones de control no son efectivas y que la Dirección Territorial no dio cumplimiento al Procedimiento Administración de Riesgos y Oportunidades Código: DE_PR_01, para el reporte de la materialización del riesgo." u="1"/>
        <s v="NO CONFORMIDAD No. 34: Se evidenció que el contratista no brinda en cada una de las áreas relacionadas con los servicios ecoturísticos concesionados, un servicio de calidad de acuerdo con los estándares básicos definidos, al registrar deterioro en las instalaciones, suciedad, la no prestación de los servicios complementarios de Jacuzzi por estar fuera de servicio, los servicios asociados a la cancha múltiple las porterías presentan peligro de lesiones a las personas por cuanto están deterioradas y corroídas por el óxido, los servicio de enfermería son prestados por una personas que a su vez atiende actividades en la cocina, los medicamentos se encuentran vencidos y los servicios de la tienda son prestados parcialmente a partir de los contenidos y productos disponibles para la venta frente a los indicados en el contrato y en el anexo técnico, de acuerdo con la Cláusula No.15 literal 15.2.4 a." u="1"/>
        <s v="Se evidenció que la edificación no cuenta con una estrategia de ingeniería contra incendios, mediante la cual se indique lo que las personas deben realizar para estar protegidas del fuego, desde el lugar en que se encuentren cuando la emergencia se inicia, durante el proceso de evacuación y la ubicación después de la evacuación, de acuerdo con lo establecido en el numeral 43 de la NTC 6047 de 2013. " u="1"/>
        <s v="OBSERVACIÓN No. 1. Se evidenció por parte del Santuario de Fauna y Flora Malpelo que no conocen la información publicada en el INDICE DE TRANSPARENCIA Y ACCESO A LA INFORMACIÓN y la página WEB, no se ha socializado al interior de la DTPA." u="1"/>
        <s v="OBSERVACIÓN No 2: Es necesario generar espacios de seguimiento al interior del equipo de trabajo que permitan realizar controles en la aplicación de los procesos procedimientos de apoyo implementados por la entidad para su eficaz funcionamiento y cumplimiento de la gestión en el PNN Utria." u="1"/>
        <s v="OBSERVACIÓN No. 9: _x000a_Se evidenció que el Parque Nacional Natural Utría, en su infraestructura física no cuenta con las medidas de seguridad y custodia del dinero proveniente del ingreso al Área Protegida, lo que pone en riesgo la integridad personal del responsable de realizar la consignación de los recursos recaudados, que por la naturaleza de la entidad, son públicos._x000a_" u="1"/>
        <s v="NO CONFORMIDAD No. 64:No se evidenció en los documentos presentados como supervisión, el seguimiento a la Cláusula No.18, numeral 5 entregar al CONCESIONARIO toda la documentación y/o información que repose en la entidad, y que resulte necesaria para el trámite y obtención de licencias, autorizaciones o permisos expedidos por autoridades públicas." u="1"/>
        <s v="NO CONFORMIDAD No.7: _x000a_Revisada la información contractual, no aparece en algunos contratos las constancias de cumplimiento por parte del Supervisor, incumpliendo lo establecido en el manual de contratación y supervisión Código: ABS_MN_01." u="1"/>
        <s v="NO CONFORMIDAD No 6:No se evidenciaron los reportes de combustible de los meses de Enero a Marzo del 2021 y de Junio - Agosto del 2021 por parte del PNN Amacayacu a la DTAM" u="1"/>
        <s v="OBSERVACIÓN No.61: DTAN _x000a_Mediante auto 010 del 08 de septiembre de 2017 se ordena citar a los señores Feliz Antonio Cárdenas y Eimer Humberto Suarez para que rindan versión libre. Al respecto es necesario reiterar que este tipo de diligencias es mejor practicarla en el periodo probatorio, darle el nombre real del medio de prueba a practicar._x000a_" u="1"/>
        <s v="NO CONFORMIDAD No. 17: No se evidenció en la factura de venta la Resolución de autorización para la facturación expedida por la DIAN, incumpliendo lo señalado en el Estatuto Tributario." u="1"/>
        <s v="OBSERVACIÓN 2: Es necesario comunicar la priorización de las necesidades de los usuarios identificadas por la Entidad, para dar cumplimiento total al numeral 5.2.3 Análisis de las Necesidades Recolectadas de la NTCPE 1000:2020, donde se establece que la entidad debería informar a los usuarios de las necesidades priorizadas y aquellas no consideradas" u="1"/>
        <s v="OBSERVACIÓN No. 3: Se sugiere que todo documento contractual sea claro la fecha de suscripción, ya que en las actas de suspensión y reanudación no se especificó la fecha de suscripción." u="1"/>
        <s v="NO CONFORMIDAD No. 24: Se evidenció la tenencia en un porcentaje aproximado al 90% de medicamentos destinados a la prestación del servicio de enfermería con fechas vencidas, sin que se tenga un control adecuado para el manejo y su retiro de la estantería, tendiente a evitar su uso en alguna emergencia con las consecuencias que se puedan derivar por el consumo o uso de medicamentos vencidos, situaciones que pueden ser atribuidas en primera instancia a PNNC, de acuerdo con la Cláusula No.15 literal 15.2.3 a." u="1"/>
        <s v="NO CONFORMIDAD No. 8: No se evidenció la relación de los sistemas (software) implementados y sus licencias de funcionamiento para la prestación de los servicios ecoturísticos, incumpliendo Cláusula No.15 “Obligaciones del Concesionario”; 15.2) Obligaciones Durante la Ejecución; 15.2.1) Obligaciones Generales y de Carácter Administrativo, literal e)." u="1"/>
        <s v="OBSERVACIÓN No 8 Se evidenció que el objeto de los contratos N°076 de 2019 y No. 175 de 2020, es idéntico para las vigencias 2019 y 2020." u="1"/>
        <s v="NO CONFORMIDAD No. 56: No se encontró en la ejecución de la auditoría interna al Contrato de Concesión No. 001 de 2016 – Unión Temporal Concesión Gorgona para las Vigencias 2016- 2020, evidencia que demuestre el cumplimiento de la Cláusula No.15 Obligaciones del Concesionario: 15.2) Obligaciones Durante la Ejecución, 15.2.6) Obligaciones relacionadas con la coordinación con parques para divulgación en medios de comunicación y planes de mercadeo concertados con Parques y su promoción en la página WEB de PNNC." u="1"/>
        <s v="La matriz reportada como soporte de la Oportunidad No.3, relacionada con el inventario de las Reservas Naturales de la Sociedad Civil, tiene columnas sin diligenciar, como la de “Los Planes de Manejo”, “Entidad” y la de “Comentarios”, _x000a_las cuales se deben revisar y son necesarias para el consolidado de la información." u="1"/>
        <s v="NO CONFORMIDAD No.45 No se evidenciaron los memorandos de la Dirección Territorial Caribe con los cuales reportó al PNN Corales del Rosario y San Bernardo, las inconsistencias resultado de la revisión realizada al consecutivo de la numeración de la boletería y las consignaciones correspondientes, como tampoco, en el evento de no presentarse, no lo indicó, incumpliendo la actividad No.8 del Procedimiento Recaudo y Registros de Derecho de Ingreso GRFN_PR_17._x000a_" u="1"/>
        <s v="No Conformidad No.4 Porcentaje de la superficie degradada en áreas protegidas priorizadas que se encuentra en proceso de rehabilitación " u="1"/>
        <s v="NO CONFORMIDAD No. 7:_x000a_Para la vigencia fiscal 2020 no se realizó toma física de inventarios a nivel de la entidad, que permitan realizar la verificación de los registros de propiedad, planta y equipo, depreciaciones, amortizaciones, valorización e identificación y seguimiento bienes registrados y de esta manera establecer con mayor precisión la base para el cálculo de la Depreciación acumulada y por consiguiente revelar cifras que reflejen la realidad económica presentada en Estados Financieros de la entidad toda vez que para el cierre de la vigencia fiscal 2020 la cuenta 1685 -DEPRECIACIÓN ACUMULADA DE PROPIEDADES PLANTA Y EQUIPO, presenta un saldo de $ -24.641.583.397, que corresponde a un 30% sobre el activo revelado en la cuenta de Parque Nacionales Naturales de Colombia, para el caso de PPYE para diciembre 31 de 2020 asciende a un valor revelado de $88.909.858.203. Es preciso indicar que la revisión realizada en la auditoría ejecutada por la CGR, para la vigencia fiscal 2020 referente a la vida útil de los elementos de PPYE, arrojó que el grupo de elementos auditados debían ser ajustados en su totalidad, lo que genera cambio en la cifra base para el cálculo de la Depreciación Acumulada, es necesario realizar una revisión definitiva de manera global al 100% del inventario de la entidad, (toma física , estado del bien técnico y responsable de cada elemento) siendo esta una de las falencias más representativa en cuanto a revelación, preparación y consolidación de Estados Financieros de la entidad. Por lo descrito anteriormente no se dio cumplimiento al Procedimiento Gestión Contable –Código: GRFN_PR 15, Actividad _x000a_No. 30." u="1"/>
        <s v="OBSERVACIÓN No.5 DTAN, PNN, ÁREA, SFF Y SUBDIRECCIÓN DE GESTIÓN DE MANEJO:_x000a_En virtud de la auditoría se pudo evidenciar que no se cuenta con una herramienta o procedimiento que permita hacer seguimiento efectivo al cumplimiento de la totalidad de las actividades y resultados determinados de ma-nera anual en los planes estratégicos, que den lugar a la verificación de manera oportuna de los factores que puedan conllevar al incumplimiento de los Planes de Manejo." u="1"/>
        <s v="OBSERVACIÓN No.8 El SFF Los Flamencos reporto cumplimiento completo de la acción de control No.1 “El Área Protegida Socializara los Planes de Emergencia y Contingencia aprobados por la OGR, con las instancias territoriales del SNGRD u otras entidades con las que el Área considere necesario, dejando como evidencia oficios o memorandos de socialización a instancias territoriales del SNGRD u otras entidades” del Riesgo No.24, sin embargo no se evidenció soporte de socialización del mismo como lo establece la acción. No se puede determinar cumplimiento de la acción de control." u="1"/>
        <s v="NO CONFORMIDAD No. 15: Se evidenció la inclusión de bienes a las pólizas de seguro extemporáneamente frente a la fecha de adquisición, así como la solicitud de exclusión en la cual no se registra la fecha a partir de la cual deben ser retirados los bienes de las pólizas." u="1"/>
        <s v="NO CONFORMIDAD No 10:La Dirección Territorial Amazonía no cumplió la meta del indicador Porcentaje de procesos sancionatorios resueltos de fondo con acto administrativo." u="1"/>
        <s v="_x000a_NO CONFORMIDAD No.19_x000a_Se evidenció una diferencia entre el consolidado de ingresos de enero y febrero de 2020 vs. Estadísticas de número de facturas y sector de $17.708.993 y para febrero $3.694.541." u="1"/>
        <s v="OBSERVACIÓN No. 1: no se relacionan los bienes y elementos que generan los consumos teniendo en cuenta que en el  formato del reporte se relacionan placas de vehículos y el área protegida no tiene bienes por este concepto asignados, los elementos que afectan el consumo son guadañadora y plantas de suministro de energía." u="1"/>
        <s v="NO CONFORMIDAD No.10_x000a_No se evidenciaron los estados financieros de los meses de noviembre y diciembre de 2019 y octubre, noviembre y diciembre de 2020, incumpliendo lo establecido en la cláusula 11 del Contrato de Concesión No.001 de 2019." u="1"/>
        <s v="No Conformidad No 41:El Parque Nacional Natural Utría, no está dando cumplimiento de la actividad No.4 del Procedimiento “Recaudo y Registro de Derecho de Ingreso”  código: GRFN_PR_17 versión 2, que dispone: “Las boletas no deben tener enmendaduras, tachones ni otro tipo de alteraciones. Las boletas anuladas deben ser archivadas con sus partes completas.”" u="1"/>
        <s v="No conformodidad No. 2 : No se encontró evidencia del cumplimiento de la cláusula No 20 del Contrato 002 de 2009, suscrita entre Parques Nacionales Naturales de Colombia y la Asociación de Prestadores de Servicios Ecoturísticos de Güicán y el Cocuy- ASEGUICOC relacionada con la supervisión del contrato para el desarrollo y ejecución de las obligaciones: 1,2,3,4,5,6,7,8,9,10,11,12,13,15,16,17,18,19,20,21,22,23,24,25,26,27,28,29,30 de la Cláusula 6 del Contrato 002 de 2009.  " u="1"/>
        <s v="No conformidad 5. La boleta de ingreso de visitantes No.132351 del mes de octubre de 2017, se encuentra con enmendadura en la fecha." u="1"/>
        <s v="No conformidad 18. No se evidenció la presentación por parte del contratista el programa de mantenimiento preventivo de bienes muebles, dotación y equipos de las vigencias auditadas, entregados en comodato por vigencia Parques Nacionales Naturales de Colombia, para la aprobación de Parques Nacionales Naturales de Colombia dentro de los 20 días hábiles después de suscribir el acta de inicio, así como dentro de los 3 primeros meses de las vigencias 2017, 2018, 2019 y 2020, de cada, incumpliendo la Obligación No.36 de la Cláusula 6 del Contrato No. 001 de 2016." u="1"/>
        <s v="NO CONFORMIDAD 4: No se evidenció cumplimiento en el procedimiento de Archivo y Control de Registros que evidenciara la aplicación de las series y subseries documentales correspondientes al proceso de Gestión de Recursos Financieros." u="1"/>
        <s v="OBSERVACIÓN No.3: DTOR La formulación de cargos debe ser clara y debe dar cuenta de las circunstancias tiempo modo y lugar de la conducta, la cual tiene que ser debidamente adecuada a los verbos rectores establecidos en la norma supuestamente vulnerada, con el fin de garantizar el debido proceso del presunto infractor." u="1"/>
        <s v="NO CONFORMIDAD No.1_x000a_No se evidenció para las vigencias 2019 y 2020, por parte del Comité Institucional de Gestión y Desempeño en su rol de Línea Estratégica “adelantar y promover acciones permanentes de autodiagnóstico para facilitar la valoración interna de la gestión”, de acuerdo con las funciones del Comité señaladas en las Resoluciones No.126 de 2018 y No.0361 de 2019." u="1"/>
        <s v="No conformidad 14. No se evidenció que el Plan de Trabajo de las vigencias 2017 y 2018 se hayan suscrito y renovado en el marco de las visitas de seguimiento a la ejecución del contrato, preferiblemente dentro de los tres (3) primeros meses de cada año, incumpliendo lo dispuesto en la Obligación No.32 de la Cláusula No.6 y Obligación No.7 de la Cláusula No.7 del Contrato No.001 de 2016. &quot;CorpoAndakies&quot;" u="1"/>
        <s v="No Conformidad No. 11 El procedimiento de trámite de derechos de petición, quejas, reclamos y solicitudes con código AU_PR_02, establece que el seguimiento y control sobre las PQRS es responsabilidad de las Áreas Protegidas, no obstante se evidenció que éste control lo realiza la DTPA." u="1"/>
        <s v="NO CONFORMIDAD No.11: Una vez verificados los contratos, no se evidencia que se haya realizado la comunicación al supervisor del contrato.  Incumpliendo lo establecido en el numeral 4.7.2.7. del manual de contratación y supervisión y el Decreto 1081 de 2015, artículo 2.1.1.2.1.8 “Para efectos del cumplimiento de la obligación contenida en el literal g) del artículo 11 de la Ley 1712 de 2014 y Decreto 103 de 2015, artículo 8°._x000a_DTOR-CA-001-21 _x000a_DTOR-CA-002-21, " u="1"/>
        <s v="NO CONFORMIDAD No. 7: En los contratos CPS-044-F-2018, CPS-084-F-2018, CPS-001-N-2018 y CPS-023-N-2018 de la vigencia 2018, seleccionados dentro de la muestra, los informes de supervisión están cargados en SECOP sin la firma del supervisor del contrato." u="1"/>
        <s v="No Conformidad No. 17 Se evidenció que el área protegida no aplicó la encuesta diseñada por el Grupo de Procesos Corporativos con fecha máxima del 29 de noviembre de 2019, remitida mediante memorando a las Direcciones Territoriales en el mes de septiembre de 2019, la cual tiene por objeto identificar los Grupos de Valor de Parques Nacionales de Colombia, conocer sus características y necesidades con el fin de ajustar la oferta institucional y canales de servicios del que dispone la Entidad." u="1"/>
        <s v="No Conformidad No.9 Incumplimiento del indicador No. de Ha saneadas al interior de las áreas bajo administración de PNN." u="1"/>
        <s v="NO CONFORMIDAD No.20 No se reporta por el PNN Corales del Rosario y de San Bernardo, la información correspondiente a los diferentes requerimientos y respuestas que se pudieron efectuar al contratista en la ejecución del contrato de No.001 de 2008 de las vigencias 2015 a 2020." u="1"/>
        <s v="NO CONFORMIDAD No 1: Indicador de Acuerdo de PAZ: Numero de Acuerdos para la conservación con las familias que actualmente colindan o están dentro de las áreas de especial interés ambiental bajo la administración de Parques Nacionales Naturales de Colombia con un porcentaje de avance de (10%) a la vigencia 2021" u="1"/>
        <s v="No Conformidad No. 7 Incumplimiento del indicador Porcentaje de ecosistemas o unidades de análisis ecosistémicas no representados o subrepresentados incluidos en el SINAP en el cuatrienio" u="1"/>
        <s v="Se evidenció de acuerdo con el estudio aportado, que la ventilación en los espacios interiores del piso 1, 2 y 8 es inadecuada; para el piso 3 las ventanas deben permanecer totalmente abiertas durante toda la jornada para la adecuada ventilación, sin embargo, en épocas de invierno obliga a que las ventanas permanezcan cerradas, impidiendo la ventilación natural requerida. Las instalaciones no cuentan con un sistema o mecanismo suficiente para la ventilación natural, de acuerdo con lo establecido en el ANEXO A de la NTC 6047 de 2013." u="1"/>
        <s v="NO CONFORMIDAD No. 25: No se evidenció el control en el desarrollo de las actividades del programa de mantenimiento, por cuanto no se cuenta con formatos y/o fichas técnicas y registros que se diseñen para los mantenimientos preventivos y correctivos que se deben realizar, en el que se detallen las actividades que se desarrollarán, su cronograma, periodicidad y los responsables de las mismas, tanto para los bienes muebles, como inmuebles, equipos, instalaciones, y en general, de la infraestructura en que se autoriza la prestación de servicios ecoturísticos concesionados, de acuerdo con la Cláusula No.15 literal 15.2.3 a." u="1"/>
        <s v="NO CONFORMIDAD No.37 Es necesario que se oficialice por parte del supervisor la tenencia de la Planta Eléctrica en el Predio “La Cocotera” y que se establezcan las condiciones y garantías de la misma, para minimizar los riesgos, darle un buen manejo salvaguardar a la Entidad de cualquier responsabilidad." u="1"/>
        <s v="NO CONFORMIDAD No. 7: No se remitió documento de empalme que de cuenta del cumplimiento del numeral 2 de la cláusula 18 del contrato 001 de 2016." u="1"/>
        <s v="OBSERVACIÓN No.3: DIRECCIÓN TERRITORIAL ANDES NORORIENTALES- PNN YARIGUIES:_x000a_En la verificación adelantada en la auditoría no se logró evidenciar la socialización en la vigencia 2020, al personal de las áreas protegidas sobre el Plan de Contingencia para Riesgo Público actualizado y aprobado, incumpliendo la actividad 11 del Procedimiento AAMB_PR_07 Gestión del Riesgo Público V5." u="1"/>
        <s v="No conformidad  17. No se evidenció la presentación por parte del Contratista el programa de mantenimiento preventivo de bienes inmuebles, edificaciones, instalaciones, sistemas y en general de la infraestructura de las vigencias auditadas, entregados en comodato por PNNC, para la aprobación de Parques Nacionales Naturales de Colombia – PNNC, dentro de los 20 días hábiles después de suscribir el acta de inicio, así como dentro de los 3 primeros meses de las vigencias 2017, 2018, 2019 y 2020, incumpliendo la Obligación No.35 de la Cláusula 6 del Contrato No. 001 de 2016._x000a_" u="1"/>
        <s v="NO CONFORMIDAD No. 12:_x000a_No se evidenció cumplimiento de los puntos de control establecidos en el Proceso de Gestión de Recursos Financieros en el procedimiento de Cadena Presupuestal en las actividades No 1, 2 y 4 en lo que compete a solicitudes, expediciones y emisiones de certificados de disponibilidad presupuestal y registros presupuestales mediante oficios y memorandos." u="1"/>
        <s v="No Conformidad No.7: Para la vigencia fiscal 2020 no se realizó toma física de inventarios a nivel de la entidad, que permitan realizar la verificación de los registros de propiedad, planta y equipo, depreciaciones, amortizaciones, valorización e identificación y seguimiento bienes registrados y de esta manera establecer con mayor precisión la base para el cálculo de la Depreciación acumulada y por consiguiente revelar cifras que reflejen la realidad económica presentada en Estados Financieros de la entidad toda vez que para el cierre de la vigencia fiscal 2020 la cuenta 1685 -DEPRECIACIÓN ACUMULADA DE PROPIEDADES PLANTA Y EQUIPO, presenta un saldo de $ -24.641.583.397, que corresponde a un 30% sobre el activo revelado en la cuenta de Parque Nacionales Naturales de Colombia, para el caso de PPYE para diciembre 31 de 2020 asciende a un valor revelado de $88.909.858.203. " u="1"/>
        <s v="OBSERVACION No.51:_x000a_No se evidenció archivo del expediente DTAM 02-2016, a pesar de haberse ordenado mediante auto 13 del 22 de diciembre de 2017, el archivo de la indagación preliminar._x000a__x000a_" u="1"/>
        <s v="OBSERVACIÓN No.6 Los informes por parte de la contratista (CPS 158 de 2019 y CPS 139 de 2020) que tiene como obligación apoyar a la supervisión del Contrato de Ecoturismo Comunitario No.001 de 2008, deben contener una adecuada evaluación del cumplimiento de las obligaciones contractuales, para que se pueda determinar cumplimiento de las obligaciones y sirvan como herramienta para la toma de decisiones por parte del supervisor del contrato" u="1"/>
        <s v="OBSERVACIÓN No.14: DTOR_x000a_No se evidenció impulso procesal del expediente DTOR 07 de 2019, durante la vigencia 2020 y lo corrido de 2021, a pesar de haberse surtido la correspondiente notificación del auto inicio 137 de 2019, el día 31 de diciembre de 2019." u="1"/>
        <s v="NO CONFORMIDAD No. 13: Realizada la verificación de la información suministrada se evidencia la entrega de los informes Contables (Estados Financieros) con presentación de la vigencia - anual pero no con periodos intermedios mensuales como lo contempla el contrato auditado. Por lo señalado anteriormente no se está dando cumplimiento a lo contenido en la Cláusula 15 literal a del contrato." u="1"/>
        <s v="NO CONFORMIDAD No. 16: Se evidenció que los bienes amparados en las pólizas de seguro tanto muebles como inmuebles no están asegurados por su valor real." u="1"/>
        <s v="NO CONFORMIDAD No. 2: Se evidenció que una vez se toman las decisiones que ponen fin a las actuaciones procesales no se expide la_x000a_constancia de ejecutoria indicada en el procedimiento con Código: CD_PR_01, para los expedientes Exp. 909/2021,_x000a_Exp. 904/2021, Exp. 923/2021 y Exp. 929- 2021" u="1"/>
        <s v="OBS 01: En la auditoría interna realizada a la DTCA en los convenios y proyectos de cooperación, se evidenciaron estudios previos sin firmas" u="1"/>
        <s v="OBSERVACIÓN No 1: La socialización correspondiente al  consolidado de los resultados AEMAPPS desde  la Subdirección de Gestión y Manejo de Áreas Protegidas a la Dirección Territorial Amazonia para la vigencia 2018, no se realizó mediante memorando como lo establece el punto de control de la actividad No 3, de igual forma no se encontró evidencia de cumplimiento para la socialización de la Dirección Territorial Amazonia a sus áreas protegidas adscritas por el mismo medio establecido en el punto de control de la actividad No 4." u="1"/>
        <s v="NO CONFORMIDAD No 9:La Dirección Territorial Amazonía no cumplió la meta del indicador Porcentaje de hectáreas con presiones originadas en infracciones ambientales, intervenida mediante la función sancionatoria, ya que al cierre se evidencia un avance del 0% _x000a_" u="1"/>
        <s v="No Conformidad No. 12 Se evidenció que el Área Protegida no realiza el análisis semestral de las tipologías repetitivas de las quejas y reclamos que permita generar las acciones correctivas y preventivas en caso de ser necesario, contraviniendo el procedimiento AU_PR_02 trámite de derechos de petición, quejas, reclamos y solicitudes en su actividad No. 6." u="1"/>
        <s v="No Conformidad No. 13 Se evidenció que el área protegida carece de archivos digitales que soporta la operación y gestión del PNN Utría, tal es el caso del Informe de Gestión para la vigencia 2019." u="1"/>
        <s v="OBSRVACIÓN No. 2: En el ejercicio de Auditoría Interna, se evidenció que los formatos de las TRD del Sistema de Gestión Documental no están actualizados acorde con la estructuración regulada mediante el Decreto 1313 De 2020, “Por el cual se modifica la estructura de la Unidad Administrativa Especial Parques Nacionales Naturales de Colombia (PNNC).”" u="1"/>
        <s v="NO CONFORMIDAD No.3: DTOR_x000a_No se evidenció la documentación de la visita de campo realizada el 22 de mayo de 2016, en formato AMSPNN_FO_34, con ocasión de la queja anónima con radicado 201623000025702 remitida por la Personería Local de Sumapaz." u="1"/>
        <s v="OBSERVACIÓN No. 1: Se evidenció que el procedimiento de salidas de almacén no contiene todas las actividades que en la práctica se realizan para su ejecución, no establece la periodicidad en que se debe remitir el Boletín con los respectivos soportes en copia digital al Grupo de Gestión Financiera." u="1"/>
        <s v="NO CONFORMIDAD No. 18: Se evidenció que el contratista no está dando cumplimiento a las condiciones del contrato y su anexo técnico en relación con la realización de los análisis físico-químicos del agua para consumo y aguas residuales dos veces por año, tendiente a garantizar que el sistema de potabilización de agua esté funcionando adecuadamente y de esta manera garantizar que el agua es apta para el consumo humano y garantizar que el sistema de tratamiento de aguas residuales está funcionando adecuadamente, de acuerdo al Plan de Manejo Ambiental." u="1"/>
        <s v="NO CONFORMIDAD No.76:DTAN _x000a_No se evidenció la notificación al presunto infractor del auto 002 del 08 de marzo de 2017, vulnerando el artículo 66 y del Código de Procedimiento administrativo y de lo contencioso administrativo y el artículo 19 de la Ley 1333 de 2009._x000a__x000a_" u="1"/>
        <s v="NO CONFORMIDAD No.27 No se evidenciaron los procesos de sensibilización que hacen parte del paquete ecoturístico, incumpliendo la Obligación No.21 de la Cláusula No.6 del Contrato de Ecoturismo Comunitario No.001 de 2008 entre Parques Nacionales Naturales de Colombia y la Empresa Comunitaria “Nativos Activos”." u="1"/>
        <s v="No conformidad No. 4: Debido a que las Direcciones Territoriales de Caribe y Andes Nororientales, no remitieron la certificación firmada por el contador público ni los soportes que evidencien el pago de la remuneración de los servicios ecotorísticos, según lo establecido en el procedimiento &quot;GRFN_PR_14 SEGUIMIENTO A LA EMISIÓN Y ENTREGA DE INFORMES FINANCIEROS EN LOS CONTRATOS DE PRESTACIONES DE SERVICIOS ECOTURÍSTICOS COMUNITARIOS&quot;, el proceso de recursos financieros no contabilizó la remuneración que deben cancelar las empresas comunitarias de Nativos Activos, Naturar Iguaque y Aseguías a PNNC, incumpliendo lo indicado en el Régimen de Contabilidad Pública y lo descrito en el Manual de Políticas Contables Manual de Políticas Contables bajo el Marco Normativo para Entidades de Gobierno y Anexo Políticas Operativas PNNC Código: Grfn_Mn_01,  numeral 8.14.1. CRITERIO GENE-RAL DE RECONOCIMIENTO (…)Un ingreso de una transacción sin contraprestación se reconoce cuando:  la entidad tenga el con-trol sobre el activo,  sea probable que fluyan, a la entidad, beneficios económicos futuros o potencial de servicio asociados con el activo; y  el valor del activo pueda ser medido con fiabilidad.. La Subcuenta para el manejo separado de los recursos presupuestales que se asignen a la administración y manejo del Sistema de Parques Nacionales del Fondo Nacional Ambiental – FONAM percibe los siguientes ingresos sin contraprestación: • Ecoturismo: Ingreso por derechos de ingreso a los Parques Nacionales Naturales, acuer-dos de concesión, contratos de ecoturismo comunitario, Cobro por Actividades Recreativas Acuáticas y Cobro por Tránsito de Embar-caciones." u="1"/>
        <s v="OB No. 1: En el ejercicio  auditor realizado  al Grupo  de Gestión  Financiera,   se evidenció   que al cierre  de  la vigencia  de  2017,  no se causaron  los ingresos  de cuotas  de remuneración  de las empresas comunitarias:  Nativos   Activos   de  PNN  Corales   del  Rosario   y  San  Bernardo,   Natur   lguaque  del  SFF lguaque y Yarumo Blanco  de SFF Otún  Quimbaya  de algunos  períodos  de dicha  vigencia.   Así como para toda la vigencia  2017  por tarifa  progresiva  de las  empresas  comunitarias:  Andaquíes   del  PNN Cueva  de los  Guácharos    y  Mano   Cambiada    del  PNN   Utría,   según   principio   de   causación    del  Régimen   de Contabilidad  Pública." u="1"/>
        <s v="En la verificación por parte del grupo de Control Interno, no se evidenció cumplimiento del 100% de la meta “2-Revisar _x000a_los perfiles para designar a las personas encargadas de la atención al ciudadano”, la cual tenía como fecha de _x000a_ejecución 27 de febrero de 2022." u="1"/>
        <s v="NO CONFORMIDAD No. 71: En las garantías presentadas para la vigencia 2020, no se actualizó el valor a salarios mínimos vigentes para dicha vigencia, incumplimiento presuntamente los literales a, b, d y e del numeral 7.1 de los pliegos de condiciones, que hacen parte integral del contrato de concesión No. 001 de 2016" u="1"/>
        <s v="NC No 6. No se evidencia firma de los estudios previos correspondientes al contrato No 143 de 2014 suscrito con el Sr Jairo Marciano García Nuñez en la vigencia 2014 y al contrato No 027 de 2016 suscrito con el Sr Carlos Díaz Durango en la vigencia 2016" u="1"/>
        <s v="Se evidenció que el espacio destinado para la ubicación de las personas o sala de espera para quienes requieren los servicios de la entidad en atención al usuario y radicación es compartido con el área destinada al centro de documentación o biblioteca, sin que se cuente con áreas privadas o exclusivas para cada servicio. Las mesas redondas y las sillas giratorias con brazos, no son aptas para la recepción de personas con discapacidades físicas, adultos mayores, niños, mujeres embarazadas, personas de talla baja y población vulnerable en general, las sillas no son fijas para espera prioritaria, las sillas no están ubicadas de manera que un perro de guía o un perro de asistencia pueda acompañar a su dueño y descansar al frente del asiento o debajo de éste, incumpliendo el numeral 15 de la NTC 6047 de 2013 (Instalaciones para perros guía y otros perros asistencia)." u="1"/>
        <s v="No Conformidad No 11:Se registran en el inventario Impresoras láser las cuales físicamente no se encontraron en el área como los soportes que demuestren la ubicación de las mismas" u="1"/>
        <s v="No Conformidad No 19: No se evidencia cumplimiento de la actividad No 13 en lo relacionado con “...Consolidar trimestralmente la información financiera de todos los contratistas generando el respectivo informe y remitirlo a la Subdirección de Sostenibilidad y Negocios Ambientales...”. " u="1"/>
        <s v="Observación No 4 No se han adelantado las acciones eficaces, efectivas y eficientes por parte del Santuario de Fauna y Flora Los Flamencos que permitan dar cumplimiento de la Resolución 163 del 18 de diciembre de 2012 del proceso de baja de los bienes y elementos que no cumplieron con la destinación final como donación, destrucción y comercialización que requieren de esta actividad." u="1"/>
        <s v="No Conformidad No.1 No se cumplió al 100% la meta del indicador número de individuos plantados del programa de restauración PAA 2021." u="1"/>
        <s v="NO CONFORMIDAD No.58: No se evidenció cumplimiento del artículo 56 de la Ley 1333 de 2009 por cuanto no obra la comunicación al procurador del Auto 010 del 31 de mayo de 2021." u="1"/>
        <s v="NO CONFORMIDAD No. 1: En el ejercicio de Auditoría Interna, se evidenció que la actuación de la evaluación una vez surtida la indagación preliminar se expide después de un tiempo considerable no estando en armonía con el artículo 150 de la Ley 734 de 2002, como se pudo observar en el expediente Exp. 820-2019." u="1"/>
        <s v="NO CONFORMIDAD: No. 51: No se evidenció la constitución de pólizas para el amparo de los nuevos bienes adquiridos por el concesionario para la prestación del servicio concesionado de acuerdo con las condiciones exigidas en el mismo teniendo en cuenta que se requiere como requisito en la prestación del servicio." u="1"/>
        <s v="OBSERVACIÓN No.60: DTAN El artículo 1 del auto del 001 del 10 de febrero de 2017 no establece de manera concreta que medida preventiva se impone, ni tampoco la obra, proyecto o actividad objeto de suspensión." u="1"/>
        <s v="OBSERVACIÓN No. 3: Se evidenció que los registros realizados en el inventario no cuentan con el control conforme a lo establecido en el procedimiento Registro de Predios en el Inventario, se registran bienes a cargo de los almacenistas en las direcciones territoriales, sin que sean los responsables físicamente a partir de la ubicación y custodia de los elementos." u="1"/>
        <s v="No conformidad  3.  No se evidenció la certificación de recaudo y recibo de consignación del mes de agosto de 2016 del PNN Cueva de los Guacharos de acuerdo a lo establecido en la actividad No.7 del Procedimiento Recaudo y Registros de Derecho de Ingreso GRFN_PR_17." u="1"/>
        <s v="NO CONFORMIDAD No. 1: Se presenta incumplimiento de las metas de participación de la mujer en otros niveles decisorios, correspondientes a Direcciones Territoriales, al tener solo a una mujer vinculada, lo que arroja un cumplimiento del 20%, vulnerado el literal b del artículo 4 de la Ley 581 de 2000." u="1"/>
        <s v="Se evidenció que la señalización con que cuenta el edifico no suministra información táctil adicional para ser utilizada por personas ciegas o con capacidad visual reducida, las superficies peatonales no presentan cambios en el material con indicadores táctiles, estas superficies no cuentan con señales luminosas, la señalización utilizada no es la apropiada según los requisitos de la norma en tamaño, simbología, iluminación, tipo y ubicación, no se cuenta con un estudio o política para determinar el tipo, la ubicación y cantidad de dicha señalización entre otros aspectos de la norma, según lo establecido en el numeral 45 de la NTC 6047 de 2013." u="1"/>
        <s v="NO CONFORMIDAD No.11_x000a_No se evidenció la entrega de los informes trimestrales con la bitácora correspondiente dentro de los 15 días hábiles siguientes a la terminación del trimestre por parte del contratista, incumpliendo lo establecido en el capítulo VIII - Informes y Estadísticas, del Anexo No.2 Técnico." u="1"/>
        <s v="NO CONFORMIDAD No.50:_x000a_No se evidenció cumplimiento al artículo 16 de la Ley 1333 de 2009, al emitir el auto de inicio 022 del 6 de junio de 2017, por fuera del término de 10 días contados desde la expedición del auto que legalizo la medida preventiva impuesta mediante acta de fecha 13 de diciembre de 2016." u="1"/>
        <s v="No Conformidad No 1:No se evidenció cumplimiento del procedimiento de actualización de inventarios en lo que corresponde a la relación de los bienes que hacen parte del área protegida." u="1"/>
        <s v="NO CONFORMIDAD No.2: No se evidenció cumplimiento en termino a la actividad No.23 del procedimiento AMSPNN_PR_22, debido a que la publicación del acto administrativo de inicio del Proceso Sancionatorio Resolución 06 del 26 de junio de 2015, no se encontró publicada para los meses de junio, julio, agosto, septiembre, octubre, noviembre y diciembre de 2015." u="1"/>
        <s v="NO CONFORMIDAD No. 63: No se evidenció el control en el desarrollo de las actividades relacionadas con el mantenimiento preventivo y correctivo para los inmuebles a cargo de PNNC, tendiente a mantener, arreglar, rehabilitar en forma preventiva y correctiva la infraestructura física a cargo del PNN Gorgona, de acuerdo con la Cláusula No.18 numeral 4." u="1"/>
        <s v="NO CONFORMIDAD No.22_x000a_El NIT 901037393-8 en las pólizas de cumplimiento No.60-44-101006621 y No.60-40-101002483 con fecha de expedición del 25 de octubre de 2019 no concuerdan con el NIT de la Subcuenta 9001037393 como beneficiario para el manejo separado de los recursos presupuestales que se asignen a la Administración y Manejo del Sistema de Parques Nacionales, determinado en el Capítulo No.13 del Contrato de Concesión No.001 de 2019 con Unión Temporal Operación Nevados." u="1"/>
        <s v="OBSERVACIÓN No.47: Se observa que desde el 27 de noviembre de 2020 y una vez notificado el auto de formulación de cargos, no ha tenido impulso procesal el EXPEDIENTE 019-2018." u="1"/>
        <s v="NO CONFORMIDAD No 28:Se evidenció que los planos de evacuación de los pisos 2 y 8, así como los planos arquitectónicos de los pisos 1 y 8, no se encuentran actualizados de acuerdo con los cambios y la organización de los puestos de trabajo, según el numeral 45 de la NTC 6047 de 2013." u="1"/>
        <s v="NO CONFORMIDAD No 25:Se evidenció que la entidad no cuenta con el estudio total de iluminación y su implementación, que permita verificar la planificación de la iluminación artificial debidamente coordinada con la planificación de la iluminación natural y donde se evidencie si la ubicación y color de las luces evitan causar deslumbramientos, reflejos o sombras y si la cantidad de iluminación no genera dificultades a las personas, así como la ubicación, distribución de las lámparas de iluminación, hacia todos los puestos de trabajo, cuartos de almacenamiento, escaleras, salas de reuniones, baños, cafetería, áreas de pasillos, espacios para lectura, áreas comunes, espacios de estacionamiento de vehículos y de movilización de las personas al interior de la edificación utilizadas por PNNC es la adecuada, garantizando que las personas con discapacidad visual perciban la luz y la oscuridad, según lo establecido en el ANEXO A de la NTC 6047 de 2013." u="1"/>
        <s v="OBSERVACIÓN No 3: Realizar la disposición final de los bienes una vez se emita la resolución que ordena la baja de los bienes, tendientes a salvaguardar la responsabilidad por la pérdida u otra circunstancia que pueda afectar dichos bienes." u="1"/>
        <s v="NO CONFORMIDAD No.12_x000a_No se evidenció el Programa de Ahorro y Uso Eficiente de Agua y el Programa de Ahorro y Uso Eficiente de Energía, de que trata el Anexo No.2 Técnico y que forman parte integral del Plan de Manejo Ambiental, incumpliendo la Obligación 11.3 del Contrato de Concesión No.001 de 2019." u="1"/>
        <s v="NO CONFORMIDAD No.13: Verificada la información contractual, no se evidencia pagos de varios meses del primer semestre del 2021, como tampoco evidencia de modificación del contrato. Incumpliendo lo establecido en el principio de planeación establecidos en la Constitución Política en sus artículos 209, 339 y 341 y la Ley 80 en su artículo 26, así obligaciones estipuladas en el contrato que es considerado ley para las partes. " u="1"/>
        <s v="No conformidad 2:  No se alcanzó el 100% de cumplimiento de la meta en el indicador &quot; Número de hectareas sembradas&quot; en la vigencia 2021" u="1"/>
        <s v="NC No. 1: En la revisión  del  procedimiento  boletines   caja y bancos  de enero  a diciembre 2017  de  la fuente  Gobierno  Nacional  -GN-,  se observó   imprecisiones   en  registros   de  beneficiario    final,_x000a_incumpliendo    las  actividades   6 y 7 del  procedimiento  y del  procedimiento   control interno  contable-etapas del  proceso  contable  -registros  (Ley 357 de 2008)   al literal  a) del   numeral  7.5.3.1   de  la ISO  9001 de 2015 y  al   elemento    autoevaluación    del   componente     autoevaluación    y   módulo   Control   y   Evaluación    y Seguimiento   del  MECI  2014." u="1"/>
        <s v="NO CONFORMIDAD No. 12: Se evidenció el registro de partes o componentes de la infraestructura como activos, así como de las remodelaciones efectuadas y registradas causando gastos por concepto de seguros no justificados y reflejando saldos imprecisos en la cuenta de propiedad planta y equipo." u="1"/>
        <s v="NO CONFORMIDAD No 15:La Dirección Territorial Amazonía con relación al indicador, Porcentaje de planes de emergencias y contingencias por desastres naturales e incendios de cobertura vegetal implementados en las áreas protegidas del SPNN, no generó el informe de implementación consolidado, el cual se debe presentar anualmente" u="1"/>
        <s v="NO CONFORMIDAD No 1: La Dirección Territorial Amazonía no cumplió la meta del indicador % de procesos de contratación gestionados en las plataformas vigentes, ya que al cierre se evidencia un avance del 0%" u="1"/>
        <s v="No conformidad No.2 No se evidenció el consecutivo en el listado de visitantes y control de recaudo presentado por SFF Otún de Quimbaya, en el mes de febrero de 2020, es decir, que se cumple parcialmente las actividades 7 y 9 del procedimiento Recaudo y registro de ingreso. Es necesario llevar un control del resumen de la boletería vendida." u="1"/>
        <s v="No conformidad No.1 . No se evidenció el consecutivo en el listado de visitantes y control de recaudo presentado por PNN Nevado, en el mes de febrero de 2020, es decir, que se cumple parcialmente con las actividades 7 y 9 del procedimiento Recaudo y registro de ingreso. Es preciso llevar un control del resumen de la boletería." u="1"/>
        <s v="Observación No 3: No se ha dado cumplimiento a la destinación final de la baja del servicio de una máquina que fabrica hielo la cual se encuentra almacenada en la bodega de la sede administrativa de leticia y se encuentra asignada al PNN Amacayacu y es necesario minimizar su deterioro y posible detrimento territorial" u="1"/>
        <s v="No conformidad 16. No se evidenció la relación actualizada de los bienes muebles, dotación y equipos de las vigencias auditadas, entregados en comodato por Parques Nacionales Naturales de Colombia, incumpliendo la Obligación No. 34 de la Cláusula 6 del Contrato No. 001 de 2016." u="1"/>
        <s v="No conformidad No.5. No se da cumplimiento en su totalidad a la actividad No. 21 del procedimiento en “…_x000a_recuperación de cartera”, como se evidencia, existen saldos de cuentas por cobrar de vigencias 2016, 2017 y 2018._x000a_Es necesario continuar con la depuración de la cuenta en mención y realizar las gestiones para su respectiva recuperación." u="1"/>
        <s v="Observación No 3 Se requiere reiterar por parte del Santuario de Fauna y Flora Los Flamencos a la DTCA, el estado de los procesos sancionatorios que a la fecha no tienen impulso en el área protegida en lo que corresponde a la emisión de conceptos técnicos competencia de la Territorial y el Nivel Central que son acciones fundamentales para dar por culminados los procesos y hacer efectivas las sanciones proferidas." u="1"/>
        <s v="No Conformidad No.14: Durante la revisión de expedientes se evidencio duplicidad en los radicados de varios de estos, situación que puede entorpecer la gestión y control óptimo del avance del proceso conforme a lo establecido en la Ley 594 de 2000 de Gestión Documental" u="1"/>
        <s v="No conformidad No.9.No se está cumpliendo con la actividad 33 del procedimiento GRFN_PR_ 15, “Realizar conciliación de saldos contables vs el informe de ejecución presupuestal de gastos”, debido al cambio del Catálogo de clasificación presupuestal según Resolución 010 de7 de marzo de 2018 y no se ha actualizado el procedimiento incumpliendo con lo dispuesto en el numeral 7.5.3.2 de la Norma ISO—9001-2015." u="1"/>
        <s v="OBSERVACIÓN 3: Se observó que los indicadores descritos en el Manual Metodológico, numeral 3.1.5 (Definición de variables y construcción de indicadores), corresponden a Indicadores de Gestión o Seguimiento y no a los Indicadores Estadísticos de la Operación Estadística “Áreas Protegidas Integrantes del SINAP inscritas en el RUNAP”, de acuerdo a lo establecido en el numeral 5.5, literal c) los indicadores estadísticos, de la NTCPE 1000:2020." u="1"/>
        <s v="OBSERVACIÓN No.2: DTOR_x000a_El inicio del presente expediente se hace con fundamento en el Decreto 2811 de 1974, situación que no está mal, sin embargo, la formulación de cargos solo se fundamenta en el Decreto 1076, por lo anterior se recomienda dar aplicación al principio de congruencia de la actuación, ya que la formulación de cargos debe guardar estricta relación con el auto de inicio, en este último se recomienda informar todo el marco jurídico que regula el hecho investigado." u="1"/>
        <s v="No conformidad 1:  No se alcanzó el 100% de cumplimiento de la meta en el indicador &quot; Número de los arboles sembrados&quot; en la vigencia 2021" u="1"/>
        <s v="NO CONFORMIDAD No.23_x000a_No se evidenció la garantía del amparo “Todo Riesgo”, como lo establece el literal c) del capítulo 13 del Contrato de Concesión No.001 de 2019 con Unión Temporal Operación Nevados y la cláusula 11 del mismo, solicitada mediante radicado No.20216200001043 del 13 de abril de 2021, suscrito por la Jefe del Área Protegida y supervisora del contrato." u="1"/>
        <s v="NO CONFORMIDAD No.16 No se aportó la relación de personal disponible para la prestación de los servicios, tendiente a garantizar la disponibilidad del mismo para la prestación de los servicios" u="1"/>
        <s v="NO CONFORMIDAD No.48: _x000a_No se evidencia cumplimiento al artículo 16 de la Ley 1333 al emitir el auto de inicio 007 del 7 de febrero de 2017, por fuera del término de 10 días contados desde la expedición del auto que legalizo la medida preventiva impuesta mediante acta de fecha 30 de junio de 2016." u="1"/>
        <s v="NO CONFORMIDAD No.44 No se evidenció el Orfeo del PNN Corales del Rosario mediante el cual remite a la Dirección Territorial Caribe el informe con los respectivos soportes de la matriz de ingreso a visitantes (Consignaciones, boletas diligenciadas y boletas anuladas) y el cual se debe generar dentro de los tres primeros días calendario del mes siguiente, incumpliendo la actividad_x000a_No.7 del Procedimiento Recaudo y Registros de Derecho de Ingreso GRFN_PR_17._x000a_" u="1"/>
        <s v="NO CONFORMIDAD No.46 No se evidenció el cumplimiento al Procedimiento Recaudo y Registros de Derecho de Ingreso GRFN_PR_17 por parte del Parque Nacional Natural Corales del Rosario y San Bernardo, al igual que los controles implementados por parte de la Subdirección Administrativa y Financiera, con el objeto de asegurar su aplicabilidad y la gestión efectiva sobre los recaudos_x000a_" u="1"/>
        <s v="NO CONFORMIDAD No 4: No se encontró evidencia del cumplimiento del procedimiento en cuanto a la actividad No 14“…NO: Comunicar y enviar al nivel central y a la Dirección Territorial el resultado de la verificación de coberturas de la tierra. La capa de puntos de verificación con las fotografías asociadas o la comunicación de que no tienen observaciones…” y el punto de control establecido hace mención a“…Oficio de envío de verificación de coberturas de la tierra…”." u="1"/>
        <s v="NO CONFORMIDAD No.5 No se evidencia Plan de Trabajo construido conjuntamente con entre la Empresa Comunitaria “Nativos Activos” y Parques  Nacionales Naturales de Colombia para la vigencia 2015, incumpliendo la Obligación No.6 de la Cláusula No.6 del Contrato de Ecoturismo Comunitario No.001 de 2008." u="1"/>
        <s v="NO CONFORMIDAD: No. 58: No se evidenció que el Concesionario contratará y garantizará la permanencia de personas que cumplen con los perfiles y requisitos establecidos en el pliego de condiciones respecto del personal mínimo requerido para las vigencias 2017, 2018, 2019 y 2020, incumpliendo lo establecido en el literal b) de la Obligación No.15.2.7.del Contrato de Concesión No.001 de 2016 celebrado entre Parques Nacionales Naturales de Colombia y la Unión Temporal Concesión Gorgona." u="1"/>
        <s v="NO CONFORMIDAD No.15_x000a_No se evidenció el mantenimiento integral por parte de la Unión Temporal Operación Nevados, de los equipos y de la dotación recibida, por cuanto no se dispuso al Grupo de Control Interno de los programas de mantenimiento aprobados por Parques Nacionales Naturales de Colombia, incumpliendo la Obligación 11.4 del Contrato No.001 de 2019." u="1"/>
        <s v="No Conformidad No.11 Incumplimiento en el indicador &quot;Porcentaje de sanciones en firme, debidamente ejecutadas&quot;" u="1"/>
        <s v="No se evidenció que cada póliza este acompañada del acta de aprobación y obre en el correspondiente expediente contractual, ya que no fueron aportadas las actas de aprobación de los años 2015, 2017 y 2020." u="1"/>
        <s v="OBSERVACIÓN No.7_x000a_Para el Riesgo No.23 El PNN Sierra de la Macarena reportó evidencias de 2021. Por lo anterior no se evidenció cumplimiento de la acción de control la cual informó que se encuentra en un avance del 17%" u="1"/>
        <s v="NO CONFORMIDAD No. 76: Se evidenció que el amparo de todo riesgo del contrato de Concesión No. 001 de 2016, no es renovada anualmente en forma sucesiva, por periodos iguales, con dos meses de anticipación al vencimiento, no se aportaron los documentos según las renovaciones anuales de aprobación de estas pólizas por PNNC, en la póliza de todo riesgo constituida para el contrato de Concesión No. 001 de 2016, para cada vigencia, no se pudo establecer el valor total del amparo, por cuanto no se aportaron los valores y/o inventarios para asegurar las pérdidas o daños materiales que sufran o afecten los activos fijos, bienes muebles e inmuebles de propiedad de PNNC, las pólizas aportadas no se encuentran firmadas por el tomador, en cumplimiento a la cláusula 35 literal f." u="1"/>
        <s v="NO CONFORMIDAD No 11:La Dirección Territorial Amazonía no cumplió la meta del indicador, Porcentaje de avance en el proceso de integración de las Areas Protegidas como determinantes ambientales en instrumentos de desarrollo y ordenamiento territoria, ya que al cierre se evidencia un avance del 0% " u="1"/>
        <s v="NO CONFORMIDAD No. 2: Al verificar la presentación de los Estados Financieros correspondientes, se evidencia que cuenta  con la certificación por parte de la UT - GORGONA y que existe certificación de ingresos por parte del Contador de la DTPA,  pero esta no hace referencia a que sean los Ingresos Brutos operacionales objeto del Contrato, ni tampoco hay evidencia de  haberse corroborado la facturación con evidencias y haber realizado pruebas tanto de cumplimiento como corresponde y de esta manera certificar los ingresos por parte del Concesionario, generando incertidumbre en las cifras reveladas en Estados Financieros, tampoco cuenta con un análisis de Costos y Gastos por parte del supervisor del contrato, para que de esta forma  se controle los costos y gastos incurridos durante el periodo reportado. Por lo anterior no se está dando cumplimiento a la Cláusula 12 del Contrato." u="1"/>
        <s v="NO CONFORMIDAD No. 8: Se evidenció en la relación de bienes en Propiedad Planta y Equipo, clasificados como bienes no explotados con valor histórico de $352.040.235 pendientes del trámite de baja y su disposición final, causando gastos en seguros, impuestos (sobre aquellos bienes generadores del impuesto), gastos por administración y custodia, bodegaje y los riesgos asociados a que están expuestos." u="1"/>
        <s v="Observación No. 1 _x000a_De acuerdo con la revisión efectuada al aplicativo EKOGUI, se observó que no se calificó el riesgo, ni se realizó la incorporación del valor de la provisión del proceso 2189098, dentro de los términos expuestos en el artículo 2.2.3.4.1.10 del Decreto 1069 de 2015, numerales 4 y 5." u="1"/>
        <s v="NO CONFORMIDAD No.13 El formato utilizado para la presentación del inventario no identifica el nombre o título del documento, no indica los responsables de la información, no presenta firmas de los responsables de la información y de los bienes, no indica la fecha de la toma, levantamiento o actualización del inventario, como tampoco se aportó el documento por medio del cual el contratista hace entrega del inventario actualizado al supervisor del contrato, incumpliendo lo establecido en la Obligación No.10 de la Cláusula No.6 del Contrato de Ecoturismo Comunitario No.001 de 2008 entre Parques Nacionales Naturales de Colombia y la Empresa Comunitaria “Nativos Activos”." u="1"/>
        <s v="OBSERVACIÓN No.63: DTAN _x000a_Se observan demoras en la notificación del auto 006 del 18 de diciembre de 2020, toda vez que la citación para la notificación a la Señora Catalina Sánchez fue expedida el 26 de marzo de 2021 y solo hasta el día 16 de junio de 2021 se surtió la notificación por aviso." u="1"/>
        <s v="La Dirección Territorial Amazonía no cumplió la meta del indicador Porcentaje de hectáreas con presiones originadas en infracciones ambientales, intervenida mediante la función sancionatoria, ya que al cierre se evidencia un avance del 0% _x000a_" u="1"/>
        <s v="NO CONFORMIDAD No.53:No se evidencia cumplimiento al Artículo 48 del Decreto 01 de 1984, debido a que no se encuentra soporte de notifica-ción a los presuntos infractores de los autos 033 de 2010 y 004 de 2014." u="1"/>
        <s v="NO CONFORMIDAD No. 49: No se evidenció el aseguramiento de los bienes muebles que han sido adquiridos por el contratista y puestos al servicio de la concesión durante el tiempo que ha transcurrido de la ejecución del contrato." u="1"/>
        <s v="NO CONFORMIDAD No 6: No se evidenció reporte del cargue de la información o la socialización de la misma correspondiente al POA del primer trimestre de la vigencia 2019 por parte de la Reserva Nacional Natural Puinawai como lo establece el procedimiento." u="1"/>
        <s v="NO CONFORMIDAD No. 67: No se evidenció que Parques haya cumplido con la obligación de estudiar, solicitar ajustes y/o aprobar, el cronograma de ejecución de obras, dentro de los plazos establecidos en el Anexo Técnico, incumpliendo con el numeral 13 de la cláusula No.18 del Contrato de Concesión No.001 de 2016 celebrado entre Parques Nacionales Naturales de Colombia y la Unión Temporal Concesión Gorgona." u="1"/>
        <s v="NO CONFORMIDAD No. 1: Los individuos de senecio  plantados en el PNN Pisba no fueron validados  por el nivel central ya que esta especie al igual que el frailejon de es de habito de crecimiento. El porcentaje de avance acumulado 2.021 (81.9 %)" u="1"/>
        <s v="NO CONFORMIDAD No.20_x000a_Se presenta una diferencia de $4.261.264,74 en el valor por concepto de remuneración a Parques entre el valor consignado y el valor liquidado según evidencias remitidas por PNN Los Nevados a esta auditoría, la cual según reporte de ingresos de la SAF corresponde a los ingresos de noviembre no reportados al Grupo de Control Interno por $128.556.043 y una diferencia de $13.486. 111 en los ingresos del mes de diciembre de 2020." u="1"/>
        <s v="NO CONFORMIDAD No 14:La Dirección Territorial Amazonía no cumplió la meta del indicador, Número de individuos sembrados (árboles, arbustos, lianas, palmas, frailejones), ya que al cierre se evidencia un avance del 88%" u="1"/>
        <s v="No conformidad No. 1: No se evidenció cumplimiento por la DTPA a lo establecido en los puntos de control de las actividades No 10, 16 y 20 del procedimiento Actualización de los Instrumentos de Planeación en lo relacionado con:_x000a_Actividad No 10: Punto de Control: Memorando con observaciones en el caso de remisión; o actas, listas de asistencia y/o ayudas de memoria, en caso de desarrollar sesiones de trabajo._x000a_Actividad No 16: Punto de Control: Memorando radicado y remitido por el Sistema de Gestión Documental de la entidad._x000a_Actividad No 20: Punto de Control: Memorando radicado y remitido por el Sistema de Gestión Documental de la entidad" u="1"/>
        <s v="Observación No.1: El Grupo de Gestión Financiera en el riesgo No.12 acción de control No.4 respecto a “Elaborar informe de Documentos de Recaudo por clasificar asignados versus imputados”, presentó los informes de saldos por imputar de los meses abril, mayo y junio de 2020, sin la firma de quien aprueba." u="1"/>
        <s v="Observación No.3: El resultado de las encuestas de satisfacción de visitantes para el PNN  Los Nevados arroja insatisfaccion del 22% en Accesibilidad- transporte." u="1"/>
        <s v="NO CONFORMIDAD No.10 En la visita de campo, se evidenció en la zona de la cocina, y zonas del Área Protegida, que no se está llevando a cabo la limpieza, desinfección y control de plagas, incumpliendo lo establecido en la Obligación No.7 de la Cláusula No.6 del Contrato de Ecoturismo Comunitario No.001 de 2008." u="1"/>
        <s v="No Conformidad No 33:Se evidenció extemporaneidad en la remisión de la herramienta AEMAPPS a la DTPA mediante correo del 04 de octubre de 2019, incumpliendo el lineamiento de entrega del ejercicio, establecido en el memorando 20192000003723 del 30 de mayo de 2019 “Ampliación fecha de entrega resultados AEMAPPS” con fecha máxima del 30 de junio de 2019." u="1"/>
        <s v="No Conformidad No 23:No se cuenta con un plan de mantenimiento preventivo para la infraestructura existente en el área que permita minimizar los riesgos para la realización de mantenimientos correctivos, así como la prevención de accidentes por la prestación del servicio de ingreso de visitantes" u="1"/>
        <s v="OBSERVACIÓN No.6: DTOR_x000a_Se deben respetar las etapas procesales, el auto de inicio es un auto de trámite, que le permite conocer al investigado el inicio de la facultad sancionatorio del Estado, para que el investigado ejerza su derecho de defensa, no para que la autoridad practique pruebas. Se debe respetar las formas propias de cada proceso, lo anterior de conformidad con el artículo 29 de la Constitución Nacional." u="1"/>
        <s v="NO CONFORMIDAD No 17: Se autorizaron y pagaron cuantías por concepto de anticipos sobre las cuotas de administración del Edificio Bolsa. Correspondiendo en la realidad a pagos anticipados por servicios no causados" u="1"/>
        <s v="No Conformidad No.8: No se evidencia cumplimiento del compromiso de la aprobación y certificación del registro de representación legal de la empresa comunitaria Nativos Activos para la vigencia 2019, tal como lo establece el Plan de Trabajo en su actividad No. 18 &quot;Entregar actualizado el certificado de existencia y representación legal de la empresa comunitaria Nativos Activos, de no ser posible entregar todo la gestión hecha en el marco de esta solicitud, con el fin de que Parques gestione lo posible ante la Agencia Nacional de Tierras como apoyo a esta gestión&quot;." u="1"/>
        <s v="No Conformidad No.5_x000a_El Grupo de Gestión Financiera, para la acción de control No.2 del Riesgo No.12, “Elaborar el boletín de caja y bancos_x000a_de acuerdo con lo establecido en el procedimiento GRFN_PR_02 y remitir los expedientes donde se encuentren dichos_x000a_boletines, NOTA: Será empleando para la evaluación los expedientes cargados por las Direcciones Territoriales en el_x000a_DRIVE correspondiente, conforme los criterios socializados por el Nivel Central”, para lo cual reportan un avance del_x000a_0%, para las seis (6) Direcciones Territoriales, siendo este boletín de vital importancia que su generación sea mensual_x000a_para determinar las acciones reportadas por tesorería de cada una de las Direcciones Territoriales, para que de esta_x000a_forma se cuente con un control efectivo en la prevención del riesgo._x000a_Comentario. En general para el cumplimiento del riesgo No.12, se evidencia un avance porcentual mínimo, teniendo_x000a_acciones tan importantes como reintegros presupuestales, conciliaciones entre las Direcciones Territoriales y el Nivel_x000a_Central, reportar saldos de la cuenta de convenios, estas revisiones y acciones de control deben aplicarse de manera_x000a_oportuna para mitigar el riesgo y generar información financiera reflejando cifras reveladas en Estados Financieros de_x000a_manera veraz y oportuna." u="1"/>
        <s v="NO CONFORMIDAD No.4:_x000a_Una vez revisadas las carpetas contractuales, se evidenció la falta de visto bueno del Supervisor en los informes de los contratistas, no obstante, se continua el trámite para el respectivo pago. Incumpliendo lo establecido en el manual de contratación y supervisión Código: ABS_MN_01, en su numeral 4.9.4.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Decreto 103 de 2015, artículo 8”._x000a_" u="1"/>
        <s v="No Conformidad No 10:Se registra en el inventario, embarcación denominada yubarta con la descripción “…EN MANTENIMIENTO…”, sin los soportes correspondientes que así lo sustenten, la cual físicamente fue encontrada en las instalaciones de la ensenada a la intemperie sin ninguna protección." u="1"/>
        <s v="No Conformidad No.1 No se alcanzó el 100% de cumplimiento de la meta en el indicador &quot; Número de los arboles sembrados&quot; en la vigencia 2021" u="1"/>
        <s v="Como resultado de la verificación de los documentos a cargo del Proceso Coordinación del SINAP, se evidenció que un (1) documento de nueve (09)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u="1"/>
        <s v="OBSERVACIÓN No.7 :Coordinar con la Oficina Asesora Jurídica, con el fin de adelantar las acciones necesarias para la revisión del proceso sobre el siniestro de la cabaña de puerto Santander -PNN Serranía de Chiribiquete, tendiente a lograr la indemnización de los bienes afectados." u="1"/>
        <s v="NO CONFORMIDAD No.2_x000a_No se evidenció la presentación y aprobación en el Comité Institucional de Gestión y Desempeño durante la vigencia 2019 de los autodiagnósticos para las políticas de gestión y desempeño institucional de: gestión del conocimiento y la innovación, gestión del talento humano, participación ciudadana y gobierno digital (en paralelo al desarrollo del PETIC). De igual forma no se evidenció seguimiento al plan de acción de los auto- diagnósticos de gestión del conocimiento y la innovación y gobierno digital. Lo anterior incumpliendo las funciones y responsabilidades del Comité de acuerdo con lo establecido en la Resoluciones No.126 de 2018 y No.0361 de 2019." u="1"/>
        <s v="No Conformidad No.11 Se evidenció un alto porcentaje de expedientes con actuaciones procesales pendientes, lo que genera un periodo de estancamiento que no permite una gestión ideal dentro del proceso sancionatorio y mayor tiempo de duración para el cierre del expediente”" u="1"/>
        <s v="No Conformidad No.4: El Grupo de Gestión Financiera en el riesgo No.12 acción de control No.6, relacionada con “Elaborar informe de excedentes financieros y anteproyecto presupuesto de ingresos y remitirlos a la OAP para determinar la asignación de recursos de la subcuenta FONAM por recurso 21 y 20 respectivamente”, no presenta información en la matriz del II cuatrimestre de 2020 y tampoco presenta evidencias en el DRIVE." u="1"/>
        <s v="NO CONFORMIDAD No.1: PROCESO GESTIÓN DOCUMENTAL _x000a_Como resultado de la verificación de los documentos a cargo del proceso Gestión Documental, se evidenció que cinco (5) documentos de los seis (6)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u="1"/>
        <s v="Del seguimiento realizado por parte del Grupo de Control Interno, se evidenció que el Grupo de Gestión de Tecno logías y Seguridad de la Información no ha dado cumplimiento al procedimiento, los lineamientos, mecanismos y _x000a_INFORME FINAL DE AUDITORÍA INTERNA Código: EI_FO_04_x000a_Versión: 9 Vigente desde: 15/09/2021 Página 15 de 18_x000a_acciones enmarcados en la Ley 1581 de octubre 17 de 2012, “…Por la cual se dictan disposiciones generales para la protección de datos personales…”, que demuestren que los procesos responsables de su verificación, seguimiento y actualización de la información al interior de PNNC así como inscripción ante el Registro Nacional de Bases de Datos de la Superintendencia de Industria y Comercio se esté adelantando; para dar cumplimiento al artículo 2.2.2.26.1.3 del Decreto 1074 de 2015 y a las disposiciones emitidas en el marco de la protección a los datos personales." u="1"/>
        <s v="Se evidenció que los planos de evacuación de los pisos 2 y 8, así como los planos arquitectónicos de los pisos 1 y 8, no se encuentran actualizados de acuerdo con los cambios y la organización de los puestos de trabajo, según el numeral 45 de la NTC 6047 de 2013." u="1"/>
        <s v="Incumplimiento a lo establecido en la cláusula 6 referente a: “El CONTRATISTA deberá constituir a su costo y a favor de la NACIÓN - MINISTERIO DE AMBIENTE, VIVIENDA Y DESARROLLO TERRITO-RIAL - UNIDAD ADMINISTRATIVA ESPECIAL DEL SISTEMA DE PARQUES NACIONALES NATURALES”, dentro de los diez (10) días hábiles siguientes a la fecha de perfeccionamiento del contrato, garantía única expedida por una compañía de seguros legalmente constituida en Colombia y cuya póliza matriz se encuentre aprobada por la Superin-tendencia Bancaria, de conformidad con lo estipulado en los artículos 4 del Decreto 4828 de 2008, 1 del Decreto 2493 de 2009 y 25 numeral 19 de la Ley 80 de 1993, que ampare el siguiente riesgo: a) De Cumplimiento: Para garantizar las obligaciones contractuales, incluyendo el pago de la remuneración a favor de la UNIDAD, en la cuantía y plazo previsto en el presente contrato, la cual será equivalente a diez millones de pesos ($10'000.000) por el primer (1er) año de vigencia del presente contrato, contado a partir de la suscripción del acta de inicio._x000a_A partir del segundo (2°) año y para cada año subsiguiente, la póliza deberá constituirse con una vigencia anual y el valor del amparo se incrementará de acuerdo con el índice de Precios al Consumidor - IPC del año inmediatamente anterior”, toda vez que efectuados los cálculos de actualización de amparos y el IPC certificado por el DANE desde el año 2010 a la fecha, el valor asegurado es inferior al valor calculado correspondiente a cada año según incremento de IPC; por ejemplo para el año 2020 debía ser $14.581.920 y no de 12.936.457; este mismo hecho se vio reflejado en la póliza aportada para el año 2018, donde el amparo era de 13.050.551 y para el año 2019 pasa a ser de $12.688.210 con IPC positivo de 3.18%; esta situación se dio para todos los anexos de la póliza presentada desde el año 2015 a la fecha." u="1"/>
        <s v="No conformidad 12. No se evidenciaron los informes de avance en la valoración de la oferta y demanda del recurso hídrico en el Parque Nacional Natural Cueva de los Guácharos, del año 2016, diciembre de 2017, enero-agosto de 2018, años 2019 y 2020._x000a_" u="1"/>
        <s v="No conformidad No. 3 No se evidenciaron actualizados los inventarios por cuentadante firmados por cada uno de sus responsables en el Santuario de Fauna y Flora Los Flamencos, incumpliendo con el numeral 4.2.4 Control de Registros NTCGP1000 y el elemento 3. Eje Trasversal Información y comunicación." u="1"/>
        <s v="Observación No.2: El Grupo de Gestión Financiera en el Riesgo No.13 Acción de control No.2, relacionada con “Certificar la información contable registrada en SIIF NACIÓN”, presentó sin firma la certificación de Estados finan-cieros con corte a 31 de marzo de 2020 de Parques Nacionales Naturales de Colombia. Lo anterior teniendo en cuenta la Resolución 079 del 30de marzo de 2020 emitida por la Contaduría General de la Nación la cual prorrogó la presentación de la información contable del primer trimestre hasta el 29 de mayo 2020." u="1"/>
        <s v="No Conformidad No. 2: DTCA – DTAO – GGF Se evidenció que para el cierre de la vigencia 2020 y a marzo de 2021 presenta la DTCA en cuanto a saldos de convenios  sin legalizar de la cuenta 190801 un valor de $172.467.257 – FONAM vigencia 2014 y $554.571.162 correspondiente a  vigencias anteriores desde la vigencia 2016. De igual forma la DTAO con un saldo sin legalizar de convenios al cierre de  la vigencia 2020 y marzo 2021 un valor de $25.000.000.  La situación descrita anteriormente trae como consecuencias medidas negativas por parte del Ministerio de Hacienda – GRUPO PAC, en cuanto a la penalización con la no colocación de PAC para PNNC, por el déficit de recaudo fiscal, como  se ha advertido en mesa de trabajo con el Ministerio de Hacienda y esto significaría incumplimiento en cuanto al pago de  las obligaciones contraídas con proveedores de bienes o servicios de la entidad que pueden terminar en reclamaciones  contractuales, incumpliendo el Procedimiento GESTIÓN CONTABLE Código: GRFN_PR_15 – Actividades No. 11 y 15" u="1"/>
        <s v="NO CONFORMIDAD No.28 No se evidenciaron soportes que reflejen las acciones implementadas para el manejo integral de los residuos sólidos que incluye la minimización en la fuente, reutilización, reciclaje y disposición final de los residuos. Así mismo, la lista de clasificación de residuos que se generan, en la prestación del servicio de ecoturismo comunitario, para el periodo comprendido del 2015 al 2020, incumpliendo la Obligación No.24 de la cláusula No.6 del Contrato de Ecoturismo Comunitario No.001 de 2008." u="1"/>
        <s v="No conformidad #1: No se evidenció cumplimiento por parte del Parque Nacional Natural Farallones de Cali a lo establecido en los puntos de control de las actividades No 8 y 10 del procedimiento Actualización de los Instrumentos de Planeación en lo relacionado con:_x000a__x000a_Actividad # 8: Punto de Control: memorando radicado y remitido por el Sistema de Gestión Documental de la entidad._x000a_Actividad #10:  Punto de Control: memorando con observaciones en el caso de remisión; o actas, listas de asistencia y/o ayudas de memoria, en caso de desarrollar sesiones de trabajo." u="1"/>
        <s v="NO CONFORMIDAD No.19_x000a_Se evidenció una diferencia entre el consolidado de ingresos de enero y febrero de 2020 vs. Estadísticas de número de facturas y sector de $17.708.993 y para febrero $3.694.541." u="1"/>
        <s v="NO CONFORMIDAD No.53: No se evidencia cumplimiento al Artículo 48 del Decreto 01 de 1984, debido a que no se encuentra soporte de notifica-ción a los presuntos infractores de los autos 033 de 2010 y 004 de 2014." u="1"/>
        <s v="NO CONFORMIDAD No.16_x000a_No se evidenció respuesta por parte de la Entidad a la comunicación del 24 de julio de 2020 de la Unión Temporal Operación Nevados, en la que se solicita a Parques Nacionales Naturales de Colombia, la modificación al Contrato de Concesión No.001 de 2019, en el cual plantea que “…conscientes de que, a partir de la reactivación del contrato las proyecciones estimadas sufrirán importantes disminuciones”, e informa “…total disposición para dar continuidad y sacar adelante este proyecto”." u="1"/>
        <s v="No Conformidad No.14_x000a_En la verificación del reporte de la Dirección Territorial Andes Nororientales en la acción de control “Solicitar inactivación por parte del Coordinador Administrativo yFinanciero para portal bancario de los usuarios que presenten novedades como vacaciones y licencias” del Riesgo No.19, se pudo evidenciar que las evidencias reportadas no coinciden en relación con la Descripción de Monitoreo, toda vez que en la descripción de Monitoreo refieren como_x000a_evidencia el Memorando No. 20215510003423 y el memorando cargado como evidencia es el No. 20215510003173." u="1"/>
        <s v="OBSERVACIÓN No. 1: En las actas de suspensión y reanudación, se debe dejar evidencia de la fecha de suscripción de los documentos." u="1"/>
        <s v="OBSERVACIÓN No. 5: Las pólizas presentadas para asegurar los bienes, deben estar acompañadas del correspondiente inventario, con el fin de verificar el cumplimiento de las coberturas." u="1"/>
        <s v="NO CONFORMIDAD No. 17: Se evidenció el aseguramiento de bienes clasificados como de consumo (Botas Impermeables) del PNN Utria, generando sobre costos por concepto de primas." u="1"/>
        <s v="NO CONFORMIDAD No. 9: No se evidenciaron los reportes de consumo de combustible realizados a la DTAM en la vigencia 2021 con sus respectivas variaciones en las fechas establecidas._x000a_" u="1"/>
        <s v="NO CONFORMIDAD No. 3: Se evidenció a través de los comprobantes de entrada a almacén, la adquisición durante la vigencia 2019 de elementos para cafetería (70.362 bolsas de café soluble x 1000 gr, 11.040 bolsas de Té por 600 Gr, y 2.400 bolsas de aromática panela sabores varios por 1000 Gr) por valor de $54.566.101,60 sin que se hayan evidenciado las necesidades de la entidad en estas cantidades, así como la justificación del gasto y consumo real efectuado." u="1"/>
        <s v="NO CONFORMIDAD No.1 No se evidenciaron completas las Encuestas de Satisfacción de Visitantes solicitadas para las vigencias 2015 a la 2020, de igual manera, no se evidenció retroalimentación de las Encuestas de Satisfacción de Visitantes por parte de PNN a los miembros de Nativos Activos, ni se evidenció seguimiento al libro de observaciones o copia en la sede administrativa del Área Protegida." u="1"/>
        <s v="NO CONFORMIDAD No 2: No se evidenciaron soportes de las ordenes bancarias por los pagos generados por la DTAM de los traspasos a tesorería por concepto de Sueldos, Bonificaciones, Primas, Auxilio de Transporte y Subsidio de Alimentación." u="1"/>
        <s v="No conformidad 7. No se evidenció la fecha de aprobación de la garantía por parte de Parques Nacionales Naturales de Colombia, incumpliendo lo señalado en la cláusula 6 del Contrato de Ecoturismo Comunitario Los Andakíes No.001 de 2016, así mismo, se evidenció inconsistencias entre lo señalado en el Acta de Inicio del contrato del 05 de marzo de 2016, informando la aprobación de la garantía única la cual fue expedida el 08 de marzo de 2016." u="1"/>
        <s v="OBSERVACIÓN No.49: El artículo 1 del auto 004 del 08 de febrero de 2021 no establece de forma clara el proyecto, obra o actividad que es objeto de suspensión, situación que debe quedar clara en el resuelve del acto administrativo." u="1"/>
        <s v="No conformidad 14.  No se evidenció Plan de Mantenimiento Preventivo de bienes muebles, dotación y equipos para las vigencias 2016, 2017, 2018, 2019 y 2020 y aprobación por parte de Parques Nacionales Naturales, incumpliendo la Obli-gación No.35 de la Cláusula No.6 del Contrato No.002 de 2016 de Ecoturismo Comunitario “Cerca Viva”." u="1"/>
        <s v="NO CONFORMIDAD No. 11: No se evidenció que el contratista efectúe el pago por concepto de servicios públicos, por cuanto estos son suministrados con la infraestructura existente en el PNN Gorgona, siendo necesario efectuar la modificación del contrato con respecto a la obligación a cargo del contratista en el sentido que en el PNN Gorgona no se efectúa pago alguno por servicios públicos." u="1"/>
        <s v="NO CONFORMIDAD No.2 PNN AMACAYACU_x000a_En el marco de la Auditoría Interna, no se evidenció la socialización del Plan de Emergencia y Contingencia por Desastres Naturales y socionaturales vigente para los años 2020 y 2021 del PNN Amacayacu, incum-pliendo la actividad No.8 del procedimiento AAMB_PR_06 Gestión del Riesgo Desastres Naturales V6." u="1"/>
        <s v="NO CONFORMIDAD # 2. No se evidenció cumplimiento por parte del Parque Nacional Natural Farallones a lo establecido en la actividad No 11 del procedimiento Gestión de Riesgo Público:_x000a__x000a_Actividad # 11: Socializar al personal de las áreas protegidas el Plan de Contingencia para Riesgo Público actualizado y aprobado y el desarrollo de la articulación interinstitucional con las entidades involucradas con la problemática presente en las Áreas." u="1"/>
        <s v="No Conformidad No 25:No se dio cumplimiento al procedimiento Solicitud y Legalización de Comisiones en lo que corresponde a la legalización de la comisión No 917 del 02 de junio de 2019 conferida a la señora Adriana Pinilla Guzmán en la ruta PNN Utría - Bahía Solano-El Valle-PNN Utría en lo que correspondió al certificado de permanencia o cumplido de comisión presentado para su legalización" u="1"/>
        <s v="NO CONFORMIDAD No.91: DTAN_x000a_No se evidenció la comunicación del auto 007 del 25 de octubre de 2019 a la Procuraduría General de la Nación incumpliendo el inciso 3 del artículo 56 de la Ley 1333 de 2009._x000a_" u="1"/>
        <s v="No conformidad 2:  El PNN Sierra Nevada de Santa Marta no alcanzó el 100% de cumplimiento de la meta en el indicador &quot;No. de hectáreas bajo sistemas de conservación: restauración, rehabilitación, recuperación, sistemas sostenibles derivados de usos legales y permitidos en el SPNN y sus zonas de influencia&quot;, en la vigencia 2021" u="1"/>
        <s v="NO CONFORMIDAD No. 9: No se evidenció que el Concesionario atendió en un plazo máximo de diez (10) días hábiles los requerimientos que por escrito ha realizado PARQUES y/o el supervisor del Contrato, relacionados con la ejecución del  contrato, en los años 2016 a 2020, como lo establece el literal g) de la Cláusula 15.2.1 del Contrato de Concesión No.001 de 2016 celebrado entre Parques Nacionales Naturales de Colombia y la Unión Temporal Concesión Gorgona." u="1"/>
        <s v="OBSERVACIÒN No 1: En la auditoria de seguimiento de la CGR como hallazgo 2 se evidenciò: En los estudios previos para la ejecución de los contratos indican que no aplica ningún permiso, autorización y/o licencia ambiental porque son obras de dragado en cauce natural, sin embargo la normatividad establece que las actividades de dragados de profundización en áreas deltas, desviación de cauces en la red fluvial, rectificación de cauces y proyectos que adelanten las Corporaciones relacionados con obras de regulación de cauces y corrientes de agua y de recuperación de tierras que sean necesarias para la defensa, protección y adecuado manejo de las cuencas hidrográfica están sujetas a licencia ambiental, adicionalmente no se identificó que cuenten con un Plan de Manejo Ambiental específico para cada contrato._x000a_Respecto a los contratos que tienen como objeto la restauración ambiental se observó que para el cumplimiento de dicho objetivo CORPAMAG solo ejecuta actividades de dragado las cuales solo tienen en cuenta el indicador de salinidad, no son sostenibles y suficientes para que la ciénaga restablezca sus servicios ecosistémicos." u="1"/>
        <s v="OBSERVACIÓN No. 11: _x000a_El Área Protegida no está dando cumplimiento con la conservación de la información documentada en lo que hace referencia del libro de minutas código PNN - UTR - 2.4 relacionado en las de Tablas De Retención Documental Código: GAINF_FO_07 V4, ya que este se preserva para la realización de una gestión administrativa y no se tuvo acceso al libro del 2018 y el libro de 2019 no estaba en óptimas condiciones._x000a_" u="1"/>
        <s v="No conformidad No.10. La suscripción del plan de mejoramiento del Grupo de Gestión Financiera fue realizada mediante el Orfeo número 2020120004353 de fecha 11 de junio 2020, por lo cual se evidenció que el Grupo de Gestión Financiera no dio cumplimiento a la actividad No.11 del procedimiento ESG_PR_01, que dice: “ ... quien deberá enviar diligenciado el formato de Plan de Mejoramiento por proceso- gestión al Grupo de Control Interno con fecha límite de quince (15) días hábiles luego de ser recibido._x000a_" u="1"/>
        <s v="La Dirección Territorial Amazonía no cumplió la meta del indicador, Porcentaje de avance en el proceso de integración de las Areas Protegidas como determinantes ambientales en instrumentos de desarrollo y ordenamiento territorial, ya que al cierre se evidencia un avance del 0% " u="1"/>
        <s v="NO CONFORMIDAD No. 66:No se evidenció que Parques haya cumplido con la obligación de aprobar los Planes Ope-racionales de que trata el Anexo Técnico y vigilar su correcta aplicación para las vigencias 2017, 2018, 2019 y 2020, incumpliendo con el numeral 12 de la cláusula No.18 del Contrato de Concesión No.001 de 2016 celebrado entre Parques Nacionales Naturales de Colombia y la Unión Temporal Concesión Gorgona." u="1"/>
        <s v="NO CONFORMIDAD No.8: Revisada la carpeta contractual, no se evidencia la entrega de productos del contratista durante algunos meses de ejecución del contrato. Incumpliendo lo establecido en el manual de contratación y supervisión Código: ABS_MN_01, numeral 4.9.4., Decreto 1081 de 2015, artículo 2.1.1.2.1.8 “Para efectos del cumplimiento de la obligación contenida en el literal g) del artículo 11 de la Ley 1712 de 2014 y Decreto 103 de 2015, artículo 8. Dirección Territorial Orinoquía  DTOR-CPS-GN-023." u="1"/>
        <s v="No Conformidad No.1 El PNN de Macuira no alcanzó la meta del indicador &quot;Número de individuos sembrados&quot; para la vigencia 2021." u="1"/>
        <s v="NO CONFORMIDAD: No. 44: Se evidenció que el contratista no está dando cumplimiento a las condiciones del contrato y su anexo técnico en relación con la realización de los análisis físico-químicos del agua para el consumo dos veces por año, tendiente a garantizar que el sistema de potabilización de agua esté funcionando adecuadamente y de esta manera garantizar que el agua es apta para el consumo humano, de acuerdo con la Cláusula No.15 literal 15.2.5 b." u="1"/>
        <s v="No conformidad N° 9: : No se da cumplimiento en su totalidad a la actividad No 10 del procedimiento en lo que corresponde a: “… Transferir las series documentales de los archivos de gestión al archivo central o Semiactivo, de acuerdo a lo estipulado en la tabla de retención documental y diligenciando el formato único de Transferencias_x000a_documentales. …”, en las dependencias del Nivel Central relacionadas con: Grupo de Control Interno, Oficina Asesora Jurídica, Oficina Asesora de Planeación, Grupo de Comunicaciones y Educación Ambiental, Subdirección de_x000a_Sostenibilidad, Subdirección de Gestión y Manejo de Áreas Protegidas en los siguientes grupos (Planeación del_x000a_Manejo y Sistemas de Información y Radiocomunicaciones)" u="1"/>
        <s v="No Conformidad 46. Si bien la Oficina de Control Disciplinario Interno, adjuntó evidencias en el control No.1 “Socialización sobre conflicto de intereses.”, no se evidencia en la carpeta documentos donde se realizó jornada de socialización del procedimiento de conflicto de intereses y se remitió recordatorio sobre su cumplimiento, así como el Anexo 1 lista de asistencia socialización y Anexo 2 correo socialización procedimiento conflicto de intereses_x000a_" u="1"/>
        <s v="NO CONFORMIDAD No. 3: No se presentó por parte del Parque Nacional Natural Gorgona las siguientes pólizas para el año  2017: póliza de cumplimiento, responsabilidad civil extracontractual, de calidad y correcto funcionamiento de los bienes y  Calidad del servicio. Para el año 2018 no se presentó ninguna póliza, incumpliendo el literal b numeral 1 de la cláusula 15 del  contrato y la cláusula 35." u="1"/>
        <s v="NO CONFORMIDAD No. 31: No se evidenció el control en el desarrollo de las actividades del programa de mantenimiento preventivo y correctivo para mantener, arreglar, rehabilitar y reponer, tanto de forma preventiva como correctiva, la infraestructura física existente, por cuanto no se cuenta con formatos y/o fichas técnicas y registros que se diseñen para los mantenimientos que se deben realizar, en el que se detallen las actividades que se desarrollarán, su cronograma, periodicidad y los responsables de las mismas, tanto para los bienes muebles, como inmuebles, equipos, instalaciones, y en general de la infraestructura en que se autorizó la prestación de servicios ecoturísticos concesionados, así como la falta de supervisión para lograr el cumplimiento de las obligaciones por parte del contratista, de acuerdo con la Cláusula No.15 literal 15.2.3 k." u="1"/>
        <s v="No Conformidad No 17:En las hojas de vida de las embarcaciones se evidenciaron el pago de zarpe sin evidenciar el contrato, controles de su ejecución y saldos a la fecha si existen. " u="1"/>
        <s v="No Conformidad No 5:No se tienen inventariados los vales de consumo de combustible entregados por el proveedor o contratista que permita verificar su ejecución y existencia en aras de garantizar un efectivo seguimiento por parte de los responsables al interior del PNN Utría." u="1"/>
        <s v="No Conformidad No 4:No se reportó de manera oportuna el acta de verificación de bienes correspondiente a los inventarios del PNN Utría a la DTPA para la incorporación y actualización de los mismos en aras de dar cumplimiento al procedimiento de Actualización de Inventarios." u="1"/>
        <s v="Observación No. 7 No se evidenció  la acción de gestión &quot;La entidad estableció un procedimiento interno para el manejo y declaración de conflicto de intereses de conformidad con el artículo 12 de la Ley 1437 de 2011&quot;,  como lo establece el autodiagnóstico de Conflicto de Intereses. " u="1"/>
        <s v="NO CONFORMIDAD No.10: DTOR_x000a_El Auto 01 de 15 de abril de 2019, por el cual se legaliza una medida preventiva, no da cumplimiento del artículo 50 de la ley 1333 de 2009, debido a que no define la alternativa de disposición provisional de los especímenes de especies de flora y fauna silvestre, de acuerdo con el art. 50 de la Ley 1333 de 2009 y Res. MAVDT 2064/10 y cumplir la actividad 12 del procedimiento." u="1"/>
        <s v="NO CONFORMIDAD No. 10: No se evidenció por parte del supervisor del Contrato de Concesión No.001 de 2016 celebrado entre Parques Nacionales Naturales de Colombia y la Unión Temporal Concesión Gorgona, que vele por qué exista un _x000a_expediente del contrato que esté completo, actualizado y que cumpla las normas en materia de archivo, incumpliendo el punto 13 de los numerales 4.9.1.2. “funciones administrativas” 4.9.1. “responsabilidades y atribuciones del supervisor e  interventor”, 4.9 “supervisión e interventoría” del Manual de Contratación y Supervisión Código: ABS_MN_01." u="1"/>
        <s v="NO CONFORMIDAD No. 22: No se evidenció información y documentación relacionada con el diseño de la planta ecoturística y la infraestructura para el cumplimiento de la obligación relacionada con la protección del medio ambiente y los recursos naturales y culturales, de respetar y utilizar los elementos paisajísticos y culturales de la región en su diseño. Como tampoco se evidenció la autorización previa escrita de PNN dada al contratista para el diseño de la planta ecoturística y de la infraestructura en las condiciones requeridas." u="1"/>
        <s v="NO CONFORMIDAD No. 25: Se evidenció una cartera por concepto de ventas desde la vigencia 2016 hasta el 31 de diciembre de 2019 en cuantía de $7.766.666 generando posibles riesgos en la recuperación de la misma y la cual se genera por créditos a contratistas y funcionarios desde la vigencia 2016." u="1"/>
        <s v="NO CONFORMIDAD No. 20: No se evidenció la implementación del manejo y disposición de residuos sólidos que el PNN Gorgona tiene diseñado y del cumplimiento de los lineamientos técnicos ambientales, para las vigencias 2017, 2018 y 2020, incumpliendo la Cláusula No.15, Obligaciones del Concesionario, 15.2) Obligaciones Durante la Ejecución, 15.2.2) Obligaciones relacionadas con la protección del medio ambiente y los recursos naturales y culturales literal k) del Contrato de Concesión No.001 de 2016." u="1"/>
        <s v="Observación No.1. Dentro de la revisión documental realizada por el Grupo de Control Interno de Parques Nacionales Naturales, se observó que el documento &quot;Informe Final de Implementación del Protocolo de Prevención Vigilancia y Control del PNN Corales del Rosario y de San Bernardo de diciembre de 2018, como control del Riesgo No.2 del Mapa de Riesgos 2018 de la Entidad, sin embargo, dicho documento no se encuentra cargado en el DRIVE de la Oficina Asesora de Planeación." u="1"/>
        <s v="NO CONFORMIDAD No. 19: No se evidencia cumplimiento de la actividad No 13 en lo relacionado con “...Consolidar trimestralmente la información financiera de todos los contratistas generando el respectivo informe y remitirlo a la Subdirección de Sostenibilidad y Negocios Ambientales...”. " u="1"/>
        <s v="OBSERVACIÓN No.4_x000a_No se evidenció el acta del taller realizado en septiembre de 2019, ni las acciones priorizadas resultado FURAG 2018 que fueron incorporadas en el Plan de Acción Anual - PAA 2020, así como el seguimiento realizado sobre aquellas que por las limitaciones de tipo presupuestal u otras no se incluyeron en el Plan de Acción Anual - PAA, dificultando la verificación del trabajo realizado." u="1"/>
        <s v="NO CONFORMIDAD No. 1: No se evidenció cumplimiento por parte del Santuario de Fauna y Flora Malpelo a lo establecido en los puntos de control de las actividades No 8 y 10 del procedimiento Actualización de los Instrumentos de Planeación en lo relacionado con:_x000a_Actividad No 8: Punto de Control: Memorando radicado y remitido por el Sistema de Gestión Documental de la_x000a_entidad._x000a_Actividad No 10: Punto de Control: Memorando con observaciones en el caso de remisión; o actas, listas de asistencia y/o ayudas de memoria, en caso de desarrollar sesiones de trabajo." u="1"/>
        <s v="No se evidenció un programa de mantenimiento preventivo para las edificaciones, instalaciones, dotación y equipos requeridos para la prestación de los servicios ecoturísticos, en el que se detallen las actividades que se desarrollarán, su periodicidad, siendo necesario el establecimiento de formatos o fichas técnicas de control y se-guimiento con la indicación de los responsables por el adelanto de las mismas, para garantizar el cumplimiento de la Obligación No. 9." u="1"/>
        <s v="NO CONFORMIDAD No.57:_x000a_No evidenció cumplimiento al artículo 16 de la Ley 1333 al emitir el auto de inicio 010 del 31 de mayo de 2021, por fuera del término de 10 días contados desde la expedición del auto que legalizo la medida preventiva impuesta mediante acta de fecha 06 de febrero de 2020" u="1"/>
        <s v="OBSERVACIÓN No.62: DTAN _x000a_No se observa impulso procesal del expediente 003-2017, desde el día 29 de noviembre de 2018." u="1"/>
        <s v="No Conformidad No 37:Se evidencia que no coinciden los recorridos programados con los ejecutados tanto en cantidad como en sectores en el mes de abril y julio de 2018, incumpliendo la actividad No.4 del procedimiento AMSPNN_PR_ 24" u="1"/>
        <s v="NO CONFORMIDAD No.8: DTOR_x000a_Se observa una indebida notificación personal de la resolución número 06 del 25 de noviembre de 2014, al no establecer en la constancia de notificación las calidades bajo las cuales fueron notificados los señores Holman Wbeimar Suarez Niño y Wilfredo Cuéllar López, incumpliendo lo establecido en los artículos 67 y siguientes de la Ley 1437 de 2011." u="1"/>
        <s v="OBSERVACIÓN No.39: El artículo 1 del Auto 001 del 6 de julio de 2016 no establece a que proyecto, obra o actividad se le impone la medida preventiva." u="1"/>
        <s v="OBSERVACIÓN No.40:  Mediante auto 021 del 12 de mayo de 2017 se ordena citar al Señor Jesús Edgar Duque Palacio para que rinda versión libre. . Al respecto es necesario indicar que este tipo de diligencias debe entenderse como un medio de defensa solicitado por parte del presunto infractor y no por parte de la administración." u="1"/>
        <s v="No. Conformidad 1. El DNMI Cinaruco no cumplio la meta del indicador, Número de Individuos sembrados, 128.370 programados en la vigencia 2021, ya que al cierre se evidencia un avance  de 30.372 individuos correspondientes al 24%." u="1"/>
        <s v="No conformidad 10. No se evidenció la implementación de medidas de ahorro y consumo eficiente de agua y energía, como lo esta-blece la Obligación No.21 de la Cláusula No.6 del Contrato No.002 de 2016 de Ecoturismo Comunitario Cerca Viva." u="1"/>
        <s v="OBSERVACIÓN No.2: DIRECCIÓN TERRITORIAL ANDES NORORIENTALES- OFICINA GESTIÓN DEL RIESGO - PNN, CATATUMBO BARÍ Y ÁREA NATURAL ÚNICA LOS ESTORAQUES: En la verificación adelantada en la auditoría se logró evidenciar que, el PNN Catatumbo Barí y Área Natural Única Los Estoraques, no contaron con el Plan de Contingencia para Riesgo Público actualizado en parte de la vigencia 2021, incumpliendo el Procedimiento AAMB_PR_07 Gestión del Riesgo Público V5." u="1"/>
        <s v="NO CONFORMIDAD No 5. DTAN, PNN PISBA._x000a_En el ejercicio de la auditoría se evidenció la actualización del Plan de Manejo del PNN Pisba adoptado mediante la Resolución 0281 de 21 de diciembre de 2020, sin embargo, no fue posible en el marco de la auditoría evidenciar la ejecución de los puntos de control por parte del PNN PISBA y la DTAN, por no contar con las evidencias y soportes en cumplimiento del Procedimiento AMSPNN_PR_20 Actualización Instrumentos de Planeación V3." u="1"/>
        <s v="No Conformidad No 20:Se observaron en el área 4 embarcaciones, de las cuales 3 se encuentran abandonadas a la intemperie generando deterioro no justificado." u="1"/>
        <s v="NO CONFORMIDAD No.18 No se evidenció permiso de trabajo en alturas, de los responsables de la limpieza y mantenimiento de los tanques de agua dispuestos en el Predio “La Cocotera”, incumpliendo lo establecido en la Obligación No.12 de la Cláusula No.6 del Contrato de Ecoturismo Comunitario No.001 de 2008." u="1"/>
        <s v="Se evidenció que la entidad no cuenta con parqueaderos o espacios para estacionamiento de vehículos demarcados y señalizados con el nombre de la entidad, de forma que permita ser visualizados e identificados de manera ágil por los visitantes, según lo establecido en el numeral 6 de la NTC 6047 de 2013." u="1"/>
        <s v="NO CONFORMIDAD No 18. : No se evidenciaron los anexos relacionados con la certificación o constancia de cumplimiento por parte de los supervisores en los pagos realizados para los siguientes órdenes de pago: No 220805419 del 12-08-2019 a nombre Marleny Plazas Cuellar por valor de $2.000.000 y la orden de pago No 220828219 del 12-08-2019 a nombre de Édison Ruiz Toro por valor de $4.000.000. " u="1"/>
        <s v="NO CONFORMIDAD No. 18: En el desarrollo de la auditoría al Proceso Gestión de Recursos Financieros - Nivel Central - Direcciones Territoriales, en la prueba de recorrido con la Coordinadora y el equipo de trabajo del Grupo de Gestión Financiera, se evidenció y se informa de la demora de la presentación de la información por parte del Nivel Territorial en cuanto a las Notas a los Estados Financieros para el cierre de la vigencia Fiscal 2020, estas no contienen la suficiente profundización como lo exige la norma para entidades de gobierno, como es caso puntual para la cuenta de Propiedad Planta y Equipo, que amerita un análisis e información profunda, toda vez que esta cuenta representa materialmente un 95% sobre el activo de la Entidad._x000a_Por lo anterior no se está dando cumplimiento al Procedimiento EJECUCIÓN CONSOLIDACIÓN Y PRESENTACIÓN DE ESTADOS FINANCIEROS GRFN_PR_ 08 18/02/2021. Actividad No 11. " u="1"/>
        <s v="NO CONFORMIDAD No. 15: No se observó en la ejecución de la auditoría interna al Contrato de Concesión No. 001 de 2016 – Unión Temporal Concesión Gorgona para las Vigencias 2016- 2020, evidencia que demuestre el cumplimiento de la Cláusula No.15 Obligaciones del Concesionario: 15.2) Obligaciones Durante la Ejecución, 15.2.1) Obligaciones Generales y de Carácter Administrativo relacionada con la entrega de los Informes definidos en el Anexo Técnico dentro de los plazos indicados." u="1"/>
        <s v="No conformidad No 1: No se alcanzó a cumplir las metas establecidas en el PAA, por el PNN Tayrona, para los indicadores No. individuos sembrados y No. de hectáreas restauradas, durante la vigencia 2021." u="1"/>
        <s v="NO CONFORMIDAD No.4: DTOR_x000a_No se evidenció la imposición de medida preventiva, en cumplimiento de la actividad 3 del procedimiento AMS-PNN_PR_22, y del artículo 12 y siguientes de la Ley 1333 de 2009, artículos 36 y siguientes de la misma norma, hecho que fue evidenciado en el auto inicio 008 del primero de febrero de 2017." u="1"/>
        <s v="OBSERVACION No. 9: Se evidenció que el sistema y tiempo implementado para el levantamiento físico de los inventarios de las tiendas de Parques no es el adecuado para mitigar los riesgos por faltantes y sobrantes, así como el control de los recursos provenientes de las ventas." u="1"/>
        <s v="NO CONFORMIDAD No.22 No se evidenció en la revisión documental realizada en desarrollo de la Primera Fase de auditoria, soportes del cumplimiento de la presentación y pago de las declaraciones de IVA, incumpliendo la Obligación No.14 de la Cláusula No.6, Contrato de Ecoturismo Comunitario No.001 de 2008 y a lo establecido en el Estatuto Tributario" u="1"/>
        <s v="OBSERVACIÓN No.12 No se evidenció la realización de la inducción al contratista, señalando los objetivos del contrato N°175 de 2020 y la necesidad que se busca satisfacer, de lo cual dejará constancia en acta suscrita conjuntamente con el contratista, documento que trata el Manual de Contratación y Supervisión" u="1"/>
        <s v="OBSERVACIÓN No. 4._x000a_Una vez verificados los contratos, no se evidencia que se haya publicado la comunicación al supervisor del contrato. Incumpliendo lo establecido en el numeral 4.7.2.7. del manual de contratación y supervisión y el Decreto 1081 de 2015, artículo 2.1.1.2.1.8 “Para efectos del cumplimiento de la obligación contenida en el literal g) del artículo 11 de la Ley 1712 de 2014 y Decreto 103 de 2015, artículo 8°." u="1"/>
        <s v="NO CONFORMIDAD No.3_x000a_Durante la vigencia 2019 no se presentó en el Comité Institucional de Gestión y Desempeño, el seguimiento a los planes de acción de los autodiagnósticos aprobados en el marco de los comités, de acuerdo con lo establecido en el numeral 6 del acta del Comité del 27 de diciembre de 2018." u="1"/>
        <s v="NO CONFORMIDAD No.40 No se evidenció el memorando de solicitud del PNN Corales del Rosario y San Bernardo al Grupo de Gestión Financiera los talonarios de las boletas de ingreso, conforme las necesidades del área Protegida y al inventario de la_x000a_misma, incumpliendo la actividad No.1 del Procedimiento Recaudo y Registros de Derecho de Ingreso GRFN_PR_17._x000a_" u="1"/>
        <s v="NO CONFORMIDAD No.40 No se evidenció el memorando de solicitud del PNN Corales del Rosario y San Bernardo al Grupo de Gestión Financiera los talonarios de las boletas de ingreso, conforme las necesidades del área Protegida y al inventario de la misma, incumpliendo la actividad No.1 del Procedimiento Recaudo y Registros de Derecho de Ingreso GRFN_PR_17._x000a_" u="1"/>
        <s v="NO CONFORMIDAD No. 7:Para la vigencia fiscal 2020 no se realizó toma física de inventarios a nivel de la entidad, que permitan realizar la verificación de los registros de propiedad, planta y equipo, depreciaciones, amortizaciones, valorización e identificación y seguimiento bienes registrados y de esta manera establecer con mayor precisión la base para el cálculo de la Depreciación acumulada y por consiguiente revelar cifras que reflejen la realidad económica presentada en Estados Financieros de la entidad toda vez que para el cierre de la vigencia fiscal 2020 la cuenta 1685 -DEPRECIACIÓN ACUMULADA DE PROPIEDADES PLANTA Y EQUIPO, presenta un saldo de $ -24.641.583.397, que corresponde a un 30% sobre el activo revelado en la cuenta de Parque Nacionales Naturales de Colombia, para el caso de PPYE para diciembre 31 de 2020 asciende a un valor revelado de $88.909.858.203._x000a_Es preciso indicar que la revisión realizada en la auditoría ejecutada por la CGR, para la vigencia fiscal 2020 referente a la vida útil de los elementos de PPYE, arrojó que el grupo de elementos auditados debían ser ajustados en su totalidad, lo que genera cambio en la cifra base para el cálculo de la Depreciación Acumulada, es necesario realizar una revisión definitiva de manera global al 100% del inventario de la entidad, (toma física , estado del bien técnico y responsable de cada elemento) siendo esta una de las falencias más representativa en cuanto a revelación, preparación y consolidación de Estados Financieros de la entidad._x000a_Por lo descrito anteriormente no se dio cumplimiento al Procedimiento Gestión Contable –Código: GRFN_PR 15, Actividad No. 30. " u="1"/>
        <s v="NO CONFORMIDAD No 7:La Dirección Territorial Amazonía no cumplió la meta del indicador % de ejecución presupuestal-Compromisos, ya que al cierre se evidencia un avance del 0%" u="1"/>
        <s v="OBSERVACIÓN No.4 La Dirección Territorial Caribe reportó avance del 9%, sin embargo, presentó evidencias de avance “Tayrona-Plan de trabajo Monitoreo x PAA 2022 - 10y47- “, “CORCHAL-Plan de trabajo I+M x PAA 2022” y “Sierra Plan de trabajo Monit x PAA 2022” con documentos borrador lo que no permite determinar avance en el monitoreo de forma efectiva, debido a que no son productos finales." u="1"/>
        <s v="NO CONFORMIDAD No.4_x000a_No se evidenció la firma de la Directora General de Parques Nacionales Naturales de Colombia en el acta de reanudación del Contrato No.001 de 2019 del 08 de octubre de 2020" u="1"/>
        <s v="NO CONFORMIDAD: No. 54: No se evidenció el Programa de Higiene y Seguridad Industrial y el Manual de Manipulación de Alimentos a que se refiere el Anexo Técnico, los actos administrativos por medio de los cuales la autoridad competente los aprobó, para las vigencias 2017, 2018, 2019 y 2020 y su implementación, así, como la presentación al Supervisor del contrato, incumpliendo lo establecido en el literal i) de la Obligación No.15.2.5.del Contrato de Concesión No.001 de 2016 celebrado entre Parques Nacionales Naturales de Colombia y la Unión Temporal Concesión Gorgona." u="1"/>
        <s v="NO CONFORMIDAD No. 24: Se evidenció la falta de control de los inventarios y del dinero por ventas en la tienda del PNN Utría, y Tienda Nuquí, según el acta del 17 y 19 de octubre de 2019 con faltantes de 85 productos por valor de $1.422.500 sin que se hayan presentado documentos que acrediten las gestiones hasta la recuperación de los bienes o del dinero producto de las ventas." u="1"/>
        <s v="Observación 3: 38% de los visitantes califican como regular y deficiente el ítem de observación de muestras y vestigios culturales " u="1"/>
        <s v="NO CONFORMIDAD No.1_x000a_No se reportaron avances por parte de PNN Utría - DTPA en la acción: “Generar iniciativas para disminuir la presión de los VOC a través de proyectos de cooperación” debido a que el Área Protegida no tiene recursos asignados, para lograr acuerdos." u="1"/>
        <s v="NO CONFORMIDAD: No. 43: No se evidenció que en la prestación de los servicios de buceo determinados en el Anexo Técnico, cumplan con los requerimientos señalados en el citado anexo, como tampoco la constitución de las garantías que amparen la totalidad de los accidentes que se causen, en virtud de la prestación del servicio de buceo, incumpliendo el literal j) de la Obligación No. 15.2.4, del Contrato de Concesión No.001 de 2016 celebrado entre Parques Nacionales Naturales de Colombia y la Unión Temporal Concesión Gorgona." u="1"/>
        <s v="RIESGO No. 58_x000a_No Conformidad No.25_x000a_El Proceso Autoridad Ambiental- Parque Nacional Natural Rio Puré, en la descripción del monitoreo del control No.3, reporta Tercer informe de P, V y C cuyo contenido detallado las acciones adelantadas por el AP incluyendo la planeación y ejecución de recorridos, sin embargo, al revisar el informe indican que no se realizaron recorridos de vigilancia y control en el área protegida. Es importante que tenga coherencia lo que se reporta en la descripción y lo que se plasmó en el informe, así mismo en la descripción indicar las razones de la no ejecución de recorridos." u="1"/>
        <s v="RIESGO No. 58_x000a_No Conformidad No.25 El Proceso Autoridad Ambiental- Parque Nacional Natural Rio Puré, en la descripción del monitoreo del control No.3, reporta Tercer informe de P, V y C cuyo contenido detallado las acciones adelantadas por el AP incluyendo la planeación y ejecución de recorridos, sin embargo, al revisar el informe indican que no se realizaron recorridos de vigilancia y control en el área protegida. Es importante que tenga coherencia lo que se reporta en la descripción y lo que se plasmó en el informe, así mismo en la descripción indicar las razones de la no ejecución de recorridos." u="1"/>
        <s v="No Conformidad No 6:Se encuentran registrados con cargo al área protegida, equipos de radio comunicaciones (13) que a la fecha no están en funcionamiento, generando posible deterioro de acuerdo al sistema de bodegaje en el que esta su estado, impidiendo su uso eficiente." u="1"/>
        <s v="OBSERVACIÓN No.67: DTAN  _x000a_No se observa impulso procesal del expediente 005-2019, desde el día 06 de noviembre de 2019." u="1"/>
        <s v="Observación No. 2: El resultado de las encuestas de satisfacción de visitantes para el PNN  Los Nevados arroja insatisfaccion del 40% en Servicios Públicos" u="1"/>
        <s v="NO CONFORMIDAD No.25_x000a_No se evidenciaron firmas completas en el acta No.001 del 01 al 04 de marzo de 2020, acta No.002 del 22 de abril de 2020, acta No.003 del 12 de mayo del 2020, acta 1 del 18 de junio de 2020, acta 2 del 06 de julio de 2020, acta 3 del 09 de julio de 2020, acta 4 del 21 de julio de 2020, acta 5 del 14 de agosto de 2020, acta 6 del 26 de agosto de 2020, acta del 17 de marzo de 2020, acta 01 del 02 de marzo de 2020, acta 02 del 30 de diciembre de 2019 ni la lista de asistencia que soporte los compromisos adquiridos en la reunión." u="1"/>
        <s v="La Dirección Territorial Amazonía no cumplió la meta del indicador Porcentaje de procesos sancionatorios resueltos de fondo con acto administrativo." u="1"/>
        <s v="NO CONFORMIDAD No 18: Revisada la información, no se evidencia diligenciado el formulario de las actas de liquidación en las órdenes de compra, incumpliendo lo establecido en el artículo 11 de la Ley 1150 de 2007, artículo 60 de la Ley 80 de 1993 modificado por el artículo 217 del Decreto 019 de 2019 y en el manual de contratación y supervisión Código: ABS_MN_01 numeral 4.9.1.2." u="1"/>
        <s v="NO CONFORMIDAD: No. 46: Se evidenció que el siniestro presentado sobre la infraestructura de PNNC en la estación de buceo no fue reconocido por la compañía de seguros, presentando el riesgo de la propagación del siniestro con la destrucción y/o desplome de la estación de buceo, con la afectación de sus contenidos y personas que laboran allí por cuanto no se han tomado las medidas preventivas, de acuerdo con la Cláusula No.15 literal 15.2.5 c." u="1"/>
        <s v="No conformidad No.1. No se evidenció el consecutivo en el listado de visitantes y control de recaudo presentado por PNN Nevado, en el mes de febrero de 2020, es decir, que se cumple parcialmente con las actividades 7 y 9 del procedimiento Recaudo y registro de ingreso. Es preciso llevar un control del resumen de la boletería." u="1"/>
        <s v="NC No.2: En el ejercicio auditor realizado al Grupo de Gestión  Financiera,  se evidenció en el  pago de la Orden  de Pago  No.412030917  del 23 de diciembre  de 2017  a la empresa  comunitaria Natur  lguaque el soporte  de parafiscal  certificado  por Contador  Público,  incumpliendo  lo estipulado   en el artículo 50 de la Ley 789 de 2002, artículo 9 de la Ley 828 de 2003  y artículo  23 de la Ley  1150 de 2007  y orientación   profesional 008 Consejo Técnico  de la contaduría  pública.  (Representante  Legal) y al  literal  a) del numeral  7 .5.3.1   de la ISO 9001  de 2015." u="1"/>
        <s v="No conformidad No 12: Se evidenció la repetición de requerimientos hasta cuatro (4) veces por expediente, ya sea una solicitud de informe de criterios o actas de notificación, lo que entorpece la gestión de las actuaciones sancionatorias de la Dirección Territorial debido a la duplicidad de la información y debida gestión de los expedientes, contrariando el Debido Proceso consagrado en el artículo 29 de la Constitución Política”." u="1"/>
        <s v="No se logró evidenciar que los bienes afectados en siniestros (excepto la Sede Central) sean excluidos de las pólizas a partir de la fecha de ocurrencia del siniestro cuando hay pérdida total de los elementos asegurados." u="1"/>
        <s v="NO CONFORMIDAD No. 1: El PNN Catatumbo Bari, obtuvo una   calificación a la gestion de  88% de acuerdo a los criterios establecidos por al oficina de control interno para la vigencia 2021." u="1"/>
        <s v="No conformidad No. 15 No se evidenció publicación de la Revisión Territorial realizada el 12 de noviembre de 2019 en la intranet de la entidad." u="1"/>
        <s v="Se evidenció la existencia de paredes vidriadas y las puertas completamente vidriadas, de gran tamaño, próximas a espacios de circulación en el primer piso las cuales no cuentan con una señalización e indicaciones visuales para evitar la toma equivocada de acceso a las personas ciegas o con discapacidad visual parcial, de acuerdo con el numeral 16 de la NTC 6047 de 2013." u="1"/>
        <s v="Observación No.23_x000a_El Grupo de Gestión del Talento Humano para la acción de control No.1 del Riesgo No.39 que corresponde a “Realizar capacitaciones, sobre información y prevención del COVID 19 y temas asociados mediante la plataforma virtual de la  ARL”, reportan un cumplimiento porcentual del 34%, aportando como evidencia tres diplomas de funcionarios capacitados, esto frente al universo de funcionarios no es un número representativo, para dar cumplimiento a la acción de control No.1 y evitar la materialización del riesgo No.39, se recomienda revisar el porcentaje reportado de cumplimiento del 34%." u="1"/>
        <s v="No Conformidad 45. Si bien la Oficina de Control Disciplinario Interno, adjuntó evidencias en el control No.1 “Socialización sobre conflicto de intereses.”, no se evidencia listado de asistencia de la socialización del procedimiento al interior de la Oficina_x000a__x000a_" u="1"/>
        <s v="NO CONFORMIDAD 5: Nose evidenci6 cumplimiento en el procedimiento de Elaboraci6n de Boletines de Caja y Bancos en lo correspondiente a los soportes del pago realizado a Fabian Jaimes por valor de 47.000. 000.oo en la vigencia 2017 par contrato de suministro, nose encontraron registros del boletfn diario de caja y bancos que evidenciara en el movimiento, el pago realizad.o_x000a_" u="1"/>
        <s v="OBSERVACIÓN No.1_x000a_Se evidenciaron listados el Inventario de Elementos Cuentadante de la Unión Temporal Operación Nevados, el cual no detalla la fecha de corte." u="1"/>
        <s v="No Conformidad No.3_x000a_En la verificación del reporte de la Dirección Territorial Andes Nororientales, para la acción de control “Solicitar inactivación por parte del Coordinador Administrativo y Financiero para SIIF Nación de los usuarios que presenten novedades como vacaciones y licencias”, se observó inconsistencia entre lo reportado en la Descripción de Monitoreo y las evidencias presentadas." u="1"/>
        <s v="NO CONFORMIDAD No. 11: Se evidenció la falta de actualización de los inventarios de acuerdo con el procedimiento Actualización Inventarios sobre elementos registrados con doble placa." u="1"/>
        <s v="NO CONFORMIDAD No.14 No se cuenta con un inventario de los elementos destinados como dotaciones de cocina, habitaciones, tienda, que permitan tener el control sobre la disponibilidad de los mismos y que garanticen la prestación de los servicios en óptimas condiciones." u="1"/>
        <s v="NO CONFORMIDAD No.56:_x000a_No se evidenció cumplimiento al artículo 16 de la Ley 1333 al emitir el auto de inicio 030 del 12 de noviembre de 2020, por fuera del término de 10 días contados desde la expedición del auto_x000a_que legalizo la medida preventiva impuesta mediante acta de fecha 16 de agosto de 2020." u="1"/>
        <s v="NO CONFORMIDAD No 1:La Dirección Territorial Amazonía no cumplió la meta del indicador % de procesos de contratación gestionados en las plataformas vigentes, ya que al cierre se evidencia un avance del 0%" u="1"/>
        <s v="NO CONFORMIDAD No.86: DTAN_x000a_No se evidenció la emisión de la decisión de fondo en el proceso sancionatorio ambiental adelantado en el expediente 001-2017 dentro de los 15 días siguientes al vencimiento del periodo probatorio con lo cual se vulnera el artículo 27 de la Ley 1333 de 2009._x000a_" u="1"/>
        <s v="NO CONFORMIDAD No.86: DTAN_x000a_No se evidenció la emisión de la decisión de fondo en el proceso sancionatorio ambiental adelantado en el expediente 001-2019 dentro de los 15 días siguientes al vencimiento del periodo probatorio con lo cual se vulnera el artículo 27 de la Ley 1333 de 2009._x000a_" u="1"/>
        <s v="NO CONFORMIDAD No. 4:En el ejercicio de Auditoría Interna, se evidenció que la actuación de cierre de la investigación se expide después de un tiempo considerable no estando en armonía con el artículo 156 de la ley 734 de 2002 para los Exp.793/2019 Exp.562/2015 (dos investigados), Exp.563/2015, Exp. 587/2015, Exp. 537/2015." u="1"/>
        <s v="No Conformidad No 1: Incumplimiento al indicador en el porcentaje de avance (83.33 % ) de los mantenimientos preventivos realizados a los bienes inmuebles, (DTAN Edificio Min Ambiente )" u="1"/>
        <s v="OBSERVACIÓN No.9: Para el riesgo No.78 la evidencia del cumplimiento de la acción No.1 es presentar el Plan de Contingencia de Riesgo Publico aprobado o actualizado mediante memorando, sin embargo el memorando remitido como evidencia es la remisión a la Dirección Territorial Caribe, dependencia que no aprueba la actualización del documento, por lo que debe remitirse una vez revisado por Dirección Territorial Caribe a la Oficina de Gestión del Riesgo que es la dependencia encargada de aprobar la actualización, por lo anterior no se puede determinar cumplimiento de la acción de control en un 100%" u="1"/>
        <s v="NO CONFORMIDAD No. 5: En el ejercicio de Auditoría Interna, se evidenció que los recursos de apelación interpuestos contra las decisiones emitidas no se resuelven desde la Dirección General, dentro de los términos indicados en el artículo 171 de la Ley 734 de 2002, para los expedientes Exp. 555/2015 y Exp. 622/2016." u="1"/>
        <s v="No Conformidad 1: Revisada la plataforma Secop II, se pudo evidenciar que se realizaron pagos por honorarios de prestación de servicios de la vigencia 2022,  encontrando que hubo realización de pagos SIIF sin aprobación Secop, realización de pagos SIIF sin aprobación Secop y   no está registrado el pago en secop y en algunos casos, no coincide el valor aprobado vs el valor pagado en SIIF_x000a_" u="1"/>
        <s v="OBSERVACIÓN No.66: DTAN  _x000a_Mediante auto 008 del 06 de noviembre de 2019 se ordena citar al Señor Orlando Martínez Larrota para que rinda versión libre. Al respecto es necesario indicar que este tipo de diligencias debe entenderse como un medio probatorio solicitado por parte del presunto infractor y no por parte de la administración, entre otras cosas porque es una diligencia que debe ser surtida en el periodo probatorio y no en la indagación preliminar._x000a_" u="1"/>
        <s v="NO CONFORMIDAD No.2_x000a_Se evidenció envió extemporáneo de nueve meses, del Plan de Mejoramiento de la Entidad, producto de la Auditoría Externa de la Secretaria Distrital de Ambiente para suscripción y seguimiento, al Grupo de Control Interno, incumpliendo la actividad No.4 del Procedimiento de Acciones Correctivas y de Me- jora ESG_PR_06 versión 9 la cual establece un plazo máximo de 15 días hábiles luego de la recepción del Informe de Auditoría, para el envío del Plan de Mejoramiento." u="1"/>
        <s v="NO CONFORMIDAD No. 9: Se evidenció el registro en la relación de Propiedad Planta y Equipo los inmuebles oficinas y parqueaderos ubicados en la Carrera 10 No. 20-30 clasificados como bienes propios y en servicio, sobre los cuales no es preciso identificar el servicio que están prestando a la entidad, generando gastos por conceptos de seguros, impuestos, pago de servicios públicos, más los cargos por administración y custodia entre otros." u="1"/>
        <s v="Se evidenció que los registros realizados para el control de los predios no se efectúan conforme a lo establecido en el procedimiento Registro de predios en el Inventario, el cual debe realizarse de acuerdo con el procedimiento de Entrada de Almacén. Se registran obras sin que se consideren activos a partir de las especificaciones técnicas, así como el registro de activos sin la des-cripción de las características técnicas que permitan identificar y diferenciar cada bien." u="1"/>
        <s v="OBSERVACIÓN No.16: DTOR_x000a_No se observa impulso procesal del expediente DTOR 08-2018, ya que desde mayo de 2018." u="1"/>
        <s v="OBSERVACIÓN No.3_x000a_El Proceso de Direccionamiento Estratégico, líder en la implementación del MIPG en Parques Nacionales, no dispuso de un Plan de Trabajo para las vigencias 2019 y 2020, que permita visualizar el desarrollo de la implementación del MIPG de acuerdo con sus objetivos y tiempos de cumplimiento de las actividades y responsabilidades, así como el seguimiento realizado y resultados obtenidos, tal como se evidenció para las vigencias anteriores." u="1"/>
        <s v="OBSERVACIÓN No.5: DIRECCIÓN TERRITORIAL AMAZONIA_x000a_Se evidencian saldos de vigencias anteriores en la cuenta 190603 AVANCES PARA VIÁTICOS Y GASTOS DE VIAJE (PARQUES NACIONALES Y SUBCUENTA FONAM - PNNC) como el correspondiente a la DTAM por valor de $833.333 desde el 01 de enero de 2018, se evidencia que no se realizó la verificación y análisis que permitiera legalizar estos anticipos con la Direcciones Territoriales correspondientes." u="1"/>
        <s v="Observación 4: De acuerdo con el reporte remitido por el  PNN Los Nevados con corte a diciembre, en el indicador &quot;Porcentaje de concesiones de aguas superficiales Legalizadas (del inventario del Recurso Hidrico por AP)&quot; el cual quedó con un avance del 21%.  y VOC priorizados con información de línea base en un 33%. Esto redujo el total del cumplimiento del PAA 2019. 91,89%" u="1"/>
        <s v="No conformidad 1. No se evidenciaron las consignaciones semanales por recaudo y derechos de ingreso para las vigencias 2016, 2017, 2018, 2019 y 2020, incumpliendo la actividad No.6 del Procedimiento Recaudo y Registros de Derecho de Ingreso GRFN_PR_17." u="1"/>
        <s v="NO CONFORMIDAD No. 1: Incumplimiento  en el porcentaje alcanzado en la evaluación a la gestion 2021 de la DTAN en un ( 69%) de acuerdo a los criterios establecidos poor al oficina de C.I." u="1"/>
        <s v="NO CONFORMIDAD No 3:La Dirección Territorial Amazonía no cumplió la meta del indicador Porcentaje de avance de los mantenimientos preventivos realizados a los bienes inmuebles, ya que al cierre se evidencia un avance del 0%" u="1"/>
        <s v="NO CONFORMIDAD No. 5: No se aportaron las conciliaciones de recaudos por clasificar establecidas en el procedimiento y solicitadas para la auditoria a través del memorando No. 20211200006043 del día 12 de julio de 2021, lo que evidencia falta de control interno contable por parte del nivel territorial en cuanto a no tener la información oportuna, tanto para el proceso de consolidación de estados financieros por parte del nivel central como para el desarrollo de la auditoría, incumpliendo el Procedimiento Gestión Contable – Código: GRFN_PR_15. Actividad No. 19. " u="1"/>
        <s v="NO CONFORMIDAD No.13: DTOR_x000a_No se evidenció cumplimiento a la actividad 23 del procedimiento AMSPNN_PR_22, ya que no se evidencia publicada en la Gaceta Ambiental la Resolución 009 de 2015." u="1"/>
        <s v="NO CONFORMIDAD No.11: DTOR_x000a_No se definió el archivo y/o el inicio del proceso sancionatorio dentro del término de 6 meses que debe adelantarse la indagación preliminar y tomar la decisión que en derecho corresponde, lo que implica un incumplimiento del artículo 17 de la ley 1333 de 2009." u="1"/>
        <s v="OBSERVACIÓN No. 6_x000a_No se evidenció la utilización del Formato de Programación de PVC FO_57 del mes de mayo y octubre de la vigencia 2018._x000a_" u="1"/>
        <s v="No Conformidad No 18:No se evidenciaron cuadros de control con respecto a la movilización de embarcaciones en cumplimiento de diligencias oficiales excepto los recorridos de PVC los cuales según lo observado se realizaron hasta el mes de julio de 2019, que justifiquen los consumos de combustible" u="1"/>
        <s v="OBSERVACIÓN. 1: _x000a_En el desarrollo de la auditoría al Proceso Gestión de Recursos Financieros - Nivel Central - Direcciones Territoriales, en la prueba de recorrido con la Coordinadora y el equipo de trabajo del Grupo de Gestión Financiera, se evidenció que los Certificados de Disponibilidad Presupuestal y Registros Presupuestales expedidos en el aplicativo SIIF – Nación para el caso de los Direcciones Territoriales no están dando cumplimiento a los estipulado en el procedimiento Cadena Presupuestal Código: GRFN_PR_06 Actividad No. 6 por cuanto están expedidos pero no firmados." u="1"/>
        <s v="No conformidad 25. En los Informes de Supervisión, no se evidenció el seguimiento integral a la ejecución del Contrato No.001 de 2016 con la Corporación de Turismo y Conservación “Los Andakíes”, como lo establece el Manual de Contratación y Supervisión de la Entidad._x000a_" u="1"/>
        <s v="OBSERVACIÓN No. 4: _x000a_En el contrato CPS-DTAM-NO -001- 2019. CLAUSULA 8, no se estipuló expresamente el tipo de garantía a constituir por el contratista en favor de la entidad, sin embargo la DTAM aprobó una garantía de cumplimiento expedida para tal fin._x000a_" u="1"/>
        <s v="No conformidad No.8. No se está dando cumplimiento total a la actividad No. 13 “Registrar las correspondientes legalizaciones de los desembolsos, basado en los informes financieros remitidos por la entidad con quienes se suscribió el Convenio y generar informe”. Se debe revisar los saldos de cada uno de los convenios con el fin de gestionar las legalizaciones con sus respectivos soportes." u="1"/>
        <s v="No Conformidad No 2: No se encontró evidencia de cumplimiento de la actualización de bienes asignados por cuentadantes en servicio, uso, custodia y responsabilidad al interior del Área Protegida, en lo que corresponde al individual de bienes en servicio." u="1"/>
        <s v="No Conformidad No.11: No se evidencia actualización del inventario de bienes y elementos en lo que corresponde a la camioneta adscrita al Parque Nacional Natural Corales de Profundidad y que a la fecha se encuentra en servicio del Parque Nacional Natural Corales del Rosario y de San Bernardo." u="1"/>
        <s v="NO CONFORMIDAD No 4:No se evidenciaron diligenciados los formatos de bienes y elementos por cuenta-dantes que permitan asegurar el cumplimiento del procedimiento de Actualización de Inventarios en el personal adscrito al PNN Amacayacu en las vigencias 2020 - 2021 como lo establece la la Actividad No 12 del procedi-miento relacionado con Validar y actualizar el inventario para la respectiva firma del cuentadante, en los forma-tos vigentes de traslado y préstamo de Bienes GRF_FO_03 e Inventario de elementos /cuentadante GRF_FO_17." u="1"/>
        <s v="Observación No. 2_x000a_De acuerdo con la revisión efectuada se observó que en los Expedientes 2014130160200005E, 2014130160200001E, 2016130160200012E, 2014130160200003E 2018130160200002E, 2018130160200010E, 2019130160200007E, 2018130166700009E, 2019130160200006E, 2019130160200008E, 2015130160200001E, 2021130160200004E, 2021130750100012E, 2021130160200019E, no reposa memorando a financiera con la calificación y provisión, respecto del expediente 2016130160200017E no está incorporado el reporte del pago o las gestiones internas realizadas para el mismo en el expediente virtual y del expediente 2021130750100015E se registró actuación que no corresponde" u="1"/>
        <s v="No conformidad No. 6: Incumplimiento de la cláusula 19 Supervisión de la Ejecución del Contrato (Contrato de remuneración por Utilidades) y Cláusula 15. Supervisión y Control del cumplimiento de las obligaciones del CONTRATISTA (Contrato por Ingresos Brutos), por parte de los supervisores de los Contratos de Prestación de Servicios Ecoturísticos Comunitarios Nativos Activos, Naturar Iguaque y Asdeguías." u="1"/>
        <s v="NO CONFORMIDAD No 4:La Dirección Territorial Amazonía no cumplió la meta del indicador % de las acciones ejecutadas en el marco de la gestión de recursos fisicos que garanticen el mantenimiento y operación en PNNC, ya que al cierre se evidencia un avance del 0%" u="1"/>
        <s v="NO CONFORMIDAD No.7_x000a_La Dirección Territorial Pacifico para el Riesgo No.215 y su control existente, no diligenció el formato correspondiente de traslado y préstamos de bienes, solamente se adjunta el de salida de elementos." u="1"/>
        <s v="No Conformidad No 22:Se realiza movilización del personal hacia las sedes de trabajo donde se deben cumplir las programaciones y turnos de trabajo sin el conocimiento de los medios que serán utilizados en el desplazamiento  y que resultan ser embarcaciones diferentes a la del parque" u="1"/>
        <s v="No conformidad 16. No se evidenció firma del acta del COASE No.001 del 06 de abril de 2016 con el Objeto de “Dar cumplimiento a lo estipulado en la resolución 0274 de 30 de agosto de 2013, respecto a realización del comité de acompañamiento y seguimiento al contrato de ecoturismo comunitario 001 de 2016 firmado entre la organización comunitaria Los Andakíes y Cerca Viva”, ni listado de asistencia que permitan dar soporte a la reunión o los compromisos establecidos en la misma." u="1"/>
        <s v="No conformidad 21. No se evidenció firma del acta del COASE No.001 del 06 de abril de 2016 con el Objeto de “Dar cumplimiento a lo estipulado en la resolución 0274 de 30 de agosto de 2013, respecto a realización del comité de acompañamiento y seguimiento al contrato de ecoturismo comunitario 001 de 2016 firmado entre la organización comunitaria Los Andakíes y Cerca Viva”, ni listado de asistencia que permitan dar soporte a la reunión o los compromisos establecidos en la misma." u="1"/>
        <s v="La Dirección Territorial Amazonía no cumplió la meta del indicador Porcentaje de bienes recibidos actualizados en el sistema, ya que al cierre se evidencia un avance del 0%" u="1"/>
        <s v="OBSERVACIÓN No 8. :  Se deben legalizar en las comisiones conferidas los gastos de viaje que estén involucra-dos en la ruta definida con el fin de guardar coherencia y asegurar el cumplimiento del objeto de la comisión, se evidencia que en la Orden de Comisión No 0687 del 08-07-2019 conferida a Carlos Andrés Becerra Hurtado en la ruta Villagarzón-Bogotá-Tocaima-Bogotá-Puerto Asís; se cancelaron gastos de viaje en la ruta Mocoa - Villagarzón y Puerto Asís-Mocoa, destinos que no hacen parte de la ruta establecida en el formato de comisión inicial." u="1"/>
        <s v="NO CONFORMIDAD No. 50: No se encontró evidencia que permita asegurar que se esté dando cumplimiento en lo que corresponde a los amparos en seguros para el transporte náutico de pasajeros teniendo en cuenta que se requiere como requisito en la prestación del servicio." u="1"/>
        <s v="No Conformidad No.5: No se evidenció el Acuerdo con Comunidades suscrito en implementación incumpliendo la Meta PAI 1.2.1.2 del Plan Operativo Anual 2018 del PNN Corales del Rosario y de San Bernardo." u="1"/>
        <s v="OBSERVACIÓN No.7_x000a_Para el Riesgo No.23 El PNN Sierra de la Macarena reportó evidencias de 2021. Por lo anterior no se evidenció _x000a_cumplimiento de la acción de control la cual informó que se encuentra en un avance del 17%" u="1"/>
        <s v="NO CONFORMIDAD No. 6: No se da cumplimiento a lo establecido en el procedimiento Actualización Inventarios, en relación con la solicitud mensual de las novedades de personal enviados a los Grupos de Gestión Humana y Contratos, así como de las respuestas recibidas." u="1"/>
        <s v="OBSERVACIÒN No.1:_x000a_Se debe establecer o generar un criterio o lineamiento que defina o autorice los pagos por el concepto de traspaso a pagaduría en la DTPA con el fin de minimizar los riesgos al momento de afectar las obligaciones que no se realizan a beneficiario final." u="1"/>
        <s v="No conformidad 6. No se evidencia la fecha de las Actas de Suspensión No.001, No.002, No.003, No.005 y No.006 suscritas entre Parques Nacionales Naturales de Colombia y Corporación de Turismo y Conservación “Los Andakíes” del Contrato 001 de 2016 Ecoturismo Comunitario en el Parque Nacional Natural Cueva de los Guacharos." u="1"/>
        <s v="_x000a_NO CONFORMIDAD No.18_x000a_No se evidenció que quienes prestan los servicios ecoturísticos objeto del Contrato No.001 de 2019, sea a través de personal capacitado y experimentado con este propósito, incumpliendo la Obligación b) de la Cláusula 11.5 del citado contrato." u="1"/>
        <s v="OB No.2: En el  proceso  auditor  realizado  al Grupo  de Gestión  Financiera,  se evidenció  que a la fecha  de la auditoría  interna  2018, no se ha documentado   e implementado   bajo  un acto  administrativo el  Control   Interno  Contable   de  la  Entidad   dentro  del  nuevo   marco  normativo   de  Contabilidad    Pública, según  Resoluciones   693 de 2016 y 193 de 2016 de la Contaduría  General  de la Nación." u="1"/>
        <s v="NO CONFORMIDAD No.3:_x000a_Una vez revisadas las carpetas contractuales, se evidenció la falta de publicación de las actas de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en lo establecido en el manual de contratación y supervisión Código: ABS_MN_01 y el procedimiento ABS_PR_02_Contratacion_Directa_V_5" u="1"/>
        <s v="OBSERVACIÓN No 3 El Grupo de Gestión Financiera, Dirección Territorial Caribe Dirección Territorial Pacífico, Dirección Territorial Orinoquía, Dirección Territorial Andes Occidentales, Dirección Territorial Andes Nororientales, Dirección Territorial Amazonía para el cumplimiento de la acción de control No.2 se fijó la acción de “Cumplir con el plan de control interno contable”, del Riesgo No.13, es necesario revisar este avance para que el control implementado mitigue la materialización del riesgo y presentar cifras ajustadas, conciliadas y reales en la elaboración de Estados Financieros." u="1"/>
        <s v="No Conformidad No 28:No se realizaron las actividades por parte del Parque Nacional Natural Utría que permitieran la construcción de la cabaña de Guardaparques Voluntarios que a la fecha debe estar en servicio y en funcionamiento teniendo en cuenta la adquisición de bienes, materiales e insumos recibidos en el área protegida y que a la fecha se encuentran a la intemperie  en la bodega sin el servicio y uso debido." u="1"/>
        <s v="Materialización del riesgo No. 213 Responder las PQRSD fuera de los términos legales establecidos por intereses particulares " u="1"/>
        <s v="NO CONFORMIDAD No.84: DTAN_x000a_No se evidenció la publicación del auto 008 del 22 de mayo de 2018 en la Gaceta Ambiental de Parques Nacionales Naturales de Colombia incumpliendo lo ordenado en el artículo 70 de la Ley 99 de 1993 en consonancia en el artículo 20 de la Ley 1333 de 2009._x000a_" u="1"/>
        <s v="NO CONFORMIDAD No.28_x000a_No se evidenció el ORFEO del Área Protegida con el cual remite un informe con los respectivos soportes de la matriz de ingreso a visitantes (Consignaciones) a la Dirección Territorial Andes Occidentales, incumpliendo la actividad No.7 del Procedimiento Recaudo y Registros de Derecho de Ingreso GRFN_PR_17." u="1"/>
        <s v="OBSERVACIÓN No.5 En la verificación documental realizada en primera fase de auditoria, no se pudo establecer cuales servicios públicos están a cargo del presente contrato, puesto que en estados financieros se menciona el pago de servicios públicos, de acuerdo a lo establecido en la Obligación No.15 del Contrato No.001 de 2008." u="1"/>
        <s v="El PNN Chingaza reportó un avance del 13,3% en la acción de control No.3 “La persona asignada en el área protegida documentara y enviara por el medio de comunicación indicado a la dirección territorial y nivel central sobre la implementación de los PECDNS y las acciones a presentar o a desarrollar conforme el cronograma” del Riesgo No.24, sin embargo no se evidencia soporte en el DRIVE." u="1"/>
        <s v="Se evidenció que el espacio destinado a la atención al usuario y espacio para la radicación de documentos no cuenta con medios para la asignación de turnos, medios táctiles o digitales o de señales para el trámite o atención al servicio solicitado. En el espacio no hay señalización que permita identificar donde el usuario pueda hacer fila para su atención, de acuerdo con el numeral 4 de la NTC 6047 de 2013." u="1"/>
        <s v="OBSERVACIÓN No.4   DTAN, PNN Y SFF:_x000a_Conforme el procedimiento auditado no es posible identificar de manera clara las acciones y/o gestiones adelantadas por las áreas protegidas y la DTAN, para la actualización de los planes de manejo que expiran en la vigencia 2023, que permitan contar con el instrumento de planeación de manera oportuna una vez expirada la vigencia de cada instrumento." u="1"/>
        <s v="NO CONFORMIDAD No 17: Se autorizaron y pagaron cuantías por concepto de anticipos sobre las cuotas de administración del Edificio Bolsa. Correspondiendo en la realidad a pagos anticipados por servicios no causados. " u="1"/>
        <s v="NO CONFORMIDAD No. 23: No se evidenció el desarrollo de actividades para mantener en perfecto estado de aseo, desinfección y protección las áreas y de los elementos utilizados para la prestación de los servicios ecoturísticos concesionados, en especial las áreas de enfermería, cocina y comedores, de acuerdo con la Cláusula No.15 literal 15.2.3 a." u="1"/>
        <s v="NO CONFORMIDAD No 19.: En el convenio interadministrativo No 005 de 2019 con la asociación de capitanes indígenas de Yaigoje y Bajo Acita en la cláusula décima primera – Supervisión, se asignó la supervisión al Profesional Coordinador del Parque Nacional Natural Yaigoje Apaporis, denominación que no existe en la planta de personal de la entidad y que de acuerdo a la certificación de recibo a satisfacción por parte del supervisor; corresponde al contratista Edgar Argemiro Castro. " u="1"/>
        <s v="NO CONFORMIDAD No. 3: No se evidenció cumplimiento por parte del Santuario de Fauna y Flora Malpelo a lo establecido en la actividad No 8 del procedimiento Gestión del Riesgo de Desastres Naturales y Socionaturales._x000a_Actividad No 8: Socializar el Plan de Emergencia y Contingencia por Desastres Naturales y Socionaturales a los_x000a_Consejos Municipales y Departamentales de Gestión del Riesgo." u="1"/>
        <s v="NO CONFORMIDAD No. 3:  _x000a__x000a_Se evidenció que existen saldos sin recaudar con corte a 31 de marzo de 2021 por recobro de cartera de incapacidades, el cual presentan saldo de vigencias anteriores de la siguiente manera:_x000a__x000a_DIRECCIÓN TERRITORIAL_x0009_TOTALES_x000a_Nivel Central_x0009_$ 14.620.633_x000a_DTAN_x0009_$ 12.921.565_x000a_DTAO_x0009_$ 69.741.103_x000a_DTPA_x0009_$ 40.609.967_x000a_DTCA_x0009_$ 35.603.022_x000a_DTAM_x0009_$ 57.418.998_x000a_DTOR_x0009_$ 10.007.184_x000a_TOTAL_x0009_$ 240.922.472_x000a__x000a_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 u="1"/>
        <s v="No Conformidad No 38:No se evidenció cubrimiento de las zonas de recorrido de PVC para la vigencia 2019, debido a la falta de disponibilidad de motores para operar las embarcaciones y el que se tiene es de 15 HP. No se garantiza el ejercicio de la Autoridad Ambiental en la zona de mayor presión, incumpliendo la actividad No.4 del procedimiento AMSPNN_PR_ 24 y la misionalidad de Parques Nacionales Naturales de Colombia. " u="1"/>
        <s v="Se evidenció que la entidad no cuenta con el estudio total de iluminación y su implementación, que permita verificar la planificación de la iluminación artificial debidamente coordinada con la planificación de la iluminación natural y donde se evidencie si la ubicación y color de las luces evitan causar deslumbramientos, reflejos o sombras y si la cantidad de iluminación no genera dificultades a las personas, así como la ubicación, distribución de las lámparas de iluminación, hacia todos los puestos de trabajo, cuartos de almacenamiento, escaleras, salas de reuniones, baños, cafetería, áreas de pasillos, espacios para lectura, áreas comunes, espacios de estacionamiento de vehículos y de movilización de las personas al interior de la edificación utilizadas por PNNC es la adecuada, garantizando que las personas con discapacidad visual perciban la luz y la oscuridad, según lo establecido en el ANEXO A de la NTC 6047 de 2013." u="1"/>
        <s v="NO CONFORMIDAD No.9 No se evidenció control de planillas de limpieza, que permitan verificar el cumplimiento de la Obligación No.7 de la Cláusula No.6 “Mantener en perfecto estado de aseo, desinfección y protección de todos los elementos utilizados” del Contrato de Ecoturismo Comunitario No.001 de 2008." u="1"/>
        <s v="Se evidenció una reducción durante las vigencias 2018 a 2020 en las cantidades de los equipos puestos al servicio para el alquiler en cantidades proporcionalmente superiores al 40% sin justificación y seguimiento por parte del supervisor del contrato, así como la definición por el contratista para la adquisición de elementos sugeridos para fortalecer el servicio de acuerdo con la obligación No. 5" u="1"/>
        <s v="NO CONFORMIDAD No.26_x000a_No se evidenció Acta de Reunión del Comité de Operación del segundo semestre de 2020, posterior a la reapertura del PNN Los Nevados, incumpliendo lo establecido en el Anexo No.2 Técnico, Capítulo IX numeral 9.2 Comité de Operación." u="1"/>
        <s v="No. Conformidad 3. El DNMI Cinaruco no cumplio la meta del indicador, Número de viveros en funcionamiento, 7 programados en la vigencia 2021, ya que al cierre se evidencia avance de 4, correspondiente al  57%. " u="1"/>
        <s v="NO CONFORMIDAD No 29:Se evidenció que la entidad no cuenta con una política para señalización implementada para sus instalaciones y no se hace el entrenamiento al personal en caso de emergencia, según el numeral 45 de la NTC 6047 de 2013." u="1"/>
        <s v="No Conformidad No 29:No se realizó por parte del Parque Nacional Natural Utría una planificación efectiva, eficaz y eficiente que permitiera dar cumplimiento a la construcción de la cabaña de Guardaparques Voluntarios con el fin de minimizar los riesgos en el dete-rioro de los bienes, materiales e insumos adquiridos y que a la fecha se encuentran a la intemperie sin el cumplimiento de su destinación específica." u="1"/>
        <s v="NO CONFORMIDAD No. 7:_x000a_Para la vigencia fiscal 2020 no se realizó toma física de inventarios a nivel de la entidad, que permitan realizar la verificación de los registros de propiedad, planta y equipo, depreciaciones, amortizaciones, valorización e identificación y seguimiento bienes registrados y de esta manera establecer con mayor precisión la base para el cálculo de la Depreciación acumulada y por consiguiente revelar cifras que reflejen la realidad económica presentada en Estados Financieros de la entidad toda vez que para el cierre de la vigencia fiscal 2020 la cuenta 1685 -DEPRECIACIÓN ACUMULADA DE PROPIEDADES PLANTA Y EQUIPO, presenta un saldo de $ -24.641.583.397, que corresponde a un 30% sobre el activo revelado en la cuenta de Parque Nacionales Naturales de Colombia, para el caso de PPYE para diciembre 31 de 2020 asciende a un valor revelado de $88.909.858.203._x000a_Es preciso indicar que la revisión realizada en la auditoría ejecutada por la CGR, para la vigencia fiscal 2020 referente a la vida útil de los elementos de PPYE, arrojó que el grupo de elementos auditados debían ser ajustados en su totalidad, lo que genera cambio en la cifra base para el cálculo de la Depreciación Acumulada, es necesario realizar una revisión definitiva de manera global al 100% del inventario de la entidad, (toma física , estado del bien técnico y responsable de cada elemento) siendo esta una de las falencias más representativa en cuanto a revelación, preparación y consolidación de Estados Financieros de la entidad._x000a_Por lo descrito anteriormente no se dio cumplimiento al Procedimiento Gestión Contable –Código: GRFN_PR 15, Actividad No. 30." u="1"/>
        <s v="No conformidad 20. En los Informes de Supervisión, no se evidenció el seguimiento integral a la ejecución del Contrato No.002 de 2016 de Ecoturismo Comunitario con la Fundación “Cerca Viva” Turismo Cultura y Conservación, como lo esta-blece el Manual de Contratación y Supervisión de la Entidad." u="1"/>
        <s v="Se evidenció que PNNC, no cuenta con los planes de prevención y seguridad ante emergencias debidamente actualizados y socializados a las personas que laboran en la entidad, para que se conozcan los procedimientos de evacuación y cómo actuar de acuerdo con las capacidades humanas y limitaciones de actividades ante la emergencia para que se actúe en forma eficaz en caso de una emergencia, según lo establecido en el ANEXO C de la NTC 6047 de 2013." u="1"/>
        <s v="NO CONFORMIDAD No. 2: No se evidenciaron diligenciados los formatos de bienes y elementos por cuenta-dantes que permitan asegurar el cumplimiento del procedimiento de Actualización de Inventarios en el personal adscrito al PNN Río Puré en la vigencia 2021 como lo establece la Actividad No 12 del procedimiento rela-cionado con Validar y actualizar el inventario para la respectiva firma del cuentadante, en los formatos vigentes de traslado y préstamo de Bienes GRF_FO_03 e Inventario de elementos /cuentadante GRF_FO_17." u="1"/>
        <s v="No conformidad 9. Se evidenció que la fecha del acta de inicio es del 5 de marzo de 2016 y la expedición de la Póliza es del 9 de marzo de 2016, lo anterior, incumple la Obligación No.3 del Contrato No. 002 de 2016 la cual señala que “Dentro de los veinte (20) días hábiles siguientes, contados a partir de la aprobación de la garantía de cumplimiento, EL CONTRATISTA deberá suscribir conjuntamente con PARQUES NACIONALES el acta de inicio del contrato. &quot;Cerca Viva&quot;" u="1"/>
        <s v="OBSERVACIÓN No.3 _x000a_Se evidenció que el alcance del Procedimiento Recaudo y Registros de Derecho de Ingreso GRFN_PR_17 “Inicia con la solicitud de los talonarios de las boletas de ingreso a los Parques y finaliza con la publicación en el DRIVE de la Matriz de ingreso a visitantes. Aplica para la Subdirección de Sostenibilidad y Negocios Ambientales, el Grupo de Gestión Financiera, las Direcciones Territoriales y áreas protegidas con vocación ecoturística”, no obstante, se evidenció que este procedimiento no excluye explícitamente a los contratos de concesión generando confusión en su aplicabilidad por parte del Área Protegida y la verificación en el marco de la Auditoría Interna." u="1"/>
        <s v="NO CONFORMIDAD No. 65:No se evidenció que Parques haya cumplido con la obligación de estudiar, solicitar ajustes y/o aprobar, los Planes Operacionales indicados en el Anexo Técnico y demás informes presentados por el CONCESIONARIO para las vigencias 2017, 2018, 2019 y 2020, todo ello dentro de los plazos establecidos en el Anexo Técnico, incumpliendo con el numeral 11 de la cláusula No. 18 del Contrato de Concesión No. 001 de 2016 celebrado entre Parques Nacionales Naturales de Colombia y la Unión Temporal Concesión Gorgona." u="1"/>
        <s v="No conformidad No. 4: No se evidenció la remisión de los soportes de cumplimiento de la Obligación No 14 de la cláusula 6 del contrato 002 de 2009, relacionada con: Dar cumplimiento durante toda la prestación del servicio, a todas las normas y reglamentaciones que sean expedidas por las autoridades nacionales, departamentales y municipales, incluyendo las reglamentaciones ambientales, uso del suelo, conservación del Medio Ambiente y de los Recursos Naturales." u="1"/>
        <s v="No Conformidad No 34:Se evidenció memorando 20197500026403 del 07 de octubre de 2019 donde constan múltiples requerimientos por parte de la DTPA al Área Protegida para la remisión del documento final de Plan de Manejo del PNN Utría sin ser atendidas.  " u="1"/>
        <s v="Observación No. 1 No se evidenció la acción de gestión  &quot;Plan Anual Institucional de la entidad para la vigencia actual establece acciones, productos o metas para la gestión de conflicto de intereses&quot;, como lo establece el autodiagnóstico de Conflicto de Intereses.   " u="1"/>
        <s v="NO CONFORMIDAD No. 8: No se evidenciaron diligenciados los formatos de bienes y elementos por cuentadantes que permitan asegurar el cumplimiento del procedimiento de Actualización de Inventarios en el personal adscrito al PNN Yaigojé Apa-poris en las vigencias 2020 - 2021 como lo establece la la Actividad No 12 del procedimiento relacionado con Validar y actualizar el inventario para la respectiva firma del cuentadante, en los formatos vigentes de traslado y préstamo de Bienes GRF_FO_03 e Inventario de elementos /cuentadante GRF_FO_17." u="1"/>
        <s v="No Conformidad No.8 Se evidenció que en los archivos del AP no reposa el informe de gestión trimestral correspondiente al tercer trimestre del 2019 que se reportó a la Dirección Territorial, ni la retroalimentación que realiza la OP." u="1"/>
        <s v="NO CONFORMIDAD No. 2. Revisados los contratos no se evidenciaron las firmas en los formatos de hoja de vida del SIGEP regida por Ley 190 de 1995, 489 y 443 de 1998, por parte de los contratistas, en los diferentes contratos de prestación de servicios en la plataforma SECOP II, en cumplimiento de lo establecido en el Artículo 227 del Decreto 019 de 2012, modificado por el artículo 155. Reportes al Sistema de Información y Gestión del Empleo Público – SIGEP._x000a_" u="1"/>
        <s v="NO CONFORMIDAD No. 7: GPC - DTCA - DTOR - DTAM - DTAN - DTPA - DTAO – GGF_x000a_Para la vigencia fiscal 2020 no se realizó toma física de inventarios a nivel de la entidad, que permitan realizar la verificación de los registros de propiedad, planta y equipo, depreciaciones, amortizaciones, valorización e identificación y seguimiento bienes registrados y de esta manera establecer con mayor precisión la base para el cálculo de la Depreciación acumulada y por consiguiente revelar cifras que reflejen la realidad económica presentada en Estados Financieros de la entidad toda vez que para el cierre de la vigencia fiscal 2020 la cuenta 1685 -DEPRECIACIÓN ACUMULADA DE PROPIEDADES PLANTA Y EQUIPO, presenta un saldo de $ -24.641.583.397, que corresponde a un 30% sobre el activo revelado en la cuenta de Parque Nacionales Naturales de Colombia, para el caso de PPYE para diciembre 31 de 2020 asciende a un valor revelado de $88.909.858.203. Es preciso indicar que la revisión realizada en la auditoría ejecutada por la CGR, para la vigencia fiscal 2020 referente a la vida útil de los elementos de PPYE, arrojó que el grupo de elementos auditados debían ser ajustados en su totalidad, lo que genera cambio en la cifra base para el cálculo de la Depreciación Acumulada, es necesario realizar una revisión definitiva de manera global al 100% del inventario de la entidad, (toma física , estado del bien técnico y responsable de cada elemento) siendo esta una de las falencias más representativa en cuanto a revelación, preparación y consolidación de Estados Financieros de la entidad. Por lo descrito anteriormente no se dio cumplimiento al Procedimiento Gestión Contable –Código: GRFN_PR 15, Actividad_x000a_No. 30." u="1"/>
        <s v="OBSERVACIÓN No.50: No se evidenció la identificación plena e individualización de la investigada, en el auto 010 del 31 de mayo de 2021, situación que debe quedar clara para el auto de formulación de cargos" u="1"/>
        <s v="Se evidenció que los baños ubicados en los pisos 2, 3 y 8 no cuentan con cuartos de baño y lavamanos accesibles para  personas en sillas de ruedas, no cuentan con ganchos para colgar las muletas o bastones destinados a personas con discapacidad que pueden caminar, no cuentan con el sistema de alarma conectada a un punto de ayuda de emergencia o a donde un miembro del personal pueda brindar asistencia. El baño instalado en el primer piso para personas en condición de discapacidad no cumple con los requisitos de acuerdo con el numeral 4 y 24 de la NTC 6047 de 2013." u="1"/>
        <s v="No Conformidad No.3 Se evidenció que al área protegida no se le incluyó en el ejercicio que adelantó la Oficina Asesora de Planeación sobre la actualización del Contexto Estratégico y Riesgos de los 13 procesos de PNNC" u="1"/>
        <s v="NO CONFORMIDAD No. 3: No se evidenció por parte del PNN Río Puré en el reporte de combustible corres-pondiente al mes de abril de la vigencia 2020, la relación de los vales a la DTAM en el consecutivo por valor de $50.000.oo de los vales No 029 al 063 y en el consecutivo de los vales por valor de $100.000.oo del No 050 al 100 por valor de $100.000.oo. " u="1"/>
        <s v="No Conformidad No 16:No se evidenció control sobre los suministros de combustibles, gas y aceite por el sistema de valeras con valores definidos, se utilizan comprobantes de entregas los cuales se diligencian manualmente sin control alguno" u="1"/>
        <s v="NO CONFORMIDAD No 5: No se encontró evidencia del cumplimiento del procedimiento en cuanto a la actividad No 3“…“…Elaborar mapa de presiones de acuerdo con los sectores de manejo definidos en el Plan de Manejo de las Áreas Protegidas…” y el punto de control establecido hace mención a“…Mapa de presiones…”." u="1"/>
        <s v="Se evidenció el incumplimiento del numeral 4 y numeral 7.2 de la NTC 6047 de 2013 por cuanto el acceso vehicular desde la calle 74 no cuenta con sitios de estacionamiento demarcados, no cuenta con rampa desde el nivel de la calle que permita el ingreso de personas en sillas de ruedas, la rampa o sendero existente para la circulación de personas en sillas de ruedas construida desde el andén no se ajusta a lo contemplado en la norma con relación a la endiente, descanso, barandas en su construcción así como la falta en el suministro de la información visual, audible y táctil para ayudar a la orientación y a la señalización para la ubicación de dicha rampa o sendero." u="1"/>
        <s v="Observación 4: 50% de los visitantes califican como regular y deficiente el ítem de observación de culturas vivas " u="1"/>
        <s v="No Conformidad No.7_x000a_El Grupo de Gestión Financiera, para el cumplimiento de la acción de control No.2 “Realizar seguimiento mensual a_x000a_la bolsa de deducciones verificando que los valores que ingresan sean efectivamente destinados al beneficiario_x000a_correspondiente” del Riesgo No.18, en el cual se evidencia que los soportes aportados corresponden a la bolsa de_x000a_conciliación del mes de diciembre de 2020, lo que indica que para la vigencia 2021 en el reporte del primer cuatrimestre_x000a_no se ha realizado avance porcentual de la acción para evitar la materialización del riesgo. " u="1"/>
        <s v="La Dirección Territorial Amazonía no cumplió la meta del indicador % de procesos de contratación gestionados en las plataformas vigentes, ya que al cierre se evidencia un avance del 0%" u="1"/>
        <s v="Observación No.1: _x000a_En relación a la identificación de las partes interesadas, la evidencia no responde directamente a las necesidades e intereses de las partes con respecto a la implementación del Sistema de Gestión Ambiental." u="1"/>
        <s v="No Conformidad 24. No se evidenció Informe Anual de Supervisión del Contrato No.001 de 2016 de Ecoturismo Comunitario para la vigencia 2016, para dar a conocer en el proceso de Auditoría, la ejecución del contrato. Andakies_x000a_" u="1"/>
        <s v="OBSERVACIÓN No. 5 PNN Utría y DTPA_x000a_No se evidencia actualizado el mapa de presiones en el Protocolo de PVC y en el Plan de Manejo del PNN Utría. Última versión 2013._x000a_" u="1"/>
        <s v="No Conformidad No.8 Incumplimiento del indicador  Porcentaje de hectareas priorizadas afectadas por cultivos de uso ilicito en PNN, en proceso de restauración" u="1"/>
        <s v="La Dirección Territorial Amazonía no cumplió la meta del indicador Porcentaje de avance de los mantenimientos preventivos realizados a los bienes inmuebles, ya que al cierre se evidencia un avance del 0%" u="1"/>
        <s v="RIESGO No.36_x000a_No Conformidad No.23  DTAM - PNN ALTO FRAGUA INDI WASI_x000a_La evidencia Registro de asistencia del 27/09/2021 - Instalación del comité local de Control y Vigilancia del municipio de Belén de los Andaquíes, de la acción de control No. 2 de Parque Nacional Natural Alto Fragua Indi Wasi, es ilegible." u="1"/>
        <s v="NO CONFORMIDAD No.62:_x000a_“No se evidenció la comunicación a la Procuraduría General de la Nación del auto 013 del 14 de noviembre de 2012, incumpliendo lo establecido en el artículo 56 de la Ley 1333 de 2009.”_x000a__x000a_" u="1"/>
        <s v="No conformidad 10. Se evidenció que la fecha del acta de inicio es del 05 de marzo de 2016 y la expedición de la Póliza No. 560 - 47 – 994000096897 es del 08 de marzo de 2016, lo anterior, incumple la Obligación No.3 del Contrato No.001 de 2016 la cual señala que “Dentro de los veinte (20) días hábiles siguientes, contados a partir de la aprobación de la garantía de cumplimiento, EL CONTRATISTA deberá suscribir conjuntamente con PARQUES NACIONALES el acta de inicio del contrato”._x000a__x000a_" u="1"/>
        <s v="_x000a_Observación No 2: Se requiere dar cumplimiento oportuno a la legalización de recursos enmarcados en los lineamientos y normas establecidas para el trámite y pagos asignados por Caja Menor por concepto de gastos de transporte de traslado de funcionarios que requieren el tratamiento adecuado que asegure su eficacia en cuanto a su desarrollo y su legalización con los soportes establecidos._x000a_" u="1"/>
        <s v="No. Conformidad 2. PNN Sierra de la Macarena no cumplio la meta del indicador, Número de Individuos sembrados, 41.762 programados en la vigencia 2021, ya que al cierre se evidencia un avance  de 34.349 individuos correspondientes al 82%." u="1"/>
        <s v="NO CONFORMIDAD No.80:DTAN _x000a_No se evidenció la realización en debida forma, de la notificación del auto 022 del 22 de octubre de 2018 vulnerando el artículo 69 de la Ley 1437 de 2011 y el artículo 24 de la Ley 1333 de 2009._x000a_" u="1"/>
        <s v="No Conformidad No 5:   No se evidenció la remisión de los soportes de cumplimiento de la Obligación No 13 de cláusula 6 del Contrato 002 de 2009 relacionada con: “Garantizar la disponibilidad de personal, equipos y herramientas en buen estado y los materiales necesarios y suficientes para el desarrollo del Contrato y la prestación oportuna del servicio, en especial cuando se trate del mantenimiento preventivo de la infraestructura, con el fin de mantenerlas en buen funcionamiento”." u="1"/>
        <s v="Una vez realizado el seguimiento por parte del Grupo de Control Interno, se observa que el Grupo de GESTIÓN DEL CONOCIMIENTO E INNOVACIÓN no realizó la entrega de la información oportuna para el empalme la GTIC y la entrega de la información del seguimiento al cumplimiento de la Ley 1581 del 17 de octubre de 2012, la cual se obtuvo tres (3) meses después de la solicitud realizada por el Grupo de Control Interno mediante memorando 20221200003603 del 20 de abril del 2022, respuesta recibida con Orfeo No. 20222400003623 del 08 de agosto 2022." u="1"/>
        <s v="No Conformidad No.7 Se evidenció que el buzón de sugerencias de la sede administrativa del AP se encuentra en mal estado, no ofrece seguridad de la información que se reposa allí. En el Parque Utría, no se ha dispuesto del buzón de sugerencias." u="1"/>
        <s v="No Conformidad No.33_x000a_Si bien la Dirección Territorial Andes Occidentales- DTAO, adjuntó evidencias en el control No. 2 “La persona asignada en el AP para el tema de riesgo público socializará a todo el personal del AP el plan de contingencia de riesgo públicoaprobado y cuando se requiera se ejecutarán las acciones documentadas.”, para Parque Nacional Natural Pisba, no existe reprote de avance de socialización._x000a_" u="1"/>
        <s v="OBSERVACIÓN No. 2. Se evidenció por parte del Parque Nacional Natural Farallones de Cali que no conocen_x000a_la información publicada en el INDICE DE TRANSPARENCIA Y ACCESO A LA INFORMACIÓN y la página WEB,_x000a_no se ha socializado al interior de la DTPA" u="1"/>
        <s v="OBSERVACIÓN No.5: DTOR_x000a_Pese a haber ordenado las diligencias necesarias con el fin de identificar a los presuntos infractores, en el auto 019 de 2020, no se observa despliegue probatorio alguno que permite la individualización de presuntos infractores." u="1"/>
        <s v="NO CONFORMIDAD No.15 No se cuenta con un programa o plan de mantenimiento para los equipos e infraestructura puesta al servicio, con los formatos para revisiones periódicas, cronogramas, programación de tareas de mantenimiento, formatos para las inspecciones en los mantenimientos, que permita garantizar la disponibilidad de los equipos y herramientas en buen estado y los materiales necesarios y suficientes para el desarrollo del Contrato y la prestación oportuna del servicio._x000a__x000a_" u="1"/>
        <s v="No conformidad  17. No se evidenció reunión del COASE para el segundo semestre de la vigencia 2016, primer semestre 2017, primer semestre de 2018, segundo semestre de 2019 y las dos correspondientes a la vigencia 2020, como lo establece el numeral 5 de la Cláusula No.7, del Contrato No.002 de 2016 de Ecoturismo Comunitario Cerca Viva." u="1"/>
        <s v="No conformidad 12. No se evidenció la relación actualizada a 2019 y 2020 de los bienes muebles, dotación y equipos de las vigencias auditadas, entregados en comodato por Parques Nacionales Naturales de Colombia, como lo establece la Obli-gación No.33 de la Cláusula No.6 del Contrato No.002 de 2016 de Ecoturismo Comunitario Cerca Viva." u="1"/>
        <s v="No conformidad No.6. Las Direcciones Territoriales no están cumpliendo con la presentación detallada por vigencias, en los informes que presentan trimestralmente de las incapacidades, para poder obtener un informe veri-ficable frente a los saldos contables de la entidad. Deben realizar un seguimiento a los saldos de la cuenta auxiliar contable por terceros para que no se presenten saldos contrarios a la naturaleza de la cuenta y evitar que afecten el resultado final de la información." u="1"/>
        <s v="La Dirección Territorial Amazonía no cumplió la meta del indicador % de las acciones ejecutadas en el marco de la gestión de recursos fisicos que garanticen el mantenimiento y operación en PNNC, ya que al cierre se evidencia un avance del 0%" u="1"/>
        <s v="NO CONFORMIDAD No.89: DTAN _x000a_No se evidenció apertura al proceso sancionatorio ambiental excediendo el término legal de seis (6) meses luego de iniciar la indagación preliminar, razón por la cual vulnera el artículo 17 de la Ley 1333 de 2009._x000a_" u="1"/>
        <s v="NO CONFORMIDAD: No. 53: Se evidenció la existencia del puente en madera ubicado entre la estación de buceo y la zona del poblado, el cual no cuenta con el mantenimiento adecuado que genere seguridad a las personas que transitan por esta área, por cuanto registra madera podrida y rota, así como la falta de tablas en el piso que garanticen a las personas transitar sin inconvenientes, de acuerdo con la Cláusula No.15 literal 15.2.5 g." u="1"/>
        <s v="No Conformidad No.6: Se evidenció extemporaneidad en la remisión del Monitoreo al Mapa de Riesgos 2019 mediante memorando 20196660004323 del 22 de abril de 2019, incumpliendo la fecha límite del 12 de abril de 2019 de acuerdo al memorando 20191400000943 del 26 de marzo de 2019 de la OAP." u="1"/>
        <s v="OBSERVACIÓN No.10_x000a_El PNN Sierra de la Macarena reportó un avance del 13,3% en la acción de control No.3 “La persona asignada en el área protegida documentara y enviara por el medio de comunicación indicado a la dirección territorial y nivel central sobre la implementación de los PECDNS y las acciones a presentar o a desarrollar conforme el cronograma” del Riesgo No.24, sin embargo en el DRIVE se evidenció un soporte de noviembre de 2021, lo cual no corresponde con la vigencia monitoreada." u="1"/>
        <s v="OBSERVACIÓN No.41: El artículo 1 del Auto 003 del 16 de diciembre de 2016 no establece a que proyecto, obra o actividad se le impone la medida preventiva" u="1"/>
        <s v="No Conformidad No 6 No se evidencio la remisión de los soportes de cumplimiento de la Obligación No 12 cláusula 6 del contrato 002 de 2009, relacionada con: Mantener un inventario actualizado de los bienes que para efectos de este contrato le han sido entregados por LA UNIDAD, con sus especificaciones técnicas, ubicación, identificación y estado en que se encuentran." u="1"/>
        <s v="No Conformidad No 39:No se evidenció producto final documento Protocolo de PVC del PNN Utría para su aprobación, incumpliendo la actividad No.7 del procedimiento AMSPNN_PR_ 24." u="1"/>
        <s v="NO CONFORMIDAD No. 39: Se evidenció que el contratista no está dando cumplimiento a lo establecido en el anexo técnico en relación con la liquidación y cobro de las tarifas según el IPC para cada vigencia por concepto de alimentación, por cuanto se encuentra efectuando mayores cobros por encima de los autorizados, sin que la supervisión haya efectuado algún requerimiento, de acuerdo con la Cláusula No.15 literal 15.2.4 h." u="1"/>
        <s v="Observación No 4:“…No corresponden las referencias de los equipos de transporte o bienes que generaron losconsumos y que fueron reportados a la DTAM en las vigencias 2020-2021 como vehículo y corresponden amotores, embarcaciones, plantas eléctricas, motobombas; etc…”." u="1"/>
        <s v="OBSERVACIÓN No.1_x000a_No se evidenció en las actas del Comité Institucional de Gestión y Desempeño la aprobación de las decisiones tomadas en el Comité Archivo y Correspondencia, en el Comité Institucional de Desarrollo Administrativo y el Comité Administrativo y Financiero de las Direcciones Territoriales, los cuales fueron integrados al Comité Institucional de Gestión y Desempeño, según Resoluciones No.126 de 2018 y No.0361 de 2019." u="1"/>
        <s v="NO CONFORMIDAD No.69:_x000a_No se evidenció la publicación del auto 067 del 16 de agosto de 2019 y Auto 089 del 29 de octubre de 2019, en la Gaceta Ambiental, incumpliendo con ello la actividad 23 del procedimiento AMSPNN_PR_22, así como el artículo 20 de la Ley 1333 de 2009, en concordancia con el artículo 70 de la Ley 99 de 1993." u="1"/>
        <s v="No conformidad No. 2 No se evidenció cumplimiento por parte del Santuario de Fauna y Flora Los Flamencos en el reporte de información relacionado con ajustar y actualizar los Documentos Plan de Emergencias y Contingencias de Desastres y Programa de Monitoreo incumpliendo con el numeral 5.3 Política de Calidad NTCGP1000 y el elemento 1.2.2 Modelo de Operación por Procesos 1.2 Componente Direccionamiento Estratégico, 1. Modulo Control de Planeación y Gestión." u="1"/>
        <s v="NO CONFORMIDAD No. 5: No se evidenció dentro del formato salida de almacén las celdas correspondientes para verificar las autorizaciones que debe dar el funcionario competente, según lo establecido en el numeral 16.1 del manual para el manejo y control de propiedad planta y equipo “Criterios básicos a tener en cuenta para la Salida de Bienes…, La orden de salida debe elaborarse por el almacenista en forma simultánea a la entrega de bienes, con base en la orden de suministro o el plan de distribución debidamente tramitada y autorizada por el funcionario competente”." u="1"/>
        <s v="OBSERVACION No.3 De acuerdo con lo evidenciado los contratos no se formalizan y no se deja constancia si se adjudicó o no, en la página no se evidencia la etapa contractual completa, que arroje los resultados del proceso, Decreto Reglamentario Único 1081 de 2015, Artículo 2.1.1.2.1.8. Publicación de la ejecución de contratos. Y de la obligación contenida en el literal g) del artículo 11 de la Ley 1712 de 2014" u="1"/>
        <s v="No conformidad 23. No se consignó dentro de los primeros quince (15) días hábiles de cada año calendario la consignación por concepto de remuneración a favor de Parques Nacionales Naturales de Colombia del año 2018, incumpliendo lo dispuesto en la Cláusula 8 del Contrato 001 de 2016. Andakies" u="1"/>
        <s v="No conformidad 2: No se cumplio con la meta Número de viveros en funcionamiento. " u="1"/>
        <s v="NO CONFORMIDAD No. 2: No se evidenció cumplimiento por parte del Santuario de Fauna y Flora Malpelo a lo establecido en la actividad No 11 del procedimiento Gestión de Riesgo Público:_x000a_Actividad No 11: Socializar al personal de las áreas protegidas el Plan de Contingencia para Riesgo Público actualizado y aprobado y el desarrollo de la articulación interinstitucional con las entidades involucradas con la problemática presente en las Áreas._x000a_" u="1"/>
        <s v="NO CONFORMIDAD No. 77: La póliza tomada por el contratista en el ramo de Casco Barco, muestra que los amparos no son sucesivos en las fechas establecidas en cada anualidad y que los bienes amparados no cuentan con el seguro en forma continua como lo es para la embarcación LA VICTORIA, generando riesgos en la ocurrencia de siniestros sin contar con las pólizas de seguro." u="1"/>
        <s v="NO CONFORMIDAD No.2 De acuerdo con los informes de seguimiento a las obligaciones contractuales, en el marco del Contrato de Ecoturismo Comunitario No.001 de 2008, se puede determinar que el personal que manejaba alimentos no contaba con certificado de manipulación de alimentos, de conformidad con los informes de seguimiento del año 2018 y la información complementarios remitida mediante memorando 20216660005023 del 14 de julio de 2021." u="1"/>
        <s v="No Conformidad No 1:No se dio cumplimiento a los lineamientos, mecanismos y acciones enmarcados en la política de seguridad de la información, que permitieran controlar el uso indebido de los permisos autorizados que dieron lugar a la descarga del programa COPYTRANS CONTROL CENTER, el cual no se encuentra licenciado para la entidad." u="1"/>
        <s v="NO CONFORMIDAD No. 18: No se logró evidenciar que los bienes afectados en siniestros (excepto la Sede Central) sean excluidos de las pólizas a partir de la fecha de ocurrencia del siniestro cuando hay pérdida total de los elementos asegurados." u="1"/>
        <s v="OBSERVACIÒN No. 1: No se encuentran en servicio bienes y elementos ( lanchas, Computador) almacenados en la bodega de la sede administrativa de leticia asignados al PNN Yaigoje Apaporis y que requieren ser asignados como cuenta-dantes y minimizar su deterioro y posible detrimento territorial." u="1"/>
        <s v="OBSERVACIÓN No 2: Se requiere agotar las instancias necesarias ante la Dirección Territorial Amazonia,  Subdirección de Gestión y Manejo de Áreas Protegidas Grupo de Planeación del Manejo,  que conlleven a la aprobación de los programas de monitoreo  correspondientes a las 11 áreas protegidas adscritas a la DTAM." u="1"/>
        <s v="No conformidad 15.  En los Planes de Mantenimiento Preventivo de Infraestructura de las vigencias 2017, 2018 y 2019 presentadas, se evidencia la programación del mantenimiento de las instalaciones Hidráulicas y Sanitarias, sin embargo no se evidencia la realización de dichos mantenimientos, como lo establece la Obligación No.37 de la Cláusula No.6 del Contrato No.002 de 2016 de Ecoturismo Comunitario Cerca Viva, Mantenimiento Preventivo del Sistema de Aguas Residuales." u="1"/>
        <s v="RIESGO No.67_x000a_No Conformidad No.28 La RNN Puinawai remitió soportes relacionados con la acción de control No.2 del Riesgo No.67, sin embargo, no se reportó cumplimiento del 100% de “Realizar oportuna solicitud de recursos para la programación de desembolsos en el marco de los convenios y obligaciones PAA”, aumentado las probabilidades de materialización del Riesgo." u="1"/>
        <s v="No se observan las certificaciones bimestrales que deben ser emitidas por parte del Repre-sentante Legal de la ASOCIACIÓN COMUNITARIA YARUMO BLANCO y remitidas al supervisor del contrato, para las vigencias auditadas correspondientes del 2015 al 2020, demostrando que la totalidad de los integrantes de la organización comunitaria (personal contratado), estén cubiertos por el régimen de Seguridad Social en Salud, de conformidad al cum-plimiento de la obligación contractual No.30." u="1"/>
        <s v="No Conformidad No.13 No conformidad:  Incumplimiento en el indicador &quot;Porcentaje de procesos sancionatorios con impulso procesal durante la vigencia.&quot;" u="1"/>
        <s v="NO CONFORMIDAD No.7_x000a_No se evidenció el primer análisis jurídico-financiero que permita determinar las posibles modificaciones contractuales que se adoptarán en el marco de la implementación de las nuevas medidas de bioseguridad, los costos y gastos asociados a la misma y el margen de disminución de los ingresos por la reducción en la capacidad de carga, las restricciones establecidas y el comportamiento del número de visitantes, expedido por la Subdirección Administra y Financiera, la Subdirección de Gestión y Manejo de Áreas Protegidas y la Subdirección de Sostenibilidad y Negocios Ambientales, de que trata el artículo tercero del acta de reanudación." u="1"/>
        <s v="Observacion No. 3 El profesional que apoya el tema de calidad en la Dirección Territorial Pacífico realiza sensibilizaciones sobre temas relacionados con el SGI, no obstante, se evidenciaron debilidades en la interiori-zación de los conceptos del Sistema por parte de algunos integrantes de la DTPA." u="1"/>
        <s v="NO CONFORMIDAD No.11: Una vez verificados los contratos, no se evidencia que se haya realizado la comunicación al supervisor del contrato.  Incumpliendo lo establecido en el numeral 4.7.2.7. del manual de contratación y supervisión y el Decreto 1081 de 2015, artículo 2.1.1.2.1.8 “Para efectos del cumplimiento de la obligación contenida en el literal g) del artículo 11 de la Ley 1712 de 2014 y Decreto 103 de 2015, artículo 8°." u="1"/>
        <s v="NO CONFORMIDAD NO. 1: Una vez realizada la revisión de los contratos, se evidenció la falta de publicación de los soportes de la experiencia laboral de los contratistas, en los diferentes contratos revisados en la plataforma SECOP II, lo que denota incumplimiento de lo dispuesto en el Decreto 1081 de 2015, artículo 2.1.1.2.1.8, , en concordancia con el Decreto 1082 de 2015, artículo 2.2.1.1.1.3.1 “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 u="1"/>
        <s v="OBSERVACIÓN No. 2: Se evidenció la asignación de bienes a nombre del almacenista, como constancia de la entrega y recibo por él mismo de los bienes sin que se justifique el uso de este tipo de elementos (aseo y cafetería) por parte del almacenista." u="1"/>
        <s v="NO CONFORMIDAD No. 29: No se evidenció el inventario actualizado y el acta firmada por las partes como resultado de la verificación física realizada conjuntamente con la supervisión y el almacenista de la Dirección Territorial Pacífico, al menos dos (2) veces al año de tal forma que una de ellas coincida con la renovación de las garantías pertinentes de los bienes que fueron entregados al CONCESIONARIO o hayan sido adicionados por éste durante la ejecución del contrato, de acuerdo con la Cláusula No.15 literal 15.2.3 h." u="1"/>
        <s v="OBSERVACIÓN No. 58: DTAN _x000a_Mediante auto 014 del 14 de noviembre de 2017 se ordena citar al señor Alirio Antonio Salas Benítez para que rinda versión libre sobre los hechos materia de investigación. Al respecto es pertinente indicar que esta diligencia es propia de la ley 734 de 2002 y de la Ley 600 de 2000, y no se encuentra contemplada en la Ley 1333 de 2009, ni en la Ley 1437 de 2011, y mucho menos en el Código General del Proceso, por lo tanto se sugiere la revisión de practicar este tipo de diligencias, y darle el nombre del medio de prueba que realmente tiene ya que es un interrogatorio regulado por el artículo 198 y siguientes del Código General del Proceso, y se debe practicar en la oportunidad regulado por el artículo 26 de la Ley 1333 de 2009._x000a_" u="1"/>
        <s v="No Conformidad No 32:No se encontraron registros de permanencia del personal adscrito al Parque Nacional Natural Utría en sus sedes administrativas y operativas que ameriten la compensación de turnos o en su defecto los descansos programados resultado del trabajo en horarios correspondientes a fines de semanas y festivos." u="1"/>
        <s v="NO CONFORMIDAD No. 42: Se evidenció que el contratista no está dando cumplimiento con los requisitos establecidos en el anexo técnico para la prestación del servicio de alimentación en relación con la carta e indicación de los menús acorde con la gastronomía local, el uso de la mantelería en las áreas destinadas al restaurante, la existencia de partes de la vajilla en mal estado, la manipulación y conservación de los alimentos y toda la materia prima en forma indebida, incumpliendo con las normas de higiene en la manipulación de alimentos y de seguridad industrial, la falta de mantener en perfecto estado de aseo, desinfección y protección las áreas y todos los elementos utilizados para la prestación del servicio de alimentación, de acuerdo con la Cláusula No.15 literal 15.2.4 h y las medidas de bioseguridad derivadas de la pandemia COVID 19." u="1"/>
        <s v="NO CONFORMIDAD No. 17: DTOR – DTAO – DTCA- GGF_x000a_No se dio cumplimiento al Procedimiento de Ejecución y Control Programa de PAC -GRFN_PR 09 Actividad No. 21, para los meses de mayo y junio en las Direcciones Territoriales DTOR, DTAO y DTCA, dejando de ejecutar PAC asignado, así:_x000a_DIRECCIÓN TERRITORIAL VALOR DE PAC SIN EJECUTAR VIGENCIA 2020_x000a_DTOR $49.534.684_x000a_DTCA $98.481.888_x000a_DTAO $68.108.810_x000a_Se indica que la no ejecución de PAC ya sea por el Nivel territorial o Nivel Central genera IMPANUT negativo y por consi_x005f_x0002_guiente se puede afectar la colocación del PAC para el mes siguiente de toda la entidad, generando incumplimiento en el pago de las obligaciones de la entidad, que pueden desencadenar en reclamaciones de orden financiero.Para el caso que se presenta IMPANUT negativo para el cierre de la vigencia 2020 para el rezago, este se convierte en vigencia expirada y se debe aplicar el tratamiento indicado para el pago de esta en el Decreto de Liquidación de diciembre de 2020 emitido por el Ministerio de Hacienda, esta situación genera incumplimiento en el pago de las obligaciones refe_x005f_x0002_rentes._x000a_REZAGO IMPANUT NEGATIVO –_x000a_DIC 2020 VALOR_x000a_Gastos generales 65.29% $ 2.484.914_x000a_Inversión Ordinaria 48.76% $ 66.923.237" u="1"/>
        <s v="OBSERVACIÓN No.13: DTOR_x000a_Se evidenció que han transcurrido más de dos (2) meses desde la interposición del recurso contra la Resolución No. 179 de 2020 sin que la autoridad ambiental haya resuelto el recurso de reposición." u="1"/>
        <s v="NO CONFORMIDAD No.8_x000a_En la Dirección Territorial Pacifico para el Riesgo No.215 y su control existente, no aparecen las firmas de los responsables de inventarios en alguno de los formatos que adjunta de salida de elementos." u="1"/>
        <s v="La Dirección Territorial Amazonía no cumplió la meta del indicador % de cumplimiento de los lineamientos ejecución presupuestal, ya que al cierre se evidencia un avance del 0%" u="1"/>
        <s v="No Conformidad No 24:No se reportó a la DTPA, acta firmada con la verificación del inventario del parque que permita actualizar las novedades evidenciadas que conlleven a la actualización de los mismos en aras de dar cumplimiento al procedimiento." u="1"/>
        <s v="OBSERVACIÓN No. 6: Adelantar las acciones necesarias para lograr la indemnización de los bienes afectados en siniestros en un tiempo corto donde las cotizaciones presentadas para la reposición de los mismos, no pierdan vigencia por su antigüedad y los bienes sean puestos al servicio oportunamente dada su necesidad. " u="1"/>
        <s v="No Conformidad No 1:_x000a_Porcentaje de avance al indicador:  Número de individuos sembrados 2021 (árboles, arbustos, lianas, palmas, frailejones y demas individuos que produzcan lignina)._x000a_Porcentaje alcanzado 40,66%" u="1"/>
        <s v="No Conformidad No.3: No se evidenció entrega del Programa de Monitoreo, de acuerdo a la actividad No.13 del procedimiento AMSPNN_PR_20 - Actualización de los Instrumentos de Planeación, se encuentra en ajustes por el Área Protegida desde el 06 de septiembre de 2018." u="1"/>
        <s v="NC No 3. No se evidenció en la página web el auto de justificación de la contratación directa según lo establecido en el Artículo 2.2.1.1.1.7.1 Decreto 1082 de 2015 Publicidad en el SECOP. Inclumpliendo además el procedimiento de Convenios V2 y la Ley  1712 de 2014-Ley de Transparencia y del Derecho de Acceso_x000a_a la Información Pública Nacional" u="1"/>
        <s v="OBSERVACION No.68: DTAN _x000a_No se observa impulso procesal del expediente, desde el día 25 de octubre de 2019." u="1"/>
        <s v="Observación No. 5 No se evidenció la acción de gestión en  el componente de &quot;Con que frecuencia hace seguimiento a la implementación de la estrategia de gestión de conflicto de intereses el Comité Institucional de Gestión y Desempeño&quot;, como lo establece el autodiagnóstico de Conflicto de Intereses. " u="1"/>
        <s v="Observación No.3 Se evidenció que el alcance del Procedimiento Recaudo y Registros de Derecho de Ingreso GRFN_PR_17 “Inicia con la solicitud de los talonarios de las boletas de ingreso a los Parques y finaliza con la publicación en el DRIVE de la Matriz de ingreso a visitantes. Aplica para la Subdirección de Sostenibilidad y Negocios Ambientales, el Grupo de Gestión Financiera, las Direcciones Territoriales y áreas protegidas con vocación ecoturística”, no obstante, se evidenció que este procedimiento no excluye explícitamente a los contratos de concesión generando confusión en su aplicabilidad por parte del Área Protegida y la verificación en el marco de la Auditoría Interna." u="1"/>
        <s v="NO CONFORMIDAD # 3. No se evidenció cumplimiento por parte del Parque Nacional Natural Farallones a lo establecido en la actividad No 8 del procedimiento Gestión del Riesgo de Desastres Naturales y Socionaturales._x000a_Actividad No #8: Socializar el Plan de Emergencia y Contingencia por Desastres Naturales y Socionaturales a los Consejos Municipales y Departamentales de Gestión del Riesgo" u="1"/>
        <s v="NO CONFORMIDAD No. 1: No se evidenció cumplimiento por parte del Parque Nacional Natural Gorgona a lo establecido en los puntos de control de las actividades No 8 y 10 del procedimiento Actualización de los Instrumentos de Planeación en lo relacionado con:_x000a__x000a_Actividad No 8: Punto de Control: Memorando radicado y remitido por el Sistema de Gestión Documental de la entidad._x000a__x000a_Actividad No 10: Punto de Control: Memorando con observaciones en el caso de remisión; o actas, listas de asistencia y/o ayudas de memoria, en caso de desarrollar sesiones de trabajo." u="1"/>
        <s v="_x000a_No Conformidad No. 14  Se evidenció que el área protegida no conoce la metodología para la Revisión Territorial." u="1"/>
        <s v="NO CONFORMIDAD No 12:No se evidenciaron diligenciados los formatos de bienes y elementos por cuentadantes que permitan asegurar el cumplimiento del procedimiento de actualización de inventarios en el personal adscrito al parque Cahuinarí, en las vigencias 2020 - 2021 como lo establece la actividad No. 12 del procedimiento relacionado con validar y actualizar el inventario para la respectiva firma del cuentadante en los formatos vigentes de traslado y prestamo de bienes GRF_FO_03 e inventario de elementos/cuantadante GRF_FO_17.  " u="1"/>
        <s v="Observación No. 4 No se evidenció la acción de gestión en  el componente de &quot;La entidad cuenta con el grupo de trabajo para la implementación de la política de integridad pública (MIPG): código de integridad y la gestión de conflicto de intereses, designado por el Comité Institucional de Gestión y Desempeño&quot;, como lo establece el autodiagnóstico de Conflicto de Intereses.   _x000a__x000a_" u="1"/>
        <s v="OB No.3 : En la auditoría  interna realizada al Grupo de Gestión Financiera,  se observó que a_x000a_31  de  diciembre   2017,  se  han  depurado  partidas  conciliatorias   de  vigencias  anteriores  (2012-2017), atendiendo  los hallazgos  de la CGR, faltando  por concluir partidas de depuración  con acciones  pendientes de decisión  administrativa  para cerrar . _x000a_En el ejercicio  auditor  realizado  al Grupo  de Gestión  Financiera  se verificaron   el pago  y presentación   de las declaraciones  de los impuestos  de retención  en la fuente  e Impuesto  al Valor Agregado, retención   del impuesto de industria y comercio  e Impuesto  al Valor Agregado_x000a_definitivamente  el compromiso  del  Grupo  de Gestión  Financiera  con la Contraloría General  de la República  -CGR-._x000a_" u="1"/>
        <s v="NO CONFORMIDAD No.20: No se permite al acceso de los documentos de los contratos, como la hoja de Vida y sus anexos en el SECOP II. Incumpliendo lo establecido en artículo 5 y 12 de la Ley 1712 de 2014, así como el artículo 2.2.1.1.1.7.1 del Decreto 1082 de 2015" u="1"/>
        <s v="OBSERVACIÓN No.44: No se evidencia identificación plena e individualización al señor Omar Ruiz en el auto 013 del 05 de abril de 2010." u="1"/>
        <s v="OBSERVACIÓN No.65:DTAN  _x000a_No se observa impulso procesal del expediente 007-2019, desde el día 18 de diciembre de 2020." u="1"/>
        <s v="Observación No 1 No se evidenció cumplimiento oportuno del SFF Los Flamencos en lo que corresponde-de al cargue de la información y su confirmación a la DTCA para los trimestres II y III de la vigencia 2017 en lo que compete a las fechas establecidas en la ruta de planeación y lo establecido en el procedimiento." u="1"/>
        <s v="OBSERVACIÓN No.4  En la verificación in situ, se evidenció el mal estado del archivo donde reposan los documentos denominados “Inventarios” y las “Encuestas” presentados por el PNN Corales del Rosario y de San Bernardo, de acuerdo con lo establecido en las normas archivísticas. " u="1"/>
        <s v="No conformidad 18. No se evidencia la participación de la Subdirección Administrativa y Financiera, como miembro del COASE en las reuniones del comité de las vigencias 2017 y 2018.  Cerca Viva" u="1"/>
        <s v="NO CONFORMIDAD No. 73: Se evidenció que la póliza que garantiza la responsabilidad civil extracontractual del contrato de Concesión No. 001 de 2016, no es renovada anualmente en forma sucesiva, por periodos iguales, con dos meses de anticipación al vencimiento, no se aportó la póliza de responsabilidad civil extracontractual que ampara el contrato de Concesión No. 001 de 2016, para la vigencia 2017, como tampoco se aportaron los documentos según las renovaciones anuales de aprobación de estas pólizas por PNNC, la póliza constituida para amparar la responsabilidad civil extracontractual del contrato de Concesión No. 001 de 2016, para las vigencias 2020 y 2021, no registran la incorporación de la actualización del SMMLV, estando el valor total asegurado por debajo del techo requerido. Las pólizas aportadas no se encuentran firmadas por el tomador, lo anterior en cumplimento a la cláusula 35 literal b." u="1"/>
        <s v="NO CONFORMIDAD No.43 No se evidenció la consignación debidamente registrada por la Entidad Bancaria destinada para tal fin de los valores recaudados, máximo de forma semanal, incumpliendo la actividad No.6 del Procedimiento Recaudo y Registros de Derecho de Ingreso GRFN_PR_17." u="1"/>
        <s v="Observación No. 8 Se evidenció parcialmente  que &quot;La entidad ha adelantado campañas de sensibilización sobre la importancia de declarar conflicto de intereses&quot;, como lo establece el autodiagnóstico de Conflicto de Intereses. " u="1"/>
        <s v="NO CONFORMIDAD No.63:_x000a_“No se evidenció comunicación a la Procuraduría General de la Nación, la expedición de la Resolución 089 del 26 de junio de 2013, con lo cual se contraviene lo establecido en el artículo 56 de la Ley 1333 de 2009.”_x000a_" u="1"/>
        <s v="NO CONFORMIDAD No 2 :No se encontró evidencia del cumplimiento del procedimiento en cuanto a la actividad No 5 que establece “…Formular e implementar los Planes de Contingencia en situaciones de riesgo para el Área Protegida del SPNN…” en lo que corresponde a las áreas protegidas (Alto Fragua Indi Wassi, Amacayacú, Cahuinarí, La Paya, Nukak, Orito Inge Ande y Puinawai ) que deben agotar las instancias necesarias que permitan la formulación y aprobación del documento en aras de acatar lo establecido en el punto de control relacionado con un Plan de Contingencia para riesgo público del área protegida, firmado y enviado a la Dirección Territorial y Oficina de Gestión del Riesgo." u="1"/>
        <s v="NO CONFORMIDAD No.34 No se evidencia reporte de cumplimiento de a) Suscripción del Acta de Inicio, b) Aprobación de la Garantía Única, c) Publicación del Contrato en el Diario único de Contratación, d) Pago de Impuestos, tasas contribuciones por la celebración del contrato, e) Declaración juramentada suscrita por Nativos Activos de no encontrarse entre deudores morosos,_x000a_de acuerdo a lo establecido en la cláusula No.18, del Contrato de Ecoturismo Comunitario No.001 de 2008_x000a_" u="1"/>
        <s v="NO CONFORMIDAD No.34 No se evidencia reporte de cumplimiento de a) Suscripción del Acta de Inicio, b) Aprobación de la Garantía Única, c) Publicación del Contrato en el Diario único de Contratación, d) Pago de Impuestos, tasas contribuciones por la celebración del contrato, e) Declaración juramentada suscrita por Nativos Activos de no encontrarse entre deudores morosos, de acuerdo a lo establecido en la cláusula No.18, del Contrato de Ecoturismo Comunitario No.001 de 2008_x000a_" u="1"/>
        <s v="OBSERVACIÓN No.2 De conformidad con las matrices de seguimiento a las obligaciones del Contrato No.001 de 2008 presentadas por el auditado, se observa que por parte de Nativos Activos no se presentó informes del cumplimiento de los contratos suscritos con terceros para la prestación del Guianza e interpretación ambiental y buceo, por lo que se deben verificar por la supervisión, para asegurar la calidad del servicio prestado." u="1"/>
        <s v="No Conformidad No.5 Porcentaje de VOC/PIC con información actualizada proveniente de la investigación" u="1"/>
        <s v="NO CONFORMIDAD No.59:  No se evidenció notificación del auto 010 del 31 de mayo de 2021, incumpliendo el  articulo 67 y siguientes de la Ley 1437 de 2011, en concordación con el artículo 19 de la Ley 1333 de 2009" u="1"/>
        <s v="No conformidad 1: No se cumplió la meta propuesta para el indicador: Número de Infraestructura de control y vigilancia mejorada para el área protegida " u="1"/>
        <s v="NO CONFORMIDAD No.2_x000a_No se reportaron avances por parte de PNN Gorgona en la acción: “Generar iniciativas para disminuir la presión de los VOC a través de proyectos de cooperación o de articulación con otras Entidades”, debido a que el Área Protegida no tiene recursos asignados, para lograr acuerdos." u="1"/>
        <s v="NO CONFORMIDAD No.5_x000a_No se evidenció que el valor asegurado de las garantías del contrato se haya actualizado anualmente de acuerdo con el valor del Salario Mínimo Mensual Legal Vigente fijado, incumpliendo lo establecido en el numeral 7.1 del Capítulo VII del Documento Complementario del Licitación Pública No.004 de 2019." u="1"/>
        <s v="NC No.3: En  la auditoría  realizada  al Grupo  de Gestión  Financiera,  se evidenciaron documentos:  sin firmas, duplicados,  en fotocopia, con firmas escaneadas,  facturas anuladas y anexadas, según Ordenes de Pago:  79932817  del 5 de abril,  114397817  del  18 de mayo,  148212417  del 7 de junio,_x000a_259726417   del  13  de  septiembre,   277996117   del  27 de septiembre,  419511917  del 28  de  diciembre;_x000a_162547617   del 22 de junio,  15652317  del 31  de enero de la fuente  Gobierno  Nacional  y las   Ordenes de Pago: 397128417   del 18 de diciembre, 397130717   del 22 de diciembre  y 39764417  del 27 de febrero de la fuente FONAM,  incumpliendo el proceso  de  gestión documental,   el procedimiento  cadena presupuesta!  y al literal a) del  numeral 7 .5.3.1   de la ISO 9001 de 2015._x000a__x000a_" u="1"/>
        <s v="Observación 1: El 28% de los visitantes califican como regular y deficiente la señalización del Área Protegida." u="1"/>
        <s v="No Conformidad No. 1 El responsable del área protegida no se ha asegurado que las personas que realizan el trabajo bajo su control tomen conciencia de la política y objetivos de calidad, su contribución a la eficacia del Sistema de Gestión, incluidos los beneficios de una mejora del desempeño y las implicaciones del incumplimiento de los requisitos del SIG." u="1"/>
        <s v="OBSERVACIÓN 4: En el Manual Metodológico (numeral 3.1.7 Estándares Estadísticos) se indica que la operación estadística aplica los estándares de categorías de manejo de Áreas Protegidas de la UICN, categorías de manejo SINAP y la división político administrativa de Colombia - DIVIPOLA, diseñada por el DANE, sin embargo, no se especifica la fecha y la versión de estos estándares, como lo establece el requisito 6.3.3.2 Nomenclaturas y clasificaciones de la NTCPE 1000:2020." u="1"/>
        <s v="Observación No.1: _x000a_Los visitantes califican con un 23% de insatisfacción las actividades de salud y bienestar en el area protegida." u="1"/>
        <s v="NO CONFORMIDAD No.14: Se evidenciaron ausencia de firmas de las pólizas de seguros por el tomador o aseguradora. Incumpliendo lo establecido en Artículo 1046 del Código de Comercio._x000a_" u="1"/>
        <s v="Observación No. 2: Los visitantes consideran que los senderos del área protegida están en un estado regular" u="1"/>
        <s v="NO CONFORMIDAD No.1 : No se dio cumplimiento a lo establecido en el procedimiento Cadena Presupuestal en la actividad No 34 que establece: “…Firmar digitalmente la orden de pago y archivar en el expediente correspondiente en el aplicativo gestor documen-tal, para soporte del Boletín Diario de Caja y Bancos Virtual…”, de igual forma la Actividad No 33: No se dio cumplimiento al punto de control relacionado con: “…Listado de orden de pago en estado pagada…”; y en la Actividad No 32, no se evidenció cumplimiento del punto de control correspondiente a : “…Orden de Pago autorizada…”; para las vigencias 2017-2018-2019-2020 y 2021." u="1"/>
        <s v="NO CONFORMIDAD No.23 En la verificación in situ al Predio “La Cocotera”, se evidenció la zona de la cocina en desaseo y con plagas sobre la comida y la mala disposición de los alimentos por parte de los prestadores del servicio, incumpliendo la Obligación No.16 de la Cláusula No.6, Contrato de Ecoturismo Comunitario No.001 de 2008." u="1"/>
        <s v="OBSERVACIÓN No. 5: _x000a_En la orden de compra DTAM-OC-38469-N-2019, en los pagos por los tiquetes aéreos causados, el supervisor del contrato no relacionó las facturas de los mismos en la autorización del pago al proveedor._x000a__x000a_" u="1"/>
        <s v="NO CONFORMIDAD No.4 No se evidenció reporte de cumplimiento de la Obligación No.5 de la Cláusula No.6 &quot;Desarrollo de otras actividades ecoturísticas&quot; del Contrato de Ecoturismo Comunitario No.001 de 2008 entre Parques Nacionales Naturales de Colombia y la Empresa Comunitaria “Nativos Activos”." u="1"/>
        <s v="NO CONFORMIDAD: No. 52: Se evidenció la falta de adopción de medidas de seguridad que minimicen cualquier riesgo durante el desarrollo de las actividades ecoturísticas objeto del contrato, por cuanto se encontró sobre la playa en frente del poblado un mirador en madera al cual se puede acceder sin ningún control y se encuentra en malas condiciones físicas (madera podrida), generando peligro a las personas que pretendan subirlo, no cuenta con las demarcaciones que indiquen el peligro que genera y que se encuentra fuera de servicio, de acuerdo con la Cláusula No.15 literal 15.2.5 g." u="1"/>
        <s v="OBSERVACIÓN No.2_x000a_Se evidenció Acta No.002 del 22 de abril de 2020 y No.003 del 12 de mayo de 2020, sin el formato del Sistema de Gestión Integrado." u="1"/>
        <s v="No Conformidad No.10: No se evidenciaron los controles necesarios al interior del Área Protegida de Corales del Rosario y San Bernardo para la realización del procedimiento de Recaudo y Registro de Derecho de Ingreso." u="1"/>
        <s v="No Conformidad No. 3 Incumplimiento indicador Número de individuos con mantenimiento (árboles, arbustos, lianas, palmas, frailejones)." u="1"/>
        <s v="En la verificación de los soportes de la acción de control No.2 del Riesgo No.86, no se evidenció cumplimiento del “Seguimiento a la ejecución del plan de trabajo de las DTs (Mayo - noviembre)” por parte del Grupo de Planeación y Manejo." u="1"/>
        <s v="Se evidenció la deficiencia en la planeación por parte del contratista en las labores de mantenimiento preventivo de la infraestructura a partir de la carencia de un programa con cronogramas y acciones definidas con la asignación de responsables para el cumplimiento de las mismas tendientes a garantizar el buen funcionamiento de las instalaciones, según la Obligación No 13." u="1"/>
        <s v="No conformidad No 6. No se evidencia la fecha de las Actas de Suspensión No.001, No.002, No.003, No.005 y No.006 suscritas entre Parques Nacionales Naturales de Colombia y Fundación “Cerca Viva” Turismo, Cultura y Conservación del Contrato 002 de 2016 Ecoturismo Comunitario en el Parque Nacional Natural Cueva de los Guacharos." u="1"/>
        <s v="OBSERVACIÓN No.1: DTAN - PNN CATATUMBO BARÍ Y ÁREA NATURAL ÚNICA LOS ESTORAQUES:_x000a_En el proceso de verificación realizado por el Grupo de Control Interno, no se pudo evidenciar acta de socialización del Plan de Emergencias y Contingencias por Desastres Naturales y Socionaturales - PECDE8:E13NS perteneciente al Parque Nacional Natural Catatumbo Barí y Área Natural Única Los Estoraques, para la vigencia 2020, ante los Consejos Municipales y Departamentales de Gestión del Riesgo, en cumplimiento de la Actividad No.8 del Procedi-miento AAMB_PR_06 Gestión del Riesgo Desastres Naturales V6._x000a_" u="1"/>
        <s v="NO CONFORMIDAD: No. 47: Se evidenció que la reclamación efectuada por el hurto de la embarcación CAREY, no fue repuesta con las características de los bienes afectados, sin contar con las autorizaciones de PNNC para el recibo de los bienes con especificaciones técnicas diferentes a los siniestrados, así como la no presentación de los documentos de su incorporación a inventarios de PNNC, de acuerdo con la Cláusula No.15 literal 15.2.5 c." u="1"/>
        <s v="NO CONFORMIDAD No. 1:Incumplimiento  en el porcentaje alcanzado en la evaluación a la gestion 2021 de la DTAN en un ( 69%) de acuerdo a los criterios establecidos. Porcentaje de ejecucion presupuestal -obligaciones" u="1"/>
        <s v="No conformidad 13.  No se evidenció el Plan de Trabajo para la 2019 suscrito dentro de los tres primeros meses del año y en el marco de las visitas de seguimiento- COASE, incumpliendo lo dispuesto en la Obligación No.32 de la Cláusula No.6 y la Obligación No.7 de la Cláusula No.7 del Contrato No.001 de 2016. &quot;CorpoAndakies&quot;" u="1"/>
        <s v="NO CONFORMIDAD No.65:_x000a_“No se evidenció la notificación en debida forma del auto 016 del 04 de marzo de 2016, ya que no se observan las publicaciones en la página electrónica de Parques Nacionales de la citación para notificación personal y el aviso de notificación, con lo cual se incumplen los articulo 68 y 69 de la Ley 1437 de 2011.”" u="1"/>
        <s v="No Conformidad No.4_x000a_Para la acción de control No.3 del Riesgo No.8 que está direccionada a “Notificar al GPC mediante correo electrónico_x000a_la siguiente información respecto a las PQRSD: -Número de recibidas en el mes, -Cuantas fueron respondidas_x000a_oportunamente y - Cuantas se encuentran en trámite”, la Dirección Territorial Andes Nororientales presenta como_x000a_evidencia un correo del 14 de julio de 2021, del profesional del Nivel Central y con el cual solicita el “reporte mensual_x000a_trámite PQRSD de los meses de abril, mayo, junio y julio”. Por lo anterior, se concluye que la Dirección Territorial_x000a_Andes Nororientales no ha cumplido con la acción de control y por tanto el porcentaje de avance del 27% no_x000a_corresponde." u="1"/>
        <s v="La Dirección Territorial Amazonía no cumplió la meta del indicador, Número de viveros en funcionamiento,  ya que al cierre se evidencia un avance del 80%" u="1"/>
        <s v="Se evidenció que el espacio destinado a la recepción y acceso al punto de atención no cuenta con la señalización que facilite al usuario su ubicación y la distribución a otras áreas de la entidad, según lo establecido en el numeral 4 de la NTC 6047 de 2013." u="1"/>
        <s v="OBSERVACIÓN No. 1: En el ejercicio de Auditoría Interna, se evidenció que los términos transcurridos entre la recepción de la queja y la decisión de indagación o apertura disciplinaria se emite después de un tiempo considerable no estando en armonía con los principios de la actuación procesal, como celeridad y eficacia, determinados en artículo 94 de la ley 734 de 2002, en lo que concierne a los expedientes Exp. 850-2019, Exp. 820- 2019." u="1"/>
        <s v="NO CONFORMIDAD No. 32: No se evidenciaron las fichas técnicas diligenciadas en desarrollo de los mantenimientos indicados en el programa de mantenimiento para efectuar el seguimiento y control a los mantenimientos preventivos y correctivos que se deben realizar, tanto para los bienes muebles, como inmuebles, equipos, instalaciones, y en general, de la infraestructura en que se autoriza la prestación de servicios ecoturísticos concesionados tendiente a mantener en óptimas condiciones de funcionamiento los equipos y bienes afectos a la concesión, de acuerdo con la Cláusula No.15 literal 15.2.3 n." u="1"/>
        <s v="NO CONFORMIDAD No 11:No se dio cumplimiento al procedimiento de tramites de comisión para las vigencias 2020 - 2021 por parte del Parque Nacional Natural Cahuinarí en lo que corresponde a la solicitud y legalización de comisiones " u="1"/>
        <s v="OBSERVACIÓN No.5_x000a_Para el Riesgo No.22 El PNN Sierra de la Macarena reportó evidencias de 2021 para la acción de control No.2. Por lo anterior no se evidenció cumplimiento de la acción de control la cual informó que se encuentra en un avance del 17%" u="1"/>
        <s v="No Conformidad No.3: Se evidenció que existen saldos sin recaudar con corte a 31 de marzo de 2021 por recobro de cartera de incapacidades, el cual presentan saldo de vigencias anteriores de $40.609.967 para la DTPA._x000a_No se está dando cumplimiento al Procedimiento GESTIÓN CONTABLE Código: GRFN_PR_15 – Actividad No.17, se evidencia que la gestión de cobro no está realizándose oportunamente, por lo que se presentan saldos sin recaudo de vigencias anteriores como se describe en el cuadro anterior, con una alta probabilidad de que estos saldos sean expirados con las implicaciones inherentes a esta situación, por lo tanto, afecta los ingresos que deben ser efectivamente recaudados por la entidad, para el pago de obligaciones adquiridas con anterioridad." u="1"/>
        <s v="Observación No 2:“…No se diligenciaron los datos correspondientes a la ruta de la orden de comisión correspondiente a la funcionaria Diva Stella Chota del Águila en la fecha del 10 al 11 de Febrero del 2020 y la fecha del cumplido de comisión de la orden de comisión del funcionario Cristóbal Leonel Panduro en la fecha del 10 al 11 de Febrero del 2020 como se establece en el Trámite y Legalización de Comisiones…”." u="1"/>
        <s v="Observación No.2: No fueron eficaces los mecanismos adoptados para el cumplimiento y seguimiento de compromisos suscritos en el COASE realizado en la vigencia 2018 que involucró algunos compromisos suscritos en la vigencia 2017._x000a__x000a_Resumiendo que 8 de las 18 actividades no fueron cumplidas por los responsables designados, de igual forma se deben establecer mecanismos de seguimiento efectivos en la supervisión de contratos que involucren en sus objetos el seguimiento al contrato de prestación de servicios ecoturísticos comunitarios con el fin de que aseguren que los productos certificados sean eficaz, eficiente y efectivos en la gestión realizada." u="1"/>
        <s v="OBSERVACIÓN No.59: DTAN  No se observa impulso procesal del expediente 003-2017, desde el día 15 de noviembre de 2019" u="1"/>
        <s v="NO CONFORMIDAD No.62:_x000a_“No se evidenció la comunicación a la Procuraduría General de la Nación del auto 013 del 14 de noviembre de 2012, incumpliendo lo establecido en el artículo 56 de la Ley 1333 de 2009.”_x000a_" u="1"/>
        <s v="OBSERVACION No. 1. _x000a_En el formato de hoja de vida del SIGEP, de los contratos de prestación de servicios, no aparece firmada por el Coordinador de Contratos o Responsable, donde conste la verificación de la información suministrada por el contratista, quien certifica que la información aportada por quien diligenció y firmó el formulario fue constatada frente a los documentos presentados como soporte según los lineamientos establecidos en el instructivo del formato de la hoja de vida, https://www.funcionpublica.gov.co/instructivo-del-formato-unico-hoja-de-vida-persona-natural._x000a__x000a_Dirección Territorial Amazonía _x000a_DTAM-CPS-130-N-2020_x000a_" u="1"/>
        <s v="NO CONFORMIDAD No. 2: El AP no presentó avance para el cuarto trimestre 2.021 en el proceso de integración de las AP como determinantes ambientales" u="1"/>
        <s v="NO CONFORMIDAD No.39 No se aportaron las constancias de cumplimiento del contrato, certificando que el CONTRATISTA se encuentra al día en los pagos de pensión y salud de los asociados y que ha entregado los productos acordados en dicho contrato, de acuerdo a lo establecido en el Literal d) de la cláusula No.19 del Contrato de Ecoturismo Comunitario No.001 de 2008 entre Parques Nacionales Naturales de Colombia y la Empresa Comunitaria “Nativos Activos”." u="1"/>
        <s v="No Conformidad No 7:No se evidenciaron las hojas de vidas o fichas técnicas correspondientes a los equipos de transporte náutico y terrestre existentes en el área que permitan visualizar los mantenimientos y el estado real en que se encuentran" u="1"/>
        <s v="No Conformidad No 9:En el inventario se registran elementos con descripción “…DESTINACIÓN FINAL…”, sin el conocimiento del área a que corresponde." u="1"/>
        <s v="NO CONFORMIDAD No. 26: No se encontró en la ejecución de la auditoría interna al Contrato de Concesión No. 001 de 2016 – Unión Temporal Concesión Gorgona para las Vigencias 2016- 2020, evidencia que demuestre el cumplimiento de la Cláusula No.15 Obligaciones del Concesionario: 15.2) Obligaciones Durante la Ejecución, 15.2.3) Obligaciones relacionadas con los Bienes, Infraestructura y Obras en lo que compete al Programa de mantenimiento con las fichas técnicas para el control y planillas." u="1"/>
        <s v="Se evidenció que la entidad no dispone de los 2 parqueaderos requeridos para el personal discapacitado, de acuerdo con el número de disponibilidad de espacios para el estacionamiento, el cual es superior a 10 parqueaderos para PNNC, según lo establecido en el numeral 6.2 de la NTC 6047 de 2013." u="1"/>
        <s v="OBSERVACIÓN No. 2: En el acta No. 02 de 2020 de suspensión del contrato, y el acta de reanudación del contrato se encuentran sin fecha de suscripción." u="1"/>
        <s v="OBSERVACIÓN No. 6._x000a_La Dirección Territorial Pacífico, presentó cumplimiento de la acción No.3 del Riesgo No.22, sin embargo, no se evidenció la remisión de los Protocolos de PVC de las Áreas Protegidas al Grupo de Trámites y Evaluación Ambiental en la vigencia 2022." u="1"/>
        <s v="OBSERVACIÒN No 2:_x000a_Se deben adelantar las gestiones correspondientes ante la DIAN que permitan subsanar los saldos reflejados por concepto de pagos por Retención en la Fuente." u="1"/>
        <s v="Riesgo No. 65._x000a_No Conformidad No.27_x000a_El Proceso Autoridad Ambiental- Reserva Nacional Natural Nukak, reporto un avance del 90% para la acción del_x000a_control No. 1, la cual está dirigida a “Formular y/o actualizar los Planes de Emergencia y Contingencias y socializarlos con el equipo de trabajo”, no obstante en la descripción del monitoreo reporta memorando 20211500002263 del 09-_x000a_09-2021, de la OGR, nivel central, se aprueba la actualización del Plan de Emergencia y Contingencia Por Desastres_x000a_Naturales y Socio naturales”, RNN Nukak no ha cumplido con la acción de control en su totalidad teniendo en cuenta_x000a_que está pendiente la socialización del Plan de Emergencia y Contingencia Por Desastres Naturales y Socio naturales_x000a_al Interior del Grupo. " u="1"/>
        <s v="Riesgo No. 65. _x000a_No Conformidad No.27 El Proceso Autoridad Ambiental- Reserva Nacional Natural Nukak, reporto un avance del 90% para la acción del control No. 1, la cual está dirigida a “Formular y/o actualizar los Planes de Emergencia y Contingencias y socializarlos con el equipo de trabajo”, no obstante en la descripción del monitoreo reporta memorando 20211500002263 del 09-09-2021, de la OGR, nivel central, se aprueba la actualización del Plan de Emergencia y Contingencia Por Desastres Naturales y Socio naturales”, RNN Nukak no ha cumplido con la acción de control en su totalidad teniendo en cuenta que está pendiente la socialización del Plan de Emergencia y Contingencia Por Desastres Naturales y Socio naturales al Interior del Grupo. " u="1"/>
        <s v="NO CONFORMIDAD No.25 No se evidenciaron soportes que den cuenta del cumplimiento de las disposiciones legales en materia ambiental y la conservación de los recursos naturales evitando cualquier actividad propia y/o de los visitantes, que cause el deterioro de estos, para las vigencias 2015 a la 2020, incumpliendo la Obligación No.18 de la cláusula No.6 del Contrato de Ecoturismo Comunitario No.001 de 2008." u="1"/>
        <s v="Se evidenció que los registros realizados para el control de los predios no se efectúan conforme a lo establecido en el procedimiento Registro de predios en el Inventario, el cual debe realizarse de acuerdo con el procedimiento de Entrada de Almacén. Se registran obras sin que se consideren activos a partir de las especificaciones técnicas, así como el registro de activos sin la descripción de las características técnicas que permitan identificar y diferenciar cada bien." u="1"/>
        <s v="Se evidenció que en los espacios destinados a la atención del usuario, radicación de documentos y biblioteca no cuentan con servicios complementarios o espacios e instalaciones adicionales para mejorar el servicio al ciudadano como puntos de recaudo, cajeros automáticos, centros de información, internet, dispensadores, baños públicos para personas en condición de discapacidad que cumplan con los requisitos de la norma en cuanto a: área, ubicación del sanitario, lavamanos, barandas de agarre o apoyo, dispensadores de papel higiénico, recipiente para basuras, la rampa de acceso con pendiente según la norma, salas de conciliación, salas de consulta para atención personalizada cuando se requieran consultas privadas o confidenciales, de acuerdo con el numeral 4 de la NTC 6047 de 2013." u="1"/>
        <s v="NO CONFORMIDAD No.26 No se evidenció que se estén presentando los informes de Ingresos, estadísticas, para las vigencias auditadas que deben ser presentados al Supervisor del Contrato de manera trimestral (Otrosí No.3), siendo estos de obligatorio cumplimiento, toda vez que son base de ingresos para los estados financieros (Estado de Resultados), por lo tanto la información revelada no presenta consistencia dado que no se pudo hacer cruces de información para la verificación de la cuota de remuneración a la Entidad. Por lo anterior no se está dando cumplimiento a la Obligación No.19, de la cláusula No.6 del Contrato de Ecoturismo Comunitario No.001 de 2008." u="1"/>
        <s v="La Dirección Territorial Amazonía no cumplió la meta del indicador % de ejecución presupuestal-Compromisos, ya que al cierre se evidencia un avance del 0%" u="1"/>
        <s v="OBSERVACIÓN No.3 Los informes de mantenimiento preventivo, deben estar acompañados por el plan de mantenimiento preventivo del periodo presentado, con el fin de poder verificar su cumplimiento." u="1"/>
        <s v="NO CONFORMIDAD No 5:La Dirección Territorial Amazonía no cumplió la meta del indicador % de cumplimiento de los lineamientos ejecución presupuestal, ya que al cierre se evidencia un avance del 0%" u="1"/>
        <s v="NO CONFORMIDAD No.36 En la verificación in situ, en el Predio “La Cocotera” se evidenció una nevera de icopor con botellas de trago guardadas en la habitación VIP “Tortuga”, las cuales se encontraban con el sello abierto. Se indago con el Jefe del Área Protegida, quien informó que no estaba permitido el consumo de trago dentro del Área Protegida. Así mismo, en las recomendaciones dadas a los visitantes en la página de Parques Nacionales Naturales de Colombia, se informa que no se deben consumir bebidas embriagantes para evitar incurrir en la prohibición establecida en el Decreto 622 de 1977" u="1"/>
        <s v="OBSERVACIÓN No. 7: _x000a_No se evidenció la delegación por escrito por el funcionario competente a las personas que desarrollan actividades relacionadas con el manejo de la boletería y de los dineros recaudados por el ingreso al Área Protegida._x000a_" u="1"/>
        <s v="De acuerdo con el numeral 4.4.2, se evidenció que el edifico no cuenta con los espacios destinados para los servidores públicos que hacen agradable el tiempo dedicado al trabajo y facilitan el cumplimiento de las tareas, catalogados como áreas sociales, carecen de sitios para Vestier con lockers, la cafetería no cuenta con ventilación e iluminación natural y su ubicación se encuentra sobre las áreas de acceso a los baños públicos, según lo establecido en el numeral 4 de la NTC 6047 de 2013" u="1"/>
        <s v="OBSERVACIÓN No. 8: _x000a_Se observó que el informe consolidado de ecoturismo, vigencia 2019 por concepto de ingresos directos al Parque Nacional Natural Utría del mes de febrero del año en curso, fue remitido por el Parque Nacional Natural Utría a la Dirección Territorial Pacífico, sin el diligenciamiento de la información completa._x000a_" u="1"/>
        <s v="NO CONFORMIDAD No.3_x000a_No se evidenciaron las prórrogas de las pólizas de garantías, incumpliendo el numeral cuatro del literal j de las actas de suspensión No.001, No.002 y No.003 y la cláusula No.7 del Contrato de Concesión No.001 de 2019." u="1"/>
        <s v="No Conformidad No.4  En el área protegida no se evidenció que la DT Pacífico haya programado jornadas de sensibilización sobre el SIG, entre otros temas: Contexto estratégico, partes interesadas, mapa de procesos, caracterización, ciclo PHVA, política y objetivos de calidad, Política de administración de Riesgo, los riesgos por cada uno de los procesos, planificación de cambios, matriz de comunicaciones, información documentada de cada uno de los procesos, Normograma, TRD, Control de salidas NO conformes, fichas de requisitos." u="1"/>
        <s v="NO CONFORMIDAD No. 69:No se remitió por parte del PNN Gorgona documentos aprobatorios de las garantías presentadas por la Unión Temporal Concesión Gorgona, de acuerdo con la cláusula sexta del contrato y el numeral 19 de la cláusula dieciocho." u="1"/>
        <s v="No conformidad 4. No se evidencia el consecutivo en las boletas de ingreso, del mes de abril del 2019, respecto al mes de marzo de 2019 al no evidenciarse la boleta No. 133944 en los registros, así mismos las fechas de las boletas presentadas para el mes de abril de 2019, No. 134070 y No. 134072 reportan vigencia 2018." u="1"/>
        <s v="No Conformidad No13, RIESGO No.19 En la verificación del reporte de la Dirección Territorial Orinoquia en la acción de control “Solicitar inactivación por parte del Coordinador Administrativo y Financiero para portal bancario de los usuarios que presenten novedades como vacaciones y licencia” del Riesgo No.19, se evidenció que los soportes reportados están incompletos en relación la Descripción de Monitoreo." u="1"/>
        <s v="No Conformidad No 1: No se dio cumplimiento a los lineamientos, mecanismos y acciones enmarcados en la política de seguridad de la información, que permitieran controlar el uso indebido de los permisos autorizados que dieron lugar a la descarga del programa COPYTRANS CONTROL CENTER, el cual no se encuentra licenciado para la entidad." u="1"/>
        <s v="Se evidenció que el edificio en su entrada principal no cuenta con los medios para orientación a los residentes y visitantes o usuarios de los servicios, que describa la ubicación y naturaleza de la edificación debidamente señalizada e iluminada y de fácil acceso a personas con discapacidad física, para el suministro de información visual, audible y táctil, según lo establecido en el numeral 44 de la NTC 6047 de 2013." u="1"/>
        <s v="OBSERVACION No.2: Se deben revisar los contratos y documentos complementarios antes de las firmas, para evitar situaciones de modificaciones aclaratorias, por imprecisión en las fechas en cumplimiento del manual de contratación y supervisión Código: ABS_MN_01." u="1"/>
        <s v="NO CONFORMIDAD No.27_x000a_En los Informes de Supervisión, no se evidenció el seguimiento integral a la ejecución del Contrato No.001 de 2019, como lo establece el Manual de Contratación y Supervisión de la Entidad y el Contrato No.001 de 2019 con la Unión Temporal Operación Nevados." u="1"/>
        <s v="NO CONFORMIDAD No.5: Una vez revisadas las carpetas contractuales, se evidenció que no se reflejan avances en la ejecución del contrato durante la vigencia de éstos, como tampoco los soportes de ejecución debidamente publicados en el SECOP II. Incumpliendo lo establecido en el manual de contratación y supervisión Código: ABS_MN_01, en su numeral 4.9.4. lo que denota incumplimiento de lo dispuesto en el Decreto 1081 de 2015, artículo .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Decreto 103 de 2015, artículo 8_x000a_PAGO MES DE JUNIO: DTOR-CPS-GN-078-21, no aparece el pago del mes de junio, como tampoco los soportes. " u="1"/>
        <s v="No Conformidad No. 10 Se evidencia que en el Área Protegida no se conoce y ubica en la página de PNNC, el Plan Estratégico del Talento Humano." u="1"/>
        <s v="Observación No.28 El Grupo de Gestión Financiera, Dirección Territorial Amazonía, Dirección Territorial Pacífico y Dirección Territorial Andes Occidentales, para la acción control No.2 “Informar gestión de cobro por concepto de incapacidades de Parques Nacionales Naturales, la cual es realizada por los funcionarios de gestión humana y nómina en las Direccionespara dar seguimiento a su recaudo”, del Riesgo No.172, reportan un avance del 0%, el cual debe realizarse de manera mensual, generando la probabilidad de materialización del riesgo al no aplicar el control de _x000a_manera oportuna." u="1"/>
        <s v="NO CONFORMIDAD No. 1: Incumplimiento  en el porcentaje alcanzado en la evaluación a la gestion 2021 de la DTAN en un ( 69%) de acuerdo a los criterios establecidos. Porcentaje de ejecucion presupuestal -obligaciones" u="1"/>
        <s v="NO CONFORMIDAD No.30 No se evidenció manteamiento correctivo en el Predio “La Cocotera”, por parte de Parques Nacionales Naturales de Colombia, incumpliendo lo establecido en el Literal a), cláusula No.7 del Contrato de Ecoturismo Comunitario No.001 de 2008, así mismo, no se evidenció rubro presupuestal en el Plan de Acción Anual – PAA del PNN Corales del Rosa- rio y de San Bernardo para los mantenimientos correctivos en el Predio “La Cocotera" u="1"/>
        <s v="No conformidad 20. No se evidenció reunión del COASE para el segundo semestre de la vigencia 2016, primer semestre de 2017 y segundo semestre de 2018, segundo semestre de 2019 y las dos correspondientes al año 2020, como lo esta-blece el numeral 5 de la Cláusula No.7, del Contrato No.001 de 2016, Corporación de Turismo y Conservación “Los Andakíes”._x000a_" u="1"/>
        <s v="No conformidad No. 3: No se dio cumplimiento oportuno al procedimiento Certificación Contrapartidas Convenios o Proyectos de Cooperación en lo que correspondió a la actividad No 9 en lo que compete al trámite de 15 formatos para Cálculo y Certificación de Contrapartidas para realizar la respectiva aprobación mediante la firma del mismo en la vigencia 2018." u="1"/>
        <s v="NO CONFORMIDAD No.64 – PNN La Paya_x000a_“No se evidenció cumplimiento a la disposición final de 63 bloques de madera, ordenada mediante el artículo primero del auto 071 de 2015, incumpliendo lo ordenado en artículo 1 del auto 071 de 2015.”_x000a_" u="1"/>
        <s v="Se evidenció que en los espacios destinados para el estacionamiento de vehículos de PNNC y de sus visitantes no cuenta con espacios destinados a personal discapacitado y en silla de ruedas, de igual forma no cuenta con la demarcación entre los carros, con demarcación en piso y señalización en pared, flechas de acceso y no son cercanos a los ascensores, lo anterior incumpliendo con lo establecido en el numeral 6.3 de la NTC 6047 de 2013." u="1"/>
        <s v="OBSERVACIÓN No.17. DTOR_x000a_La medida preventiva impuesta mediante la Resolución 01 del 7 de mayo de 2018, carece de fundamentación técnica toda vez que no ha sido posible efectuar visita al sitio de los hechos, para emitir el correspondiente concepto que evalúe la gravedad de las conductas y la necesidad de la medida preventiva." u="1"/>
        <s v="Como resultado de la verificación de los documentos a cargo del proceso Gestión de Tecnologías y Seguridad de la Información, se evidenció que nueve (09) documentos de diecinueve (19)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u="1"/>
        <s v="NO CONFORMIDAD No. 27: No se encontró en el desarrollo de la auditoría interna al Contrato de Concesión No. 001 de 2016 – Unión Temporal Concesión Gorgona para las Vigencias 2016- 2020, evidencia que demuestre el cumplimiento de la Cláusula No.15 Obligaciones del Concesionario: 15.2) Obligaciones Durante la Ejecución, 15.2.3) Obligaciones relacionadas con la Actualización de las fichas técnicas de acuerdo con los mantenimientos realizados." u="1"/>
        <s v="OBS:  El Grupo de Sistemas de Información y Radiocomunicaciones, frente al requisito de la Guía para la preparación de las TIC que consiste en ¿Desarrolló e impartió la capacitación inicial para el correcto funcionamiento del plan? Reporta que no ha realizado la capacitación inicial para el correcto funcionamiento del plan, este depende de la aprobación del plan de trabajo, pues se deben incluir todas las dependencias de la entidad a nivel nacional, por lo tanto, no se pudo verificar el cumplimiento de este requisito" u="1"/>
        <s v="OBSERVACION No.52:_x000a_No se evidenció impulso jurídico del expediente DTAM 01-2019, desde la expedición del auto 089 del 29 de octubre de 2019._x000a_" u="1"/>
        <s v="Observación No. 1. Se evidenció que en los archivos del Área Protegida no reposan las certificaciones expedidas por el Departamento Administrativo de la Función Pública -DAFP-sobre el curso realizado por los siete funcionarios en el Modelo Integrado de Planeación y Gestión -MIPG. En el proceso de la Auditoría Interna se presentaron 6 certificaciones y quedó pendiente una." u="1"/>
        <s v="OBSERVACION No. 6: Se evidenciaron siniestros de la DTCA, DTPA, DTOR, SEDE CENTRAL que fueron desistidos en sus reclamaciones sin que se tenga claridad de las causas reales que motivaron el desistimiento y si estos bienes fueron recuperados y a cargo de quien, así como el estado de la responsabilidad de los funcionarios o contratistas involucrados." u="1"/>
        <s v="NO CONFORMIDAD No 11: Los elementos amparados en las pólizas de seguro no están asegurados por su valor real, la compañía de seguros ante la reclamación en los siniestros, está indemnizando los bienes por el valor registrado en inventario y no por el valor de las cotizaciones. Se debe efectuar la valorización de los bienes de propiedad de la entidad y por los que legalmente es responsable, con el fin de obtener en caso de siniestro a tra-vés del proceso de reclamación ante la compañía de seguros la reposición de los mismos." u="1"/>
        <s v="No Conformidad No. 4 Se evidencia existencia de conceptos técnicos (informe de criterios) del año 2019 que requieren ser acogidos por actos administrativos de decisión de fondo en los procesos sancionatorios de conformidad con el artículo 40 de la Ley 1333 de 2009." u="1"/>
        <s v="NO CONFORMIDAD No.68:_x000a_No se evidenció la comunicación a la Procuraduría del auto 067 del 16 de agosto de 2019 y Auto 089 del 29 de octubre de 2019, incumpliendo con ello la actividad 22 del procedimiento AMSPNN_PR_22, así como el artículo 56 de la Ley 1333 de 2009." u="1"/>
        <s v="No Conformidad No. 3 se evidenciaron actuaciones por fuera del procedimiento sancionatorio ambiental AMSPNN_PR_22, y la Ley 1333 de 2009." u="1"/>
        <s v="No Conformidad No 19:Se evidenciaron registros de elementos en la cuenta de responsabilidades sin los soportes que así lo ameriten y el estado de dicha reclamaciones en el caso de siniestros a la fecha de la auditoria" u="1"/>
        <s v="No Conformidad No.1 Incumplimiento Indicador _x000a_Número de Individuos sembrados" u="1"/>
        <s v="NO CONFORMIDAD No.5. El proceso de Autoridad Ambiental, en el tema de Gestión de Riesgo Público y Gestión de Riesgos de Desastres Naturales, en la actual metodología de actualización de los documentos no está siendo efectiva, debido_x000a_al alto grado de reprocesos en los tres niveles de gestión y las No Conformidades y Observaciones repetitivas_x000a_que se evidencian. " u="1"/>
        <s v="NO CONFORMIDAD No.14_x000a_Se evidenció el inventario de Parques Nacionales Naturales de Colombia, de los elementos por cuentadante entregados a la Unión Temporal Operación Nevados C.C. N°9013315429, firmado por el Representante Legal de la Unión Temporal Operación Nevados, el cual no indica la fecha de corte, por tanto, no permite establecer si está actualizado y sobre el cual no se ha constituido la póliza “Todo Riesgo”, incumpliendo lo establecido en la Obligación 11.4 del Contrato de Concesión No. 001 de 2019." u="1"/>
        <s v="No conformidad No 2:_x000a_Porcentaje de avance en el proceso de integración de las Áreas Protegidas como determinantes ambientales en instrumentos de desarrollo y ordenamiento territorial. Porcentaje alcanzado  en el año 2021 llegando al 30% " u="1"/>
        <s v="OBSERVACIÓN No.45: Mediante auto 008 del 15 de marzo de 2018 se  ordena citar a los Señores Guillermo Álvarez y Omar Ruiz para que rinda versión libre. Al respecto es necesario indicar que esta diligencia debe ser tomada como verdadera prueba conforme a lo establecido en la Ley 734 de 2002 y la Ley 600 del mismo año." u="1"/>
        <s v="No se evidenciaron los Planes de Mercadeo concertados con la UNIDAD para las vigencias 2016, 2017, 2018 y 2020 y publicados en la Página Web del sistema de PNNC, de manera que se implementen acciones para promocionar los servicios contractuales ofrecidos, y de esta forma hacer que mejoren los ingresos operacionales y que el resultado de la ejecución contractual tenga punto de equilibrio, en atención al cumplimiento de la obligación con-tractual No. 19." u="1"/>
        <s v="NO CONFORMIDAD No. 9 _x000a_Los elementos registrados en la cuenta Propiedad, Planta y Equipo no se encuentran actualizados según las especificaciones técnicas como marcas, seriales, modelos, tamaños, medidas, compo-sición, detalle y demás especificaciones y/o características técnicas que permitan identificar en detalle cada elemento de acuerdo a su existencia." u="1"/>
        <s v="No conformidadNo. 7: No se dio cumplimiento al procedimiento Gestión de Impuestos y las Normas Tributarias en lo que correspondió al pago oportuno de Retención en la Fuente del mes de julio de 2018." u="1"/>
        <s v="OBSERVACIÓN No.7: DTOR_x000a_Los cargos formulados deben ser adecuados a los verbos rectores que establecen las normas prohibitivas ambientales, con el fin de garantizar el debido proceso de los investigados." u="1"/>
        <s v="Observacion No. 1 La Dirección Territorial Pacífico no está dando cumplimiento en la nueva sede de la im-plementación del Buzón de Sugerencias. El cual se debe tener dispuesto en los sitios de mayor afluencia de usuarios, provistos de un formato para que el cliente interno o externo escriba las sugerencias. Lo anterior contraviene lo señalado en el Instructivo para la Atención y Trámites de PQRSD AU IN-04 v. 6." u="1"/>
        <s v="OBSERVACIÓN No. 4: Se requiere dar cumplimiento en lo relacionado con las firmas del formato vigente “Boletín de Caja y Bancos” código GRFN_FO_03 y sus Anexos, solo por los responsables del proceso (Pagador y Coordinador) como lo establece la actividad No 10 del procedimiento. " u="1"/>
        <s v="No conformidad No. 5: La oficina Asesora Jurídica incumplió lo establecido en el numeral 7. Responsabilidades de las dependencias numeral 7.6 de Ma-nual de Políticas Contables de PNNC que indica Garantizar que todos los hechos económicos de la entidad sean reconocidos opor-tunamente, en especial información relacionada con ingresos sin contraprestación, empresas de ecoturismo comunitario, san-cionatorios, entre otros, ya que a la fecha de la presente auditoría las empresas comunitarias Nativos Activos, Naturar  Iguaque y As-deguías, no habían cancelado a PNNC lo correspondiente a remuneración de la vigencia 2018 y lo corrido de la vigencia 2019._x000a__x000a_" u="1"/>
        <s v="NO CONFORMIDAD No. 70: No dar cumplimiento en la ampliación de la vigencia de las pólizas presentadas para el año 2021, de acuerdo con los literales a) b) d) e) de la cláusula 35 del contrato de concesión 001 de 2016." u="1"/>
        <s v="OBSERVACIÓN No. 3: _x000a_Dentro de la muestra seleccionada se encontró que el contrato CPS-044-F-2018 se encuentra con los informes de supervisión del contrato en formato Word, estos documentos deben ser escaneados en formato PDF para que ninguno esté sea editable._x000a__x000a_" u="1"/>
        <s v="NO CONFORMIDAD: No. 57: Al realizar la verificación en auditoría de los soportes allegados, no se evidencia un control por parte del supervisor que determine que se ha cumplido con el pago de los salarios a todos los trabajadores vinculados al contrato y tampoco se evidencia documento alguno que corrobore que se está cumpliendo con el pago de los aportes parafiscales y seguridad social de los trabajadores. Por lo anterior no se está dando cumplimiento a la cláusula 15 literal a del contrato." u="1"/>
        <s v="OBSERVACIÓN No. 4: Se requiere dar cumplimiento en lo relacionado con las firmas del formato vigente “Boletín de Caja y Bancos” código GRFN_FO_03 y sus Anexos, solo por los responsables del proceso (Pagador y Coordinador) como lo establece la actividad No 10 del procedimiento." u="1"/>
        <s v="NO CONFORMIDAD No. 41: No se evidenciaron las tarifas para el personal residente diferente a parques (fuerzas armadas), según lo establecido en el anexo técnico, de acuerdo con la Cláusula No.15 literal 15.2.4 h." u="1"/>
        <s v="No Conformidad No.18: En el desarrollo de la auditoría al Proceso Gestión de Recursos Financieros - Nivel Central - Direcciones Territoriales, en la prueba de recorrido con la Coordinadora y el equipo de trabajo del Grupo de Gestión Financiera, se evidenció y se informa de la demora de la presentación de la información por parte del Nivel T erritorial en cuanto a las Notas a los Estados Financieros para el cierre de la vigencia Fiscal 2020, estas no contienen la suficiente profundización como lo exige la norma para entidades de gobierno, como es caso puntual para la cuenta de Propiedad Planta y Equipo, que amerita un análisis e información profunda, toda vez que esta cuenta representa materialmente un 95% sobre el activo de la Entidad. Por lo anterior no se está dando cumplimiento al Procedimiento EJECUCIÓN CONSOLIDACIÓN Y PRESENTACIÓN DE ESTADOS FINANCIEROS GRFN_PR_ 08 18/02/2021. Actividad No 11. " u="1"/>
        <s v="NO CONFORMIDAD No.77: DTAN_x000a_No se evidenció cumplimiento al artículo 16 de la Ley 1333 al emitir el auto de inicio 004 del 04 de mayo de 2017, por fuera del término de 10 días contados desde la expedición del auto que legalizo la medida preventiva impuesta mediante acta de fecha 07 de marzo de 2017._x000a__x000a_" u="1"/>
        <s v="Observación No. 1: Al verificar la constitución de las reservas presupuestales del Nivel Central y las Direcciones Territoriales, para la depuración de estas, se debe cotejar si existen saldos comprometidos que no se van a utilizar y documentar la liberación del saldo correspondientes" u="1"/>
        <s v="OBSERVACIÓN No.1: DTOR_x000a_Es importante identificar plenamente al infractor con su correspondiente número de identificación, ya que en el auto inicio 008 de 2017, se inicia el proceso contra la Junta de Acción Comunal de la vereda Santa Rosa placitas de la localidad 20 de Bogotá, pero no se establece el número de identificación cómo sería el NIT." u="1"/>
        <s v="NO CONFORMIDAD 4: No se evidenci6 cumplimiento en el procedimiento de Elaboraci6n de Boletines de Caja y Bancos en lo correspondiente a los soportes de los contratos de eventos por suministro de refrigerios realizados por la DTCA en la vigencia 2017 registrados en las boletines de caja y bancos No 119 del 26-06-2017 y 121 del 28-06-2017." u="1"/>
        <s v="NO CONFORMIDAD 4: No se evidenció cumplimiento en el procedimiento de Elaboración de Boletines de Caja y Bancos en lo correspondiente a los soportes de los contratos de eventos por suministro de refrigerios realizados por la DTCA en la vigencia 2017 registrados en las boletines de caja y bancos No 119 del 26-06-2017 y 121 del 28-06-2017." u="1"/>
        <s v="NO CONFORMIDAD No.10_x000a_La Dirección Territorial Pacifico para el Riesgo No.215 y su acción de control, aporta formatos de inclusiones, entradas a almacén, que no tiene relación con los controles de riesgos de traslado y préstamos de bienes." u="1"/>
        <s v="No Conformidad No.7, RIESGO No.13 El Grupo de Recursos Financieros y las 6 Direcciones Territoriales, para la acción de control que consiste en “Elaborar Estados financieros certificados y notas de acuerdo con la aplicación de las políticas contables y operativas para el reconocimiento, medición y revelación de todos los hechos económicos de PNNC.”, tiene establecido un peso porcentual del 50% y en la descripción de avance reporta el siguiente avance:_x000a_GGF: 37,50%_x000a_DTCA: 41,66%_x000a_DTAM: 41,66%_x000a_DTOR: 41,66%_x000a_DTPA: 41,66%_x000a_DTAN: 41,66%%_x000a_DTAO: 41,66%_x000a_Lo anterior, evidencia que no se dio cumplimiento a la acción." u="1"/>
        <s v="No conformidad No. 1:  No se encontró evidencia de cumplimiento de la cláusula No 20 del Contrato 002 de 2009, suscrito entre  Parques Nacionales Naturales de Colombia y  la Asociación de Prestadores de Servicios Ecoturísticos de Güicán y el Cocuy- ASEGUICOC, relacionada con control, vigilancia y supervisión técnica y administrativa del Contrato No 002 del 2009 por parte del PNN El Cocuy, por cuanto no aportó documentos completos que reflejen las modificaciones contractuales realizadas a través de otrosí al contrato, actas de inicio o reanudación del contrato, pólizas de cumplimiento, informes de supervisión completos, las actas aportadas de seguimiento al cumplimiento de obligaciones datan de 2015, las certificaciones financieras de revisión emitidas por el contador de la Dirección Territorial no están completas para el periodo auditado, encontrándose pendiente certificaciones del segundo semestre de 2016, todo el año 2018, 2019 y 2020; lo anterior contribuye no sólo presunto incumplimiento a la cláusula 20 del Contrato No 002 del 2009, sino del artículo 51 de la Ley 80 de 1993 y el artículo 83 de la Ley 1474 de 2011." u="1"/>
        <s v="Se evidenció que el espacio destinado a la enfermería no cumple la función de atender la normatividad interna del lugar en un plan de emergencias y estar disponible para la atención en los procedimientos de evacuación en casos de emergencia. La enfermería no está señalizada, se utiliza como bodega para el almacenamiento de los diferentes productos que se utilizan en los protocolos de bioseguridad derivados de la emergencia sanitaria por la pandemia COVID 19, las _x000a_paredes se encuentran sucias y manchadas sin que cuenten con el mantenimiento e higiene que demanda la enfermería, los techos se encuentran manchados por residuos de agua derivada de filtraciones de los baños ubicados en la parte superior, este espacio permite el acceso a un ducto de aguas residuales y cajas de corriente eléctrica los cuales no cuentan con las medidas mínimas de seguridad y protección, no se cuenta con la señalización de peligro y de impedimento de acceso a personas ajenas a este ducto, según lo establecido en el numeral 35 de la NTC 6047 de 2013." u="1"/>
        <s v="No Conformidad No. 2 En revisión de expedientes activos y bases de información suministradas de control al avance de procesos sancionatorios, se evidencio incumplimiento al artículo 17 de la Ley 1333 de 2009, debido a que se iniciaron indagaciones preliminares, pero han pasado más de 6 meses sin adoptar inicio de proceso sancionatorio am-biental y /o archivo de la indagación." u="1"/>
        <s v="NO CONFORMIDAD 7: No se encontraron en la DTCA, los soportes correspondientes a los pagos generados resultado de la cadena presupuestal que aseguren el cumplimiento del procedimiento de Elaboración de cajas y Bancos como se observó en las verificaciones realizadas en las vigencias 2017, 2018, 2019, 2020, 2021_x000a_" u="1"/>
        <s v="No Conformidad No 1:Inclusión en el aplicativo Ventanilla Única de información para la inscripción en el Programa Guardaparques Voluntarios.  Este Compromiso está a cargo de la SGM-GSIR, cuyo vencimiento fue el .30 de agosto de 2020." u="1"/>
        <s v="NO CONFORMIDAD No.5: DTOR  No se evidenció cumplimiento al artículo 17 de la Ley 1333, toda vez que han pasado más de seis (6) meses desde la apertura de la indagación preliminar, mediante auto 018 del 29 de enero de 2020, sin decidir el inicio del proceso san-violatorio y/o el archivo de las actuaciones." u="1"/>
        <s v="OBSERVACIÓN No.48: Se observa que desde el día 12 de noviembre de 2020 y una vez notificado el auto que inicia investigación administrativa de carácter sancionatorio ambiental, el expediente 003-2020 no ha tenido impulso procesal" u="1"/>
        <s v="NO CONFORMIDAD No. 19: Se evidenciaron siniestros con falta de gestión institucional desde la vigencia 2015 para lograr las indemnizaciones por las compañías aseguradoras en forma oportuna y obtener la reposición de los bienes para la puesta en operación de estos dada su necesidad, así como para evitar la prescripción de estos y la validez de las cotizaciones aportadas." u="1"/>
        <s v="NO CONFORMIDAD No. 8: No se aportaron los saldos de Depreciación Acumulada para el cierre de la vigencia fiscal 2020 y primer trimestre de la vigencia 2021, con las respectivas conciliaciones con el nivel central, solicitados mediante memorando No. 20211200006043 del 12 de julio de 2021, para la validación por parte del equipo auditor, lo que imposibilitó su revisión y verificación contra los saldos reportados en SIIF, esto evidencia que la información no fue reportada por parte de las Direcciones Territoriales en cuanto a la cuenta de PPYE de la entidad. Por lo descrito anteriormente no se dio cumplimiento al Procedimiento Gestión Contable – Código: GRFN_PR_15. Actividad No. 30. " u="1"/>
        <s v="OBSERVACIÓN 1: En el desarrollo de la auditoría al Proceso Gestión de Recursos Financieros - Nivel Central - Direcciones Territoriales, en la prueba de recorrido con la Coordinadora y el equipo de trabajo del Grupo de Gestión Financiera, se evidenció que los Certificados de Disponibilidad Presupuestal y Registros Presupuestales expedidos en el aplicativo SIIF – Nación para el caso de los Direcciones Territoriales no están dando cumplimiento a los estipulado en el procedimiento Cadena Presupuestal Código: GRFN_PR_06 Actividad No. 6 por cuanto están expedidos pero no firmados" u="1"/>
        <s v="OBSERVACIÓN No.5_x000a_Para el Riesgo No.22 El PNN Sierra de la Macarena reportó evidencias de 2021 para la acción de control No.2. Por lo anterior no se evidenció cumplimiento de la acción de control la cual informó que se encuentra en un avance del 17% " u="1"/>
        <s v="NO CONFORMIDAD: No. 60: Verificada la información se evidencia que el CONTRATISTA No cuenta con el libro de actividades donde relaciona el número de personas que diariamente se encuentran realizando alguna actividad, tampoco se evidencia que se cuente con el libro de los nombres de los beneficiarios reales de los pagos efectuados a su nombre y de esta forma verificar que se encuentre al día del pago a los proveedores. Por lo anterior no se está dando cumplimiento a la cláusula No. 15 literal c y al anexo técnico que es parte integral del contrato." u="1"/>
        <s v="NO CONFORMIDAD No.3 El PNN Amacayacu y la Dirección Territorial Amazonía, no han adelantado los ajustes al Plan de Emergencias y Contingencias por Desastres Naturales y Socionaturales solicitados mediante memorando 20211500002513 del 24 de septiembre de 2021, incumpliendo el componente de actividades de monitoreo del Modelo Estándar de Control Interno." u="1"/>
        <s v="NO CONFORMIDAD No.2_x000a_No se evidenciaron fechas de las actas de suspensión No.001 y No.002._x000a_" u="1"/>
        <s v="OBSERVACION No. 7: Se evidenció que la entidad no cuenta con un cronograma en cada póliza de seguros para efectuar el trámite y seguimiento en cada reclamación presentada por siniestro y hasta obtener las indemnizaciones oportunamente." u="1"/>
        <s v="OBSERVACIÓN No. 3.   El profesional que apoya el tema de calidad en la Dirección Territorial Pacífico realiza sensibilizaciones sobre temas relacionados con el SGI, no obstante, se evidenciaron debilidades en la interiorización de los conceptos del Sistema por parte de algunos integrantes del Parque Nacional Natural Farallones de Cali." u="1"/>
        <s v="NO CONFORMIDAD No. 16: Se verificó en las facturas del mes de diciembre de 2018, la Resolución de la DIAN No. 18762009861668 del 27 de agosto de 2018, con autorización de los números de las facturas de la 2501 a la 3125, no obstante, se expidieron facturas de la No.2979 a la No.3145, sin la Resolución autorizada de la DIAN." u="1"/>
        <s v="No Conformidad No.7: No se evidencia cumplimiento del compromiso relacionado con la generación de un plan de manejo ambiental para la empresa Nativos Activos en el marco del contrato de prestación de servicios ecoturísticos comunitarios No 01 de 2008." u="1"/>
        <s v="OBSERVACIÓN No 28: El Grupo de Gestión Financiera, Dirección Territorial Amazonía, Dirección Territorial Pacífico y Dirección Territorial Andes Occidentales, para la acción control No.2 “Informar gestión de cobro por concepto de incapacidades de Parques Nacionales Naturales, la cual es realizada por los funcionarios de gestión humana y nómina en las Direcciones Territoriales para dar seguimiento a su recaudo”, del Riesgo No.172, reportan un avance del 0%, el cual debe realizarse de manera mensual, generando la probabilidad de materialización del riesgo al no aplicar el control de manera oportuna." u="1"/>
        <s v="NO CONFORMIDAD No.67:_x000a_No se evidenció impulso procesal al expediente DTAM 03-2017, incumpliendo con ello los principios contemplados en el artículo 3 de la Ley 1333 de 2009, así como los principios de eficacia, economía y celeridad, contemplados en los numerales 11,12 y 13 del artículo 3 de la Ley 1437 de 2011." u="1"/>
        <s v="NO CONFORMIDAD No. 6: En materia contractual en algunos expedientes, faltan actas y/o soportes de entrega, incumpliendo presuntamente el artículo 5 del acuerdo 2 del archivo general de la nación y el artículo 36 de la Ley 1437 de 2011." u="1"/>
        <s v="NO CONFORMIDAD No. 33: Se evidenció que los visitantes efectúan recorridos por la playa, sin que el concesionario efectúe la inspección y seguimiento a los visitantes con el fin de generar las instrucciones para evitar posibles accidentes por el tránsito en lugares no permitidos, a pesar de la existencia de los senderos autorizados para efectuar los recorridos en actividades de recreación, entretenimiento y educación ambiental de los visitantes, de acuerdo con la Cláusula No.15 literal 15.2.3 o." u="1"/>
        <s v="OBSERVACIÓN. 1:_x000a_En el desarrollo de la auditoría al Proceso Gestión de Recursos Financieros - Nivel Central - Direcciones Territoriales, en la prueba de recorrido con la Coordinadora y el equipo de trabajo del Grupo de Gestión Financiera, se evidenció que los Certificados de Disponibilidad Presupuestal y Registros Presupuestales expedidos en el aplicativo SIIF – Nación para el caso de los Direcciones Territoriales no están dando cumplimiento a los estipulado en el procedimiento Cadena Presupuestal Código: GRFN_PR_06 Actividad No. 6 por cuanto están expedidos pero no firmados." u="1"/>
        <s v="NO CONFORMIDAD No.79:DTAN _x000a_No se evidenció la publicación del auto 014 del 14 de noviembre de 2017, incumpliendo lo establecido en el artículo 69 y 70 de la Ley 99 de 1993 y el artículo 20 de la Ley 1333 de 2009._x000a_" u="1"/>
        <s v="NO CONFORMIDAD No. 5: No se encontró en el desarrollo de la auditoría interna al Contrato de Concesión No. 001 de 2016 – Unión Temporal Concesión Gorgona para las Vigencias 2016- 2020, evidencia que demuestre el cumplimiento de la _x000a_Cláusula No.15 Obligaciones del Concesionario: 15.2) Obligaciones Durante la Ejecución, 15.2.1) Obligaciones Generales y de Carácter Administrativo en lo que compete a cumplir y ejecutar todas las obligaciones contenidas en el Anexo Técnico, en las zonas definidas en el mismo, con la calidad acordada y conforme con lo señalado en el pliego de condiciones, sus adendas, pro formas, anexos y la oferta aceptada por PNNC, para lo cual el concesionario destinará todos los recursos materiales, técnicos, operativos, financieros y humanos que sean indispensables para garantizar su cabal ejecución, en forma eficiente y oportuna." u="1"/>
        <s v="NO CONFORMIDAD No. 7. Se evidencia la realización de eventos por fuera del Contrato 041 de 2018, que fueron celebrados con cargo a dicho contrato y la supresión de eventos contratados, incumpliendo las especificaciones técnicas del contrato 041 de 2018" u="1"/>
        <s v="Se evidenció que los extremos de los pasamanos instalados en las escaleras de emergencia no están volteados hacia la pared o hacia abajo terminando a nivel del piso, en los cruces de las entradas a los pisos, de acuerdo a lo establecido en el numeral 12.4 de la NTC 6047 de 2013." u="1"/>
        <s v="NO CONFORMIDAD No. 1:No se dio cumplimiento al procedimiento de Tramites de Comisión en la actividad No 16 en lo que establece su punto de control en lo correspondiente a la funcionaria Ginna Lizeth Beltrán Pérez en la ruta Leticia - La Pedrera - Leticia del 26 de Agosto al 09 de Septiembre del 2021 con el objeto relacionado con:  “…Con base en la planeación de actividades del PNN Río Puré, de manera conjunta con las autoridades indígenas del Resguardo Curare Los Ingleses, la comunidad de Manacaro y ACT Colombia implementar algu-nas de las actividades consideradas en el plan de trabajo 2021…”." u="1"/>
        <s v="NO CONFORMIDAD No.70:_x000a_Se evidenció la incorporación al expediente DTAM04-2017 documentos ajenos al proceso de Indagación preliminar (acta de reunión de fecha 3 y 4 de septiembre de 2018), incumpliendo Con el artículo 36 de la Ley 1437 de 2011._x000a_" u="1"/>
        <s v="No Conformidad No 40:No se evidenció cumplimiento de las metas PAI 2018 1.2.1.2 - 3.2.3.2 reportado en el Plan Operativo Anual 2018." u="1"/>
        <s v="NO CONFORMIDAD No.78: DTAN _x000a_Se evidenció apertura al proceso sancionatorio ambiental excediendo el término legal de seis (6) meses luego de iniciar la indagación preliminar, razón por la cual vulnera el artículo 17 de la Ley 1333 de 2009._x000a_" u="1"/>
        <s v="NO CONFORMIDAD No. 2: No se evidenció cumplimiento por parte del Parque Nacional Natural Gorgona a lo establecido en la actividad No 11 del procedimiento Gestión de Riesgo Público:_x000a__x000a_Actividad No 11: Socializar al personal de las áreas protegidas el Plan de Contingencia para Riesgo Público actualizado y aprobado y el desarrollo de la articulación interinstitucional con las entidades involucradas con la problemática presente en las Áreas._x000a_" u="1"/>
        <s v="NO CONFORMIDAD No. 1:  Se evidenció que la Dirección Territorial Caribe presenta constitución de reservas presupuestales por valor de $2.955.487.589 y en el listado que envió el Grupo de Gestión Financiera en la columna de compromiso el valor que presenta es de $2.955.348.736 dando como resultado una diferencia de $138.853, registros de los cuales no se evidenciaron los soportes del ajuste o reducción de la reserva" u="1"/>
        <s v="No Conformidad No.42 RIESGO No. 161. Si bien el Parque Nacional Natural El Tuparro, adjuntó evidencias en el control No.2 “. implementación del plan de contingencia para riesgo público” del Riesgo No.161, no se evidencia claramente qué periodo abarca el informe." u="1"/>
        <s v="NO CONFORMIDAD No 13:La Dirección Territorial Amazonía no cumplió la meta del indicador, Número de viveros en funcionamiento,  ya que al cierre se evidencia un avance del 80%" u="1"/>
        <s v="NO CONFORMIDAD No.4 . En la verificación de los soportes, no se evidenció trámite en seis (6) meses del Plan de Emergencias y Contingencias por Desastres Naturales y Socionaturales del PNN Cahuinarí, más de nueve meses el del PNN Amacayacu y más de 14 meses el del PNN Yaigojé Apaporis, por parte de la Oficina de Gestión del Riesgo,_x000a_incumpliendo el componente de actividades de monitorio del Modelo Estándar de Control Interno." u="1"/>
        <s v="No conformidad 10. No se evidenció la implementación de medidas de ahorro y consumo eficiente de agua y energía, como lo establece la Obligación No.21 de la Cláusula No.6 del Contrato No.002 de 2016 de Ecoturismo Comunitario Cerca Viva." u="1"/>
        <s v="No Conformidad No 27:No se evidenció el seguimiento eficiente en el marco de la supervisión al Contrato de Prestación de Servicios Ecoturísticos Comunitarios No 003 de 2008 en lo que correspondió a los bienes entregados en servicios que permitiera que en el uso se realizaran los mantenimientos correctivos y preventivos necesarios o en su defecto la reposición de los mimos para no ser recibidos en mal estado como se observa en el acta No 1 del 04 de mayo de 2019." u="1"/>
        <s v="NO CONFORMIDAD No. 13: Se evidenció que los registros realizados para el control de los predios no se efectúan conforme a lo establecido en el procedimiento Registro de Predios en el Inventario, el cual debe realizarse de acuerdo con el procedimiento de Entrada de Almacén. Se registran obras sin que se consideren activos a partir de las especificaciones técnicas, así como el registro de activos sin la descripción de las características técnicas que permitan identificar y diferenciar cada bien." u="1"/>
        <s v="NO CONFORMIDAD No.1 No se evidenció Anexo No.1 &quot;Documento Complementario&quot; solicitado mediante correo electrónico del 10 de marzo de 2021, como parte de los soportes de la Auditoría Interna al Contrato de Concesión No.001 de 2019 del PNN Los Nevados." u="1"/>
        <s v="NO CONFORMIDAD No.87: DTAN _x000a_No se evidenció la notificación del auto 002 del 02 de octubre de 2019, vulnerando el artículo 66 y siguientes del Código de Procedimiento Administrativo y de lo Contencioso Administrativo y el artículo 19 de la Ley 1333 de 2009._x000a_" u="1"/>
        <s v="No Conformidad No.2 En el área protegida no se evidenció participación por parte de los funcionarios en el diligenciamiento de la encuesta remitida por el Grupo de Gestión Humana, cuyo objetivo es determinar las necesidades en el Plan Institucional de Capacitación con el fin de fortalecer sus competencias, conocimientos y habilidades." u="1"/>
        <s v="NO CONFORMIDAD No.21_x000a_No se evidenciaron los soportes de mantenimiento por parte de Parques Nacionales Naturales de Colombia, a las áreas ocupadas por los funcionarios de la Entidad y que son utilizadas en su alojamiento, de acuerdo con lo establecido en el literal d), de la Cláusula No.15 del Contrato de Concesión No.001 de 2019." u="1"/>
        <s v="Observación No. 1: El resultado de las encuestas de satisfacción de visitantes para el PNN Los Nevados, arroja una insatisfacción del 30% en el tema de alimentación." u="1"/>
        <s v="Observación No. 2: El resultado de las encuestas de satisfacción de visitantes para el PNN Los Nevados, arroja una insatisfacción del 55% en el tema de alimentación." u="1"/>
        <s v="OBSERVACIÓN No.12: DTOR_x000a_La Resolución 009 del 23 de octubre de 2015, carece de un párrafo que precise la conducta desplegada por el investigado, y describa de forma clara y concreta las circunstancias de tiempo, modo y lugar en que se da la presunta infracción, se encuentra indebidamente identificado el presunto infractor." u="1"/>
        <s v="No Conformidad No.1 No se alcanzó el 100% de cumplimiento de la meta en el indicador &quot; Número de los arboles sembrados&quot; en la vigencia 2022" u="1"/>
        <s v="NO CONFORMIDAD No. 10:_x000a__x000a_Los elementos registrados en la cuenta Propiedad, Planta y Equipo no se encuentran actualizados en su clasificación, según la naturaleza y servicio que presta cada elemento, de acuerdo con la clasificación y/o categoría dada por la entidad." u="1"/>
        <s v="Observacion No. 2 Se evidenció por parte Dirección Territorial Pacífico -DTPA que no conocen la información publicada en el INDICE DE TRANSPARENCIA Y ACCESO A LA INFORMACIÓN y la página WEB, no se ha socializado al interior de la DTPA." u="1"/>
        <s v="NO CONFORMIDAD No.81: DTAN _x000a_No se evidenció la emisión de la decisión de fondo en el proceso sancionatorio ambiental adelantado en el expediente 003-2017 dentro de los 15 días siguientes al vencimiento del periodo probatorio con lo cual se vulnera el artículo 27 de la Ley 1333 de 2009._x000a_" u="1"/>
        <s v="No conformidad No. 5: La oficina Asesora Jurídica incumplió lo establecido en el numeral 7. Responsabilidades de las dependencias numeral 7.6 de Manual de Políticas Contables de PNNC que indica Garantizar que todos los hechos económicos de la entidad sean reconocidos opor-tunamente, en especial información relacionada con ingresos sin contraprestación, empresas de ecoturismo comunitario, san-cionatorios, entre otros, ya que a la fecha de la presente auditoría las empresas comunitarias Nativos Activos, Naturar  Iguaque y As-deguías, no habían cancelado a PNNC lo correspondiente a remuneración de la vigencia 2018 y lo corrido de la vigencia 2019._x000a__x000a_" u="1"/>
        <s v="NO CONFORMIDAD No.6 No se evidencia fecha de elaboración del Plan de Trabajo “Copia de PLAN DE TRABAJO COASE 2016”, con el “PLAN DE TRABAJO II de 2016”, en formato del Sistema de Gestión con código: SFI_FO_10, así mismo, este no cuenta con el diligenciamiento del cronograma que permita hacer seguimiento al cumplimiento de los aspectos del contrato, in-cumpliendo la Obligación No.6 de la Cláusula No.6 del Contrato de Ecoturismo Comunitario No.001 de 2008 y el Acuerdo Cuarto del Otro Sí No.3." u="1"/>
        <s v="No Conformidad No.22 El Parque Nacional Natural Paramillo presentó soportes relacionados con la acción de control del Riesgo No.26, sin embargo en la carpeta “ANEXO_2_ANEXOS DEL INFORME _Cuatrimestre III_PNN Paramillo_2021_MON”, no se evidenció que se encuentre en un 100% el porcentaje de avance del informe de implementación de los diseños de Monitoreo: estado de coberturas naturales, para dar cumplimiento a “El profesional temático de PVC del AP ejecuta la implementación de los diseños de monitoreo de estado anual de las coberturas naturales en cada una de las subzonas hidrográficas del AP: indicadores de Deforestación, Fragmentación e integridad de las coberturas naturales”." u="1"/>
        <s v="NO CONFORMIDAD No. 8: No se aportaron los saldos de Depreciación Acumulada para el cierre de la vigencia fiscal 2020 y primer trimestre de la vigencia 2021, con las respectivas conciliaciones con el nivel central, solicitados mediante memorando No. 20211200006043 del 12 de julio de 2021, para la validación por parte del equipo auditor, lo que imposibilitó su revisión y verificación contra los saldos reportados en SIIF, esto evidencia que la información no fue reportada por parte de las Direcciones Territoriales en cuanto a la cuenta de PPYE de la entidad. Por lo descrito anteriormente no se dio cumplimiento al Procedimiento Gestión Contable – Código: GRFN_PR_15. Actividad No. 30." u="1"/>
        <s v="NO CONFORMIDAD No. 66:_x000a_“No se evidenció impulso procesal del expediente DTAM 02-2014, debido a que desde la expedición del auto 016 del 04 de marzo de 2016, no se ha surtido actuaciones procesales, con lo cual se incumple el artículo 3 de la Ley 1333 de 2009, así como los principios de eficacia, economía y celeridad, contemplados en los numerales 11,12 y 13 del artículo 3 de la Ley 1437 de 2011.”_x000a_" u="1"/>
        <s v="NO CONFORMIDAD No.14: DTOR_x000a_No se evidenció cumplimiento al término de 15 días contados a partir de la finalización del período probatorio y/o presentación de descargos, para emitir el acto administrativo que es clara la responsabilidad o no del presunto infractor, con lo cual se incumple el artículo 27 de la Ley 1333 de 2009." u="1"/>
        <s v="NO CONFORMIDAD No.12: En la revisión realizada, se observa que, no se actualiza la página de SECOP II, con los soportes del contrato y la evidencia de facturas que permitan determinar si hubo ejecución de éste, durante la vigencia 2021. Incumpliendo lo establecido en artículo 5 y 12 de la ley 1712 de 2014, así como el artículo 2.2.1.1.1.7.1 del Decreto 1082 de 2015." u="1"/>
        <s v="NO CONFORMIDAD No. 2: Se evidenció que las Direcciones Territoriales no remiten mensualmente mediante correos electrónicos al Grupo de Procesos Corporativos el Boletín." u="1"/>
        <s v="No Conformidad No 12:No se encontraron las órdenes correspondientes a las solicitudes de mantenimiento sobre los motores y embarcaciones de acuerdo a los contratos suscritos para el respectivo mantenimiento" u="1"/>
        <s v="NO CONFORMIDAD No. 6: De la revisión de los documentos que obran en la Oficina de Control Disciplinario Interno, se evidencia que algunos procesos superan la foliación determinada en el procedimiento Código: GD_PR_01 Expediente. 604/2020, Expediente. 745/2020 y Expediente. 909/2021" u="1"/>
        <s v="No conformidad 11. No se evidenció la relación actualizada de los bienes inmuebles, edificaciones, instalaciones, sistemas y en general de la infraestructura de las vigencias auditadas, entregados en comodato por Parques Nacionales Naturales de Colombia, como lo establece la Obligación No.32 de la Cláusula No.6 del Contrato No.002 de 2016 de Ecoturismo Comunitario Cerca Viva." u="1"/>
        <s v="NO CONFORMIDAD No. 18_x000a_En el desarrollo de la auditoría al Proceso Gestión de Recursos Financieros - Nivel Central - Direcciones Territoriales, en la prueba de recorrido con la Coordinadora y el equipo de trabajo del Grupo de Gestión Financiera, se evidenció y se informa de la demora de la presentación de la información por parte del Nivel T erritorial en cuanto a las Notas a los Estados Financieros para el cierre de la vigencia Fiscal 2020, estas no contienen la suficiente profundización como lo exige la norma para entidades de gobierno, como es caso puntual para la cuenta de Propiedad Planta y Equipo, que amerita un análisis e información profunda, toda vez que esta cuenta representa materialmente un 95% sobre el activo de la Entidad. Por lo anterior no se está dando cumplimiento al Procedimiento EJECUCIÓN CONSOLIDACIÓN Y PRESENTACIÓN DE_x000a_ESTADOS FINANCIEROS GRFN_PR_ 08 18/02/2021. Actividad No 11." u="1"/>
        <s v="Observación No.1: _x000a_En el desarrollo de la auditoría al Proceso Gestión de Recursos Financieros - Nivel Central - Direcciones Territoriales, en la prueba de recorrido con la Coordinadora y el equipo de trabajo del Grupo de Gestión Financiera, se evidenció que los Certificados de Disponibilidad Presupuestal y Registros Presupuestales expedidos en el aplicativo SIIF – Nación para el caso de los Direcciones Territoriales no están dando cumplimiento a los estipulado en el procedimiento Cadena Presu- puestal Código: GRFN_PR_06 Actividad No. 6 por cuanto están expedidos pero no firmados. " u="1"/>
        <s v="NO CONFORMIDAD No.6: DTOR_x000a_No se evidenció cumplimiento al artículo 17 de la Ley 1333, toda vez que han pasado más de seis (6) meses desde la apertura de la indagación preliminar, mediante auto 019 del 29 de enero de 2020, sin decidir el inicio del proceso sanciona-torio y/o el archivo de las actuaciones." u="1"/>
        <s v="NO CONFORMIDAD No.9: DTOR_x000a_En el auto de inicio se ordena vincular a las Unión Temporal TEM y Unión Temporal GPI-LIGHGEN LLANOS, sin embargo, estas formas asociativas carecen de personería jurídica desconociendo el artículo 73 del código civil, en concordación con el artículo 7 de la Ley 80 de 1993." u="1"/>
        <s v="NO CONFORMIDAD No. 7: Se evidenció que para la vigencia 2019, la Dirección Territorial Amazonía no presentó el memorando y la programación para levantamiento físico de inventarios. La Dirección Territorial Andes Occidentales presentó la programación para el levantamiento físico de inventarios en un único día 31 de julio de 2019, lo que es incierto ante la ubicación, cantidad y tipo de bienes existentes en la Territorial y sus Áreas." u="1"/>
        <s v="No Conformidad No.6 Se evidenció que en el área protegida no se elabora para todos los documentos que produce tanto físicos como electrónicos y no reflejan la totalidad de la producción documental identificadas en las series y subseries, según TRD publicada en la página WEB de PNNC, tal es el caso, entre otros: Programa de educación ambiental; Programa de guardaparques voluntarios, Programa de Ecoturismo; Programa dar atención prevención de desastres y emergencias; Riesgo Público y minas antipersonales. " u="1"/>
        <s v="NO CONFOMIDAD No.16: DTOR_x000a_En el auto 014 de 08 de mayo 2018 no se evidenció soporte de publicación en la Gaceta de parques, incumpliendo la actividad 23 del procedimiento y el artículo 70 de la Ley 99 de 1993." u="1"/>
        <s v="No Conformidad No 1: Si bien la Dirección Territorial Andes Nororientales- DTAN y la Dirección Territorial Andes Occidentales DTAO,_x000a_adjuntan evidencias en el control No.1 “Asignación del Director(a)Territorial o líder del equipo de apoyo jurídico en la DT o el Coordinador(a) del Grupo de Tramites y Evaluación Ambiental-GTEA, al abogado responsable el proceso sancionatorio mediante el Gestor Documental ORFEO para surtir actuaciones en la instancia correspondiente según_x000a_la resolución 476 del 28 de diciembre de 2012-PNN.”, no se evidencia reporte de ORFEO de la DTAN y la DTAO Director Territorial y/o líder del equipo de apoyo jurídico DT o Jefe dependencia para el Nivel Central y/o Actos Administrativos archivados y/o publicados en la Gaceta Oficial de PNNC, se adjuntan actos administrativos pero no_x000a_se aportan evidencias de cumplimiento de la acción ya que si bien aportan los actos estos no demuestran si están_x000a_archivados y/o publicados en la Gaceta Oficial de Parques Nacionales Naturales de Colombia." u="1"/>
        <s v="OBSERVACIÒN No 1: Se deben adelantar las gestiones correspondientes ante la DIAN que permitan subsanar los saldos refle-jados por concepto de pagos por Retención en la Fuente." u="1"/>
        <s v="No se evidenció durante la ejecución del contrato la relación actualizada a cargo del contratista de los bienes muebles e inmuebles que para efectos del contrato le han sido entregados por PNNC, con sus especifica-ciones técnicas, ubicación, identificación y estado en que se encuentran para las vigencias 2015 a 2020. Así como los documentos de entrega a PNNC como evidencia del cumplimiento, según la Obligación No. 12." u="1"/>
        <s v="NO CONFORMIDAD 15: no se está dando cumplimiento a lo establecido en el punto de control de la actividad No. 10 del procedimiento: Solicitud y legalización de Comisiones relacionado con &quot;…Cumplido de comisión verificando que se encuentre firmado por quien haya convocado el evento o reunión que dio lugar a la comisión ...&quot;, como se evidenció el las legalizaciones verificadas." u="1"/>
        <s v="_x000a_NO CONFORMIDAD No.8_x000a_Se evidenciaron los autos de inicio de trámite de concesión de aguas superficiales a nombre de la Unión Temporal Operación Nevados ante Parques Nacionales Naturales de Colombia del 02 de octubre de 2020, no obstante, la cláusula 11 establece que la concesión de agua y permisos de vertimientos se debían solicitar en el término máximo de dos (2) meses contados a partir de la suscripción del Contrato de Concesión No.001 de 2019._x000a_" u="1"/>
        <s v="OBSERVACIÓN No.2_x000a_No se evidenció cuáles son los comités de carácter obligatorio que debe mantener PNNC, dando continuidad a la revisión y análisis adelantado por la Oficina Asesora de Planeación en el año 2018 y conforme lo señalado en Comité Institucional de Gestión y Desempeño de agosto de 2019." u="1"/>
        <s v="No conformidad No. 10: Se evidencio que al 31 de Diciembre de 2018, en los Estados Financieros se refleja un saldo en la cuenta 240720 “…Recaudos por Clasi-ficar…” por la suma de $179.808.750.62, que hace referencia a los dineros que las EPS reintegran al Tesoro Nacional a favor de PNNC, los cuales no han sido identificados parte del Grupo de Talento Humano incumpliéndose  lo estipulado en la Resolución 357 de fecha 23 de julio de 2008, y resolución 193 de 2016, emitidas por la Contaduría General de la Nación, “…Por la cual se adopta el procedimiento de control interno contable y de reporte del informe anual de evaluación a la Contaduría General de la Nación…”, en su anexo “…PROCEDIMIENTO PARA LA IMPLEMENTACIÓN Y EVALUACIÓN DEL CONTROL INTERNO CONTABLE…”, el cual establece: “…Toda la información revelada en los estados contables debe ser susceptible de comprobaciones y conciliaciones exhaustivas o aleatorias, internas o externas, que acrediten y confirmen su confiabilidad, relevancia y comprensibilidad, observando siempre la aplicación estricta del Régimen de Contabilidad Pública para el reconocimiento y revelación de las transacciones, hechos y operaciones realizadas por la entidad contable pública… 3. PROCEDIMIENTOS DE CONTROL INTERNO CONTABLE Con el propósito de lograr una información contable con las características de confiabilidad, relevancia y comprensibilidad, las entidades públicas deben observar, como mínimo, los siguientes elementos: 3.1. Depuración contable permanente y sostenibilidad. Las entidades contables públicas cuya información contable no refleje su realidad financiera, económica, social y ambiental, deben adelantar todas las veces que sea necesario las gestiones administrativas para depu-rar las cifras y demás datos contenidos en los estados, informes y reportes contables, de tal forma que estos cumplan las características cualitativas de confiabilidad, relevancia y comprensibilidad de que trata el marco conceptual del Plan General de Contabilidad Pública. (…)…”. _x000a_ Al igual que el Régimen de Contabilidad Pública en su Libro 1 – Plan General de Contabilidad Pública, establece: “…CARACTERÍSTICAS CUALITATIVAS DE LA INFORMACIÓN CONTABLE PÚBLICA 103. CONFIABILIDAD. La información contable pública es confia-ble si constituye la base del logro de sus objetivos y si se elabora a partir de un conjunto homogéneo y transversal de principios, normas técnicas y procedi-mientos que permitan conocer la gestión, el uso, el control y las condiciones de los recursos y el patrimonio públicos. Para ello, la Confiabilidad es conse-cuencia de la observancia de la Razonabilidad, la Objetividad y la Verificabilidad (….)…”._x000a_Así mismo, en el PLAN GENERAL DE CONTABILIDAD PÚBLICA “…377 se establece: Las Notas a los estados contables de carácter específico tienen relación con las particularidades sobre el manejo de la información contable, estructurada de acuerdo con el Catálogo General de Cuentas, que por su materialidad deben revelarse de manera que permitan obtener elementos sobre el tratamiento contable y los saldos de las clases, grupos, cuentas y subcuentas, en los siguientes aspectos: _x000a_378. Relativas a la consistencia y razonabilidad de las cifras. Estas notas deben prepararse cuando existan limitaciones o deficiencias que afecten la consis-tencia y razonabilidad de la información contable, tales como bienes, derechos y obligaciones no reconocidos o no incorporados; hechos sucedidos con posterioridad a la fecha de cierre del período contable que pueden tener efectos futuros importantes o saldos pendientes de depurar, conciliar o ajustar _x000a_379. Relativas a la valuación. Estas notas describen las bases particulares de medición adoptadas por la entidad para la cuantificación de las operaciones que afectan la información contable pública…”._x000a_" u="1"/>
        <s v="No Conformidad No 30:No se evidencia seguimiento efectivo, eficaz y eficiente por parte del Parque Nacional Natural Utría en la supervisión reali-zada a los contratos de prestación de servicios DTPA-CPS-FONAM-043 DE 2019, DTPA-CPS-FONAM-047 DE 2019., DTPA-CPS-FONAM-053 DE 2019 y CTO-205-NACIÓN-2019 que permita medir el cumplimiento de los productos certifica-dos en lo que corresponde a la gestión del área protegida." u="1"/>
        <s v="NO CONFORMIDAD No. 74: Se evidenció que la póliza que garantiza la calidad de los bienes del contrato de Concesión No. 001 de 2016, no es renovada anualmente en forma sucesiva, por periodos iguales, con dos meses de anticipación al vencimiento, no se aportó la póliza que ampara la calidad de los bienes del contrato de Concesión No. 001 de 2016, para la vigencia 2017, como tampoco se aportaron los documentos según las renovaciones anuales de aprobación de estas pólizas por PNNC, la póliza constituida para amparar la calidad de los bienes del contrato de Concesión No. 001 de 2016, para las vigencias 2020 y 2021, no registran la incorporación de la actualización del SMMLV, estando el valor total asegurado por debajo del techo requerido. Las pólizas aportadas no se encuentran firmadas por el tomador, en cumplimiento a la cláusula 35 literal d." u="1"/>
        <s v="NO CONFORMIDAD No.83: DTAN_x000a_No se evidenció la realización en debida forma la notificación por aviso del auto 010 del 08 de septiembre de 2017, vulnerando el artículo 69 de la Ley 1437 de 2011._x000a_" u="1"/>
        <s v="NO CONFORMIDAD No.52: No se evidencia cumplimiento al artículo 16 de la Ley 1333 al emitir el auto de inicio 017 del 28 de abril  de 2010, por fuera del término de 10 días contados desde la expedición del auto que legalizo la medida_x000a_preventiva impuesta mediante acta de fecha 03 de abril de 2010" u="1"/>
        <s v="No Conformidad No.1 El Parque Nacional Natural El Tuparro en la oportunidad No. 40, que corresponde a “Gestionar proyectos de Cooperación Internacional con interés en la región de la Orinoquia” Reportan: Con el apoyo del proyecto GEF-SINAP, el 5 y 6 de octubre del año en curso, en la comunidad indígena Raudalito Caño Lapa, se llevó a cabo un taller de dialogo social con las autoridades indígenas del resguardo indígena AWIA Tuparro de la etnia Sikuani, con el fin de concertar nuevas fechas para el desarrollo de la consulta previa y articulación con otros actores estratégicos para el apoyo en procesos autónomos del resguardo indígena. El escenario fue acompañado por personal de la DTOR, Nivel Central, WCS y Gobernación de Vichada. Evidencia: Anexo 3.1. Acta WIA Tup, Adicionalmente, se presenta el informe del tercer trimestre de la gestión asociada a las Estrategias Especiales de Manejo. Anexo 1.2 Informe III trimestre PAA_Tuparro” sin embargo no se evidencia el soporte del registro del Anexo 3.1 Acta WIA Tup, y en el Informe no es claro que este corresponde al III Trimestre." u="1"/>
        <s v="NO CONFORMIDAD No. 78:Se evidenció que el supervisor del contrato no efectúa el seguimiento total para el cumplimiento de las obligaciones por parte de la UT Concesión Gorgona, no se cuenta con archivos clasificados en una carpeta sobre la ejecución del contrato donde se evidencien los documentos e informes presentados por el contratista, los requerimientos por presuntos incumplimientos realizados por PNNC al contratista y los informes totales del estado de la supervisión sobre cada una de las obligaciones establecidas en el contrato." u="1"/>
        <s v="NO CONFORMIDAD No.82:DTAN _x000a_No se evidencia cumplimiento al artículo 16 de la Ley 1333 al emitir el auto de inicio 010 del 08 de septiembre de 2017, por fuera del término de 10 días contados desde la expedición del auto que legalizó la medida preventiva impuesta mediante acta de fecha 07 de febrero de 2017._x000a_" u="1"/>
        <s v="NO CONFORMIDAD No.7: _x000a_Revisada la información contractual, no aparece en algunos contratos las constancias de cumplimiento por parte del Supervisor, incumpliendo lo establecido en el manual de contratación y supervisión Código: ABS_MN_01._x000a_Dirección Territorial Amazonía _x000a_DTAM NACION-CPS No. 002-2020._x000a_" u="1"/>
        <s v="NO CONFORMIDAD No.1: No se evidenció cumplimiento a lo establecido en el artículo 27 de la Ley 1333 de 2009, el cual determina un término 15 días a partir del vencimiento del término para practicar pruebas, para declarar o no la responsabilidad del investigado, ya que estando a 25 de agosto de 2021, no se ha proferido decisión de fondo." u="1"/>
        <s v="No Conformidad No 31:No se evidencia cumplimiento de los productos asociados a las obligaciones contractuales en los meses de agosto y septiembre del contrato DTPA-CPS-043 DE 2019 suscrito con el señor Yamil Machuca Zarco que evidencie el cumplimiento de la gestión encaminada al interior del Parque Nacional Natural Utría." u="1"/>
        <s v="NO CONFORMIDAD No. 28: No se evidenció la entrega cada tres meses del listado con los bienes que han sido adicionados y dados de baja del inventario; listado que debe contener como mínimo: a) Ubicación del bien; b) Placa del bien; c) Valor. Si son bienes dados de baja el protocolo de retiro del mismo y la forma de reposición, de acuerdo con la Cláusula No.15 literal 15.2.3 h." u="1"/>
        <s v="No Conformidad No.2: No se dio cumplimiento al procedimiento de Gestión de Impuestos en lo correspondiente al pago oportuno de la Retención en la Fuente periodo 2 de la vigencia 2016." u="1"/>
        <s v="NO CONFORMIDAD No 22:Se evidenció que las áreas de acceso al sistema contraincendios ubicados en los pisos 2 y 3, se encuentran obstruidos por sillas o sofás de recepción, según lo establecido en el numeral 43 de la NTC 6047 de 2013." u="1"/>
        <s v="No Conformidad No.1: No se evidenció cumplimiento en el procedimiento de Elaboración de Boletines de Caja y Bancos en las actividades No 9 y 10 en cuanto a que no se encontraron archivados la totalidad de los anexos con la relación de egresos y relación de pagos beneficiario final diligenciado y firmado para la actividad No 9 y de igual forma no se evidenció lo relacionado con el Informe detallado de Bancos Vs saldos contables, firmado para la actividad No 10." u="1"/>
        <s v="Se determinó que el programa para el manejo de los residuos sólidos no ha sido actualizado, de acuerdo con la reglamentación y recomendaciones derivadas de las medidas de bioseguridad proferidas por el Gobierno Nacional en el marco de la emergencia sanitaria declarada por el COVID 19, a partir de la prestación de los servicios ecoturísticos en el SFF Otún Quimbaya, según la Obligación No 27." u="1"/>
        <s v="NO CONFORMIDAD No.32 No se cuenta con las actas de los bienes muebles e inmuebles entregados por Parques Nacionales al contratista para la prestación de los servicios ecoturísticos, como tampoco se cuentan con los inventarios actualizados y el inventario_x000a_que PNNC debe presentar y entregar al contratista como cuentadante de los bienes, de acuerdo a lo establecido en el Literal c), de la cláusula No.7 del Contrato de Ecoturismo Comunitario No.001 de 2008._x000a_" u="1"/>
        <s v="NO CONFORMIDAD No. 1. No se evidenció en los documentos aportados para los procedimientos: Entradas de Almacén, Salidas de Almacén, Actualización de Inventarios, Registro de Predios en el Inventario, Aseguramiento y exclusión de Bienes, así como en los formatos de apoyo, el registro de las especificaciones técnicas básicas que permitan hacer una identificación propia de los elementos como marca serial, modelo y características adicionales, según el Manual para el Manejo y Control de Propiedad Planta y Equipo de PNNC." u="1"/>
        <s v="Se evidenció que la entidad no cuenta con una política para señalización implementada para sus instalaciones y no se hace el entrenamiento al personal en caso de emergencia, según el numeral 45 de la NTC 6047 de 2013." u="1"/>
        <s v="NO CONFORMIDAD No. 21: No se evidencia en los documentos presentados como supervisión, el seguimiento a la obligación de minimizar los impactos negativos sobre la cobertura vegetal, la fauna, el recurso hídrico y el paisaje, generados en desarrollo del objeto del contrato, como lo establece Cláusula No.15, Obligaciones del Concesionario, 15.2) Obligaciones Durante la Ejecución, 15.2.2) Obligaciones relacionadas con la protección del medio ambiente y los recursos naturales y culturales literal l), del Contrato No.001 de 2016." u="1"/>
        <s v="NO CONFORMIDAD No.33 El Contrato de Prestación de servicios No.001 de 22 de abril de 2008 - Entre la Unidad Administrativa Especial del Sistema de Parques Nacionales Naturales y la EMPRESA COMUNITARIA - NATIVOS ACTIVOS, fue modificado mediante el Otrosí No. 3 de 18 de septiembre de 2013 Modificando la Cláusula No. 8, del Contrato inicial el cual establecía que la cuota de remuneración a la UNIDAD - PNNC correspondía al 10% sobre los INGRESOS NETOS, modificando que la cuota de remuneración se realizaría sobre la UTILIDAD NETA DEL EJERCICIO, lo que conlleva financieramente este cambió es a una desmejora en la ecuación Financiera del contrato para la entidad, toda vez que se favorece desmedidamente al contratista por cuánto va a poder mermar la cuota de remuneración pudiendo incluir tantos los gastos como los costos incurridos en el periodo de los Estados Financieros reportados, aunado a este cambio no existe un sistema de Gastos y Costos operacionales que permita optimizar los ingresos operacionales percibidos y tampoco se evidencia un seguimiento a estos por parte del Contador de la Dirección Territorial del Caribe, el cual representa la base determinante en la revelación de cifras en el Estado de Resultados que deben ser fidedignas y ajustarse a la realidad de los hechos económicos, es decir que las cifras reveladas en los Estados Financieros por parte del Contratista generan incertidumbre financiera para el cálculo de la cuota de remuneración que se debe realizar a PNNC._x000a_Para las vigencias fiscales de 2016, 2017, 2018, 2019 y 2020 presentan extemporaneidad al momento de consignar la cuota de remuneración a parques, incumpliendo lo establecido en la Cláusula No. 8 tanto de contrato inicial como del Otrosí No. 3" u="1"/>
        <s v="Observación No 2 En el alcance de la circular del plan de mejoramiento No 20161000000014 del 25 de enero de 2016, no se evidenció cumplimiento por parte del área protegida, reporte de la información bi-mensual como lo establece el acto administrativo." u="1"/>
        <s v="No Conformidad 24. No se evidenció Informe Anual de Supervisión del Contrato No.001 de 2016 de Ecoturismo Comunitario para la vigencia 2016, para dar a conocer en el proceso de Auditoría, la ejecución del contrato.  Andakies_x000a_" u="1"/>
        <s v="No Conformidad No 42:Se evidenció que el Área Protegida consigna los dineros provenientes de los derechos de ingreso al Parque Nacional Utría con una periodicidad mensual, incumpliendo lo señalado en la actividad No.6 del Procedimiento “Recaudo y Registro de Derecho de Ingreso” código GRFN_PR_17 versión 2, donde se estipula que “se deben efectuar semanalmente las respecti-vas consignaciones en las cuentas corrientes habilitadas para tal fin o cuando se tenga en custodia un valor recaudado no superior a $15.000.000, lo primero que ocurra”." u="1"/>
        <s v="NO CONFORMIDAD No.1. En el ejercicio de Auditoría Interna, no se evidenció el trabajo conjunto entre la Dirección Territorial Amazonía y los PNN Amacayacu, PNN Cahuinarí y PNN Río Puré para la formulación del Plan de Mejoramiento por Procesos - Gestión producto de la Auditoría Interna 2020 al proceso de Autoridad Ambiental, generando nuevamente incumplimientos en el proceso y concluyendo la no efectividad de las acciones_x000a_" u="1"/>
        <s v="NO CONFORMIDAD No.9:  PROCESO GESTIÓN DE RECURSOS FÍSICOS Como resultado de la verificación de los documentos a cargo del proceso Gestión de Recursos Físicos, se evidenció que dos (2) documento de quince (15)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u="1"/>
        <s v="No Conformidad No. 18 Se evidenció que en el PNN Utría el libro de minutas no está debidamente diligenciado, presentando hojas en blanco registros incompletos, faltantes como registros de los días 21, 22, 23, 24, 25 y 26 de agosto de 2019, del 4 al 30 de septiembre, 4, 5, 6, 7, 8, 9, 10, 20, 21, 22, 23, 24, 25, 26, 27, 28, 29, 30, 31 de octubre." u="1"/>
        <s v="Se evidenció que el promedio del porcentaje de avance del componente No.4 Rendición de Cuentas, del Plan Anticorrupción y Atención al Ciudadano para el primer cuatrimestre estaba reportado en 55%, siendo del 46%, evidenciando inconsistencias en la información presentada." u="1"/>
        <s v="No conformidad 3: En Area Protegida no cumplio con el 100%  de la meta de  restaurar 300 hectarias en el marco del proyecto  restauracion ecologica" u="1"/>
        <s v="OBSERVACIÓN No.11 Se evidenció que las obligaciones del Contrato N°175 de 2020 son muy generales, tal es el caso “Desarrollo y ejecución de actividades concertadas con el jefe del Área Protegida del Parque Nacional Natural Los Corales del Rosario y de San Bernardo”. No obstante, de conformidad con el Manual de Contratación y Supervisión, las actividades que se realizan en desarrollo del objeto contractual se deben asemejar a funciones relacionadas con la administración o funcionamiento de la Entidad" u="1"/>
        <s v="Observación No. 1: Los visitantes consideran como regular la señalización del área protegida " u="1"/>
        <s v="OBSERVACIÓN No.64: DTAN _x000a_Mediante auto 006 del 18 de diciembre de 2020 se ordena citar a la señora Catalina Sánchez Andrade para que rinda versión libre sobre los hechos materia de investigación. Al respecto es pertinente indicar que esta diligencia no es considerada un medio de prueba sino un derecho del investigado que puede hacer valer antes de proferirse el sentido del fallo, en ese sentido es susceptible de ser ejercido o no por el presunto infractor, razón por la cual no es una etapa procesal establecida en la Ley 1333 de 2009._x000a_" u="1"/>
        <s v="NO CONFORMIDAD No. 7: No se dio cumplimiento al procedimiento de Tramites de Comisión en la actividad No. 16 en lo que establece su punto de control en lo correspondiente a la Orden de Comisión a nombre del funcionario Edgar Castro Aguilera en la fecha del 24 de Noviembre del 2020 al 19 de Diciembre del 2020 en lo relacionado con la ruta y el objeto de la comisión." u="1"/>
        <s v=" NO CONFORMIDAD No. 28: No se evidenció la entrega cada tres meses del listado con los bienes que han sido adicionados y dados de baja del inventario; listado que debe contener como mínimo: a) Ubicación del bien; b) Placa del bien; c) Valor. Si son bienes dados de baja el protocolo de retiro del mismo y la forma de reposición, de acuerdo con la Cláusula No.15 literal 15.2.3 h." u="1"/>
        <s v=" No conformidad No.6. Las Direcciones Territoriales no están cumpliendo con la presentación detallada por vigencias, en los informes que presentan trimestralmente de las incapacidades, para poder obtener un informe verificable frente a los saldos contables de la entidad. Deben realizar un seguimiento a los saldos de la cuenta auxiliar contable por terceros para que no se presenten saldos contrarios a la naturaleza de la cuenta y evitar que afecten el resultado final de la información." u="1"/>
        <s v="NO CONFORMIDAD No.24_x000a_No se evidenció la modificación del Contrato de Concesión No.001 de 2019, en lo que corresponde al patrimonio autónomo del que hace referencia la Cláusula No.42 y de acuerdo a lo que reporta el PNN Los Nevados, “…Posteriormente se suspendió el contrato desde el 17 de marzo y hasta el 8 de octubre de 2020, situación que imposibilitó la suscripción del documento modificatorio por las dos partes…” la reapertura se dio hace más de seis meses, sin que el ajuste se haya producido y sin evidencias de justificación." u="1"/>
        <s v="NO CONFORMIDAD No.17_x000a_Se evidenció que (seis) 6 meses después de la reanudación del Contrato de Concesión No.001 de 2019, el concesionario inició con la elaboración de los Planes de Operación y Seguridad de Manejo Ambiental de los Servicios Ecoturísticos conformado por el Plan de Operaciones y Seguridad; el Plan de Manejo Ambiental de los Servicios Ecoturísticos; el Plan de Emergencias; el Programa de Mantenimiento Correctivo y Preventivo; los Programas de Higiene y Seguridad Industrial y el Plan de Articulación con las Comunidades, evidenciando falta de supervisión en las obligaciones del contrato, incumpliendo la Cláusula 11 del Contrato de Concesión No.001 de 2019." u="1"/>
        <s v="No Conformidad No.12 No conformidad:  Incumplimiento en el indicador &quot;Porcentaje de procesos sancionatorios resueltos de fondo con acto administrativo.&quot;" u="1"/>
        <s v="NO CONFORMIDAD No.12: DTOR_x000a_No se evidenció cumplimiento procedimiento para la notificación personal fijado en la actividad 20 del procedimiento AMS-PNN_PR_22 y los artículos 67, 68 y 69 de la ley 1437 de 2011, para lograr la notificación del auto 181 del 20 de diciembre de 2019 a los investigados Esaú Argüello, Ana Beatriz Vargas Amaya." u="1"/>
        <s v="No se evidenció cumplimiento documental de la presentación y pago de los impuestos de Orden Nacional, referente al Impuesto de Valor Agregado IVA, para las vigencias auditadas 2015 al 2020, de conformidad al cumplimiento de la obligación Contractual No. 16." u="1"/>
        <s v="No conformidad No.11. No se ha dado cumplimiento en las fechas establecidas del envío de la información de las actividades propuestas, del Plan de Mejoramiento Institucional, sin que medie solicitud (reiteraciones) de la misma." u="1"/>
        <s v="La asociación Yarumo Blanco no está cumpliendo con la normatividad aplicable a la actividad de parqueadero, por cuanto no cumple con los requisitos señalados por el código de policía, articulo 90 para el funciona-miento del parqueadero, de acuerdo con lo señalado en la obligación 31." u="1"/>
        <s v="NO CONFORMIDAD No.66:_x000a_“No se evidenció impulso procesal del expediente DTAM 02-2014, debido a que desde la expedición del auto 016 del 04 de marzo de 2016, no se ha surtido actuaciones procesales, con lo cual se incumple el artículo 3 de la Ley 1333 de 2009, así como los principios de eficacia, economía y celeridad, contemplados en los numerales 11,12 y 13 del artículo 3 de la Ley 1437 de 2011.”_x000a_" u="1"/>
        <s v="OBSERVACIÓN No.15:_x000a_El auto 40 del 18 mayo 2021 se expide por fuera de los seis (6) meses que establece el artículo 17 de la ley 1333 de 2009, para decidir el archivo de la actuación y/o el inicio del proceso sancionatorio de carácter ambiental." u="1"/>
        <s v="No Conformidad No 14:No se evidenció el contrato del suministro de combustible de la vigencia 2018 e inicio de la vigencia 2019 hasta el corte del 15 de julio de 2019 con los soportes y controles que pudieran identificar su ejecución y existencia a la fecha de la auditoria." u="1"/>
        <s v="NO CONFORMIDAD No.55: No se evidenció la decisión de fondo en el proceso sancionatorio ambiental adelantado en el expediente 007-2010 dentro de los 15 días siguientes al vencimiento del periodo probatorio con lo cual se vulnera el artículo 27 de la Ley 1333 de 2009" u="1"/>
        <s v="Se evidenció que, en el espacio para la atención al ciudadano, no cuenta con la señalización que atienda a la población sorda, donde pueda recibir información en lenguaje de señas colombiana. La atención a personas sordas o con deficiencia auditiva se hace a través de un aplicativo del centro de relevo con el uso de los celulares de las personas que prestan el servicio de atención al usuario, sin que se cuente por parte de la entidad con los equipos y pantallas propios para este servicio, de acuerdo con el numeral 4 de la NTC 6047 de 2013." u="1"/>
        <s v="No conformidad 17. No se evidenció la presentación por parte del Contratista el programa de mantenimiento preventivo de bienes inmuebles, edificaciones, instalaciones, sistemas y en general de la infraestructura de las vigencias auditadas, entregados en comodato por PNNC, para la aprobación de Parques Nacionales Naturales de Colombia – PNNC, dentro de los 20 días hábiles después de suscribir el acta de inicio, así como dentro de los 3 primeros meses de las vigencias 2017, 2018, 2019 y 2020, incumpliendo la Obligación No.35 de la Cláusula 6 del Contrato No. 001 de 2016._x000a_" u="1"/>
        <s v="No conformidad 8. No se evidenció la modificación de la Póliza por el término suspendido en las Actas No.001, No.002, No.003, No.004 No.005 y No.006, como tampoco hay evidencia de remisión de la póliza de modificación a Parques Nacionales Naturales de Colombia, incumpliendo las cláusulas quinta y cuarta de las citadas actas" u="1"/>
        <s v="Se evidenció que en el espacio destinado a la recepción (radicación) de documentos, no permite el acceso a personas en silla de ruedas tanto por la altura, como por el puesto o sitio donde se ubica quien está solicitando la radicación del documento, no cuenta con la señalización para personas ciegas o con baja visión, según lo establecido en el numeral 4 de la NTC 6047 de 2013. " u="1"/>
        <s v="Observación No. 1: El resultado de las encuestas de satisfacción de visitantes para el PNN  Los Nevados arroja insatisfaccion del 45% en Baños." u="1"/>
        <s v="NO CONFORMIDAD No. 36: No se evidenció el control implementado por el Concesionario para el cumplimiento de la capacidad de carga por sector y capacidad instalada de acuerdo con lo previsto en la Resolución respectiva, para los años 2017 a 2020, como tampoco el informe del seguimiento por parte del supervisor, incumpliendo lo establecido en el literal c) de la Obligación No.15.2.4. y la cláusula No. 37, del Contrato de Concesión No.001 de 2016 celebrado entre Parques Nacionales Naturales de Colombia y la Unión Temporal Concesión Gorgona." u="1"/>
        <s v="Se evidenció que la ruta de accesibilidad disponible para evacuación en caso de emergencia, dentro de la edificación está compuesta por la escalera metálica de circulación vertical y dispuesta para la evacuación de las personas. Esta escalera no cumple los requerimientos de la norma por cuanto no permite la evacuación de personas en forma asistida y segura en caso de emergencia, el espacio no facilita el transporte de una persona en camilla y/o en silla de ruedas, a partir de la forma irregular de fabricación, la altura y el ancho libre de los escalones, el ancho y profundidad de la huella, el espacio no permite el contraflujo para el acceso de los equipos de rescate que ingresan a la edificación para atender el siniestro, siendo obstruido el paso e impidiendo la evacuación de las personas, según lo establecido en el numeral 11, 43 y anexo C de la NTC 6047 de 2013." u="1"/>
        <s v="Se observó que para la vigencia fiscal 2019 la consignación con el pago de la cuota remune-ración a PNNC se realizó el 26 de febrero de 2020 y para el pago de la cuota de remuneración para la vigencia fiscal 2020 se realizó el 25 de febrero de 2021, debiéndose cancelar los 15 días hábiles siguientes a la terminación de cada vigencia, presentando mora en el cumplimiento de la cláusula contractual No. 8." u="1"/>
        <s v="No Conformidad No 36:No se evidencia programación de recorridos de Prevención, Vigilancia y Control para los meses de enero, febrero y marzo de 2018 y enero y marzo de 2019, incumpliendo la actividad No.4 del procedimiento AMSPNN_PR_ 24." u="1"/>
        <s v="Observación No. 10 Se evidenció  que falta el 31%  de gerentes públicos, servidores públicos, que terminen el curso de integridad, transparencia o lucha contra la corrupción, de acuerdo con el autodiagnóstico de conflicto de intereses. " u="1"/>
        <s v="NO CONFORMIDAD No. 26: Se evidenció que el programa fijado para el mantenimiento de los vehículos carece de una planeación que permita efectuar el control de las necesidades para ser ejecutadas dentro de la vigencia a partir de los requerimientos propios de cada vehículo, su ficha técnica, recorrido, que permitan efectuar los mantenimientos preventivos oportunamente y evitar sobrecostos por reparaciones." u="1"/>
        <s v="NO CONFORMIDAD No. 6: No se evidenció el control en el desarrollo de las actividades del programa de mantenimiento, por cuanto no se cuenta con formatos y/o fichas técnicas y registros que se diseñen para los mantenimientos preventivos y correctivos que se deben realizar, en el que se detallen las actividades que se desarrollarán, su cronograma, periodicidad y los responsables de las mismas, tanto para los bienes muebles, como inmuebles, equipos, instalaciones, y en general, de la infraestructura en que se autoriza la prestación de servicios ecoturísticos concesionados de acuerdo con la Cláusula No.15 literal 15.2.1 b." u="1"/>
        <s v="NO CONFORMIDAD No.6: Una vez revisadas los documentos contractuales, no se evidencian los cumplidos del Supervisor del contrato. Incumpliendo lo establecido en el numeral 4.9.4. del manual de contratación y supervisión Código: ABS_MN_01. (DTOR-CPSGN-022-21, Y Decreto 1081 de 2015, artículo 2.1.1.2.1.8 “Para efectos del cumplimiento de la obligación contenida en el literal g) del artículo 11 de la Ley 1712 de 2014 y Decreto 103 de 2015, artículo 8.”" u="1"/>
        <s v="NO CONFORMIDAD No.88: DTAN _x000a_No se evidenció la publicación del auto 006 del 18 de diciembre de 2020 en la Gaceta Ambiental de Parques Nacionales Naturales de Colombia incumpliendo lo ordenado en el artículo 70 de la Ley 99 de 1993 en consonancia en el artículo 20 de la Ley 1333 de 2009._x000a_" u="1"/>
        <s v="NO CONFORMIDAD No. 10: Se evidenció la adquisición de un CAMPERO TIPO WAGON SUBARU en el mes de diciembre de 2019 como reposición del campero CHEVROLET VITARA Modelo 2007 de placas OBG-153, sin que este último vehículo se haya dado de baja, lo cual indica un incremento del parque automotor no justificado." u="1"/>
        <s v="OBSERVACIÓN No 4: Se observó que el procedimiento Seguimiento Contable a Inventarios no contiene todas las actividades que en la práctica se realizan para su ejecución, el procedimiento no refleja los controles necesarios para asegurar el objetivo y el alcance de este, se presentan y registran diferencias entre los saldos acumulados de almacén frente a los saldos finales de las cuentas contables, situación que no permite generar confiabilidad en la información." u="1"/>
        <s v="No conformidad1: En Area Protegida no cumplio con el 100%  la meta de sembrar de 185.000 plantulas, en el marco del proyecto  restauracion ecologica" u="1"/>
        <s v="OBSERVACIÓN No.12_x000a_El PNN El Tuparro reportó un avance del 13,3% en la acción de control No.3 “La persona asignada en el área protegida documentara y enviara por el medio de comunicación indicado a la dirección territorial y nivel central sobre la_x000a_implementación de los PECDNS y las acciones a presentar o a desarrollar conforme el cronograma” del Riesgo No.24,_x000a_sin embargo en el DRIVE se evidencia un informe de implementación del Plan de Emergencia y Contingencia, pero_x000a_no el comunicado a la Dirección Territorial y Nivel Central. " u="1"/>
        <s v="No Conformidad No.17:  No se evidencia soporte en el drive de Monitoreo del Riesgo No8. ni reporte descriptivo en el Mapa de Riesgos, incumpliendo la actividad No 12 del procedimiento y la política de riesgos de la entidad para la vigencia 2019 DTCA" u="1"/>
        <s v="No Conformidad #3 Como resultado de la verificación de los documentos a cargo del Proceso Administración y Manejo del Sistema_x000a_de Parques Nacionales Naturales, se evidenció que trece (13) documentos de veinticuatro (24) disponibles en el_x000a_Modelo Integrado de Planeación y Gestión- SGI no se encuentran elaborados y/o presentan inconsistencia en_x000a_cuanto a la definición de algunas características de los mismos, incumplimiento con los lineamientos estipulados_x000a_en el instructivo Elaboración, Actualización y Derogación de Documentos del Sistema de Gestión Integrado – SGI. " u="1"/>
        <s v="OBSERVACION No 57: DTAN  El artículo 1 del auto del 002 del 08 de marzo de 2017 no establece de manera concreta que medida preventiva se impone, ni tampoco la obra, proyecto o actividad objeto de suspensión." u="1"/>
        <s v="No conformidad No 10: No se evidenció cumplimiento alguno conforme a la normatividad establecida en el Acuerdo 002 de 2014 Archivo General de la Nación, Articulo 12, al no tener implementado el uso del formato GAINF_FO_30 V1 de 17/10/2017 elaborado por la entidad para el control de documentos de los expedientes”" u="1"/>
        <s v="No se evidenció la presentación de los informes contractuales de ingresos y estadísticas de manera mensual para las vigencias auditadas 2015, 2016, 2017, 2018, 2019 y 2020, presentándose semestralmente, el contenido estadístico de los informes se realiza de manera muy simplificada, haciendo referencia a la varia-ción de ingresos que son presentados en Estados Financieros, pero no hace énfasis al comportamiento de visitantes, variables que son importantes para la toma de decisiones y análisis de la ejecución del Contrato, de conformidad al cumplimiento de la obligación contractual No. 15" u="1"/>
        <s v="NO CONFORMIDAD No. 19: Se evidenció la falta de control en el manejo de productos perecederos destinados para la preparación de los alimentos, los cuales son dispuestos al ambiente sin medidas de conservación, generando la presencia de insectos, malos olores por la descomposición de los productos, afectando el medio ambiente, de acuerdo con la obligación Cláusula No.15 literal 15.2.2 b" u="1"/>
        <s v="NO CONFORMIDAD: No. 62: No se evidenció que durante el periodo de tiempo comprendido entre el 17 de noviembre de 2016 firma del contrato y 17 de marzo de 2017 firma del acta de inicio, que PNNC haya adelantado con el CONCESIONARIO, el ejercicio de empalme de las actividades relacionadas con la prestación de los servicios ecoturísticos concesionados, según lo establecido en las obligaciones del contrato, de acuerdo con la Cláusula No.18 numeral 2." u="1"/>
        <s v="NO CONFORMIDAD No.85: DTAN_x000a_No se evidenció cumplimiento del artículo 26 de la Ley 1333 de 2009 por cuanto el periodo probatorio se debe practicar en un término de treinta (30) días, el cual podrá prorrogarse por una sola vez y hasta por sesenta días, soportado en un concepto técnico que establezca la necesidad de un plazo mayor para la ejecución de las pruebas._x000a_" u="1"/>
        <s v="NO CONFORMIDAD No. 8: De la revisión de los documentos que obran en la Oficina de Control Disciplinario Interno, se evidencia que no se ha realizado la transferencia de las series documentales de los archivos de gestión al archivo central o Semiactivo, de acuerdo con lo estipulado en la tabla de retención documental, conforme lo expuesto en el procedimiento GD_PR_01 y el cronograma indicado por el Grupo de Procesos Corporativos mediante memorando 20224000000034 del 09 de marzo de 2022" u="1"/>
        <s v="NO CONFORMIDAD No. 22: No se evidenció información y documentación relacionada con el diseño de la planta ecoturística y la infraestructura para el cumplimiento de la obligación relacionada con la protección del medio ambiente y los recursos naturales y culturales, de respetar y utilizar los elementos paisajísticos y culturales de la región en su diseño. Como tampoco se evidenció la autorización previa escrita de PNNC dada al contratista para el diseño de la planta ecoturística y de la infraestructura en las condiciones requeridas." u="1"/>
        <s v="NO CONFORMIDAD No.38 En verificación documental realizada en desarrollo de auditoria se evidencia que para algunos periodos contables no se presentan los Estados Financieros (Balance General y Estado de Resultados), como es el caso de la vigencia fiscal 2017 de los meses de: mayo, julio, agosto y septiembre, para la vigencia 2019, faltan los meses de agosto y octubre y diciembre, para la vigencia 2020 faltan los meses abril, mayo, junio, julio, agosto octubre. Por otro lado los Estados Financieros deben contar con la certificación expedida por parte del Contador de la Dirección Territorial, quien debe hacer los cotejos correspondientes de la información revelada en Estados Financieros y verificación del monto de la cuota de remuneración que debe ser consignada a la Entidad, por lo tanto los Estados Financieros presentados general incertidumbre financiera, por lo cual no se está dando cumplimiento a la Cláusula No. 19 Otrosí No.3." u="1"/>
        <s v="OBSERVACION  No 19. Del Riesgo No.88, el Parque Nacional Natural El Cocuy para la acción de control No. 2 “La persona asignada en el AP para el tema de riesgo público socializará a todo el personal del AP el plan de contingencia de riesgo público aprobado y cuando se requiera se ejecutaran las acciones documentadas” reporta como evidencia el “Informe Orden Público en municipios con injerencia directa en el Parque Nacional Natural El Cocuy 2018-2020”, igualmente, reporta el Acta del 9 de marzo de 2021 con el objeto realizar reunión de seguimiento a la actividad ecoturística en el Parque Nacional Natural El Cocuy, la cual no está firmada por quienes participaron, como el Director Territorial y el Jefe del Área Protegida, ni se adjunta la lista de asistencia que soporte la reunión." u="1"/>
        <s v="NO CONFORMIDAD No 24:Se evidenció que la señalización con que cuenta el edifico no suministra información táctil adicional para ser utilizada por personas ciegas o con capacidad visual reducida, las superficies peatonales no presentan cambios en el material con indicadores táctiles, estas superficies no cuentan con señales luminosas, la señalización utilizada no es la apropiada según los requisitos de la norma en tamaño, simbología, iluminación, tipo y ubicación, no se cuenta con un estudio o política para determinar el tipo, la ubicación y cantidad de dicha señalización entre otros aspectos de la norma, según lo establecido en el numeral 45 de la NTC 6047 de 2013." u="1"/>
        <s v="NC No.5: En  el  ejercicio  auditor  realizado,  se  evidencia   que  el  Grupo  de  Gestión Financiera, no realizó los reportes  vigencia  2017 correspondiente   a la información  del Boletín de Deudores Morosos,  incumpliendo  la obligación  establecida  en  los artículos  12 y  13 de la Resolución  706  de 2016, expedida  por la UAE Contaduría  General  de la Nación y al literal  b) del  artículo  7.5.1  de la  ISO 9001  de 2015." u="1"/>
        <s v="Observación No. 6 No se evidenció  completa la acción de gestión &quot;El manual de contratación de la entidad establece orientaciones para que los contratistas realicen su declaración de conflicto de intereses&quot;, como lo establece el autodiagnóstico de Conflicto de Intereses. " u="1"/>
        <s v="No Conformidad No. 1_x000a_Una vez revisados los expedientes virtuales, se observó que:_x000a_-Los expedientes no están actualizados, en algunos casos no está la totalidad las actuaciones ejecutadas en el marco de estos o se actualizó incorrectamente la base Ekogui como se describe a continuación:_x000a_1. Expediente 2021130160200006E, no se evidencia el auto que declara la nulidad procesal en el expediente Orfeo._x000a_2. Expediente 2015130130100032E no obra auto que resuelve excepciones previas._x000a_3. Expediente 2021130160200006E no está el auto que declara la nulidad procesal._x000a_4. Expediente 2014130160200003E no obra el inhibitorio._x000a_Con lo anterior se está incumpliendo el artículo 11 de la Ley 594 de 2000, reglamentada parcialmente por los Decretos Nacionales 4124 de 2004, 1100 de 2014, por medio de la cual se dicta la Ley General de Archivos y se dictan otras disposiciones, el cual determina: “Obligatoriedad de la conformación de los archivos públicos. El Estado está obligado a la creación, organización, preservación y control de los archivos, teniendo en cuenta los principios de procedencia y orden original, el ciclo vital de los documentos y la normatividad archivística.”." u="1"/>
        <s v="_x000a_Observación No 2: El formato utilizado no se encuentra incluido en el SGI para la cancelación, reducción_x000a_y/o anulación de las reservas presupuestales que permita conocer la causa justificada_x000a_de su cancelación, reducción o anulación." u="1"/>
        <s v="NO CONFORMIDAD No.24 No se evidenciaron los Planes de Mercadeo concertados entre las partes, incumpliendo la Obligación No.17 de la Cláusula No.6 del Contrato de Ecoturismo Comunitario No.001 de 2008 entre Parques Nacionales Naturales de Colombia y la Empresa Comunitaria “Nativos Activos”." u="1"/>
        <s v="NO CONFORMIDAD No.1_x000a_No se evidenció la inclusión del cambio y ajuste del Plan de Trabajo de del Subsistema de Gestión Ambiental 2019 al de 2020 en los temas a revisar por parte del Comité Institucional de Gestión y Desempeño como lo establece Resolución 361 de 2019, artículo tercero Funciones del Comité Institucional de Gestión y Desempeño, literal b: Revisar las acciones y estrategias adoptadas para la operación del Modelo Integrado de Planeación y Gestión – MIPG." u="1"/>
        <s v="No Conformidad No.6 Incumplimiento del indicador Porcentaje de mejora en el indice de efectividad de manejo de las áreas protegidas públicas" u="1"/>
        <s v="OBSERVACIÓN No.10 Se evidenció que las condiciones adicionales del contrato No. 175 de 2020, no coinciden en su totalidad, con el informe de actividades del contrato, tal es el caso: “Asistir y apoyar eventos, actividades, reunión es que sean programadas para o por el AP con el fin de dar cumplimiento a la misión de la Entidad”, no evidenciada en el informe de actividades del contrato de prestación de servicios No.175 de 2020. “Actualizar trimestralmente el SIGEP para efectos del estándar y auditoria y mantener actualizada la hoja de vida en la página institucional”, se reportó en el Informe de actividades, sin embargo, no está relacionada en las Condiciones Adicionales del Contrato No.175 de 2020. Lo anterior no contribuye al logro del objeto contractual." u="1"/>
        <s v="La Dirección Territorial Amazonía no cumplió la meta del indicador % de ejecución presupuestal-Obligaciones, ya que al cierre se evidencia un avance del 0%" u="1"/>
      </sharedItems>
    </cacheField>
    <cacheField name=" CAUSA (S) RAIZ*" numFmtId="0">
      <sharedItems containsDate="1" containsBlank="1" containsMixedTypes="1" minDate="1899-12-31T00:00:00" maxDate="1899-12-31T00:00:00" longText="1"/>
    </cacheField>
    <cacheField name=" PROCESO " numFmtId="0">
      <sharedItems containsBlank="1" count="23">
        <s v="Administración y Manejo del Sistema de Parques Nacionales Naturales"/>
        <s v="Gestión Contractual"/>
        <s v="Sostenibilidad Financiera y Negocios Ambientales"/>
        <s v="Gestión de Recursos Financieros"/>
        <s v="Gestión de Tecnologías y Seguridad de la Información"/>
        <s v="Gestión de Recursos Físicos"/>
        <s v="Gestión del Talento Humano"/>
        <s v="Gestión Documental"/>
        <s v="Gestión de Comunicaciones"/>
        <s v="Autoridad Ambiental"/>
        <s v="Control Disciplinario"/>
        <s v="Servicio al Ciudadano"/>
        <s v="Direccionamiento Estratégico"/>
        <s v="Gestión Jurídica"/>
        <s v="Evaluación Independiente"/>
        <m/>
        <s v="Cooperación Nacional No Oficial e Internacional"/>
        <s v="Gestión de Tecnologías y Seguridad de la Información  " u="1"/>
        <s v="Coordinación del SINAP" u="1"/>
        <s v="Gestión del Conocimiento e Innovación" u="1"/>
        <s v="Participación Social" u="1"/>
        <s v="Direccionamiento Estratégico " u="1"/>
        <s v="Gestión de Recursos Financieros " u="1"/>
      </sharedItems>
    </cacheField>
    <cacheField name="REGIÓN" numFmtId="0">
      <sharedItems containsBlank="1"/>
    </cacheField>
    <cacheField name="DEPENDENCIA: _x000a_NIVEL CENTRAL//TERRITORIAL/LOCAL RESPONSABLE DE LA ACCIÓN  " numFmtId="0">
      <sharedItems containsBlank="1" count="73">
        <s v="SANTUARIO DE FAUNA Y FLORA LOS FLAMENCOS"/>
        <s v="DIRECCIÓN TERRITORIAL CARIBE"/>
        <s v="DIRECCIÓN TERRITORIAL AMAZONÍA"/>
        <s v="PARQUE NACIONAL NATURAL CORALES DEL ROSARIO Y DE SAN BERNARDO"/>
        <s v="GRUPO DE GESTIÓN FINANCIERA"/>
        <s v="GRUPO DE COMUNICACIONES"/>
        <s v="PARQUE NACIONAL NATURAL UTRÍA"/>
        <s v="GRUPO DE PLANEACIÓN Y MANEJO"/>
        <s v="PARQUE NACIONAL NATURAL GORGONA"/>
        <s v="DIRECCIÓN TERRITORIAL PACÍFICO"/>
        <s v="GRUPO DE GESTIÓN HUMANA"/>
        <s v="DIRECCIÓN TERRITORIAL ANDES OCCIDENTALES"/>
        <s v="GRUPO DE PROCESOS CORPORATIVOS"/>
        <s v="OFICINA DE CONTROL DISCIPLINARIO INTERNO"/>
        <s v="PARQUE NACIONAL NATURAL AMACAYACU"/>
        <s v="DIRECCIÓN TERRITORIAL ANDES NORORIENTALES"/>
        <s v="GRUPO DE CONTRATOS"/>
        <s v="GRUPO DE ATENCIÓN AL CIUDADANO "/>
        <s v="DIRECCIÓN TERRITORIAL ORINOQUÍA"/>
        <s v="DISTRITO NACIONAL DE MANEJO INTEGRADO CINARUCO"/>
        <s v="PARQUE NACIONAL NATURAL CORDILLERA DE LOS PICACHOS"/>
        <s v="PARQUE NACIONAL NATURAL TINIGUA"/>
        <s v="SANTUARIO DE FAUNA Y FLORA GALERAS"/>
        <s v="RESERVA NACIONAL NATURAL PUINAWAI"/>
        <s v="GRUPO DE TECNOLOGÍAS DE LA INFORMACIÓN Y LAS COMUNICACIONES "/>
        <s v="OFICINA ASESORA DE PLANEACIÓN "/>
        <s v="GRUPO DE TRÁMITES Y EVALUACIÓN AMBIENTAL"/>
        <s v="OFICINA GESTIÓN DEL RIESGO"/>
        <s v="OFICINA ASESORA JURÍDICA "/>
        <s v="GRUPO DE CONTROL INTERNO"/>
        <s v="GRUPO DE GESTIÓN DEL CONOCIMIENTO E INNOVACIÓN "/>
        <s v="PARQUE NACIONAL NATURAL SERRANÍA DE CHIRIBIQUETE"/>
        <m/>
        <s v="DNMI CINARUCO " u="1"/>
        <s v="PARQUE NACIONAL NATURAL PISBA" u="1"/>
        <s v="PARQUE NACIONAL NATURAL LOS NEVADOS" u="1"/>
        <s v="PARQUE NACIONAL NATURAL CAHUINARÍ" u="1"/>
        <s v="SUBDIRECCIÓN DE SOSTENIBILIDAD Y NEGOCIOS AMBIENTALES" u="1"/>
        <s v="SANTUARIO DE FAUNA Y FLORA EL CORCHAL “EL MONO HERNÁNDEZ”" u="1"/>
        <s v="PARQUE NACIONAL NATURAL SERRANÍA DE LOS YARIGUIES" u="1"/>
        <s v="SANTUARIO DE FAUNA Y FLORA MALPELO" u="1"/>
        <s v="GRUPO DE TRAMITES Y EVALUACIÓN AMBIENTAL" u="1"/>
        <s v="PNN  TINIGUA" u="1"/>
        <s v="PARQUE NACIONAL NATURAL CHINGAZA" u="1"/>
        <s v="PARQUE NACIONAL NATURAL FRAGUA INDI WASI" u="1"/>
        <s v="PARQUE NACIONAL NATURAL CUEVA DE LOS GUACHAROS" u="1"/>
        <s v="PARQUE NACIONAL NATURAL SUMAPAZ" u="1"/>
        <s v="PARQUE NACIONAL NATURAL TAYRONA" u="1"/>
        <s v="PARQUE NACIONAL NATURAL URAMBA BAHÍA MÁLAGA" u="1"/>
        <s v="GRUPO SISTEMAS DE INFORMACIÓN Y RADIOCOMUNICACIONES" u="1"/>
        <s v="GRUPO DE SISTEMAS DE INFORMACIÓN Y RADIOCOMUNICACIONES" u="1"/>
        <s v="PARQUE NACIONAL NATURAL CATATUMBO BARÍ" u="1"/>
        <s v="PARQUE NACIONAL NATURAL MACUIRA" u="1"/>
        <s v="RESERVA NACIONAL NATURAL NUKAK" u="1"/>
        <s v="PARQUE NACIONAL NATURAL RÍO PURÉ" u="1"/>
        <s v="SANTUARIO DE FAUNA Y FLORA LOS COLORADOS" u="1"/>
        <s v="PARQUE NACIONAL NATURAL EL TUPARRO" u="1"/>
        <s v="OFICINA DE GESTIÓN DEL RIESGO" u="1"/>
        <s v="PARQUE NACIONAL NATURAL PARAMILLO" u="1"/>
        <s v="PARQUE NACIONAL NATURAL CIÉNAGA GRANDE DE SANTA MARTA" u="1"/>
        <s v="PARQUE NACIONAL NATURAL TAMÁ" u="1"/>
        <s v="GRUPO DE INFRAESTRUCTURA" u="1"/>
        <s v="PARQUE NACIONAL NATURAL FARALLONES DE CALI" u="1"/>
        <s v="PARQUE NACIONAL NATURAL SIERRA NEVADA DE SANTA MARTA" u="1"/>
        <s v="GRUPO DE GESTIÓN E INTEGRACIÓN DEL SINAP" u="1"/>
        <s v="VÍA PARQUE ISLA DE SALAMANCA" u="1"/>
        <s v="PARQUE NACIONAL NATURAL ALTO FRAGUA INDI WASI" u="1"/>
        <s v="PARQUE NACIONAL NATURAL EL COCUY" u="1"/>
        <s v="PARQUE NACIONAL NATURAL YAIGOJÉ APAPORIS" u="1"/>
        <s v="PNN CAHUINARÍ" u="1"/>
        <s v="SANTUARIO DE FAUNA Y FLORA OTÚN QUIMBAYA" u="1"/>
        <s v="PARQUE NACIONAL NATURAL SIERRA DE LA MACARENA" u="1"/>
        <s v="PNN CORDILLERA DE LOS PICACHOS " u="1"/>
      </sharedItems>
    </cacheField>
    <cacheField name="SI " numFmtId="0">
      <sharedItems containsBlank="1"/>
    </cacheField>
    <cacheField name="NO " numFmtId="0">
      <sharedItems containsBlank="1"/>
    </cacheField>
    <cacheField name="TIPO DE ACCIÓN " numFmtId="0">
      <sharedItems containsBlank="1"/>
    </cacheField>
    <cacheField name="DESCRIPCIÓN DE LA ACCIÓN" numFmtId="0">
      <sharedItems containsBlank="1" count="1471" longText="1">
        <s v="Corrección: Actualizar el instrumento de planificación de acuerdo al alcance establecido por los tres niveles de PNNC (AP, DTCA, NC)_x000a_• Componente Diagnóstico: 30 de abril de 2020_x000a_• Componente de ordenamiento: 31 de Julio del 2020_x000a_• Componente Plan Estratégico de Acción: 31 de diciembre del 2020_x000a_DOCUMENTO ACTUALIZADO: 31 de diciembre del 2020_x000a_"/>
        <s v="Actualizar la información correspondiente al  Documentos Plan de Manejo en el alcance establecido por la DTCA y el Nivel Central. "/>
        <s v="Revisar el total de (71) expedientes de convenio sujeto de auditoria vigencias (2014-2018) y corregir  las inconsistencias teniendo en cuenta normatividad de gestión documental y Ley General de Archivo. Se remitirán como evidencia el total de  expedientes corregidos relacionados en el informe de auditoria y una muestra aleatoria de cinco (5) expedientes  adicionales . Acta de reunión producto del ejercicio de revisión de los expedientes"/>
        <s v="Revisar el total de (71)  expedientes de convenios que fueron sujeto de auditoria (2014-2018), remitir el total de expedientes corregidos relacionados en el informe de auditoria, acta de reunión y memorandos del ejercicio de revisión y entrega de documentación con los responsables  "/>
        <s v="Verificar  el total de (71) expedientes de los convenios sujeto de auditoria vigencia 2014-2018 e incluir los soportes faltantes correspondientes a las legalizaciones financieras de acuerdo a las normas contables y directrices de Nivel Central. Se remitirá como evidencia los expedientes corregidos relacionados en el informe de auditoría y una muestra aleatoria de 5 expedientes adicionales y Acta de reunión "/>
        <s v="Establecer matriz de seguimiento en la que se identifique estado de planes de manejo, con cronograma de seguimiento de las acciones que se identifiquen_x000a__x000a_"/>
        <s v="Adelantar actividades y seguimentos requeridos con el fin de contar con la formulación de los Planes de Manejo, que permita a la Territorial  adelantar el proceso de adopción de los instrumentos en la presente vigencia._x000a__x000a_"/>
        <s v="Determinar el estado de la embarcación y realizar el mantenimiento correspondiente para ponerla en funcionamiento."/>
        <s v="Ejecutar las dos (2) acciones preventivas relacionadas con  la Generación de Lineamientos en el trámite de pagos no presupuestales y Realizar seguimiento a la Gestión de las Tesorería de las DT."/>
        <s v="Socializar y dar aplicación procedimiento gestión cartera con el fin de establecer actividades, responsables y puntos de control "/>
        <s v="Organizar los archivos de gestión fisicos y digitales y realizar un control periódico de los archivos digitales"/>
        <s v="elaborar diagnóstico del estado de los archivos de gestión y organziar los archivos físicos y digitales."/>
        <s v="solicitar sensibilizaciones en el manejo de los archivos físicos y digitales."/>
        <s v="Control de gestión de archivos digitales"/>
        <s v="Relizar las acciones pertinentes para la liquidacion total del comodato dejando implmentaado el procedimeinto de reitoro de los equipos del inventario del Parque."/>
        <s v="Establecer un punto de control con el profesional de ecoturismo y contador de la DTCA a fin de garantizar el consecutivo en la boletaria independiente que afecte o no el valor recaudado "/>
        <s v="Analizar las incosistencias de los documentos,hacer los ajustes requeridos y solicitar la oficialización a la OAP."/>
        <s v="Aplicación y cumplimiento del procedimiento de Gestión de Riesgo de Desastres Naturales, en lo correspondiente a la gestión con los  los Consejos Municipales y Departamentales de Gestión del Riesgo, para incluir en las agendas de las reuniones la socialización del plan de Emergencia y Contingencia  por Desastres Naturales  del PNN Gorgona"/>
        <s v="Proceder con la liquidación de los contratos de obra y de suministro de la vigencia 2019. "/>
        <s v="Socializar el procedimiento GTH_PR_26_Desvinculacion_asistida_V_1"/>
        <s v="Archivar copia digital de las facturas generadas a partir de 2021  por la Empresa Comunitaria _x000a__x000a_"/>
        <s v="Realizar las gestiones pertinentes para la actualización del inventario "/>
        <s v="Almacenar acreditación por parte del Representante Legal de la Empresa Comunitaria  de la afiliación y pago de Seguridad Social para los trabajadores asociados al contrato para los periodos enero, febrero, marzo y noviembre 2016 y  abril, mayo junio y julio 2020"/>
        <s v=" Solicitar mediante memorando interno la eliminación de la exigencia de la póliza de calidad y estabilidad de la obra para que la SSNA realice la respectiva modificación contractual. "/>
        <s v="Solicitar a la concesión la entrega de las fichas tecnicas de los mantenimientos ejecutados durante la ejecución del contrato_x000a_Crear un expediente virtual  (Drive) que contenga todos los documentos del seguimiento a la ejecución del contrato desde su inicio a la fecha, incluyendo las fichas tecnicas de acuerdo con los mantenimiento realizados "/>
        <s v="Elaborar las preconciliaciones bancarias y deben constituir un soporte obligatorio para firma de conciliaciones bancarias."/>
        <s v="Actualizar y socializar el procedimiento incluyendo punto de control que garantice el cumplimiento de las preconciliaciones por parte de las Direcciones Territoriales"/>
        <s v="Realizar una mesa de trabajo integral con Contratos, supervisores, contadores NC y DTS y fijar lineamientos e implicaciones respecto a la ejecución anual de los convenios y dar seguimiento trimestral."/>
        <s v="Remitir al Grupo de Control Interno un memorando solicitando como accion de mejora a esta no conformidad, la gestión de cobro de la cartera al Grupo de Gestión Humana y a los responsables de nomina en las Direcciones Territoriales de acuerdo a las funciones del grupo"/>
        <s v="Mesa de trabajo para analizar los casos especiales entre Grupo de Gestión Humana y Grupo Gestion Financiera para determinar su tratamiento. "/>
        <s v="Actualizacion de los requisitos para asignacion de PAC mensual, incluyendo como indicador la imputacion de los documentos de recaudo por clasificar de vigencis anteriores."/>
        <s v="Definir un procedimiento de tipo contable de concesión"/>
        <s v="Memorando a GCI informando la responsabilidad de las dependencias generadoras de información, y solicita el traslado de la no conformidad al Grupo de Procesos Corporativos "/>
        <s v="Aplicación de los documentos de recaudo por clasificar correspondientes a devoluciones "/>
        <s v="Mesas de trabajo mensuales con las  DTS previo a la aprobacion de PAC,  realizando seguimiento a la gestión de los documentos pendientes por imputar de vigencia actual y vigencias anteriores"/>
        <s v="Elaborar respuesta a la CGN de diferencias de reciprocas trimestrales incluyendo en un capítulo las entidades que no han dado respuesta o no han realizado corrección acorde a la solicitud de PNN."/>
        <s v=" Las acciones de segumiento se realizarán  de manera cuatrimestral con el fin de aumentar  el recaudo por parte del tercero"/>
        <s v="Aumentar las acciones segumiento de la cartera con el fin de aumentar  el recaudo por parte del tercero"/>
        <s v="Identicar el responsable de la actividad"/>
        <s v="Reiterar memorando a GGH solicitando la inclusion de la siguiente funcion de cartera: &quot; Realizar gestión de cobro y dar seguimiento al recaudo de la cartera a favor de Parques Nacionales Naturales y la Subcuenta FONAM – Parques en su etapa ordinaria&quot;"/>
        <s v="Elaboración de manual de cartera de Parques Nacionales entre Grupo Gestión Financiera y Oficina Asesora Juridica"/>
        <s v="Memorando al GCI solicitando el traslado parcial de la no conformidad a la OAJ, respecto al manual de cartera de Parques Nacionales."/>
        <s v="Actualizar y socializar procedimiento de cartera, junto a la socializaicón del manual de cartera de FONAM  a las dependencias relacionadas con el proceso de cobro"/>
        <s v="Realizar solicitud a GSIR respecto al desarrollo de un aplicativo para el registro, control y seguimiento de la cartera de la Entidad y al GGH respecto a la inclusion del modulo de incapacidades en el aplicativo de nomina. "/>
        <s v="Memorando a GGH solicitando revisión al cronograma que garantice la oportuna entrega de la información de la nomina de las DTS al GGF, con el fin de ejecutar la totalidad del PAC de acuerdo a lo programado."/>
        <s v="Diligenciar anexos semestrales determinados por la CGN para notas anuales a los EEFF"/>
        <s v="Remitir trimestralmente memorandos a las Direcciones Territoriales, recordando la entrega oportuna de las certificaciones de cuota de remuneración de los contratos de Ecoturismo Comunitario, las cuales son necesarias para la consolidación de la información financiera de los contratistas."/>
        <s v="Revisar la secuencia de las actividades y realizar el respectivo ajuste"/>
        <s v="Modificar el punto de control de la actividad No. 13 del procedimiento grfn_pr_14_-seguimiento-a-la-emision-y-entrega-de-informes-financieros-en-los-contratos-de-prestacion-de-servicios-ecoturisticos-comunitarios_v_3"/>
        <s v="Actualización de formato de Boletín de Caja y Bancos” código GRFN_FO_03 y sus Anexos, estableciendo la firma de los responsables "/>
        <s v="Socializar en reunión de trabajo con el equipo adtivo y financiero DTCA la versión vigente del procedimiento elaboración de boletín de caja y bancos a fin de  establecer compromisos que garanticen la aplicabilidad del procedimiento"/>
        <s v="Dar estricto cumplimiento a las actividades del procedimiento y realizar seguimiento mensual   a las actividades que garanticen la aplicabilidad del mismo "/>
        <s v="Revisar y firmar las conciliaciones bancarias de las vigencias 2021 y dar cumplimiento a la normatividad de archivo"/>
        <s v="Dar cumplimiento a las actividad 10 y garantizar la trazabilidad del punto de control respecto el informe detallado de bancos Vs saldos contables y la justificación de saldos en bancos a partir de la suscripción del plan mejoramiento"/>
        <s v="Revisar la documentación y aplicar el procedimiento para los expedientes fisicos de las vigencia 2017 a 2020 "/>
        <s v="Realizar el reporte de Riesgos del Proceso de GRFIS, teniendo en cuenta el peso porcentual de la acción de control para la vigencia 2022"/>
        <s v="A patir de las capacitaciones dadas efectuar el seguimiento a las actas elaboradas sobre la variación de las vidas útiles y su registro en el sistema NEON."/>
        <s v="A Partir de las capacitaciones dadas efectuar en seguimiento a los registros en el software NEON sobre el deterioro para bienes con valor superior a 35 SMMLV y para los que dados de baja."/>
        <s v="Efectuar el seguimiento al contenido de los reportes mensuales de conciliación entre los saldos de NEON y contabilidad, incluyendo las notas de PPyE correspondientes, según la variacio de vidas utiles y deterioro."/>
        <s v="Actualizar el plan de emergencias del nivel central de acuerdo con la norma citada"/>
        <s v="Definir la periodicidad de revisión del  plan de emergencias del nivel central para generar  actualizaciones."/>
        <s v="Socializar el plan de emergencias del nivel central"/>
        <s v="Solicitar una capacitación a la ARL para el personal de nivel central en el tema &quot;Que hacer en caso de una emergencia&quot;"/>
        <s v="Oficializar un formato para la entrega de un cargo  a causa de  un retiro del personal de la entidad, con el objetivo de definir lineamientos y controles de la información a entregar por parte del funcionario. "/>
        <s v="Actualizar, oficializar y socializar  el procedimiento o instructivo que se requiera con los lineamientos y  controles requeridos que permitan asegurar la entrega efectiva del cargo y las actividades a realizar para evitar la perdida de información de la entidad.   "/>
        <s v="Publicar en el portal WEB la informaciòn correspondiente al item referenciado como lo establece la Resolución No 1519 de 2020.. "/>
        <s v="Dar cumplimiento al marco normativo relacionado con la publicaciòn de la informaciòn como lo establece la Resolución No 1519 de 2020."/>
        <s v="Generar las comunicaciones y agotar las instancias necesarias, que permitan dar cumplimiento en lo que compete a la publicación de la información en el portal web, correspondiente al ítem referenciado conforme a lo establecido en la Resolución 1519 de 2020."/>
        <s v="Realizar seguimiento al  cumplimiento, en todas las Modalidades, a la revisión y/o aprobación, estableciendo claramente la responsabilidad tecnica y financiera, con muestra aleatoria de 5 expedientes."/>
        <s v="“Realizar seguimiento permanente a los nuevos procesos sancionatorios con fin de cumplir los términos establecidos por la Ley.”"/>
        <s v="Revisar y ajustar  el procedimiento AMSPNN_PR_20 Actualización instrumentos de planeación_V_3, el cual se especifique la aprobación de la GBD de acuerdo a los REM; y además exponga de forma explícita las particularidades y excepciones en  los requisitos para la formulación o actualización de los instrumentos de planeación y la presentación de los documentos anexos."/>
        <s v="Actualizar el procedimiento GTH_28 &quot;Concertación, seguimiento y evaluación de los acuerdos de gestión&quot; especificando las situaciones administrativas de encargo y comisión en los cargos de Gerencia Pública, acorde con los lineamientos vigentes emitidos por el DAFP, para asegurar la alineación de la Entidad de los lineamientos legales en el tema."/>
        <s v="Generar solicitud al Grupo de Procesos Corporativos en relación a los lineamientos para gestión documental de archivo de gestión, programación para actualizar los expedientes con la hoja de control de documentos"/>
        <s v="Generar solicitud al Grupo de Procesos Corporativos en relación a los lineamientos para gestión documental de archivo de gestión, programación para la transferencia de las series docmentales de los archivos de gestión al archivo central o semiactivo"/>
        <s v=" Disponer de matriz de seguimiento de procesos sancionatorios   actualizada, que permita  identificar el movimiento y cumplimiento de los procedimientos a través de alertas."/>
        <s v=" Generar alertas a través de correo electrónico a las áreas protegidas para que efectúen los impulsos, cuando se identifiquen bajos movimientos en los procesos"/>
        <s v="Requerir al jefe del área protegida la diligencia de notificación"/>
        <s v="Realizar una mesa de trabajo con el  área protegida a fin de establecer los compromisos para el desarrollo oportuno de las diligencias dando alcance a  la normatividad y el procedimiento de sancionatorio ambiental "/>
        <s v="Realizar seguimiento en reunión de trabajo con periodicidad bimestral de los expedientes de procesos sancionatorios por parte del equipo de apoyo jurídico de la DTCA"/>
        <s v="Realizar seguimiento en reunión de trabajo con periodicidad bimestral de los expedientes de procesos sancionatorios por parte del equipo de apoyo jurídico de la DTCA a fin de identificar el cumplimiento de las diligencias"/>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s v="Requerir al jefe del área protegida las diligencias pertinentes "/>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s v="Requerir al jefe del área protegida las diligencia de notificación"/>
        <s v="Realizar  mesas de trabajo con las  área protegida que  reportan presiones en el ejercicio de las funciones de prevención , vigilancia y control;   a fin de establecer los compromisos para el desarrollo oportuno de las diligencias dando alcance a  la normatividad y el procedimiento de sancionatorio ambiental "/>
        <s v="Indicar en los memorandos de solicitud de notificación los requisitos para notificar a personas jurídicas "/>
        <s v="Sensibilizar al equipo de las áreas protegidas y responsables de apoyo del proceso autoridad ambiental respecto las diligencias del procedimiento sancionatorio ambiental"/>
        <s v="Realizar espacios de sensibilizar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s v="Realizar espacios de sensibilización a los responsables  en los equipos técnicos de las áreas protegidas  con el fin de fortalecer el conocimiento y reconocer la importancia de las respuestas oportunas a las solicitudes para la elaboración de informes técnicos de criterios"/>
        <s v="Reiterar el requerimiento al área protegida para realizar la diligencia de notificación correctamente"/>
        <s v="Requerir al área protegida para que se cumpla notificación del auto de alegatos"/>
        <s v="Dar estricto cumplimiento a la publicación y evidenciar  las nuevas resoluciones en la gaceta ambiental de PNNC conforme lo establece el procedimiento "/>
        <s v="Se realizara la actualización incorporando los comentarios del mes de octubre para que la DTAM lo revise y antes de pasar a NC nos indique que hace falta o si cumple con lo requerido. Se hará seguimiento mediante orfeo. Y se hará la socialización con el CGRDNM"/>
        <s v="De acuerdo con la versión aun vigente del PECND, en tanto la otra se revise, se oficiara a los comités departamental y regional para la socialización "/>
        <s v="2,  Realizar la revision en el secop de Los soportes de la experiencia laboral que no se han publicado en la plataforma."/>
        <s v="2 Revisar las hojas de vida en el SIGEP y verificar que tengan las firmas de los contratistas"/>
        <s v="2,  Realizar la revision en el secop el cumplimiento de  publicacón de las actas de aprobación de poliza."/>
        <s v="1, SENSIBILIZAR A LOS SUPERVISORES SOBRE EL PROCEDIMIENTO PARA REVISAR LOS SOPORTES QUE COMPONEN LAS CUENTAS DE CADA UNO DE LOS CONTRATISTAS"/>
        <s v="2. Revisar las carpetas contractuales para identificar el archivo de productos  entregados por  contratista."/>
        <s v="2. Realizar  y formalizar el acta de  designación de supervisión a los contratos que no la tienen."/>
        <s v="2. Realziar revision de los contratos,  elaborar acta de liquidación y narchivar. "/>
        <s v="SENSIBILIZAR A LOS RESPONSABLES QUE GENERAN LAS NECESIDADES PARA CONTRATAR EN LA REVISIÓN DE CADA REQUISITO PARA CONTRATAR EL PERSONAL DEMANDADO"/>
        <s v="REVISAR  Y CORREGIR LOS CONTRATOS QUE NO PRESENTAN FIRMA EN LA PLATAFORMA DEL SIGEP POR PARTE DEL COORDINADOR DE CONTRATOS"/>
        <s v="Cargar en la plataforma los documentos faltantes de ejecución del proceso LP-003-2020 y del contrato 042 de 2021  "/>
        <s v="Revisar trimestralmente en el proceso de salidas conformes no conformes el cumplimiento de aprobación de las polizas de garantias, de los procesos contractuales realizados en el trimestre"/>
        <s v="Remitir memorando al Grupo de contratos, solicitando claridad en el manual de contratación y supervisión con repecto a la información que se debe cargar a la plataforma como documento anexo precontractuales y de ejecución "/>
        <s v="Establecer en los indicadores de los abogados contratados para los procesos de contratación en la Territorial, la liquidación de procesos pendientes por liquidar de vigencias anteriores. "/>
        <s v="Liquidar el contrato DTPA-IP-FONAM-007-2020."/>
        <s v="Pantallazo de aprobación de hojas de vida del SIGEP"/>
        <s v="Realizar trámite de oficialización  de los documntos ante la oficina asesora de planeación  "/>
        <s v="Elaborar cronograma estableciendo fechas límites de revision y oficializacion ante la OAP"/>
        <s v="Solicitar a la OAP los documentos editables del SIG – Proceso de Talento Humano, para generar los ajustes correspondientes conforme a los lineamientos establecidos en el instructivo - Elaboración, Actualización y Derogación de Documentos del Sistema de Gestión Integrado – SGI. "/>
        <s v="Solicitar a la OAP la oficialización de los documentos ajustados del SIG – Proceso de Talento Humano. "/>
        <s v="Notificar al DNMI Cinaruco para la entrega del documento Plan de Emergencias y Contingencias por Desastres Naturales y Socio naturales - PECDNS antes del vencimiento de su vigencia."/>
        <s v="Notificar al PNN Tinigua para la entrega del documento Plan de Emergencias y Contingencias para Riesgo Público, antes del vencimiento de su vigencia."/>
        <s v="Realizar seguimiento a la revisión y aprobación del Plan de Emergencias y Contingencias para Riesgo Público por parte del Oficina de Gestión del Riesgo."/>
        <s v="Realizar reunión de articulación con la Dirección Territorial para adelantar la actualización del Plan de Emergencias y Contingencias por Desastres Naturales y Socio naturales - PECDNS, con la asesoría de Nivel Central."/>
        <s v="Remitir a la Dirección Territorial el documento Plan de Emergencias y Contingencias por Desastres Naturales y Socio naturales - PECDNS actualizado, mediante el gestor documental Orfeo."/>
        <s v="Remitir al área protegida memorandos solicitando actualización del documento Plan de Emergencias y Contingencias por Riesgo Público."/>
        <s v="Realizar mesas de trabajo con el PNN Tinigua para adelantar la actualización del Plan de Emergencias y Contingencias para Riesgo Público."/>
        <s v="Adelantar espacios de trabajo en coordinación con el equipo del PNN Sumapaz y la Subdirección de Gestión y Manejo para evaluar opciones a gestionar o adelantar para continuar con la adopción del Plan de Manejo del área protegida."/>
        <s v="Realizar seguimiento al estado de revisión documento Plan de Manejo mediante comunicaciones (correos electrónicos o memorandos) hasta lograr su adopción mediante Acto Administrativo."/>
        <s v="Adelantar espacios de trabajo para la socialización y seguimiento a la ruta de actualización de los instrumentos de planificación de las áreas protegidas asignadas a la Dirección Territorial Orinoquia."/>
        <s v="Solicitar mediante memorando a la Subdirección de Gestión y Manejo fortalecer la redacción de la actividad 36 &quot; Hacer seguimiento a la implementación del instrumento de planeación (REM o Plan de Manejo) &quot; del procedimiento &quot;Actualización de los instrumentos de planeación&quot; donde se pueda evidenciar la aplicación de la herramienta que ya está diseñada y los tiempos definidos para este seguimiento."/>
        <s v="Remitir a la Dirección Territorial el informe de implementación del año 1, del documento Plan de Emergencias y Contingencias por Desastres Naturales y Socio naturales - PECDNS, antes del 14 de septiembre de 2023. "/>
        <s v="Realizar seguimiento al estado de revisión del documento Plan de Manejo mediante comunicaciones (correos electrónicos o memorandos) hasta lograr su adopción mediante Acto Administrativo."/>
        <s v="Realizar reunión de articulación con la Dirección Territorial para adelantar la actualización del Plan de Emergencias y Contingencias por Desastres Naturales y Socio naturales - PECDNS, con la aseoria de Nivel Central."/>
        <s v="Realizar seguimiento al estado en el que se encuentra el Plan de Emergencias y Contingencias para Riesgo Público, mediante  memorando a la Dirección Territorial."/>
        <s v="Solicitar a la Dirección Territorial espacio para trabajar de manera articulada la actualización del documento Plan de Emergencias y Contingencias por Riesgo Público."/>
        <s v="Adelantar con el apoyo de la Dirección Territorial  la actualización del Plan de Emergencias y Contingencias para Riesgo Público."/>
        <s v="Solicitar  a la OAP ajustar la fecha de la acción relacionada con el informe de encuestas y PQRS en el  PAAC"/>
        <s v="Verificar las fechas de ejecución que se definan para el PAAC 2023"/>
        <s v="Realizar trámite de Verificación y oficialización  de los documentos ante la Oficina Asesora de Planeación OAP "/>
        <s v="Elaborar cronograma estableciendo fechas límites de revision y oficializacion de manera conjunta con la Oficina Asesora de Planeación OAP"/>
        <s v="Realizar verificacion de los documentos  recibidos para  los diferentes contratos de prestación de servicios en la plataforma SECOP II estableciendo una matriz de seguimiento al cumplimiento de los requisitos"/>
        <s v="Celebrar mesa de trabajo con el gupo interno de contratos para socializar y revisar lo establecido en el manual de contratación y supervisión Código: ABS_MN_01 y el procedimiento ABS_PR_02_Contratacion_Directa_V_ y en cumplimiento de  en cumplimiento de lo establecido en el Artículo 227 del Decreto 019 de 2012, modificado por el artículo _x000a_155. Reportes al Sistema de Información y Gestión del Empleo Público – SIGEP; identificando y  determinando los puntos de control y quien los ejecutará."/>
        <s v="Generar guía didactica de apoyo al contratista que indique la documentación necesaria a aportar y como realizar el cargue de la misma en la plataforma SECOP II"/>
        <s v="Realizar publicacion de las actas de los contratos iPMC-DTCA-038-2021; DTCA-OBRA-001-2020, SFF los Flamencos; IPMC-DTCA-031-2021; IPMC-DTCA-040-2021; CD-DTCA-MTO-005-2021, Tayrona, PMC-DTCA-021-2021; DTCA-MANT-012-2021 SFF FLAMENCOS); CD-DTCA-CMTO-001-2021, DTCA-SUM-21-2020, DTCA-SUM-45-2020, CA-007F-2020, CA-007F-202"/>
        <s v="Remitir memorando de solicitud al supervisor, para que efectué cargue en el SECOP del cumplimiento del contrato DTCA-CPS-286-2020 y posterior seguimiento y verificación del cargue."/>
        <s v="Generar Alertas a los supervisores y contratistas de la DTCA y sus Aps, recordando  los documentos necesarios para generar el pago"/>
        <s v="Realizar seguimiento y verificación bimensual  del cumplimiento del manual de contratación y procedimiento de los distintas modalidades de contratación a través de una revisión de muestra aleatoria de 10  contratos "/>
        <s v="Celebrar mesa de trabajo con el gupo interno administrativo y financiero y de contratos para socializar y revisar lo establecido en el  incumpliendo lo establecido en el manual de contratación y supervisión Código: ABS_MN_01. identificando y  determinando los puntos de control y quien los ejecutará."/>
        <s v="Realizar verificacion de los documentos  y firmas correspondientes en  los diferentes contratos de prestación de servicios en la plataforma SECOP II estableciendo una matriz de seguimiento al cumplimiento en cada uno de ellos"/>
        <s v="Remitir memorando de solicitud al supervisor DTCA-SUM-012-2020; DTCA-021-2021; PMC-DTCA-047-2020F; PMC-043-DTCA-2021, CD-DTCA-MTO-005-2021, contrato de obra nación No.007 de 2020,PMC-DTCA-031-2021, IPMC-DTCA-SUM-054-2020, Mantenimiento de cocina Corales del Rosario; CPS-316-2020, IPMC-DTCA-CPS-273-2020; para que efectúen el cargue de evidencias de ejecucion respectivo en el SECOP y posterior seguimiento y verificación del cargue."/>
        <s v="Generar Alertas a los supervisores y contratistas de la DTCA y sus Aps, recordando  los documentos necesarios para general el pago"/>
        <s v="Celebrar mesa de trabajo con el gupo interno administrativo y financiero y de contratos para socializar y revisar lo establecido en el  incumpliendo lo establecido en el manual de contratación y supervisión Código: ABS_MN_01. y del procedimiento de cadena presupuestal GRFN_PR_06 identificando y  determinando los puntos de control y quien los ejecutará."/>
        <s v="Realizar seguimiento y verificación bimensual  del cumplimiento del manual de contratación a través de una revisión de muestra aleatoria de 10  contratos "/>
        <s v="Remitir memorando de solicitud al supervisor, para que efectué cargue en el SECOP de los soportes de ejecucion CD-DTCA-CMTO-001-2021, para mantenimiento de embarcaciones para Coralesdel rosario y posterior seguimiento y verificación del cargue."/>
        <s v="Realizar seguimiento y verificación bimensual  del cumplimiento del manual de contratación y el procedimiento de cadena presupuestal a través de una revisión de muestra aleatoria de 10  contratos "/>
        <s v="Remitir memorando de solicitud al supervisor, para que efectué cargue en el SECOP de los soportes de ejecucion DTCA-031-2021 Colorados y Corales del Rosario, mantenimiento de equipo y posterior seguimiento y verificación del cargue."/>
        <s v="Realizar seguimiento y verificación bimensual  del cumplimiento del manual de contratación  y el procedimiento de cadena presupuestala través de una revisión de muestra aleatoria de 10  contratos "/>
        <s v="Realizar verificacion de los documentos  y firmas correspondientes en  los diferentes contratos de prestación de servicios en la plataforma SECOP II estableciendo una matriz de seguimiento al cumplimiento en cada no de ellos"/>
        <s v="Imprimir y archivar los acuerdos de gestión en la historia laboral de los Gerentes Públicos."/>
        <s v="Socializar el procedimiento al GGH y OAP el GTH_PR_28_ Concertación, seguimiento y evaluación de los acuerdos de gestión _ V_1 pdf, respecto a las actividades y responsabilidades del mismo."/>
        <s v="Validar que el profesional del Grupo de Gestión Financiera cuente con la evaluación de Medición de la Competencia Laboral "/>
        <s v="Socializar el Instructivo Medición Competencia Laboral Funciona-ríos Provisionales y los que se encuentran en Régimen Especial de Manejo PNN, respecto a las actividades y responsabilidades del mismo, a los jefes inmediatos qui tienen a su cargo provisionales"/>
        <s v="Actualizar el cronograma de inducción y reinducción de PNNC"/>
        <s v="Actualizar y socializar el instructivo de inducción y reinducción"/>
        <s v="Actualizar el instructivo de Tabulación de la Evaluación de la Capacitación"/>
        <s v="Socializar el instructivo de Tabulación de la Evaluación de la Capacitación"/>
        <s v="Actualizar el plan de monitoreo SIGEP "/>
        <s v="Socializar el plan de monitoreo SIGEP "/>
        <s v="Remitir comunicación a Dirección General, donde se relacione y se contextualice la obligatoriedad del cumplimiento Decreto 2011 de 2017, para recibir las instrucciones correspondientes del tema"/>
        <s v="Elaborar y socializar fichas y/o comunicaciones, respecto a la implementación del Decreto 2011 de 2017."/>
        <s v="Elaborar el plan de acción de la Política de integridad "/>
        <s v="Socializar el plan de acción Política de integridad"/>
        <s v="Elaborar cronograma de ampliación de evaluación de resultados de implementación de la política de integridad "/>
        <s v="Socializar cronograma de ampliación de evaluación de resultados de implementación de la política de integridad "/>
        <s v="Actualizar el procedimiento GTH_PR_30 Procedimiento Conflicto de Intereses"/>
        <s v="Socializar el procedimiento GTH_PR_30 Procedimiento Conflicto de Intereses"/>
        <s v="Actualizar el procedimiento GTH_PR_26_Desvinculacion_asistida_V_1"/>
        <s v="Actualizar el procedimiento PR_vinculacion_funcionario_publico"/>
        <s v="Socializar el procedimiento PR_vinculacion_funcionario_publico"/>
        <s v="Actualizar la lista de chequeo y oficializar "/>
        <s v="Incluir formato en el procedimiento PR_vinculacion_funcionario_publico. Y socilzar"/>
        <s v="actualizar formato de solicitud de vacaciones"/>
        <s v="Oficializar y socializar procedimiento de solicitud de vacaciones "/>
        <s v="Solicitar al Grupo de Gestion Financiera convocar comité de cartera"/>
        <s v="Generar acta de la accion a seguir respecto a los saldos identificados "/>
        <s v="diseñar hoja metodologica para medir las acciones del Sistema de Seguridad y Salud en el trabajo"/>
        <s v="Oficializar y socializar metodologica para medir las acciones del Sistema de Seguridad y Salud en el trabajo"/>
        <s v="realizar un informe donde se identifiquen las  posibles emergencias a las cuales se puede ver involucrada la entidad"/>
        <s v="Elaborar guías o instructivos o procedimiento o lineamiento ante posibles emergencias.   "/>
        <s v="elaborar guia o parametro para el análisis de vulnerabilidad a nivel nacional"/>
        <s v="socializar guia o parametro para el nálisis de vulnerabilidad a nivel nacional"/>
        <s v="actualizar el formato GTH_FO_84 Matriz de Requisitos Legales del SG-SST"/>
        <s v="oficializar guia o instructivo de diligenciemitno del formato GTH_FO_84 Matriz de Requisitos Legales del SG-SST"/>
        <s v="elaborar informe tecnico que  enseñe la necesidad de contar con espacio para físico para trabajadoras gestantes y madres lactantes."/>
        <s v="remitr informe al Grupo de Procesos Corporativos para tener en cuenta y esperar las instrucciones de aplicacion de mismo "/>
        <s v="Remitir comunicación a Dirección General, donde se relacione y se contextualice la obligatoriedad del cumplimiento de la normatividad vigente respecto a los accidentes e incidentes laborales. para recibir las instrucciones correspondientes del tema"/>
        <s v="Elaborar y socializar fichas y/o comunicaciones, respecto a la conformación del COPASST una vez se cuente con la conformación del mismo"/>
        <s v="Actualizar y Socializar el procedimiento GTH_PR_26_Desvinculacion_asistida_V_1"/>
        <s v="Actualizar el procedimiento de reporte e investigación de accidentes e incidentes de trabajo"/>
        <s v="Socializar el procedimiento  de reporte e investigación de accidentes e incidentes de trabajo"/>
        <s v="Remitir comunicación a Dirección General, donde se relacione y se contextualice la obligatoriedad del artículo 5 de Resolución 2013 de 1986 “Por la cual se reglamenta la organización y funcionamiento de los Comités de Medicina, Higiene y Seguridad Industrial en los lugares de trabajo para recibir las instrucciones correspondientes del tema"/>
        <s v="Efectuar mantenimiento periódico (trimestral) a los senderos del Area Protegida,a cargo del  Parque  Natural"/>
        <s v="Ubicar en un lugar visible de la cabaña de PVC donde se hace atención a visitantes, una infografía (pendón o afiche) que brinde información al visitante de las posibles especies de aves que se pueden observar en el sector."/>
        <s v="Implentación del PECDNS del PNN Catatumbo Bari, en la vigencia 2021 - 2023  en la juridicción del Area Protegida."/>
        <s v="Realizar acompañamiento a las AP en las PNN CATATUMBO BARÍ, EL COCUY, PISBA Y ÁREA DE ESTORAQUES en los ajsutes del PCRP par la vigencia 2021 - 2023"/>
        <s v="Identificar y socializar al interior de la RNN Puinawai los documentos: Informe trimestral de acciones de PVC, Programación de trimestral de recorridos de PVC, Ejecución trimestral de recorridos de PVC, procedimiento Prevención, Vigilancia y Control, Lineamiento de prevención, vigilancia y control, Lineamientos para la Formulación e Implementación de Protocolos de PVC, del proceso Autoridad Ambiental."/>
        <s v="Incluir en el ejercicio de planeación para la vigencia 2023 la contratación por prestación de servicios de un profesional para abordar los temas asociados al proceso Autoridad Ambienta."/>
        <s v="Generar e implementar el protocolo de prevención, Vigilancia y Control, de conformidad con los documentos del Sistema de Gestión Integrado, del Proceso Autoridad Ambiental."/>
        <s v="Dar cumplimiento a la solicitud realizada por el Usuario  para la liquidación de trámites a traves de la Ventanilla ünica. "/>
        <s v="Atender los parametros solicitados al GTEA para la liquidación de trámites. "/>
        <s v="Solicitar al Grupo de Gestión Financiera la modificación de los siguientes documentos:_x000a_Procedimiento Recepción de información financiera de los convenios/proyectos de cooperación nacional no oficial e internacional para registro en los estados financieros código GRFN_PR_23_x000a_y  manual de políticas contables operativas y anexos código GRFN_MN_01, _x000a_En lo relacionado a los plazos y responsabilidades de la Oficina Asesora de Planeación, con el objetivo de ajustar la periodicidad de la remisión y el control de la información de los proyectos de cooperación internacionales de la Entidad como insumo entregado por la OAP y estandarizar los dos documentos, teniendo en cuenta el marco normativo y que la actividad depende de terceros, y generar la revisión del documento previa oficialización por la Jefe Oficina Asesora de Planeación"/>
        <s v="Oficialización de los cambios solicitados en los documentos:_x000a_Procedimiento Recepción de información financiera de los convenios/proyectos de cooperación nacional no oficial e internacional para registro en los estados financieros código GRFN_PR_23 y_x000a_Manual de políticas contables operativas y anexos código GRFN_MN_01, en lo relacionado _x000a_a las responsabilidad de la OAP para los Proyectos de Cooperación Nacional o Internacional."/>
        <s v="Establecer  cronograma a la DT indicando la fechas en que deben realizarse los desplazamientos a las APs para las visitas de revisión, durante la vigencia 2023"/>
        <s v="Efectuar el diligenciamiento de la matriz de comisiones en el tiempo establecido"/>
        <s v="Realizar comités de seguimiento mensual de verificación de depuración de  los saldos de las cuentas contables"/>
        <s v="Socializar el Procedimiento Sostenibilidad Contable con el equipo interno de trabajo."/>
        <s v="Realizar  seguimiento mensual del cumplimiento de las actividad N 3 del Procedimiento Sostenibilidad Contable."/>
        <s v="Socializar con las AP el procedimeinto  realizando énfasis en los tiempos de entrega de la información requerida para realizar la certificación"/>
        <s v="Remitir los certificados dentro de los seis primeros días calendario del mes siguiente del reporte."/>
        <s v="Realizar y enviar la solicitud de cambio de documentación del SGI al proceso de GRF, para su revisión y aprobación."/>
        <s v="Proyectar  y enviar el informe de ecoturismo  al nivel central en los 6 dias calendario de cada mes con las firmas del director territorial."/>
        <s v="Implementar y aplicar cada una de las actividades y puntos de control descritos con la periodicidad indicada en el procedimiento de Gestión Contable GRFN_PR_15"/>
        <s v="Socializar al interior del equipo financiero de la DTCA el procedimiento Gestión Contable – Código: GRFN_PR_15, "/>
        <s v="Sensibilización a los supervisores de la responsabilidad del cumplimiento en la legalización de los convenios en la gestión contable de la DTCA."/>
        <s v=" Establecer control y seguimiento a la legalización de los gastos a través de la Depuración e identificación de los saldos de los convenios, que conlleven a la conciliación de la infomación."/>
        <s v="Generar fichas de sostenibilidad que permitan la depuracion del saldo contable de la cuenta 138426001  con los soportes requeridos y enviar al NC para su aprobación"/>
        <s v="Depurar e identificar los saldos por recaudar que conlleven a conciliarliar los saldos contables vs base de datos del grupo de gestion humana."/>
        <s v="Seguimiento mensual a las gestiones de cobro realizadas a las EPS"/>
        <s v=" Establecer control y seguimiento a la Depuración y ajuste de los saldos  de la cuenta 240720001, garantizando que se revele de manera exacta, veras y oportuna las cifras en los estados financieros de la entidad, dando  cumpliendo a lo establecido en el Procedimiento Gestión Contable – Código: GRFN_PR_15. Actividad No. 19"/>
        <s v="Realizar las conciliaciones mensuales de los saldos de la cuenta  de recaudos por clasificar 240720001 a partir de la depuración e identificación de los mismos"/>
        <s v="Establecer seguimiento y control a la realización y presentación de las conciliaciones de las cuentas que así lo requieran en el procedimiento de gestión contable y por instrucción de Nivel Central."/>
        <s v="Realizar la conciliación de la información del reporte de SIIF vs saldos NEON con el fin de identificar y depurar las diferencias reflejadas por la DTCA."/>
        <s v="Realizar la toma física y actualización del inventario, que permitan  la verificación de los registros de propiedad planta y equipo, en cuanto a, depreciaciones , amortizaciones , valoracion e identificación y seguimiento bienes  registrados."/>
        <s v="Dar cumplimiento a las solicitudes requeridas al grupo interno de trabajo"/>
        <s v="Establecer seguimiento  a la elaboración de las conciliaciones mensuales de PPYE de NEON vs SIIF"/>
        <s v="Realizar la liquidación del contrato 003-20"/>
        <s v="Seguimiento mensual del libro auxiliar contable por psi del detalle de las cuentas que tienen saldos."/>
        <s v="realizar el  ajuste contable de legalización del saldo del anticipo  del contrato 003-20."/>
        <s v="Ejecutar  totalmente el PAC_x000a_asignado a la Dirección territorial"/>
        <s v="Socializar el procedimiento establecido por el ministerio de hacienda con los diferentes proveedores de la Dirección territorial y las Áreas adscritas a su jurisdicción."/>
        <s v="Generar alertas a los contratistas para que remitan su informe de manera oportuna con el fin de ejecutar la totalidad del PAC de acuerdo a lo programado."/>
        <s v="Realizar y presentar las notas a los estados financieros mensuales  de manera oportuna dando cumplimientoal Procedimiento EJECUCIÓN CONSOLIDACIÓN Y PRESENTACIÓN DE ESTADOS FINANCIEROS GRFN_PR_ 08 . Actividad No 11"/>
        <s v="Realizar seguimiento trimestral a los  CDP  y  RP expedidos y firmados, a través de la revision de una muestra aleatoria de cinco CDP y cinco RP,  de acuerdo al procedimiento GRFN_PR_06 Actividad No. 6"/>
        <s v="Solicitar la actualización del procedimiento GRFN_PR_14 Procedimiento Seguimiento a la Emisión y Entrega de Informes Financieros en los Contratos de Prestación de Servicios Ecoturísticos Comunitarios, ajustando la periodicidad de entrega de la actividad No. 14, teniendo en cuenta la clausula 41 , modificación No.1 del contrato 003 de 2016. "/>
        <s v="Realizar el seguimiento a la gestión de creación de órdenes no presupuestales con traslado a pagaduría para pago de obligaciones tributarios, las cuales se deben generar la disposición del recurso a más tardar el primero de cada mes."/>
        <s v="Realizar  seguimiento a los saldos de bancos con corte a 30 de cada mes"/>
        <s v="Realizar  el seguimiento a los usuarios del SIIF  mediante alertas antes del vencimiento de las vigencias."/>
        <s v="Generar el inventario físico por cuentadantes a través del conteo y la verificación física de los Bienes, de la vigencia 2023"/>
        <s v="Remitir al Grupo de Procesos Corporativos el inventario por cuentadantes de la vigencia 2023 de la Dirección Territorial Amazonía y sus Áreas Protegidas"/>
        <s v="Incluir en los estudios previos las fuentes bibliograficas y/o enlaces de consulta de donde se toma la información de los diferentes contextos en los contratos que aplique."/>
        <s v="Realizar capacitación para retroalimentación de normatividad, procedimientos, manuales del tema contractual."/>
        <s v="Realizar capacitación sobre la Guía para la elaboración de Estudios de Sector y determinar puntos clave a tener en cuenta en los análisis del sector correspondientes a las diferentes modalidades de contratación."/>
        <s v="Incluir en los estudios previos la aplicabilidad de  “Planeación de una adquisición en la bolsa de productos”,  justificando claramente todas las circunstancias extraordinarias que por ubicación geografica de las AP deben tenerse en cuenta para la adquisicion de bienes y servicios cuya modalidad sea subasta inversa"/>
        <s v="Verificación en el cumplimiento de la &quot;Guía para la elaboración de Estudios de Sector&quot; en los procesos que aplique. (abogado a cargo del proceso contratual) "/>
        <s v="Solicitar a la SAF realizar un ejercicio de seguimiento a la  planeación, asignación y ejecución presupuestal en el primer cuatrimestre con el fin de planear el cierre de la vigencia adecuadamente."/>
        <s v="En los tres reportes reportes a realizar para la vigencia 2023 de la administración de Riesgos de Gestión, Corrupción y Oportunidades, se remitirá a la Oficina Asesora de Planeación Captura de Pantalla donde se evidencia el cargue en el DRIVE de las evidencias completas para cada cuatrimestre, permitiendo dejar evidencia del cargue de las mismas."/>
        <s v="Generar mesas de trabajo con los procesos para los ajustes correspondientes en la redacción de los riesgos conforme la gestión de riesgos de corrupción, para los cuales continúan vigentes los lineamientos contenidos en la versión 4 de la Guía para la administración del riesgo y el diseño de controles en entidades públicas de 2018. - DAFP _x000a_• Servicio al Ciudadano: Se evidenció debilidades en la formulación del riesgo 232_x000a_• Participación Social: Se evidenció debilidades en la formulación del riesgo 218_x000a_• Gestión Jurídica: Se evidenció debilidades en la formulación del riesgo 233 y 234_x000a_• Gestión del Conocimiento y la Innovación: Se evidenció debilidades en la formulación del riesgo 235_x000a_• Gestión Recursos Financieros: Se evidenció debilidades en la formulación del riesgo 237 y 240_x000a_• Gestión Contractual: Se evidenció debilidades en la formulación del riesgo 226, 227 y 228_x000a_• Administración y Manejo del Sistema de Parques Nacionales Naturales: Se evidenció debilidades en la formulación del riesgo 210 y 211._x000a_y acompañar hasta recibir la aprobación por parte del líder de proceso y consolidar en el mapa de riesgos de la entidad consolidado."/>
        <s v="Parametrizar el Sistema para que se generen los reportes con la identificación de las Series y Subseries documentales."/>
        <s v="Dar cumplimiento a lo establecido en la actividad No. 3 del procedimiento Archivo y Control de Documentos, que establece Crear expedientes físicos y digitales, conforme a las Tablas de retención documental aprobadas."/>
        <s v="Dar cumplimiento a lo establecido en la actividad No. 4 del procedimiento que establece que deben estar firmados todos los documentos que se requieren para la constitución de la caja menor."/>
        <s v="Dar cumplimiento a lo establecido en la actividad No 18 del procedimiento que establece los soportes de apertura de libros como son el: Libro auxiliar de caja y bancos y la Conciliación diaria caja menor documentos que se encuentran establecidos como punto de control."/>
        <s v="Ajustar el procedimiento de caja menor junto con el GGF En el punto de control de la actividad 18 ya que no se hace necesario la apertura de libros y conciliación diaria. Teniendo en cuenta que SIIF genera reporte de movimientos de caja."/>
        <s v="Dar cumplimiento a lo establecido en la actividad No 20 del procedimiento en lo que compete al diligenciamiento del formato de solicitud de caja menor, GRFN_FO_08, para los respectivos reembolsos"/>
        <s v="Ajustar el formato GRFN_FO_08 y el procedimiento de la caja menor junto con el GGF. Teniendo en cuenta que no es necesario la firma del ordenador del gasto, ya que existe un responsable de la caja menor establecido por resolución."/>
        <s v="Dar cumplimiento a lo establecido en la actividad No 21 del procedimiento en lo que compete al diligenciamiento del formato Comprobante provisional caja menor, código GRFN_FO_07."/>
        <s v="Llevar consecutivo comprobante provisional caja menor anulados previa legalización del gasto."/>
        <s v="Dar cumplimiento a lo establecido en la actividad No 32 del procedimiento en lo que compete a la realización de las conciliaciones de las caja menor."/>
        <s v="Ajustar el procedimiento de caja menor junto con el GGF En el punto de control de la actividad 32  ya que no es necesario la realización de conciliación de caja menor teniendo en cuenta que SIIF permite verificar el estado actual mediante el reporte ejecución Caja Menor."/>
        <s v="Verificar los documentos de los puntos de control con el GGF."/>
        <s v="Ajustar el formato junto con el Grupo de Gestión Financiera y solicitar la inclusión del mismo en el Sistema Integrado de Gestión."/>
        <s v="Elaborar y presentar los informes del estado y seguimiento de la caja menor como lo establece el acto administrativo de constitución."/>
        <s v="Ajustar la Resolución para la Vigencia 2023."/>
        <s v="Modificar los procedimientos establecidos para los trámites ambientales con el fin de precisar el alcance que deben tener  los requerimientos que el GTEA efectúa en el marco del seguimiento de los permisos otorgados y en donde a su vez se determine la importancia de la armonización de dichos procedimientos con el procedimiento GRFN_PR_20 del Grupo de Gestión Financiera y el procedimiento GJ_PR_01 de la Oficina Asesora Jurídica."/>
        <s v="Solicitar la modificación al procedimiento GJ_PR_01 de la Oficina Asesora Jurídica denominado “PROCEDIMIENTO COBRO COACTIVO ADMINISTRATIVO”, para que el mismo guarde la debida articulación con el procedimiento GRFN_PR_20 del Grupo de Gestión Financiera denominado “PROCEDIMIENTO GESTIÓN CARTERA” y de esta manera se pueda determinar con claridad que dependencia es la encargada de realizar la solicitud de inicio de trámite coactivo ante la OAJ con los soportes necesarios."/>
        <s v="Presentar  requerimientos al nivel central con todos los requsitos para el tramite de apertura de caja menor en la DTAN"/>
        <s v="Presentar los PAC Mesuales con las comisiones legalizadas"/>
        <s v="Realizar una reunión en el primer semestre de la vigencia a fin de determinar el cumplimiento de la meta y dos reuniones (julio y octubre) con cada una de las direcciones territoriales para evaluar la tendencia de cumplimiento del indicador y proponer los ajustes necesarios para la meta que sean correspondientes con las capacidades de la dirección territorial y sus áreas."/>
        <s v="Reportes de la toma física de inventarios por cuentadantes debidamente firmados y enviados al Nivel Central."/>
        <s v="Realizar seguimiento y verificación en el gestor documental Orfeo de los memorandos radicados de los Planes de Emergencias y Contingencias por desastres naturales y socionaturales de las áreas protegidas."/>
        <s v="Incorporar la calificación del riesgo y el valor de la provisión contable de los procesos 412398 &quot;Acción de nulidad concesión minera Parque Nacional Natural YAIGOJE APAPORIS&quot; y 977764&quot;simple nulidad, ordenanza 15 de 2001 por la cual se establece un gravamen estampilla pro Universidad Tecnológica del Choco &quot;, por parte del abogado defensor."/>
        <s v="Incorporar memorando dirigido al Grupo de Gestión Financiera con la calificación y provisión contable, por parte del profesional que tiene a cargo los procesos Judiciales de la entidad o el abogado defensor."/>
        <s v="Incorporar los documentos faltantes en los expedientes 25000232400020120027800&quot;acción popular, prevención y atención de desastres población santa cruz del islote, Golfo de Morrosquillo, Cartagena de Indias&quot;, 23001333300620130067200 &quot; acción de reparación directa muerte violenta de una persona , PNN PARAMILLO&quot;. 47001333300520150034600&quot;Reparación directa mueste de una persona  por acciente parque Tayrona&quot;_x000a_2014130160200016E:  &quot;reparación directa muerte violenta&quot;_x000a_2014130160200005E: &quot; reparación directa muerte violenta&quot; _x000a_2014130130200004E: &quot;acción popular suspensión acciones mineras, zona Taraira&quot;_x000a_2022130160200008E: &quot;Acción de nulidad y restablecimiento del derecho, reconocimiento contrato realidad&quot;, por parte del profesional que tiene a cargo los procesos Judiciales de la entidad o el abogado defensor."/>
        <s v="Realizar capacitación con la Agencia Nacional de Defensa Jurídica del Estado en el aplicativo EKOGUI, por parte del administrador del aplicativo."/>
        <s v="Elaborar un documento con las indicaciones para la actualización de la Plataforma EKOGUI, por parte del profesional que tiene a cargo los procesos Judiciales de la entidad o el abogado defensor."/>
        <s v="Actualizar procedimiento radiocomunicaciones y teleconunicaciones "/>
        <s v="Realizar socializar procedimiento radiocomunicaicones y telecomunicacioes"/>
        <s v="Ralizar la sociallización del  procedimiento GTSI_PR_03 al GTIC y Direcciones Territoriales."/>
        <s v="Actualizar procedimiento incidentes de sguridad de la información con la denominacion de los responsables de acuerdo a la estructura de la entidad"/>
        <s v="Ralizar la sociallización del  procedimiento GTSI_PR_02 al GTIC incidentes de seguridad de la infomación "/>
        <s v="Actualizar el procedimiento gestión de usuarios GTSI_PR_05 excluyendo Asignación de Bienes y Servicios Tecnológicos GTSI_FO_03 y Devolución Bienes y Servicios Tecnológicos GTSI_FO_04 "/>
        <s v="Escalar en conjunto con el Grupo de Control Interno la solicitud al Comité de Gstión y Desempeño solcitnado la inclusión de los formatos Asignación de Bienes y Servicios Tecnológicos GTSI_FO_03 y Devolución Bienes y Servicios Tecnológicos GTSI_FO_04 en los procesos gestióndel talento humano y gestión contractual.  "/>
        <s v="Actualizar el PETI de acuerdo a la estrategia al nuevo plan de desarrollo del Gobierno Nacional  "/>
        <s v="Actualizar la versión de la mesa de ayuda (GLPI) para contar el inventario tecnologico de la entidad. "/>
        <s v="Proyección en el PAA de un Profesional Especailizado para liderar la mesa de ayuda "/>
        <s v="Delimitar el alcande del plan de tratamiento de riesgos al proceso de gestión TI"/>
        <s v="Elaborar el documento  manual de politicas de seguridad de la información en el proceso de Gestión de Tecnologias de la Información y las Comunicaciones."/>
        <s v="Publicar y sociaizar  el manual de politicas de seguridad de la información en el proceso de Gestión de Tecnologias de la Información y las Comunicaciones."/>
        <s v="Actualizar estrategia de uso y apropiación bajo los lineamientos del SGI"/>
        <s v="Publicar y sociaizar  el estrategia de uso y apropiación "/>
        <s v="Implementar una estrategia para la medición de la impementación del MSPI."/>
        <s v="Renovación y activación del pull IPV6"/>
        <s v="Actualizacion de la matriz de partes interesadas"/>
        <s v="Solicitar  al proceso responsable la información  de los estados  financieros correspondiente a las vigencia 2021 y 2022, para realizar el análisis y la presentación el marco del Comité Institucional de Coordinación de Control Interno."/>
        <s v="Realizar la presentación relacionada con los  estados financieros durante el Tercer Comité Institucional de Coordinación de  Control Interno de la vigencia 2023."/>
        <s v="Actualizar el procedimiento de conflicto de intereses"/>
        <s v="Seleccionar y hacer seguimiento por parte de cada servidor público del GGCI, de los radicados  relacionados con PQRSD que le sean asignados, mediante la creación de una carpeta en Drive en cuyo interior se cargarán reportes del Gestor Documental, en Excel con los radicados clasificados como petición,  para priorizar su gestión en cumplimiento de los requisitos para &quot;Derechos de Petición Atendidos&quot;"/>
        <s v="Realizar socialización al GPM con apoyo del grupo de atención al ciudadano, sobre PQRSD, enfatizando en como se deben responder los requerimientos ( según su tipo), los tiempos establecidos para ello; y recursos para pedir ampliación de tiempos de respuesta."/>
        <s v="Elevar Oficios a las Secretarias de Tránsito de Cundinamarca  y del  Tolima, con el fin de solicitar la desvinculación de los comparendos impuestos a los vehículos de placas  OBG156 y OBG155 asignados al PNN Chiribiquete, dado que al momento de la imposición se hicieron con cargo a la cédula de la persona que conducía el vehículo._x000a__x000a_"/>
        <s v="Generar matriz de seguimiento en la que se identifique cuentadantes y conductor de los vehículos asignados a la Sede de la Dirección Territorial y las Áreas Protegidas, con el fin de verificar de forma trimestral, la generación o no de infracciones por violación a las normas de tránsito."/>
        <s v="Realizar las gestiones con las entidades autorizadas por la ley, para la disposición final del vehículo."/>
        <s v="Realizar capacitación con los responsables del proceso, en el manejo de los formatos adscritos al mismo."/>
        <s v="Solicitar capacitación en el manejo de la Política de Fortalecimiento Institucional y Simplificación de Procesos del MIPG, en lo referente a la gestión de los recursos físicos."/>
        <s v="Dar cumplimiento a lo establecido GRF_PR_03 Procedimiento Actualización de Inventarios y el Manual para el manejo y control de Propiedad Planta y Equipo."/>
        <s v="Realizar gestión ante los entes competentes para el trámite de localización de la motocicleta y efectuar la respectiva disposición final de la misma."/>
        <s v="Dar cumplimiento al rol de primera línea de defensa de acuerdo con lo definido en el componente de Actividades de Control de MIPG, en lo relacionado con el monitoreo y seguimiento de los riesgos."/>
        <s v="Solicitar capacitación en el manejo del rol como primera línea de defensa, de acuerdo con lo definido en el componente de Actividades de Control de MIPG, en lo relacionado con el monitoreo y seguimiento de los riesgos."/>
        <s v="Incluir acta de recibo que _x000a_demuestre la entrega de los bienes y elementos  en la carpeta de preoperación y operación del Contrato Interadministrativo No 001 del 2022"/>
        <s v="Revisar la documentación de la fase preoperacional y operacional del Contrato Interadministrativo No 001 del 2022 que se encuentra soportada en la carpeta del contrato"/>
        <s v="Solicitar al PNN Tayrona que se designe un responsable de la gestión documental del Contrato Interadministrativo No 001 del 2022"/>
        <s v="Realizar una revisión semestral de la documentación del Contrato Interadministrativo No 001 del 2022 Tequendama para actualizar y mantener vigente la información del _x000a_contrato"/>
        <s v="Realizar la verificación, revisión y actualización de los bienes y elementos asignados como cuentadantes en la DTPA y sus áreas protegidas que conlleve a la actualización del inventario."/>
        <s v="Generar mecanismos que permitan realizar el anaisis eficaz a las variaciones reportadas que se articulen a las justificaciones generadas en los consumos de combustible mensuales enviados a la DTPA."/>
        <s v="Adoptar acciones que permitan realizar el anaisis eficaz a las variaciones reportadas que se articulen a las justificaciones generadas en los consumos de servicios públicos mensuales enviados a la DTPA."/>
        <s v="Realizar el plaqueteo de los bienes y elementos asignados como cuentadantes en la DTPA y sus áreas protegidas que conlleve al registro y actualización del inventario."/>
        <s v="Generar las entradas de almacen de los elementos teniendo en cuenta la categoría de Almacén, y la clasificación del bien en el Software de inventarios y registrarlos en el Formato vigente comprobante de entrada de almacén GRF_FO_20 recibidos en Donación."/>
        <s v="Generar las salidas de almacen de los elementos teniendo en cuenta la categoría de Almacén, y la clasificación del bien en el Software de inventarios y registrarlos en el Formato vigente comprobante de salida de almacén GRF_FO_19 recibidos en Donación."/>
        <s v="Verificar que todos los bienes y elementos se encuentren constituidos como cuentadantes y registrados en el reporte de Propiedad Planta y Equipo del software de Inventarios"/>
        <s v="_x000a__x000a_Actualizar el inventario de los bienes y elementos de los cuentadantes que se encuentran en custodia en el PNN Farallones de Cali_x000a_"/>
        <s v="Remisión de seguimiento a las Actas de donación de manera mensual, para los próximos tres meses con las firmas correspondientes para su revisión y verificación  "/>
        <s v="_x000a_Realizar seguimiento al diligenciamiento de los formatos y  Comprobantes de salida de almacén en el software de inventarios NEÖN y asegurar su firma."/>
        <s v=" Solicitar por medio de memorando al Grupo Coorporativo de Procesos , sobre aclaración en el procedimiento de ENTRADAS A ALMACÉN con código GRF_PR_07, en el punto de las evidencias que se deben cargar cuando las donaciones vienen compartidas con otras Direcciones Territoriales."/>
        <s v="Remisión de los documentos tales como: el acta de liquidación y el radicado, para su revisión y verificación de eixstencia."/>
        <s v="Actualizar el plaqueteo con sus respectivos registros de inventario impresos de los bienes y elementos de adscritos a la sede Administrativa de la DTPA ."/>
        <s v="Solicitar socialización mediante memorando a la Oficina Asesora de Planeación sobre el tema  de la Caracterización del Proceso de Cooperación Nacional No Oficial Internacional del Sistema de Gestión Integrado"/>
        <m u="1"/>
        <s v="Controlar mediante la consulta en las diferentes entidades (RUES, PROCURADURIA, CONTRALORIA entre otros) y así identificar plenamente a la persona natural y/o jurídica; así mismo, oficiando al Ministerio del Interior según la necesidad del caso (JAC).                         A la fecha mediante la resolución No. 174 del 09 de diciembre del 2020, se decidió de fondo la investigación sancionatoria ambiental." u="1"/>
        <s v="Dar cumplmiento a lo ordenado en el artículo 1 del auto 071 de 2015, consistente en dar disposición final a la madera incautada en el sector Bocas del Río Caucaya" u="1"/>
        <s v="Gestionar recursos con el proyecto KFW que permita la instalación de nuevas vallas de señalización" u="1"/>
        <s v="Aplicación y cumplimiento del procedimiento de Gestión de Riesgo Público por parte del Parque Nacional Natural Farallones de Cali" u="1"/>
        <s v="Solicitar a las dependencias correspondientes la ejecución del plan de acción obtenido del resultado de los Autodiagnósticos elaborados o actualizados en la vigencia 2020." u="1"/>
        <s v="Realizar un Plan de Trabajo paa la depuración de la cuenta 147064, estableciendo actividades especificas, responsables y fechas de ejecución." u="1"/>
        <s v="Realizar visita trimestral a la EC que permita realizar seguimiento y determinar el estado de ejecución del plan de mantenimiento y formatos " u="1"/>
        <s v="Solicitar a la DTAO paz y salvo de remuneración de la Asociación Comunitaria  a PNN" u="1"/>
        <s v="Informe de señalización emitido por la ARL" u="1"/>
        <s v="Solicitar se establezcan procedimientos tanto administrativos como contables en  los casos especiales dados dentro del proceso de cobro de incapacidades " u="1"/>
        <s v="Socializar al GTIC por medio de memorando, la trazabilidad de las acciones que se han llevado a cabo de forma transversal entre todos los grupos participantes de las actividades para registro ante la SIC " u="1"/>
        <s v="Solicitar a la oficina de SSNA la asignación de recursos para realizar los mantenimientos correctivos en el predio la Cocotera a fin de dar cumplimiento a la clausula 7 del contrato                         _x000a_                        _x000a_                        _x000a_                        " u="1"/>
        <s v="Solicitar a la Subdirección Administrativa y Financiera y a la Subdirección de Gestión y Manejo la asignación oportuna de los recursos para el cumplimiento del compromiso. " u="1"/>
        <s v="Expedir la constancia de ejecutoria indicada en el procedimiento para los Expedientes finalizados entre la vigencia auditada hasta la fecha de la actualización del procedimiento " u="1"/>
        <s v="Diseñar e implementar un modelo alterno de seguimiento a la correspondencia y requerimientos derivados de la ejecución al contrato de concesión, con el objetivo de facilitar la consulta y verificar el estado de respuesta y trámite a los diferentes requerimientos y formalidades que se deriven de la función de supervisión del Contrato de Concesión No. 001 de 2019 suscrito con la UTON." u="1"/>
        <s v="Socializacion del PCRP al personal de AP actualizado en la vigencia 2021 2023" u="1"/>
        <s v="cargar los documentos en el secop de los contratistas que no cargaron correctamente" u="1"/>
        <s v=" Socializar, a los integrantes del SFF Malpelo, el PCRP en el primer comité técnico semestral del AP." u="1"/>
        <s v="Solicitar a la SSNA aclarar  los criterios y  periodicidad  de entrega de los certificados " u="1"/>
        <s v="Enviar memorando al Grupo de Gestión Humana solicitando que se organice el area de la enfermeria para que sea utilizada de acuerdo a su destinacion." u="1"/>
        <s v="Dar cumplimiento al procedimiento en lo que compete a las funciones y actividades enmarcadas en la supervisión que asegure el cumplimiento de la obligación contractual en su totalidad." u="1"/>
        <s v="Sensibilizar a los Jefes de las areas respecto del marco juridico establecido por la Ley 1333 de 2009 respecto de las medidas preventivas" u="1"/>
        <s v="Actualizar y generar los inventarios por cuentadante debidamente firmados a través del formato  INVENTARIO DE ELEMENTOS CUENTADANTE  Código GRF_FO_17,  asignados a los funcionarios y contratistas del PNN Río Puré." u="1"/>
        <s v="Elaborar oficio solicitando a la concesion el libro auxiliar de actividades donde relaciona el número de personas que diariamente se encuentran realizando alguna actividad; al igual que la relacion de los nombres de los beneficiarios reales de los pagos efectuados a su nombre " u="1"/>
        <s v="Adjuntar al expediente virtual (DRIVE) las actas de aprobacion de las garantias" u="1"/>
        <s v="Enviar memorando al Grupo de Comunicaciones, para que se realice estudio de factibilidad para la señalización para personas ciegas o con baja visión según lo establecido en el numeral 4 de la NTC 6047 de 2013." u="1"/>
        <s v="Realizar por parte del AP los tramites permitentes para la liquidación del convenio " u="1"/>
        <s v="Se solicitará al Nivel central la revisión del procedimiento que permita que se realicen consgnaciones minimo cada 15 dias maximo cada mes teniendo en cuenta el contexto del AP" u="1"/>
        <s v="Aplicar el procedimiento Cadena Presupuestal Código: GRFN_PR_06, Versión: 5, dando cumplimiento a las actividades establecidas en el Trámite de Pago, generando los soportes de las órdenes bancarias por los pagos contribuciones inherentes a la nómina y embargos." u="1"/>
        <s v="Solicitar a la concesión la resolución de la DIAN, que autoriza facturas de la No. 2029 a la No 3145" u="1"/>
        <s v="Revisar y modificar el procedimiento &quot;PROCEDIMIENTO PARA CERTIFICACION DE CONTRAPARTIDAS - CONVENIOS O PROYECTOS DE COOPERACION&quot; GRFN_PR_13 respecto de los tiempos establecidos para la firma de los formatos" u="1"/>
        <s v="Elaborar un memorando solicitando capacitación a los supervisores de los contratos de la concesión y al personal (funcionarios y/o contratistas) del área protegida que apoyan las actividades sobre la responsabilidad e importancia de una adecuada supervisión " u="1"/>
        <s v="Impulsar 49 procesos sancionatorios ambientales que se encuentren en etapa de periodo probatorio emitiendo Auto que corre traslado para presentar alegatos de conclusión y/o cesación por muerte de investigado" u="1"/>
        <s v="Realizar la instalacion del Buzon de sugerencias en un lugar visible para los usuarios dentro de las instalaciones de la DTPA." u="1"/>
        <s v="Realizar trimestralmente el seguimiento a los acuerdos suscritos con las comunidades y socializarlos con el equipo de trabajo de la DTCA y la SGM." u="1"/>
        <s v="Convocar una mesa de trabajo con la Dirección Territorial con el fin de identificar las gestiones correspondientes a la actualización de los inventarios " u="1"/>
        <s v="Envio de la progrmacion mensual de los recorridos de PVC según el procedimiento establecido por la Entidad." u="1"/>
        <s v="Realizar dos (2) capacitaciones sobre el proceso sancionatorio ambiental y sus respectivas etapas procesales. " u="1"/>
        <s v="Envio de comunicados a los municipios y departamento socializando los PECDNS de  Parque Nacional Natural Catatumbo Barí y Área Natural Única Los Estoraques en la vigencia 2021 - 2023 " u="1"/>
        <s v="Adelantar ejercicios de socialización de la actividad No.3 del procedimiento  AMSPNN_PR_03 que permitan abordar un ejercicio coordinado entre los profesionales de PVyC y SIG de la DTAM y las Áreas Protegidas para la elaboración de los mapas de presiones de las Áreas Protegidas." u="1"/>
        <s v="Elaborar y socializar  Circular conjunta para Servidores y Supervisores para la  realización del  curso virtual de Integridad, Transparencia y Lucha contra la Corrupción. GGH-GGC-GCI_x000a_" u="1"/>
        <s v="Socializar  por parte del  supervisor del contrato al contratista responsable de apoyo a la gestión y seguimiento del  contrato CPSEC 001 de 2008 los criterios indicados para el seguimiento de las obligaciones en el marco del mismo. De acuerdo a las indicaciones de la Subdirección de Sostenibilidad y Negocios Ambientales " u="1"/>
        <s v="Recopilar y archivar memorandos remitidos al GGF durante l periodos auditados  solicitando talonarios de las boletas de ingreso  " u="1"/>
        <s v="Generar de forma mensual las alertas de comunicación del reporte realizado al  validador del nivel central, con relación a los avances obtenidos respecto al  indicador % de ejecución presupuestal-Compromisos en la matriz PAA 2022 " u="1"/>
        <s v="Los acuerdos presentados por PNN Tama para el año 2022 se reportaran  con todos sus requisitos en el nivel territorial para su respectivo tramite" u="1"/>
        <s v="Construcción de la cabaña de GPV" u="1"/>
        <s v="Revisar y firmar el “Boletín de Caja y Bancos” código GRFN_FO_03 y sus Anexos, por los responsables del proceso (Pagador y Coordinador)”." u="1"/>
        <s v="Realizar la socialización del Plan de Emergencias y Contingencias para Desastres Naturales, con el equipo de la Reserva Nacional Natural Nukak." u="1"/>
        <s v="Realizar mensualmente los comprobantes contables soportados con los informes de  conciliación de PPYE.  " u="1"/>
        <s v="Identificar bienes en la cuenta propiedad, planta y equipo que no se encuentran actualizados en su clasificación, según naturaleza o servicio" u="1"/>
        <s v="Programar una capacitación del Gestión documental para lel area de GSIR con la Oficina Grupo de Procesos Corporativos para capacitar a todos los integrantes del GSIR en el Procedimiento de archivo y control de registros " u="1"/>
        <s v="Socializar a los integrantes de la Oficina de Control Disciplinario interno, el procedimiento de conflicto de intereses enviado por correo electronico de fecha 10 de noviembre de 2021, y aclarar inquietudes sobre el mismo, y socializar los controles definidos en el mapa de riesgos._x000a__x000a_" u="1"/>
        <s v="Generar mesa de trabajo con el Equipo del PNN Churibiquete donde se identifiquen aspectos de gestión y articulación con la Dirección Territorial y Área Protegida, relacionada con el indicador Número de individuos sembrados (árboles, arbustos, lianas, palmas, frailejones), que facilite el cumplimiento de la meta propuesta para la presente vigencia." u="1"/>
        <s v="Reporte del area de ingresos a la coordinación financiera mediante memorando donde se informe el incumplimento de las certificaciones de las cuotas de remuneración por parte de los contardores de las Direcciones Territoriales, como parte integral de este informe se deben remitir memorando a las Direcciones Territoriales que incumplieron solicitando la justificación, razones y causales de su incumplimiento, con el fin de soportar el no registro de esta información en el SIIF Nación oportunamente. " u="1"/>
        <s v="Socializar al responsable de apoyar el monitoreo al riesgo del proceso Coordinación del SINAP en la DTCA(profesional 18) el  Instructivo administración de riesgos y oportunidades V 9 y el procedimiento de Admón. de Riesgos y oportunidades" u="1"/>
        <s v="Enviar oficio al contrtista Famoc de Panel arrendador del edificio, para que realice el estudio de factibilidad par ala adecuacion de los espacios con las dotaciones de acuerdo con el numeral 4 de la NTC 6047 de 2013.. " u="1"/>
        <s v="Se elaborará el protocolo de PVC cumpliendo con el procedimiento establecido por la entidad y contando con los componentes del Plan de manejo cuando se apruebe" u="1"/>
        <s v="Solicitar a la DTCA jornada de capacitación donde se expliquen uno a uno los riesgos que el Area protegida debe reportar, indicando cuando se considera cada acción de los riesgos culminada y como calcular los avances según el peso porcentual de las mismas" u="1"/>
        <s v="Socializar al nuevo reponsable de los procesos de almacen los controles existentes del proceso de Gestión del Recurso Fisico" u="1"/>
        <s v="Generar los mecanismos ante las instancias necesarias que permitan asegurar la viabilidad para la reanudación del contrato o en su defecto la terminación.  " u="1"/>
        <s v="Realizar la Siembra de los 22.000 individuos que faltaron por sembrar al cierre de la videncia 2021" u="1"/>
        <s v="Solicitar a la Dirección Territorial soporte de presentación y cargue de evidencias en el Drive del Nivel Central dispuesto para cada periodo de reporte" u="1"/>
        <s v="Generar seguimiento permanente al expediente documental (físico y electrónico), revisando el contenido y forma en la publicación de actos administrativos y demás documentos que se deriven de la ejecución del  contrato de concesión y tomar las medidas que corresponda a la supervisión." u="1"/>
        <s v="Solicitar cumplimiento de la obligación 15.2.4 respecto del registro de visitantes._x000a_Citar al comité de operación para tratar el incumpliendo lo establecido Obligación No.15.2.4. " u="1"/>
        <s v="Realizar seguimiento por orfeo al cumplimiento de los términos de las diligencias ordenadas en los actos administrativos." u="1"/>
        <s v="Realizar la depuración de los saldos de las cuentas por cobrar relacionadas con INCAPACIDADES y cuenta 290580 RECAUDOS POR CLASIFICAR" u="1"/>
        <s v="Generar los soportes de las órdenes bancarias de los pagos generados por la Terrirtorial de seguridad social, contribuciones inherentes a la nómina." u="1"/>
        <s v="Solicitar capacitación a la Dirección Territorial Amazonía, del procedimiento Trámites de Comisiones, Formatos asociados y resolución vigente, con el fin de relizar diligenciamiento correcto de los formatos y legalización en los términos establecidos." u="1"/>
        <s v="Dar cumplimiento a la actividad relacionada del cargue efectivo del plan de pagos y sus anexos como este establecido dentro del proceso de contratación." u="1"/>
        <s v="Realizar la siembra de los 19020 individuos proveniente de la meta 2021 " u="1"/>
        <s v="_x000a_Mantener actualizadas las fichas de los equipos de transporte náutico y terrrestre." u="1"/>
        <s v="Radicar memorando en las fechas establecidas desde la ruta de planeación." u="1"/>
        <s v="Solicitar apoyo a la DT o NC para sensibilizar al supervisor del contrato y personal de apoyo  de manera que permita fortalecer los conocimientos en todos los aspectos del ejercicio de supervisión " u="1"/>
        <s v="1. Comunicar a la Procuraduría General de la Nación el Auto No. 007 de 2019" u="1"/>
        <s v="Identificar a través de los formatos establecidos en el proceso Gestión de Recursos Físicos,  los bienes del PNN Río Puré en servicio , por cuentadante e inservibles, para dar de baja y disposición final." u="1"/>
        <s v="Para el cierre de la vigencia 2020 los convenios que efectivamente finalice el plazo de ejecucion a 31 de diciembre de 2020 deberan quedar legalizados financieramente a fin que no que registre saldo pendientes por legalizar ." u="1"/>
        <s v="Solicitar a Nivel Central las jornadas de capacitación para los funcionarios sobre el procedimiento de bienes afectados por siniestros" u="1"/>
        <s v="Aplicación, implementaciòn y socializaciòn  del plan de comunicación a los usuarios que hacen del directorio activo de la entidad._x000a_" u="1"/>
        <s v="Requerimiento al concesionario de revisión de ajuste de tarifas de alimentación  y cobro de las tarifas según el IPC para cada vigencia por concepto de alimentación, de acuerdo con la Cláusula No.15 literal 15.2.4 h._x000a_Citar al comité de operación para revisión de ajuste de tarifas de alimentación  y cobro de las tarifas según el IPC para cada vigencia por concepto de alimentación lo establecido en la Cláusula No.15 literal 15.2.4 h." u="1"/>
        <s v="Se construirá sitio cubierto para protección de las embarcaciones." u="1"/>
        <s v="Realizar el reporte del indicador Porcentaje de avance de los mantenimientos preventivos realizados a los bienes inmuebles, identificando mediante las alertas de monitoreo y retroalimentación, la necesidad o no, de actualización de meta de producto identificado en el PAA 2022, acorde al procfedimiento FORMULACIÓN, ACTUALIZACIÓN Y SEGUIMIENTO DEL PLAN DE ACCIÓN ANUAL" u="1"/>
        <s v="Reportar en el CHIP - Contaduría el Boletin de Deudores Morosos en forma semestral." u="1"/>
        <s v="Actualizar la información correspondiente a los Documentos Plan de Emergencias y Contingencias de Desastres y Programa de Monitoreo " u="1"/>
        <s v="Programar y realizar jornadas de socialización del Procedimiento Trámite De Derechos De Petición (Quejas, Reclamos Solicitudes) Código: SC_PR_02, del Instructivo De PQRSD Código: AU_IN_04 y el manejo del Gestor Documental Orfeo" u="1"/>
        <s v="Realizar por parte del área jurídica las notificaciones establecidas en el auto 181 del 20 de diciembre del 2019" u="1"/>
        <s v="Solicitar, en el marco de la supervisión, a la Subdirección de Sostenibilidad y Negocios Ambientales y al Grupo de Infraestructura el estudio y validación el plan de mantenimiento presentado por el Concesionario.  " u="1"/>
        <s v="Solicitar a la Dirección Territorial, sensibilización  sobre el Mapa de Riesgo y Matriz de Oportunidades del PNNs Sierra de La Macarena, para todo el equipo de área." u="1"/>
        <s v="Sensibilizar con el o los funcionarios responsables respecto del alcance del artículo 22 de la Ley 1333 de 2009." u="1"/>
        <s v="Solicitar al contratista el certificado de registro de representación legal de la empresa comunitaria Nativos Activos y Remitirlo a la subdirección de sostenibilidad y negocios ambientales para la y clasificarlo en los archivos de seguimiento del contrato." u="1"/>
        <s v="Implementar espacios de socialización  del procedimiento de actualización del instrumento de planeación, al equipo del Parque Nacional Natural Gorgona que permita dar cumplimiento a las actividades 8 y 10 " u="1"/>
        <s v="Solicitar  el cumplimiento de los requerimientos señalados en la Cláusula No. 15.2.5 literal c., del Contrato de Concesión No.001 de 2016 celebrado entre Parques Nacionales Naturales de Colombia y la Unión Temporal Concesión Gorgona._x000a__x000a_Citar al comité de operación para revisión y cumplimiento de acuerdo con la Cláusula No.15  15.2.5 literal c." u="1"/>
        <s v="Restaurar 47.38 hectareas en el PNN Tayrona, a partir de la produccion del material vegetal (14573 arbolitos) en vivero." u="1"/>
        <s v="Generar mensualmente alertas de comunicación del reporte realizado al validador de nivel central, con relación a los avances obtenidos del indicador Porcentaje de hectáreas con presiones originadas en infracciones ambientales, intervenida mediante la función sancionatoria" u="1"/>
        <s v="Dar impulso procesal  al expediente DTAM 01-2019, en concordancia con el artículo  3 de la Ley 1333 de 2009, y con   los principios de eficacia, economía y celeridad, contemplados en los numerales 11,12 y 13 del artículo 3 de la Ley 1437 de 2011" u="1"/>
        <s v="Mantener al día el libro de minuta, completa y debidamente diligenciado en el día a día." u="1"/>
        <s v=" Revisar y documentar en reuniones de trabajo el  resultados de las encuestas de satisfacción " u="1"/>
        <s v="Hacer la debida publicacion con la cual se proteje el derecho a la defensa como norma fundamental, en cumplimiento de artículo 70 de la Ley 99 de 1993, y  el artículo 20 de la Ley 1333 de 2009  " u="1"/>
        <s v="Adjuntar el documento a la carpeta del contrato en linea (DRIVE), para el almacenamiento virtual" u="1"/>
        <s v="Solicitar por oficio a la Empresa Comunitaria la instalación de mallas anti-insectos en las puertas y ventanas de la cocina y la diligencia de planillas de seguimiento al aseo y desinfección " u="1"/>
        <s v="Elaboración de Plan de mantenimiento preventivo para el área protegida." u="1"/>
        <s v="1. Realizar el impulso procesal pertinente dentro del expedeinte DTAN-JUR-16.4-003-2017-SFF IGUAQUE" u="1"/>
        <s v="Solicitar a la DTAO el inventario de capas y de botas entregadas en el inventario del año 2010 a la Asociación Comunitaria." u="1"/>
        <s v="Reunión periódica PNNCRSB y la EC para la revisión del cumplimiento a la obligación No.13 (mantener las estadísticas al día)" u="1"/>
        <s v="Realizar seguimiento mensual al cumplimiento de términos de acuerdo con lo dispuesto en la Ley 1437 de 2011 (artículos 80 y 86)" u="1"/>
        <s v="Requerir   mediante oficio al contratista de la EC los certificados de manipulación de alimentos" u="1"/>
        <s v="Realizar el registro en las fichas de infraestructura establecidas en donde se evidencia el mantenimeinto relizado y el que se requiere realizar para cada infraestrucura del AP" u="1"/>
        <s v="1. Incorporar al expediente la evidencia de publicidad del acto administrativo" u="1"/>
        <s v="Solicitar los lineamientos a la SAF para realizar preconciliaciones." u="1"/>
        <s v="Elaborar y remitir el cronograma de levantamiento de inventarios al Grupo de Procesos Corporativos" u="1"/>
        <s v="Dar cumplimiento a la formulación de los planes de mejoramientodel Grupo de Gestión Financiera en los terminos establecidos en el procedimiento ESG_PR_01, que dice: “ ... quien deberá enviar diligenciado el formato de Plan de Mejoramiento por proceso- gestión al Grupo de Control Interno con fecha límite de quince (15) días hábiles luego de ser recibido._x000a_" u="1"/>
        <s v=" fortalecer los conocimientos en normatividad de gestión documental y procedimiento interno a los responsables" u="1"/>
        <s v="Establecer un espacio mensual de discución en las reuniones de seguimiento a los procesos administrativos, en donde se revisen los formatos, procedimientos y manuales, enviados en los correos de divulgación de documentos en el mes correspondiente" u="1"/>
        <s v="Realizar el seguimiento del contrato de ecoturismo comunitario en matriz dispuesta, registrando en detalle las evidencias de cumplimiento." u="1"/>
        <s v="Realizar oportunamente las alertas  de comunicación adecuados de la periodicidad del reporte,  entre el validador del nivel central y la Territorial, con el fin de realizar el reporte del indicador  % de cumplimiento de los lineamientos ejecución presupuestal" u="1"/>
        <s v=" Solicitar a los profesionales tematicos de EEM de las DT las actualizaciones de las metas en las fechas establecidas por el cronograma de la OAP. " u="1"/>
        <s v="Socializar al inicio de cada vigencia a través de la herramienta drive el manual de contratación y supervisión de la entidad a todos los supervisores de convenios de la DTCA y APs. En la carta de designación de supervisión se incluirá dicha información y se advertirá la importancia de consultar y cumplir con todos los aspectos  incluidos en el manual. Evidencia memorandos (cartas de designación de supervisión)" u="1"/>
        <s v="Gestionar a través del Comité Institucional de Gestión y Desempeño la conformación de las mesas de trabajo para la implementación de la política de integridad pública (MIPG): Código de integridad y la gestión de conflicto de intereses." u="1"/>
        <s v="Ubicar el documente de empalme realizado con la concesión y el acta de las actividades relacionadas con la prestación de los servicios ecoturísticos concesionados" u="1"/>
        <s v="Realizar y remitir  al coordinador del grupo gestión financiera NC informe consolidado trimestral de seguimiento a lo establecido  por la CGN en materia de operaciones recirpocas." u="1"/>
        <s v="Remitir, mediante memorando radicado por ORFEO, los documentos, actas, listas de asistencia y/o ayudas de memoria, asociadas al procedimiento Actualización de los Instrumentos de Planeación. " u="1"/>
        <s v="Generar las  pre conciliaciones Bancarias, dando cumplimiento al procedimiento Gestión Contable – Código: GRFN_PR_15." u="1"/>
        <s v="Socializar la nueva versión del procedimiento de siniestros enfatizando en la solicitud de exclusión de las pólizas en situación pérdida total de los elementos asegurados." u="1"/>
        <s v="Remitir memorando a los diferentes jefes de áreas de la DTOR con los lineamientos para la aplicación efectiva del formato. AAMB_FO_39V4(antes AMSPNN_FO_34)" u="1"/>
        <s v="Remitir al GCI una propuesta para tener en cuenta en el momento de la actualización del procedimiento de acciones correctivas y de mejora, de tal forma que sean más explícitos los casos que implican la realización de estos planes de mejoramiento, dentro del item de lineamientos y/o políticas de operación para facilitar al lector su compresión." u="1"/>
        <s v="Suspender el trámite de pago e informar al supervisor del contrato, cuando no se cumplan con las condiciones de la lista de chequeo." u="1"/>
        <s v="Realizar informe de revisión al cumplimiento de las actividades establecidas para la aplicación de reintegros presupuestales y de vigencias anteriores" u="1"/>
        <s v="Generar los reportes mensuales  de consumo de combustible,  diligenciando en su totalidad los campos de los formatos 23, 24 y 25  para el reporte del proceso Gestión de Recursos Físicos,  por parte del PNN Cahuinarí" u="1"/>
        <s v="Analisis de los resultados de la asignación de la vacante consecuencia de la vacante XLIX" u="1"/>
        <s v="Registrar dentro de los Estados Financieros de la Subcuenta FONAM-PNN, las cuotas de remuneración que no se encuentran causadas." u="1"/>
        <s v="Generar las alertas de cumplimiento a tráves de correos electrónicos a las AP con el fin de dar cumplimiento y oportunidad a todas actuaciones de los procesos sancionatorios." u="1"/>
        <s v="Recibir capacitación sobre los procedimientos establecidos para el seguimiento a contratos de ecoturismo." u="1"/>
        <s v="Enviar memorando al Grupo de Comunicaciones, para que se realice estudio de factibilidad para el diseño e implementacion de la señalización que facilite al usuario su ubicación y la distribución a otras áreas de la entidad." u="1"/>
        <s v="Dar cumplimiento al procedimiento del recuado de los ingresos de boleteria y pemritan tener seguridad en el manejo de los mismos" u="1"/>
        <s v="Programar el indicador una vez se asignen los recursos por parte del MADS y el MinHacienda, a traves de memorando de actualización de metas. " u="1"/>
        <s v="Proyectar informe para la Dirección Territorial Andes Occidentales que contenga el resultado de la  revisión de las pólizas aportadas por el concesionario." u="1"/>
        <s v="Se programarán las metas de acuerdo con la asignación de recursos realizada por el MADS y Minhacienda y se realizará el seguimiento a su cumplimiento con las DT. " u="1"/>
        <s v="Realizar la publicación del acto administrativo en la gaceta ambiental, y  hacer seguimiento mensual a los actos administrativos que deben ser publicados en la gaceta ambiental. Responsable apoyo jurídico – área jurídica." u="1"/>
        <s v="Enviar oficio al contrtista Famoc de Panel arrendador del edificio, para que se realice estudio de factibilidad para la adecuación de bahía o espacio reservado para el estacionamiento de vehículos, rampa de anden a nivel del suelo demarcada con pintura, y la  señalización de ayudas a la orientación de las personas con indicadores táctiles de la superficie peatonal, para indicar específicamente la dirección a seguir por personas ciegas que necesitan una ruta táctil o línea guía para seguir hacia la entrada a la entidad." u="1"/>
        <s v="Realizar el impulso procesal pertinente dentro del expedeinte DTAN-JUR-16.4-003-2017-SFF IGUAQUE" u="1"/>
        <s v="Disponer_x000a_buzón de sugerencias, provisto de  formato para que el_x000a_cliente interno o externo escriba las mismas_x000a_" u="1"/>
        <s v="Capacitar al personal que proyecta los actos administrativos con el objetivo de recalcar la necesidad de individualización de la persona jurídica y/o natural" u="1"/>
        <s v="Solicitar a la Subdirección Administrativa y Financiera  se genere el documento &quot;Anexo No.1 - Documento Complementario&quot; en versión definitiva y se publique respectivamente en el secop." u="1"/>
        <s v="Solicitar a SAF la aprobación del Plan de Mantenimiento preventivo de la &quot;Fundación Cerca Viva&quot;" u="1"/>
        <s v="Realizar la siembra de los 40860 individuos restantes durante la vigencia de la prórroga del convenio interadministrativo entre el PNN Chiribiquete  y la ESAL Cooagroguaviare" u="1"/>
        <s v="Actualizar los Procedimientos de Entradas de Almacén y Salidas de Almacén." u="1"/>
        <s v="Realizar seguimiento a las acciones propuestas desde el Grupo Gestión Financiera encaminadas a la depuración de partidas conciliatorias pendientes por depurar, mediante informes mensuales" u="1"/>
        <s v="Solicitar a la SAF las actas de aprobación de las polizas de los años 2015, 2017 y 2020" u="1"/>
        <s v="Visitas periódica para la verificación del estado de la infraestructura y sus neceidades " u="1"/>
        <s v="Aplicación y cumplimiento del procedimiento de Gestión de Riesgo de Desastres Naturales, en lo correspondiente a la gestión con los  los Consejos Municipales y Departamentales de Gestión del Riesgo, para incluir en las agendas de las reuniones la socialización del plan de Emergencia y Contingencia  por Desastres Naturales  del PNN Farallones de Cali" u="1"/>
        <s v="Realizar los pagos de las expensas del Edificio Bolsa de forma mensual, a partir de la vigencia 2020" u="1"/>
        <s v="Realizar una revisión trimestral de verificación, seguimiento y control en el cumplimiento de las obligaciones de los contratos de ecoturismo vigentes." u="1"/>
        <s v="Organizar una carpeta con documentos disponibles para la concesionario con  toda la informaciòn relacionada con la documentación y/o información que repose en la entidad, y que resulte necesaria para el trámite y obtención de licencias, autorizaciones o permisos expedidos por autoridades públicas que se encuentra en manos del PNNG, para que el contratista cumpla adecuada y cabalmente con el objeto del contrato y el cumplimiento de las obligaciones, de acuerdo con la Cláusula No.18 numeral 5._x000a__x000a_Adjuntar al expediente virtual (DRIVE) la documentación y/o información que repose en la entidad, y que resulte necesaria para el trámite y obtención de licencias, autorizaciones o permisos expedidos por autoridades públicas que se encuentra en manos del PNNG" u="1"/>
        <s v="Dar de baja de camioneta OBG-152" u="1"/>
        <s v="_x000a_Solicitar a la Concesión el cumplimiento de la implementación del manejo y disposición de residuos sólidos que el PNN Gorgona tiene diseñado y del cumplimiento de los lineamientos técnicos ambientales, para las vigencias 2017, 2018 y 2020, incumpliendo la Cláusula No.15, Obligaciones del Concesionario, 15.2) Obligaciones Durante la Ejecución, 15.2.2) Obligaciones relacionadas con la protección del medio ambiente y los recursos naturales y culturales literal k) del Contrato de Concesión No.001 de 2016._x000a_Evacuar de la Isla todos los residuos clasificados para disposición final." u="1"/>
        <s v="Seguimiento mensual al cronograma presentado y aprobado por el contratista  en los comites de obra_x000a__x000a_" u="1"/>
        <s v="Evidenciar los soportes de certificación y constancia de cumplimiento en las carpetas correspondientes" u="1"/>
        <s v="2. Implementar una matriz de los procedimientos administrativos sancionatorios ambientales de la DTAN que permitan el seguimiento y control de los procedimientos" u="1"/>
        <s v="Llevar base de datos de los consumos mensuales  suministrado vrs contrato (a través de bonos), para seguimiento de saldos._x000a_Conservar copia de bonos en el área protegida." u="1"/>
        <s v="Se capacitará al área jurídica para que se de aplicación efectiva a la Ley 1333/2009" u="1"/>
        <s v="Capacitar al área jurídica con el objetivo de individualizar las conductas dentro de la normatividad ambiental vigente" u="1"/>
        <s v="Fortalecer  a través de jornada de capacitación el conocimiento y tratamiento de los riesgos que tiene el área protegida,  sus acciones de control  y la estructura del reporte de los mismos. " u="1"/>
        <s v="Solicitar al Grupo de Gestión Humana, la asignación de funciones, respecto del rol de juzgamiento - fallo, con ocasión de la entrada en vigencia del Código General Disciplinario" u="1"/>
        <s v="Revisar, corregir y remitir como evidencia los expedientes de contratos  No 143 de 2014 suscrito con el Sr Jairo Marciano García Nuñez en la vigencia 2014 y al contrato No 027 de 2016 suscrito con el Sr Carlos Díaz Durango en la vigencia 2016 " u="1"/>
        <s v="Informe de iluminación emitido por la ARL" u="1"/>
        <s v="Realizar una jornada de sensibilización a los funcionarios y contratistas que apoyan en el AP el seguimiento a la actualización de los inventarios respecto procedimiento y lineamientos de la entidad del proceso G. Recursos Fisicos" u="1"/>
        <s v="Sensibilizar mediante reuniones de equipo al personal del área protegida acerca de la importancia de los procedimientos y lineamientos así como el compromiso de establecer metas cuyo cumplimiento pueda proyectarse en la vigencia correspondiente." u="1"/>
        <s v="Cumplir con el procedimeinto de manejo de recuados y elaboracion de informes estipulado en  el procedimeinto  “Recaudo y Registro de Derecho de Ingreso” código: GRFN_PR_17 versión 2" u="1"/>
        <s v="Realizar la firma de todos los CDP expedidos de cuerdo al procedimiento GRFN_PR_06 Actividad No. 6 de la vigencia 2021." u="1"/>
        <s v="Realizar la toma física de todos los inventarios de la DTAO de acuerdo al cronograma establecido para la vigencia 2021." u="1"/>
        <s v="Realizar el ajuste de las placas duplicadas." u="1"/>
        <s v="_x000a_Construcción de un protocolo para la protección de las embarcaciones y los motores del área protegida." u="1"/>
        <s v="Recibir capacitación en manejo de Inevntarios y formatos." u="1"/>
        <s v="Capacitar al personal que proyecta los actos administrativos con el objetivo de recalcar la necesidad de establecer en las constancias de notificación las calidades bajo las cuales actúan los notificados. " u="1"/>
        <s v="Generar los reportes mensuales de consumo de combustible en los formatos 23, 24 y 25,   identificando la información en los campos  requeridos, así como el análisis de variación justificado del consumo. " u="1"/>
        <s v="Accion 1: Programar y desarrollar sensibilizaciones y socialiaciones en el procedimiento vigente tramite de de derechos de peticion, quejas , reclamos y solicitudes, con el objetivo de conocer los mecanismos y tiempos de respuesta." u="1"/>
        <s v="Solicitar PÓLIZAS para el amparo de los nuevos bienes adquiridos por el concesionario para la prestación del servicio concesionado de acuerdo con las condiciones exigidas en el mismo teniendo en cuenta que se requiere como requisito en la prestación del servicio" u="1"/>
        <s v="Sensibilizar al personal responsable de apoyo a la gestión de inventarios y encuestas de satisfacción respecto los procedimientos y lineamientos de norma archivística _x000a_ " u="1"/>
        <s v="Determinar e informar a los funcionarios y contratistas de la OAP la generación de acta o ayuda de memoria en los espacios (talleres, encuentros, reuniones) que se realicen en el marco de PAA - PEI " u="1"/>
        <s v="Seguimiento al informe mensual de boleteria verificando el cumplimiento del Procedimiento Recaudo y Registros de Derecho de Ingreso GRFN_PR_17.  con sus respectivos soportes debidamente diligenciados, consecutivos etc." u="1"/>
        <s v="Incorporar al Plan Anual Institucional la estrategia para la gestión del conflicto de intereses. Vigencia 2022." u="1"/>
        <s v="Informar al ordenador el tratamiento de los saldos de las reservas. " u="1"/>
        <s v="Diseñar y adoptar un modelo de seguimiento semestral en el cual se refleje el avance en la formulación, aprobación, implementación y actualización de los Planes Operacionales para el manejo de servicios ecoturísticos vinculados al contrato de concesión de servicios ecoturísticos." u="1"/>
        <s v="Requerimiento al concesionario de revisión de ajuste que mantiene una tarifa única para los residentes del PNN Gorgona (operarios, técnicos y profesionales), desconociendo lo establecido en el anexo técnico, el cual fija una tarifa para alimentación diferente según el cargo de cada persona (operario, técnico y profesional), de acuerdo con la Cláusula No.15 literal 15.2.4 h._x000a_Citar al comité de operación para revisión de ajuste de tarifas ajuste que mantiene una tarifa única para los residentes del PNN Gorgona (operarios, técnicos y profesionales), desconociendo lo establecido en el anexo técnico, el cual fija una tarifa para alimentación diferente según el cargo de cada persona (operario, técnico y profesional), de acuerdo con la Cláusula No.15 literal 15.2.4 h." u="1"/>
        <s v="Realizar conciliaciones mensuales del recaudo por concepto de incapacidades." u="1"/>
        <s v="Sensibilizar al personal de apoyo en la supervisión acerca de la normatividad y lineamientos de gestión documental para el  seguimiento, control y archivo" u="1"/>
        <s v="solicitar a la EC dentro del primer trimestre del año 2022 el plan de mantenimiento preventivo para la vigencia,  el cual deberá ser incluido en los informes trimestrales de mantenimiento " u="1"/>
        <s v="Elaborar certificación de ingresos mensual que haga referencia a la revisión de los ingreso brutos operacionales." u="1"/>
        <s v="Solicitar a  la dependencia interesada en la contratación, que con los documentos contractuales se alleguen  los  documentos que soporten la experiencia  general" u="1"/>
        <s v="Identificar y archivar  los reportes de consumo de combustible físicos o magnéticos, a través de los formatos establecidos en el proceso Gestión de Recursos Físicos números 23, 24 y 25, realizados durante la vigencia 2021._x000a_" u="1"/>
        <s v="Elaborar oficio de solicitud a la concesión solicitando las fichas técnicas diligenciadas en desarrollo de los mantenimientos indicados en el programa de mantenimiento para efectuar el seguimiento y control a los mantenimientos preventivos y correctivos que se deben realizar, tanto para los bienes muebles, como inmuebles, equipos, instalaciones, y en general, de la infraestructura; comparando la información entregada con Almacen" u="1"/>
        <s v="En el marco de las capacitaciones de los procesos sancionatorios, se instruirá sobre el correcto diligenciamiento del auto indicado que la medida preventiva se impone al infractor y  se debe especificar la obra, proyecto o actividad por la cual se impone la medida preventiva." u="1"/>
        <s v="Realizar el trámite ante la Oficina Asesora de Planeación, del ajuste del Formato GJ_FO_04 &quot;Matriz de Control y Seguimiento del personal a cargo de la plataforma Ekogui y de los procesos judiciales a cargo&quot;" u="1"/>
        <s v="Solicitar al concesionario, el Programa de Higiene y Seguridad Industrial y el Manual de Manipulación de Alimentos a que se refiere el Anexo Técnico; y los actos administrativos por medio de los cuales la autoridad competente los aprobó, para las vigencias 2017, 2018, 2019 y 2020 y su implementación._x000a__x000a_Citar al comité de operación para revisión y cumplimiento de lo establecido en el literal i) de la Obligación No.15.2.5.del Contrato de Concesión No.001 de 2016 celebrado entre Parques Nacionales Naturales de Colombia y la Unión Temporal Concesión Gorgona." u="1"/>
        <s v="Solicitar a la persona encargada de presupuesto la firma de todos los cdp y rp  expedidos" u="1"/>
        <s v="Incorporar las observaciones dadas a la actualización del Plan de Emergencias y Contingencias para Desastres Naturales en el mes de octubre de 2021, con el fin de ser  revisado por la Dirección Territorial y remitido a la Oficina Gestión del Riesgo. " u="1"/>
        <s v="Implementar acciones de capacitación sobre la gestión de conflicto de intereses, su declaración proactiva, el cumplimiento de la Ley 2013 de 2019 y el trámite de los impedimentos y recusaciones de acuerdo al artículo 12 de la Ley 1437 de 2011 a través del Plan de Capacitación Institucional._x000a_" u="1"/>
        <s v="Elaborar oficio al concesionario solicitando _x000a_-las evidencias de la Capacitación del personal prestador del servicio en materia ambiental." u="1"/>
        <s v="Se requiere adelantar el proceso de refgistro planteado en el procedimiento para Recaudo y registro de derecho de ingreso." u="1"/>
        <s v="Sembrar los 1835 árboles que estaban en crecimiento para su siembra final." u="1"/>
        <s v="Culminar con las adecuaciones internas  del vivero para la produccion de plantulas " u="1"/>
        <s v="Informar en reunión de socialización a operadores turísticos por qué está restringido el acceso a estos sitios arqueológicos." u="1"/>
        <s v="Organizar y realizar espacios de interlocución (reuniones de seguimiento) entre los tres niveles de gestión para realizar una planeación y seguimiento financiero, técnico y operativo que mejore la eficacia en la implementación del proyecto de restauración ecológica en el área protegida" u="1"/>
        <s v="Adecuacion y operación del vivero para la produccion de plantulas hasta las condicciones  climaticas para la siembra en las zonas priorizadas" u="1"/>
        <s v="Identificar a través de los formatos establecidos en el proceso Gestión de Recursos Físicos,  los bienes del PNN Cahuinarío en servicio , por cuentadante e inservibles, para dar de baja y disposición final." u="1"/>
        <s v="Dar cumplimiento del  lo señalado en la actividad No.6 del Procedimiento “Recaudo y Registro de Derecho de Ingreso” código GRFN_PR_17 versión 2 " u="1"/>
        <s v="Realizar la respectiva publicación y socialización del procedimiento" u="1"/>
        <s v="Armonizar el formato de Salidas de Almacén de acuerdo con lo establecido en el Manual de Propiedad, Planta y Equipos." u="1"/>
        <s v="Ajustar los listados de Beneficiarios finales según el SIIF." u="1"/>
        <s v="Enviar solicitud a la SAF para inclusion en la planeacion financiera de los resursos para la adquisicion de los equipos necesarios." u="1"/>
        <s v="Realizar mesas de trabajo con el objetivo de identificar las normas y reglamentaciones que debe cumplir la Empresa Comunitaria de acuerdo a lo establecido en la Obligación No.12 de la Cláusula No.6, Contrato de Ecoturismo Comunitario No.001 de 2008" u="1"/>
        <s v="Remisión de Protocolo de PVC terminado " u="1"/>
        <s v="1. Solicitar al área protegida la constancia de la comunicación del Auto No. 002 del 8 de marzo de 2017 e incorporala al expediente." u="1"/>
        <s v="Adelantar ejercicios de socialización de la actividad No.14 definida en el procedimiento AMSPNN_PR_02, a las Áreas Protegidas,  con el fin de que  se cumpla a cabalidad la actividad relacionada con &quot;Comunicar y enviar al nivel central y a la Dirección Territorial el resultado de la verificación de coberturas de la tierra...&quot;_x000a__x000a_" u="1"/>
        <s v="En atención al ejercicio auditor se solicitarán incluirán los soportes del boletín No. 119 y 121" u="1"/>
        <s v="Solicitar el apoyo jurídico para eliminar o modificar la obligación No 31 en el próximo otro si del contrato o en un nuevo contrato." u="1"/>
        <s v="Solicitar, en el marco de la supervisión, a la Subdirección de Sostenibilidad y Negocios Ambientales y al Grupo de Infraestructura el estudio y validación del plan de mantenimiento presentado por el Concesionario.  " u="1"/>
        <s v="Seguimiento por parte del supervisor para dar cumplimiento efectivo a las actividades establecidas y asi mismo dicho seguimiento sera realizado por parte de la DTPA mediante el personal Administrativo y Financiero." u="1"/>
        <s v="Solicitar el apoyo a la DTAO para revisar las obligaciones en los contratos de ecoturismo comunitario y determinar la pertinencia y ajustes necesarios de los mismos. Con el fin de remitir a la SAF los ajustes a realizar en los contratos." u="1"/>
        <s v="Para futuras contrataciones, omitir la palabra &quot;COORDINADOR&quot;! en los objetos de contrato y en la supervisión de convenios. Las actividades de coordinación no son funciones, sino una actividad temática." u="1"/>
        <s v="Reportar el cumplimiento de los roles y lineamientos en el marco del Plan de Adquisiciones y Plan de Acciòn Anual en la competencia y responsabilidad del Grupo TIC." u="1"/>
        <s v="Realizar capacitación y sensibilización a la DTPA sobre temas relacionados con el SGI a todos los funcionarios de la DTPA" u="1"/>
        <s v="Programar y realizar jornadas de socialización y sensibilización sobre el Sistema Integrado de Gestión, dirigida a todos los funcionarios y contratistas del AP_x000a__x000a_" u="1"/>
        <s v="Reportar memorando a la DTPA con la actualización del inventario debidamente firmado en los formatos de actualziacion por cuentadante " u="1"/>
        <s v="Capacitación a todo el personal sobre el procedimiento de las reclamaciones por siniestralidad de activos fijos asociados al funcionamiento y cumplimiento de la misión del personal del Área Protegida" u="1"/>
        <s v="Liderar mesas de trabajo con la particiación de la SAF, SGM, DTS y AP para la revisión a  los contratos de ecoturismo comunitario, ajustandolos s a los tiempos de entrega de información financiera dentro de la vigencia fiscal por parte de las empresas comunitarias a Parques Nacionales Naturales." u="1"/>
        <s v="Aplicación y cumplimiento del procedimiento de Actualización del instrumento de Planeación del Parque Nacional Natural Farallones de Cali" u="1"/>
        <s v="Identificar alertas oportunas en la gestión de los riesgos asignados a la Reserva Puinawai  con el fin de identificar la efectividad de los controles, que permita dar cumplimiento de los objetivos estratégicos y de proceso_x000a_" u="1"/>
        <s v="Programar y realizar jornadas de socialización y sensibilización sobre el Sistema Integrado de Gestión, dirigida a todos los funcionarios y contratistas del AP_x000a_" u="1"/>
        <s v="1. Sensibilización a los funcionarios y a los contratistas de la DTAN y sus areas AP que tienen relación con los procesos sancionatorios ambientales respecto del contenido del articulo 26 de la ley  1333 de 2009" u="1"/>
        <s v="Solicitar al GGF ajuste diferencial  al procedimiento de recaudo de acuerdo a las Particularidades del PNNCRSB _x000a_" u="1"/>
        <s v="solicitar capacitacion a los supervisores de los contratos de concesión y al personal (funcionarios y/o contratistas) del área protegida que apoyan las actividades de Ecoturismo en el Parque; con el fin de conocer la importancia y las responsabilidad de una adecuada supervisión." u="1"/>
        <s v="Documento memorando, resaltando la importacia y la responsabilidad de los jefes del área en la supervision de los contratos establecidso con loas concesiones" u="1"/>
        <s v="Comunicar oportunamente las inconsistencias a las SAF de la ejecución del contrato 001 de 2016 de &quot;CorpoAndakies&quot; Una vez se reaunude." u="1"/>
        <s v="Realizar el análisis del caso y expedir el acto administrativo que en derecho corresponda" u="1"/>
        <s v="Elaborar circular reiterando a los supervisores del contrato, la revisión minuciosa de los documentos de ejecución en la plataforma, previo a confirmar la cuenta. " u="1"/>
        <s v="Incluir en el manual SGA, el contexto pertinente a las partes interesadas para el Sistema de Gestión Ambiental, de forma macro para ser visible." u="1"/>
        <s v="Formular los cargos con base en la normatividad vigente al momento de la actuación administrativa en los procesos sancionatorios." u="1"/>
        <s v="Identificar las situaciones que permitan afectar el grado de conservación del area protegida en la prestación de los servisios ecoturisticos. " u="1"/>
        <s v="Realizar capacitación coordinada con la Dirección Territorial respecto al procedimiento Trámites de Comisión, con el fin de que se apliquen correctamente por parte de los servidores públicos del AP,  las actividades asociadas a los puntos de control, Resolución vigente y  diligenciamiento de los formatos de solicitud, cumplido y de legalización de comisiones." u="1"/>
        <s v="En la progrmaciones de los recorridos de PVC se deben establecer los sectores en los cuales se van a realizar los recorridos de igual forma las novedades en los sectores en donde no se va a realziar la actividad." u="1"/>
        <s v="Modificar el Manual de Políticas Contables Bajo el Marco Normativo para entidades de gobierno GRFN_MN_01 numeral 7,6 Responsabilidades de la oficina Asesora Jurídica" u="1"/>
        <s v="Programación de espacios de capacitación en el SGI  de la entidad,  dirigido al equipo del Parque Nacional Natural Farallones de Cali, en coordinación con el lider de calidad de la DTPA" u="1"/>
        <s v="Generar propuesta de Informes de seguimiento de acuerdos de gestión en PDF de forma legible, acorde con los lineamientos y formatos definidos por el DAFP." u="1"/>
        <s v="Enviar Memorando al Grupo de Comunicaciones para que se realice estudio de factibilidad para la adquisición de equipos para la consulta para atención personalizadas cuando se  requieran consultas privadas o confidenciales, de acuerdo con el numeral 4 de la NTC 6047 de 2013." u="1"/>
        <s v="Legalizar en  las comisiones conferidas, los gastos de viaje  acorde a la ruta definida de  destino, en cumplimiento  del objeto de la comisión otorgada" u="1"/>
        <s v="Socializar la versión aún vigente del Plan de  Emergencias y Contingencias para Desastres Naturales del PNN Amacayacu con las instancias territoriales del SNGRD u otras entidades con las que el Área considere necesario " u="1"/>
        <s v="Incluir en el plan de trabajo vigencia 2022, un esquema para las capacitaciones del personal del Ecohotel en atención al usuario " u="1"/>
        <s v="Solicitar mediante oficio a la Empresa Comunitaria informe de las sensibilizaciones realizadas mensualmente " u="1"/>
        <s v="1, SENSIBILIZAR A LOS ABOGADOS CONTRATADOS FRENTE A LA REVISIÓN DE LOS REQUISITOS ESTABLECIDOS POR PNNC RESPECTO DE LOS VISTOS BUENOS Y LOS PUNTOS DE CONTROL PARA LA FORMALIZACIÓN DE CADA CONTRATO" u="1"/>
        <s v="Determinar el tiempo en la Oficina de Control Disciplinario Interno para la evaluación de la queja o informe de acuerdo con lo establecido en el procedimiento Código: CD_PR_01 e informar a los integrantes de la Oficina para su cumplimiento" u="1"/>
        <s v="Adelantar el ejercicio técnico de construcción del mapa de identificación de presiones, mediante la localización de procesos físicos que actúan directamente sobre los VOC, que alteran del estado actual de conservación, de acuerdo a los límites vigentes del Área Protegida y los sectores de manejo definidos en el Plan de Manejo._x000a__x000a_" u="1"/>
        <s v="Solicitar a los líderes de política la actualización y publicar en la intranet los autodiagnósticos de MIPG recibidos." u="1"/>
        <s v="Realizar reunión periódica con la empresa comunitaria a fin de revisar el cumplimiento de la obligación  No. 14 " u="1"/>
        <s v="Fortalecer  a través de jornada de capacitación el conocimiento y tratamiento de los riesgos que tiene el área protegida,  sus acciones de control  y la estructura del reporte de los mismos." u="1"/>
        <s v="Adecuar el espacio de enfermería " u="1"/>
        <s v="Reportar en el seguimiento a riesgos las evidencias y la descripcion correpondiente de manera correcta." u="1"/>
        <s v="Realizar espacios de trabajo de planificación y seguimiento de los procesos administrativos con el equipo del área protegida, Direción Territorial y en caso de requerirse con Nivel Central." u="1"/>
        <s v="Sensibilizar a través de boletines virtuales a los supervisores de convenios sobre la importancia del rol de supervisor y sus responsabilidades (jurídicas, técnicas, adtivas, financieras), se remitirán dos (2) boletines mensuales y prints correo electrónico" u="1"/>
        <s v="Reforzar la Socialización con los visitantes, sobre la reglamentación de senderos y desplazamientos por el  área protegida." u="1"/>
        <s v="Establecer un flujo de revisión previo a la firmas en los documentos, que permita imprecisiones en los documentos.    " u="1"/>
        <s v="Diseñar, adelantar proceso de contratación e instalación de vallas" u="1"/>
        <s v="Proyectar oficio solicitando a la empresa comunitaria aclarar situación de la planta eléctrica" u="1"/>
        <s v="Realizar memorando dirigido a Planeación, solicitando establecer en la Actividad 4. del procedimiento GRFN_PR_15. un punto de control en pagaduria, en donde el pagador sea el encargado de enviar los movimiento bancarios a contabilidad dos veces al mes (corte día hábil  10, corte dia hábil 20)_x000a__x000a_Correo de respuesta, verificando los movimientos bancarios vs movimiento contables (SIIF)  _x000a_" u="1"/>
        <s v="Conciliación recaudos por clasificar " u="1"/>
        <s v="Verificar y documentar el espacio de reunión que se genere para  realizar el análisis jurídico-financiero en virtud de los considerandos del acta de reanudación del contrato de concesión No. 001 de 2019." u="1"/>
        <s v="Remitir el orfeo con el cual se enviaron desde la DTPA  los protocolos de PVC vigentes para la vigencia 2022" u="1"/>
        <s v="Realizar las consignaciones semanales por ingresos de boleteria  en el Banco Agrario del municipio de Palestina." u="1"/>
        <s v="Generar las solicitudes de Certificado de Disponibilidad Presupuestal a través del Gestor Documental Orfeo, acorde al procedimiento Cadena Presupuestal  " u="1"/>
        <s v="Crear mecanísmos que permitan mantener actualizados todos los formatos y registros del SGC y realizar el respectivo seguimiento" u="1"/>
        <s v="Diligenciar e incluir en los expedientes sancionatorios que reposan en el archivo de gestión de la DTCA el formato GAINF_FO_30 V1 &quot;hoja de control documentos&quot;" u="1"/>
        <s v="Generar un espacio con el equipo de Gobernanza y Participación, del GPM, para socializar sobre las generalidades y reportes del mapa de riesgos del proceso, enfatizando en el componente de plan de acción (acción de control, evidencias, registros y porcentajes) como actividad de monitoreo y revisión de la primera línea de defensa. " u="1"/>
        <s v="Realizar la transferencia documental de las vigencias 2015 y 2016 de acuerdo con los procedimientos establecidos por el proceso. " u="1"/>
        <s v="Proyectar solicitud al Coordinador del Grupo de Gestión Financiera, justificando la necesidad de ajuste en el alcance del procedimiento GRFN_PR_17 RECAUDO Y REGISTRO DE DERECHO DE INGRESO; por cuanto no se exceptúa de este procedimiento a los Contratos de Concesión de Servicios Ecoturísticos, quienes establecen otro modelo de recaudo por concepto de derechos de ingreso a las áreas protegidas con vocación ecoturística." u="1"/>
        <s v="Reportar las notas a los estados financieros en las especificaciones establecidas en el procedimiento." u="1"/>
        <s v="Efectuar los reportes de seguimiento al Plan de Acción Anual 2022, acorde al cronograma establecido por la oficina Asesora de Planeación y    observaciones del validador del proceso de nivel central, con relación al indicador % de ejecución presupuestal-Obligaciones" u="1"/>
        <s v="Proyectar oficio dirigido a la Empresa Comunitaria socializando los criterios que debe incluir las planillas de limpieza" u="1"/>
        <s v="Implementar y socializar el procedimiento Dar cumplimiento al procedimiento &quot;GRFN_PR_14 SEGUIMIENTO A LA EMISIÓN Y ENTREGA DE INFORMES FINANCIEROS EN LOS CONTRATOS DE PRESTACIONES DE SERVICIOS ECOTURÍSTICOS COMUNITARIOS&quot;" u="1"/>
        <s v="Solicitar a la SAF y SSNA  modificación de  la clausula No. 8 para una remuneración  a la Unidad sobre los  ingresos " u="1"/>
        <s v="Coordinación para la realización de la capacitación sobre la medición y registro del deterioro, así como la determinación y registro de la vida útil para los bienes de PPyE." u="1"/>
        <s v="En el marco de las capacitaciones de los procesos sancionatorios, se hará enfásis en el cumplimiento de los términos establecidos en la ley 1333 de 2009, propendiendo porque las AP establezcan unos mecanismos  a su alcance para dar celeridad a los trámites de procesos sancionatorios." u="1"/>
        <s v="Actualizar los formatos del Proceso de Gestión de Recursos Físicos de solicitud de pedidos, movilización de vehículos, trasferencia de bienes,  control de combustibles, control de servicios públicos y Salida de elementos." u="1"/>
        <s v="Generar programaciones acordes con las obligaciones contractuales, los compromisos laborales y las metas del Plan de Acción del Parque, para la vigencia 2020 y verificar su ejecucición." u="1"/>
        <s v="Solicitar por oficio a la EC permiso de trabajo en las alturas del responsable del mantenimiento de los tanques del agua " u="1"/>
        <s v="Solicitar  las modificaciones  y suspensiones a las pólizas de los contratos de ecoturismo cuando sea pertinente." u="1"/>
        <s v="Cumplir con la entrega de reportes de ingresos de acuerdo al  Procedimiento Recaudo y Registros de Derecho de Ingreso GRFN_PR_17." u="1"/>
        <s v="Reiterar lo solicitado en el  orfeo No. 20195000004823 del mes de Octubre de 2019, en el que  se informa al Grupo de Procesos Corporativos, que los elementos siniestrados no son indemnizados por el valor de las cotizaciones" u="1"/>
        <s v="Realizar los seguimientos respectivos para el pago de los siniestros una vez sea entregada la documentacion respectiva por parte del proveedor " u="1"/>
        <s v="Realizar la revisión de formulación y/o actualización de los  Planes de Emergencias y Contingencias por Desastres Naturales y Socionaturales PECDN: PNN Cahuinarí, PNN Amacayacu, PNN Yaigojé Apaporis;  orientando de manera articulada  a la  DT y las AP. " u="1"/>
        <s v="Realizar solicitud a Colombia Compra Eficiente para realizar el ajuste dentro de la plataforma y de esta manera permitir que los documentos puedan visualizarse publicamente. " u="1"/>
        <s v="Realizar el impulso procesal pertinente dentro del proceso del expedeinte ECOPLANET PNN COCUY" u="1"/>
        <s v="Solicitar al proveedor los soportes a fin de anexarlos a correspondiente boletin" u="1"/>
        <s v="Realizar el procedimiento estipulado por la Enrtidad para la supervision de contratos" u="1"/>
        <s v="Archivar Estados Financieros (Balance General y Estado de Resultados),  generados por la Empresa Comunitaria a partir del mes de septiembre de 2021" u="1"/>
        <s v="Generar mencanismos que permitan responder oportunamente los requerimeintos realizados desde la DTPA y el Nivel central" u="1"/>
        <s v="Solicitar por medio de oficio al concesionario el cumplimientpo de la clausula No.15 literal 15.2.2 b; con referencia a la manipulación , almacenamiento y manejo de productos alimenticios;  requiriendo de igual forma allegar los documentos que certifican a las personas encargadas de la manipulación de alimentos." u="1"/>
        <s v="Elaborar oficio requiriendo cumplimiento por parte de la concesión de la Cláusula No.15 literal 15.2.4 a." u="1"/>
        <s v="Programar y realizar jornadas de capacitación sobre la TRD y su ubicación en la página de PNNC dirigidas a todo el personal del PNN Utría._x000a__x000a_" u="1"/>
        <s v="Publicar los pliegos " u="1"/>
        <s v="Solicitar a través de correo Electronico al Supervisor del Contrato el certificado firmado por el Representante Legal o Revisor Fiscal." u="1"/>
        <s v="Realizar solicitud formal del cumplimiento del contrato en los plazos establecidos (en un plazo máximo de diez (10) días hábiles) de acuerdo a la Cláusula 15.2.1 literal g" u="1"/>
        <s v="Generar capacitación sobre el diigenciamiento, reporte de los formatos asociados al proceso Gestión de Recursos Físicos 23, 24 y 25, además del número 34 Control Valera Combustible, en articulación con la Dirección Territorial,  con el fin de generar los reportes en la fechas requeridas sin alteraciones, tachones o enmendaduras" u="1"/>
        <s v="Realizar análisis jurídico frente a la viabilidad de revocatoria del artículo cuatro (4) del auto No. 014 del 08 de mayo del 2018." u="1"/>
        <s v="Programación de espacios de  capacitaciones  y seguimiento  al cumplimiento del SGI, con el equipo del Parque Nacional Natural Farallones de Cali, en coordinación con el lider de calidad de la DTPA" u="1"/>
        <s v="Colocar fechas en las actas de suspensión y reanudación" u="1"/>
        <s v="Realizar un espacio de reunión en conjunto con la DTAO y la SSNA cuyo objetivo sea plantear la necesidad de definir el protocolo para generar la revisión al informe mensual de ingresos que reporta la UTON, en concordancia con los procedimientos establecidos en la Resolución No. 0147 de octubre de 2006, por medio de la cual se adopta el manual de supervisión de concesiones de servicios ecoturísticos." u="1"/>
        <s v="Gestionar la consecuciòn de los recursos que permitan dar cumplimiento a la implementaciòn de arquitectura y estandares de TI." u="1"/>
        <s v="Seguimiento al proceso de gestión para la siembra de individuos  del regazo 2021 y proyectados dentro de las metas de 2022. " u="1"/>
        <s v="Crear un expediente virtual (DRIVE) que contenga todos los documentos del seguimiento a la ejecución del contrato desde su inicio a la fecha. _x000a_Exigir al concesionario la creación de un módulo de acceso a PARQUES NACIONALES, que permita realizar consultas permanentes sobre el estado de la operación otorgada, en cualquier momento de la ejecución del contrato, teniendo en cuenta rangos de fecha o temporadas que PARQUES quiera consultar (capítulo 4 - Anexo Técnico)." u="1"/>
        <s v="Revisar en reunión periódica el cumplimiento a la obligación No.12 " u="1"/>
        <s v="Enviar Memorando al Grupo de Comunicaciones para que se realice estudio de factibilidad para la adecuación de la señalización con que cuenta el edifico con el suministro de información táctil adicional para ser utilizada por personas ciegas o con capacidad visual reducida, asi como la señalizacion de las superficies peatonales con cambios en el material con indicadores táctiles, señales luminosas,  tamaño, simbología, iluminación, tipo y ubicación, asi como la elaboracion del estudio o política para determinar el tipo, la ubicación y cantidad de dicha señalización." u="1"/>
        <s v="Solicitar a la SSNA claridad sobre si se requiere que el contratista pague intereses por mora" u="1"/>
        <s v="Relacionar las facturas de los tiquetes aéreos causados, cuando de genere autorización de pago por parte del supervisor. " u="1"/>
        <s v="Sistematizar los registros de movilización de la camioneta Toyota HILUX, modelo 2017, placas OKZ-761, de meses anteriores." u="1"/>
        <s v="Realizar seguimiento periodico a las reservas y comunicar a los supervisores los saldos de la reserva constituida para que soliciten la liberaciòn o pago correspondiente. " u="1"/>
        <s v="Hacer una socialización al GPM con apoyo del Grupo de Atención al Ciudadano, sobre PQRSD, enfatizando en como se deben responder y los tiempos establecidos para ello." u="1"/>
        <s v="Identificar el estado de avance de la realizacion de toma fisica de  inventarios según cronograma establecido " u="1"/>
        <s v="Acoger 20 Conceptos técnicos finales a través de resolución de decisión de fondo." u="1"/>
        <s v="Actualizar la informacion del PNN Utria en la pagina web de PNNC, en el marco de lo establecido por la circular  Circular No 20191020002303 del 27-05-2019" u="1"/>
        <s v="Socializar a los responsables en la DTCA la versión vigente del procedimiento elaboración de boletín de caja y bancos enfatizando en los soportes" u="1"/>
        <s v="Capacitación al personal administrativo de ecoturismo sobre el   Procedimiento Recaudo y Registros de Derecho de Ingreso GRFN_PR_17. " u="1"/>
        <s v="Actualizar  formato de solicitud de pedidos." u="1"/>
        <s v="Entregar al supervisor del contrato,  el correspondiente inventario, con el fin de verificar el cumplimiento de las coberturas." u="1"/>
        <s v="Elaborar un memorando solicitando capactaciòn a los supervisores de los contratos de la concesión y al personal (funcionarios y/o contratistas) del área protegida que apoyan las actividades sobre la responsabilidad e importancia de una adecuada supervisión  " u="1"/>
        <s v="Realizar análisis semestral de tipologías de PQR´s para establecer acciones preventivas o correctivas a que haya lugar, con acompañamiento y capacitación de la DTPA." u="1"/>
        <s v="Elaborar memorando al nivel central (area encargada de la aprobacion) las actas de aprobación de las Garantías." u="1"/>
        <s v="Identificar físicamente en el expediente DTAM 04-2017,   el archivo físico, evidenciando el  cumplimiento a lo ordenado en el  auto 078 del 24 de agosto de 2018 y conforme a las ténicas de archivo, dispuesto en caja debidamente rotulada._x000a_" u="1"/>
        <s v="Generar impulso ante la Subdirección Administrativa y Financiera,  Dirección de Parques  y Grupo de Gestión Financiera, la realización del proceso de endoso FONAM Parques Amazonia, del reintegro por valor de $833.608, que permita la legalización de este anticipo de nivel central a la Dirección Territorial._x000a_" u="1"/>
        <s v="Dar cumplimiento  al procedimiento  de convenios y publicar el total de los documentos  para todos los Convenios a que hace referencia el Art. artículo 2.2.1.2.1.4.4 del Decreto 1082 de 2015 a través de la plataforma del SECOP II, así como también mediante el link público del proceso, que  da acceso al mismo a través de la web de PARQUES. Se remitirá evidencia de los expedientes de convenio suscritos en la vigencia 2018  y 2019 " u="1"/>
        <s v="Socializar entre el grupo de contratos la situación, que conste en acta de reunión " u="1"/>
        <s v="Verificar trimestralmente la designación de supervisión mediante el sistema de gestión documental Orfeo, como lo estipulan los procedimiento de contratación" u="1"/>
        <s v="Enviar oficio al contrtista Famoc de Panel arrendador del edificio, para que se realice estudio de factibilidad para el cambio mobiliario del Centro de Documentación mesas y sillas fijas, acorde a lo establecido al numeral 15 de la NTC 6047 de 2013." u="1"/>
        <s v="Enviar oficio al contrtista Famoc de Panel arrendador del edificio, para que se realice estudio de factibilidad para la adecuación de los pasamanos en las escaleras de emergencia de acuerdo a lo establecido en el numeral 12.4 de la NTC 6047 de 2013." u="1"/>
        <s v="Socializar al equipo de trabajo responsable del proceso de Gestión de Recursos Financiero sobre las conclusiones del reporte para el tratamiento de riesgos (plan de acción)" u="1"/>
        <s v="Realizar reunión de seguimiento a las actividades/obligaciones dentro del contrato CPSEC 001 de 2008  (empresa comunitaria- supervisor- personal de apoyo)" u="1"/>
        <s v="Realizar seguimiento mensual para verificar que se mantiene actualizada en los archivos la información producida por el equipo del PNN, según TRD. Recopilar la totalidad de las certificaciones expedidas por el  DAFP  y  cargarlas en los archivos del Área. " u="1"/>
        <s v="Solicitar informe a las DTS, explicando por qué hubo siniestros que motivaron su desistimiento. " u="1"/>
        <s v="Realizar reuniones trimestrales de seguimiento a los compromisos del COASE adquiridos para el contrato con la empresa comunitaria Nativos Activos y generar Actas y listas de asistencia correspondientes." u="1"/>
        <s v="Realizar seguimiento periodico del contrato al cumplimiento de la acción a partir de los tiempos que indique la SSNA" u="1"/>
        <s v="Realizar comité de Cartera de FONAM-PNN, para informar  estado actual de la cartera,  no conformidad detectada por el Grupo de Control Interno,  actividades realizadas hasta la fecha por el GGF, y procedimiento establecido por el FONAM-Minambiente; con el fin de   definir  la ruta a seguir por parte de la Entidad en ésta materia." u="1"/>
        <s v="Realizar mantenimiento del marterial sembrado en zona con función amortiguadora del SF PM Orito Ingi Ande" u="1"/>
        <s v="Actualizar la caracterización y los procedimientos del proceso de Recursos Financieros " u="1"/>
        <s v="Reunión entre el supervisor y personal de apoyo con el fin de revisar el acatamiento de las obligaciones contractuales con el fin de expedir el certificado de cumplimiento  de acuerdo a los tiempos de entrega  que indique la SSNA   " u="1"/>
        <s v="Cubrir las 9,7 hectaréas que quedaron pendientes por restaurar en la vigencia 2021, mediante la siembra de los 3050 individuos y diligenciar la Hoja Metodológica que evidencia el cumplimiento de los indicadores PAA." u="1"/>
        <s v="Enviar oficio al contrtista Famoc de Panel arrendador del edificio, para que se realice estudio de factibilidad para la instalacion de los medios para orientación a los residentes y visitantes o usuarios de los servicios, que describa la ubicación y naturaleza de la edificación debidamente señalizada e iluminada y de fácil acceso a personas con discapacidad física, para el suministro de información visual, audible y táctil, según lo establecido en el numeral 44 de la NTC 6047 de 2013." u="1"/>
        <s v="Solicitar ajustar la redacción de la obligacion contractual para que anualmente el contratista entregue plan de mantenimiento preventivo que contenga en detalle las actividades que se desarrollarán, su periodicidad, controles y seguimiento con la indicación de los responsables." u="1"/>
        <s v="Determinar los parámetros de la política de señalización, diseñarla e incluirla en el manual de señalización." u="1"/>
        <s v="Seguimiento  al informe mensual de boleteria verificando el cumplimiento del Procedimiento Recaudo y Registros de Derecho de Ingreso GRFN_PR_17.  con sus respectivos soportes debidamente diligenciados, consecutivos etc." u="1"/>
        <s v="Solicitar al supervisor del contrato requerir al contratista de servicios ecoturisticos el cumplimiento de la entrega de informes contables oportunamente" u="1"/>
        <s v="Realizar gestión de cobro." u="1"/>
        <s v="Capacitación de nivel central de aspectos relevantes que deben verificarse en la contratación " u="1"/>
        <s v="Generar oportunamente las alertas  de comunicación adecuados de la periodicidad del reporte,  entre el validador del nivel central y la Territorial, con el fin de realizar el reporte del indicador  % de procesos de contratación gestionados en las plataformas vigentes" u="1"/>
        <s v="Adelantar espacios de trabajo en coordinación con el equipo de la Dirección Territorial y la Subdirección de Gestión y Manejo para evaluar opciones a gestionar o adelantar para continuar con la adopción del Plan de Manejo del área protegida." u="1"/>
        <s v="Generar las acciones de acompañamiento y seguimiento a las áreas protegidas, para presentar a la Oficina Gestión del Riesgo  los planes de emergencias y contingencias para desastres naturales, Con el fin de contar con la aprobación del documento." u="1"/>
        <s v="Plan de Contingencia de Rieago Publico actualizado en la vigencia 2021 2023" u="1"/>
        <s v="Generar  comunicados para que los soportes objeto de la ejecución de los contratos, sean escaneados en formato . PDF y .ZIP" u="1"/>
        <s v="Realizar reunión con EC donde se socialice los mínimos requeridos para llevar las estadísticas" u="1"/>
        <s v="Proyectar memorando solicitando a oficina jurídica orientación con relación a las condiciones y garantías a establecer con el fin de minimizar los riesgos y salvaguardar a la entidad  " u="1"/>
        <s v="Generar el informe de implementación consolidado del Plan de Emergencias y Contingencias para Desastres Naturales de la Dirección Territorial Amazonía de la vigencia 2021" u="1"/>
        <s v="Entregar al concesionario, toda la informaciòn relacionada con la documentación técnica, comercial y operativa que se encuentra en manos del PNNG, para que el contratista cumpla adecuada y cabalmente con el objeto del contrato y el cumplimiento de las obligaciones, de acuerdo con la Cláusula No.18 numeral 1" u="1"/>
        <s v="No se establece corrección porque la solicitud fue atendida y su respuesta remitida al peticionario" u="1"/>
        <s v="Socializar  los requisitos para diligenciar las actas:  A. Especificando en el campo de firmas que corresponde a reunion virtual cuando sea el caso.  B. Presentar acta diligenciada en PDF. C. Adjuntar los documentos que se relacionen  como anexos  en las actas." u="1"/>
        <s v="Verificar que las cuentas para el trámite de pago radicadas por los contratistas y gestionadas por el supervisor, coincidan con el valor certificado, conforme a lo establecido en las condiciones contractuales. " u="1"/>
        <s v="Solicitar los elementos necesarios y realizar el respectivo mantenimeinto de los radios de comunicaciones._x000a_" u="1"/>
        <s v="Realizar la Actualización del Procedimiento de Aseguramiento de Bienes y Siniestros." u="1"/>
        <s v="Establecer directriz frente a la identificación literal de vistos buenos de aspectos técnicos y financieros en los estudios previos, mediante memorando." u="1"/>
        <s v="Generar los reportes de seguimiento al Plan de Acción Anual 2022, acorde al cronograma establecido por la oficina Asesora de Planeación y observaciones del validador del proceso de nivel central, con relación al indicador % de las acciones ejecutadas en el marco de la gestión de recursos fisicos que garanticen el mantenimiento y operación en PNNC" u="1"/>
        <s v="Diseñar una Circular de Control Interno Contable donde se den los lineamientos y se formalice todas las actividades realizadas en pro del mismo." u="1"/>
        <s v="Socializar y sensibilizar sobre la importancia del ejercicio de supervisión y lo contemplado en el manual de contratación al supervisior del contrato " u="1"/>
        <s v="Socializar con el equipo de trabajo y jefe de área protegida el Manual de Contratación y supervisión de la entidad, enfatizando en el  Capítulo V Supervisión e Interventoría&quot;" u="1"/>
        <s v="Ajustar la descripción del título del totalizador del promedio por cada componente del plan de Anticorrupción y Atención al ciudadano, de la siguiente manera &quot;promedio de las actividades ejecutadas frente a lo programado para el trimestre&quot;." u="1"/>
        <s v="Elaborar una lista de chequeo a partir de las acciones de control establecidas en el mapa de riesgos institucional del PNN CRSB de manera que se realice el cargue del total de las evidencias correspondientes " u="1"/>
        <s v="Enviar Memorando al Grupo de Comunicaciones para que se realice estudio de factibilidad para realizar la señalización e indicaciones visuales para evitar la toma equivocada de acceso a las personas ciegas o con discapacidad visual parcial." u="1"/>
        <s v=" fortalecer los conocimientos en normatividad de gestión documental y Ley General de Archivo a través de una (1) sensibilización a los responsables de los expedientes de convenios.(lista de asistencia y presentación) Además de establecer responsabilidades  expresamente, en los compromisos laborales u obligaciones contractuales en relación con la Gestión Documental del abogado que elabora la minuta (Estudios previos o Evaluación desempeño laboral según el caso)" u="1"/>
        <s v="Solicitar a la SSNA información y claridades de los soportes que dan cumplimiento a las disposiciones legales en materia ambiental" u="1"/>
        <s v="Realizar el seguimiento a la documentación y envío oportuno a la dirección territorial y nivel central sobre la implementación de los PECDNS y las acciones a presentar o a desarrollar conforme al cronograma." u="1"/>
        <s v="Realizar el seguimiento a la documentación y envío oportuno a la dirección territorial y nivel central sobre la implementación de los PECDNS y las acciones a presentar o a desarrollar conforme el cronograma." u="1"/>
        <s v="Socializar al personal de apoyo la importancia de documentar asi como los criterios que debe detallar  registros (listas de asistencia)  de las capacitación y/o sensibilizaciones que se realicen a la Empresa Comunitaria _x000a__x000a__x000a__x000a_" u="1"/>
        <s v="1. Reuniones mensuales previas al  proceso contractual de acuerdo a la programación de contratación donde participen el jefe del AP,  juridica, finaciera y las dependencias de la DTAN y AP requeridas." u="1"/>
        <s v="Verificar que las actas COASE  tengan firma y los correspondientes listados de asistencia." u="1"/>
        <s v="Identificar las imprecisiones e inconsistencias que registra en la redacción del contrato de concesión No. 001 de 2019 y documentos anexos y solicitar argumentadamente a la SAF se genere el otrosí de modificación." u="1"/>
        <s v="Capacitar al personal del área técnica y jurídica para que se adopten las medidas preventivas cuando a ello exista mérito (particularidad de hechos)" u="1"/>
        <s v="Solicitar que la lancha Carey sea repuesta con las características de los bienes afectados. _x000a__x000a_Solicitar la presentación de los documentos para incorporación a inventarios de PNNC " u="1"/>
        <s v="2. Sensibilización a los funcionarios y a los contratistas de la DTAN tienen relación con los procesos sancionatorios ambientales respecto del contenido de los artículos 69 y 70 de la Ley 99 de 1993 y el artículo 20 de la Ley 1333 de 2009." u="1"/>
        <s v="Realizar el seguimiento a los contratos implementando el manual de supervisión establecido por la normatividad y la Entidad." u="1"/>
        <s v=" socializar al contratista que apoya el proceso para el debido archivo y tramite de los memorandos remitidos por la DTCA reportando inconsistencias " u="1"/>
        <s v=" Solicitar mediante memorando interno la eliminación de la exigencia de pago de servicios públicos para que la SSNA realice la respectiva modificación contractual. " u="1"/>
        <s v="Actualizar el procedimiento Código: CD_PR_01, dando claridad en el momento que se expedirá la constancia de ejecutoria " u="1"/>
        <s v="Seguir los procedimientos establecidos en el manual de seguimiento de contratos de ecoturismo." u="1"/>
        <s v="Realizar la actualización del procedimiento de  Gestión de Riesgos de Desastres Naturales y socio naturales " u="1"/>
        <s v="Enviar Memorando al Grupo de Infraestructura para que se realice la actualizacion de los planos de evacuación de los pisos 2 y 8, así como los planos arquitectónicos de los pisos 1 y 8 de acuerdo con los cambios y la organización de los puestos de trabajo." u="1"/>
        <s v="Complementar los boletines de caja y bancos con los anexos y firmas pendientes evidenciados en el informe de auditoria" u="1"/>
        <s v="Adelantar las acciones necesarias para la debida notificación del Auto 013 del 14 de noviembre de 2012 , con el fin de que se atienda el debido proceso en cada caso como derecho de carácter fundamental consagrada en la Constitucion Nacional, dando cumplimiento al artículo 45 del Decreto 01 de 1984 y el artículo 19 de la Ley 1333 de 2009." u="1"/>
        <s v="La identificación y los registros  de las comisiones, formatos de ordenes de comisión y su debida legalización como lo establece el procedimiento de trámites de comisiones para asegurar su cumplimiento, otorgadas en las vigencias 2020 y 2021 vigentes del PNN Cahuinarí. " u="1"/>
        <s v="Enviar oficio al contrtista Famoc de Panel arrendador del edificio, para que se realice estudio de factibilidad para la ubicación de espacios de estacionamiento destinados a personal discapacitado y en silla de ruedas, de igual forma no cuenta con la demarcación entre los carros, con demarcación en piso y señalización en pared, flechas de acceso." u="1"/>
        <s v="Elaborar oficio solocitando a la concesión os planes de mercadeo actuales para ser concertados con Parques y su promoción en la página WEB de PNNC._x000a__x000a_Elaborar memorando solicitando apoyo al área encargada de PNNC para concertar con la concesión los planes de mercadeo para su promoción en la página WEB de PNNC" u="1"/>
        <s v="Consolidar los documentos asociados a la reclamaciones por siniestralidad que hagan parte del parque" u="1"/>
        <s v="2. Actas de reunion  de seguimiento oportuno a la ejecucion y pago de los contratos suscritos de la DTAN y las AP." u="1"/>
        <s v="Solicitar inclusión de actividad &quot;mesas de trabajo conjunto&quot; en el procedimiento de acciones correctivas, una vez expedido el informe preliminar. " u="1"/>
        <s v="Concertar  en el plan de trabajo 2022 el compromiso de elaboración de los planes de mercadeo que serán implementados por la empresa comunitaria " u="1"/>
        <s v="Informar mediante orfeo al lider tematico de la DTAM en materia de autoridad ambiental, sobre la situación detectada en el informe correspondiente al tercer trimestre 2021." u="1"/>
        <s v="Adelantar los procedimientos contractuales de acuerdo con el manual de seguimiento de contratos de ecoturismo." u="1"/>
        <s v="Continuar Remitiendo oportunamente los estados financieros y sus notas con profundización de acuerdo a los lineamientos de la SAF" u="1"/>
        <s v="Crear un expediente virtual que contenga todos los documentos del seguimiento a la ejecución del contrato desde su inicio a la fecha, incluyendo los soportes contables y de análisis de la facturación. " u="1"/>
        <s v="Solicitud al GGF de capacitación sobre la medición y registro del deterioro, así como la determinación y registro de la vida útil para los bienes de PPyE, dirigida a los responsables del manejo de bienes y de la informacion contable en las Territoriales y Nivel Central." u="1"/>
        <s v="Solicitar por medio de ofico el acceso de los software utilizados por la concesión para su operatividad con las respectivas licencias de funcionamiento" u="1"/>
        <s v="Realizar reuniones trimestrales con el contratista empresa Nativos Activos y PNN para establecer las acciones correspondientes al cumplimiento del COASE y determinar el cumplimiento de los compromisos establecidos " u="1"/>
        <s v="Elaborar un memorando solicitando capacitación a los supervisores de los contratos de la concesión y al personal (funcionarios y/o contratistas) del área protegida que apoyan las actividades sobre la responsabilidad e importancia de una adecuada supervisión y las responsabilidad que conlleva" u="1"/>
        <s v="Solicitar  el cumplimiento de los requerimientos señalados en el literal j) de la Obligación No. 15.2.4, del Contrato de Concesión No.001 de 2016 celebrado entre Parques Nacionales Naturales de Colombia y la Unión Temporal Concesión Gorgona; y del anexo técnico, respecto a la constitución de garantías que amparen la totalidad de los accidentes que se causen en virtud de los servicios de buceo._x000a__x000a_Citar al comité de operación para revisión y cumplimiento de acuerdo con la Cláusula No.15.2.4  literal j." u="1"/>
        <s v="Actualizar los documentos de acuerdo a los lineamientos establecidos en el Instructivo Elaboración, Actualización y Derogación de Documentos del Sistema de Gestión Integrado – SGI." u="1"/>
        <s v="Oganizar los documentos denominados inventarios y las encuestas de satisfacción de acuerdo a las normas archivísticas  vigencias 2015 -2020 " u="1"/>
        <s v="Mantener actualizados al personal sobre los procedimientos y trámites para envíos y salidas de elementos y equipos del área protegida." u="1"/>
        <s v="Dar impulso a procesal al expediente 019 de 2018" u="1"/>
        <s v="Apoyar el concepto técnico del PNN PISBA  que permitan ajustar las especies que pueden ser incluidas en la meta del PAA  2022." u="1"/>
        <s v="Realizar lineamientos para el manejo de reintegros presupuestales y de vigencias anteriores, estableciendo actividades, responsables y puntos de control." u="1"/>
        <s v="Generar mesas de trabajo para los ajustes correspondientes en la redacción de los control de los riesgos conforme la gestión de riesgos de corrupción, para los cuales continúan vigentes los lineamientos contenidos en la versión 4 de la Guía para la administración del riesgo y el diseño de controles en entidades públicas de 2018. - DAFP - con los procesos conforme la Tabla No. 2 del Primer Informe de seguimiento a la gestión de riesgos Vigencia 2023 y acompañar hasta recibir la aprobación por parte del líder de proceso y consolidar en el mapa de riesgos de la entidad consolidado." u="1"/>
        <s v="Coordinar con las areas implicadas, jornadas de trabajo que permitan adelantar las actividades de años anteriores para tener a tiempo todos los insumos necesarios para entregar en un menor tiempo de las evidencias de las actividades propuestal en plan de mejoramiento institucional." u="1"/>
        <s v="Revisar en los estudios previos de  contratos de la vigencia 2022 que las activiades sean coherentes con META PAA   y se encuentren acordes a la obligación del mismo" u="1"/>
        <s v="Programar y realizar jornadas de inducción y reinducción, que incluya la navegabilidad por las páginas de PNNC" u="1"/>
        <s v="Establecer cronograma de trabajo y seguimiento del SFF LOS COLORADOS desde la etapa precontratual hasta la ejecución de los proyectos de restauración" u="1"/>
        <s v="Realizar visitas periódicas para la verificación del control  por parte de la Empresa Comunitaria del cumplimiento de la restricción: &quot;El ingreso de bebidas alcohólicas y sustancias psicoactivas está restringido&quot;" u="1"/>
        <s v="Revisar en reunión periódica de seguimiento el cumplimiento de a obligación No. 7 del contrato" u="1"/>
        <s v="4.  Envio trimestral de avance al plan de mejoramiento por procesos de la DTAN." u="1"/>
        <s v="Generar de forma mensual las alertas  de comunicación adecuados de la periodicidad del reporte,  entre el validador del nivel central y la Territorial, con el fin de realizar el reporte del indicador % de las acciones ejecutadas en el marco de la gestión de recursos fisicos que garanticen el mantenimiento y operación en PNNC" u="1"/>
        <s v="_x000a_Identificar en las órdenes de pago de la respectiva carpeta, las certificaciones o constancias de cumplimiento que se generen por parte de los supervisores_x000a__x000a__x000a__x000a_" u="1"/>
        <s v="Revisar y controlar de los consecutivos de la numeración de la boleteria de todas las AP con vocación ecoturistica, una vez se reanude su operación." u="1"/>
        <s v="Generar capacitación del procedimiento Trámites de Comisión, formatos asociados que permita empoderar al equipo del área protegida con relación a la aplicación del procedimiento." u="1"/>
        <s v="Requerimiento al concesionario de revisión de ajuste que mantiene una tarifa única para los residentes del PNN Gorgona (operarios, técnicos y profesionales), desconociendo lo establecido en el anexo técnico, el cual fija una tarifa para alimentación diferente según el cargo de cada persona (operario, técnico y profesional), de acuerdo con la Cláusula No.15 literal 15.2.4 h._x000a_Citar al comité de operación para revisión de ajuste de tarifas ajuste que mantiene una tarifa única para los residentes del PNN Gorgona (operarios, técnicos y profesionales), desconociendo lo establecido en el anexo técnico, el cual fija una tarifa para alimentación diferente según el cargo de cada persona (operario, técnico y profesional), de acuerdo con la Cláusula No.15 literal 15.2.4 h._x000a_" u="1"/>
        <s v="Actualizar y generar los inventarios por cuentadante debidamente firmados a través del formato  INVENTARIO DE ELEMENTOS CUENTADANTE  Código GRF_FO_17,  asignados a los funcionarios y contratistas del PNN " u="1"/>
        <s v="Realizar sensibilización  manual de supervisión  " u="1"/>
        <s v="Identificar y formalizar los comités de carácter obligatorio que se deben implementar y/o mantener en PNNC. En coordinación con las áreas técnicas y la OAJ.”" u="1"/>
        <s v="Realizar un oficio de solicitud al concesionario en donde se estipule la creación de un módulo de acceso a PARQUES NACIONALES, que permita realizar consultas permanentes sobre el estado de la operación otorgada, en cualquier momento de la ejecución del contrato, teniendo en cuenta rangos de fecha o temporadas que PARQUES quiera consultar (capítulo 4 - Anexo Técnico)." u="1"/>
        <s v="Realizar mesa de trabaja con el Grupo de Gestión Humana con el fin de modificar el PROCEDIMIENTO DE REUBICACIÓN O TRASLADO DE FUNCIONARIOS DE LA PLANTA GLOBAL DE PARQUES NACIONALES NATURALES GTH_PR_25, de tal forma que se incluyan actividades  y puntos de control para la generación y cálculo del pago de gastos de traslado por el módulo de viáticos o por medio de un acto administrativo que ordene su pago." u="1"/>
        <s v="1, SENSIBILIZAR A LOS SUPERVISORES Y ABOGADOS EN EL TRÁMITE DE LIQUIDACIÓN DE LOS CONTRATOS" u="1"/>
        <s v="2. Sensibilización a las áreas protegidas respecto respecto del contenido del la ley 1333 de 2009, la Art. 66 y Ss de Ley 1437 de 2011 y el procedimiento de PNN aamb_pr_13" u="1"/>
        <s v="Realizar la divulgación del formato &quot;acta de notificación personal&quot; al equipo del área jurídica para garantizar que se identifiquen las calidades bajo las cuales son notificadas las personas en futuros procesos. " u="1"/>
        <s v="Realizar un comité de seguimiento trimestral al programa de mantenimiento correctivo y preventivo de infraestructuras,  equipos y bienes asociados al contrato de concesión No. 001 de 2019." u="1"/>
        <s v="Solicitar mediante orfeo  el ajuste del  Procedimiento Recaudo y Registros de Derecho de Ingreso GRFN_PR_17. ampliando el plazo de entrega de informes a dias hábiles, previendo las condiciones de desplazamientos  y distancias de las AP  y horarios de atención de los Bancos." u="1"/>
        <s v="Enviar memorando al Grupo de Gestión Humana solicitando se adelanten las acciones necesarias junto con el contratista Famoc de panel arendador del edificio y la ARL, para la elaboracion del estudio de iluminación y su implementación, que permita verificar la planificación de la iluminación artificial debidamente coordinada con la planificación de la iluminación natural y donde se evidencie si la ubicación y color de las luces evitan causar deslumbramientos, reflejos o sombras y si la cantidad de iluminación no genera dificultades a las personas, así como la ubicación, distribución de las lámparas de iluminación,." u="1"/>
        <s v="Contratar para la próxima vigencia un salvavidas" u="1"/>
        <s v="Socializar la resolución por medio de la cual se determina la escala de viáticos, gastos de permanencia y transporte en PNNC, se define su trámite y se dictan otras disposiciones_x000a__x000a_" u="1"/>
        <s v="Enviar la comunicación al procurador del Auto 010 del 31 de mayo de 2021. " u="1"/>
        <s v="Sensibilizar en procedimientos y lineamientos de gestión documental" u="1"/>
        <s v="&quot;Requerimiento al concesionario de revisión de ajuste y cumplimiento de lo establecido en la cláusula 15 literal 15.2.4 h._x000a_ _x000a_Citar al comité de operación para revisión y cumplimiento de acuerdo con la Cláusula No.15 literal 15.2.4 h.&quot;" u="1"/>
        <s v="Requerir a las áreas protegidas de la DTCA la información correspondiente a las características técnicas de los bienes inmuebles relacionados en la matriz PPyE_x000a_  que permitan hacer una identificación clara de cada bien y finalizar el registro conforme de los mismos en el aplicativo Neón" u="1"/>
        <s v="Entrega de evidencias ´por el Jefe PNN Catatumbo de acuerdo a los componentes de la meta mensualmente." u="1"/>
        <s v="Enviar oficio al contrtista Famoc de Panel arrendador del edificio, para que se realice estudio de factibilidad para la adecuación de la ventilación en los espacios interiores del piso 1, 2 y 8, de acuerdo con lo establecido en el ANEXO A de la NTC 6047 de 2013" u="1"/>
        <s v="Solicitar a la Fundación Cerca Viva de la  obligación 32 de la clausula 6 del contrato CPSE 002 del 2016" u="1"/>
        <s v="Actualizar el programa de mantenimiento de vehículos que permita realizar control a las respectivas necesidades de acuerdo con los requerimientos establecidos por el Comité de Seguridad Vial." u="1"/>
        <s v="Elaborar resolución de los bienes susceptibles para baja." u="1"/>
        <s v="Realizar la priorización de las necesidades de mantenimiento de infraestructura para la siguiente vigencia de acuerdo concepto técnico No. 20184500000216 elaborado por el grupo de infraestructura 2018,y los contratos suscritos en los años 2017 y 2018 es necesario realizar un análisis con base en los conceptos elaborados por parte de infraestructura para la priorizacion de las necesidades del área." u="1"/>
        <s v="Construcción caseta para protección de embarcaciones." u="1"/>
        <s v="Realizar revisión mensual  a los boletines de caja y bancos para garantizar el cumplimiento de la acción de firma de los responsables. " u="1"/>
        <s v="Realizar reporte de avances PAA 2022 acorde al cronograma establecido por la Oficina Asesora de Planeación, donde se identifiquen la descripción de avances cuantitativos y cualitativos del indicador: Porcentaje de avance en el proceso de integración de las Areas Protegidas como determinantes ambientales en instrumentos de desarrollo y ordenamiento territorial." u="1"/>
        <s v="Incorporar los planos actualizados en el plan de emergencia actualizado de cada piso del edificio de nivel central." u="1"/>
        <s v="aplicar el procedimiento de archivo y control de registro para los expedientes virtuales" u="1"/>
        <s v="Solicitar a la SSNA que en lo nuevos contratos de ecoturismo comunitario se especifique los terminos en que debe actualizarse el inventario anualmente por parte del contratista." u="1"/>
        <s v="Sensibilizar a los responsables del seguimiento y apoyo administrativo del contrato de ecoturismo al respecto la importancia, procedimientos y lineamientos de la gestión documental en la entidad" u="1"/>
        <s v="Realizar taller de capacitación de la metodología Análisis de Causas con las áreas protegidas PNN Amacayacu, PNN Río Puré, PNN Yaigojé Apaporis y PNN Cahuinarí, con el fin de facilitar los mecanismos de articulación con la Territorial, para la formulación de planes de mejoramiento a través de la identificación de análisis de causas, correcciones, acciones correctivas, indicadores, metas y reportes." u="1"/>
        <s v="Legalizar las comisiones otorgadas a funcionarios y contratistas del PNN Yaigojé Apaporis acorde al procedimiento Trámite de Comisiones y Resolución vigente,  generando alertas y  control de seguimiento a través de la matriz de comisiones otorgadas ._x000a__x000a_" u="1"/>
        <s v="Desarrollar mesa de trabajo en conjunto con el Grupo de Contratos, con el fin de revisar el mecanismo de información utilizado por los supervisores de contratos y convenios para la notificación y aplicación en el caso que se presenten reintegros a los mismos." u="1"/>
        <s v="La realización de capacitación coordinada con la Dirección Territorial respecto al  procedimiento trámite de comisiones  e implementación del  Archivo y Control de Documentos,como mecanismo de control para asegurar la custodia de la información correspondiente a las comisiones tramitadas por el PNN Cahuinarí." u="1"/>
        <s v="Sensibilizar al equipo de apoyo jurídico de la DTCA respecto de la Administración de archivos y gestión documental   " u="1"/>
        <s v="Enviar oficio al contrtista Famoc de Panel arrendador del edificio, para que se realice estudio de factibilidad para la adecuación de un sistema de advertencia contra incendios compuesto por resonadores y/o de luces estroboscópicas instalados y visibles en los cuartos de baño, en las salas de reuniones dentro de la edificación donde se ubican personas y pueden permanecer solas." u="1"/>
        <s v="Revisar la identificación del presunto infractor y realizar las correcciones pertinente en el expediente #04 de 2021" u="1"/>
        <s v="Realizar memorando a la Coordinación administrativa y financiera solicitando que todos los boletines de caja y bancos sean firmados por los responsables. " u="1"/>
        <s v="Comunicaciones enviadas a la oficina de  gestion y manejo solicitando las directrices de seguimiento a implementar a los planes de manejo de las AP de PNN. " u="1"/>
        <s v="Identificar los cambios que se requieren solicitud de ajuste en la Caracterización del proceso Adquisición de Bienes y Servicios y en el Manual de Contratación adoptado por la Enttidad" u="1"/>
        <s v="Diseñar, socializar y solicitar la inclusión en el sistema de Gestion de Calidad una lista de chequeo, indicando los aspectos formales que deben tener los documentos soportes para realizar los pagos._x000a_" u="1"/>
        <s v="Socializar con los temáticos del GPM responsables de los documentos que presentan inconsistencias, la nueva estructura de los documentos con base al instructivo  Elaboración, Actualización y Derogación de Documentos del Sistema de Gestión Integrado – SGI," u="1"/>
        <s v="Realizar el tramite correspondiente para incluir el formato de cancelaciòn de reservas al SGI" u="1"/>
        <s v="Solicitar al concesionario un informe de equipos  entregados por parte de PNNC  que cumplieron su vida útil según lo establecido en la cláusula No 15 literal 15.2.3.i_x000a_Revisar con el concesionario físicamente los elementos entregados por parte de PNNC que cumplieron su vida útil según lo establecido en la cláusula No. 15 literal 15.2.3.i" u="1"/>
        <s v="Elaborar oficio al concesionario requiriendo la correcion en las garantias para las vigencias 2020 y 2021, no registran la incorporación de la actualización del SMMLV, estando el valor total asegurado por debajo del techo requerido. Las pólizas aportadas no se encuentran firmadas por el tomador, lo anterior en cumplimento a la cláusula 35 literal a." u="1"/>
        <s v="Realizar los reportes respectivos del consumo mensual del combustible y del suministro del mismo a traves del contrato de bonos de big pass" u="1"/>
        <s v="capacitar y socializar el procedimiento al personal del PNN Sumapaz para garantizar la implementación del formato de visita de campo" u="1"/>
        <s v="Establecer como punto de control una lista de chequeo que permita  verificar el cumplimiento de requisitos de los documentos remitidos por el supervisor y que constituyen soportes de la legalización del convenio. Se remitirá el número de expedientes relacionados en informe de auditoria con inclusión de la lista de chequeo  diligenciada " u="1"/>
        <s v="Solicitar a la EC certificado de afiliación de los meses faltantes al momento de la auditoría " u="1"/>
        <s v="Documentar los lineamientos sobre el diligenciamiento del plan de Anticorrupción y Atención al ciudadano en sus diferentes componentes." u="1"/>
        <s v="Realizar los informes de seguimiento en la peruiodicidad establecida" u="1"/>
        <s v="Actualización mensual de la matriz de incapacidades_x000a__x000a_Conciliación de los saldo por incapacidades mensuales" u="1"/>
        <s v="Generar de forma mensual las alertas de comunicación del reporte realizado al  validador del nivel central, con relación a los avances obtenidos respecto al  indicador  Porcentaje de avance en el proceso de integración de las Areas Protegidas como determinantes ambientales en instrumentos de desarrollo y ordenamiento territorial" u="1"/>
        <s v="Solicitar a SSNA capacitación en las funciones y obligaciones en la supervisión de contratos de ecoturismo comunitario y en el Manual de supervisión de contratos de ecoturismo comunitario de la entidad." u="1"/>
        <s v="Consolidar  y archivar los memorandos del Grupo de Gestión Financiera remitido al PNN Corales del Rosario y San Bernardo con la relación de la numeración de las boletas enviadas y el número de talonarios durante los periodos auditados " u="1"/>
        <s v="Documentar las charlas/capacitaciones en materia ambiental que se realicen al personal que presta servicios en el Ecohotel La Cocotera " u="1"/>
        <s v="Realizar reuniones de seguimiento con el equipo del área protegida  para consolidar y validar  que las evidencias correspondan al periodo de reporte." u="1"/>
        <s v="Realizar la actualización del registro de predios en el inventario de acuerdo con el procedimiento de entrada de almacén." u="1"/>
        <s v="Una vez se reactive el contrato con &quot;CorpoAndakies&quot; Convocar por Orfeo a la reunión del COASE, proponiendo fecha para su realización" u="1"/>
        <s v="Adquirir los buzones de sugerencias y proveerlos de los formatos correspondientes, en la oficina corregimiento El Valle y en la sede operativa del Parque Nacional, para las PQRS de los usuarios y visitantes_x000a_" u="1"/>
        <s v="Generar los espacios de comunicación adecuados entre la territorial,  el validador o líder del  del proceso de nivel central, con el fin de generar alertas, incorporar recomendaciones al reporte PAA 2022, con relación al indicador Porcentaje de hectáreas con presiones originadas en infracciones ambientales, intervenida mediante la función sancionatoria" u="1"/>
        <s v="Realizar los reportes respectivos del consumo mensual del combustible y del suministro del mismo a raves del contrato de bonos de big pass" u="1"/>
        <s v="Generar los reportes mensuales de consumo de combustible y lubricantes, diligenciando en su totalidad los campos de los formatos 23, 24 y 25, además de registrar qué tipo de vehículo (TERRESTRE, FLUVIAL O ESTACIONARIO) es objeto de consumo para el debido reporte mensual a la DTAM._x000a__x000a_" u="1"/>
        <s v="Presentar las notas a los estados financieros mensuales (3) con el nivel de profundidad requerido y acordado con el grupo de gestion financiera del nivel central correpondiente a la vigencia 2021." u="1"/>
        <s v="Socializar el procedimiento de entrega de producto informe de implementación del PEC con el equipo del PNN El Tuparro." u="1"/>
        <s v="Realizar mesas de trabajo con el PNN Cordillera de los Picachos para adelantar la actualización del Plan de Emergencias y Contingencias por Desastres Naturales y Socio naturales - PECDNS." u="1"/>
        <s v="Realizar reuniones de seguimiento donde se generen compromisos y se revisen la recuperación de cartera, el cumplimiento de tareas y fechas de acuerdos de pago" u="1"/>
        <s v="Realizar conciliaciones de operaciones recíprocas, previa verificación de la información y confirmación de saldos con las entidades públicas y realizar la socialización del seguimiento." u="1"/>
        <s v="Proyectar oficio dirigido a la Empresa Comunitaria aclarando cuales son los contenidos de las planillas de limpieza" u="1"/>
        <s v="Realizar reunión con el responsable de apoyo del seguimiento al contrato donde se establezcan los criterios de las evidencias en el marco de la ejecución del contrato de la EC" u="1"/>
        <s v="Realizar una verificación de la reglamentación requerida que permita asegurar la viabilidad en la continuidad del contrato o en su defecto su terminación. " u="1"/>
        <s v="Socializar a las Direcciones Territoriales las modificaciones a los documentos del SGC" u="1"/>
        <s v="Socializar a funcionarios y contratistas el diligenciamiento de los campos del formato cumplido de comisión Código GTH_FO_26 V.4" u="1"/>
        <s v="Informes mensuales y trimestrales de PVC con todas las explicaciones que den claridad sobre los recorridos ejecutados." u="1"/>
        <s v="Realización de solicitud a nivel central de los elementos necesarios para la instalacion de los radios y los mantenimientos necesarios de los mismos." u="1"/>
        <s v="Realizar revisión y actualización de inventario por cuentadante" u="1"/>
        <s v="Identificar y consignar los registros correspondientes que hacen parte del expediente  DTAM04-2017_x000a__x000a__x000a_" u="1"/>
        <s v="Parametrización  de delegación de supervisión para que la plataforma transaccional SECOP II lo realice automaticamente dejando soporte mediante correo electrónico al supervisor en tiempo real, evidenciando la designación de supervisión en la fecha en que se adjudique el contrato" u="1"/>
        <s v="Elaboración de un documento orientador para cumplimiento por parte del equipo._x000a_Tomar medidas para mantenimiento, protección y ubicación de las embarcaciones y motores del área protegida. (Fondeo, guardado, operatividad, etc)._x000a_" u="1"/>
        <s v="PNN YARIGUIES  presentara  los avances de  metas PAA  al profesional temático de restauración la DTAN mensualmente." u="1"/>
        <s v="Presentar una muestra de los CDP  y RP expedidos y firmados (5 de cada uno)  de cuerdo al procedimiento GRFN_PR_06 Actividad No. 6 de la vigencia 2021." u="1"/>
        <s v="Solicitar a la SSNA claridad en  los criterios de las evidencias que soportan la ejecución de la obligación No. 7 del contrato de Ecoturismo Comunitario No.001 de 2008 " u="1"/>
        <s v="Solicitar a la Empresa Comunitaria evidencia del cumplimiento o gestión para el cumplimiento de las normas y reglamentaciones " u="1"/>
        <s v="Realizar reuniones periódicas (semestral) de seguimiento para la evaluación del proceso de actualización del instrumento de planificación)_x000a_Dos Reuniones con los Tres Niveles para el seguimiento y evaluación del Proceso:_x000a_Reunión 1: 31 de Julio del 2020 _x000a_Reunión 2: 30 de noviembre del 2020_x000a_" u="1"/>
        <s v="Solicitar el  certificación de de recaudo y recibo de consignación del mes de agosto de 2016  y archivarlo en la respectiva carpeta de  contratos de Ecoturismo." u="1"/>
        <s v="Informe de recaudos por ingresos de vistantes consolidados de los meses octubre, noviembre y diciembre 2.021 de las actividades ecoturisticas realizadas directamente por PNN del Cocuy." u="1"/>
        <s v="Realizar la siembra de los 19020 individuos, en las 14 hectáreas proveniente de la meta 2021 " u="1"/>
        <s v="Establecer un plan de trabajo de implementación y seguimiento del proyecto de restauración en el PNN SNSM, que comprenda desde la etapa precontractual hasta la siembra de los individuos." u="1"/>
        <s v="Establecer un plan de trabajo de implementación y seguimiento del proyecto de restauración en el SFF CGSM, que comprenda desde la etapa precontractual hasta la siembra de los individuos." u="1"/>
        <s v="Realizar tramite de oficialización de los documentos ante la Oficina Asesora de Planeación " u="1"/>
        <s v="Ajustar los documentos asociados al proceso  de acuerdo con los lineamientos dados por el   instructivo Elaboración, Actualización y Derogación de Documentos del Sistema de Gestión Integrado – SGI." u="1"/>
        <s v="Sensibilizar al equipo de apoyo jurídico de la DTCA respecto la importancia de los ejercicios de auditoria interna" u="1"/>
        <s v="Realizar el estudio para solicitar ajustes y/o aprobar los Planes Operacionales indicados en el Anexo Técnico y demás informes presentados por el CONCESIONARIO para las vigencias 2017, 2018, 2019 y 2020, todo ello dentro de los plazos establecidos en el Anexo Técnico, incumpliendo con el numeral 11 de la cláusula No. 18" u="1"/>
        <s v="Remisión de oficio dirigido a la empresa comunitaria requiriendo el pago correspondiente a la remuneración a la Unidad dentro de los tiempos establecidos " u="1"/>
        <s v="Priorizar la implementación del formato hoja de control.Todos los expedientes de la vigencia 2020, incluirán el formato desde la apertura y se diligenciará en la medida que avance el proceso" u="1"/>
        <s v="_x000a_Actualizacion Politica de grupo en el Arbol Principal del Directorio Activo para restringir el uso de software" u="1"/>
        <s v="Elaborar oficio requiriendo a la concesion los amparos de la pólizas sean sucesivos en las fechas establecidas en cada anualidad y que los bienes amparados cuenten con el seguro en forma continua como lo es para la embarcación LA VICTORIA." u="1"/>
        <s v="Cumplir con las actividades de supervisión descritas en los contratos de ecoturismo comunitario, de  acuerdo con el Manual de Contratación y de Supervisión de la Entidad." u="1"/>
        <s v="Elaborar oficio solicitando  al concesionario la entrega del Programa de Mantenimiento Preventivo y Correctivo, el Plan de Operaciones y Seguridad, El Plan de Manejo Ambiental de la Concesión y el Plan de Emergencias y demás documentos; con sus respectivas actualizaciones" u="1"/>
        <s v="Elaborar acta que evidencie las fechas de suspensión y reanudación_x000a__x000a_Revisar que las actas generadas cumplan con todos los requisitos necesarios para el cumplimineto de la supervision" u="1"/>
        <s v="Evidenciar la firma de la prorroga de la comisión No. 572 del 04-06-2019 conferida a Nasly Herrera para el día 12-06-2019 por parte de la Directora Territorial" u="1"/>
        <s v="Verificar con el concesionario Inventarios físicos." u="1"/>
        <s v="Realizar el procedimiento estipulado para registrar elementos en el inventario con descripción de destinación final" u="1"/>
        <s v="Adecuar  la matriz de seguimiento a los procesos sancionatorios ambientales con el fin de que la  base cuente con mecanismos de autocontrol de términos o tiempo para la diferentes actuaciones." u="1"/>
        <s v="Realiza sensibilización sobre control de registros, evidencias a entregar en cada instrumento de reporte. " u="1"/>
        <s v="Presentar el cronograma de actividades generales consolidado, el informe de diagnóstico y los informes de avance de seguimiento trimestrales porcentual y descriptivo consolidados." u="1"/>
        <s v="Realizar reunión  al interior del AP donde se establezcan las evidencias que se deben requerir para cada obligación con el fin de que la persona que apoye en el seguimiento tenga claro lo que se solicitará _x000a_" u="1"/>
        <s v="Presentar a la Oficina de Gestión del Riesgo los Planes de Contingencia de Riesgo Público de los PNN  Alto Fragua, La Paya, Nukak, Puinawai, Amacayacu, Cahuinarí y Orito, con el fin de contar con la aprobación del documento." u="1"/>
        <s v="Solicitar a la SAF  la aprobación de la poliza de  garantia de los contratos 001 y 002 del 2016." u="1"/>
        <s v="Revisar la conformidad de los registros y especificaciones técnicas de los (316) bienes  inmuebles  de la DTCA relacionados en la matriz PPyE y ajustar a partir de los lineamientos (procedimiento y manual manejo control PPyE) " u="1"/>
        <s v="Realizar seguimiento diario al cumplimiento del procedimiento y  nuevos formatos establecidos para la elaboración del Boletin de Caja y Bancos, de acuerdo a la revisión realizada por las personas que intervienen en el proceso (elaboró, revisó y aprobó)" u="1"/>
        <s v="Realizar seguimientos a los avances del proyecto de restauracion de acuerdo el plan de trabajo establecido " u="1"/>
        <s v="Aplicar el concepto que se reciba de Colombia Compra Eficiente con relación a la publicación de los soportes de hoja de vida de la contratación por prestación de servicios en la plataforma SIGEP, a partir de la vigencia 2023." u="1"/>
        <s v="Articular acciones con la Dirección Territorial con el fin de Solicitar el ajuste a los formatos de control de suministro,  conslidado de consumo y análisis de consumo de combustible Números  23, 24 y 25 del proceso Gestión de Recursos Físicos, con el fin de ralizar el registro real de consumo que se da a través de otros equipos como guadañas, generadores, otros." u="1"/>
        <s v="Impulsar 22 procesos sancionatorios que se encuentren en etapa de indagación preliminar y determinar si se inicia proceso sancionatorio ambiental o se archivan las actuaciones. " u="1"/>
        <s v="Implementar mecanismos que permitan que de manera conjunta las partes involucradas en la prestación del servicio ecoturistico permitan el cumplimiento de sus obligaciones. " u="1"/>
        <s v="Enviar oficio al contrtista Famoc de Panel arrendador del edificio, para que se realice estudio de factibilidad, para disponer de parqueaderos para el personal discapacitado, de acuerdo con el número de disponibilidad de espacios para el estacionamiento de PNN. " u="1"/>
        <s v="Realizar la diligencia de notificación a los investigados del Auto 010 del 31 de mayo de 2021" u="1"/>
        <s v="Realizar seguimientos a la operación del contrato de concesion de la Union Temporal Operación Nevados, haciendo especial enfasis al tema de alojamiento." u="1"/>
        <s v="Requerir a través del proceso Control de Documentos el ajuste del Manual de Contratación y de la  carcterización del proceso Aquisición de Bienes y Servicios Código: ABS_CA_01, versión 5 de 2019, acorde a la plataforma Secop II, con la participación de la de las Direcciones Territoriales." u="1"/>
        <s v="Realizar seguimiento mensual a los anticipos pendientes por legalizar generando alertas a través de correos electrónicos y solicitando el informe del Supervisor del convenio para  ejecutar la legalización en el sistema SIIF Nación." u="1"/>
        <s v="Requerir al Grupo de Procesos Corporativos los ajustes realizados a la póliza Casco Barco, con el fin de que  Los elementos que están amparados en las pólizas de seguros y que sean siniestrados, sean indemnizados por el valor de las cotizaciones y no por valores registrados en inventarios " u="1"/>
        <s v="_x000a_Programar y realizar jornadas de capacitación sobre la Gestión Documental dirigido a todo el personal del PNN Utría." u="1"/>
        <s v="Remisión de memorando con acta firmada " u="1"/>
        <s v="Aprobar los Planes Operacionales de que trata el Anexo Técnico y se vigilarà, mediante la solicitud al concesionario del formato 10 del anexo técnico, y velar por su correcta aplicación en los periodo 2020" u="1"/>
        <s v="Mantener hojas de vida de las embarcaciones actualizadas y con datos de zarpes." u="1"/>
        <s v="Generar las acciones necesarias para que los pagos de las expensas se realicen de forma mensual " u="1"/>
        <s v="Socializar,  ante el CDGR de Buenaventura, el PEC del AP " u="1"/>
        <s v="Implementar todo lo relacionado para dar  cumplimiento de la actividad No.4 del Procedimiento “Recaudo y Registro de Derecho de Ingreso” código: GRFN_PR_17 versión 2" u="1"/>
        <s v="Archivar los documentos que le dieron cumplimiento a la Clausula No. 18 " u="1"/>
        <s v="Registrar la información relacionada con los zarpes de las embarcaciones y los mantenimientos realizados" u="1"/>
        <s v="Trimestralmente la coordinacion administrativa y financiera de la DTCA emitira seguimientos y alertas con los saldos que se encuentren girados como anticipos en el marco de cada uno se los convenios suscritos y se requerira a cada superivisor de la responsabilidad de legalizacion sopesan de las correspondientes acciones disciplinarias" u="1"/>
        <s v="Gracrantizar que la movilización para la operación del equipo del area, sea realcoe en las embarcaciones y los motores del Parque " u="1"/>
        <s v="Actualizar los planos de evacuación de cada piso del edificio de nivel central conforme a la nueva distribución del mobiliario" u="1"/>
        <s v="Actualizar el PECDN con participación del equipo de la DTAM y revisión en los tiempos de la OGR" u="1"/>
        <s v="Generar espacios de seguimiento, verificación y sensibilización de los procesos y procedimientos aplicables al AP" u="1"/>
        <s v="Hacer la debida comunicación a la procuraduria, dando cumplimiento a lo establecido en el artículo 56 de la Ley 1333 de 2009   " u="1"/>
        <s v="Revisar y solicitar ajustes pertinentes en el riesgo a monitorear vigencia 2021 conforme lineamientos del DAFP,  la entidad y el alcance del Área Protegida" u="1"/>
        <s v="Solicitar capacitación mediante memorando asociada a la temática a DTCA" u="1"/>
        <s v="Implementar espacios de socialización  del procedimiento de actualización del instrumento de planeación, al equipo del Parque Nacional Natural Farallones de Cali, que permita dar cumplimiento a las actividades 8 y 10 " u="1"/>
        <s v="Realizar la Supervisión de la estructuración del proceso, garantizando la publicación de las aprobaciones de póliza de los contratos de prestación de servicios en la plataforma SECOP II, de conformidad con el  artículo 2.1.1.2.1.8 del Decreto 1081 de 2015." u="1"/>
        <s v="Reportar los comprobantes de SIIF Nación, soportados con informes de conciliación de PPYE." u="1"/>
        <s v="Elaborar y socializar fichas y/o comunicaciones, respecto a la importancia de la estrategia de participación de la mujer en el marco de la Ley 581 de 2000, para fortalecer el programa de equidad de género en coherencia con las normas relacionadas del tema así como las instrucciones emitidas por la Dirección General. " u="1"/>
        <s v="Elaborar los estudios previos de acuerdo con la asignación presupuestal." u="1"/>
        <s v="Solicitar a la ARL estudio de iluminación en el nivel central" u="1"/>
        <s v="Elaborar las perconciliaciones de acuerdo a los movimientos bancarios generados por la direccion territoral. " u="1"/>
        <s v="Realizar un informe contable anual de depreciación basado en la revisión anual de vidas útiles que realiza la dependencia competente" u="1"/>
        <s v="Verificar que todas las comisiones de los funacionarios y contratistas de la DTAM  que sean autorizadas, cuenten la firma del Jefe inmediato y Directora Territorial." u="1"/>
        <s v="Elaborar memorando de solicitud de capacitacion a los supervisores de los contratos de concesión y al personal (funcionarios y/o contratistas) del área protegida que apoyan las actividades de Ecoturismo en el Parque; con el fin de conocer la importancia y las responsabilidad de una adecuada supervisión." u="1"/>
        <s v="Informar mediante memorando a los jefes de áreas protegidas el cronograma para la solicitud de PAC. " u="1"/>
        <s v="Crear un expediente virtual (DRIVE GOOGLE) de POLIZAS exigidas desde el inicio del contrato, un drive creado por la concesión según capitulo 4 del anexo técnico. " u="1"/>
        <s v="Cargar en la plataforma los documentos faltantes de ejecución de los procesos LP-003-2020. " u="1"/>
        <s v="Realizar seguimiento a través de base de datos manejada por el apoyo jurídico, quien realizará el reporte mensual de cumplimiento._x000a__x000a_" u="1"/>
        <s v="Dar impulso procesal al expediente 003/2020." u="1"/>
        <s v="Revisar la parametrización del formato de boletín de caja y bancos y que el diligenciamiento corresponda a los soportes anexos." u="1"/>
        <s v="Realizar capacitaciones al equipo del PNN de Macuira con apoyo de la DTCA para fortalecer las capacidades del personal en el procedimiento en el SGD ORFEO y los lineamientos para dar trámites a las PQRS" u="1"/>
        <s v="Asignar mediante memorando la actualización y reporte bimensual a auxiliar administrativo._x000a__x000a_Solicitar capacitación asociada a la temática a DTCA._x000a__x000a_Enviar memorando certificando el reporte por los meses no certificados" u="1"/>
        <s v="Enviar memorando a las AP informando y recordando los tiempos establecidos para el inicio del trámite sancionatorio en la ley 1333 de 2009, el procedimiento interno." u="1"/>
        <s v="Socializar al equipo de trabajo GGIS y GTEA (por ser los grupos implicados en el procedimiento donde se encontró el error) sobre la estructura que compone el encabezado de los documentos del SGI." u="1"/>
        <s v="Solicitar a la Fundación Cerca Viva de las evidencias de cumplimiento de la obligación 37 de la clausula 6 del contrato CPSE 002 del 2016" u="1"/>
        <s v="Enviar Memorando al Grupo de Comunicaciones para que se realice estudio de factibilidad para la demarcación y señalización con el nombre de la entidad de los parqueaderos designados a PNNC, de forma que permita ser visualizados e identificados de manera ágil por los visitantes." u="1"/>
        <s v="Realizar sensibilización a supervisores y pagador sobre la  ejecución contractual en el secop, y realizar seguimiento a la eficacia de la acción, mediante la evaluación de impacto." u="1"/>
        <s v="Armonizar  formato de solicitud de pedidos con la salida de almacén que se elabora en el software." u="1"/>
        <s v="Socializar el componente del acto administrativo con el personal que proyecta los mismos (área jurídica)" u="1"/>
        <s v=" Realizar informe técnico del computador Lenovo de placa No. 22044 asignado al PNN  Yaigojé Apaporis, por encontrarse en estado obsoleto y con daño en la tarjeta principal, con el fin ser dado de baja" u="1"/>
        <s v="Adjuntar en el próximo reporte de riesgos, los soportes de inscripción y respectivos certificados resultado de las capacitaciones, sobre información y prevención del COVID 19 y temas asociados mediante la plataforma virtual de la  ARL." u="1"/>
        <s v="Actualizar los bienes según las especificaciones técnicas, marcas, seriales  y modelos, con el fin de registrar mensualmente en el sistema NEON los inventarios " u="1"/>
        <s v="Socializar el procedimiento de actualización del instrumento de planeación al equipo del SFF Malpelo para dar cumplimiento a las actividades 8 y 10 " u="1"/>
        <s v="Reiterar mediante memorando al Grupo de Gestión Financiera el estado de autorización del acto administrativo correspondiente al reintegro a la Nueva EPS, con el fin de generar la  transferencia y subsanar el saldo por imputar del DRXC del año 2020 asignado a la DTAM." u="1"/>
        <s v="Adelantar oportunamente el proceso de contratación para la vigencia 2022 con el fin de contar con los viveros en funcionamiento y poder dar cumplimiento a  las metas establecidasen el Plan de Acción Anual 2022, respecto al indicador &quot;Número de Viveros en Funcionamiento&quot;._x000a__x000a_" u="1"/>
        <s v="Socializar el procedimiento de PCRP al equipo del SFF Malpelo" u="1"/>
        <s v="Solicitar, en el marco de la supervisión, a la Subdirección de Sostenibilidad y Negocios Ambientales y al Grupo de Infraestructura el estudio y validación del plan de mantenimiento presentado por el Concesionario.  _x000a__x000a_Solicitar las evidencias fotograficas del cumplimiento del plan de mantenimiento preventivo y correctivo que ha ejecutado la Concesiòn" u="1"/>
        <s v="Citar al comité de operación con el fin de crear el módulo de acceso a PARQUES, por parte del Contratista este debe permitir a la entidad agregar la información de diferentes maneras dadas las necesidades de información que puedan solicitar los entes de controlacordar un protocolo y una estrategia de generación y manejo de información. El cual cuente con el protocolo formalizado y la estrategia a seguir mediante un documento que se observe los acuerdos de uso de este módulo, para lo cual el  supervisor y a quien él designe tendrán total acceso a la informaciòn, para realizar la labor correspondiente en desarrollo de la supervisión." u="1"/>
        <s v="Solicitar mediante oficio a la Empresa Comunitaria ruta de manejo integral de residuos solidos en el predio la Cocotera " u="1"/>
        <s v="Realizar seguimiento mensual al cumplimiento de términos dispuestos en la Ley 1333/2009 y realizar el impulso procesal pertinente" u="1"/>
        <s v="Realizar reporte mensual de combustible en los formatos 23, 24 y 25, inclusive de no haber registro de consumo en el mes a informar." u="1"/>
        <s v="Accion 1. Socialziar al profesional Juridico de la DTAN  sobre las acciones establecidas en el mapa de riesgospara el proceso de servicio al ciudadano." u="1"/>
        <s v="Accion 2: socialziar al profesional Juridico de la DTAN  sobre las acciones establecidas en el mapa de riesgospara el proceso de servicio al ciudadano." u="1"/>
        <s v="Dar impulso a los expedientes sancionatorios evidenciados en el informe de auditoria sin impulso procesal" u="1"/>
        <s v="Aplicación y cumplimiento del procedimiento de Gestión de Riesgo Público por parte del Parque Nacional Natural Gorgona" u="1"/>
        <s v="Realizar la conciliación contable con la matriz &quot;incapacidades&quot;  del drive que diligencia gestión humana y tesoreria, con la información registrada en la contabilidad." u="1"/>
        <s v="Elaborar oficio dirigido a la concesión requeiriendo el cumplimiento a la Cláusula No.15 literal 15.2.5 g. Haciendo referencia a las señales de no uso y peligro del Mirador, hasta el desmonte del mismo" u="1"/>
        <s v="Solicitar a las DT y areas protegidas pendientes de cargue de evidencias del 2021, el envio o justificación de no entrega de las mismas. " u="1"/>
        <s v="Generar  alertas tempranas por  profesional de planeación DTAN posteriores a los reportes trimestrales realizados por las AP  para garantizar el cumplimiento de las metas propuestas en el PAA de acuerdo a las fechas  establecidas en el cronograma emitido por la oficina asesora de planeación.  " u="1"/>
        <s v="Generar los boletines de caja y bancos, informes de bancos Vs saldos contables estado de órdenes bancarias, acorde a los puntos de control asociados a las actividades 9 y 10 del procedimiento ELABORACIÓN DE BOLETÍN CAJA Y BANCOS, de las vigencias 2017-2018-2019-2020 y 2021_x000a__x000a_" u="1"/>
        <s v="Generar mesa de trabajo para la formulación de planes de mejoramiento, articulando las áreas protegidas con la Territorial en la identificación de análisis de causas, correcciones, acciones correctivas, indicadores y metas" u="1"/>
        <s v="Solicitar a la ARL estudio de señalización a cada piso del edificio de nivel central, que incluya las necesidades de señales braile, tamaño, simbología, iluminación, tipo y ubicación." u="1"/>
        <s v="Solicitar al GPC mediante ORFEO la limpieza y pintura de la enfermería" u="1"/>
        <s v="Realizar reunión trimestral de seguimiento a los contratos suscritos con terceros (en caso de no tener contratos con terceros dejarlo fijado en lista de asistencia )" u="1"/>
        <s v="Requerir por medio de oficio al concesionario el cumplimiento  a  las acciones tomadas para minimizar impactos negativos sobre la cobertura vegetal, la fauna, el recurso hídrico y el paisaje, generados en desarrollo del objeto del contrato (formato 10 anexo técnico)" u="1"/>
        <s v="Realizar  seguimientos a la operación del contrato de concesion de la Union Temporal Operación Nevados, haciendo especial enfasis al tema de alimentación." u="1"/>
        <s v="Solicitar, en el marco de la supervisión, a la Subdirección de Sostenibilidad y Negocios Ambientales y al Grupo de Infraestructura el estudio y validación del plan de mantenimiento presentado por el Concesionario.    " u="1"/>
        <s v="Recopilar y Archivar conforme los procedimientos y lineamientos de gestión documental   las encuestas de satisfacción aplicadas en el PNNCRSB vigencias 2015 a 2020 " u="1"/>
        <s v="Entrega de un documento _x000a_Guía para reportar indicadores asociados a la Implementación de acciones de investigación, monitoreo y manejo de vida silvestre para el plan de acción anual 2022. " u="1"/>
        <s v="Ajustar el manual de contratación de la entidad con orientaciones para que los servidores y contratistas realicen su declaración de conflicto de intereses." u="1"/>
        <s v="Realizar mesas de trabajo con los supervisiores de los contratos de ecoturísmo comunitario, las Direcciones Territoriales, SSNA y SAF con el fin de revisar los linamientos relacionados con la ejecución de los contratos de ecoturismo comunitario relacionados con informes financieros y certificación de ingresos." u="1"/>
        <s v="Aplicar adecuadamente el procedimiento  Archivo y  Control de Registros, acorde las tablas de retención documental de la DTAM " u="1"/>
        <s v="Realizar la toma física de inventarios, con el fin de tener el registro de inventario por cuentadante de la Dirección Territorial Amazonía _x000a__x000a__x000a_" u="1"/>
        <s v="Realizar la actualización del mapa de presiones en el Protocolo de PVC y en el Plan de Manejo del PNN Utría. Última versión 2013." u="1"/>
        <s v="Elaborar oficio al concesionario requiriendo las Planillas de nómina con los aportes parafiscales y seguridad social de los trabajadores durante la ejecución del contrato." u="1"/>
        <s v="Mediante oficio solicitar al contratista que se detalle el pago de cada servicio publico en la información financiera  " u="1"/>
        <s v="Solicitar a la SAF una mesa de trabajo para revisar la pertinencia de elaborar un manual o procedimiento para la realización de las revisiones trimestrales de los informes financieros de los contratos de ecoturismo comunitario" u="1"/>
        <s v="Continuar dando cumplimiento al procedimiento Cadena Presupuestal Código: GRFN_PR_06 Actividad No. 6 con la firma de los Certificados de Disponibilidad Presupuestal y Registros Presupuestales  inmediatamente sean expedidos en el aplicativo SIIF – Nación." u="1"/>
        <s v="Finalizar con la estabilidad de la herramienta de Gestión Documental Orfeo para realizar las integraciones requeridas a traves de las solicitudes recibidas por GLPI sobre el aplicativo. " u="1"/>
        <s v="Generar  de formamensual las alertas  de comunicación adecuados de la periodicidad del reporte,  entre el validador del nivel central y la Territorial, con el fin de realizar el reporte del indicador Porcentaje de bienes recibidos actualizados en el sistema" u="1"/>
        <s v="Realizar notificación de designación de supersión a través del Gestor Documental Orfeo." u="1"/>
        <s v="Establecer los lineamientos de presentación de informes trimestrales que incluya la estructura de contenidos de estos y fechas de presentación, así como socializar y formalizar este protocolo con la Unión Temporal Operación Nevados (UTON)" u="1"/>
        <s v="Elaborar comunicación a la Aseguradora, para excluir los bienes de consumo de las pólizas." u="1"/>
        <s v="Remitir al equipo de trabajo alertas via correo electrónico a partir del seguimiento de la matriz del SGD ORFEO " u="1"/>
        <s v="Revisión de consumo de combustible en informes mensuales. " u="1"/>
        <s v="Socializar el plan de riesgo publico con el personal del Area Protegida" u="1"/>
        <s v="Incorporar las observaciones y recomendaciones que se den por parte de la Oficina Gestiión del  Riesgo y DTAM, a los Planes de Contingencia de Riesgo Público." u="1"/>
        <s v="Solicitar a la EC realizar el tramite correspondiente al permiso de construcción del espacio requerido" u="1"/>
        <s v="1. Sensibilización a los funcionarios y a los contratistas de la DTAN que tienen relación con los procesos sancionatorios ambientales respecto del contenido del articulo 17 de la ley  1333 de 2009" u="1"/>
        <s v="Realizar sensibilización sobre la importancia del diligenciamiento de los formatos de préstamo de  vehículos de la entidad y control, movilización y permanencia de vehículos." u="1"/>
        <s v="Solicitar a la SAF capacitación en las funciones y obligaciones en la supervisión de contratos de ecoturismo  y en el Manual de supervisión de contratos de la entidad." u="1"/>
        <s v="Convocar una mesa de trabajo con la Dirección Territorial y responsable de almacén con el fin de identificar las gestiones correspondientes para la actualización de los inventarios " u="1"/>
        <s v="Generar memorandos  para la Utilización del gestor documental institucional que permita trazabilidad del proceso a nivel Dirección Territorial  y Área Protegida._x000a_" u="1"/>
        <s v="Revisar diariamente las sugerencias, radicarlas y darles el trámite correspondiente, en cumplimiento al “Instructivo para la Atención y Trámite de PQRSD AU_ IN_04." u="1"/>
        <s v="Remitir a la DTCA solicitud de mesa de trabajo para tener claridad en los criterios relacionados con la obligación No. 14, con el fin de que se de un cumplimiento a esta por parte de la Empresa Comunitaria " u="1"/>
        <s v="Elaborar matriz de seguimietno a los pagos por créditos de los funcionarios." u="1"/>
        <s v="Realizar presentacion y el pago oportuno de los impuestos de retención en la fuente" u="1"/>
        <s v="Solicitar por oficio a la conseción allegar los informes pendiente con las evidencias del  Anexo tecnico; en cumplimiento de a Cláusula No.15 Obligaciones del Concesionario: 15.2) Obligaciones Durante la Ejecución, 15.2.1) Obligaciones Generales y de Carácter Administrativo" u="1"/>
        <s v="Identificar a través de los formatos establecidos en el proceso Gestión de Recursos Físicos, la relación de los vales dejados de reportar a la DTAM correspondientes al consumo de combustible del mes de abril vigencia 2020 y relacionados con el consecutivo No. 029 al 063 por valor de $50.000.oo y en el consecutivo de los vales No. 050 al 100 por valor de $100.000." u="1"/>
        <s v="Para las Ap (PNN Tama, PNN Yariguies, SFF guaneneta y SFF Igiuaque)  se solicitaran  los recursos para contratacion del personal y las actividaes que requieran para la actualización de los planes de manejo a vencer en el año 2023 para la DTAN" u="1"/>
        <s v="Realizar una sensibilización sobre el Procedimiento de Ejecución y Control Programa de PAC -GRFN_PR 09 Actividad No. 21, al personal de las áreas protegidas. " u="1"/>
        <s v="Realizar la Actualización del Procedimiento de Salidas de Almacén." u="1"/>
        <s v="Realizar seguimiento tres veces al año a la implementación de la estrategia de gestión de conflicto de intereses a través del Comité Institucional de Gestión y Desempeño." u="1"/>
        <s v="Realizar reunión de trabajo  al interior del AP para socializar las claridades de los registros que deben requerirse al contratista en el marco del seguimiento a la ejecución del contrato" u="1"/>
        <s v="Decidir en el CIGD, la frecuencia a emplear para la actualización o generación de los autodiagnósticos o herramientas a utilizar como diagnóstico, así como la frecuencia de presentación para aprobación." u="1"/>
        <s v="Realizar sensibilización sobre la  visión de los documentos de la ejecución de los contratos y realizar seguimiento a la eficacia de la acción, mediante la evaluación de impacto y registro oportuno de avances en la ejecución del contrato durante la vigencia, validando las evidencias publicados en el SECOP II, de conformidad con  lo establecido en el manual de contratación y supervisión Código: ABS_MN_01" u="1"/>
        <s v="Entregar las evidencias  trimestrales acordadas en el plan de trabajo por el AP para el indicador" u="1"/>
        <s v="Elaborar correos electrónicos de seguimiento a las programaciones de inventario enviadas por las DTS." u="1"/>
        <s v="Programar y realizar jornadas de socialización de la Metodología Revisión Territorial al Sistema Integrado De Gestión, Código: DE_IN_06 dirigida a todos los funcionarios y contratistas del AP" u="1"/>
        <s v="Definir puntos de control y periodicidad de la conciliación de gastos presupuestales y gastos contables." u="1"/>
        <s v="Enviar oficio al contratista Famoc de Panel arrendador del edificio, para que se realice estudio de factibilidad para la adecuación de la infraestructura para la recepción de personas con sillas de ruedas en la atención al ciudadano." u="1"/>
        <s v="Enviar solicitud a la SAF para inclusion en la planeacion financiera de la vigencia 2023 de los resursos para la adquisicion de los equipos necesarios." u="1"/>
        <s v="Socializar con el equipo de trabajo el procedimiento Administración de riesgos y oportunidades y generar un cronograma que permita enviar alertas tempranas a los responsables de proporcionar la información o insumo para los reportes del mapa de riesgos y matriz de oportunidades y remitir el ejercicio en las fechas indicadas por la OAP y la DTCA del acorde al cronograma" u="1"/>
        <s v="Solicitar mediante memorando capacitación en la gestión de inventario en el área protegida" u="1"/>
        <s v="Identificar  la informacion en la matriz de sancionatorios, que de cuenta  de las ordenes que esten pendientes por cumplir " u="1"/>
        <s v="Realizar un cronograma de reporte de la Información en el CHIP y verificar la certificación generada por el CHIP previo a la fecha de vencimiento y reportar la información en el sistema en forma semestral." u="1"/>
        <s v="Crear un módulo de acceso (DRIVE) a PARQUES NACIONALES, qué permita realizar consultas permanentes sobre el estado de la operación otorgada, en cualquier momento de la ejecución del contrato, teniendo en cuenta rangos de fecha o temporadas qué PARQUES quiera consultar." u="1"/>
        <s v="1, SENSIBILIZAR A LOS ABOGADOS CONTRATADOS FRENTE A LA PUBLICACION DE CADA UNO DE LOS DOCUMENTOS CONTRACTUALES QUE DEBEN SER DE CONOCIMIENTO DE LOS CIUDADANOS Y ENTES DE CONTROL" u="1"/>
        <s v="Realizar seguimientos a la operación del contrato de concesion de la Union Temporal Operación Nevados, haciendo especial enfasis al tema de servicios de baños." u="1"/>
        <s v="Clasificar, depurar y relacionar los archivos físicos disponibles para las vigencias 2015-2016 de acuerdo a lo establecido  en el Proceso de Gestión de la Información - Procedimiento: Archivo y Control de Registros " u="1"/>
        <s v="Elaborar manual de señalización para toda la entidad donde se contemplen los requisitos de la norma." u="1"/>
        <s v="Socializar el procedimeinto de PEC al equipo del SFF Malpelo" u="1"/>
        <s v="Articular con el Grupo de Gestión Financiera la modificación del formato GJ_FO_04 &quot;Matriz de Control y Seguimiento del personal a cargo de la plataforma Ekogui y de los procesos judiciales a cargo&quot; para posteriormente realizar el trámite de actualización ante la Oficina Asesora de Planeación" u="1"/>
        <s v="1. Sensibilización a los funcionarios y a los contratistas de la DTAN y sus areas que tienen relación con los procesos sancionatorios ambientales respecto del contenido del articulo 16 de la ley  1333 de 2009" u="1"/>
        <s v="Realizar el impulso procesal por parte del área jurídica." u="1"/>
        <s v="Revisar los documentos del proceso con el fin de identificar los ajustes a realizar de acuerdo con los lineamientos dados por el   instructivo Elaboración, Actualización y Derogación de Documentos del Sistema de Gestión Integrado – SGI." u="1"/>
        <s v="Actualizar el procedimiento Código: CD_PR_01, estableciendo un término para la expedición del auto de cierre de investigación" u="1"/>
        <s v="Realizar los inventarios en la DTAN haciendo la depuracion de los bienes que requieren darse de baja" u="1"/>
        <s v="Realizar una reunión en el primer trimestre del año, para verificar que se haya presentado para aprobación  el Plan de Mantemiento de Bienes Inmuebles  de   &quot;CorpoAndakies&quot;  (una vez se reactive el contrato)" u="1"/>
        <s v="Verificar por parte de la lider de calidad de la DT, que las evidencias corresponda al riesgo señalado y a la descripcion detallada" u="1"/>
        <s v="Verificar por parte de la líder de calidad de la DT, que las evidencias corresponda al riesgo señalado y a la descripción detallada" u="1"/>
        <s v="Realizar mensualmente las conciliaciones de recaudos por clasificar." u="1"/>
        <s v="Dar cumplimienrto al procedimiento en lo que correpondiente a las preconciliaciones bancarias. " u="1"/>
        <s v="Revisar en reunión periódica de seguimiento el cumplimiento de a obligación Obligación No.9 de la Cláusula No.6 del contrato" u="1"/>
        <s v="Genenera el proceso contractual  conforme a las necesidades y prioridades identificadas, aplicando el principio de planeación desde la etapa inicial y en cada una de las etapas del proceso." u="1"/>
        <s v="Socializar al nuevo reponsable de los procesos de almacen las acciones de control del proceso de Gestión del Recurso Fisico" u="1"/>
        <s v="Sensibilizar al personal de apoyo en la supervisión acerca de procedimientos y lineamientos  para el  seguimiento, control y archivo documental del contrato _x000a_" u="1"/>
        <s v="* revisar que todos los documentos esten firmados" u="1"/>
        <s v="Solicitar a la concesión la realización de análisis físico químico para el agua de consumo y aguas residuales, según lo establecido en el contrato" u="1"/>
        <s v="Accion 2. Alertas recordatorias sobre la remisión de la informacion para GPC en alertas calendar GOOGLE mensual." u="1"/>
        <s v="Dar cumplimiento al procedimiento en las actividades de actualización de instrumentos de planeación  en la competencia y responsabilidad de  la DT de manera articualda con las Areas Protegidas." u="1"/>
        <s v="Relizar el diligenciamiento de los formatos de inventarios fisicos por cuentadante para su postertior reporte a la DTPA y su incorporación en el aplicativo NEON " u="1"/>
        <s v="Informar en reunión de socialización a operadores turísticos la presencia de culturas vivas para que se respete su autonomía y la normatividad vigente" u="1"/>
        <s v="Analizar dentro del proceso la forma como presentar el plan de acción (programado), espcialmente los registros / evidencias; para que los dos presenten o denoten lo que el proceso realiza para controlar que el riesgo no se materialice. " u="1"/>
        <s v="Generar los reportes de seguimiento al Plan de Acción Anual 2022, acorde al cronograma  establecido por la Oficina Asesora de Planeación y el validador del proceso de nivel central, con relación al indicador Porcentaje de procesos sancionatorios resueltos de fondo con acto administrativo." u="1"/>
        <s v="Remitir los soportes al área financiera para que sean corroborados los datos del respectivo tercero antes del pago._x000a_Comparar  los  informes de SIIF con los traspasos realizados a pagadurias verificando que  las cantidades y valores sean correspondientes" u="1"/>
        <s v="Capacitar al área jurídica para que se de aplicación efectiva a la Ley 1333/2009" u="1"/>
        <s v="Se mantendrán actualizados los formatos de salida de elementos de inventario del área protegida, a partir de la fecha._x000a_" u="1"/>
        <s v="Solicitar  al concesionario tomar las medidas preventivas, que impidan el riesgo de la propagación del siniestro con la destrucción y/o desplome de la estación de buceo, con la afectación de sus contenidos y personas que laboran allí por cuanto no se han tomado las medidas preventivas de acuerdo con la Cláusula No.15.2.5 literal c._x000a__x000a_Citar al comité de operación para revisión y cumplimiento de las medidas preventivas, que impidan el riesgo de la propagación del siniestro con la destrucción y/o desplome de la estación de buceo, con la afectación de sus contenidos y personas que laboran allí por cuanto no se han tomado las medidas preventivas de acuerdo con la Cláusula No.15  15.2.5 literal c." u="1"/>
        <s v="Dar traslado a la Subdirección Administrativa y Financiera  para efectos de que se tramite y registre firma en el acta de reanudación generada el 08 de octubre de 2020 en virtud del contrato de concesión No. 001 de 2019." u="1"/>
        <s v="Reportar al la oficina de gestión del riesgos el documento el plan de contigencia y emergencia  del PNN Utria formulado para su revión y aprobación " u="1"/>
        <s v="Ubicar de manera adecuada los sillones que están obstaculizando los gabinetes" u="1"/>
        <s v="Desarrollar e implementar la organización de archivos de los expedientes fisicos de los procesos sancionatorios  en la DTAO." u="1"/>
        <s v="Implementar espacios de socialización  del procedimiento de Gestión de Riesgo Público, que permita dar cumplimiento a la actividad 11 del mismo" u="1"/>
        <s v="Asignar a un integrante de GGIS para verificar la correcta publicación de los documentos de Coordinación del SINAP." u="1"/>
        <s v="Sensibilizar al equipo de apoyo jurídico de la DTCA respecto de las prácticas de gestión documental enfatizando en la foliación   " u="1"/>
        <s v="Realizar la Actualización del Procedimiento de Seguimiento Contable a Inventarios." u="1"/>
        <s v="Solicitar una capacitación a la ARL para el personal de nivel central en el tema &quot;señalización&quot;." u="1"/>
        <s v="Efectuar socialización con los responsables del reporte de la información de los riesgos a cargo del proceso gestion recursos financieros de las acciones a cumplir y las eviddencias que deben aportar." u="1"/>
        <s v="Realizar seguimiento a los inventarios de los puntos de las Tiendas de PNNC al menos dos veces al año." u="1"/>
        <s v="Identificar físicamente en el expediente DTAM 02-2016,   el archivo físico, evidenciando el  cumplimiento a lo ordenado en el  auto 13 del 22 de diciembre de 2017 y conforme a las ténicas de archivo, dispuesto en caja debidamente rotulada." u="1"/>
        <s v="Actualizar y generar los inventarios por cuentadante debidamente firmados a través del formato  INVENTARIO DE ELEMENTOS CUENTADANTE  Código GRF_FO_17,  asignados a los funcionarios y contratistas del PNN Cahuinarí" u="1"/>
        <s v="Generar los reportes de seguimiento al Plan de Acción Anual 2022, acorde al cronograma establecido por la oficina Asesora de Planeación y    observaciones del validador del proceso de nivel central, con relación al indicador  % de cumplimiento de los lineamientos ejecución presupuestal" u="1"/>
        <s v="Realizar informe de cartera trimestral, que refleje la gestión de cobro realizada y el comportamiento de la cartera de PNN." u="1"/>
        <s v="Realizar visitas de inspección a las instalaciones de la cocotera " u="1"/>
        <s v="El AP realizara los registros debidamente en los formatos estipulados para tal fin" u="1"/>
        <s v="Solicitar a través del procedimiento Control de Documentos del Sistema de Gestión Integrado la actualización del procedimiento EJECUCIÓN CONSOLIDACIÓN Y PRESENTACIÓN DE ESTADOS FINANCIEROS GRFN_PR_ 08 18/02/2021, con el fin que se aplique adecuadamente las actividades que deban realizar las Direcciones Territoriales." u="1"/>
        <s v="Actualizar los inventarios por cuentadante asigados al PNN Amacayacu, acorde al procedimiento Actualización de Inventarios" u="1"/>
        <s v="Realizar una matriz de seguimiento en el cual se identifiquen todas las garantías que debe constituir el concesionario de acuerdo con lo establecido en el contrato de concesión y demás documentos derivados de este." u="1"/>
        <s v="Socializar el procedimiento de recaudo y registro de derecho de ingreso a los responsables en el Área Protegida con el fin de Dar seguimiento al procedimiento, enviando la información del recaudo a la DTCA en los tiempos establecidos" u="1"/>
        <s v="Recopilar y archivar las actas de los bienes entregados por a Unidad a la Empresa Comunitaria " u="1"/>
        <s v="Establecer un plan de trabajo para la implementación y seguimiento del proyecto de restauración en el PNN de Macuira que comprenda el seguimiento de los 22.000 individuos en los megaviveros hasta la siembra en sitio definitivo." u="1"/>
        <s v="Gestionar con la Dirección Territorial a través del procedimiento CONTROL DE DOCUMENTOS DEL SISTEMA DE GESTIÓN_x000a_INTEGRADO – SGI, la solicitud de ajuste al formato de control de suministro de combustible  No. 23, 24 y 25 del proceso Gestión de Recursos Físicos, con el fin de realizar el registro adecuado del tipo de vehículo (FLUVIAL, TERRESTRE o ESTACIONARIO) utilizado y con ocasión al consumo mensual de combustible y lubricantes." u="1"/>
        <s v="Generar solicitud al Grupo de Procesos Corporativos en relación a los lineamientos para gestión documental de archivo de gestión" u="1"/>
        <s v="Enviar oficio al contrtista Famoc de Panel arrendador del edificio, para que se realice estudio de factibilidad para la adecuación del área de la cocina y cafetería así como la ubicación de Vestier con lockers." u="1"/>
        <s v="Generar en las hojas de vida la firma del Director territoruial o del Coordinador Administrativo y Financiero, que evidencie la verificación de la información registrada en ellas." u="1"/>
        <s v="Seguimiento y apoyo en la  expedición y formalización del otrosí de modificación al contrato de concesión." u="1"/>
        <s v="Realizar una mesa de trabajo con las áreas protegidas que evidencian demoras a fin de sensibilizar y concertar acciones para el desarrollo oportuno de las diligencias en el marco de la normatividad vigente y el procedimiento de sancionatorios de la entidad " u="1"/>
        <s v="Generar un registro de seguimiento permanente bajo los lineamientos institucionales al expediente documental (físico y electrónico), de toda la documentación que se derive de la ejecución del contrato de concesión." u="1"/>
        <s v="Solicitar por medio de oficio a la concesiòn la informaciòn y documentacìòn relacionada con el diseño de la planta ecoturistica y la infraestructura" u="1"/>
        <s v="Dar impulso al  expediente DTAM 02-2014, en cumplimiento del artículo 3 de la Ley 1333 de 2009, así como los principios de eficacia, economía y celeridad, contemplados en los numerales 11,12 y 13 del artículo 3 de la Ley 1437 de 2011" u="1"/>
        <s v="Generar los reportes mensuales  de consumo de combustible,  diligenciando en su totalidad los campos de los formatos 23, 24 y 25  para el reporte del proceso Gestión de Recursos Físicos,  por parte del PNN Río Puré" u="1"/>
        <s v="Drive del reporte del PAA 2020 del PNN Utria con las evidencias que den cuenta del avance en el cumplimiento de las metas anuales." u="1"/>
        <s v="Dilingenciar la base de datos &quot;Incapacidades&quot; creada en el drive por la coordinación financiera de acuerdo a la información requerida." u="1"/>
        <s v="Diligenciar el registro asociado con la información faltante" u="1"/>
        <s v="Realizar Capacitación y socialización del procedimiento AMSPNN_PR_22, con el personal que debe darle aplicación." u="1"/>
        <s v="sensibilización sobre contratos  a partir de lo contemplado en el manual de contratación" u="1"/>
        <s v="1, SENSIBILIZAR A LOS ABOGADOS CONTRATADOS FRENTE A LA REVISIÓN DE LOS REQUISITOS ESTABLECIDOS POR PNNC RESPECTO DE LOS SOPORTES DE EXPERIENCIA DE CADA CONTRATISTA" u="1"/>
        <s v="Registrar mensual la base de datos las novedades de incapacidades en el drive dispuesto por el nivel central, con el respectivo seguimiento de las acciones de cobro y conciliada con contabilidad." u="1"/>
        <s v="3. Implementar una matriz de los procedimientos administrativos sancionatorios ambientales de la DTAN que permitan el seguimiento y control de los procedimientos" u="1"/>
        <s v="Solicitar  lineamientos  tanto administrativos como contables cuando de presenten casos especiales  dentro del proceso de cobro de incapacidades" u="1"/>
        <s v="Realizar una reunión en el primer trimestre del año, para verificar que se haya presentado el informe de supervisión del año anterior, del contrato con  &quot;Cerca Viva&quot;  " u="1"/>
        <s v="Generar y socializar campañas en la entidad de sensibilización sobre la importancia de declarar conflicto de intereses, junto con la  Oficina de Disciplinarios y el Grupo de Control Interno. " u="1"/>
        <s v="El supervisor solicitará al concesionario un informe que evidencie el control implementado por el Concesionario para el cumplimiento de la capacidad de carga por sector y capacidad instalada de acuerdo con lo previsto en la Resolución respectiva, para los años 2017 a 2020._x000a_El supervisor Elaborará un informe de seguimiento_x000a_Citar al comité de operación para tratar el incumpliendo lo establecido en el literal c) de la Obligación No.15.2.4. y la cláusula No. 37, del Contrato de Concesión No.001 de 2016 celebrado entre Parques Nacionales Naturales de Colombia y la Unión Temporal Concesión Gorgona." u="1"/>
        <s v="Realizar una revisión  de verificación, seguimiento en el cumplimiento de la obligación No 37 del contrato con cerca viva." u="1"/>
        <s v="Actualizar el procedimiento Código: CD_PR_01, incluyendo dentro de este el plazo maximo para la evaluación de las diferentes etapas de la acción disciplinaria. " u="1"/>
        <s v="Revisar, en los comites técnicos semestrales del AP, la información publicada en el INDICE DE TRANSPARENCIA Y ACCESO A LA INFORMACIÓN y la página WEB para conocer lo allí publicado." u="1"/>
        <s v="Realizar seguimiento mensual al cumplimiento de términos de acuerdo con lo dispuesto en artículo 17 de la Ley 1333 de 2009, con el fin de generar alertas tempranas." u="1"/>
        <s v="Identificar los bienes en la cuenta propiedad, planta y equipo que presentan error o no tienen especificaciones tecnicas, para ser actualizados en sus características técnicas." u="1"/>
        <s v="Remisión a la DTPA de acta de fomalización de actualización de inventarios" u="1"/>
        <s v="Realizar visitas de inspección de aseo  y solicitar  al contratista las planillas de limpieza que evidencian el cumplimiento de la obligación No. 7 para documentar un acta de reunión" u="1"/>
        <s v="Identificar y/o generar los registros de las vigencias  2017, 2018, 2019, 2020, 2021 con el fin de aplicar las tablas de retención documental físicas o digitales, acorde a los procedimientos Archivo y Controk de Documentos y Cadena Presupuestal." u="1"/>
        <s v="Establecer como punto de control una lista de chequeo que permita el seguimiento y  revisión de la documentación soporte de los contratos derivados de convenios, por parte del área de contratos. Se remitirán aleatoriamente (5) expedientes con lista de chequeo diligenciada y los expedientes que hacen parte de la corrección a ésta no conformidad" u="1"/>
        <s v="Realizar sensibilización sobre los requisitos mínimos y procedimiento para la formalización contractual de los Contactos por prestación de servicios." u="1"/>
        <s v="Generar memorando a supervisores de contrato donde se impartan instrucciones para todos los contratos aprobados en el PAA, solicitando reenvio de notificación recibida del SECOP II, con el fin de que se evidencie la designación de la supervisión dentro de los tiempos que establece Colombia compra eficiente." u="1"/>
        <s v="Desarrollar los ajustes sugeridos por NC y DTCA en los documentos, enviar nuevamente para  aprobación y Realizar seguimiento escrito (memorando ) reiterativo." u="1"/>
        <s v="Realizar las copias de seguridad conforme “Instructivo Copias de Seguridad” Código: GAINF_IN_11Versión: 4" u="1"/>
        <s v="Enviar reporte consolidado de bienes en proceso de indemnización de manera trimestral a las DTS y NC." u="1"/>
        <s v="Informar mensualmente en el orfeo remisorio  de &quot;Ingresos de visitantes y control de recaudos&quot; del sector sur -Laguna del Otún, sobre  las diferencias o cortes en los consecutivos de boleteria de acuerdo a los talonarios en uso; esta acción se realizará una vez se reinicien las actividades ecoturisticas del AP en el sector Sur." u="1"/>
        <s v="Generar memorando a supervisores de los contratos, donde se especifiquen las acciones que deben adelantar en la plataforma Secop II, para la autorización del trámite de pago, acorde a la lista de chequeo del proceso Gestión de Recursos Financieros, realizando seguimiento mensual con el fin de identificar desviaciones." u="1"/>
        <s v="Identificar las imprecisiones,  ambigüedades  e inconsistencias con respecto a la cláusula de Garantías que establece el contrato de concesión en su capítulo XIII así como en el Anexo 1 Documento Complementario en el capítulo 7 numeral 7.1.01 de 2019  y solicitar argumentadamente a la SAF se incorporen las claridades en el otrosí de modificación al contrato." u="1"/>
        <s v="Revisar la Resolución 0361 de 2019 &quot;Por la cual se adopta la nueva versión del MIPG y se actualiza la conformación del CIGD de Parques Nacionales Naturales de Colombia&quot;, determinando los subcomités y/o mesas técnicas que se deben constituir, determinando sus integrantes y alcance, en acompañamiento de la SAF y la OAJ. " u="1"/>
        <s v="Solicitud formal de otro si por parte del área protegida o del operador, donde se solicite la  eliminación de  las obligaciones: 34, 36, 39, 40, 41, 42, 43, 44, 45 y 46 del contrato CPSE 001 del 2016, ya que nunca se entregaron o recibieron bien mueble afecto alguno." u="1"/>
        <s v="Convocar semestralmente por Orfeo a la reunión del COASE, proponiendo fecha para su realización." u="1"/>
        <s v="Realizar el alistamiento de la metodología para la socialización de la aprobación de la actualización del Plan de Emergencias y Contingencias para Desastres Naturales" u="1"/>
        <s v="Articular con las Direcciones Territoriales que los inmuebles registrados en el software de inventarios, estén a cargo de quienes deban ejercer la custodia teniendo en cuenta la jurisdicción de las DT y Áreas Protegidas." u="1"/>
        <s v="Siembras de 19.600 plantulas de mangle y corcho con condiciones adecuadas de precipitación y salinidad." u="1"/>
        <s v="Realizar la siembra de los 3050 individuos proveniente de la meta 2021 y diligenciar la Hoja Metodológica que evidencia el cumplimiento del indicador PAA." u="1"/>
        <s v="Liberar los espacios obstruidos para el acceso a los sistemas contraincendios ubicados en los pisos 2 y 3." u="1"/>
        <s v="Generar oportunamente las alertas  de comunicación adecuados de la periodicidad del reporte,  entre el validador del nivel central y la Territorial, con el fin de realizar el reporte del indicador % de ejecución presupuestal-Compromisos en la matriz PAA 2022 adecuadamente" u="1"/>
        <s v="Realizar seguimiento a los términos y dar el impulso procesal pertinente por parte del área jurídica" u="1"/>
        <s v="Planificar y priorizar los recursos físicos y tecnológicos en PAA 2021" u="1"/>
        <s v="  Archivar trimestralmente informes de Ingresos, estadísticas,  generados por la Empresa Comunitaria por  mes " u="1"/>
        <s v="Mediante oficio motivar espacios de articulación interinstitucional que permitan mejorar el relacionamiento con CORPAMAG y  a la vez elaborar y remitir un documento técnico con análisis del estado de las obras ejecutadas por CORPAMAG en la zona influencia del complejo lagunar y VP ISLA SALAMANCA " u="1"/>
        <s v="Armonizar los formatos del Proceso de Gestión de Recursos Físicos de acuerdo con lo establecido en el Manual de Propiedad, Planta y Equipos." u="1"/>
        <s v="Solicitar aclaraciòn de las actividades establecidas en el mapa de riesgos a la segunda linea de defensa con el fin de resolver inquietudes para dar cumplimiento a los controles definidos y en caso de ser necesario solicitar ajustes a los mismos" u="1"/>
        <s v="Realizar la consulta con la Oficina Asesora Jurídica, respecto a necesidades de actualización de la Resolución 361 de 2019." u="1"/>
        <s v="El área jurídica modificará el auto de inicio donde se individualice las personas." u="1"/>
        <s v="Realizar visitas periódicas al EC  para la verificación del cumplimiento  de la actividad_x000a_" u="1"/>
        <s v="Realizar sensibilización al equipo de apoyo jurídico de la DTCA en articulación con la contratista responsable de gestión documental de manera tal que se orienten las actividades de implementación del formato hoja de control en los expedientes sancionatorios " u="1"/>
        <s v="realizar el procedimiento adecuado" u="1"/>
        <s v="Realizar seguimiento mensual al cumplimiento de términos dispuestos en la Ley 1333/2009, con impulso procesal a los expedientes. " u="1"/>
        <s v="_x000a_Requerir al concesionario mediante Oficio que cumpla Cláusula No.15 Obligaciones del Concesionario: 15.2) Obligaciones Durante la Ejecución, 15.2.1) Obligaciones Generales y de Carácter Administrativo en lo que compete a cumplir y ejecutar todas las obligaciones contenidas en el Anexo Técnico, en las zonas definidas en el mismo, con la calidad acordada y conforme con lo señalado en el pliego de condiciones, sus adendas, pro formas, anexos y la oferta aceptada por PNNC, para lo cual el concesionario destinará todos los recursos materiales, técnicos, operativos, financieros y humanos que sean indispensables para garantizar su cabal ejecución, en forma eficiente y oportuna." u="1"/>
        <s v="Crear una carpeta de expediente virtual (DRIVE) con el Documento de empalme y el acta de entrega de inventarios. " u="1"/>
        <s v="Formulación del plan de contigencia y emergencia del plan de emegencias del PNN Utria " u="1"/>
        <s v="Cargar en la plataforma los documentos faltantes de ejecución de los procesos LP-003-2020 y NC LP-001-2020." u="1"/>
        <s v="Emplear el metodo tecnologico para aumentar el recuado de pruebas testimoniales para el impulso de los expedientes disciplinarios" u="1"/>
        <s v="Sensibilizar a los Jefes de las areas protegidas respecto del marco juridico establecido por la Ley 1437 de 2011 respecto de las notificaciones de actos administrativos" u="1"/>
        <s v="Planificación para continuar construcción cabaña GPV" u="1"/>
        <s v="Realizar la siembra de los 35800 individuos correspondiente a la meta PAA 2021 " u="1"/>
        <s v="Enviar oficio al contrtista Famoc de Panel arrendador del edificio, para que se realice estudio de factibilidad, para la adecuación de las escaleras según lo establecido en el numeral 11, 43 y anexo C de la NTC 6047 de 2013." u="1"/>
        <s v="Solicitar la modificación y/o actualización del procedimiento asociado " u="1"/>
        <s v="Elaborar un archivo virtual con la información pertinente del contrato considerando las obligaciones del contrato, contempados las idicaciones del anexo tecnico del contrato " u="1"/>
        <s v="Solicitar a la SAF de las actas de suspensión de los contratos CPSE 001 y 002 del 2016 firmadas y fechadas." u="1"/>
        <s v="Realizar el ejercicio de la revisión del Contexto Estratégico y los Riesgos con el apoyo de la Dirección Territorial Pacifico" u="1"/>
        <s v="Diligenciar y mantener al día los formatos." u="1"/>
        <s v="1. Incorporar al expediente la evidencia de desfijación de notificación por aviso del Auto 010 del 8 de septiembre de 2017" u="1"/>
        <s v="Realizar seguimiento mensual para verificar que se mantiene actualizada en los archivos la información producida por el equipo del PNN, según TRD" u="1"/>
        <s v="Consolidar memorandos de supervisores,  elaboración de actas de cancelación de reservas, gestionar firma de ordenador de gasto y registro en SIIF Nación. " u="1"/>
        <s v="Remitir al área protegida memorandos solicitando actualización del documento Plan de Emergencias y Contingencias por Desastres Naturales y Socio naturales - PECDNS." u="1"/>
        <s v="Realizar los reportes  de avance de las acciones de mejora establecidas en el plan de mejoramiento al Grupo de Gestión Financiera, de acuerdo a las fechas de cumplimiento de ejecución y acorde a la Ruta de Temas Claves del Sistema de Gestión Integrado establecido por el Grupo de Control Interno." u="1"/>
        <s v="solicitud lineamiento a central" u="1"/>
        <s v="Realizar adecuación de senderos  a través de la gestión de recursos del proyecto Kfw y  la inclusión de nuevas infraestructuras " u="1"/>
        <s v="Generar los reportes de seguimiento al Plan de Acción Anual 2022, acorde al cronograma establecido por la oficina Asesora de Planeación y    observaciones del validador del proceso de nivel central, con relación al indicador Porcentaje de bienes recibidos actualizados en el sistema" u="1"/>
        <s v="1. Realizar el impulso procesal pertinente dentro de los expedientes  DTAN-JUR-16.4 - 001 -2020 - PNN YARIGUIES, DTAN- JUR - 16.4 - 002 - 2020 -PNN YARIGUIES, DTAN - JUR - 16.4 - 006 - 2019 - PNN COCUY, DTAN - JUR - 16.4 - 006 - 2018 - SFF IGUAQUE, DTAN - JUR- 16.4 - 003 - 2019 - SFF IGUAQUE, DTAN - JUR- 16.4 - 003 - 2018 - SFF IGUAQUE, DTAN - JUR- 16.4 -001 - 2018 - SFF IGUAQUE, DTAN - JUR - 16.4 - 001-2015 - PNN COCUY, DTAN - JUR - 16.4 - 004 - 2017 - PNN COCUY" u="1"/>
        <s v="Realizar el seguimiento al funcionamiento de los viveros establecidos en el área protegida." u="1"/>
        <s v="Realizar el impulso procesal pertinente dentro del proceso del expedeinte DTAN-JUR-16.4-005-2019-PNN YARIGUIES" u="1"/>
        <s v="Solicitud de capacitación al proveedor del software NEON en temas de deterioro y vidas útiles, dirigida a los responsables del manejo de bienes en las Territoriales y Nivel Central en relación con el manejo de la informacion en el sistema." u="1"/>
        <s v="Solicitar a las DTS DTCA, DTAM, DTPA Y DTOR Información de la objeción de los siniestros y enviar a Control Interno." u="1"/>
        <s v="Solicitar  mediante oficio a las DTS la asignación de presupuesto de viáticos  para la realización de las visitas de revisión de información financiera a las empresas comunitarias." u="1"/>
        <s v="2. Sensibilización a los funcionarios y a los contratistas de la DTAN y sus areas AP que tienen relación con los procesos sancionatorios ambientales respecto del contenido del articulo 21 de la ley  1333 de 2009" u="1"/>
        <s v="Solicitar al concesionario la autorización de la facturación expedida por la DIAN, a través de la Resolución No.18762012459256 del 23 de enero de 2019." u="1"/>
        <s v="Informes mensuales y trimestrales de PVC con todas las explicaciones que den claridad sobre las novedades en la ejecución de los recorridos" u="1"/>
        <s v="Solciitar a la SSNA incluir una obligacion especifica en los nuevos contratos de ecoturismo comunitario que requiera una concertación de los planes de mercadeo anual con PNN" u="1"/>
        <s v="Socializar mediante memorando interno a las Áreas Protegidas el procedimiento  AMSPNN_PR_02  e instructivo asociado AMSPNN_IN_01, requiriendo de igual forma adelantar y comunicar los resultados del ejercicio de verificación del mapa de coberturas a escala 1:100.000 con vigencia a 2018 a Nivel Central y DTAM. " u="1"/>
        <s v="Realizar el manejo adecuado del libro de minutas   código PNN - UTR - 2.4 relacionado en las de Tablas De Retención Documental Código: GAINF_FO_07 V4" u="1"/>
        <s v="Integrar y colocar en funcionamiento por medio de la Ventanilla al Programa de Guardaparques Voluntarios. " u="1"/>
        <s v="Proyección de memorando remitiendo acta de actualización de inventario 2019, con inventario anexo, debidamente firmado.por cuentadante" u="1"/>
        <s v="sensibilizar al personal del área jurídica para que se individualice la conducta" u="1"/>
        <s v="Revisar y elaborar informe de inventario de la señalización actual que posee cada piso del edificio de nivel central." u="1"/>
        <s v="Actualizar las bases de datos remitidas por los proceso de la Entidad para el reporte en el  Registro Nacional de Base de Datos. " u="1"/>
        <s v="PNN YARIGUIES  presentara  un documento síntesis ( Profesional temático DTAN) para darle cumplimiento a la  meta Porcentaje de avance en el proceso de integración de las Áreas Protegidas como determinantes ambientales en instrumentos de desarrollo y ordenamiento territorial." u="1"/>
        <s v="Sensibilizar, en los comités técnicos semestrales, a los integrantes del SFF Malpelo sobre los conceptos del SIG para que se interioricen. " u="1"/>
        <s v="Crear carpeta en el DRIVE, para guardar los archivos correspondientes clasificados, el seguimiento total para el cumplimiento de las obligaciones por parte de la UT Concesión Gorgona, sobre la ejecución del contrato donde se evidencien los documentos e informes presentados por el contratista, los requerimientos por presuntos incumplimientos realizados por PNNC al contratista y los informes totales del estado de la supervisión sobre cada una de las obligaciones establecidas en el contrato." u="1"/>
        <s v="Enviar oficio al contrtista Famoc de Panel arrendador del edificio, para que se realice estudio de factibilidad para la adecuación de techos que se encuentran manchados por residuos de agua derivada de filtraciones de los baños ubicados en la parte superior, este espacio permite el acceso a un ducto de aguas residuales y cajas de corriente eléctrica con las medidas mínimas de seguridad y protección, y la señalización de peligro segun el caso." u="1"/>
        <s v="Realizar el impulso procesal pertinente del proceso del expedeinte DTAN-JUR-16.4-007-2019-SFF IGUAQUE" u="1"/>
        <s v="Realizar mesa de trabajo con el Grupo de Procesos Corporativos para definir puntos de control para la revisión de vigencias de la polizas " u="1"/>
        <s v="Diseñar un DRIVE donde reposen los documentos, evidencias y comunicaciones de:  Actualización Instrumentos de Planeación V3, Procedimiento AAMB_PR_06 Gestión del Riesgo Desastres Naturales V6 y Procedimiento AAMB_PR_07 Gestión del Riesgo Público V5.   " u="1"/>
        <s v="Solicitar, en el marco de la supervisión, a la Subdirección de Sostenibilidad y Negocios Ambientales y al Grupo de Infraestructura el estudio y validación del plan de mantenimiento presentado por el Concesionario.  _x000a__x000a_Elaborar un oficio de solicitud de las acciones desarrolladas programa de mantenimiento preventivo y correctivo para mantener, arreglar, rehabilitar y reponer, tanto de forma preventiva como correctiva, la infraestructura física existente" u="1"/>
        <s v="Generar Controles para el oportuno reporte de las acciones preventivas establecidas en el mapa de riesgos" u="1"/>
        <s v=" Reunión al interior del AP donde se establezcan las evidencias que se deben requerir a la empresa Comunitaria" u="1"/>
        <s v="Archivar acreditación por parte del Representante Legal de la Empresa Comunitaria de la afiliación y pago de Seguridad Social para los trabajadores asociados al contrato" u="1"/>
        <s v="Documentar los lineamientos y bases requeridas desde el proceso  para la siguiente construccion y proyeccion del indicador de la meta, ya que en la actualidad se efectua un documento tecnico que sustenta el incumplimiento de la meta pero no es posible ajustar la meta  " u="1"/>
        <s v="Realizar dos reuniones (junio y noviembre) con cada una de las direcciones territoriales para evaluar la tendencia de cumplimiento del indicador y proponer los ajsutes necesarios para la meta que sean correspondientes con las capacidades de la dirección territorial y sus áreas." u="1"/>
        <s v="Elaborar oficio al concesionario, requiriendo el cumplimiento en la ampliación de la vigencia de las pólizas presentadas para el año 2021" u="1"/>
        <s v="Aumentar el mecanimo de verificación para el control de la base de datos, permitiendo la alertas fidedignas de los términos" u="1"/>
        <s v="Generar una jornada de capacitación dirigida al supervisor del contrato, orientada a interiorizar el Manual de Contratación y Supervisión de Parques Nacionales Naturales de Colombia, el contrato de concesión No. 001 de 2019 y sus anexos, el auto No. 019 por el cual se designa un supervisor al Contrato de Concesión No. 001 de 2019 y los lineamientos establecidos en la Resolución No. 0147 de octubre de 2006, por medio de la cual se adopta el manual de supervisión de concesiones de servicios ecoturísticos. " u="1"/>
        <s v="Diligenciar la encuesta entregada por el Grupo de Gestión Humana_x000a_" u="1"/>
        <s v="Socializar el PECDNS de Río Puré aprobado por la OGR, en los espacios departamentales priorizados para la gestión del riesgo." u="1"/>
        <s v="Orientar al personal de apoyo en la supervisión acerca de pautas  para el  seguimiento, control y archivo documental del contrato " u="1"/>
        <s v="Enviar oficio al contrtista Famoc de Panel arrendador del Edificio, para que se realice estudio de factibilidad para la adecuación de los baños para personas con discapacidad." u="1"/>
        <s v="Solicitar a la Subdirección de Gestión y Manejo los resultados de los analisis de AEMAPPS, con el fin  de realizar la socialización de  los ejercicios de AEMAPPS a las áreas protegidas, acorde a la actividad No. 4 del procedimento." u="1"/>
        <s v="Generar por parte del funcionario supervisor la revisión de los documentos adjuntos a las cuentas de cobro por Contratos de Prestación de Servicios,  realizando la firma de visto buerno en el informe, expresando la aprobación para el pago correspondiente, inclusive en los formatos establecidos como en las plataformas involucradas en el ejercicio de la supervisión." u="1"/>
        <s v="Realizar sensibilización sobre los requisitos mínimos y procedimiento para la formalización contractual de los Contactos por prestación de servicios, mediante plataforma de secop ii." u="1"/>
        <s v="Solicitar reunión al GGF de Nivel Central con el fin de estandarizar el reporte para el tratamiento de riesgos (plan de acción) en relación a las evidencias y el monitoreo para evitar diferencias en próximos reportes. " u="1"/>
        <s v="Socializar al contratista que realice el apoyo en el  seguimiento a contrato No. 001 de 2008 en: Manual de contratación, los objetivos del contrato y la necesidad que se busca satisfacer (productos esperados) determinar el cumplimiento de las obligaciones de la Empresa Comunitaria “Nativos  Activos” y de Parques Nacionales Naturales de Colombia_x000a_" u="1"/>
        <s v="Socializar al Grupo de Control Interno los Criterios de evaluación de los riesgos del Proceso de gestión de recursos financieros para la vigencia 2021, con el fin de aclarar de qué manera y qué periodos se consideran para la evaluación." u="1"/>
        <s v="Adjuntar al expediente virtual (DRIVE) el Documento de empalme y el acta de las actividades relacionadas con la prestación de los servicios ecoturísticos concesionados" u="1"/>
        <s v="Enviar Memorando al Grupo de Comunicaciones solicitando se elabore la política para señalización y se  implemente en las instalaciones, con el entrenamiento al personal en caso de emergencia.." u="1"/>
        <s v="Solicitar a las AP que la persona a cargo del tema de sancionatorios tenga una mayor disponibilidad de tiempo  para realizar las diligencias ordenadas en los actos administrativos" u="1"/>
        <s v="Actualizar &quot;La matriz de estado de procesos sancionatorios” con las notificaciones ya realizadas." u="1"/>
        <s v="Solicitar trimestralmente los estados financieros  (Balance General y Estado de Resultados) a Empresa Comunitaria  " u="1"/>
        <s v="Retroalimentar el proceso y procedimiento diseñado para la elaboración del Boletin Diario de Caja y Bancos y hacer segumiento periodico._x000a__x000a_" u="1"/>
        <s v="Aportar en la plataforma Secop II  lo referente a los soportes del contrato inclusive las facturas, con el fin de suscribir las aprobaciones por parte del supervisor que permita ello evidenciar  la ejecución del mismo._x000a__x000a__x000a__x000a_" u="1"/>
        <s v="Revisar el procedimiento y dar lineamientos relacionados con Informes Financieros en los contratos de prestacion de servicios Ecoturisticos" u="1"/>
        <s v="Sensibilizar con el apoyo de la DTCA en gestión documental a los responsables  " u="1"/>
        <s v="Garantizar las respuestas a los requerimientos y cumplimiento de las acciones de mejora y correctivas suscritas" u="1"/>
        <s v="Realizar actualización del Plan de Gestión Integral de Residuos Solidos del SFF Otún Quimbaya año 2021" u="1"/>
        <s v="Continuar con la identificación de documentación de años anteriores de pagos de las EPS y ARL y asignaciones de DRXC y realizar seguimiento a los casos que presentan inconvenientes para su pago" u="1"/>
        <s v="1. Socializar con el profesional de sancionatorios los requisitos en las actuaciones de la resolución  476 del 28 de diciembre de 2012-PNN.”." u="1"/>
        <s v="Se revisarán las Ordenes de Pago relacionadas con el fin de reemplazar los documentos que estan en fotocopia, duplicados, facturas anuladas o sin firma; con el fin de dar cumplimiento al procedimiento de gestión documental. " u="1"/>
        <s v="Generar oportunamente las alertas  de comunicación adecuados de la periodicidad del reporte,  entre el validador del nivel central y la Territorial, con el fin de realizar el reporte del indicador % de las acciones ejecutadas en el marco de la gestión de recursos fisicos que garanticen el mantenimiento y operación en PNNC" u="1"/>
        <s v="Solictud de capacitación " u="1"/>
        <s v="oficiar a la concesion con la creación de una carpeta en linea (DRIVE)  de acceso a PARQUES NACIONALES, que permita realizar consultas permanentes sobre el estado de la operación otorgada, en cualquier momento de la ejecución del contrato, teniendo en cuenta rangos de fecha o temporadas que PARQUES quiera consultar (capítulo 4 - Anexo Técnico)." u="1"/>
        <s v="Aplicación y cumplimiento del procedimiento de Actualización del instrumento de Planeación del Parque Nacional Natural Gorgona" u="1"/>
        <s v="Revisar para los próximos contratos que todas las actividades establecidas en el contrato se encuentren acordes a la obligación del mismo" u="1"/>
        <s v="Oficiar a la concesiòn sobre el estado me los medicamentos y requerir de inmediatoel reemplazo y retiro de los farmacos vencidos del área protegida haciendo una correcta disposición" u="1"/>
        <s v="Generar los certificados de Disponibilidad Presupuestal y Registros Presupuestale con la respectiva firma del responsable que los elabora" u="1"/>
        <s v="Requerir al contratista el cumplimiento de la elaboración del plan de manejo ambiental, y darle seguimiento a través de actas de reunión." u="1"/>
        <s v="Solicitar a las Direcciones territoriales relación de los Siniestros tramitados con su respectivo costo histórico o de reposición y la placa de inventario." u="1"/>
        <s v="Participar en las acciones de los proyectos de un millon de corales" u="1"/>
        <s v="Solicitar mediante oficio dirigido a la Empresa Comunitaria la instalación de mallas anti-insectos en las puertas y ventanas de la cocina _x000a_" u="1"/>
        <s v="Realizar la destinación final de la máquina que fabrica hielo la cual ya fue dada de baja según resolucióin No. 0143 del 29 de septiembre de 2014 " u="1"/>
        <s v="Elaborar una lista de chequeo que permita controlar las evidencias reportadas en el DRIVE del mapa de riesgos del proceso de Gestión de recursos financieros" u="1"/>
        <s v="Actualizar el manual metodológico  en relación al listado de indicadores estadísticos  resultado de la OE" u="1"/>
        <s v="Generar requerimiento a las empresas de servicios públicos, para correr tiempos de facturación, evitando el reconocimiento y pago de intereses de mora." u="1"/>
        <s v="Solicitar al concesionario, la Implementación de un sistema de contratación que garantice la calidad de los productos, servicios, obras y actividades que se requieran para el cumplimiento de las obligaciones de este contrato." u="1"/>
        <s v="Actualizar el procedimiento GRFN_pr_17-recaudo-y-registro-de-derecho-de-ingreso_v_3, detallando en el alcance que se excluye a las áreas protegidas que cuentan con contrato de Concesión." u="1"/>
        <s v="Aplicar el procedimiento ELABORACIÓN DE BOLETÍN CAJA Y BANCOS, dando cumplimiento a los puntos de control asociados a las actividades 9: Punto de Control: “…Boletín de Caja y Bancos firmado. 1. Anexos Boletín diligenciado y firmado. 2. Formato relación de ingresos y egresos diligenciado y firmado. 3. Relación pagos beneficiario final diligenciado y firmado…” y actividad 10: Punto de Control: “…Boletín de Caja y Bancos, firmado. Informe detallado de Bancos Vs saldos contables, firmado. Justificación saldo en bancos, firmado, estableciendo controles  por parte de pagaduría aplicando el procedimiento y generando la evidencias adecuadamente." u="1"/>
        <s v="Consolidar evidencias de la Gestión Adelantada para la destinación del Inmueble ubicado de la carrera 10." u="1"/>
        <s v="Socializar al equipo de la OAP el diligenciamiento, estructuración y uso adecuado del Formato vigente Actas de reunión GAINF_FO_05." u="1"/>
        <s v="Realizar los reportes de seguimiento al Plan de Acción Anual 2022, acorde al cronograma establecido por la oficina Asesora de Planeación y    observaciones del validador del proceso de nivel central, con relación al indicador % de procesos de contratación gestionados en las plataformas vigentes" u="1"/>
        <s v="Enviar oficio al contrtista Famoc de Panel arrendador del edificio, para que se realice estudio de factibilidad para la adecuación de los baños de los pisos 2, 3 y 8 para ersonas con discapacidad y el baño instalado en el primer piso para personas en condición de discapacidad  de acuerdo con el numeral 4 y 24 de la NTC 6047 de 2013." u="1"/>
        <s v="Realizar una reunión en el primer trimestre del año, para verificar la integralidad del informe de ejecución del contrato de  &quot;Cerca Viva&quot;  " u="1"/>
        <s v="Elevar solicitud a Colombia Compra Eficiente en donde se consulte la obligatoriedad de publicar los soportes de las hojas de vida de los contratistas vigencia 2023, aún cuando sea aprobado esta información en el SIGEP II, con el fin de dar aplicabilidad_x000a__x000a_" u="1"/>
        <s v="Identificar a través de acta o asistencia, las actividades 4 y 5 del procedimiento Gestión Contable – Código: GRFN_PR_15 y socializarlas al interior del equipo financiero de la DTAM" u="1"/>
        <s v="Realizar verificación mensual con apoyo de gestión documental  el  archivo fisico y/o virtual de los boletines de Caja y Bancos" u="1"/>
        <s v="Solicitar a la SSNA precisar el alcane de las obligaciones referentes a la presentación de estadisticas en los contratos de ecoturismo comunitario" u="1"/>
        <s v="Describir, tanto en la plataforma transaccional SECOP II como en las condiciones adicionales del contrato, el tipo de garantia solicitada para perfeccionamiento." u="1"/>
        <s v="Solicitar el ajuste del contrato CPSE 001 del 2016." u="1"/>
        <s v="Proyectar oficio dirigido a la  Empresa Comunitaria requiriendo  la remisión de la presentación y el pago de las próximas declaraciones de IVA en los tiempos ordinarios" u="1"/>
        <s v="Realizar mesa de trabajo DTCA - AP para revisar al detalle el monitoreo y las evidencias del reporte del mapa de riesgo" u="1"/>
        <s v="Crear una carpeta mensual que congregue los CDP firmados generados en el mes" u="1"/>
        <s v="Realizar ajuste en los tiempos de recaudo junto con la corporación de turismo para dar cumplimiento al procedimiento establecido por Parques Nacionales Naturales de Colombia." u="1"/>
        <s v="Participar en el ajuste del procedimiento &quot;Recaudo y Registro de derecho de ingreso&quot; y el formato &quot;Matriz de ingreso de visitantes&quot; donde se mencione especificamente que se debe llevar control del consecutivo de la numeración de la boleteria&quot;" u="1"/>
        <s v="Enviar oficio al contrtista Famoc de Panel arrendador del Edificio, para que se realice estudio de factibilidad y se ejecute  la demarcación y adecuacion de la rampa desde el nivel de la calle que permita el ingreso a personas en sillas de ruedas de acuerdo a  la norma con relación a la pendiente, descanso, barandas en su construcción así como el suministro de la información visual, audible y táctil para ayudar a la orientación y a la señalización para la ubicación de dicha rampa o sendero." u="1"/>
        <s v="Actualizar los bienes según su clasificacion  con el fin de tener registados los elementos en la cuenta de propiedad planta y equipo, según la categoría que corresponde" u="1"/>
        <s v="Realizar una revisión conjunta con el área contable de la DTAO de los ingresos reportados por la UTON entre los años 2019 al 2021." u="1"/>
        <s v="Realizar una revisión conjunta con el área contable de la DTAO de los ingresos reportados por la UTON entre los años 2020 al 2021." u="1"/>
        <s v="Elaborar una Resolución implementando el control interno contable bajo el nuevo marco normativo. " u="1"/>
        <s v="Solicitud formal a la Fundación Cerca Viva de las evidencias de cumplimiento de la obligación 33 de la clausula 6 del contrato CPSE 002 del 2016" u="1"/>
        <s v="En la reunión de seguimiento  trimestral se revisará el personal disponible para la prestación de servicios garantizando la disponibilidad del mismo en el Ecohotel " u="1"/>
        <s v="Planificar las actividades de revisión, retroalimentación y envío de los documentos protocolos PVC al Nivel Central  por parte del líder temático de la DTCA" u="1"/>
        <s v="Solicitar a la DTAO capacitación en las funciones y obligaciones en la supervisión de contratos de ecoturismo  y en el Manual de supervisión de contratos de la entidad." u="1"/>
        <s v="Socializar el procedimiento &quot;FORMULACIÓN, SEGUIMIENTO Y EVALUACIÓN DE PLAN ESTRATÉGICO INSTITUCIONAL Y PLAN DE ACCIÓN ANUAL&quot; a las áreas protegidas, con el fin de que se generen los registros de las actividades asociadas a los puntos de control,  a nivel local y territorial." u="1"/>
        <s v="Enviar memorando de solicitud de estados de los procesos y documentación de sancionatorios pendientes por resolver." u="1"/>
        <s v="Generar los reportes  de vales mensuales de consumo  combustible en los formatos 23, 24 y 25,   identificando la información en los campos  requeridos, sin alteraciones, tachones o enmendaduras." u="1"/>
        <s v="Crear un expediente virtual  (Drive) que contenga todos los documentos del seguimiento a la ejecución del contrato desde su inicio a la fecha, incluyendo los estados financieros mensuales presentados por el concesionario." u="1"/>
        <s v="Actualizar el Procedimiento de Aseguramiento de Bienes, incluyendo tiempos de inclusión de bienes." u="1"/>
        <s v="Realizar informe de Diagnóstico cuentas por cobrar por concepto de INCAPACIDADES vigencias 2015 a 2019" u="1"/>
        <s v="Reunión cuatrimestral de seguimiento del plan de trabajo vigente dentro del contrato CPSEC 001 de 2008  " u="1"/>
        <s v="Utilizar los formatos establecidos para la programación, reporte de recorridos e informe de PVC establecidos por la Entidad " u="1"/>
        <s v="Realizar socialización  y sensibilización a los supervisores de contrato, funcionarios y contratistas de la DTCA respecto a la obligatoriedad y requisitos en la legalización de comisiones " u="1"/>
        <s v="Solicitar al contratista mediante oficio la entrega de los informes y realizar el seguimiento pertinente " u="1"/>
        <s v="Solicitar al Area Protegida el archivo digital de la informacion del del Plan de manejo aprobado del Area Protegida PNN Pisba." u="1"/>
        <s v="Dar cumplimiento al procedimiento de Gestión de Impuestos en lo que corresponde a las fechas de ejecución de actividades para el pago de impuestos y seguir los lineamientos del cronograma de pago de Impuestos mediante alarmas previas al mismo por parte de las áreas competentes. " u="1"/>
        <s v="Los términos del contrato, no determinaba suministro de valeras." u="1"/>
        <s v="Sensibilizar al personal de apoyo en la supervisión acerca de la normatividad y lineamientos de gestión documental para el  seguimiento, control y archivo  " u="1"/>
        <s v="Solicitud al concesionario del cumplimiento a las condiciones del contrato y su anexo técnico en relación con la realización de los análisis físico-químicos del agua para el consumo dos veces por año, tendiente a garantizar que el sistema de potabilización de agua esté funcionando adecuadamente y de esta manera garantizar que el agua es apta para el consumo humano, de acuerdo con la Cláusula No.15 literal 15.2.5 b." u="1"/>
        <s v="realizar el procedimeinto de inclusion de los motores en el inventario o si estan para dar de baja, realizar el respecto procedimiento" u="1"/>
        <s v="Realizar seguimiento y ejecución oportuno al PAC." u="1"/>
        <s v="Realizar seguimiento a la ejecucion o implementacion de los planes de mercadeo " u="1"/>
        <s v="Realizar seguimiento mensual para verificar que se mantiene actualizada en los archivos la información producida por el equipo del PNN, según TRD. " u="1"/>
        <s v="Formalizar actualización de inventario del PNN Utría." u="1"/>
        <s v="Identificar los bienes en servicio y para  disposición final asignados al PNN Amacayacu, con el fin de realizar su actualización" u="1"/>
        <s v="Convocar una vez se reactive el contrato 001 de 2016  a la reunión COASE desde el AP, con el fin de cumplir con la Elaboración del Plan de Trabajo con  &quot;CorpoAndakies&quot;" u="1"/>
        <s v="Generar acciones de divulgación sobre las condiciones y limitaciones del PNN los Nevados. " u="1"/>
        <s v="Actualizar el  programa de monitoreo y sus anexos a partir de la retroalimentación del Nivel Central, remitirlo para su aprobación y anexarlo al plan de manejo" u="1"/>
        <s v="Presentar actas de inventario de las AP de la DTAN correspondiente a la vigencia 2.021." u="1"/>
        <s v="Establecer un un plan de trabajo de implementación y seguimiento del proyecto de restauración en el SFF EL CORCHAL EL MONO HERNANDEZ que comprenda desde la etapa precontractual hasta la siembra de los individuos." u="1"/>
        <s v="Elaborar Conciliación contable mensual de la cuenta &quot;RECAUDOS POR CLASIFICAR&quot;" u="1"/>
        <s v="Notificar en debida forma todas las actuaciones administrativas, en cumplimiento del los artículos 68 y 69 de la Ley 1437 de 2011" u="1"/>
        <s v="Realizar seguimiento a la ejecución de los convenios." u="1"/>
        <s v="Identificar el estado actual de los Planes de emergencias y contingencias para desastres naturales de las áreas protegidas de la DTAM, con el fin de que se generen las acciones de actualización e incorporación de recomendaciones." u="1"/>
        <s v="Sensibilizar en reunión de trabajo del equipo  sobre los términos de respuesta de PQRS y la importancia de atención oportuna" u="1"/>
        <s v="Generar Memorando a la Oficina Aseora Jurídica para  adelantar las acciones correspondientes a la Revision del proceso del siniestro de la cabaña  de Puerto Santader " u="1"/>
        <s v="Elaborar oficio al concesionario requiriendo la correcion del valor a salarios mínimos vigentes para las garantías presentadas para la vigencia 2020 literales a, b, d y e del numeral 7.1 de los pliegos de condiciones, que hacen parte integral del contrato de concesión No. 001 de 2016" u="1"/>
        <s v="Oficiar requerimiento a la Subdirección Administrativa y Financiera, Subdirección de Gestión y Manejo de Áreas Protegidas y  Subdirección de Sostenibilidad y Negocios Ambientales, en el que se  convoque a realizar el análisis jurídico-financiero en virtud de los considerandos del acta de reanudación del contrato de concesión No. 001 de 2019." u="1"/>
        <s v="Solicitar el proceso de baja de elementos a  la DTPA" u="1"/>
        <s v="Realizar una reunión en el primer trimestre del año, para verificar la integralidad del informe de ejecución del contrato de  &quot;Andakies una vez se reactive el contrato&quot;" u="1"/>
        <s v="visitas periódicas para la verificación de activos que no pertenezcan a la Empresa Comunitaria o a la Unidad con el fin de solicitar oficializar la necesidad y  tenencias de estos " u="1"/>
        <s v="Realizar publicación del registro diccionario de datos diligenciado (con las variables de la operación estadística y sus respectivas validaciones) en el calendario de difusión" u="1"/>
        <s v="Implementar acciones con las áreas protegidas, que conlleven al pago oportuno de la facuración recibida por servicos públicos" u="1"/>
        <s v="Solicitar  a CorpoAndakies de las evidencias de cumplimiento de la obligación 6 de la clausula 6 del contrato CPSE 001 del 2016" u="1"/>
        <s v="Solicitar a CorpoAndakies de las evidencias de cumplimiento de la obligación 33 de la clausula 6 del contrato CPSE 001 del 2016" u="1"/>
        <s v="Realizar la gestión para la consecución de recursos económicos y financieros para la contratación de personal técnico y jurídico para adelantar la función misional del ejercicio de autoridad ambiental. " u="1"/>
        <s v="Realizar informe de seguimiento mensual al cumplimiento de los procedimientos y las fechas establecidas en la circular de pagos No.20201000000701 y el memorando 20204300000863 para PNN y FONAM por cada DT Y NC" u="1"/>
        <s v="Generar un plan de trabajo a partir de los lineamientos del Nivel Central  en la vigencia 2020  que permita  el desarrollo y remisión de los ejercicios AEMAPPS  dentro de los plazos indicados " u="1"/>
        <s v="Dar impulso a los procesos a los expedientes: 16.4.004/2016, 16.4.006/2016, 16.4.011/2016, 16.4.002/2017, 16.4.004/2017, 16.4.005/2017,16.4.012/2017" u="1"/>
        <s v="Relizar el diligenciamiento de los formatos de inventarios fisicos por cuentadante y las actas de bajas de bienes  para su postertior reporte a la DTPA y su incorporación en el aplicativo NEON " u="1"/>
        <s v="Señalizar la puerta que da la tubería del edificio con &quot;Enfermería&quot; &quot;solo personal autorizado&quot; y &quot;peligro de caída&quot;" u="1"/>
        <s v="1. Practicar la notificación en debida forma del Auto No. 007 de 2019" u="1"/>
        <s v="Solicitar a la SAF el otro si # 4 del contrato de ecoturismo comunitario, debidamente fechado. " u="1"/>
        <s v="Elaborar comunicación a las Direcciones Territoriales DTCA, DTAM Y DTAO verificando si los bienes allí relacionados hacen parte de la infraestructura (Inmuebles)" u="1"/>
        <s v="Orientar tecnicamente a las areas protegidas de carácter público en el analisis de su efectividad del manejo y presentar un informe tecnico que de cuenta a estas orientaciones." u="1"/>
        <s v="Comunicar por orfeo a las AP los controles establecidos para la optimización de tiempos." u="1"/>
        <s v="Verificar, anexar y archivar los documentos soporte de dichos expedientes contractuales en los procesos evaluados." u="1"/>
        <s v="Generar los reportes de seguimiento al Plan de Acción Anual 2022, acorde al cronograma establecido por  la oficina Asesora de Planeación y el validador del proceso de nivel central, con relación al indicador Número de personas capacitadas para el servicio de educación informal en el marco de la conservación de la biodiversidad y los servicios ecosistémicos" u="1"/>
        <s v="Enviar oficio al contrtista Famoc de Panel arrendador del Edificio, para que se realice estudio de factibilidad para la adecuación de una estrategia de ingeniería contra incendios, mediante la cual se indique lo que las personas deben realizar para estar protegidas del fuego, desde el lugar en que se encuentren cuando la emergencia se inicia, durante el proceso de evacuación y la ubicación después de la evacuación, de acuerdo con lo establecido en el numeral 43 de la NTC 6047 de 2013. " u="1"/>
        <s v="Elaborar mecanismos de respuesta de Seguimiento para que haya celeridad en los trámites de los siniestros." u="1"/>
        <s v="Para el manejo de la boleteria se debe implmentar teniendo encuenta el procedimiento establecido por la etindad, en donde se delega a un funcioanrio competente para tal fin" u="1"/>
        <s v="Socialización y reinducción de la reglamentación de la actividad ecoturística al concesionario y a los visitantes." u="1"/>
        <s v="Revisar y dar cumplimiento al procedimiento Código: DE_PR_03 “Formulación, Seguimiento y Evaluación de Plan Estratégico Institucional y Plan de Acción Anual" u="1"/>
        <s v="Concertar un espacio para la reunion de los tres niveles que permita definir la pertinencia frente a la continuidad de la revision y aprobación tecnica del plan de manejo construido. " u="1"/>
        <s v="Entregar informes de seguimiento del desarrollo del Plan de Trabajo para la depuración de la cuenta 147064." u="1"/>
        <s v="Solicitar a la Dirección Territorial, sensibilización  sobre el Mapa de Riesgo y Matriz de Oportunidades del PNN Sierra de La Macarena, para todo el equipo de área." u="1"/>
        <s v="A partir del memorando de NC, generar un cronograma de actividades  que permita planificar y avanzar en las etapas del ejercicio y remitir dentro de las fechas indicadas" u="1"/>
        <s v="Solicitar al concesion la resolución de la DIAN, para la expedición de facturas." u="1"/>
        <s v="Liberar los espacios obstruidos por estanterías, archivos, cajas con productos de almacén, que impiden la libre circulación a personas en especial a aquellas con discapacidad y en silla de ruedas." u="1"/>
        <s v="Garantizar el consecutivo en listado de visitantes y control de recaudo del PNN OLD PROVIDENCE " u="1"/>
        <s v="En reunión de trabajo sensibilizar al personal de la EC respecto la importancia y el compromiso con el aseo y desinfección de las instalaciones" u="1"/>
        <s v="Junto con Grupo de Comunicaciones (GCM) se realizará una publicación remitada a los usuarios que permita el acceso a los informes de analisis de necesidades publicados en la pagina de PNNC." u="1"/>
        <s v="Socializar a los funcionarios del AP el informe trimestral; así mismo la retroalimentación de la OP (si es enviada)" u="1"/>
        <s v="Enviar correo electrónico solicitando las novedades de personal." u="1"/>
        <s v="Generar mecanismos que pemritan dar cumplimiento de manera oportuna como lo establece las directrices adoptadass por la entidad para este proceso" u="1"/>
        <s v="Presentar la informacion requerida completa  y en el  formato oficial , oportunamente en lo que corresponde a la Oportunidad No.12, observación No.1." u="1"/>
        <s v="_x000a_Socializar y capacitar a funcionarios y contratistas para     cuando un contratista certifique cumplidos de comisión, este no se diligencie, ni firme con cargos que no desempeñan." u="1"/>
        <s v="Evidenciar la contratación del profesional para la articulación y aplicación de las medidas tendientes a cumplir con el indicador Porcentaje de avance en el proceso de integración de las Areas Protegidas como determinantes ambientales en instrumentos de desarrollo y ordenamiento territoria, para la ejecución de actividades  y reporte adecuado del PAA 2022" u="1"/>
        <s v="Generar oportunamente las alertas  de comunicación adecuados de la periodicidad del reporte,  entre el validador del nivel central y la Territorial, con el fin de realizar el reporte del indicador Porcentaje de bienes recibidos actualizados en el sistema" u="1"/>
        <s v="Socializar a través de memorando el programa institucional de Gestión Documental, así como la orientación de pautas  para la producción documental, seguimiento y control de expedientes derivados de la supervisión del contrato de concesión de servicios ecoturísticos." u="1"/>
        <s v="Enviar memorando al GGH y a la OGR con el fin de solicitar planes de emergencias debidamente actualizados y socializados a las personas que laboran en la entidad, para que se conozcan los procedimientos de evacuación y cómo actuar de acuerdo con las capacidades humanas y limitaciones de actividades ante la emergencia para que se actúe en forma eficaz en caso de una emergencia, según lo establecido en el ANEXO C de la NTC 6047 de 2013." u="1"/>
        <s v="Realizar en el periodo probatorio la citación a &quot;interrogatorio de parte al investigado&quot; cuando se considere pertinente y/o sea solicitado por los investigados. " u="1"/>
        <s v="Solicitar al Ecohotel contar con lineamiento que identifique claramente como abordar situaciones especiales (como ingreso de licor, sustancias alucinógenas y otras identificadas)" u="1"/>
        <s v="Programar reunión de planeación para la aprobación de los programas de monitoreo de los PNN Chiribiquete, Fragua, Churumbelos, Cahuinarí y La Paya con la SGM, donde se defina las fechas de revisión, retroalimentnación ajustes, y aprobación de los documentos. " u="1"/>
        <s v="Realizar mesas de trabaajo de seguimiento a la ejecución del contrato con la participación del nivel territorial" u="1"/>
        <s v="Remitir al equipo de trabajo alertas via correo electrónico, llamadas telefonicas y WhatsApp a partir del seguimiento de la matriz del SGD ORFEO " u="1"/>
        <s v="Generar el reporte de mapa de riesgos y oportunidades, previa verificación de los controles, evidencias y porcentajes, atendiendo las responsabilidades como primera línea de defensa en la gestión del riesgo._x000a__x000a_ " u="1"/>
        <s v="Realizar seguimiento mensual al cumplimiento de los términos de la Ley 1333/2009 y la Ley 99/1993, con las respectivas publicaciones en gaceta ambiental." u="1"/>
        <s v="Enviar oficio a la DIAN, solicitando la conciliación de los saldos con excedente de los años anteriores" u="1"/>
        <s v="Realizar sensibilización a los supervisores sobre la  ejecución contractual en el secop, y realizar seguimiento a la eficacia de la acción, mediante la evaluación de impacto y registro oportuno de las constancias de cumplimiento por parte del supervisor, de conformidad con  lo establecido en el manual de contratación y supervisión Código: ABS_MN_01" u="1"/>
        <s v="Realizar una reunión en el primer trimestre del año, para verificar que se haya elaborado el Plan de Trabajo con  &quot;CorpoAndakies&quot;  ( una vez se reactive el contrato)" u="1"/>
        <s v="Realizar sensibilización sobre el procedimiento de mantenimiento preventivo y correctivo; gestión de recursos físicos del sistema de gestión de calidad, haciendo énfasis sobre la importancia del adecuado uso y manejo de los vehículos de la entidad " u="1"/>
        <s v="Remitir comunicación a Dirección General, donde se relacione y se contextualice la obligatoriedad del cumplimiento del literal b del artículo 4 de la Ley 581 de 2000, para recibir las instrucciónes correspondientes del tema" u="1"/>
        <s v="Realizar capacitación  sobre el proceso sancionatorio ambiental y sus respectivas etapas procesales." u="1"/>
        <s v="Solicitar a la SSNA claridad en los criterios de los productos de la  Obligación No.5 de la Cláusula No.6 &quot;Desarrollo de otras actividades ecoturísticas&quot; del Contrato de Ecoturismo Comunitario No.001 de 2008 entre Parques Nacionales Naturales de Colombia y la Empresa Comunitaria “Nativos Activos&quot;" u="1"/>
        <s v="Formular el Indicador que permita medir la estrategia de conflictos de intereses.  -GCI-AOJ-GGH" u="1"/>
        <s v="Generar de forma mensual las alertas  de comunicación del reporte realizado, al  validador del nivel central, con relación a  los avances obtenidos respecto al indicador % de ejecución presupuestal-Obligaciones en la matriz PAA 2022 ." u="1"/>
        <s v="Realizar clasificación y valoración de documentos de acuerdo con lo establecido en la Tabla de Retención Documental" u="1"/>
        <s v="Identificar en articulación con la Dirección Territorial Amazonía  los reportes de consumo  de combustibles de las vigencias 2020 y 2021 aplicando la tablas de retención documental para los registros físicos y digital para la información generada en los expedientes del Gestor Documental Orfeo" u="1"/>
        <s v="Realizar la toma física de inventarios a nivel de la entidad, que permitan realizar la verificación de los registros de propiedad, planta y equipo, depreciaciones, amortizaciones, valorización e identificación y seguimiento bienes registrados" u="1"/>
        <s v="Revisar los perfiles de las personas encargadas de la atención al ciudadano, conforme a los perfiles identificados y consolidados por el Grupo de Atención al Ciudadano a nivel nacional con corte a 27 de febrero de 2022, y generar las observaciones necesarías." u="1"/>
        <s v="Elaborar lista de chequeo con el registro de cada PQRSD recibida por el AP que controle su cumplimiento." u="1"/>
        <s v="Socializar el cronograma de PAA de OAP por parte del líder del proceso de la SGM al equipo de gobernanza y participación. " u="1"/>
        <s v="Realizar los inventarios sobre los bienes puestos al servicio de la concesión tanto de los entregados por la entidad._x000a__x000a_Realizar inventarios de los bienes adquiridos por el concesionario y puestos al servicio para la prestación de los servicios ecoturísticos concesionados " u="1"/>
        <s v="sensibilizar al supervisor a partir del manual de contratación en la importancia del desarrollo de inducciones" u="1"/>
        <s v="Actas de reunión de conciliaciones de incapacidades vigencias anteriores de dificil cobro de la DTAN . " u="1"/>
        <s v="Proyectar solicitud de control de cambios de documentación, justificando la necesidad de ajuste al documento SFI_FO_10-Plan-de-trabajo; por cuanto carece de campo que permita identificar la fecha de elaboración" u="1"/>
        <s v="Solicitar el ajuste del procedimiento cadena presupuestal acorde a la estructura de la Dirección Territorial ya que no cuenta con subdivisiones, y que la hace distinta organizacionalmente de nivel central, lo que implica no poder realizar acitividades descritas en el procedimiento actual." u="1"/>
        <s v="Diseñar y adoptar un modelo de seguimiento trimestral en el cual se refleje el avance en la formulación, aprobación, implementación y actualización de los Planes Operacionales para el manejo de servicios ecoturísticos vinculados al contrato de concesión de servicios ecoturísticos, con énfasis en el Programa de Mantenimiento correctivo y preventivo." u="1"/>
        <s v="Oficiar requerimiento a la Subdirección Administrativa y Financiera y a la  Subdirección de Sostenibilidad y Negocios Ambientales, en el que se solicite la respuesta y acciones de la Entidad en torno a la comunicación enviada por la Unión Temporal Operación Nevados el 24 de julio de 2020. " u="1"/>
        <s v="Realizar reunión de trabajo para la construcción conjunta del plan de trabajo entre la EC y el PNNCRSB" u="1"/>
        <s v="Realizar una reunión en el primer trimestre del año, para verificar que se haya presentado el informe de supervisión del año anterior, del contrato con  &quot;Corpoandakies&quot;  (una vez se reactive el contrato)" u="1"/>
        <s v="Proyección de memorando remitiendo acta de actualización de inventario 2019, con inventario anexo, debidamente firmado._x000a__x000a_Proyección de memorando remitiendo acta de actualización de inventario 2021, con inventario anexo, debidamente firmado." u="1"/>
        <s v="Diligenciar adecuadamente todas las columnas en la matriz inventario de las Reservas Naturales de la Sociedad Civil - RNSC, y se generará las convenciones  correspondientes y aclaratorias sobre su significado, con el objetivo de dar claridad sobre la matriz al lector del GGIS." u="1"/>
        <s v="1. Sensibilización a las áreas protegidas respecto respecto del contenido del la ley 1333 de 2009, la Art. 66 y Ss de Ley 1437 de 2011 y el procedimiento de PNN aamb_pr_13" u="1"/>
        <s v="Generar los expedientes acorde a las tablas de retención documental, aplicando  la actividad No. 5 del procedimiento Archivo y control de documentos que establece: &quot;Ordenar los documentos dentro de las carpetas en orden cronológico o_x000a_numérico consecutivo&quot;._x000a_Nota: Para el caso de los expedientes virtuales el Sistema de Gestión Documental lo organiza automáticamente. " u="1"/>
        <s v="Reunión periódica para la revisión del cumplimiento a la obligación No.12 (incluyendo verificación de estado de certificado de trabajo en las alturas para la persona que realiza el mantenimiento en la infraestructura denominada la torre)" u="1"/>
        <s v="3. Informe enviado profesional planeacion: Anexo complementario al formato de acuerdos de gestion del director territorial de la  DTAN." u="1"/>
        <s v="Decidir en el CIGD, la frecuencia a emplear para la actualización o generación de los autodiagnósticos o herramientas a utilizar como diagnóstico, así como la frecuencia de presentación." u="1"/>
        <s v="Tramitar firma de cumplido con datos correspondientes a la comisión" u="1"/>
        <s v="Realizar dos (2) capacitaciones donde se incluya la normatividad vigente y las responsabilidades de los jefes de las Aps, y quienes son designados supervisores de convenios. Esto tendrá lugar en el marco de los comités territoriales vigencia 2019 (lista de asistencia y presentación)" u="1"/>
        <s v="Solicitar a la SSNA incluya en el manual de supervision un capitulo especifico para los contratos de ecoturismo comunitario" u="1"/>
        <s v="reunión periódica para la revisión del cumplimiento a la obligación No.12 (incluyendo la supervisión para que no se realicen nuevas construcciones sin previa autorización por la unidad )" u="1"/>
        <s v="Presentar en los tiempos establecidos de acuerdo con el cronograma de OAP la solicitud de actualizaciones de los diferentes indicadores del proceso. " u="1"/>
        <s v="Documentar, oficializar, publicar y socializar un procedimiento para manejar y declarar conflicto de intereses de conformidad con el artículo 12 de la Ley 1437 de 2011, junto con el Grupo de Control Interno y Oficina Asesora Jurídica." u="1"/>
        <s v="Realizar la actualización del procedimiento de Gestión de Riesgo Público  " u="1"/>
        <s v="Dentro de las actividades de sensibilización y reinducción, incluir la resolución que genera la Entidad para la legalización de comisiones " u="1"/>
        <s v="Socializar a los Grupos de interes  como articular los controles definidos por la norma para BCP / DRP del plan de continuidad del negocio " u="1"/>
        <s v="Reportar el seguimiento al Plan de Acción Anual 2022, acorde al cronograma establecido por la oficina Asesora de Planeación y    observaciones del validador del proceso de nivel central, con relación al indicador % de ejecución presupuestal-Compromisos" u="1"/>
        <s v="Enviar oficio al contrtista Famoc de Panel arrendador del edificio, para que se realice estudio de factibilidad para la adecuación de la infraestructura en la unidad de correspondencia." u="1"/>
        <s v="Se trazarán metas de mantenimiento sobre el material vegetal sembrado en la vigencia 2021 y se su seguimiento. Así mismo,  se realizará la solicitud de actualizción de metas cuando sea necesario con base a recursos." u="1"/>
        <s v="Generar una reunión con el personal profesional del AP responsable de la linea de p,v y c para elaborar la lista de chequeo o puntos de validación de la información presentada en los informes trimestrales de esta línea." u="1"/>
        <s v="Informes de seguimiento de recuperación de cartera de tienda de PNN" u="1"/>
        <s v="Utilizar modulo de viaticos para control y seguimiento de comisiones y sus respectivas legalizaciones. " u="1"/>
        <s v="Mantener la información en archivos de la sede administrativa del Parque" u="1"/>
        <s v="Solicitar a la DTCA la viabilidad de certificacion para la utilizacion de los recursos FONAM por donde esta la financiacion para el proyecto de restauración ecológica en el PNN Tayrona durante la vigencia 2022" u="1"/>
        <s v="Ajustar el Manual Metodológico en su numeral 3.1.7 Estándares Estadísticos, indicando fecha y versión de los siguientes estándares: categorías de manejo de Áreas Protegidas de la  UICN, categorías de manejo SINAP y la división político administrativa de Colombia - DIVIPOLA, diseñada por el DANE." u="1"/>
        <s v="Solicitar a Procesos Corporativos la encuesta vigente y la fecha para su aplicación." u="1"/>
        <s v="Realizar el inventario de los bienes  y elementos asignados en el marco del contrato de prestacion de servicios ecoturisticos que evidencien su actualización" u="1"/>
        <s v="Actualizar el Procedimiento de Seguimiento Contable en su actividad No. 1." u="1"/>
        <s v="Realizar espacio de trabajo con los tres niveles de gestión con el objetivo de tener claridad sobre las evidencias del plan de acción en cada periodo de reporte. " u="1"/>
        <s v="Oficializar los préstamos de vehículo a partir del diligenciamiento de los formatos dispuestos en el SIG en el caso que se requiera utilizar el automotor por parte del PNNCRSB." u="1"/>
        <s v="Realizar pre conciliaciones Bancarias correspondientes al procedimiento Gestión Contable – Código: GRFN_PR_15, meses abril a noviembre 2021. " u="1"/>
        <s v="Realizar una mesa de trabajo con las áreas protegidas a fin de sensibilizar y concertar acciones para el desarrollo oportuno de las diligencias en el marco de la normatividad vigente y el procedimiento de sancionatorios de la entidad " u="1"/>
        <s v="Generar los reportes de seguimiento al Plan de Acción Anual 2022, acorde al cronograma establecido por la oficina Asesora de Planeación, atendiendo  observaciones del validador del proceso de nivel central, con relación al indicador Porcentaje de avance de los mantenimientos preventivos realizados a los bienes inmuebles" u="1"/>
        <s v="Articular acciones de seguimiento entre la Dirección Territorial y el  Equipo del PNN Churibiquete, donde se prioricen aspectos para fortalecer las acciones de gestión, que conlleven al cumplimiento de la meta establecida en el PAA 2022, de acuerdo al  indicador &quot;Número de individuos sembrados (árboles, arbustos, lianas, palmas, frailejones)&quot;" u="1"/>
        <s v="Informar en reunión de socialización a operadores turísticos cual es el comportamiento en términos generales de la avifauna y dar recomendaciones de comportamiento a los turistas durante su estancia " u="1"/>
        <s v="Realizar el seguimiento del contrato de ecoturismo comunitario en la ficha de contrato, verificando en detalle fechas, firmas y demás requisitos e informando al nivel central las inconsistencias encontradas si las hay." u="1"/>
        <s v="Generar oportunamente las alertas  de comunicación adecuados de la periodicidad del reporte,  entre el validador del nivel central y la Territorial, con el fin de realizar el reporte del indicador % de ejecución presupuestal-Obligaciones en la matriz PAA 2022 adecuadamente" u="1"/>
        <s v="Publicar en la página el Acta de la Revisión Territorial " u="1"/>
        <s v="Certificación de los Informes de recaudo por ingresos de visitantes consolidados y reportados al nivel central." u="1"/>
        <s v="Elaborar un oficio al concesionario requiriendo la información que evidencie que se brindó un servicio de forma permanente, durante todos los días de los años 2016-2020 y en los horarios establecidos, con personal capacitado y experimentado con este propósito, de acuerdo con los estándares y lineamientos del servicio indicados en el Anexo Técnico" u="1"/>
        <s v="Generar espacios de participacion con las dependecias responsables con el fin de de depurar los saldos a concilar por incapacidades que son competencia de la DTAN." u="1"/>
        <s v="Sensibilizar al jefe de AP en manual de contratación" u="1"/>
        <s v="Modificar el acto administrativo por parte del área jurídica" u="1"/>
        <s v="Realizar seguimiento mensual al cumplimiento de términos de acuerdo con lo dispuesto en artículo 27 de la Ley 1333 de 2009, con el fin de generar alertas tempranas una vez se haga la notificación del auto de traslado de alegatos de conclusión, en concordancia con la Ley 1437 de 2011." u="1"/>
        <s v="Gestión de cobro del 100% de la catera pendiente por concepto de TIENDA DE PNN" u="1"/>
        <s v="Solicitar al nivel central el ajuste del procedimiento Sancionatorio Ambiental que permita el inicio del proceso con expedientes digitales y sugerir se gestione una plataforma que soporte el trámite de procesos sancionatorios de manera virtual." u="1"/>
        <s v="Elabrar un oficio solicitando el listados de bienes que han sido adicionados y dados de baja del inventario con los requisitos exigidos en la cláusula 15 literal 15.2.3.h y la periodicidad requerida" u="1"/>
        <s v="Revisar y remitir a la SGM los documentos protocolos de PVC pendientes remitidos por las áreas Protegidas. Se anota que, el documento PVC del PNN OLD PROVIDENCE fue remitido al NC en abril de la actual vigencia" u="1"/>
        <s v="Realizar capacitación, sensibilización y divulgación de la información publicada en el INDICE DE TRANSPARENCIA Y ACCESO A LA INFORMACIÓN y la página WEB a todos los funcionarios de la DTPA." u="1"/>
        <s v="Realizar una reunión en el primer trimestre del año, para verificar la entrega para aprobación  de planes de mantenimiento del contrato de ecoturismo comunitario con  &quot;Cerca Viva&quot;" u="1"/>
        <s v="En el presupuesto del AP para el 2021 se propondrá realizar un contrato de obra para continuar la  la construcción de la cabaña de GPV" u="1"/>
        <s v="Adjuntar los dos listados de asistencia a la reunión de COASE del 6 de abril del 2016" u="1"/>
        <s v="Participar en las acciones de los proyectos de un millon de corales y en las actividades de GENSA" u="1"/>
        <s v="Implementar espacios de socialización  del procedimiento de Gestión de Riesgo de Desastres Naturales que permita dar cumplimiento al procedimiento " u="1"/>
        <s v="Sensibilizar mediante reuniones al equipo de investigación y monitoreo del AP,   socializando el procedimiento de actualización de los instrumentos de planeación,  la importancia del portafolio de investigaciones  el programa de monitoreo, y el estado de avance en el AP." u="1"/>
        <s v="Presentar los ajustes de la resolución al CIGD para su aprobación y generar la oficialización de la misma." u="1"/>
        <s v="Generar espacio técnico para socializar los tiempos necesarios para el establecimiento de viveros,  plantación de material vegetal, mantenimiento, asi como las acciones relacionadas a rehabilitación,  en las áreas protegidas e interiorizar la importancia de la articulación entre la planeación estrategica y los procesos misionales relacionados con restauración ecológica." u="1"/>
        <s v="Generar por parte del supervisor la Constancia de Cumplimiento una vez revisados los documentos adjuntos a las cuentas de cobro por Contratos de Prestación de Servicios, dando cumplimiento a lo establecido en el Manual de Contratación y Supervisión Código: ABS_MN_01" u="1"/>
        <s v="Participar en las reuniones programadas para establecer el procedimiento de conciliacion contable de la cuenta auxiliar &quot;Pago por cuentas a Terceros  &quot;con la matriz &quot; Incapacidades&quot;  del drive que diligencia gestión humana y tesoreria." u="1"/>
        <s v="Diseñar y adoptar un modelo de seguimiento semestral en el cual se refleje el avance en la formulación, aprobación, implementación y actualización de los Planes Operacionales para el manejo de servicios ecoturísticos vinculados al contrato de concesión de servicios ecoturísticos, con énfasis en los Planes de Operación y Seguridad de Manejo Ambiental de los Servicios Ecoturísticos." u="1"/>
        <s v="Generar mensualmente las alertas  de comunicación adecuados de la periodicidad del reporte,  entre el validador del nivel central y la Territorial, con el fin de realizar el reporte del indicador  % de procesos de contratación gestionados en las plataformas vigentes._x000a__x000a_" u="1"/>
        <s v="Gestionar una reunión  entre GGF y las Direcciones Territoriales para finiquitar los acuerdos que premitan restructurar el procedimiento y los tiempo de reporte de información de las Direcciones Territoriales." u="1"/>
        <s v="Identificar a través de los formatos establecidos en el proceso Gestión de Recursos Físicos,  los bienes del PNN Cahuinarí en servicio , por cuentadante e inservibles, para dar de baja y disposición final,." u="1"/>
        <s v="1. Incorporar al expediente la evidencia de desfijación de notificación por aviso del Auto 022 del 22 de octubre de 2018" u="1"/>
        <s v=" Verificación del cumplimiento de la Clausula No.8 del contrato  y remisión a la DTCA " u="1"/>
        <s v="Identificar a través de acta o asistencia las actividades y puntos de control del procedimiento EJECUCIÓN CONSOLIDACIÓN Y PRESENTACIÓN DE ESTADOS FINANCIEROS GRFN_PR_ 08 18/02/2021, con el fin de establecer propuesta de ajuste." u="1"/>
        <s v="Presentar la informacion requerida completa y  oportunamente en lo que corresponde al  Riesgo 115, Anexos 2. " u="1"/>
        <s v="Elaborar oficio al concesionario requiriendo el cumplimiento de lo establecido de acuerdo con la Cláusula No.15 literal 15.2.5 g. " u="1"/>
        <s v="Proyectar solicitud al Coordinador del Grupo de Procesos Corporativos, justificando la necesidad de ajuste al documento GRF_FO_17 INVENTARIO DE ELEMENTOS CUENTADANTE; por cuanto carece de campo que permita identificar la fecha de validación y actualización del  inventario." u="1"/>
        <s v="Generar las alertas del reporte PAA 2022 con  relación al   indicador Número de personas capacitadas para el servicio de educación informal en el marco de la conservación de la biodiversidad y los servicios ecosistémicoslas áreas protegidas, atendiendo las retroalimentacinoes dadas por el validador nivel central." u="1"/>
        <s v="Implementar el procedimiento de registro de los mantenimeintos de los vehiculos que coincida con el contrato de mantenimiento" u="1"/>
        <s v="Recibir capacitaciones" u="1"/>
        <s v="Espacio de trabajo Profesional tematico DTAN y socialización de  la meta determinantes ambientales en instrumentos de desarrollo y ordenamiento territorial" u="1"/>
        <s v="Solicitar mediante oficio a la Empresa Comunitaria copia digital  de la facturación  por concepto de servicio de alimentos y bebidas para las vigencias 2015 y 2016." u="1"/>
        <s v="Remitir comunicación al GPC, donde se relacione la necesidad de mantener el espacio adecuado y libre para cada gabinete contra incensios y no incurrir en el incumplimiento a la norma" u="1"/>
        <s v="Realizar sensibilización a los supervisores sobre la  ejecución contractual en el secop, y realizar seguimiento a la eficacia de la acción, mediante la evaluación de impacto y actualziar de manera oportuna  la página de SECOP II, con los soportes del contrato y la evidencia de facturas que permitan determinar su ejecución, de conformidad con lo establecido en artículo 5 y 12 de la ley 1712 de 2014, así como el artículo 2.2.1.1.1.7.1 del Decreto 1082 de 2015." u="1"/>
        <s v="Mantener actualizada la base de datos &quot;Incapacidades&quot; creada en el drive por la coordinación financiera de acuerdo a la información requerida." u="1"/>
        <s v="Solicitar reunión al GGF de Nivel Central con el fin de estandarizar el reporte para el tratamiento de riesgos (plan de ación) en relación a las evidencias y el monitoreo para evitar diferencias en proximos reportes. " u="1"/>
        <s v="Actualizar el instructivo respecto a la frecuencia de toma de inventarios físico." u="1"/>
        <s v="Solicitar al Grupo de Procesos Corporativos el acompañamiento y actualización de la TRD correspondiente a la Oficina de Control disciplinario Interno " u="1"/>
        <s v="Reconstrucción de informe de supervisión de acuerdo a la información suministrada en las matrices de seguimiento (SFI_FO_07 y  SFI_FO_08  ) de las vigencias 2015 al 2020 " u="1"/>
        <s v="Identificar y requerir a la Unión Temporal Operación Nevados (UTON) los estados financieros faltantes. " u="1"/>
        <s v="Se impartirá a través de correo electrónico la orden de que el responsable revise y firme con su visto bueno las respectivas hojas de vida. " u="1"/>
        <s v="Elaborar oficio a la concesionario solicitando el cumplimiento de lo establecido en el literal b) de la Obligación No.15.2.7.del Contrato de Concesión No.001 de 2016 celebrado entre Parques Nacionales Naturales de Colombia y la Unión Temporal Concesión Gorgona." u="1"/>
        <s v="Elaborar oficio requiriendo al concesionario la correccion de las garantias para las vigencias 2020 y 2021, no registran la incorporación de la actualización del SMMLV, estando el valor total asegurado por debajo del techo requerido. Las pólizas aportadas no se encuentran firmadas por el tomador, lo anterior en cumplimento a la cláusula 35 literal b." u="1"/>
        <s v="Verificar la informacion presentada ante la DIAN y compensada en SIIF Nacion, con el fin de solicitar compensacion y devolucion de saldo a Favor, si fuera el caso. " u="1"/>
        <s v="Solicitud formal a la Fundación Cerca Viva de la  obligación 21 de la clausula 6 del contrato CPSE 002 del 2016" u="1"/>
        <s v="Proyectar solicitud de control de cambios de documentación, justificando la necesidad de ajuste al documento SFI_FO_10-Plan-de-trabajo; por cuanto carece de campo que permita  detallar la fecha de elaboración" u="1"/>
        <s v="Actualizar el procedimiento de &quot;Gestión Contable&quot;- GGF." u="1"/>
        <s v="Realizar un inventario actualizado y el acta firmada por las partes como resultado de la verificación física" u="1"/>
        <s v="Realizar reporte de avances PAA 2022 acorde al cronograma establecido por la OAP, donde se identifiquen la descripción de avances cuantitativos y cualitativos del indicador: Porcentaje de planes de emergencias y contingencias por desastres naturales e incendios de cobertura vegetal implementados en las áreas protegidas del SPNN, que permita a la Dirección Territorial tomar insumos para la generación dentro de la vigencia 2022   del informe de implementación consolidado del Plan de Emergencias y Contingencias para Desastres Naturales" u="1"/>
        <s v="Actualizar la información reportada por el GIF, en el Software de inventarios." u="1"/>
        <s v="Producir el material vegetal (14573 arbolitos) en vivero, para restaurar 47.38 hectareas en el PNN Tayrona." u="1"/>
        <s v="Dar impulso al expediente DTAM 02-2014, en cumplimiento del artículo 3 de la Ley 1333 de 2009, así como los principios de eficacia, economía y celeridad, contemplados en los numerales 11,12 y 13 del artículo 3 de la Ley 1437 de 2011" u="1"/>
        <s v="Realizar adecuadamente y en los formatos establecidos el registro del kilometraje de movilización de la camioneta Toyota HILUX, modelo 2017, placas OKZ-761" u="1"/>
        <s v="Solicitar al concesionario, el cumplimiento en lo que corresponde a los amparos en seguros para el transporte náutico de pasajeros teniendo en cuenta que se requiere como requisito en la prestación del servicio." u="1"/>
        <s v="Todos los documentos contractuales con fechas claras de suscripción." u="1"/>
        <s v="Elaborar memorando solicitando al área correspondiente los estudios de solicitudes ajustes y/o aprobación, del cronograma de ejecución de obras, dentro de los plazos establecidos en el Anexo Técnico, y la cláusula No.18 del Contrato de Concesión No.001 de 2016 celebrado entre Parques Nacionales Naturales de Colombia y la Unión Temporal Concesión Gorgona._x000a__x000a_Elaborar oficio a la concesión requiriendo el cronograma de ejecución de obras para realizar" u="1"/>
        <s v="Solicitar  al  contratista el  cumplimiento en el reporte sobre los equipos entregados por la entidad que cumplieron su vida útil. _x000a__x000a_Solicitar que efectúe la reposición de los bienes hurtados en los tiempos establecidos en el anexo técnico del contrato." u="1"/>
        <s v="Aplicar el procedimiento Cadena Presupuestal Código: GRFN_PR_06, generando las evidencias asociadas a los puntos de control de las actividades 32 como es Orden de pago autorizada,  33 Lista de orden de pago en estado pagada y 34 Orden de pago en estado pagada archivada en expediente orfeo, estableciendo controles por parte pagaduría, que permita verificar la generación de las evidencias._x000a__x000a_" u="1"/>
        <s v="Solicitar el aseguramiento de los bienes muebles que han sido adquiridos por el contratista y puestos al servicio de la concesión durante el tiempo que ha transcurrido de la ejecución del contrato." u="1"/>
        <s v="Mantener en los archivos del AP los formatos remitidos de programaciones y turnos de descanso." u="1"/>
        <s v="Recibir capacitación " u="1"/>
        <s v="Realizar socializaciones con el equipo del area protegida  sobre el diligenciamiento de la Encuestas de satisfacción de visitantes, en relación a que las actividades de salud y bienestar, no aplican en el area protegida." u="1"/>
        <s v="Oficiar a la concesiòn recalcando la importancia de mantener un perfecto aseo, desinfección y protección de las áreas y de los elementos utilizados para la prestación de los servicios ecoturísticos concesionados, en especial las áreas de enfermería, cocina y comedores, de acuerdo con la Cláusula No.15 literal 15.2.3 a." u="1"/>
        <s v="Elaborar un memorando solicitando capacitación a los supervisores de los contratos de la concesión y al personal (funcionarios y/o contratistas) del área protegida que apoyan las actividades sobre la responsabilidad e importancia de una adecuada supervisión y las responsabilidad que conlleva_x000a_" u="1"/>
        <s v="Realizar visitas de seguimiento al EC para la verificación del cumplimiento  de la actividad " u="1"/>
        <s v="Presentar el avance de los informes de seguimiento de cartera por incapacidades de los meses de  enero a Junio de 2021" u="1"/>
        <s v="Seguimiento al proceso de gestión para la instalación y/o fortalecimiento de los viveros del rezago 2021 y proyectados dentro de las metas de 2022. " u="1"/>
        <s v="Realizar seguimiento mensual a la firma de  los CDP Y RPD." u="1"/>
        <s v="Realizar una jornada de sensibilización a los funcionarios y contratistas que apoyan el seguimiento a la actualización de los inventarios del AP" u="1"/>
        <s v="Hacer verificación documental para identificar plenamente a los investigados en el incio del proceso sancionatorio." u="1"/>
        <s v="Socializar al personal de la OAP y el GPC responsables de recibir visitas de la SDA, el procedimiento  Acciones Correctivas y de Mejora." u="1"/>
        <s v="Implementar una matriz de los procedimientos administrativos sancionatorios ambientales de la DTAN que permitan el seguimiento y control de los procedimientos" u="1"/>
        <s v="Actualizar formatos correspondientes a procesos de inventarios" u="1"/>
        <s v="Fortalecer la función de supervisión del contrato de concesión a través del ajuste y configuración de la herramienta en hoja de cálculo Excel diseñada para el seguimiento al contrato de concesión, en la que se identifique, categorice y automatice cada una de las obligaciones contenidas en el contrato de concesión y se incorporen las demás obligaciones que se deriven de la ejecución del contrato. Adicionalmente, generar los comités operativos mensuales para tratar las situaciones que se encuentren en el seguimiento al contrato de concesión." u="1"/>
        <s v="Generar reunión con el equipo del área con el fin de establecer una ruta de trabajo que permita incopoorar las observaciones dadas por la OGR al PECDNS y presentar nuevamente el documento a esta dependencia para su aprobación." u="1"/>
        <s v="Programar y realizar jornadas de capacitación sobre la Gestión Documental dirigido a todo el personal del PNN UtríaDescargar los reportes trimestrales de Informe de Gestión, dejar copiar en los archivos del Parques y remitir por correo a los funcionarios del AP" u="1"/>
        <s v="Definir la periodicidad de revisión de los planos de evacuación de cada piso del edificio de nivel central." u="1"/>
        <s v="Realizar los reporte de seguimiento al Plan de Acción Anual 2022, acorde al cronograma establecido por la oficina Asesora de Planeación y el validador del proceso de nivel central, con relación al indicador Porcentaje de hectáreas con presiones originadas en infracciones ambientales, intervenida mediante la función sancionatoria" u="1"/>
        <s v="Convocar comité de supervisión del contrato de concesión con la participación de la Subdirección Administrativa y Financiera, la Subdirección de Sostenibilidad y Negocios Ambientales,  la Subdirección de Gestión y Manejo de Áreas Protegidas y la Dirección Territorial Andes Occidentales de Parques Nacionales Naturales de Colombia, para abordar el seguimiento a las obligaciones de carácter administrativo, económicas y financieras, de carácter ambiental, entre otras." u="1"/>
        <s v="Realizar pre conciliaciones Bancarias correspondientes al procedimiento Gestión Contable – Código: GRFN_PR_15, meses febrero y marzo 2021. " u="1"/>
        <s v="Solicitar a las Direcciones Territoriales las hojas de vida del personal encargado de la atención al ciudadano, con sus respectivos soportes, y de esta forma, consolidarlas junto con las de nivel central para remitir un solo compilado  al Grupo de Gestión Humana, para que dicho Grupo pueda adelantar la respectiva verificacion de perfiles._x000a__x000a_NOTA: En la solicitud se indicará que a partir de la fecha este será el mecanismo a adoptar en cada vigencia." u="1"/>
        <s v="Realizar la depuración de la cuenta contable 240720 &quot;RECAUDOS POR CLASIFICAR&quot;" u="1"/>
        <s v="Dar cumplimiento a las fechas establecidas por el Grupo de gestión financiera para el envio de los reportes" u="1"/>
        <s v="Mejorar los contenidos públicados en la página Web haciendo enfásis en las condiciones y limitaciones del AP. " u="1"/>
        <s v="Solicitar a los líderes de los diferentes subsistemas, el cronograma de trabajo anual para llevar a aprobación de CIGD, el cual es parte integra del PAA." u="1"/>
      </sharedItems>
    </cacheField>
    <cacheField name=" FECHA DE INICIO (DD/MM/AAAA)" numFmtId="0">
      <sharedItems containsSemiMixedTypes="0" containsNonDate="0" containsDate="1" containsString="0" minDate="2017-11-20T00:00:00" maxDate="2024-12-19T00:00:00"/>
    </cacheField>
    <cacheField name="FECHA DE EJECUCIÓN Ó COMPROMISO_x000a_(DD/MM/AAAA)" numFmtId="0">
      <sharedItems containsSemiMixedTypes="0" containsNonDate="0" containsDate="1" containsString="0" minDate="2017-12-29T00:00:00" maxDate="2025-01-01T00:00:00" count="183">
        <d v="2023-12-29T00:00:00"/>
        <d v="2022-11-30T00:00:00"/>
        <d v="2023-11-10T00:00:00"/>
        <d v="2023-07-30T00:00:00"/>
        <d v="2023-03-30T00:00:00"/>
        <d v="2022-12-15T00:00:00"/>
        <d v="2022-03-30T00:00:00"/>
        <d v="2023-09-30T00:00:00"/>
        <d v="2023-07-31T00:00:00"/>
        <d v="2023-01-31T00:00:00"/>
        <d v="2023-04-30T00:00:00"/>
        <d v="2022-12-09T00:00:00"/>
        <d v="2021-12-31T00:00:00"/>
        <d v="2022-06-30T00:00:00"/>
        <d v="2023-02-15T00:00:00"/>
        <d v="2022-12-31T00:00:00"/>
        <d v="2022-06-15T00:00:00"/>
        <d v="2022-12-30T00:00:00"/>
        <d v="2023-09-18T00:00:00"/>
        <d v="2023-06-01T00:00:00"/>
        <d v="2024-11-30T00:00:00"/>
        <d v="2023-02-28T00:00:00"/>
        <d v="2023-03-15T00:00:00"/>
        <d v="2023-05-31T00:00:00"/>
        <d v="2022-10-31T00:00:00"/>
        <d v="2024-01-30T00:00:00"/>
        <d v="2023-04-01T00:00:00"/>
        <d v="2023-11-30T00:00:00"/>
        <d v="2024-06-30T00:00:00"/>
        <d v="2023-01-30T00:00:00"/>
        <d v="2023-03-31T00:00:00"/>
        <d v="2023-06-30T00:00:00"/>
        <d v="2023-08-31T00:00:00"/>
        <d v="2023-08-01T00:00:00"/>
        <d v="2023-08-14T00:00:00"/>
        <d v="2023-11-15T00:00:00"/>
        <d v="2023-05-29T00:00:00"/>
        <d v="2023-10-30T00:00:00"/>
        <d v="2023-12-15T00:00:00"/>
        <d v="2023-12-31T00:00:00"/>
        <d v="2023-12-30T00:00:00"/>
        <d v="2024-05-30T00:00:00"/>
        <d v="2023-06-15T00:00:00"/>
        <d v="2023-11-05T00:00:00"/>
        <d v="2024-03-30T00:00:00"/>
        <d v="2024-03-03T00:00:00"/>
        <d v="2024-02-29T00:00:00"/>
        <d v="2024-04-30T00:00:00"/>
        <d v="2024-07-30T00:00:00"/>
        <d v="2024-12-31T00:00:00"/>
        <d v="2022-07-26T00:00:00" u="1"/>
        <d v="2019-05-01T00:00:00" u="1"/>
        <d v="2021-03-31T00:00:00" u="1"/>
        <d v="2022-03-31T00:00:00" u="1"/>
        <d v="2022-03-23T00:00:00" u="1"/>
        <d v="2017-12-29T00:00:00" u="1"/>
        <d v="2021-03-15T00:00:00" u="1"/>
        <d v="2022-03-15T00:00:00" u="1"/>
        <d v="2021-12-21T00:00:00" u="1"/>
        <d v="2021-09-15T00:00:00" u="1"/>
        <d v="2019-08-30T00:00:00" u="1"/>
        <d v="2020-08-30T00:00:00" u="1"/>
        <d v="2021-08-30T00:00:00" u="1"/>
        <d v="2022-08-30T00:00:00" u="1"/>
        <d v="2022-02-22T00:00:00" u="1"/>
        <d v="2022-08-26T00:00:00" u="1"/>
        <d v="2023-05-20T00:00:00" u="1"/>
        <d v="2019-12-05T00:00:00" u="1"/>
        <d v="2021-12-05T00:00:00" u="1"/>
        <d v="2022-12-05T00:00:00" u="1"/>
        <d v="2021-11-20T00:00:00" u="1"/>
        <d v="2022-02-10T00:00:00" u="1"/>
        <d v="2021-12-01T00:00:00" u="1"/>
        <d v="2022-07-29T00:00:00" u="1"/>
        <d v="2021-10-31T00:00:00" u="1"/>
        <d v="2022-08-10T00:00:00" u="1"/>
        <d v="2022-11-08T00:00:00" u="1"/>
        <d v="2019-03-30T00:00:00" u="1"/>
        <d v="2020-03-30T00:00:00" u="1"/>
        <d v="2022-11-04T00:00:00" u="1"/>
        <d v="2021-03-30T00:00:00" u="1"/>
        <d v="2020-10-15T00:00:00" u="1"/>
        <d v="2021-10-15T00:00:00" u="1"/>
        <d v="2020-09-30T00:00:00" u="1"/>
        <d v="2021-09-30T00:00:00" u="1"/>
        <d v="2022-09-30T00:00:00" u="1"/>
        <d v="2022-12-28T00:00:00" u="1"/>
        <d v="2023-06-16T00:00:00" u="1"/>
        <d v="2020-12-20T00:00:00" u="1"/>
        <d v="2021-05-31T00:00:00" u="1"/>
        <d v="2022-09-18T00:00:00" u="1"/>
        <d v="2022-05-31T00:00:00" u="1"/>
        <d v="2022-02-21T00:00:00" u="1"/>
        <d v="2021-12-12T00:00:00" u="1"/>
        <d v="2022-08-25T00:00:00" u="1"/>
        <d v="2021-08-21T00:00:00" u="1"/>
        <d v="2022-12-08T00:00:00" u="1"/>
        <d v="2019-04-30T00:00:00" u="1"/>
        <d v="2020-04-30T00:00:00" u="1"/>
        <d v="2021-08-17T00:00:00" u="1"/>
        <d v="2021-04-30T00:00:00" u="1"/>
        <d v="2022-08-17T00:00:00" u="1"/>
        <d v="2022-04-30T00:00:00" u="1"/>
        <d v="2020-11-15T00:00:00" u="1"/>
        <d v="2022-11-15T00:00:00" u="1"/>
        <d v="2020-10-30T00:00:00" u="1"/>
        <d v="2022-02-05T00:00:00" u="1"/>
        <d v="2022-07-28T00:00:00" u="1"/>
        <d v="2021-10-30T00:00:00" u="1"/>
        <d v="2022-10-30T00:00:00" u="1"/>
        <d v="2020-07-24T00:00:00" u="1"/>
        <d v="2022-11-11T00:00:00" u="1"/>
        <d v="2022-02-01T00:00:00" u="1"/>
        <d v="2021-08-05T00:00:00" u="1"/>
        <d v="2022-07-20T00:00:00" u="1"/>
        <d v="2022-08-01T00:00:00" u="1"/>
        <d v="2021-07-16T00:00:00" u="1"/>
        <d v="2022-11-03T00:00:00" u="1"/>
        <d v="2023-03-29T00:00:00" u="1"/>
        <d v="2022-10-14T00:00:00" u="1"/>
        <d v="2018-12-31T00:00:00" u="1"/>
        <d v="2020-09-29T00:00:00" u="1"/>
        <d v="2020-12-31T00:00:00" u="1"/>
        <d v="2022-10-10T00:00:00" u="1"/>
        <d v="2019-02-28T00:00:00" u="1"/>
        <d v="2019-05-30T00:00:00" u="1"/>
        <d v="2021-02-28T00:00:00" u="1"/>
        <d v="2020-05-30T00:00:00" u="1"/>
        <d v="2022-02-28T00:00:00" u="1"/>
        <d v="2021-05-30T00:00:00" u="1"/>
        <d v="2023-05-30T00:00:00" u="1"/>
        <d v="2020-12-15T00:00:00" u="1"/>
        <d v="2021-12-15T00:00:00" u="1"/>
        <d v="2020-11-30T00:00:00" u="1"/>
        <d v="2021-11-30T00:00:00" u="1"/>
        <d v="2021-02-20T00:00:00" u="1"/>
        <d v="2022-09-09T00:00:00" u="1"/>
        <d v="2020-05-18T00:00:00" u="1"/>
        <d v="2021-01-31T00:00:00" u="1"/>
        <d v="2022-01-31T00:00:00" u="1"/>
        <d v="2022-11-22T00:00:00" u="1"/>
        <d v="2021-07-31T00:00:00" u="1"/>
        <d v="2022-11-18T00:00:00" u="1"/>
        <d v="2022-07-31T00:00:00" u="1"/>
        <d v="2022-08-12T00:00:00" u="1"/>
        <d v="2022-11-14T00:00:00" u="1"/>
        <d v="2022-07-27T00:00:00" u="1"/>
        <d v="2021-10-29T00:00:00" u="1"/>
        <d v="2022-08-08T00:00:00" u="1"/>
        <d v="2022-08-04T00:00:00" u="1"/>
        <d v="2020-07-15T00:00:00" u="1"/>
        <d v="2021-07-15T00:00:00" u="1"/>
        <d v="2019-06-30T00:00:00" u="1"/>
        <d v="2022-07-15T00:00:00" u="1"/>
        <d v="2020-06-30T00:00:00" u="1"/>
        <d v="2021-06-30T00:00:00" u="1"/>
        <d v="2023-10-17T00:00:00" u="1"/>
        <d v="2020-12-30T00:00:00" u="1"/>
        <d v="2021-12-30T00:00:00" u="1"/>
        <d v="2021-04-01T00:00:00" u="1"/>
        <d v="2022-04-01T00:00:00" u="1"/>
        <d v="2022-12-22T00:00:00" u="1"/>
        <d v="2020-05-29T00:00:00" u="1"/>
        <d v="2023-02-27T00:00:00" u="1"/>
        <d v="2020-08-31T00:00:00" u="1"/>
        <d v="2021-08-31T00:00:00" u="1"/>
        <d v="2022-08-31T00:00:00" u="1"/>
        <d v="2020-12-14T00:00:00" u="1"/>
        <d v="2021-05-25T00:00:00" u="1"/>
        <d v="2022-03-04T00:00:00" u="1"/>
        <d v="2022-11-29T00:00:00" u="1"/>
        <d v="2020-12-10T00:00:00" u="1"/>
        <d v="2022-09-08T00:00:00" u="1"/>
        <d v="2021-02-15T00:00:00" u="1"/>
        <d v="2022-11-25T00:00:00" u="1"/>
        <d v="2019-01-30T00:00:00" u="1"/>
        <d v="2022-02-15T00:00:00" u="1"/>
        <d v="2022-01-30T00:00:00" u="1"/>
        <d v="2021-08-15T00:00:00" u="1"/>
        <d v="2022-08-15T00:00:00" u="1"/>
        <d v="2020-07-30T00:00:00" u="1"/>
        <d v="2021-07-30T00:00:00" u="1"/>
        <d v="2022-07-30T00:00:00" u="1"/>
      </sharedItems>
    </cacheField>
    <cacheField name="ALARMA" numFmtId="1">
      <sharedItems containsMixedTypes="1" containsNumber="1" containsInteger="1" minValue="-337" maxValue="728"/>
    </cacheField>
    <cacheField name="FECHA DE VENCIMIENTO" numFmtId="0">
      <sharedItems/>
    </cacheField>
    <cacheField name="NOMBRE DEL INDICADOR" numFmtId="0">
      <sharedItems containsBlank="1" longText="1"/>
    </cacheField>
    <cacheField name="UNIDAD DE MEDIDA" numFmtId="0">
      <sharedItems containsBlank="1"/>
    </cacheField>
    <cacheField name="META" numFmtId="0">
      <sharedItems containsBlank="1" containsMixedTypes="1" containsNumber="1" containsInteger="1" minValue="1" maxValue="100"/>
    </cacheField>
    <cacheField name=" FECHA" numFmtId="0">
      <sharedItems containsNonDate="0" containsDate="1" containsString="0" containsBlank="1" minDate="2022-05-13T00:00:00" maxDate="2023-12-13T00:00:00"/>
    </cacheField>
    <cacheField name="DESCRIPCIÓN DE LAS ACTIVIDADES REALIZADAS" numFmtId="0">
      <sharedItems containsBlank="1" longText="1"/>
    </cacheField>
    <cacheField name="AUDITOR RESPONSABLE" numFmtId="0">
      <sharedItems containsBlank="1"/>
    </cacheField>
    <cacheField name="RESPONSABLE SEGUIMIENTO" numFmtId="0">
      <sharedItems containsBlank="1"/>
    </cacheField>
    <cacheField name="EFECTIVIDAD_x000a_CUMPLIDO" numFmtId="0">
      <sharedItems containsNonDate="0" containsString="0" containsBlank="1"/>
    </cacheField>
    <cacheField name=" EFECTIVA_x000a_(¿Eliminó la No Conformidad y la Causa?) " numFmtId="0">
      <sharedItems containsNonDate="0" containsString="0" containsBlank="1"/>
    </cacheField>
    <cacheField name="ESTADO DE LA ACCIÓN" numFmtId="0">
      <sharedItems containsBlank="1" count="4">
        <s v="ABIERTA"/>
        <s v="CERRADA"/>
        <m u="1"/>
        <s v="CERRADA " u="1"/>
      </sharedItems>
    </cacheField>
    <cacheField name=" FECHA DE CIERRE_x000a_(DD/MM/AAAA)" numFmtId="0">
      <sharedItems containsNonDate="0" containsDate="1" containsString="0" containsBlank="1" minDate="2018-02-27T00:00:00" maxDate="2029-08-30T00:00:00" count="189">
        <m/>
        <d v="2023-12-27T00:00:00"/>
        <d v="2023-11-08T00:00:00"/>
        <d v="2023-08-29T00:00:00"/>
        <d v="2023-08-14T00:00:00"/>
        <d v="2023-11-22T00:00:00"/>
        <d v="2023-12-12T00:00:00"/>
        <d v="2023-08-18T00:00:00"/>
        <d v="2023-08-30T00:00:00"/>
        <d v="2023-12-20T00:00:00"/>
        <d v="2023-11-10T00:00:00"/>
        <d v="2023-12-19T00:00:00"/>
        <d v="2023-12-01T00:00:00"/>
        <d v="2023-11-21T00:00:00"/>
        <d v="2023-09-14T00:00:00"/>
        <d v="2023-11-23T00:00:00"/>
        <d v="2023-12-14T00:00:00"/>
        <d v="2023-10-10T00:00:00"/>
        <d v="2023-10-24T00:00:00"/>
        <d v="2023-12-07T00:00:00"/>
        <d v="2023-12-21T00:00:00"/>
        <d v="2022-05-05T00:00:00" u="1"/>
        <d v="2022-10-28T00:00:00" u="1"/>
        <d v="2022-01-18T00:00:00" u="1"/>
        <d v="2023-04-20T00:00:00" u="1"/>
        <d v="2022-07-22T00:00:00" u="1"/>
        <d v="2020-08-03T00:00:00" u="1"/>
        <d v="2022-01-14T00:00:00" u="1"/>
        <d v="2022-08-03T00:00:00" u="1"/>
        <d v="2019-03-31T00:00:00" u="1"/>
        <d v="2022-03-31T00:00:00" u="1"/>
        <d v="2023-03-31T00:00:00" u="1"/>
        <d v="2022-04-12T00:00:00" u="1"/>
        <d v="2021-07-14T00:00:00" u="1"/>
        <d v="2022-07-14T00:00:00" u="1"/>
        <d v="2020-04-08T00:00:00" u="1"/>
        <d v="2022-06-29T00:00:00" u="1"/>
        <d v="2021-10-12T00:00:00" u="1"/>
        <d v="2022-10-12T00:00:00" u="1"/>
        <d v="2020-12-29T00:00:00" u="1"/>
        <d v="2022-04-04T00:00:00" u="1"/>
        <d v="2022-09-27T00:00:00" u="1"/>
        <d v="2021-10-08T00:00:00" u="1"/>
        <d v="2021-06-21T00:00:00" u="1"/>
        <d v="2021-07-02T00:00:00" u="1"/>
        <d v="2022-06-17T00:00:00" u="1"/>
        <d v="2021-12-21T00:00:00" u="1"/>
        <d v="2022-12-21T00:00:00" u="1"/>
        <d v="2021-02-26T00:00:00" u="1"/>
        <d v="2021-05-28T00:00:00" u="1"/>
        <d v="2022-08-30T00:00:00" u="1"/>
        <d v="2023-06-09T00:00:00" u="1"/>
        <d v="2022-12-13T00:00:00" u="1"/>
        <d v="2020-06-05T00:00:00" u="1"/>
        <d v="2021-09-07T00:00:00" u="1"/>
        <d v="2022-02-18T00:00:00" u="1"/>
        <d v="2020-12-09T00:00:00" u="1"/>
        <d v="2020-06-01T00:00:00" u="1"/>
        <d v="2022-12-05T00:00:00" u="1"/>
        <d v="2020-12-01T00:00:00" u="1"/>
        <d v="2021-12-01T00:00:00" u="1"/>
        <d v="2022-05-12T00:00:00" u="1"/>
        <d v="2022-12-01T00:00:00" u="1"/>
        <d v="2022-04-27T00:00:00" u="1"/>
        <d v="2022-07-29T00:00:00" u="1"/>
        <d v="2022-10-31T00:00:00" u="1"/>
        <d v="2022-08-10T00:00:00" u="1"/>
        <d v="2020-10-27T00:00:00" u="1"/>
        <d v="2022-10-27T00:00:00" u="1"/>
        <d v="2022-07-21T00:00:00" u="1"/>
        <d v="2021-08-02T00:00:00" u="1"/>
        <d v="2022-08-02T00:00:00" u="1"/>
        <d v="2022-11-04T00:00:00" u="1"/>
        <d v="2022-03-30T00:00:00" u="1"/>
        <d v="2023-03-30T00:00:00" u="1"/>
        <d v="2023-07-13T00:00:00" u="1"/>
        <d v="2021-01-05T00:00:00" u="1"/>
        <d v="2022-06-28T00:00:00" u="1"/>
        <d v="2021-09-30T00:00:00" u="1"/>
        <d v="2023-06-28T00:00:00" u="1"/>
        <d v="2022-04-07T00:00:00" u="1"/>
        <d v="2022-10-11T00:00:00" u="1"/>
        <d v="2022-06-24T00:00:00" u="1"/>
        <d v="2022-07-05T00:00:00" u="1"/>
        <d v="2022-12-28T00:00:00" u="1"/>
        <d v="2023-07-05T00:00:00" u="1"/>
        <d v="2022-09-22T00:00:00" u="1"/>
        <d v="2021-07-01T00:00:00" u="1"/>
        <d v="2021-06-16T00:00:00" u="1"/>
        <d v="2019-05-31T00:00:00" u="1"/>
        <d v="2021-05-31T00:00:00" u="1"/>
        <d v="2022-12-20T00:00:00" u="1"/>
        <d v="2020-12-16T00:00:00" u="1"/>
        <d v="2021-12-16T00:00:00" u="1"/>
        <d v="2022-12-16T00:00:00" u="1"/>
        <d v="2023-06-08T00:00:00" u="1"/>
        <d v="2023-05-23T00:00:00" u="1"/>
        <d v="2022-03-02T00:00:00" u="1"/>
        <d v="2029-08-29T00:00:00" u="1"/>
        <d v="2021-09-06T00:00:00" u="1"/>
        <d v="2021-11-23T00:00:00" u="1"/>
        <d v="2022-11-23T00:00:00" u="1"/>
        <d v="2022-09-02T00:00:00" u="1"/>
        <d v="2023-01-28T00:00:00" u="1"/>
        <d v="2021-05-11T00:00:00" u="1"/>
        <d v="2022-04-26T00:00:00" u="1"/>
        <d v="2019-10-30T00:00:00" u="1"/>
        <d v="2020-10-30T00:00:00" u="1"/>
        <d v="2022-07-28T00:00:00" u="1"/>
        <d v="2021-10-30T00:00:00" u="1"/>
        <d v="2022-08-09T00:00:00" u="1"/>
        <d v="2020-10-26T00:00:00" u="1"/>
        <d v="2021-10-26T00:00:00" u="1"/>
        <d v="2023-07-24T00:00:00" u="1"/>
        <d v="2022-05-03T00:00:00" u="1"/>
        <d v="2022-10-26T00:00:00" u="1"/>
        <d v="2022-08-05T00:00:00" u="1"/>
        <d v="2022-10-18T00:00:00" u="1"/>
        <d v="2022-01-04T00:00:00" u="1"/>
        <d v="2021-09-29T00:00:00" u="1"/>
        <d v="2023-06-27T00:00:00" u="1"/>
        <d v="2020-12-31T00:00:00" u="1"/>
        <d v="2022-09-29T00:00:00" u="1"/>
        <d v="2020-10-10T00:00:00" u="1"/>
        <d v="2022-07-08T00:00:00" u="1"/>
        <d v="2021-06-23T00:00:00" u="1"/>
        <d v="2020-09-25T00:00:00" u="1"/>
        <d v="2022-06-23T00:00:00" u="1"/>
        <d v="2020-10-06T00:00:00" u="1"/>
        <d v="2022-12-27T00:00:00" u="1"/>
        <d v="2021-09-21T00:00:00" u="1"/>
        <d v="2022-12-23T00:00:00" u="1"/>
        <d v="2020-09-17T00:00:00" u="1"/>
        <d v="2023-05-30T00:00:00" u="1"/>
        <d v="2021-11-30T00:00:00" u="1"/>
        <d v="2020-12-11T00:00:00" u="1"/>
        <d v="2020-08-24T00:00:00" u="1"/>
        <d v="2021-12-11T00:00:00" u="1"/>
        <d v="2022-12-11T00:00:00" u="1"/>
        <d v="2021-06-03T00:00:00" u="1"/>
        <d v="2021-11-26T00:00:00" u="1"/>
        <d v="2021-05-18T00:00:00" u="1"/>
        <d v="2021-09-01T00:00:00" u="1"/>
        <d v="2022-08-16T00:00:00" u="1"/>
        <d v="2023-01-27T00:00:00" u="1"/>
        <d v="2021-11-18T00:00:00" u="1"/>
        <d v="2022-04-29T00:00:00" u="1"/>
        <d v="2022-05-10T00:00:00" u="1"/>
        <d v="2022-07-27T00:00:00" u="1"/>
        <d v="2021-01-19T00:00:00" u="1"/>
        <d v="2022-04-21T00:00:00" u="1"/>
        <d v="2019-10-25T00:00:00" u="1"/>
        <d v="2022-10-25T00:00:00" u="1"/>
        <d v="2022-07-19T00:00:00" u="1"/>
        <d v="2022-01-11T00:00:00" u="1"/>
        <d v="2019-06-30T00:00:00" u="1"/>
        <d v="2022-06-30T00:00:00" u="1"/>
        <d v="2023-06-30T00:00:00" u="1"/>
        <d v="2021-03-24T00:00:00" u="1"/>
        <d v="2022-07-11T00:00:00" u="1"/>
        <d v="2022-10-13T00:00:00" u="1"/>
        <d v="2022-04-05T00:00:00" u="1"/>
        <d v="2021-07-07T00:00:00" u="1"/>
        <d v="2020-09-24T00:00:00" u="1"/>
        <d v="2021-12-26T00:00:00" u="1"/>
        <d v="2020-10-05T00:00:00" u="1"/>
        <d v="2022-12-26T00:00:00" u="1"/>
        <d v="2021-12-22T00:00:00" u="1"/>
        <d v="2018-02-27T00:00:00" u="1"/>
        <d v="2022-12-22T00:00:00" u="1"/>
        <d v="2020-09-16T00:00:00" u="1"/>
        <d v="2021-08-31T00:00:00" u="1"/>
        <d v="2022-03-08T00:00:00" u="1"/>
        <d v="2022-08-31T00:00:00" u="1"/>
        <d v="2021-11-29T00:00:00" u="1"/>
        <d v="2022-11-29T00:00:00" u="1"/>
        <d v="2021-09-08T00:00:00" u="1"/>
        <d v="2022-09-08T00:00:00" u="1"/>
        <d v="2020-11-25T00:00:00" u="1"/>
        <d v="2022-08-23T00:00:00" u="1"/>
        <d v="2022-01-30T00:00:00" u="1"/>
        <d v="2022-12-06T00:00:00" u="1"/>
        <d v="2022-11-21T00:00:00" u="1"/>
        <d v="2022-05-13T00:00:00" u="1"/>
        <d v="2020-11-17T00:00:00" u="1"/>
        <d v="2023-01-26T00:00:00" u="1"/>
        <d v="2022-04-28T00:00:00" u="1"/>
        <d v="2021-08-11T00:00:00" u="1"/>
        <d v="2023-05-09T00:00:00" u="1"/>
      </sharedItems>
    </cacheField>
    <cacheField name="OBSERVACIONES DE CUMPLIMIENTO  _x000a_(Grupo de Control Interno)" numFmtId="0">
      <sharedItems longText="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RAIMON GUILLERMO SALES CONTRERAS" refreshedDate="45412.326601273147" createdVersion="6" refreshedVersion="6" minRefreshableVersion="3" recordCount="457" xr:uid="{F762443E-47D8-4984-B4F6-0D827848D513}">
  <cacheSource type="worksheet">
    <worksheetSource name="BDPMP"/>
  </cacheSource>
  <cacheFields count="32">
    <cacheField name=" FUENTE" numFmtId="0">
      <sharedItems/>
    </cacheField>
    <cacheField name="  CONSECUTIVO DE LA NO CONFORMIDAD / OBSERVACIÓN" numFmtId="0">
      <sharedItems containsString="0" containsBlank="1" containsNumber="1" containsInteger="1" minValue="5" maxValue="1138"/>
    </cacheField>
    <cacheField name="FECHA DE LA AUDITORIA  (DD/MM/AAAA)" numFmtId="0">
      <sharedItems containsDate="1" containsBlank="1" containsMixedTypes="1" minDate="2017-10-13T00:00:00" maxDate="2023-10-20T00:00:00"/>
    </cacheField>
    <cacheField name="NO CONFORMIDAD / OBSERVACIÓN" numFmtId="164">
      <sharedItems containsBlank="1" count="3">
        <s v="NO CONFORMIDAD "/>
        <s v="OBSERVACIÓN"/>
        <m/>
      </sharedItems>
    </cacheField>
    <cacheField name="DESCRIPCIÓN DE LA NO CONFORMIDAD / OBSERVACIÓN" numFmtId="0">
      <sharedItems containsBlank="1" longText="1"/>
    </cacheField>
    <cacheField name=" CAUSA (S) RAIZ*" numFmtId="0">
      <sharedItems containsDate="1" containsBlank="1" containsMixedTypes="1" minDate="1899-12-31T00:00:00" maxDate="1899-12-31T00:00:00" longText="1"/>
    </cacheField>
    <cacheField name=" PROCESO " numFmtId="0">
      <sharedItems containsBlank="1"/>
    </cacheField>
    <cacheField name="REGIÓN" numFmtId="0">
      <sharedItems containsBlank="1" count="11">
        <s v="DTCA"/>
        <s v="DTAM"/>
        <s v="NIVEL CENTRAL"/>
        <s v="DTPA"/>
        <s v="DTAO"/>
        <s v="DTAN"/>
        <s v="DTOR"/>
        <m/>
        <s v="UNIDAD CENTRAL" u="1"/>
        <s v="BOGOTÁ" u="1"/>
        <s v="DIM" u="1"/>
      </sharedItems>
    </cacheField>
    <cacheField name="DEPENDENCIA: _x000a_NIVEL CENTRAL//TERRITORIAL/LOCAL RESPONSABLE DE LA ACCIÓN  " numFmtId="0">
      <sharedItems containsBlank="1" count="66">
        <s v="SANTUARIO DE FAUNA Y FLORA LOS FLAMENCOS"/>
        <s v="DIRECCIÓN TERRITORIAL CARIBE"/>
        <s v="DIRECCIÓN TERRITORIAL AMAZONÍA"/>
        <s v="PARQUE NACIONAL NATURAL CORALES DEL ROSARIO Y DE SAN BERNARDO"/>
        <s v="GRUPO DE GESTIÓN FINANCIERA"/>
        <s v="GRUPO DE COMUNICACIONES"/>
        <s v="PARQUE NACIONAL NATURAL UTRÍA"/>
        <s v="GRUPO DE PLANEACIÓN Y MANEJO"/>
        <s v="PARQUE NACIONAL NATURAL GORGONA"/>
        <s v="DIRECCIÓN TERRITORIAL PACÍFICO"/>
        <s v="GRUPO DE GESTIÓN HUMANA"/>
        <s v="DIRECCIÓN TERRITORIAL ANDES OCCIDENTALES"/>
        <s v="GRUPO DE PROCESOS CORPORATIVOS"/>
        <s v="OFICINA DE CONTROL DISCIPLINARIO INTERNO"/>
        <s v="PARQUE NACIONAL NATURAL AMACAYACU"/>
        <s v="DIRECCIÓN TERRITORIAL ANDES NORORIENTALES"/>
        <s v="GRUPO DE CONTRATOS"/>
        <s v="GRUPO DE ATENCIÓN AL CIUDADANO "/>
        <s v="DIRECCIÓN TERRITORIAL ORINOQUÍA"/>
        <s v="DISTRITO NACIONAL DE MANEJO INTEGRADO CINARUCO"/>
        <s v="PARQUE NACIONAL NATURAL CORDILLERA DE LOS PICACHOS"/>
        <s v="PARQUE NACIONAL NATURAL TINIGUA"/>
        <s v="SANTUARIO DE FAUNA Y FLORA GALERAS"/>
        <s v="RESERVA NACIONAL NATURAL PUINAWAI"/>
        <s v="GRUPO DE TECNOLOGÍAS DE LA INFORMACIÓN Y LAS COMUNICACIONES "/>
        <s v="OFICINA ASESORA DE PLANEACIÓN "/>
        <s v="GRUPO DE TRÁMITES Y EVALUACIÓN AMBIENTAL"/>
        <s v="OFICINA GESTIÓN DEL RIESGO"/>
        <s v="OFICINA ASESORA JURÍDICA "/>
        <s v="GRUPO DE CONTROL INTERNO"/>
        <s v="GRUPO DE GESTIÓN DEL CONOCIMIENTO E INNOVACIÓN "/>
        <s v="PARQUE NACIONAL NATURAL SERRANÍA DE CHIRIBIQUETE"/>
        <m/>
        <s v="PARQUE NACIONAL NATURAL PISBA" u="1"/>
        <s v="PARQUE NACIONAL NATURAL LOS NEVADOS" u="1"/>
        <s v="PARQUE NACIONAL NATURAL CAHUINARÍ" u="1"/>
        <s v="SUBDIRECCIÓN DE SOSTENIBILIDAD Y NEGOCIOS AMBIENTALES" u="1"/>
        <s v="SANTUARIO DE FAUNA Y FLORA EL CORCHAL “EL MONO HERNÁNDEZ”" u="1"/>
        <s v="PARQUE NACIONAL NATURAL SERRANÍA DE LOS YARIGUIES" u="1"/>
        <s v="SANTUARIO DE FAUNA Y FLORA MALPELO" u="1"/>
        <s v="PARQUE NACIONAL NATURAL CHINGAZA" u="1"/>
        <s v="PARQUE NACIONAL NATURAL CUEVA DE LOS GUACHAROS" u="1"/>
        <s v="PARQUE NACIONAL NATURAL SUMAPAZ" u="1"/>
        <s v="PARQUE NACIONAL NATURAL TAYRONA" u="1"/>
        <s v="PARQUE NACIONAL NATURAL URAMBA BAHÍA MÁLAGA" u="1"/>
        <s v="GRUPO DE SISTEMAS DE INFORMACIÓN Y RADIOCOMUNICACIONES" u="1"/>
        <s v="PARQUE NACIONAL NATURAL CATATUMBO BARÍ" u="1"/>
        <s v="PARQUE NACIONAL NATURAL MACUIRA" u="1"/>
        <s v="RESERVA NACIONAL NATURAL NUKAK" u="1"/>
        <s v="PARQUE NACIONAL NATURAL RÍO PURÉ" u="1"/>
        <s v="SANTUARIO DE FAUNA Y FLORA LOS COLORADOS" u="1"/>
        <s v="PARQUE NACIONAL NATURAL EL TUPARRO" u="1"/>
        <s v="OFICINA DE GESTIÓN DEL RIESGO" u="1"/>
        <s v="PARQUE NACIONAL NATURAL PARAMILLO" u="1"/>
        <s v="PARQUE NACIONAL NATURAL CIÉNAGA GRANDE DE SANTA MARTA" u="1"/>
        <s v="PARQUE NACIONAL NATURAL TAMÁ" u="1"/>
        <s v="GRUPO DE INFRAESTRUCTURA" u="1"/>
        <s v="PARQUE NACIONAL NATURAL FARALLONES DE CALI" u="1"/>
        <s v="PARQUE NACIONAL NATURAL SIERRA NEVADA DE SANTA MARTA" u="1"/>
        <s v="GRUPO DE GESTIÓN E INTEGRACIÓN DEL SINAP" u="1"/>
        <s v="VÍA PARQUE ISLA DE SALAMANCA" u="1"/>
        <s v="PARQUE NACIONAL NATURAL ALTO FRAGUA INDI WASI" u="1"/>
        <s v="PARQUE NACIONAL NATURAL EL COCUY" u="1"/>
        <s v="PARQUE NACIONAL NATURAL YAIGOJÉ APAPORIS" u="1"/>
        <s v="SANTUARIO DE FAUNA Y FLORA OTÚN QUIMBAYA" u="1"/>
        <s v="PARQUE NACIONAL NATURAL SIERRA DE LA MACARENA" u="1"/>
      </sharedItems>
    </cacheField>
    <cacheField name="SI " numFmtId="0">
      <sharedItems containsBlank="1"/>
    </cacheField>
    <cacheField name="NO " numFmtId="0">
      <sharedItems containsBlank="1"/>
    </cacheField>
    <cacheField name="TIPO DE ACCIÓN " numFmtId="0">
      <sharedItems containsBlank="1"/>
    </cacheField>
    <cacheField name="DESCRIPCIÓN DE LA ACCIÓN" numFmtId="0">
      <sharedItems longText="1"/>
    </cacheField>
    <cacheField name=" FECHA DE INICIO (DD/MM/AAAA)" numFmtId="0">
      <sharedItems containsSemiMixedTypes="0" containsNonDate="0" containsDate="1" containsString="0" minDate="2017-11-20T00:00:00" maxDate="2024-12-19T00:00:00" count="80">
        <d v="2017-11-20T00:00:00"/>
        <d v="2018-08-01T00:00:00"/>
        <d v="2020-02-25T00:00:00"/>
        <d v="2019-12-30T00:00:00"/>
        <d v="2020-06-01T00:00:00"/>
        <d v="2020-06-20T00:00:00"/>
        <d v="2020-08-15T00:00:00"/>
        <d v="2020-10-07T00:00:00"/>
        <d v="2022-10-12T00:00:00"/>
        <d v="2021-02-01T00:00:00"/>
        <d v="2021-05-01T00:00:00"/>
        <d v="2022-11-28T00:00:00"/>
        <d v="2021-09-01T00:00:00"/>
        <d v="2021-10-01T00:00:00"/>
        <d v="2021-10-31T00:00:00"/>
        <d v="2021-12-01T00:00:00"/>
        <d v="2021-11-15T00:00:00"/>
        <d v="2021-10-15T00:00:00"/>
        <d v="2021-12-15T00:00:00"/>
        <d v="2021-12-16T00:00:00"/>
        <d v="2021-11-01T00:00:00"/>
        <d v="2021-10-07T00:00:00"/>
        <d v="2021-10-20T00:00:00"/>
        <d v="2022-01-03T00:00:00"/>
        <d v="2022-01-20T00:00:00"/>
        <d v="2022-04-01T00:00:00"/>
        <d v="2022-01-01T00:00:00"/>
        <d v="2022-03-28T00:00:00"/>
        <d v="2022-02-18T00:00:00"/>
        <d v="2022-05-15T00:00:00"/>
        <d v="2022-05-25T00:00:00"/>
        <d v="2022-05-01T00:00:00"/>
        <d v="2022-07-01T00:00:00"/>
        <d v="2022-07-12T00:00:00"/>
        <d v="2022-09-16T00:00:00"/>
        <d v="2022-09-15T00:00:00"/>
        <d v="2022-08-19T00:00:00"/>
        <d v="2022-08-31T00:00:00"/>
        <d v="2022-09-01T00:00:00"/>
        <d v="2022-08-01T00:00:00"/>
        <d v="2022-10-18T00:00:00"/>
        <d v="2022-10-20T00:00:00"/>
        <d v="2022-11-02T00:00:00"/>
        <d v="2022-11-15T00:00:00"/>
        <d v="2023-01-01T00:00:00"/>
        <d v="2022-11-01T00:00:00"/>
        <d v="2022-12-15T00:00:00"/>
        <d v="2022-12-16T00:00:00"/>
        <d v="2022-11-08T00:00:00"/>
        <d v="2023-01-30T00:00:00"/>
        <d v="2022-12-20T00:00:00"/>
        <d v="2023-02-01T00:00:00"/>
        <d v="2022-11-30T00:00:00"/>
        <d v="2023-09-07T00:00:00"/>
        <d v="2022-11-25T00:00:00"/>
        <d v="2023-03-21T00:00:00"/>
        <d v="2023-02-15T00:00:00"/>
        <d v="2022-02-15T00:00:00"/>
        <d v="2023-04-15T00:00:00"/>
        <d v="2023-06-13T00:00:00"/>
        <d v="2023-05-03T00:00:00"/>
        <d v="2023-07-01T00:00:00"/>
        <d v="2022-11-11T00:00:00"/>
        <d v="2023-01-02T00:00:00"/>
        <d v="2023-07-14T00:00:00"/>
        <d v="2023-03-03T00:00:00"/>
        <d v="2023-08-01T00:00:00"/>
        <d v="2023-06-05T00:00:00"/>
        <d v="2023-03-10T00:00:00"/>
        <d v="2023-10-05T00:00:00"/>
        <d v="2023-09-27T00:00:00"/>
        <d v="2023-10-04T00:00:00"/>
        <d v="2023-10-23T00:00:00"/>
        <d v="2023-11-08T00:00:00"/>
        <d v="2023-12-01T00:00:00"/>
        <d v="2023-12-15T00:00:00"/>
        <d v="2023-11-02T00:00:00"/>
        <d v="2023-09-22T00:00:00"/>
        <d v="2023-12-18T00:00:00"/>
        <d v="2024-12-18T00:00:00"/>
      </sharedItems>
    </cacheField>
    <cacheField name="FECHA DE EJECUCIÓN Ó COMPROMISO_x000a_(DD/MM/AAAA)" numFmtId="14">
      <sharedItems containsSemiMixedTypes="0" containsNonDate="0" containsDate="1" containsString="0" minDate="2021-12-31T00:00:00" maxDate="2025-01-01T00:00:00" count="51">
        <d v="2023-12-29T00:00:00"/>
        <d v="2022-11-30T00:00:00"/>
        <d v="2023-11-10T00:00:00"/>
        <d v="2023-07-30T00:00:00"/>
        <d v="2023-03-30T00:00:00"/>
        <d v="2022-12-15T00:00:00"/>
        <d v="2022-03-30T00:00:00"/>
        <d v="2023-09-30T00:00:00"/>
        <d v="2023-07-31T00:00:00"/>
        <d v="2023-01-31T00:00:00"/>
        <d v="2023-04-30T00:00:00"/>
        <d v="2022-12-09T00:00:00"/>
        <d v="2021-12-31T00:00:00"/>
        <d v="2022-06-30T00:00:00"/>
        <d v="2023-02-15T00:00:00"/>
        <d v="2022-12-31T00:00:00"/>
        <d v="2022-06-15T00:00:00"/>
        <d v="2022-12-30T00:00:00"/>
        <d v="2023-09-18T00:00:00"/>
        <d v="2023-06-01T00:00:00"/>
        <d v="2024-11-30T00:00:00"/>
        <d v="2023-02-28T00:00:00"/>
        <d v="2023-03-15T00:00:00"/>
        <d v="2023-05-31T00:00:00"/>
        <d v="2022-10-31T00:00:00"/>
        <d v="2024-01-30T00:00:00"/>
        <d v="2023-04-01T00:00:00"/>
        <d v="2023-11-30T00:00:00"/>
        <d v="2024-06-30T00:00:00"/>
        <d v="2023-01-30T00:00:00"/>
        <d v="2023-03-31T00:00:00"/>
        <d v="2023-06-30T00:00:00"/>
        <d v="2023-08-31T00:00:00"/>
        <d v="2023-08-01T00:00:00"/>
        <d v="2023-08-14T00:00:00"/>
        <d v="2023-11-15T00:00:00"/>
        <d v="2023-05-29T00:00:00"/>
        <d v="2023-10-30T00:00:00"/>
        <d v="2023-12-15T00:00:00"/>
        <d v="2023-12-31T00:00:00"/>
        <d v="2023-12-30T00:00:00"/>
        <d v="2024-05-30T00:00:00"/>
        <d v="2023-06-15T00:00:00"/>
        <d v="2023-11-05T00:00:00"/>
        <d v="2024-03-30T00:00:00"/>
        <d v="2024-03-03T00:00:00"/>
        <d v="2024-02-29T00:00:00"/>
        <d v="2024-04-30T00:00:00"/>
        <d v="2024-07-30T00:00:00"/>
        <d v="2024-12-31T00:00:00"/>
        <d v="2023-06-16T00:00:00" u="1"/>
      </sharedItems>
    </cacheField>
    <cacheField name="ALARMA" numFmtId="1">
      <sharedItems containsMixedTypes="1" containsNumber="1" containsInteger="1" minValue="-214" maxValue="851"/>
    </cacheField>
    <cacheField name="FECHA DE VENCIMIENTO" numFmtId="14">
      <sharedItems containsDate="1" containsMixedTypes="1" minDate="1899-12-30T00:00:00" maxDate="2023-12-01T00:00:00" count="51">
        <s v="VENCIDA"/>
        <s v="CERRADA"/>
        <s v="A TIEMPO"/>
        <b v="0"/>
        <s v="" u="1"/>
        <d v="2023-11-05T00:00:00" u="1"/>
        <d v="2023-03-31T00:00:00" u="1"/>
        <d v="2023-03-15T00:00:00" u="1"/>
        <d v="2022-12-09T00:00:00" u="1"/>
        <d v="2023-05-20T00:00:00" u="1"/>
        <d v="2023-06-01T00:00:00" u="1"/>
        <d v="2023-08-14T00:00:00" u="1"/>
        <d v="2022-10-31T00:00:00" u="1"/>
        <d v="1899-12-30T00:00:00" u="1"/>
        <d v="2022-03-30T00:00:00" u="1"/>
        <d v="2023-03-30T00:00:00" u="1"/>
        <d v="2023-09-30T00:00:00" u="1"/>
        <d v="2023-06-16T00:00:00" u="1"/>
        <d v="2023-09-18T00:00:00" u="1"/>
        <d v="2023-05-31T00:00:00" u="1"/>
        <d v="2023-04-30T00:00:00" u="1"/>
        <d v="2023-11-15T00:00:00" u="1"/>
        <d v="2023-10-30T00:00:00" u="1"/>
        <d v="2023-08-01T00:00:00" u="1"/>
        <d v="2023-03-29T00:00:00" u="1"/>
        <d v="2021-12-31T00:00:00" u="1"/>
        <d v="2022-12-31T00:00:00" u="1"/>
        <d v="2022-10-10T00:00:00" u="1"/>
        <d v="2022-06-15T00:00:00" u="1"/>
        <d v="2023-06-15T00:00:00" u="1"/>
        <d v="2023-02-28T00:00:00" u="1"/>
        <d v="2022-12-15T00:00:00" u="1"/>
        <d v="2022-11-30T00:00:00" u="1"/>
        <d v="2023-11-30T00:00:00" u="1"/>
        <d v="2023-01-31T00:00:00" u="1"/>
        <d v="2022-11-18T00:00:00" u="1"/>
        <d v="2023-07-31T00:00:00" u="1"/>
        <d v="2022-11-14T00:00:00" u="1"/>
        <d v="2023-11-10T00:00:00" u="1"/>
        <d v="2022-06-30T00:00:00" u="1"/>
        <d v="2023-10-17T00:00:00" u="1"/>
        <d v="2023-06-30T00:00:00" u="1"/>
        <d v="2022-12-30T00:00:00" u="1"/>
        <d v="2023-04-01T00:00:00" u="1"/>
        <d v="2023-05-29T00:00:00" u="1"/>
        <d v="2023-08-31T00:00:00" u="1"/>
        <d v="2022-11-29T00:00:00" u="1"/>
        <d v="2023-02-15T00:00:00" u="1"/>
        <d v="2023-01-30T00:00:00" u="1"/>
        <d v="2022-07-30T00:00:00" u="1"/>
        <d v="2023-07-30T00:00:00" u="1"/>
      </sharedItems>
    </cacheField>
    <cacheField name="NOMBRE DEL INDICADOR" numFmtId="0">
      <sharedItems containsBlank="1" longText="1"/>
    </cacheField>
    <cacheField name="UNIDAD DE MEDIDA" numFmtId="0">
      <sharedItems containsBlank="1"/>
    </cacheField>
    <cacheField name="META" numFmtId="0">
      <sharedItems containsBlank="1" containsMixedTypes="1" containsNumber="1" containsInteger="1" minValue="1" maxValue="100"/>
    </cacheField>
    <cacheField name=" FECHA" numFmtId="0">
      <sharedItems containsNonDate="0" containsDate="1" containsString="0" containsBlank="1" minDate="2022-05-13T00:00:00" maxDate="2023-12-13T00:00:00"/>
    </cacheField>
    <cacheField name="DESCRIPCIÓN DE LAS ACTIVIDADES REALIZADAS" numFmtId="0">
      <sharedItems containsBlank="1" longText="1"/>
    </cacheField>
    <cacheField name="AUDITOR RESPONSABLE" numFmtId="0">
      <sharedItems containsBlank="1"/>
    </cacheField>
    <cacheField name="RESPONSABLE SEGUIMIENTO" numFmtId="0">
      <sharedItems containsBlank="1"/>
    </cacheField>
    <cacheField name="EFECTIVIDAD_x000a_CUMPLIDO" numFmtId="0">
      <sharedItems containsNonDate="0" containsString="0" containsBlank="1"/>
    </cacheField>
    <cacheField name=" EFECTIVA_x000a_(¿Eliminó la No Conformidad y la Causa?) " numFmtId="0">
      <sharedItems containsNonDate="0" containsString="0" containsBlank="1"/>
    </cacheField>
    <cacheField name="ESTADO DE LA ACCIÓN" numFmtId="0">
      <sharedItems containsBlank="1" count="4">
        <s v="ABIERTA"/>
        <s v="CERRADA"/>
        <m u="1"/>
        <s v="CERRADA " u="1"/>
      </sharedItems>
    </cacheField>
    <cacheField name=" FECHA DE CIERRE_x000a_(DD/MM/AAAA)" numFmtId="0">
      <sharedItems containsNonDate="0" containsDate="1" containsString="0" containsBlank="1" minDate="2023-08-14T00:00:00" maxDate="2023-12-28T00:00:00" count="21">
        <m/>
        <d v="2023-12-27T00:00:00"/>
        <d v="2023-11-08T00:00:00"/>
        <d v="2023-08-29T00:00:00"/>
        <d v="2023-08-14T00:00:00"/>
        <d v="2023-11-22T00:00:00"/>
        <d v="2023-12-12T00:00:00"/>
        <d v="2023-08-18T00:00:00"/>
        <d v="2023-08-30T00:00:00"/>
        <d v="2023-12-20T00:00:00"/>
        <d v="2023-11-10T00:00:00"/>
        <d v="2023-12-19T00:00:00"/>
        <d v="2023-12-01T00:00:00"/>
        <d v="2023-11-21T00:00:00"/>
        <d v="2023-09-14T00:00:00"/>
        <d v="2023-11-23T00:00:00"/>
        <d v="2023-12-14T00:00:00"/>
        <d v="2023-10-10T00:00:00"/>
        <d v="2023-10-24T00:00:00"/>
        <d v="2023-12-07T00:00:00"/>
        <d v="2023-12-21T00:00:00"/>
      </sharedItems>
      <fieldGroup par="31" base="27">
        <rangePr groupBy="months" startDate="2023-08-14T00:00:00" endDate="2023-12-28T00:00:00"/>
        <groupItems count="14">
          <s v="(en blanco)"/>
          <s v="ene"/>
          <s v="feb"/>
          <s v="mar"/>
          <s v="abr"/>
          <s v="may"/>
          <s v="jun"/>
          <s v="jul"/>
          <s v="ago"/>
          <s v="sep"/>
          <s v="oct"/>
          <s v="nov"/>
          <s v="dic"/>
          <s v="&gt;28/12/2023"/>
        </groupItems>
      </fieldGroup>
    </cacheField>
    <cacheField name="OBSERVACIONES DE CUMPLIMIENTO  _x000a_(Grupo de Control Interno)" numFmtId="0">
      <sharedItems longText="1"/>
    </cacheField>
    <cacheField name="ID" numFmtId="0">
      <sharedItems containsSemiMixedTypes="0" containsString="0" containsNumber="1" containsInteger="1" minValue="1" maxValue="457"/>
    </cacheField>
    <cacheField name="Trimestres" numFmtId="0" databaseField="0">
      <fieldGroup base="27">
        <rangePr groupBy="quarters" startDate="2023-08-14T00:00:00" endDate="2023-12-28T00:00:00"/>
        <groupItems count="6">
          <s v="&lt;14/08/2023"/>
          <s v="Trim.1"/>
          <s v="Trim.2"/>
          <s v="Trim.3"/>
          <s v="Trim.4"/>
          <s v="&gt;28/12/2023"/>
        </groupItems>
      </fieldGroup>
    </cacheField>
    <cacheField name="Años" numFmtId="0" databaseField="0">
      <fieldGroup base="27">
        <rangePr groupBy="years" startDate="2023-08-14T00:00:00" endDate="2023-12-28T00:00:00"/>
        <groupItems count="3">
          <s v="&lt;14/08/2023"/>
          <s v="2023"/>
          <s v="&gt;28/12/2023"/>
        </groupItems>
      </fieldGroup>
    </cacheField>
  </cacheFields>
  <extLst>
    <ext xmlns:x14="http://schemas.microsoft.com/office/spreadsheetml/2009/9/main" uri="{725AE2AE-9491-48be-B2B4-4EB974FC3084}">
      <x14:pivotCacheDefinition pivotCacheId="186082356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7">
  <r>
    <s v="AUDITORÍA INTERNA "/>
    <n v="5"/>
    <d v="2017-10-13T00:00:00"/>
    <s v="NO CONFORMIDAD "/>
    <s v="No conformidad No. 1 No se dio cumplimiento a las actividades las actividades 13, 16 y 23 del procedí-miento por parte del Santuario de Fauna y Flora Los Flamencos en lo que compete a tener ajustado y aprobado el documento Plan de Manejo y sus anexos Programa de Monitoreo, Plan de Emergencia y Con-contingencia por Desastres Naturales y Plan de Contingencia para Riesgo Publico incumpliendo con el numeral 5.3 Política de Calidad NTCGP1000 y el elemento 1.2.2 Modelo de Operación por Procesos 1.2 Con-ponente Direccionamiento Estratégico, 1. Modulo Control de Planeación y Gestión."/>
    <s v="Desarrollo del debido proceso de revisión en niveles central y territorial._x000a__x000a_­Falta de seguimiento por parte de DTCA y Área Protegida."/>
    <x v="0"/>
    <s v="DTCA"/>
    <x v="0"/>
    <m/>
    <s v="x"/>
    <s v="De Corrección"/>
    <s v="Corrección: Actualizar el instrumento de planificación de acuerdo al alcance establecido por los tres niveles de PNNC (AP, DTCA, NC)_x000a_• Componente Diagnóstico: 30 de abril de 2020_x000a_• Componente de ordenamiento: 31 de Julio del 2020_x000a_• Componente Plan Estratégico de Acción: 31 de diciembre del 2020_x000a_DOCUMENTO ACTUALIZADO: 31 de diciembre del 2020_x000a_"/>
    <d v="2017-11-20T00:00:00"/>
    <x v="0"/>
    <n v="0"/>
    <b v="0"/>
    <m/>
    <m/>
    <m/>
    <d v="2022-12-09T00:00:00"/>
    <s v="En la vigencia 2022, el Santuario de Flora y Fauna Los Flamencos se ha continuado con el ejercicio de la recopilación de información (secundaria y/o trabajo de campo por el equipo del área protegida) e identificación de elementos faltantes que nutren el instrumento de planificación, basados en los lineamientos institucionales (hoja metodológica Código: AMSPNN_IN_19 vigente desde 2017), y la GUIA METODOLÓGICA para la planeación y el manejo de las áreas protegidas administradas por PNN – Marta C. Díaz L.2020; identificando la necesidad de incorporar al diagnóstico del AP las prácticas tradicionales de los consejos comunitarios de comunidades negras que hacen uso del Santuario. Atendiendo lo anterior, se solicitó apoyo al Proyecto GIZ MIMAC, Manejo Integral Marino Costero en el marco de la iniciativa IKI, quienes contrataron la Consultoría para el levantamiento de esta información, y de la cual ya se cuenta con una versión preliminar en espera de la entrega formal del documento. Además, el equipo del AP avanza en el análisis de la encuesta socioeconómica realizada a finales de la vigencia 2021, para actualizar el componente diagnóstico del instrumento de planificación. _x000a__x000a_Es importante adicionar, que se ha avanzado en la suscripción del Acuerdo de Relacionamiento con tres consejos comunitarios de Camarones y Perico, vecinos al Santuario Los Flamencos, logrando la firma del Pacto el día 04 de agosto de 2022. Para el caso de las comunidades indígenas, se avanza en el proceso de negociación del acuerdo Yanama con las autoridades tradicionales de las comunidades wayuu que se encuentran al interior del área protegida; para lo cual ha sido necesario solicitar el apoyo de entes territoriales (oficina Asuntos indígenas del Distrito de Riohacha y La Gobernación de La Guajira) para avanzar en la comprensión del acuerdo Yanama en el uso del lenguaje propio y con la participación de palabreros de la región (estos últimos financiados por GIZ). Ambos acuerdos han sido trabajados, revisados y avalados por el Grupo de Gobernanza y Oficina Jurídica del Nivel Central y Territorial Caribe. Sin embargo, aun las instancias de concertación no están consolidadas para definir el proceso de concertación del instrumento de planificación. Así mismo se expresa, que el área protegida cuenta con la aprobación de los documentos anexos referenciados en la no conformidad No.1. (Programa de Monitoreo en revisión por nivel central, Plan de Emergencia y Contingencia por Desastres Naturales aprobado por memorando No. 20221500000043 del 07 de enero de 2022 y Plan de Contingencia para Riesgo Publico con memorando No. 20211500001763 del 30 de julio de 2021). _x000a__x000a_Es importante adicionar, que desde la jefatura del área protegida se realizó la solicitud de viabilidad para la formulación del instrumento de planificación del SFF Los Flamencos - Documento versión institucional a la Subdirección de Gestión y Manejo de Áreas Protegidas a través del memorando No. 20226760002853 del 27 de octubre de 2022, con la finalidad de poder avanzar en la formulación del documento y no continuar sin Plan de Manejo. De acuerdo a lo anterior, el día 28 de noviembre de 2022 con el memorando No. 20222000007573 la Subdirección de Gestión y Manejo de la Entidad informa que están atentos a orientar y acompañar el proceso de formulación del instrumento, para lo cual se generarán los espacios necesarios en los que se analicen los alcances y se estructure el documento, respondiendo a las situaciones particulares con las comunidades relacionadas con el Santuario y que es necesario esperar la vigencia 2023, cuando se organice el personal relacionado con la gestión de la Subdirección, pero dejó abierta la posibilidad de desarrollar una sesión virtual en la segunda semana de diciembre con el objetivo de analizar con el área protegida los requerimientos y definir la ruta de trabajo para la vigencia 2023. "/>
    <s v="ELSA ROSMERY LEÓN"/>
    <m/>
    <m/>
    <m/>
    <x v="0"/>
    <m/>
    <s v="SE AVALAN LOS AVANCES REPORTADOS PARA EL DOCUMENTO PRELIMINAR DIAGNOSTICO MEDIANTE ORFEO No20201200008323 DEL 02-10-2020._x000a__x000a_Suscrito con Orfeo No 20171200007593 del 27-11-2017_x000a_Se concedió prórroga mediante Orfeo No 20181200006063 del 21-11-2018 hasta el 31-12-2019._x000a_El GCI con Orfeo 20201200008811 concedió prórroga hasta el 31-12-2020. Solicitó  avance  del II y III  cuatrimestre con  el porcentaje y la fecha en que se realizó la actividad .  _x000a_El GCI con Orfeo 20201200003353 solicitó a la Coordinadora del Grupo de Planeación y Manejo, concepto sobre solicitud de prórroga presentada por el AP _x000a_El GCI con Orfeo 20201200004103 concedió prórroga hasta el 30-05-2021._x000a_Con Orfeo 20211200006233 del 15 de julio  el Grupo concedió prórroga hasta el 31 de agosto._x000a_Con Orfeo 20216760002833 el Área Protegida presenta al Grupo de Control Interno  las limitaciones que han tenido para dar cumplimiento a la no conformidad y a la fecha establecida y un avance del 60% al 5 de octubre de 2021, sin embargo , no informa la fecha estimada para dar cumplimiento.  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Se concedió prórroga mediante Orfeo No 20221200002743 del 28-03-2022 de acuerdo al comunicado radicado con orfeo No 20226760000783 del 18 de marzo de 2022. _x000a__x000a_Mediante memorando radicado No 20226510002643 de fecha 11 diciembre de 2022, la unidad de decisión remite el detalle de los avances realizados frente a la acción, mediante memorando  No 20221200011973 de fecha 23 de diciembre de 2022 el Grupo de Control Interno emite respuesta y se concede plazo para cumplimiento final de la acción hasta el 30 marzo de 2023. _x000a_Se concedió prórroga mediante Orfeo No 20231200004293 del 13-07-2023 hasta el 29-12-2023."/>
  </r>
  <r>
    <s v="AUDITORÍA INTERNA "/>
    <m/>
    <d v="2017-10-13T00:00:00"/>
    <s v="NO CONFORMIDAD "/>
    <s v="No conformidad No. 1 No se dio cumplimiento a las actividades las actividades 13, 16 y 23 del procedí-miento por parte del Santuario de Fauna y Flora Los Flamencos en lo que compete a tener ajustado y aprobado el documento Plan de Manejo y sus anexos Programa de Monitoreo, Plan de Emergencia y Con-contingencia por Desastres Naturales y Plan de Contingencia para Riesgo Publico incumpliendo con el numeral 5.3 Política de Calidad NTCGP1000 y el elemento 1.2.2 Modelo de Operación por Procesos 1.2 Con-ponente Direccionamiento Estratégico, 1. Modulo Control de Planeación y Gestión."/>
    <s v="Desarrollo del debido proceso de revisión en niveles central y territorial._x000a__x000a_­Falta de seguimiento por parte de DTCA y Área Protegida."/>
    <x v="0"/>
    <s v="DTCA"/>
    <x v="0"/>
    <m/>
    <s v="x"/>
    <s v="De Corrección"/>
    <s v="Actualizar la información correspondiente al  Documentos Plan de Manejo en el alcance establecido por la DTCA y el Nivel Central. "/>
    <d v="2017-11-20T00:00:00"/>
    <x v="0"/>
    <n v="0"/>
    <b v="0"/>
    <m/>
    <m/>
    <m/>
    <d v="2022-12-09T00:00:00"/>
    <s v="En la vigencia 2022, el Santuario de Flora y Fauna Los Flamencos se ha continuado con el ejercicio de la recopilación de información (secundaria y/o trabajo de campo por el equipo del área protegida) e identificación de elementos faltantes que nutren el instrumento de planificación, basados en los lineamientos institucionales (hoja metodológica Código: AMSPNN_IN_19 vigente desde 2017), y la GUIA METODOLÓGICA para la planeación y el manejo de las áreas protegidas administradas por PNN – Marta C. Díaz L.2020; identificando la necesidad de incorporar al diagnóstico del AP las prácticas tradicionales de los consejos comunitarios de comunidades negras que hacen uso del Santuario. Atendiendo lo anterior, se solicitó apoyo al Proyecto GIZ MIMAC, Manejo Integral Marino Costero en el marco de la iniciativa IKI, quienes contrataron la Consultoría para el levantamiento de esta información, y de la cual ya se cuenta con una versión preliminar en espera de la entrega formal del documento. Además, el equipo del AP avanza en el análisis de la encuesta socioeconómica realizada a finales de la vigencia 2021, para actualizar el componente diagnóstico del instrumento de planificación. _x000a__x000a_Es importante adicionar, que se ha avanzado en la suscripción del Acuerdo de Relacionamiento con tres consejos comunitarios de Camarones y Perico, vecinos al Santuario Los Flamencos, logrando la firma del Pacto el día 04 de agosto de 2022. Para el caso de las comunidades indígenas, se avanza en el proceso de negociación del acuerdo Yanama con las autoridades tradicionales de las comunidades wayuu que se encuentran al interior del área protegida; para lo cual ha sido necesario solicitar el apoyo de entes territoriales (oficina Asuntos indígenas del Distrito de Riohacha y La Gobernación de La Guajira) para avanzar en la comprensión del acuerdo Yanama en el uso del lenguaje propio y con la participación de palabreros de la región (estos últimos financiados por GIZ). Ambos acuerdos han sido trabajados, revisados y avalados por el Grupo de Gobernanza y Oficina Jurídica del Nivel Central y Territorial Caribe. Sin embargo, aun las instancias de concertación no están consolidadas para definir el proceso de concertación del instrumento de planificación. Así mismo se expresa, que el área protegida cuenta con la aprobación de los documentos anexos referenciados en la no conformidad No.1. (Programa de Monitoreo en revisión por nivel central, Plan de Emergencia y Contingencia por Desastres Naturales aprobado por memorando No. 20221500000043 del 07 de enero de 2022 y Plan de Contingencia para Riesgo Publico con memorando No. 20211500001763 del 30 de julio de 2021). _x000a__x000a_Es importante adicionar, que desde la jefatura del área protegida se realizó la solicitud de viabilidad para la formulación del instrumento de planificación del SFF Los Flamencos - Documento versión institucional a la Subdirección de Gestión y Manejo de Áreas Protegidas a través del memorando No. 20226760002853 del 27 de octubre de 2022, con la finalidad de poder avanzar en la formulación del documento y no continuar sin Plan de Manejo. De acuerdo a lo anterior, el día 28 de noviembre de 2022 con el memorando No. 20222000007573 la Subdirección de Gestión y Manejo de la Entidad informa que están atentos a orientar y acompañar el proceso de formulación del instrumento, para lo cual se generarán los espacios necesarios en los que se analicen los alcances y se estructure el documento, respondiendo a las situaciones particulares con las comunidades relacionadas con el Santuario y que es necesario esperar la vigencia 2023, cuando se organice el personal relacionado con la gestión de la Subdirección, pero dejó abierta la posibilidad de desarrollar una sesión virtual en la segunda semana de diciembre con el objetivo de analizar con el área protegida los requerimientos y definir la ruta de trabajo para la vigencia 2023. "/>
    <s v="VIVIANA ROCÍO DURAN CASTR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Se concedió prórroga mediante Orfeo No 20231200004293 del 13-07-2023 hasta el 29-12-2023."/>
  </r>
  <r>
    <s v="AUDITORÍA INTERNA "/>
    <n v="16"/>
    <d v="2018-06-26T00:00:00"/>
    <s v="NO CONFORMIDAD "/>
    <s v="NC No 1: No se evidenció en los expedientes contractuales el  cumplimiento de la normativa de gestión documental de conformidad con lo establecido por los art. 11 y 16 Ley 594 de 2000, artículo 4 del acuerdo 002 de 2014 del Archivo General de la Nación, art. 36 de la Ley 1437 de 2011,numeral 7.5. Información Documentada,7.5.1 Generalidades, literal b y numeral 7.5.3 Control de la Información Documentada NTC ISO 9001:2015, sin determinar puntos de control incumpliendo el procedimiento de convenios V2, Ley 1712 de 2014 y Ley de Transparencia y del Derecho al acceso Información pública."/>
    <s v="Deficiente conocimiento de las normas legales y técnicas_x000a_que regulan los aspectos propios de la gestión archivística"/>
    <x v="1"/>
    <s v="DTCA"/>
    <x v="1"/>
    <m/>
    <s v="x"/>
    <s v="De Corrección"/>
    <s v="Revisar el total de (71) expedientes de convenio sujeto de auditoria vigencias (2014-2018) y corregir  las inconsistencias teniendo en cuenta normatividad de gestión documental y Ley General de Archivo. Se remitirán como evidencia el total de  expedientes corregidos relacionados en el informe de auditoria y una muestra aleatoria de cinco (5) expedientes  adicionales . Acta de reunión producto del ejercicio de revisión de los expedientes"/>
    <d v="2018-08-01T00:00:00"/>
    <x v="1"/>
    <n v="394"/>
    <s v="VENCIDA"/>
    <m/>
    <m/>
    <m/>
    <m/>
    <m/>
    <s v="FANNY SABOGAL AGUDELO"/>
    <m/>
    <m/>
    <m/>
    <x v="0"/>
    <m/>
    <s v="*ABIERTA POR FECHA DE CUMPLIMIENTO memorando 20191200000663 del 12-02-2019._x000a_El GCI con ORFEO 20191200005183 requirió evidencias _x000a_El GCI con ORFEO 20191200006993 del 22/10/2019 reitero requerimiento._x000a_Con ORFEO 20191200007123 del 25/10/2019 el GCI concedió prórroga hasta el 05/12/2019. _x000a_El GCI solicitó evidencias con 20201200002593 01/04/2020._x000a_Con ORFEO 20201200006643 del 24 de agosto  de 2020 concedió prórroga._x000a_Con Orfeo  20201200010813 del  1° de diciembre  se concedió prórroga._x000a_Con Orfeo 20211200002733 se concedió prórroga._x000a_El Grupo de Control Interno con Orfeo N. 20211200009393 del 30 de septiembre concedio prórroga hasta el 10 de diciembre de 2021.  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Mediante Orfeo 20221200003943de fecha 28/04/2022 se informa que se registran los avances enviados por la Dirección mediante ORFEO 20226510001703 DEL 24/03/2022_x000a__x000a_Memorando 20226510001703 del 24 de marzo de 2022, la Dirección informa que la No conformidad se encuentra vencida, pendiente que el coordinador administrativo y financiero solicite prórroga justificada._x000a__x000a__x000a_Mediante memorando 20221200004633 de fecha 19/05/2022  se da respuesta a memorando 20226560005733 de 16 de mayo de 2022 solicitud de modficación de fechas de cumplimiento  de las acciones _x000a__x000a_7/06/2023: Mediante memorando No 20231200002983 del 25 de mayo de 2023, el Grupo de Control Interno solicitó evidencias a la Dirección Territorial Caribe de las acciones vencidas. 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17"/>
    <d v="2018-06-26T00:00:00"/>
    <s v="NO CONFORMIDAD "/>
    <s v="NC No 2. No se evidenció en los expedientes contractuales la adecuada supervisión de los mismos, incumpliendo con lo dispuesto en el Manual de Contratación y Supervisión de la Entidad, art 83 y 84 Ley 1474 de 2011, así como el Estatuto General de Contratación de la Administración Publica"/>
    <s v="Falta de capacitación por parte de la DTCA a los supervisores de convenios en cuanto a sus responsabilidades, administrativas,  técnicas, jurídicas, fi nancieras y contables"/>
    <x v="1"/>
    <s v="DTCA"/>
    <x v="1"/>
    <m/>
    <s v="x"/>
    <s v="De Corrección"/>
    <s v="Revisar el total de (71)  expedientes de convenios que fueron sujeto de auditoria (2014-2018), remitir el total de expedientes corregidos relacionados en el informe de auditoria, acta de reunión y memorandos del ejercicio de revisión y entrega de documentación con los responsables  "/>
    <d v="2018-08-01T00:00:00"/>
    <x v="1"/>
    <n v="394"/>
    <s v="VENCIDA"/>
    <m/>
    <m/>
    <m/>
    <m/>
    <m/>
    <s v="VIVIANA ROCÍO DURAN CASTRO"/>
    <m/>
    <m/>
    <m/>
    <x v="0"/>
    <m/>
    <s v="*ABIERTA POR FECHA DE CUMPLIMIENTO memorando 20191200000663 del 12-02-2019._x000a_El GCI con ORFEO 20191200005183 requirió evidencias _x000a_El GCI con ORFEO 20191200006993 del 22/10/2019 reitero  requerimiento._x000a_Con ORFEO 20191200007123 del 25/10/2019 el GCI concedió prórroga hasta el 05/12/2019.  _x000a_El GCI solicitó evidencias con 20201200002593 01/04/2020._x000a_Con ORFEO 20201200006643 del 24 de agosto  de 2020 concedió prórroga _x000a_Con Orfeo  20201200010813 del  1° de diciembre  se concedió prórroga._x000a_Con Orfeo 20211200002733 se concedió prórroga._x000a_El Grupo de Control Interno con Orfeo N. 20211200009393 del 30 de septiembre concedio prórroga hasta el  10 de diciembre de 2021.   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Mediante Orfeo 20221200003943de fecha 28/04/2022  se informa que se registran los avances enviados por la Dirección mediante ORFEO 20226510001703 del 24/03/2022_x000a__x000a_Memorando 20226510001703 del 24 de marzo de 2022, la Dirección informa que la No conformidad se encuentra vencida, pendiente que el coordinador administrativo y financiero solicite prórroga justificada._x000a__x000a__x000a_Mediante memorando 20221200004633 de fecha 19/05/2022  se da respuesta a memorando 20226560005733 de 16 de mayo de 2022 solicitud de modficación de fechas de cumplimiento  de las acciones _x000a__x000a_7/06/2023: Mediante memorando No 20231200002983 del 25 de mayo de 2023, el Grupo de Control Interno solicitó evidencias a la Dirección Territorial Caribe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18"/>
    <d v="2018-06-26T00:00:00"/>
    <s v="NO CONFORMIDAD "/>
    <s v="NC No 2. No se evidenció en los expedientes contractuales la adecuada supervisión de los mismos, incumpliendo con lo dispuesto en el Manual de Contratación y Supervisión de la Entidad, art 83 y 84 Ley 1474 de 2011, así como el Estatuto General de Contratación de la Administración Publica"/>
    <s v="Falta de capacitación por parte de la DTCA a los supervisores de convenios en cuanto a sus responsabilidades, administrativas,  técnicas, jurídicas, fi nancieras y contables"/>
    <x v="1"/>
    <s v="DTCA"/>
    <x v="1"/>
    <m/>
    <s v="x"/>
    <s v="De Corrección"/>
    <s v="Revisar el total de (71)  expedientes de convenios que fueron sujeto de auditoria (2014-2018), remitir el total de expedientes corregidos relacionados en el informe de auditoria, acta de reunión y memorandos del ejercicio de revisión y entrega de documentación con los responsables  "/>
    <d v="2018-08-01T00:00:00"/>
    <x v="1"/>
    <n v="394"/>
    <s v="VENCIDA"/>
    <m/>
    <m/>
    <m/>
    <m/>
    <m/>
    <s v="VIVIANA ROCÍO DURAN CASTRO"/>
    <m/>
    <m/>
    <m/>
    <x v="0"/>
    <m/>
    <s v="*ABIERTA POR FECHA DE CUMPLIMIENTO memorando 20191200000663 del 12-02-2019._x000a_El GCI con ORFEO 20191200005183 requirió evidencias AC127_x000a_El GCI con ORFEO 20191200006993 del 22/10/2019 reitero  requerimiento._x000a_Con ORFEO 20191200007123 del 25/10/2019 el GCI concedió prórroga hasta el 05/12/2019.  _x000a_El GCI solicitó evidencias con 20201200002593 01/04/2020._x000a_Con ORFEO 20201200006643 del 24 de agosto  de 2020 concedió prórroga _x000a_Con Orfeo  20201200010813 del  1° de diciembre  se concedió prórroga._x000a_Con Orfeo 20211200002733 se concedió prórroga._x000a_El Grupo de Control Interno con Orfeo N. 20211200009393 del 30 de septiembre concedio prórroga hasta el  10 de diciembre de 2021.   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Memorando 20226510001703 del 24 de marzo de 2022, la Dirección informa que la No conformidad se encuentra vencida, pendiente que el coordinador administrativo y financiero solicite prórroga justificada._x000a__x000a__x000a_Mediante memorando 20221200004633 de fecha 19/05/2022  se da respuesta a memorando 20226560005733 de 16 de mayo de 2022 solicitud de modficación de fechas de cumplimiento  de las acciones _x000a__x000a_7/06/2023: Mediante memorando No 20231200002983 del 25 de mayo de 2023, el Grupo de Control Interno solicitó evidencias a la Dirección Territorial Caribe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20"/>
    <d v="2018-06-26T00:00:00"/>
    <s v="NO CONFORMIDAD "/>
    <s v="NC No 4. Se evidenció poca gestión en la legalización de anticipos de las cuentas 142012 y 14202 de los Estados Básicos Contables 2014-2018, incumpliendo el Régimen de Contabilidad Pública, directrices de Nivel Central,  literal b) del artículo 7.5.1 y literal a) del 7.5.3.1 ISO 9001:2015"/>
    <s v="Falta de apropiación e inobservancia del manual de contratación y supervisión de la entidad  por parte de los supervisores  de convenios"/>
    <x v="1"/>
    <s v="DTCA"/>
    <x v="1"/>
    <m/>
    <s v="x"/>
    <s v="De Corrección"/>
    <s v="Verificar  el total de (71) expedientes de los convenios sujeto de auditoria vigencia 2014-2018 e incluir los soportes faltantes correspondientes a las legalizaciones financieras de acuerdo a las normas contables y directrices de Nivel Central. Se remitirá como evidencia los expedientes corregidos relacionados en el informe de auditoría y una muestra aleatoria de 5 expedientes adicionales y Acta de reunión "/>
    <d v="2018-08-01T00:00:00"/>
    <x v="1"/>
    <n v="394"/>
    <s v="VENCIDA"/>
    <m/>
    <m/>
    <m/>
    <m/>
    <m/>
    <s v="YESMINDELID RIAÑO SASTRE"/>
    <m/>
    <m/>
    <m/>
    <x v="0"/>
    <m/>
    <s v="*ABIERTA POR FECHA DE CUMPLIMIENTO memorando 20191200000663 del 12-02-2019._x000a_*ABIERTA POR FECHA DE CUMPLIMIENTO memorando 20191200000663 del 12-02-2019._x000a_El GCI con ORFEO 20191200005183 requirió evidencias _x000a_El GCI con ORFEO  20191200006993 del 22/10/2019 GCI reitero  requerimiento._x000a_Con ORFEO 20191200007123 del 25/10/2019 el GCI  se requirió a la DT Caribe reportar las evidencias de la acción de corrección de la No Conformidad No.4 o en su defecto solicitar la prórroga correspondiente al GCI, antes de su vencimiento. _x000a_El GCI solicitó evidencias con 20201200002593 01/04/2020._x000a_Con ORFEO 20201200006643 del 24 de agosto  de 2020  se concedió prórroga._x000a_Con Orfeo  20201200010813 del  1° de diciembre  se concedió prórroga._x000a_Con Orfeo 20211200002733 se concedió prórroga. _x000a_El Grupo de Control Interno con Orfeo N. 20211200009393 del 30 de septiembre concedio prórroga hasta el  10 de diciembre de 2021.   _x000a__x000a_Mediante Orfeo 20221200003943de fecha 28/04/2022  se informa que se registran los avances enviados por la Dirección mediante ORFEO 20226510001703 del 24/03/2022_x000a__x000a_Memorando 20226510001703 del 24 de marzo de 2022, la Dirección informa que la No conformidad se encuentra vencida, pendiente que el coordinador administrativo y financiero solicite prórroga justificada._x000a__x000a_Mediante memorando 20221200004633 de fecha 19/05/2022  se da respuesta a memorando 20226560005733 de 16 de mayo de 2022 solicitud de modficación de fechas de cumplimiento  de las acciones _x000a__x000a_7/06/2023: Mediante memorando No 20231200002983 del 25 de mayo de 2023, el Grupo de Control Interno solicitó evidencias a la Dirección Territorial Caribe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23"/>
    <d v="2019-11-05T00:00:00"/>
    <s v="NO CONFORMIDAD "/>
    <s v="NO CONFORMIDAD  No 1:No se tienen aprobados en su totalidad los Planes de Manejo de las áreas protegidas adscritas a la DTAM, se requiere generar los mecanismos e instancias necesarias ante la Dirección Territorial Amazonia,  Subdirección de Gestión y Manejo de Áreas Protegidas, Oficina Asesora Jurídica y el Grupo de Participación Social que conlleven a su  aprobación."/>
    <s v="Las rutas de trabajo planteadas con cada una de las áreas protegidas no han sido objeto de seguimiento para identificar debilidades y particularidades, que permita el avance en la construcción de los planes de manejo. "/>
    <x v="0"/>
    <s v="DTAM"/>
    <x v="2"/>
    <m/>
    <s v="x"/>
    <s v="De Corrección"/>
    <s v="Establecer matriz de seguimiento en la que se identifique estado de planes de manejo, con cronograma de seguimiento de las acciones que se identifiquen_x000a__x000a_"/>
    <d v="2020-02-25T00:00:00"/>
    <x v="2"/>
    <s v="CERRADA"/>
    <s v="CERRADA"/>
    <s v="Grado de cumplimiento de actividades establecidas_x000a__x000a_"/>
    <s v="PORCENTAJE"/>
    <n v="1"/>
    <m/>
    <m/>
    <s v="RAYMON GUILLERMO SALES CONTRERAS"/>
    <m/>
    <m/>
    <m/>
    <x v="1"/>
    <d v="2023-12-27T00:00:00"/>
    <s v="Se suscribe mediante memorando No. 20201200002793 del 13 de abril de 2020._x000a_Se concede prorroga mediante orfeo no 20201200010663 del 30-11-2020 hasta el 30-12-2021._x000a_Se avalan las acciones reportadas como avance mediante orfeo no 20201200011173 del 09-12-2020._x000a_Se concede prorroga mediante orfeo No 20211200010523 del 08-11-2021 hasta el 28-11-2022._x000a_Se concede prorroga mediante orfeo No 20221200012083 del 27-12-2022 hasta el 10-11-2023._x000a__x000a__x000a_21/11/2023: Mediante memorando No.20235000014093  del 16 de noviembre del 2023 el responsable solicitó prórroga de la acción, mediante memorando No.20231200006743 del 16 de noviembre de 2023 el Grupo de Control Interno concedió pórroga hasta el 31 de mayo de 2023 y además informo que es la última prórroga otorgada al Plan de Mejoramiento._x000a__x000a_27/12/2023: Mediante memorando No. 20235000015933 del 12 de diciembre de 2023 el responsable remitió evidencias para el cierre de la acción, el Grupo de Control Interno valido las evidencias por lo cual mediante memorando No. 20235000015933  del 27 de diciembre de 2023, socializó el cierre de la acción._x000a_"/>
  </r>
  <r>
    <s v="AUDITORÍA INTERNA "/>
    <m/>
    <d v="2019-11-05T00:00:00"/>
    <s v="NO CONFORMIDAD "/>
    <s v="NO CONFORMIDAD  No 1:No se tienen aprobados en su totalidad los Planes de Manejo de las áreas protegidas adscritas a la DTAM, se requiere generar los mecanismos e instancias necesarias ante la Dirección Territorial Amazonia,  Subdirección de Gestión y Manejo de Áreas Protegidas, Oficina Asesora Jurídica y el Grupo de Participación Social que conlleven a su  aprobación."/>
    <s v="Las rutas de trabajo planteadas con cada una de las áreas protegidas no han sido objeto de seguimiento para identificar debilidades y particularidades, que permita el avance en la construcción de los planes de manejo. "/>
    <x v="0"/>
    <s v="DTAM"/>
    <x v="2"/>
    <m/>
    <s v="x"/>
    <s v="Correctiva"/>
    <s v="Adelantar actividades y seguimentos requeridos con el fin de contar con la formulación de los Planes de Manejo, que permita a la Territorial  adelantar el proceso de adopción de los instrumentos en la presente vigencia._x000a__x000a_"/>
    <d v="2020-02-25T00:00:00"/>
    <x v="2"/>
    <s v="CERRADA"/>
    <s v="CERRADA"/>
    <s v="Planes de Manejo formulados"/>
    <s v="CANTIDAD"/>
    <n v="9"/>
    <m/>
    <m/>
    <s v="RAYMON GUILLERMO SALES CONTRERAS"/>
    <m/>
    <m/>
    <m/>
    <x v="1"/>
    <d v="2023-12-27T00:00:00"/>
    <s v="Se suscribe mediante memorando No. 20201200002793 del 13 de abril de 2020._x000a_Se concede prorroga mediante orfeo no 20201200010663 del 30-11-2020 hasta el 30-12-2021._x000a_Se avalan las acciones reportadas como avance mediante orfeo no 20201200011173 del 09-12-2020._x000a_Se concede prorroga mediante orfeo No 20211200010523 del 08-11-2021 hasta el 28-11-2022._x000a_Se concede prorroga mediante orfeo No 20221200012083 del 27-12-2022 hasta el 10-11-2023._x000a__x000a_21/11/2023: Mediante memorando No.20235000014093  del 16 de noviembre del 2023 el responsable solicitó prórroga de la acción, mediante memorando No.20231200006743 del 16 de noviembre de 2023 el Grupo de Control Interno concedió pórroga hasta el 31 de mayo de 2023 y además informo que es la última prórroga otorgada al Plan de Mejoramiento._x000a__x000a_27/12/2023: Mediante memorando No. 20235000015933 del 12 de diciembre de 2023 el responsable remitió evidencias para el cierre de la acción, el Grupo de Control Interno valido las evidencias por lo cual mediante memorando No. 20235000015933  del 27 de diciembre de 2023, socializó el cierre de la acción."/>
  </r>
  <r>
    <s v="AUDITORÍA INTERNA "/>
    <n v="54"/>
    <d v="2019-07-15T00:00:00"/>
    <s v="NO CONFORMIDAD "/>
    <s v="No Conformidad No.9: No se evidencia cumplimiento del compromiso relacionado con el uso y aprovechamiento más adecuado en actividades de Ecoturismo Comunitario del bote eduardoño E25A0GB con placa 33213 Careta, Careta que a la fecha se encuentra inactiva y en deterioro, tal como lo establece el plan de trabajo en su actividad No. 7 &quot;Definir la situación de la embarcación fondo de Cristal con el fin de darle el uso correspondiente. Si no se cumple se desistirá el requerimiento&quot;."/>
    <s v="Falencias en el ejercicio de supervisión a los compromisos establecidos en el Plan de Trabajo del Contrato con la empresa Comunitaria Nativos Activos."/>
    <x v="2"/>
    <s v="DTCA"/>
    <x v="3"/>
    <m/>
    <s v="x"/>
    <s v="De Corrección"/>
    <s v="Determinar el estado de la embarcación y realizar el mantenimiento correspondiente para ponerla en funcionamiento."/>
    <d v="2019-12-30T00:00:00"/>
    <x v="3"/>
    <n v="152"/>
    <s v="VENCIDA"/>
    <s v="Concepto técnico del estado de la embarcación y solicitud de mantenimiento de la misma"/>
    <s v="CANTIDAD"/>
    <n v="1"/>
    <d v="2022-12-19T00:00:00"/>
    <s v="Se solicita prorroga hasta 30 de marzo del 2023, teniendo en cuenta los tiempos que se requieren para la consecución de recursos para el pago de conceptos requeridos para dar de baja la embarcación, se anexan los correos enviados a la DTCA para la gestión"/>
    <s v="RAYMON GUILLERMO SALES CONTRERAS"/>
    <m/>
    <m/>
    <m/>
    <x v="0"/>
    <m/>
    <s v="Plan de Mejoramiento  aprobado con Orfeo 20191200009643 del 26/12/2019._x000a_Con Orfeo 20201200006143  el GCI  observó el reporte de avance._x000a_Con 20201200007353 se aprobó ampliación término acción octubre 30._x000a_Con Orfeo 20201200009363 del 6-11-2020 se aprobó ampliación término acción abril  30 del 2021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El GCI informo y concedio prorroga de la acción para el 29 de julio de 2022. mediante orfeo 20221200003463 del 18 de abril 2022, donde adicional a ello comunico que se recibio el comunicado con No de Orfeo 20216660009133 del 30/11/2021 y se recibe la información relacionada con (Que debido al costo beneficio para reparar la embarcación, se dio inicio al procedimiento de la entidad para dar de baja dicha embarcación. Anexo 1. Propuesta económica adecuación bote)  _x000a__x000a_Se recibe memorando con Orfeo No 20226510002173 del 04 de agosto de 2022 donde se eallegan soportes de las gestiones adelantadas para el cumplimiento del plan de mejoera y se da respuesta con memorando No 20221200008613 de fecha 30 agosto de 2022, donde se prorroga de la acción hasta el 30/11/2022_x000a__x000a_Se recibe memorando Orfeo No 20226510002743 del 23/12/2022 donde se eallegan soportes de las gestiones adelantadas para el cumplimiento del plan de mejora y se da respuesta con memorando No 20221200012133 de fecha 27 de diciembre de 2022,donde se prorroga de la acción hasta el 30/03/2022_x000a_GCI: 20/04/2023: Medianete memorando no 20236660000733 de fecha 3-02-2023 el responsable solicita prórroga para la fecha 30/05/2023 para el cumplimiento del Plan de Mejoramiento, a causa de  los tiempos que se requieren para la consecución de recursos para el pago de conceptos requeridos para dar de baja la embarcación, el Grupo de Control Interno evidenció la solicitud del concepto técnico del estado de la embarcación a la DTCA_x000a__x000a_GCI: 20/04/2023: Medianete memorando no 20231200001353 de fecha 28-02-2023l Grupo de Control Interno concedió prórroga con fecha de 30/05/2023_x000a__x000a_28/06/2023: mediante memorando No 20231200003783 del 28 de junio de 2023 se concede prorroga hasta el 30 de julio de 2023, sin embargo con la profesional de calidad Luisa Díaz se sugiró evaluar el cuplimiento de la fehca aprogramada para dar de baja la embarcación, en razón a que la ejecución de la actividad no depende solo del área protegida."/>
  </r>
  <r>
    <s v="AUDITORÍA INTERNA "/>
    <n v="75"/>
    <d v="2019-07-31T00:00:00"/>
    <s v="NO CONFORMIDAD "/>
    <s v="No conformidad No. 2: Al realizar el seguimiento al corte 30 de abril de 2019, de los Mapas de riesgos se logró evidenciar que no se generó avance de dos (2) acciones preventivas planteadas con respecto a la Generación de Lineamientos en el trámite de pagos no presupuestales y Realizar seguimiento a la Gestión de las Tesorería de las DT."/>
    <s v="Porque se incumplió con la generación de lineamientos  y seguimientos oportunamente, faltando al autocontrol en el area de tesoreria."/>
    <x v="3"/>
    <s v="NIVEL CENTRAL"/>
    <x v="4"/>
    <m/>
    <s v="x"/>
    <s v="De Corrección"/>
    <s v="Ejecutar las dos (2) acciones preventivas relacionadas con  la Generación de Lineamientos en el trámite de pagos no presupuestales y Realizar seguimiento a la Gestión de las Tesorería de las DT."/>
    <d v="2020-06-01T00:00:00"/>
    <x v="4"/>
    <n v="274"/>
    <s v="VENCIDA"/>
    <s v="Cumplimiento de las acciones preventivas propuestas dentro del mapa de riesgos"/>
    <s v="PORCENTAJE"/>
    <n v="1"/>
    <m/>
    <m/>
    <s v="LUIS EBERTO COCA GONZÁLEZ"/>
    <m/>
    <m/>
    <m/>
    <x v="0"/>
    <m/>
    <s v="Memorando 220204300001243 del 5 de junio de 2020 solicitud suscripción Plan de Mejoramiento auditoria 2018-2019, suscripción mediante memorando 20201200004353 de junio 11 de 2020._x000a__x000a_Mediante memorando 20221200002003 de feha de 07 de marzo del 2022, solicitid  las evidencias de cierre de las acciones vencidas._x000a__x000a_Se mantiene abierta mediante memorando No 20221200006933 del 14 de julio del 2022, en el cual reposa el acta, la matriz y listados de asistencia de las mesas de trabajo adelantadas entre el Grupo de Gestión Financiera y Control Interno._x000a__x000a_Memorando 20221200008883 del 09 de septiembre del 2022, se aprueba refornulación de la acción._x000a__x000a_Memorando 20221200009803 del 11 de octubre del 2022, solicitud remision Plan de Mejoramiento por Porcesos Gestión con la reformulación. 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la reformulación acciones (2) y (9) vigencia 2019-30 marzo 2023.&quot; Plazos acordado entre  la Coordinadora Grupo de Gestión Financiera  y la Coordinadora Grupo Control Interno.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_x000a__x000a_"/>
  </r>
  <r>
    <s v="AUDITORÍA INTERNA "/>
    <m/>
    <d v="2019-07-31T00:00:00"/>
    <s v="NO CONFORMIDAD "/>
    <s v="No conformidad No. 9: En el momento de realizar la verificación de la cartera de FONAM, se logró evidenciar que la misma es generada en procesos diferentes al de Recursos Financieros, sin embargo; este último es el que realiza la Gestión de Cobro cuando conoce su origen y el deudor legal._x000a_Sin bien es cierto el proceso de Recursos Financieros debe registrar, contabilizar y reflejar en sus Estados Financieros la cartera de la entidad, no es menos cierto que la Gestión de Cobro de la misma no puede realizarla este proceso, por cuanto la causa, el detalle, el deudor, el concepto entre otros se origina en procesos totalmente diferentes al proceso de Recursos Financieros._x000a_Al realizar el cotejo individual de esta cartera de FONAM, se vislumbró que existen cuentas por cobrar desde la vigencia 2005 (19 años), en cartera la cual ha sido depurada y se encuentra pendiente por cobrar, incumpliéndose  lo estipulado en la Resolución 357 de fecha 23 de julio de 2008, y resolución 193 de 2016, emitidas por la Contaduría General de la Nación, “Por la cual se adopta el procedimiento de control interno contable y de reporte del informe anual de evaluación a la Contaduría General de la Nación”, en su anexo “PROCEDIMIENTO PARA LA IMPLEMEN-TACIÓN Y EVALUACIÓN DEL CONTROL INTERNO CONTABLE”, el cual establece: …3.2.14. Análisis, verificación y conciliación de información. Debe realizarse permanentemente el análisis de la información contable registrada en las diferentes subcuentas, a fin de contrastarla y ajustarla, si a ello hubiere lugar, con las fuentes de datos que provienen de aquellas dependencias que generan informa-ción relativa a bancos, inversiones, nómina, rentas o cuentas por cobrar, deuda pública, propiedad, planta y equipo, entre otros(…)_x000a_Asimismo, el numeral 3.2.1.indica la  Estructura del área contable y gestión por procesos, así: De acuerdo con la complejidad de la estruc-tura organizacional y de las operaciones que desarrollan las entidades, deberán contar con una estructura del área contable que les per-mita desarrollar adecuadamente todas las etapas que comprenden el proceso contable. En tal sentido, deberán diseñar y mantener, en su estructura organizacional, los procesos necesarios para la adecuada administración del sistema contable y disponer de un sistema de información que les permita cumplir adecuadamente sus funciones. Con tal fin, las entidades deberán adelantar acciones tendientes a determinar la forma como circula la información, observando su conveniencia y eficiencia, así como su contribución a la neutralización o mitigación de los riesgos relacionados con la oportunidad de la información. En este análisis, se deberán identificar, de manera clara, los documentos soporte a través de los cuales fluye la información, para establecer posteriormente su relación y efecto sobre la contabilidad, así como determinar los puntos críticos o de mayor impacto sobre el resultado del proceso contable. Para este fin, se pueden elaborar diagramas de flujo que vinculen los diferentes procesos desarrollados por la entidad y que permitan identificar los responsables y la forma como fluye y debe fluir la información financiera para proceder luego a implementar los controles que se requieran._x000a_Por lo anteriormente expuesto, el análisis, verificación y conciliación de información lo realiza el  proceso de Recursos Financieros desde una óptica netamente contable, pero  el cobro de la cartera son fuentes de datos que provienen de otras dependencias que generan in-formación, como en este caso particularmente el de las Cuentas por Cobrar._x000a_ _x000a__x000a_"/>
    <s v="No existen lineamientos en la entidad para el manejo de la cartera estableciendo actividades, responsables y puntos de control transversal a todas las dependencias de la entidad._x000a_"/>
    <x v="3"/>
    <s v="NIVEL CENTRAL"/>
    <x v="4"/>
    <m/>
    <s v="x"/>
    <s v="Correctiva"/>
    <s v="Socializar y dar aplicación procedimiento gestión cartera con el fin de establecer actividades, responsables y puntos de control "/>
    <d v="2020-06-01T00:00:00"/>
    <x v="4"/>
    <n v="274"/>
    <s v="VENCIDA"/>
    <s v="Actas de reunión socialización procedimiento Gestión Cartera"/>
    <s v="CANTIDAD"/>
    <n v="9"/>
    <m/>
    <m/>
    <s v="LUIS EBERTO COCA GONZÁLEZ"/>
    <m/>
    <m/>
    <m/>
    <x v="0"/>
    <m/>
    <s v="Memorando 220204300001243 del 5 de junio de 2020 solicitud suscripción Plan de Mejoramiento auditoria 2018-2019, suscripción mediante memorando 20201200004353 de junio 11 de 2020. Memorando 202043000202093  de 01092020 y prorroga concedida orfeo 20201200007733 del 24092020. Memorando 20204300004703 del 03112020, solicitud prórroga. Concedida memorando 20201200009733 del 11112020._x000a__x000a_Mediante memorando 20221200002003 de feha de 07 de marzo del 2022, se solicita las evidencias para el  de cierre de las acciones vencidas._x000a__x000a_Esta acción se encuentra en procesos de depuracion en las mesas de trabajo realizadas entre el Grupo de Control Interno y el Grupo de Gestión Financiera, en el plan de mejoramiento del mes de julio se verá reflejado en estado actual de la acción._x000a__x000a_Se mantiene abierta mediante memorando No 20221200006933 del 14 de julio del 2022,  en el cual reposa el acta, la matriz y listados de asistencia de las mesas de trabajo adelantadas entre el Grupo de Gestión Financiera y Control Interno,  en cuanto no se evidenciaron las actas de socialización del procedimiento._x000a__x000a_Memorando 20221200008883 del 09 de septiembre del 2022, se aprueba refornulación de la acción._x000a__x000a_Memorando 20221200009803 del 11 de octubre del 2022, solicitud remision Plan de Mejoramiento por Porcesos Gestión con la reformulación. 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la reformulación acciones (2) y (9) vigencia 2019-30 marzo 2023.&quot; Plazos acordado entre  la Coordinadora Grupo de Gestión Financiera  y la Coordinadora Grupo Control Interno.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n v="109"/>
    <d v="2020-05-08T00:00:00"/>
    <s v="NO CONFORMIDAD "/>
    <s v="No Conformidad No.4 No se da cumplimiento en su totalidad a la actividad No 10 del procedimiento en lo que_x000a_corresponde a: “… Transferir las series documentales de los archivos de gestión al archivo central o Semiactivo, de_x000a_acuerdo a lo estipulado en la tabla de retención documental y diligenciando el formato único de Transferencias_x000a_documentales. …”"/>
    <s v="La mayoría de los integrantes del GCEA no revisan ni gestionan oportunamente la solicitudes que llegan a través del aplicativo Orfeo y falta conocimiento avanzado de manejo de archivo físico por parte del asistente administrativo. "/>
    <x v="4"/>
    <s v="NIVEL CENTRAL"/>
    <x v="5"/>
    <m/>
    <s v="x"/>
    <s v="De Corrección"/>
    <s v="Organizar los archivos de gestión fisicos y digitales y realizar un control periódico de los archivos digitales"/>
    <d v="2020-06-20T00:00:00"/>
    <x v="5"/>
    <n v="379"/>
    <s v="VENCIDA"/>
    <s v="Plan de trabajo"/>
    <s v="CANTIDAD"/>
    <n v="1"/>
    <m/>
    <m/>
    <s v="JAIRO ADRIANO ARTEAGA VELASQUEZ"/>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
  </r>
  <r>
    <s v="AUDITORÍA INTERNA "/>
    <m/>
    <d v="2020-05-08T00:00:00"/>
    <s v="NO CONFORMIDAD "/>
    <s v="No Conformidad No.4 No se da cumplimiento en su totalidad a la actividad No 10 del procedimiento en lo que_x000a_corresponde a: “… Transferir las series documentales de los archivos de gestión al archivo central o Semiactivo, de_x000a_acuerdo a lo estipulado en la tabla de retención documental y diligenciando el formato único de Transferencias_x000a_documentales. …”"/>
    <s v="La mayoría de los integrantes del GCEA no revisan ni gestionan oportunamente la solicitudes que llegan a través del aplicativo Orfeo y falta conocimiento avanzado de manejo de archivo físico por parte del asistente administrativo. "/>
    <x v="4"/>
    <s v="NIVEL CENTRAL"/>
    <x v="5"/>
    <m/>
    <s v="x"/>
    <s v="Correctiva"/>
    <s v="elaborar diagnóstico del estado de los archivos de gestión y organziar los archivos físicos y digitales."/>
    <d v="2020-06-20T00:00:00"/>
    <x v="5"/>
    <n v="379"/>
    <s v="VENCIDA"/>
    <s v="Plan de trabajo"/>
    <s v="CANTIDAD"/>
    <n v="1"/>
    <m/>
    <m/>
    <s v="JAIRO ADRIANO ARTEAGA VELASQUEZ"/>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
  </r>
  <r>
    <s v="AUDITORÍA INTERNA "/>
    <m/>
    <d v="2020-05-08T00:00:00"/>
    <s v="NO CONFORMIDAD "/>
    <s v="No Conformidad No.4 No se da cumplimiento en su totalidad a la actividad No 10 del procedimiento en lo que_x000a_corresponde a: “… Transferir las series documentales de los archivos de gestión al archivo central o Semiactivo, de_x000a_acuerdo a lo estipulado en la tabla de retención documental y diligenciando el formato único de Transferencias_x000a_documentales. …”"/>
    <s v="La mayoría de los integrantes del GCEA no revisan ni gestionan oportunamente la solicitudes que llegan a través del aplicativo Orfeo y falta conocimiento avanzado de manejo de archivo físico por parte del asistente administrativo. "/>
    <x v="4"/>
    <s v="NIVEL CENTRAL"/>
    <x v="5"/>
    <m/>
    <s v="x"/>
    <s v="Correctiva"/>
    <s v="solicitar sensibilizaciones en el manejo de los archivos físicos y digitales."/>
    <d v="2020-06-20T00:00:00"/>
    <x v="5"/>
    <n v="379"/>
    <s v="VENCIDA"/>
    <s v="Capacitaciones"/>
    <s v="CANTIDAD"/>
    <n v="1"/>
    <m/>
    <m/>
    <s v="JAIRO ADRIANO ARTEAGA VELASQUEZ"/>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0-05-08T00:00:00"/>
    <s v="NO CONFORMIDAD "/>
    <s v="No Conformidad No.4 No se da cumplimiento en su totalidad a la actividad No 10 del procedimiento en lo que_x000a_corresponde a: “… Transferir las series documentales de los archivos de gestión al archivo central o Semiactivo, de_x000a_acuerdo a lo estipulado en la tabla de retención documental y diligenciando el formato único de Transferencias_x000a_documentales. …”"/>
    <s v="La mayoría de los integrantes del GCEA no revisan ni gestionan oportunamente la solicitudes que llegan a través del aplicativo Orfeo y falta conocimiento avanzado de manejo de archivo físico por parte del asistente administrativo. "/>
    <x v="4"/>
    <s v="NIVEL CENTRAL"/>
    <x v="5"/>
    <m/>
    <s v="x"/>
    <s v="Correctiva"/>
    <s v="Control de gestión de archivos digitales"/>
    <d v="2020-06-20T00:00:00"/>
    <x v="5"/>
    <n v="379"/>
    <s v="VENCIDA"/>
    <s v="Estado de Orfeos de la Dependencia"/>
    <s v="CANTIDAD"/>
    <n v="1"/>
    <m/>
    <m/>
    <s v="JAIRO ADRIANO ARTEAGA VELASQUEZ"/>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19-11-30T00:00:00"/>
    <s v="NO CONFORMIDAD "/>
    <s v="No Conformidad No 8:Se registran elementos recibidos en comodatos-administración que de acuerdo con la información suministrada en la auditoria, estos elementos no son de responsabilidad de la entidad como la casa y los paneles solares que se encuentran asignados a la sede de Nuquí ocasionando gastos por concepto de seguros entre otros."/>
    <s v="Están pendientes los trámites para liquidar el comodato y el convenio establecidos con la Alcaldía y Fontur. "/>
    <x v="5"/>
    <s v="DTPA"/>
    <x v="6"/>
    <m/>
    <s v="x"/>
    <s v="Correctiva"/>
    <s v="Relizar las acciones pertinentes para la liquidacion total del comodato dejando implmentaado el procedimeinto de reitoro de los equipos del inventario del Parque."/>
    <d v="2020-08-15T00:00:00"/>
    <x v="6"/>
    <n v="639"/>
    <s v="VENCIDA"/>
    <s v="Comunicaciones"/>
    <s v="CANTIDAD"/>
    <n v="1"/>
    <d v="2022-05-13T00:00:00"/>
    <s v="Se identifico el comodato o préstamo de uso a titulo precario No.NQ-CM-002-14 con el cual se tiene el punto de promoción y divulgación de parques nacionales naturales de Colombia y desarrollo de programas de apoyo a las comunidades artesanales de la localidad del municipio de Nuquí Chocó; sin embargo esta liderado por la unidad administrativa especial de aeronáutica civil; firmado en su entonces por la doctora Julia Miranda Londoño quien era la Directora General de PNNC y la directora del la Aeronáutica Regional Antioquia._x000a_Por lo anterior se viene gestionando con NC la firma de acta de restitución de inmueble en comodato para la entrega de los equipos y el retiro del inventario de la DTPA._x000a_Evidencias:_x000a_-Contrato de comodato No. NQ-CM-002-14_x000a_-Acta de restitución inmueble en comodato de la Aeronáutica civil unidad administrativa especial_x000a_-Remisión de acta a NC para firma"/>
    <s v="YESMINDELID RIAÑO SASTRE"/>
    <m/>
    <m/>
    <m/>
    <x v="0"/>
    <m/>
    <s v="Suscrito según memorando No. 20201200006463 del 13 de agosto de 2020._x000a_Se autoriza prorroga según memorando 20201200011083 del 4/12/2020. _x000a_Mediante memorando No. 20217500010333 del 16/06/2021, se presentan las evidencias de avance para el cumplimiento.._x000a_Medainte memorando No. 20217500013533 del 6/08/2021 se presenta porrroga hasta el 30/11/2021_x000a_Medainte memorando No.20211200007093 del 11/08/2021  se prorroga  la accion._x000a_Mediante radicado 20217500023503 del 31/12/21 del 31/12/2021  solicta prorroga de la acción_x000a_Se requiere mediante memorando 20221200002833 del 30/03/2022_x000a_Se requiere mediante radicado 20221200009433 del 29 de septiembre de 2022_x000a_Se da respuesta mediante memorando 20221200012183 del 27/12/2022_x000a_06/06/20023: Mediante memorando No.20231200002943 de fecha 24 de mayo de 2023, se requirió al responsable evidencia de las acciones vencidas ._x000a_"/>
  </r>
  <r>
    <s v="AUDITORÍA INTERNA "/>
    <m/>
    <d v="2020-08-18T00:00:00"/>
    <s v="NO CONFORMIDAD "/>
    <s v="No conformidad No.3. No se evidenció el consecutivo en el listado de visitantes y control de recaudo presentado por PNN Old Providence, en el mes de febrero de 2020, es decir, que se cumple parcialmente las actividades 7 y 9 del procedimiento Recaudo y registro de ingreso. Es necesario llevar un control del resumen de la boletería vendida."/>
    <s v="No hubo un punto de control que nos permitiera evidenciar el consecutivo faltante dado que correspondia a exento y por ende no afectaba el reporte financiero"/>
    <x v="3"/>
    <s v="DTCA"/>
    <x v="1"/>
    <m/>
    <s v="x"/>
    <s v="Correctiva"/>
    <s v="Establecer un punto de control con el profesional de ecoturismo y contador de la DTCA a fin de garantizar el consecutivo en la boletaria independiente que afecte o no el valor recaudado "/>
    <d v="2020-10-07T00:00:00"/>
    <x v="1"/>
    <n v="394"/>
    <s v="VENCIDA"/>
    <s v="Consecutivo de facturacion del pnn old providence "/>
    <s v="PORCENTAJE"/>
    <n v="1"/>
    <m/>
    <m/>
    <s v="FANNY SABOGAL AGUDELO"/>
    <m/>
    <m/>
    <m/>
    <x v="0"/>
    <m/>
    <s v="Solicitud de suscripción PM-PG 2020430004783 07102020, sucripción del PM orfeo 2020120008943 del 29102020._x000a_Con Orfeo No. 20211200001813 del 8 de marzo de 2021 el Grupo de Control Interno aprobó la prórroga._x000a_El Grupo de Control Interno con Orfeo N. 20211200009393 del 30 de septiembre concedio prórroga hasta el  30 de junio de 2022._x000a_El Grupo de Control Interno con Orfeo N. 20221200008613 del 04 de agosto concedio prórroga hasta el  30 de noviembre de 2022._x000a_06/06/20023: Mediante memorando No.20231200002913 de fecha 23 de mayo de 2023, se requirió al responsable evidencia de las acciones vencidas ."/>
  </r>
  <r>
    <s v="AUDITORIA INTERNA "/>
    <m/>
    <d v="2022-09-12T00:00:00"/>
    <s v="NO CONFORMIDAD "/>
    <s v="No Conformidad #3: Como resultado de la verificación de los documentos a cargo del Proceso Administración y Manejo del Sistema_x000a_de Parques Nacionales Naturales, se evidenció que trece (13) documentos de veinticuatro (24) disponibles en el_x000a_Modelo Integrado de Planeación y Gestión- SGI no se encuentran elaborados y/o presentan inconsistencia en_x000a_cuanto a la definición de algunas características de los mismos, incumplimiento con los lineamientos estipulados_x000a_en el instructivo Elaboración, Actualización y Derogación de Documentos del Sistema de Gestión Integrado – SGI. "/>
    <s v="No hay socialización ni orientación a los temáticos encargados de los documentos  en base al instructivo Elaboración, Actualización y Derogación de Documentos del Sistema de Gestión Integrado – SGI, para  la actualización de  documentos."/>
    <x v="0"/>
    <s v="NIVEL CENTRAL"/>
    <x v="7"/>
    <m/>
    <s v="x"/>
    <s v="Correctiva"/>
    <s v="Analizar las incosistencias de los documentos,hacer los ajustes requeridos y solicitar la oficialización a la OAP."/>
    <d v="2022-10-12T00:00:00"/>
    <x v="7"/>
    <s v="CERRADA"/>
    <s v="CERRADA"/>
    <s v="Docuemntos oficializados_x000a_"/>
    <s v="CANTIDAD"/>
    <n v="13"/>
    <m/>
    <m/>
    <s v="PAULA ANDREA ARCINIEGAS "/>
    <m/>
    <m/>
    <m/>
    <x v="1"/>
    <d v="2023-11-08T00:00:00"/>
    <s v="Se aprueba plan de mejora con Orfeo No 20221200010013 de fecha 25/10/2022_x000a_19/04/203: Mediante memorando no. 20222200004283 de fecha 27-12-2022 el responsable solicita prórroga para la  acción correctiva para el 30 de abril de 2023._x000a_19/04/2023: Mediante memorando no. 20221200012323 de fecha 30-12-2022 el Grupo de Control Interno concedió la prórroga para el día 30 de abril de 2023 _x000a_20/04/2023: Mediante memorando no. 20232200000313 de fecha 30-01-2023 el responsable allegó el primer avance correspondiente a la primera acción correctiva._x000a_20/04/2023: El Grupo de Control Interno validó la evidencia suministrada por el responsable,constatando la socialización de los documentos sujetos a actualizción y derogación del Sistema de Gestión Inetegrado (SGI), por medio de la trazabilidad de correos electrónicos de fechas19 de agosto de 2022, 6 de octubre de 2022,7 de octubre de 2022, 21 de octubre de 2022, en los cuales se indicarón pautas para el procedimiento._x000a_20/04/2023: Por medio de memorando no 20231200001763 de fecha 27-03-2023 el Grupo de Control Interno informó los avances de gestión se reciben solo cuando se haya cumplido con la actividad en su totatalidad._x000a_8/06/2023: Mediante memorando No.20232200001013 de fecha 25/04/2023, el responsable solicitó prórroga para el cumplimiento de la acción, ya que  los documentos que hacen parte de las actualizaciones y ajustes son de la linea tematica de educacidn ambiental. Esta linea se integra  al proceso de gestidn de comunicaciones y los ajustes en los documentos deben tener directrices impartidas desde su nuevo proceso_x000a_8/06/2023: Mediante memorando No.20231200002803 del 17 de mayo de 2023 se concedió prorroga hasta el 30 de septiembre de 2023_x000a_17/10/2023: Mediante memorando No.20232200002373 del 22 de septiembre de 2023, el reponsable remitió solicutd de prórroga para el cumplimiento de la acción, ya que han presentando dificultades para los ajustes de los documentos pendientes, el Grupo de Control Interno evaluó la justificiacón y mediante memorando No. 20231200006003 del 17 de octubre de 2023  informó la ampliación para la ejecución de la acción, con fecha del 30 de octubre de 2023. Adicionalmente recalco el cumplimiento de la misma ya que es la tercera aprobación de prórroga. _x000a_8/11/2023: Mediante memorando No. 20232200002863  del 25 de octubre   el responsable remitió evidencia, el Grupo de Control Interno verificó la validéz de los soportes por lo cual mediante memorando No.20231200006373 del 8 de noviembre del 2023 socializó el cierre de la acción No.2 de la No conformidad No.3"/>
  </r>
  <r>
    <s v="AUDITORÍA INTERNA "/>
    <m/>
    <d v="2020-11-27T00:00:00"/>
    <s v="NO CONFORMIDAD "/>
    <s v="NO CONFORMIDAD No. 3: No se evidenció cumplimiento por parte del Parque Nacional Natural Gorgona a lo establecido en la actividad No 8 del procedimiento Gestión del Riesgo de Desastres Naturales y Socionaturales._x000a__x000a_Actividad No 8: Socializar el Plan de Emergencia y Contingencia por Desastres Naturales y Socionaturales a los Consejos Municipales y Departamentales de Gestión del Riesgo."/>
    <s v="No se aplicó el procedimiento como está establecido en la actividad No. 8, en lo que corresponde al procedimiento de Gestión del Riesgo de Desastres Naturales"/>
    <x v="0"/>
    <s v="DTPA"/>
    <x v="8"/>
    <m/>
    <s v="x"/>
    <s v="Correctiva"/>
    <s v="Aplicación y cumplimiento del procedimiento de Gestión de Riesgo de Desastres Naturales, en lo correspondiente a la gestión con los  los Consejos Municipales y Departamentales de Gestión del Riesgo, para incluir en las agendas de las reuniones la socialización del plan de Emergencia y Contingencia  por Desastres Naturales  del PNN Gorgona"/>
    <d v="2021-02-01T00:00:00"/>
    <x v="8"/>
    <n v="151"/>
    <s v="VENCIDA"/>
    <s v="No. socializaciones programadas/ socializaciones ejecutadas"/>
    <s v="CANTIDAD"/>
    <n v="4"/>
    <d v="2022-11-10T00:00:00"/>
    <s v="Se generó un espacio, con el equipo de trabajo del PNNG,  asi como, con entidades residentes  y organismos residentes en el AP, en donde, se socializó el Plan de Emergencia y contingencias de desastres naturales._x000a_-Registro fotográfico del espacio_x000a_-Lista y ayuda de memoria del espacio generado."/>
    <s v="PAULA ANDREA ARCINIEGAS"/>
    <m/>
    <m/>
    <m/>
    <x v="0"/>
    <m/>
    <s v="SUSCRITO MEDIANTE ORFEO No 20211200000943 DEL 02-02-2021._x000a_Mediante memo 20217500023503 del 31/12/21 indica que esta en proceso de actualización,  Se requiere mediante memorando 20221200002833 del 30/03/2022_x000a_Se hace seguimiento con el enlace de calidad de la DTPA el día 28 de septiembre de 2022  mediante reunión_x000a_Se requiere mediante radicado 20221200009433 del 29 de septiembre de 2022_x000a_Se da respuesta con memorando 20221200011203 del  29/11/2022_x000a__x000a_27/06/2023: Mediante memorando No. 20231200002823 de 23 de mayo de 2023, el Grupo de Control Interno Solicito evidencias de las acciones vencidas._x000a__x000a_27/06/2023: Mediante memorando No 20237500011203 del 29 de mayo de 2023, el responsable comunió que el  Plan de Emergencia y contingencias de desastres naturales no se en cuentra aprobado._x000a__x000a__x000a_27/06/2023:  Mediante memorando No. 20231200002823 de 31 de mayo de 2023, el Grupo de Control Interno informó nuevo plazo de entrega para la acción de la No Conformidad No. 3  hasta el 31 de julio de 2023."/>
  </r>
  <r>
    <s v="AUDITORÍA INTERNA "/>
    <n v="259"/>
    <d v="2020-11-23T00:00:00"/>
    <s v="NO CONFORMIDAD "/>
    <s v="NO CONFORMIDAD No. 5: Se evidencia en contratos de obra y suministro, falta de acta de liquidación del contrato, lo que implica incumplimiento a la actividad 13 del procedimiento ABS_PR_05."/>
    <s v="No se realizo la supervisión de los contratos de obra y suministro en la actividad correspondiente a su liquidación a efectos de proceder de manera oportuna."/>
    <x v="1"/>
    <s v="DTPA"/>
    <x v="9"/>
    <m/>
    <s v="x"/>
    <s v="Correctiva"/>
    <s v="Proceder con la liquidación de los contratos de obra y de suministro de la vigencia 2019. "/>
    <d v="2021-05-01T00:00:00"/>
    <x v="9"/>
    <n v="332"/>
    <s v="VENCIDA"/>
    <s v="Actas de liquidación elaboradas, firmadas y publicadas."/>
    <s v="PORCENTAJE"/>
    <n v="1"/>
    <m/>
    <m/>
    <s v="MARIA MERCEDES MEDINA"/>
    <m/>
    <m/>
    <m/>
    <x v="0"/>
    <m/>
    <s v="Suscrito mediante  Orfeo  radicado  No 20211200003113 DEL 26-04-2021._x000a_ Se requiere mediante memorando 20221200002833 del 30/03/2022 _x000a_Se requiere mediante radicado 20221200009433 del 29 de septiembre de 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r>
  <r>
    <s v="AUDITORIA INTERNA "/>
    <m/>
    <d v="2022-10-20T00:00:00"/>
    <s v="NO CONFORMIDAD "/>
    <s v="NO CONFORMIDAD 10: GRUPO DE TALENTO HUMANO De acuerdo con la revisión de los expedientes 2021440610100008E,.20214406101000024E, 2015440610100006E, 20154406101000011E, 2021440610100005E, 20164406101000003E, se evidencia que no se realizó la evaluación médica de retiro conforme lo descrito en la actividad del procedimiento GTH_PR_26_Desvinculacion_asistida_V_1."/>
    <s v="El procedimiento GTH_PR_26_Desvinculacion_asistida_V_1 se encuentra desactualizado  "/>
    <x v="6"/>
    <s v="NIVEL CENTRAL"/>
    <x v="10"/>
    <m/>
    <s v="x"/>
    <s v="Correctiva"/>
    <s v="Socializar el procedimiento GTH_PR_26_Desvinculacion_asistida_V_1"/>
    <d v="2022-11-28T00:00:00"/>
    <x v="3"/>
    <n v="152"/>
    <s v="VENCIDA"/>
    <s v="procedimiento GTH_PR_26_Desvinculacion_asistida_V_1 socializado"/>
    <s v="CANTIDAD"/>
    <n v="1"/>
    <m/>
    <m/>
    <s v="FANNY SABOGAL AGUDELO"/>
    <m/>
    <m/>
    <m/>
    <x v="0"/>
    <m/>
    <s v="Mediante memorando con radicado Orfeo No 20221200011333 de fecha 5 diciembre de 2022 se aprobó la suscripción del plan de mejoramiento. _x000a_15/12/2023: Mediante memorando No. 20231200007233 del 4 de diciembre de 2023, se requirio evidencias de las acciones que se encuenrtan en estado abierto vencidas con el fin de actualizar la matriz."/>
  </r>
  <r>
    <s v="AUDITORÍA INTERNA "/>
    <m/>
    <d v="2021-07-22T00:00:00"/>
    <s v="NO CONFORMIDAD "/>
    <s v="NO CONFORMIDAD No.3 No se evidenciaron los soportes de Facturación por concepto de servicio de alimentos y bebidas para las vigencias 2015 y 2016."/>
    <s v="Falta de apropiación de la normatividad de archivo y técnicas gestión documental "/>
    <x v="7"/>
    <s v="DTCA"/>
    <x v="3"/>
    <m/>
    <s v="x"/>
    <s v="Correctiva"/>
    <s v="Archivar copia digital de las facturas generadas a partir de 2021  por la Empresa Comunitaria _x000a__x000a_"/>
    <d v="2021-09-01T00:00:00"/>
    <x v="10"/>
    <n v="243"/>
    <s v="VENCIDA"/>
    <s v="Copia digital de las facturas generadas "/>
    <s v="PORCENTAJE"/>
    <n v="1"/>
    <d v="2022-11-11T00:00:00"/>
    <s v="Se ha avanzado, sin embargo a la fecha no ha sido posible tener todas las copias digitales. En virtud de la anterior se solicita prórroga a 30/11/2022"/>
    <s v="FANNY SABOGAL AGUDELO"/>
    <m/>
    <m/>
    <m/>
    <x v="0"/>
    <m/>
    <s v="Se suscribe mendiante memorando 20211200009203 de fecha 28 de septiembre de 2021 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con radicado Orfeo No 20226510002483 del 02 de noviembre de 2022 la Dirección Teritorial remite el reporte de avances de la acción y solicita reprogramación en la fecha de cumplimiento, a lo cual el GCI mediante memorando con radicado Orfeo No 20221200011433 del 05 de diciembre de 2022 comunica que se otorga la prorroga para cumplimiento de la acción hasta el 09 de diciembre de 2022. _x000a__x000a_Se recibe memorando Orfeo No 20226510002743 del 23/12/2022 donde se eallegan soportes de las gestiones adelantadas para el cumplimiento del plan de mejoera y se da respuesta con memorando No 20221200012133 de fecha 27 de diciembre de 2022, donde se prorroga de la acción hasta el 30/03/2022_x000a_20/04/2023: Mediante memorando no.20236660000733  de fecha 23-02-2023 el responsable solicitó prórroga para el cumplimiento del Plan de Mejoramiento para la fecha 30/04/2023, a causa de que las facturas que se deben_x000a_archivar deben ser remitidas por el Eco Hotel La Cocotera, y a pesar de las solicitudes no se han recibido respuesta alguna. _x000a__x000a_20/04/2023: El Grupo de Control Interno mediangte memorando no. 20231200001353 de fecha  28/02/2023 concedió la prórroga para el cumplimiento de la acción propuesta."/>
  </r>
  <r>
    <s v="AUDITORÍA INTERNA "/>
    <n v="352"/>
    <d v="2021-07-22T00:00:00"/>
    <s v="NO CONFORMIDAD "/>
    <s v="NO CONFORMIDAD No.12 Los inventarios no se encuentran actualizados. Año tras año se registran las mismas observaciones sobre los mismos elementos que por su naturaleza y estado deben ser reparados, devueltos o reintegrados para el trámite administrativo correspondiente, la infraestructura registrada no involucra los elementos descritos en el otrosí No.3 suscrito el 18 de septiembre de 2013, acuerdo PRIMERO que modifica la Cláusula No.2 alcance, incumpliendo lo establecido en la Obligación No.10 de la Cláusula No.6 del Contrato de Ecoturismo Comunitario No.001 de 2008 entre Parques Nacionales Naturales de Colombia y la Empresa Comunitaria “Nativos Activos”."/>
    <s v=" Desconocimiento del documento de inventario sobre el cual se deberían realizar las actualizaciones_x0009__x0009__x0009__x000a__x0009__x0009__x0009__x000a__x0009__x0009__x0009__x000a__x0009__x0009__x0009__x000a__x0009__x0009__x0009_"/>
    <x v="5"/>
    <s v="DTCA"/>
    <x v="3"/>
    <m/>
    <s v="x"/>
    <s v="Correctiva"/>
    <s v="Realizar las gestiones pertinentes para la actualización del inventario "/>
    <d v="2021-09-01T00:00:00"/>
    <x v="3"/>
    <n v="152"/>
    <s v="VENCIDA"/>
    <s v="Formato Inventario de elementos /cuentadante GRF_FO_17"/>
    <s v="CANTIDAD"/>
    <n v="1"/>
    <d v="2022-06-10T00:00:00"/>
    <s v="EL área avanza en la gestión para la actualización del inventario de la cocotera. Se anexan (Anexo 15. listado de asistencia con la DTCA, Anexo 16. Memorando de solicitud inventario Cocotera) Se solicita ampliar la fecha de cumplimiento hasta el  30 de Noviembre de 2022"/>
    <s v="FANNY SABOGAL AGUDELO"/>
    <m/>
    <m/>
    <m/>
    <x v="0"/>
    <m/>
    <s v="Se suscribe mendiante memorando 20211200009203_x000a__x000a_Mediante Orfeo 20221200006543 de fecha 28 de junio de 2022, se da respuesta a memorando radicado por la Dirección Territorial Caribe con Orfeo No 20226510001993 de fecha 10 de junio de 2022, donde se solicita la reprogramación de la acción al 30 de julio de 2022. por lo que se procede a la reprogramación. 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_x000a__x000a_Mediante memorando con radicado Orfeo No 20226510002483 del 02 de noviembre de 2022 la Dirección Teritorial remite el reporte de avances de la acción y solicita reprogramación en la fecha de cumplimiento, a lo cual el GCI mediante memorando con radicado Orfeo No 20221200011433 del 05 de diciembre de 2022 comunica que se otorga la prorroga para cumplimiento de la acción hasta el 09 de diciembre de 2022. _x000a__x000a_Se recibe memorando Orfeo No 20226510002743 del 23/12/2022 donde se eallegan soportes de las gestiones adelantadas para el cumplimiento del plan de mejoera y se da respuesta con memorando No 20221200012133 de fecha 27 de diciembre de 2022,, donde se prorroga de la acción hasta el 28/02/2023_x000a__x000a_GCI:20/04/2023: Medianete memorando no 20236660000733 de fecha 3-02-2023 el responsable solicita prórroga para la fecha 30/05/2023 para el cumplimiento del Plan de Mejoramiento._x000a__x000a_GCI:20/04/2023: Medianete memorando no 20231200001353 de fecha 28-02-2023l Grupo de Control Interno concedió prórroga con fecha de 30/05/2023_x000a__x000a_28/06/2023: mediante memorando N° 20231200003783 del 28 de junio de 2023 se concede prorroga hasta el 30 de julio de 2023"/>
  </r>
  <r>
    <s v="AUDITORÍA INTERNA "/>
    <m/>
    <d v="2021-07-22T00:00:00"/>
    <s v="NO CONFORMIDAD "/>
    <s v="NO CONFORMIDAD No.29 En verificación de la Primera Fase de auditoria no se evidenció cumplimiento de la acreditación de la afiliación y pago de Seguridad Social para los trabajadores asociados al contrato. Para la vigencia 2016 falta la acreditación para los meses enero, febrero, marzo y noviembre y para la vigencia 2020 faltan las evidencias de los meses de abril, mayo junio y julio respectivamente, por lo anterior no se está dando cumplimiento a la obligación No.26, de la cláusula No.6 del Contrato de Ecoturismo Comunitario No.001 de 2008._x000a_ _x000a_"/>
    <s v="Falencias en el ejercicio de la supervisión _x000a_   _x000a__x0009__x0009__x0009__x000a__x0009__x0009__x0009__x000a__x0009__x0009__x0009__x000a__x0009__x0009__x0009_"/>
    <x v="7"/>
    <s v="DTCA"/>
    <x v="3"/>
    <m/>
    <s v="x"/>
    <s v="De Corrección"/>
    <s v="Almacenar acreditación por parte del Representante Legal de la Empresa Comunitaria  de la afiliación y pago de Seguridad Social para los trabajadores asociados al contrato para los periodos enero, febrero, marzo y noviembre 2016 y  abril, mayo junio y julio 2020"/>
    <d v="2021-09-01T00:00:00"/>
    <x v="11"/>
    <n v="385"/>
    <s v="VENCIDA"/>
    <s v="Documento - acreditación "/>
    <s v="CANTIDAD"/>
    <n v="8"/>
    <d v="2022-11-02T00:00:00"/>
    <s v="La ECNA remitio al AP copia de las planillas de aportes correspondientes al primer semestre del 2022, se continua realizando el seguimiento Anexo 20. Planillas de aportes 2022. Se solicita prorroga hasta el 30 de noviembre para adjuntar las planillas faltantes "/>
    <s v="FANNY SABOGAL AGUDELO"/>
    <m/>
    <m/>
    <m/>
    <x v="0"/>
    <m/>
    <s v="Se suscribe mendiante memorando 20211200009203 de fecha 28 de septiembre de 2021 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con radicado Orfeo No 20226510002483 del 02 de noviembre de 2022 la Dirección Territorial remitió el reporte de evidencias de la acción. El Grupo de Control Interno mediante memorando con radicado Orfeo No 20221200011433 del 05 de diciembre de 2022 comunica que se otorga el plazo de reprogramación de la acción para el 09 de diciembre de 2022._x000a__x000a_28/06/2023: mediante memorando No 20231200003783 del 28 de junio de 2023 se solicita aclarar evidencia para proceder con el cierre._x000a__x000a_"/>
  </r>
  <r>
    <s v="AUDITORÍA INTERNA "/>
    <n v="397"/>
    <d v="2021-06-30T00:00:00"/>
    <s v="NO CONFORMIDAD "/>
    <s v="NO CONFORMIDAD No. 1: No efectuar otro si a la cláusula 35 del contrato de concesión No. 001 de 2016, que aclarare o derogare la necesidad de la existencia de la póliza de calidad y estabilidad de obras"/>
    <s v="No se tuvo en cuenta solicitar la realización del Otro si del contrato."/>
    <x v="2"/>
    <s v="DTPA"/>
    <x v="8"/>
    <m/>
    <s v="x"/>
    <s v="Correctiva"/>
    <s v=" Solicitar mediante memorando interno la eliminación de la exigencia de la póliza de calidad y estabilidad de la obra para que la SSNA realice la respectiva modificación contractual. "/>
    <d v="2021-10-01T00:00:00"/>
    <x v="12"/>
    <n v="728"/>
    <s v="VENCIDA"/>
    <s v="Solicitud de Modificación del contrato "/>
    <s v="CANTIDAD"/>
    <n v="1"/>
    <d v="2022-11-10T00:00:00"/>
    <s v="Se remitió la solicitud a la oficina SSNA, con el fin de eliminar la exigencia de la póliza de calidad y espabilidad de obra _x000a_-Solicitud de eliminación de la exigencia de póliza de calidad y estabilidad de obra."/>
    <s v="MARIA MERCEDES MEDINA - ABOGADA 2"/>
    <m/>
    <m/>
    <m/>
    <x v="0"/>
    <m/>
    <s v="Se suscribe mediante memorando   2021120001010 del 19/10/2021_x000a_ Se requiere mediante memorando 20221200002833 del 30/03/2022_x000a_Se requiere mediante memorando 20221200006563 del 28-06-2022_x000a_Se hace seguimiento con el enlace de calidad de la DTPA el día 29 de agosto de 2022 mediante reunión_x000a_Se hace seguimiento con el enlace de calidad de la DTPA el día 28 de septiembre de 2022  mediante reunión_x000a_Se requiere mediante radicado 20221200009433 del 29 de septiembre de 2022_x000a_Se da respuesta con memorando 20221200011203 del 29/11/2022_x000a_Se da respuesta con memorando 20221200012183 del 27/12/2022_x000a_21/09/2023: Con memorando 20231200004543 del 11 de agosto de 2023, se reitera el memorando 20231200012183 del 27 de diciembre de 2022 donde se solicitaron las evidencias de las acciones vencidas._x000a_Con memorando 20237500017393 del 16 de agosto de 2023, se dió respuesta por la DTP, remitiendo la evidencia de envío del memorando con radicación 20227670008733 de fecha 20-05-2022 a la Subdirección de Sostenibilidad y Negocios Ambientales y al Grupo de Contratación, asunto  Solicitud de OTRO SI retiro necesidad de la existencia de la pólica de calidad y estabilidad de la obra._x000a_"/>
  </r>
  <r>
    <s v="AUDITORÍA INTERNA "/>
    <n v="423"/>
    <d v="2021-06-30T00:00:00"/>
    <s v="NO CONFORMIDAD "/>
    <s v="NO CONFORMIDAD No. 27: No se encontró en el desarrollo de la auditoría interna al Contrato de Concesión No. 001 de 2016 – Unión Temporal Concesión Gorgona para las Vigencias 2016- 2020, evidencia que demuestre el cumplimiento de la Cláusula No.15 Obligaciones del Concesionario: 15.2) Obligaciones Durante la Ejecución, 15.2.3) Obligaciones relacionadas con la Ac-utilización de las fichas técnicas de acuerdo con los mantenimientos realizados."/>
    <s v="Porque existe desconocimiento por parte del supervisor del contrato de concesión del requerimiento de documentar el seguimiento al plan de mantenimiento. "/>
    <x v="2"/>
    <s v="DTPA"/>
    <x v="8"/>
    <m/>
    <s v="x"/>
    <s v="De Corrección"/>
    <s v="Solicitar a la concesión la entrega de las fichas tecnicas de los mantenimientos ejecutados durante la ejecución del contrato_x000a_Crear un expediente virtual  (Drive) que contenga todos los documentos del seguimiento a la ejecución del contrato desde su inicio a la fecha, incluyendo las fichas tecnicas de acuerdo con los mantenimiento realizados "/>
    <d v="2021-10-31T00:00:00"/>
    <x v="13"/>
    <n v="547"/>
    <s v="VENCIDA"/>
    <s v="Memorando Carpeta Virtual"/>
    <s v="Unidad"/>
    <n v="2"/>
    <d v="2022-11-10T00:00:00"/>
    <s v="Se solicito en reunión realizada el 25 de junio de 2022 las fichas técnicas de los mantenimiento efectuados por la concesión, recibiendo de parte de la administración informes con los mantenimiento efectuados; sin embargo, en estos no se han implementados los formatos que se tienen desde PNNC para el mantenimiento de las infraestructura, por lo tanto en reunión realizada en el mes de julio en el AP, se socializa al administrador encargado los formatos y se solicitó nuevamente su entrega; en donde, a la fecha se recibieron los reportes adjuntos en la carpeta de evidencias; cargándose de igual forma en la carpeta compartida en drive._x000a_-Acta de reunión_x000a_-Lista de asistencia_x000a_-Acta de comité operativo Julio_x000a_-Informes de mantenimiento"/>
    <s v="MARIA MERCEDES MEDINA - ABOGADA 2"/>
    <m/>
    <m/>
    <m/>
    <x v="0"/>
    <m/>
    <s v="Se suscribe mediante memorando  2021120001010 del 19/10/2021_x000a_Mediante memorando  20211200012103 del 21/12/2021 se indica que no sirvio archivo de evidencias _x000a_Se prorroga mediante radicado 20221200004013 del 29-04-2022 hasta el 30/06/2022_x000a_Se requiere mediante radicado 20221200006563 del 28-06-2022_x000a_Se hace seguimiento con el enlace de calidad de la DTPA el día 29 de agosto de 2022 mediante reunión_x000a_Se hace seguimiento con el enlace de calidad de la DTPA el día 28 de septiembre de 2022  mediante reunión_x000a_Se requiere mediante radicado 20221200009433 del 29 de septiembre de 2022_x000a_Se da respuesta con memorando 20221200012183 del 27/12/2022_x000a_26/09/2023: Con memorando 20231200004543 del 11/08/2023 se requirieron evidencias del cumplimiento de las acciones._x000a_La DTP da respuesta con el memorando 20237500017393 del 16 de agosto de 2023"/>
  </r>
  <r>
    <s v="AUDITORÍA INTERNA "/>
    <n v="519"/>
    <d v="2021-09-22T00:00:00"/>
    <s v="NO CONFORMIDAD "/>
    <s v="No Conformidad No.1: No se evidencian en el desarrollo de la auditoría interna al Proceso Gestión de Recursos Financieros - Nivel Central y Direcciones Territoriales, las pre conciliaciones Bancarias correspondientes al procedimiento Gestión Contable – Código: GRFN_PR_15. Por parte del Nivel Territorial incumpliendo la actividad No. 4 y 5. "/>
    <s v="Incumplimiento al procedimiento de gestión contable, que permita realizar seguimiento a partidas conciliatorias dentro del mismo periodo y dar solución a las mismas en pro de no acumular partidas y soportar el proceso en debida forma de conciliaciones bancarias."/>
    <x v="3"/>
    <s v="NIVEL CENTRAL"/>
    <x v="4"/>
    <m/>
    <s v="x"/>
    <s v="Correctiva"/>
    <s v="Elaborar las preconciliaciones bancarias y deben constituir un soporte obligatorio para firma de conciliaciones bancarias."/>
    <d v="2021-12-01T00:00:00"/>
    <x v="4"/>
    <s v="CERRADA"/>
    <s v="CERRADA"/>
    <s v="Número de Preconciliaciones mensuales firmadas cada DT y NC"/>
    <s v="CANTIDAD"/>
    <n v="84"/>
    <m/>
    <m/>
    <s v="LUIS EBERTO COCA GONZÁLEZ"/>
    <m/>
    <m/>
    <m/>
    <x v="1"/>
    <d v="2023-08-29T00:00:00"/>
    <s v="Memorando 220204300001243 del 5 de junio de 2020 solicitud suscripción Plan de Mejoramiento auditoria 2018-2019, suscripción mediante memorando 20201200004353 de junio 11 de 2020. Memorando 202043000202093  de 01092020 y prorroga concedida orfeo 20201200007733 del 24092020. Memorando 20204300004703 del 03112020, solicitud prórroga. Concedida memorando 20201200009733 del 11112020._x000a__x000a_Mediante memorando 20221200002003 de feha de 07 de marzo del 2022, se solicita las evidencias para el  de cierre de las acciones vencidas._x000a__x000a_Esta acción se encuentra en procesos de depuracion en las mesas de trabajo realizadas entre el Grupo de Control Interno y el Grupo de Gestión Financiera, en el plan de mejoramiento del mes de julio se verá reflejado en estado actual de la acción._x000a__x000a_Se mantiene abierta mediante memorando No 20221200006933 del 14 de julio del 2022,  en el cual reposa el acta, la matriz y listados de asistencia de las mesas de trabajo adelantadas entre el Grupo de Gestión Financiera y Control Interno,  en cuanto no se evidenciaron las actas de socialización del procedimiento._x000a__x000a_Memorando 20221200008883 del 09 de septiembre del 2022, se aprueba refornulación de la acción._x000a__x000a_Memorando 20221200009803 del 11 de octubre del 2022, solicitud remision Plan de Mejoramiento por Porcesos Gestión con la reformulación. 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la reformulación acciones (2) y (9) vigencia 2019-30 marzo 2023.&quot; Plazos acordado entre  la Coordinadora Grupo de Gestión Financiera  y la Coordinadora Grupo Control Interno.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r>
  <r>
    <s v="AUDITORÍA INTERNA "/>
    <m/>
    <d v="2021-09-22T00:00:00"/>
    <s v="NO CONFORMIDAD "/>
    <s v="No Conformidad No. 1: No se evidencian en el desarrollo de la auditoría interna al Proceso Gestión de Recursos Financieros - Nivel Central y  Direcciones Territoriales, las pre conciliaciones Bancarias correspondientes al procedimiento Gestión Contable – Código:  GRFN_PR_15. Por parte del Nivel Territorial incumpliendo la actividad No. 4 y 5"/>
    <s v="Incumplimiento al procedimiento de gestión contable, que permita realizar seguimiento a partidas conciliatorias dentro del mismo periodo y dar solución a las mismas en pro de no acumular partidas y soportar el proceso en debida forma de conciliaciones bancarias."/>
    <x v="3"/>
    <s v="NIVEL CENTRAL"/>
    <x v="4"/>
    <m/>
    <s v="x"/>
    <s v="Correctiva"/>
    <s v="Actualizar y socializar el procedimiento incluyendo punto de control que garantice el cumplimiento de las preconciliaciones por parte de las Direcciones Territoriales"/>
    <d v="2021-12-01T00:00:00"/>
    <x v="4"/>
    <n v="274"/>
    <s v="VENCIDA"/>
    <s v="Procedimiento actualizado y socializado"/>
    <s v="CANTIDAD"/>
    <n v="1"/>
    <m/>
    <m/>
    <s v="LUIS EBERTO COCA GONZÁLEZ"/>
    <m/>
    <m/>
    <m/>
    <x v="0"/>
    <m/>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1/11/2022 de noviembre 2022 Ampliación del plazo hasta el 30/03/ 2023._x000a__x000a_15/12/2023: Mediante memorando No. 20231200007223 del 4 de diciembre de 2023, se requirio evidencias de las acciones que se encuenrtan en estado abierto vencidas con el fin de actualizar la matriz."/>
  </r>
  <r>
    <s v="AUDITORÍA INTERNA"/>
    <n v="525"/>
    <d v="2021-09-22T00:00:00"/>
    <s v="NO CONFORMIDAD "/>
    <s v="No conformidad 2: Se evidenció que para el cierre de la vigencia 2020 y a marzo de 2021 presenta la DTCA en cuanto a saldos de convenios sin legalizar de la cuenta 190801 un valor de $172.467.257 – FONAM vigencia 2014 y $554.571.162 correspondiente a vigencias anteriores desde la vigencia 2016. De igual forma la DTAO con un saldo sin legalizar de convenios al cierre de la vigencia 2020 y marzo 2021 un valor de $25.000.000. La situación descrita anteriormente trae como consecuencias medidas negativas por parte del Ministerio de Hacienda – GRUPO PAC, en cuanto a la penalización con la no colocación de PAC para PNNC, por el déficit de recaudo fiscal, como se ha advertido en mesa de trabajo con el Ministerio de Hacienda y esto significaría incumplimiento en cuanto al pago de las obligaciones contraídas con proveedores de bienes o servicios de la entidad que pueden terminar en reclamaciones contractuales, incumpliendo el Procedimiento GESTIÓN CONTABLE Código: GRFN_PR_15 – Actividades No. 11 y 15."/>
    <s v="No se ha dado reforzado desde el Nivel Central  con participación de supervisores, contratos, contadores respecto a las implicaciones del no acatamiento de la norma presupuestal y las cláusulas de los contratos respecto a convenios sin ejecución total dentro del año fiscal. Falta seguimiento periódico."/>
    <x v="3"/>
    <s v="DTAO"/>
    <x v="11"/>
    <m/>
    <s v="x"/>
    <s v="Correctiva"/>
    <s v="Realizar una mesa de trabajo integral con Contratos, supervisores, contadores NC y DTS y fijar lineamientos e implicaciones respecto a la ejecución anual de los convenios y dar seguimiento trimestral."/>
    <d v="2021-12-01T00:00:00"/>
    <x v="1"/>
    <n v="394"/>
    <s v="VENCIDA"/>
    <s v="Acta mesa de trabajo interdisciplinaria  y número de Informes de seguimiento de saldos en los EEFF Trimestral NC y DTS"/>
    <s v="CANTIDAD"/>
    <n v="29"/>
    <m/>
    <m/>
    <s v="ABOGADA 2"/>
    <s v="LUIS EBERTO COCA GONZÁLEZ"/>
    <m/>
    <m/>
    <x v="0"/>
    <m/>
    <s v="SUSCRITO MEDIANTE ORFEO No 21-12-2021. Con radicado No. 20221200003373 del 8 de abril se realiza seguimiento y  con la Lider de Calidad, de la DTAO, Diana Medina en reunión celebrada el 26 de abril de 2022 se adjunta acta de reunión, continúa abierta._x000a_Se realiza seguimiento mediante memorando No.20221200005143 del 01/06/2022. _x000a_Se recibe solicitud mediante memorando No. 20226110001143 del 27 de mayo de 2022 para el cambio en la responsabilidad, y se da respuesta con memorando No. 20221200007683 del 02 de agosto del 2022, indicando que una vez, verificada la información por parte del Grupo de Control Interno, se evidenció que la acción anteriormente descrita fue aprobada, con el radicado No. 202112000120 el día 21 de diciembre del 2021 y en el cual se adjuntó la matriz en formato Excel. La línea de aprobación se encuentra relaciona en la fila No 18 del documento.  Así las cosas, se ratifica el compromiso con la acción planteada y se menciona que la fecha de vencimiento se encuentra para el día 30 de noviembre del 2022._x000a_30/06/2023: Mediante memorando 20231200003673 de fecha 28 de junio de 2023 , el Grupo de Control Interno solicitó aclaración sobre el estado de la acción ( Si está abierta o cerrada), a causa de, las fallas presentadas en la matriz de Plan de Mejoramiento por Procesos._x000a__x000a_30/11/2023 Mediante memorando 20231200006913 del 24 de noviembre del 2023, se solicito al responsable las evidencias  de las acciones que se encuentran en estado abierto vencido._x000a__x000a_14/12/2023: Mediante memorando No 20231200008133, del 14 de diciembre del 2023, se hizo requerimiento del cumplimiento de las actividades programadas por el Grupo de Gestión Financiera al interior del Plan de Mejoramiento, actividades que se encuentran vencidas y se hizo requerimiento de la remisión de las evidencias a más tardar el 21 de diciembre de 2023, en carpetas debidamente organizadas por número de no conformidad, observación y acción."/>
  </r>
  <r>
    <s v="AUDITORÍA INTERNA "/>
    <m/>
    <d v="2021-09-22T00:00:00"/>
    <s v="NO CONFORMIDAD "/>
    <s v="NO CONFORMIDAD No. 3:  Se evidenció que existen saldos sin recaudar con corte a 31 de marzo de 2021 por recobro de cartera de incapacidades, el cual presentan saldo de vigencias anteriores de la siguiente manera: (DTOR $ 10.007.184)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
    <s v="Se requiere que a traves de la oficina asesora juridica del nivel central se continue en la revision de estos casos para definir proceso legal que sea efectivo en el cobro de  las incapacidades."/>
    <x v="3"/>
    <s v="NIVEL CENTRAL"/>
    <x v="4"/>
    <m/>
    <s v="x"/>
    <s v="De Corrección"/>
    <s v="Remitir al Grupo de Control Interno un memorando solicitando como accion de mejora a esta no conformidad, la gestión de cobro de la cartera al Grupo de Gestión Humana y a los responsables de nomina en las Direcciones Territoriales de acuerdo a las funciones del grupo"/>
    <d v="2021-11-15T00:00:00"/>
    <x v="4"/>
    <n v="274"/>
    <s v="VENCIDA"/>
    <s v="Memorando"/>
    <s v="CANTIDAD"/>
    <n v="1"/>
    <m/>
    <m/>
    <s v="LUIS EBERTO COCA GONZÁLEZ"/>
    <m/>
    <m/>
    <m/>
    <x v="0"/>
    <m/>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1/2022 de noviembre 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m/>
    <d v="2021-09-22T00:00:00"/>
    <s v="NO CONFORMIDAD "/>
    <s v="NO CONFORMIDAD No. 3:  Se evidenció que existen saldos sin recaudar con corte a 31 de marzo de 2021 por recobro de cartera de incapacidades, el cual presentan saldo de vigencias anteriores de la siguiente manera: (DTOR $ 10.007.184)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
    <s v="Se requiere que a traves de la oficina asesora juridica del nivel central se continue en la revision de estos casos para definir proceso legal que sea efectivo en el cobro de  las incapacidades."/>
    <x v="3"/>
    <s v="NIVEL CENTRAL"/>
    <x v="4"/>
    <m/>
    <s v="x"/>
    <s v="Correctiva"/>
    <s v="Mesa de trabajo para analizar los casos especiales entre Grupo de Gestión Humana y Grupo Gestion Financiera para determinar su tratamiento. "/>
    <d v="2021-11-15T00:00:00"/>
    <x v="4"/>
    <n v="274"/>
    <s v="VENCIDA"/>
    <s v="Acta "/>
    <s v="CANTIDAD"/>
    <n v="1"/>
    <m/>
    <m/>
    <s v="LUIS EBERTO COCA GONZÁLEZ"/>
    <m/>
    <m/>
    <m/>
    <x v="0"/>
    <m/>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1/2022 de noviembre 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n v="531"/>
    <d v="2021-09-22T00:00:00"/>
    <s v="NO CONFORMIDAD "/>
    <s v="NO CONFORMIDAD No. 4: Se evidenció en el informe de la conciliación contable de pasivos de la cuenta 240720001 – Recaudos por clasificar en la conciliación de la DTCA el cual existen saldos por imputar a cierre de la vigencia 2020 por valor de $941.043 y a 31 de marzo un valor de recaudo por clasificar de $940.370, el cual ha sido consolidada por el nivel central – GGF, esta debe revelar de manera exacta, veras y oportuna las cifras en los estados financieros de la entidad, Incumpliendo lo establecido en el Procedimiento Gestión Contable – Código: GRFN_PR_15. Actividad No. 19."/>
    <s v="No se realizan las conciliaciones contables de recaudos por clasificar de manera oportuna"/>
    <x v="3"/>
    <s v="NIVEL CENTRAL"/>
    <x v="4"/>
    <m/>
    <s v="x"/>
    <s v="Correctiva"/>
    <s v="Actualizacion de los requisitos para asignacion de PAC mensual, incluyendo como indicador la imputacion de los documentos de recaudo por clasificar de vigencis anteriores."/>
    <d v="2021-12-01T00:00:00"/>
    <x v="4"/>
    <s v="CERRADA"/>
    <s v="CERRADA"/>
    <s v="Número de conciliaciones contables recaudos por clasificar cada DT y NC"/>
    <s v="CANTIDAD"/>
    <n v="84"/>
    <m/>
    <m/>
    <s v="LUIS EBERTO COCA GONZÁLEZ"/>
    <m/>
    <m/>
    <m/>
    <x v="1"/>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1/2022 de noviembre 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n v="534"/>
    <d v="2021-09-22T00:00:00"/>
    <s v="NO CONFORMIDAD "/>
    <s v="NO CONFORMIDAD No. 6: Se evidenció en la conciliación aportada por la Dirección Territorial Caribe-DTCA que se presenta una diferencia en la conciliación de la cuenta de Propiedad Planta y Equipo entre el valor reportado por el grupo de Procesos Corporativo - NEON a 31 de diciembre de 2020 comparado con la cifra reportada en SIIF por un valor de $626.585.800, por concepto de bienes recibidos por concesiones – reversión de bienes a efectos de devolución y a 31 de marzo de 2021 presenta _x000a_una diferencia de $97.376.813. Lo que genera el incumplimiento al Procedimiento GESTIÓN CONTABLE Código: _x000a_GRFN_PR_15 – Actividad No.20."/>
    <s v="No se ha definido un procedimiento contable y administrativo de los contratos de concesión que permita realizar un seguimiento al control de los bienes entregados por el concesionario, y las operaciones realizadas por el concedente en virtud de éstos contratos."/>
    <x v="3"/>
    <s v="NIVEL CENTRAL"/>
    <x v="4"/>
    <m/>
    <s v="x"/>
    <s v="Correctiva"/>
    <s v="Definir un procedimiento de tipo contable de concesión"/>
    <d v="2021-12-01T00:00:00"/>
    <x v="4"/>
    <s v="CERRADA"/>
    <s v="CERRADA"/>
    <s v="Número de procedimiento de concesión"/>
    <s v="CANTIDAD"/>
    <n v="1"/>
    <m/>
    <m/>
    <s v="LUIS EBERTO COCA GONZÁLEZ"/>
    <m/>
    <m/>
    <m/>
    <x v="1"/>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m/>
    <d v="2021-09-22T00:00:00"/>
    <s v="NO CONFORMIDAD "/>
    <s v="NO CONFORMIDAD No. 7: Para la vigencia fiscal 2020 no se realizó toma física de inventarios a nivel de la entidad, que permitan realizar la verificación de los registros de propiedad, planta y equipo, depreciaciones, amortizaciones, valorización e identificación y seguimiento bienes registrados y de esta manera establecer con mayor precisión la base para el cálculo de la Depreciación acumulada y por consiguiente revelar cifras que reflejen la realidad económica presentada en Estados Financieros de la entidad toda vez que para el cierre de la vigencia fiscal 2020 la cuenta 1685 -DEPRECIACIÓN ACUMULADA DE PROPIEDADES PLANTA Y EQUIPO, presenta un saldo de $ -24.641.583.397, que corresponde a un 30% sobre el activo revelado en la cuenta de Parque Nacionales Naturales de Colombia, para el caso de PPYE para diciembre 31 de 2020 asciende a un valor revelado de $88.909.858.203._x000a_Es preciso indicar que la revisión realizada en la auditoría ejecutada por la CGR, para la vigencia fiscal 2020 referente a la vida útil de los elementos de PPYE, arrojó que el grupo de elementos auditados debían ser ajustados en su totalidad, lo que genera cambio en la cifra base para el cálculo de la Depreciación Acumulada, es necesario realizar una revisión definitiva de manera global al 100% del inventario de la entidad, (toma física , estado del bien técnico y responsable de cada elemento) siendo esta una de las falencias más representativa en cuanto a revelación, preparación y consolidación de Estados Financieros de la entidad._x000a_Por lo descrito anteriormente no se dio cumplimiento al Procedimiento Gestión Contable –Código: GRFN_PR 15, Actividad No. 30. "/>
    <s v="Se requiere mantener actualizado los inventarios en la direccion territorial  para lograr identificar los bienes que ya no cumplen su función o se encuentran averiados.."/>
    <x v="3"/>
    <s v="NIVEL CENTRAL"/>
    <x v="4"/>
    <m/>
    <s v="x"/>
    <s v="De Corrección"/>
    <s v="Memorando a GCI informando la responsabilidad de las dependencias generadoras de información, y solicita el traslado de la no conformidad al Grupo de Procesos Corporativos "/>
    <d v="2021-10-15T00:00:00"/>
    <x v="4"/>
    <n v="274"/>
    <s v="VENCIDA"/>
    <s v="Memorando"/>
    <s v="CANTIDAD"/>
    <n v="1"/>
    <m/>
    <m/>
    <s v="LUIS EBERTO COCA GONZÁLEZ"/>
    <m/>
    <m/>
    <m/>
    <x v="0"/>
    <m/>
    <s v="Suscrito mediante memorando No 20211200012093 del  No 21-12-2021_x000a__x000a_Memorando 20221200009803 del 11 de octubre del 2022, solicitud de evidencias de acciones vencidas.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0/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n v="541"/>
    <d v="2021-09-22T00:00:00"/>
    <s v="NO CONFORMIDAD "/>
    <s v="NO CONFORMIDAD No. 10: Se evidenció que existen saldos por imputar con corte a 31 de marzo de 2021, los cuales se reflejan en el reporte consolidado – DTN (Dirección del Tesoro Nacional) por reclasificar de la cuenta 572080 recaudos por valor de $133.541.332."/>
    <s v="Porque no se ha dado cumplimiento al nuevo procedimiento grfn_pr_22_-devolucion-consignaciones-direccion-tesoro-nacional-en-el-portafolio-de-pnn_v_1G12"/>
    <x v="3"/>
    <s v="NIVEL CENTRAL"/>
    <x v="4"/>
    <m/>
    <s v="x"/>
    <s v="Correctiva"/>
    <s v="Aplicación de los documentos de recaudo por clasificar correspondientes a devoluciones "/>
    <d v="2021-12-15T00:00:00"/>
    <x v="4"/>
    <n v="274"/>
    <s v="VENCIDA"/>
    <s v="DRXC IMPUTADO "/>
    <s v="CANTIDAD"/>
    <n v="11"/>
    <m/>
    <m/>
    <s v="LUIS EBERTO COCA GONZÁLEZ"/>
    <m/>
    <m/>
    <m/>
    <x v="0"/>
    <m/>
    <s v="Suscrito mediante memorando No 20211200012093 del  No 21-12-2021_x000a__x000a_Se aprueba mediante memorando No  20221200010163 del  27 octubre del 2022, ajuste en la fecha de cumplimiento de la acción.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2/2022  Ampliación del plazo hasta el 30/03/2023._x000a__x000a__x000a_15/12/2023: Mediante memorando No. 20231200007223 del 4 de diciembre de 2023, se requirio evidencias de las acciones que se encuenrtan en estado abierto vencidas con el fin de actualizar la matriz."/>
  </r>
  <r>
    <s v="AUDITORÍA INTERNA "/>
    <m/>
    <d v="2021-09-22T00:00:00"/>
    <s v="NO CONFORMIDAD "/>
    <s v="NO CONFORMIDAD No. 10: Se evidenció que existen saldos por imputar con corte a 31 de marzo de 2021, los cuales se reflejan en el reporte consolidado – DTN (Dirección del Tesoro Nacional) por reclasificar de la cuenta 572080 recaudos por valor de $133.541.332."/>
    <s v="Porque no se ha dado cumplimiento al nuevo procedimiento grfn_pr_22_-devolucion-consignaciones-direccion-tesoro-nacional-en-el-portafolio-de-pnn_v_1G13"/>
    <x v="3"/>
    <s v="NIVEL CENTRAL"/>
    <x v="4"/>
    <m/>
    <s v="x"/>
    <s v="Correctiva"/>
    <s v="Mesas de trabajo mensuales con las  DTS previo a la aprobacion de PAC,  realizando seguimiento a la gestión de los documentos pendientes por imputar de vigencia actual y vigencias anteriores"/>
    <d v="2021-12-16T00:00:00"/>
    <x v="4"/>
    <s v="CERRADA"/>
    <s v="CERRADA"/>
    <s v="Mesas de Trabajo"/>
    <s v="CANTIDAD"/>
    <n v="72"/>
    <m/>
    <m/>
    <s v="LUIS EBERTO COCA GONZÁLEZ"/>
    <m/>
    <m/>
    <m/>
    <x v="1"/>
    <d v="2023-08-29T00:00:00"/>
    <s v="Suscrito mediante memorando No 20211200012093 del  No 21-12-2021_x000a__x000a_Se aprueba mediante memorando No  20221200010163 del  27 octubre del 2022, ajuste en la fecha de cumplimiento de la acción.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2/2022  Ampliación del plazo hasta el 30/03/2023._x000a__x000a__x000a_15/12/2023: Mediante memorando No. 20231200007223 del 4 de diciembre de 2023, se requirio evidencias de las acciones que se encuenrtan en estado abierto vencidas con el fin de actualizar la matriz."/>
  </r>
  <r>
    <s v="AUDITORÍA INTERNA "/>
    <n v="542"/>
    <d v="2021-09-22T00:00:00"/>
    <s v="NO CONFORMIDAD "/>
    <s v="NO CONFORMIDAD No. 11 Se evidenció en la conciliación de Operaciones Reciprocas para la cuenta de FONAM al cierre de la vigencia fiscal 2020 que existen diferencias en los saldos reportados a la CGN el cual se deben conciliar con las entidades para establecer los saldos reales en estados financieros."/>
    <s v="Pese a realizar conciliaciones de operaciones recíprocas, No se han reportado a la CGN las entidades que no dan respuesta o corrigen la inconsitencia de manera inoportuna, por lo tanto hay que dejar trazabilidad de que la diferencia presentada no corresponde a la entidad."/>
    <x v="3"/>
    <s v="NIVEL CENTRAL"/>
    <x v="4"/>
    <m/>
    <s v="x"/>
    <s v="Correctiva"/>
    <s v="Elaborar respuesta a la CGN de diferencias de reciprocas trimestrales incluyendo en un capítulo las entidades que no han dado respuesta o no han realizado corrección acorde a la solicitud de PNN."/>
    <d v="2021-12-01T00:00:00"/>
    <x v="4"/>
    <s v="CERRADA"/>
    <s v="CERRADA"/>
    <s v="Número de oficios diferencias reciprocas (trimestrales) remitidos a la CGN y a Minambiente por parte de Fonam"/>
    <s v="CANTIDAD"/>
    <n v="6"/>
    <m/>
    <m/>
    <s v="LUIS EBERTO COCA GONZÁLEZ"/>
    <m/>
    <m/>
    <m/>
    <x v="1"/>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n v="543"/>
    <d v="2021-09-22T00:00:00"/>
    <s v="NO CONFORMIDAD "/>
    <s v="NO CONFORMIDAD No. 12 Se evidenció en la conciliación de Operaciones Reciprocas para la cuenta de PNNC – Nación al cierre de la vigencia fiscal 2020 que existen diferencias en los saldos reportados a la CGN, los cuales deben ser conciliados con exactitud para que la revelación de saldos en estados financieros muestre la realidad de los hechos económicos."/>
    <s v="Pese a realizar conciliaciones de operaciones recíprocas, No se han reportado a la CGN las entidades que no dan respuesta o corrigen la inconsitencia de manera inoportuna, por lo tanto hay que dejar trazabilidad de que la diferencia presentada no corresponde a la entidad."/>
    <x v="3"/>
    <s v="NIVEL CENTRAL"/>
    <x v="4"/>
    <m/>
    <s v="x"/>
    <s v="Correctiva"/>
    <s v="Elaborar respuesta a la CGN de diferencias de reciprocas trimestrales incluyendo en un capítulo las entidades que no han dado respuesta o no han realizado corrección acorde a la solicitud de PNN."/>
    <d v="2021-12-01T00:00:00"/>
    <x v="4"/>
    <s v="CERRADA"/>
    <s v="CERRADA"/>
    <s v="Número de oficios diferencias reciprocas (trimestrales) remitidos a la CGN y a Minambiente por parte de Fonam"/>
    <s v="CANTIDAD"/>
    <n v="6"/>
    <m/>
    <m/>
    <s v="LUIS EBERTO COCA GONZÁLEZ"/>
    <m/>
    <m/>
    <m/>
    <x v="1"/>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n v="544"/>
    <d v="2021-09-22T00:00:00"/>
    <s v="NO CONFORMIDAD "/>
    <s v="NO CONFORMIDAD No. 13 GGF En el desarrollo de la auditoria se observó una cartera con saldos sin recaudo de la Cuenta – FONAM para al cierre de la vigencia 2020, así: VIGENCIA 2020 ENTRE UNO Y TRES AÑOS MAS DE TRES AÑOS TOTAL, CARTERA $ 7.612.018.320 $ 1.897.678.703 $ 830.549.225 $ 10.340.246.249 Se evidenció que no se está llevando a cabo el recaudo de la cartera, toda vez que se presentan en los estados financieros con corte a diciembre de 2020 saldos pendientes del trámite del recaudo con una antigüedad de más de tres años, que se puede materializar en el riesgo por la no recuperación del recaudo por expiración de vigencia de estos saldos, afectando el flujo de caja de la entidad. Por otra parte, se hace necesario crear el Comité de Cartera en cumplimiento de la Resolución No. 494 de 2018 y la elaboración del manual con las políticas de recaudo de cartera para la entidad. Por lo cual no se está dando cumplimiento al Procedimiento Gestión Cartera. GRFN_PR_ 20 Actividad No.5."/>
    <s v="La insuficiencia  de personal afecta de manera significativa la gestión de seguiniento y control de las actividades de cartera especialmente las de recaudo y el pago por parte del tercero. "/>
    <x v="3"/>
    <s v="NIVEL CENTRAL"/>
    <x v="4"/>
    <m/>
    <s v="x"/>
    <s v="De Mejora"/>
    <s v=" Las acciones de segumiento se realizarán  de manera cuatrimestral con el fin de aumentar  el recaudo por parte del tercero"/>
    <d v="2021-11-01T00:00:00"/>
    <x v="4"/>
    <s v="CERRADA"/>
    <s v="CERRADA"/>
    <s v="Matriz de excel llamadas telefónicas, correos electrónicos y/u oficios vía orfeo "/>
    <s v="CANTIDAD"/>
    <n v="100"/>
    <m/>
    <m/>
    <s v="LUIS EBERTO COCA GONZÁLEZ"/>
    <m/>
    <m/>
    <m/>
    <x v="1"/>
    <d v="2023-08-29T00:00:00"/>
    <s v="Suscrito mediante memorando No 20211200012093 del  No 21-12-2021_x000a__x000a_Memorando 20221200009803 del 11 de octubre del 2022, solicitud de evidencias de acciones vencidas.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21/06/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n v="545"/>
    <d v="2021-09-22T00:00:00"/>
    <s v="NO CONFORMIDAD "/>
    <s v="NO CONFORMIDAD No. 14: GGF Se observó una cartera con saldos sin recaudo de la Cuenta – FONAM con corte a 31 de marzo de 2021, así: VIGENCIA 2020 ENTRE UNO Y TRES AÑOS MAS DE TRES AÑOS TOTAL, CARTERA $ 1.777.289.230 $ 7.367.970.145 $ 828.078.012 $ 9.973.337.388 Se evidenció que no se está llevando a cabo el recaudo de la cartera, toda vez que se presentan en los estados financieros con corte a 31 de marzo de 2021 saldos pendientes del trámite del recaudo con una antigüedad de más de tres años, que se puede materializar en el riesgo por la no recuperación del recaudo por expiración de vigencia de estos saldos, afectando el flujo de caja de la entidad. Es fundamental la creación del comité de cartera en cumplimiento de la resolución No. 494 de 2018 y la elaboración del manual con las políticas de recaudo de cartera para la entidad. Por lo cual no se está dando cumplimiento al Procedimiento Gestión Cartera. GRFN_PR_ 20 Actividad No.5."/>
    <s v="La insuficiencia  de personal afecta de manera significativa la gestión de seguiniento y control de las actividades de cartera especialmente las de recaudo y el pago por parte del tercero. "/>
    <x v="3"/>
    <s v="NIVEL CENTRAL"/>
    <x v="4"/>
    <m/>
    <s v="x"/>
    <s v="De Mejora"/>
    <s v="Aumentar las acciones segumiento de la cartera con el fin de aumentar  el recaudo por parte del tercero"/>
    <d v="2021-11-01T00:00:00"/>
    <x v="4"/>
    <s v="CERRADA"/>
    <s v="CERRADA"/>
    <s v="Matriz de excel llamadas telefónicas, correos electrónicos y/u oficios vía orfeo "/>
    <s v="CANTIDAD"/>
    <n v="100"/>
    <m/>
    <m/>
    <s v="LUIS EBERTO COCA GONZÁLEZ"/>
    <m/>
    <m/>
    <m/>
    <x v="1"/>
    <d v="2023-08-29T00:00:00"/>
    <s v="Suscrito mediante memorando No 20211200012093 del  No 21-12-2021_x000a__x000a_Memorando 20221200009803 del 11 de octubre del 2022, solicitud de evidencias de acciones vencidas.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21/06/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n v="546"/>
    <d v="2021-09-22T00:00:00"/>
    <s v="NO CONFORMIDAD "/>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x v="3"/>
    <s v="NIVEL CENTRAL"/>
    <x v="4"/>
    <m/>
    <s v="x"/>
    <s v="Correctiva"/>
    <s v="Identicar el responsable de la actividad"/>
    <d v="2021-11-01T00:00:00"/>
    <x v="4"/>
    <s v="CERRADA"/>
    <s v="CERRADA"/>
    <s v="Memorando"/>
    <s v="CANTIDAD"/>
    <n v="1"/>
    <m/>
    <m/>
    <s v="LUIS EBERTO COCA GONZÁLEZ"/>
    <m/>
    <m/>
    <m/>
    <x v="1"/>
    <d v="2023-08-29T00:00:00"/>
    <s v="Suscrito mediante memorando No 20211200012093 del  No 21-12-2021_x000a__x000a_Memorando 20221200009803 del 11 de octubre del 2022, solicitud de evidencias de acciones vencidas.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06/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m/>
    <d v="2021-09-22T00:00:00"/>
    <s v="NO CONFORMIDAD "/>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x v="3"/>
    <s v="NIVEL CENTRAL"/>
    <x v="4"/>
    <m/>
    <s v="x"/>
    <s v="Correctiva"/>
    <s v="Reiterar memorando a GGH solicitando la inclusion de la siguiente funcion de cartera: &quot; Realizar gestión de cobro y dar seguimiento al recaudo de la cartera a favor de Parques Nacionales Naturales y la Subcuenta FONAM – Parques en su etapa ordinaria&quot;"/>
    <d v="2021-11-01T00:00:00"/>
    <x v="4"/>
    <n v="274"/>
    <s v="VENCIDA"/>
    <s v="Memorando"/>
    <s v="CANTIDAD"/>
    <n v="1"/>
    <m/>
    <m/>
    <s v="LUIS EBERTO COCA GONZÁLEZ"/>
    <m/>
    <m/>
    <m/>
    <x v="0"/>
    <m/>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m/>
    <d v="2021-09-22T00:00:00"/>
    <s v="NO CONFORMIDAD "/>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x v="3"/>
    <s v="NIVEL CENTRAL"/>
    <x v="4"/>
    <m/>
    <s v="x"/>
    <s v="Correctiva"/>
    <s v="Elaboración de manual de cartera de Parques Nacionales entre Grupo Gestión Financiera y Oficina Asesora Juridica"/>
    <d v="2021-11-01T00:00:00"/>
    <x v="4"/>
    <n v="274"/>
    <s v="VENCIDA"/>
    <s v="Manual"/>
    <s v="CANTIDAD"/>
    <n v="1"/>
    <m/>
    <m/>
    <s v="LUIS EBERTO COCA GONZÁLEZ"/>
    <m/>
    <m/>
    <m/>
    <x v="0"/>
    <m/>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_x000a_"/>
  </r>
  <r>
    <s v="AUDITORÍA INTERNA "/>
    <m/>
    <d v="2021-09-22T00:00:00"/>
    <s v="NO CONFORMIDAD "/>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x v="3"/>
    <s v="NIVEL CENTRAL"/>
    <x v="4"/>
    <m/>
    <s v="x"/>
    <s v="Correctiva"/>
    <s v="Memorando al GCI solicitando el traslado parcial de la no conformidad a la OAJ, respecto al manual de cartera de Parques Nacionales."/>
    <d v="2021-11-01T00:00:00"/>
    <x v="4"/>
    <n v="274"/>
    <s v="VENCIDA"/>
    <s v="Memorando"/>
    <s v="CANTIDAD"/>
    <n v="1"/>
    <m/>
    <m/>
    <s v="LUIS EBERTO COCA GONZÁLEZ"/>
    <m/>
    <m/>
    <m/>
    <x v="0"/>
    <m/>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06/06/2023: Mediante memorando No.20231200003083 de fecha 29de may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m/>
    <d v="2021-09-22T00:00:00"/>
    <s v="NO CONFORMIDAD "/>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x v="3"/>
    <s v="NIVEL CENTRAL"/>
    <x v="4"/>
    <m/>
    <s v="x"/>
    <s v="Correctiva"/>
    <s v="Actualizar y socializar procedimiento de cartera, junto a la socializaicón del manual de cartera de FONAM  a las dependencias relacionadas con el proceso de cobro"/>
    <d v="2021-11-01T00:00:00"/>
    <x v="4"/>
    <n v="274"/>
    <s v="VENCIDA"/>
    <s v="Procedimiento actualizado y socializado_x000a_Manual FONAM Socializado"/>
    <s v="CANTIDAD"/>
    <n v="2"/>
    <m/>
    <m/>
    <s v="LUIS EBERTO COCA GONZÁLEZ"/>
    <m/>
    <m/>
    <m/>
    <x v="0"/>
    <m/>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m/>
    <d v="2021-09-22T00:00:00"/>
    <s v="NO CONFORMIDAD "/>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x v="3"/>
    <s v="NIVEL CENTRAL"/>
    <x v="4"/>
    <m/>
    <s v="x"/>
    <s v="Correctiva"/>
    <s v="Realizar solicitud a GSIR respecto al desarrollo de un aplicativo para el registro, control y seguimiento de la cartera de la Entidad y al GGH respecto a la inclusion del modulo de incapacidades en el aplicativo de nomina. "/>
    <d v="2021-11-01T00:00:00"/>
    <x v="4"/>
    <s v="CERRADA"/>
    <s v="CERRADA"/>
    <s v="Memorando"/>
    <s v="CANTIDAD"/>
    <n v="2"/>
    <m/>
    <m/>
    <s v="LUIS EBERTO COCA GONZÁLEZ"/>
    <m/>
    <m/>
    <m/>
    <x v="1"/>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n v="549"/>
    <d v="2021-09-22T00:00:00"/>
    <s v="NO CONFORMIDAD "/>
    <s v="NO CONFORMIDAD No. 17:No se dio cumplimiento al Procedimiento de Ejecución y Control Programa de PAC -GRFN_PR 09 Actividad No. 21, para los meses de mayo y junio en las Direcciones Territoriales DTOR, DTAO y DTCA, dejando de ejecutar PAC asignado, así: (DTOR valor del pac sin ejecutar vigencia 2020 $49.534.684) Se indica que la no ejecución de PAC ya sea por el Nivel territorial o Nivel Central genera IMPANUT negativo y por consiguiente se puede afectar la colocación del PAC para el mes siguiente de toda la entidad, generando incumplimiento en el pago de las obligaciones de la entidad, que pueden desencadenar en reclamaciones de orden financiero._x000a_Para el caso que se presenta IMPANUT negativo para el cierre de la vigencia 2020 para el rezago, este se convierte en vigencia expirada y se debe aplicar el tratamiento indicado para el pago de esta en el Decreto de Liquidación de diciembre de 2020 emitido por el Ministerio de Hacienda, esta situación genera incumplimiento en el pago de las obligaciones referentes."/>
    <s v="Apesar de realizar la programación  PAC acorde a la directriz dada por la Subdirección Administrativa y Financiera, se requiere realizar un  seguimiento riguroso y oportuno a las fechas establecidas para el trámite de pagos a fin de garantizar la ejecución de los recursos solicitados."/>
    <x v="3"/>
    <s v="NIVEL CENTRAL"/>
    <x v="4"/>
    <m/>
    <s v="x"/>
    <s v="Correctiva"/>
    <s v="Memorando a GGH solicitando revisión al cronograma que garantice la oportuna entrega de la información de la nomina de las DTS al GGF, con el fin de ejecutar la totalidad del PAC de acuerdo a lo programado."/>
    <d v="2021-10-07T00:00:00"/>
    <x v="4"/>
    <s v="CERRADA"/>
    <s v="CERRADA"/>
    <s v="Memorando"/>
    <s v="CANTIDAD"/>
    <n v="1"/>
    <m/>
    <m/>
    <s v="LUIS EBERTO COCA GONZÁLEZ"/>
    <m/>
    <m/>
    <m/>
    <x v="1"/>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06/06/20023: Mediante memorando No.20231200002913 de fecha 23 de may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r>
  <r>
    <s v="AUDITORÍA INTERNA "/>
    <m/>
    <d v="2021-09-22T00:00:00"/>
    <s v="NO CONFORMIDAD "/>
    <s v="No Conformidad No 18: En el desarrollo de la auditoría al Proceso Gestión de Recursos Financieros - Nivel Central - Direcciones Territoriales, en la prueba de recorrido con la Coordinadora y el equipo de trabajo del Grupo de Gestión Financiera, se evidenció y se informa de la demora de la presentación de la información por parte del Nivel Territorial en cuanto a las Notas a los Estados Financieros para el cierre de la vigencia Fiscal 2020, estas no contienen la suficiente profundización como lo exige la norma para entidades de gobierno, como es caso puntual para la cuenta de Propiedad Planta y Equipo, que amerita un análisis e información profunda, toda vez que esta cuenta representa materialmente un 95% sobre el activo de la Entidad._x000a_Por lo anterior no se está dando cumplimiento al Procedimiento EJECUCIÓN CONSOLIDACIÓN Y PRESENTACIÓN DE ESTADOS FINANCIEROS GRFN_PR_ 08 18/02/2021. Actividad No 11. "/>
    <s v="No se da cumplimiento al manual de politias contables respecto al diligenciamiento de anexos solicitados por la CGN de notas de ppye anuales e información descriptiva en las notas."/>
    <x v="3"/>
    <s v="NIVEL CENTRAL"/>
    <x v="4"/>
    <m/>
    <s v="x"/>
    <s v="Correctiva"/>
    <s v="Diligenciar anexos semestrales determinados por la CGN para notas anuales a los EEFF"/>
    <d v="2021-12-01T00:00:00"/>
    <x v="4"/>
    <s v="CERRADA"/>
    <s v="CERRADA"/>
    <s v="Número de Anexos EEFF notas (2) de ppye CGN  - NC y DTS"/>
    <s v="CANTIDAD"/>
    <n v="14"/>
    <m/>
    <m/>
    <s v="LUIS EBERTO COCA GONZÁLEZ"/>
    <m/>
    <m/>
    <m/>
    <x v="1"/>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m/>
    <d v="2021-09-22T00:00:00"/>
    <s v="NO CONFORMIDAD "/>
    <s v="NO CONFORMIDAD No. 19: No se evidencia cumplimiento de la actividad No 13 en lo relacionado con “...Consolidar trimestralmente la información_x000a_financiera de todos los contratistas generando el respectivo informe y remitirlo a la Subdirección de Sostenibilidad y_x000a_Negocios Ambientales...”"/>
    <s v="Las Direcciones Territoriales no envian oportunamente las certificaciones de cuota de remuneración de los Contratos de Ecoturismo Comunitario con las cuales se consolida la información financiera de todos los contratistas para remitir informe a la SSNA"/>
    <x v="3"/>
    <s v="NIVEL CENTRAL"/>
    <x v="4"/>
    <m/>
    <s v="x"/>
    <s v="Correctiva"/>
    <s v="Remitir trimestralmente memorandos a las Direcciones Territoriales, recordando la entrega oportuna de las certificaciones de cuota de remuneración de los contratos de Ecoturismo Comunitario, las cuales son necesarias para la consolidación de la información financiera de los contratistas."/>
    <d v="2021-12-01T00:00:00"/>
    <x v="4"/>
    <s v="CERRADA"/>
    <s v="CERRADA"/>
    <s v="#  de memorandos"/>
    <s v="CANTIDAD"/>
    <n v="4"/>
    <m/>
    <m/>
    <s v="LUIS EBERTO COCA GONZÁLEZ"/>
    <m/>
    <m/>
    <m/>
    <x v="1"/>
    <d v="2023-08-14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2/2022 Ampliación del plazo hasta el 30/03/2023.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_x000a_"/>
  </r>
  <r>
    <s v="AUDITORÍA INTERNA "/>
    <n v="562"/>
    <d v="2021-09-22T00:00:00"/>
    <s v="OBSERVACIÓN"/>
    <s v="OBSERVACIÓN 2: Se observó que el Procedimiento Cadena Presupuestal Código: GRFN_PR_06 Actividad No. 10, remite a la actividad No. 13, no  siendo coherente, en realidad corrresponde a la actividad No. 20 "/>
    <m/>
    <x v="3"/>
    <s v="NIVEL CENTRAL"/>
    <x v="4"/>
    <m/>
    <s v="x"/>
    <s v="De Mejora"/>
    <s v="Revisar la secuencia de las actividades y realizar el respectivo ajuste"/>
    <d v="2021-10-20T00:00:00"/>
    <x v="4"/>
    <s v="CERRADA"/>
    <s v="CERRADA"/>
    <s v="# de procedimientos actualizados"/>
    <s v="CANTIDAD"/>
    <s v="Ajustar el procedimiento actual"/>
    <m/>
    <m/>
    <s v="LUIS EBERTO COCA GONZÁLEZ"/>
    <m/>
    <m/>
    <m/>
    <x v="1"/>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n v="563"/>
    <d v="2021-09-22T00:00:00"/>
    <s v="OBSERVACIÓN"/>
    <s v="OBSERVACIÓN 3: Se requiere verificar el punto de control del procedimiento en lo que corresponde a la presentación de informes trimestrales teniendo en cuenta que en la realidad el Grupo de Gestión Financiera esta implementado una matriz con la información de los contratos de prestación de servicios ecoturísticos comunitarios "/>
    <m/>
    <x v="3"/>
    <s v="NIVEL CENTRAL"/>
    <x v="4"/>
    <m/>
    <s v="x"/>
    <s v="De Mejora"/>
    <s v="Modificar el punto de control de la actividad No. 13 del procedimiento grfn_pr_14_-seguimiento-a-la-emision-y-entrega-de-informes-financieros-en-los-contratos-de-prestacion-de-servicios-ecoturisticos-comunitarios_v_3"/>
    <d v="2021-12-01T00:00:00"/>
    <x v="4"/>
    <n v="274"/>
    <s v="VENCIDA"/>
    <s v="# procedimientos actualizados"/>
    <s v="CANTIDAD"/>
    <n v="1"/>
    <m/>
    <m/>
    <s v="LUIS EBERTO COCA GONZÁLEZ"/>
    <m/>
    <m/>
    <m/>
    <x v="0"/>
    <m/>
    <s v="Suscrito mediante memorando No 20211200012093 del  No 21-12-2021_x000a__x000a_Se aprueba mediante memorando No  20221200010163 del 27 octubre del 2022, ajuste en la fecha de cumplimiento de la acción.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n v="566"/>
    <d v="2021-09-22T00:00:00"/>
    <s v="OBSERVACIÓN"/>
    <s v="OBSERVACIÓN No. 4_x000a_Se requiere dar cumplimiento en lo relacionado con las firmas del formato vigente “Boletín de Caja y Bancos” código GRFN_FO_03 y sus Anexos, solo por los responsables del proceso (Pagador y Coordinador) como lo establece la actividad No 10 del procedimiento"/>
    <m/>
    <x v="3"/>
    <s v="NIVEL CENTRAL"/>
    <x v="4"/>
    <m/>
    <s v="x"/>
    <s v="De Mejora"/>
    <s v="Actualización de formato de Boletín de Caja y Bancos” código GRFN_FO_03 y sus Anexos, estableciendo la firma de los responsables "/>
    <d v="2021-10-07T00:00:00"/>
    <x v="4"/>
    <s v="CERRADA"/>
    <s v="CERRADA"/>
    <s v="Actualización formato boletín y anexos "/>
    <s v="CANTIDAD"/>
    <n v="1"/>
    <m/>
    <m/>
    <s v="LUIS EBERTO COCA GONZÁLEZ"/>
    <m/>
    <m/>
    <m/>
    <x v="1"/>
    <d v="2023-08-29T00:00:00"/>
    <s v="Suscrito mediante memorando No 20211200012093 del  No 21-12-2021_x000a__x000a_Memorando 20221200009803 del 11 de octubre del 2022, solicitud de evidencias de acciones vencidas. 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m/>
    <d v="2021-11-22T00:00:00"/>
    <s v="NO CONFORMIDAD "/>
    <s v="NO CONFORMIDAD No. 1: No se dio cumpilmiento a lo establecido en el procedimiento Cadena Presupuestal en la actividad No 34 que establece: &quot;...Firmar digitalmente la orden de pago y archivar en el expediente correspondiente en el aplicativo gestor documen­tal, para soporte del Boletín Diario de Caja y Bancos Virtual.. .&quot;, de igual forma la Actividad No 33: No se dio cumplimiento al punto de control relacionadocon: &quot;...Listado de orden de pago en estado pagada...&quot;;y en la Actividad No 32, no se evidenció cumplimiento del punto de control correspondiente a : &quot;...Orden de Pago autorizada ...&quot;;para las vigencias 2017-2018-2019-2020 y 2021"/>
    <s v="Interpretación errada del procedimiento elaboración de boletín de caja y bancos"/>
    <x v="3"/>
    <s v="DTCA"/>
    <x v="1"/>
    <m/>
    <s v="x"/>
    <s v="Correctiva"/>
    <s v="Socializar en reunión de trabajo con el equipo adtivo y financiero DTCA la versión vigente del procedimiento elaboración de boletín de caja y bancos a fin de  establecer compromisos que garanticen la aplicabilidad del procedimiento"/>
    <d v="2022-01-03T00:00:00"/>
    <x v="1"/>
    <n v="394"/>
    <s v="VENCIDA"/>
    <s v="Lista de asistencia con memorias y compromisos"/>
    <s v="CANTIDAD"/>
    <n v="1"/>
    <m/>
    <m/>
    <s v="FANNY SABOGAL AGUDELO"/>
    <m/>
    <m/>
    <m/>
    <x v="0"/>
    <m/>
    <s v="SUSCRITO MEDIANTE ORFEO RADICADO No 20221200000043 DEL 06-01-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
  </r>
  <r>
    <s v="AUDITORÍA INTERNA "/>
    <m/>
    <d v="2021-11-22T00:00:00"/>
    <s v="NO CONFORMIDAD "/>
    <s v="NO CONFORMIDAD No. 1: No se dio cumpilmiento a lo establecido en el procedimiento Cadena Presupuestal en la actividad No 34 que establece: &quot;...Firmar digitalmente la orden de pago y archivar en el expediente correspondiente en el aplicativo gestor documen­tal, para soporte del Boletín Diario de Caja y Bancos Virtual.. .&quot;, de igual forma la Actividad No 33: No se dio cumplimiento al punto de control relacionadocon: &quot;...Listado de orden de pago en estado pagada...&quot;;y en la Actividad No 32, no se evidenció cumplimiento del punto de control correspondiente a : &quot;...Orden de Pago autorizada ...&quot;;para las vigencias 2017-2018-2019-2020 y 2021"/>
    <s v="Interpretación errada del procedimiento boletín de caja y bancos"/>
    <x v="3"/>
    <s v="DTCA"/>
    <x v="1"/>
    <m/>
    <s v="x"/>
    <s v="Correctiva"/>
    <s v="Dar estricto cumplimiento a las actividades del procedimiento y realizar seguimiento mensual   a las actividades que garanticen la aplicabilidad del mismo "/>
    <d v="2022-01-03T00:00:00"/>
    <x v="14"/>
    <n v="317"/>
    <s v="VENCIDA"/>
    <s v="Acta de reunión de seguimiento"/>
    <s v="CANTIDAD"/>
    <n v="11"/>
    <m/>
    <m/>
    <s v="FANNY SABOGAL AGUDELO"/>
    <m/>
    <m/>
    <m/>
    <x v="0"/>
    <m/>
    <s v="SUSCRITO MEDIANTE ORFEO RADICADO No 20221200000043 DEL 06-01-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s evidencias no cumplen con la acción programada._x000a__x000a_30/11/2023 Mediante memorando No.20231200006923 del 24 de noviembre del 2023, se solicito al responsable las evidencias  de las acciones que se encuentran en estado abierto vencido."/>
  </r>
  <r>
    <s v="AUDITORÍA INTERNA "/>
    <n v="579"/>
    <d v="2021-11-22T00:00:00"/>
    <s v="NO CONFORMIDAD "/>
    <s v="NO CONFORMIDAD No 2: No se evidenciaron mecanismos de control efectivos generados por la DTCA que permitan asegurar la custodia de los soportes de los pagos realizados por los distintos conceptos en las destinaciones especificas de recursos afectados en cada obligación cancelada"/>
    <s v="Interpretación errada del procedimiento boletín de caja y bancos"/>
    <x v="3"/>
    <s v="DTCA"/>
    <x v="1"/>
    <m/>
    <s v="x"/>
    <s v="Correctiva"/>
    <s v="Dar estricto cumplimiento a las actividades del procedimiento y realizar seguimiento mensual   a las actividades que garanticen la aplicabilidad del mismo "/>
    <d v="2022-01-03T00:00:00"/>
    <x v="14"/>
    <n v="317"/>
    <s v="VENCIDA"/>
    <s v="Acta de reunión de seguimiento"/>
    <s v="CANTIDAD"/>
    <n v="11"/>
    <m/>
    <m/>
    <s v="ELSA ROSMERY LEÓN - RAYMON SALES"/>
    <m/>
    <m/>
    <m/>
    <x v="0"/>
    <m/>
    <s v="SUSCRITO MEDIANTE ORFEO RADICADO No 20221200000043 DEL 06-01-2022._x000a_06/06/20023: Mediante memorando No.20231200002913 de fecha 23 de mayo de 2023, se requirió al responsable evidencia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_x000a_30/11/2023 Mediante memorando No.20231200006923 del 24 de noviembre del 2023, se solicito al responsable las evidencias  de las acciones que se encuentran en estado abierto vencido."/>
  </r>
  <r>
    <s v="AUDITORÍA INTERNA "/>
    <m/>
    <d v="2021-11-22T00:00:00"/>
    <s v="NO CONFORMIDAD "/>
    <s v="NO CONFORMIDAD No 2: No se evidenciaron mecanismos de control efectivos generados por la DTCA que permitan asegurar la custodia de los soportes de los pagos realizados por los distintos conceptos en las destinaciones especificas de recursos afectados en cada obligación cancelada"/>
    <s v="Interpretación errada del procedimiento boletín de caja y bancos"/>
    <x v="3"/>
    <s v="DTCA"/>
    <x v="1"/>
    <m/>
    <s v="x"/>
    <s v="Correctiva"/>
    <s v="Socializar en reunión de trabajo con el equipo adtivo y financiero DTCA la versión vigente del procedimiento elaboración de boletín de caja y bancos a fin de  establecer compromisos que garanticen la aplicabilidad del procedimiento"/>
    <d v="2022-01-03T00:00:00"/>
    <x v="1"/>
    <n v="394"/>
    <s v="VENCIDA"/>
    <s v="Lista de asistencia con memorias y compromisos"/>
    <s v="CANTIDAD"/>
    <n v="1"/>
    <m/>
    <m/>
    <s v="FANNY SABOGAL AGUDELO"/>
    <m/>
    <m/>
    <m/>
    <x v="0"/>
    <m/>
    <s v="SUSCRITO MEDIANTE ORFEO RADICADO No 20221200000043 DEL 06-01-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s evidencias no cumplen con la acción programada."/>
  </r>
  <r>
    <s v="AUDITORÍA INTERNA "/>
    <n v="580"/>
    <d v="2021-11-22T00:00:00"/>
    <s v="NO CONFORMIDAD "/>
    <s v="NO CONFORMIDAD No 3. Nose evidenci cumplimiento en el procedimiento de Elaboraci6n de Boletines de Caja y Bancos en las actividades No 9 y 10 en cuanto a que no se encontraron archivados la totalidad de los anexos con la relaci6n de egresos y relaci6n de pagos beneficiario final diligenciado y firmado para la actividad No 9 y de igual forma no se evidenci6 lo relacionado con el lnforme detallado de Bancos Vs saldos contables, firmado para la actividad No 10."/>
    <s v="Se priorizó la política cero papel al cargar los soportes en el expediente contractual y no para el proceso GRFinancieros y además"/>
    <x v="3"/>
    <s v="DTCA"/>
    <x v="1"/>
    <m/>
    <s v="x"/>
    <s v="De Corrección"/>
    <s v="Revisar y firmar las conciliaciones bancarias de las vigencias 2021 y dar cumplimiento a la normatividad de archivo"/>
    <d v="2022-01-03T00:00:00"/>
    <x v="14"/>
    <n v="317"/>
    <s v="VENCIDA"/>
    <s v="Conciliaciones bancarias 2021"/>
    <s v="CANTIDAD"/>
    <n v="12"/>
    <m/>
    <m/>
    <s v="ELSA ROSMERY LEÓN - RAYMON SALES"/>
    <m/>
    <m/>
    <m/>
    <x v="0"/>
    <m/>
    <s v="SUSCRITO MEDIANTE ORFEO RADICADO No 20221200000043 DEL 06-01-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11-22T00:00:00"/>
    <s v="NO CONFORMIDAD "/>
    <s v="NO CONFORMIDAD No 3. Nose evidenci6 cumplimiento en el procedimiento de Elaboraci6n de Boletines de Caja y Bancos en las actividades No 9 y 10 en cuanto a que no se encontraron archivados la totalidad de los anexos con la relaci6n de egresos y relaci6n de pagos beneficiario final diligenciado y firmado para la actividad No 9 y de igual forma no se evidenci6 lo relacionado con el lnforme detallado de Bancos Vs saldos contables, firmado para la actividad No 10."/>
    <s v="Se priorizó la política cero papel al cargar los soportes en el expediente contractual y no para el proceso GRFinancieros y además"/>
    <x v="3"/>
    <s v="DTCA"/>
    <x v="1"/>
    <m/>
    <s v="x"/>
    <s v="Correctiva"/>
    <s v="Dar cumplimiento a las actividad 10 y garantizar la trazabilidad del punto de control respecto el informe detallado de bancos Vs saldos contables y la justificación de saldos en bancos a partir de la suscripción del plan mejoramiento"/>
    <d v="2022-01-03T00:00:00"/>
    <x v="14"/>
    <n v="317"/>
    <s v="VENCIDA"/>
    <s v="Conciliaciones bancarias 2022"/>
    <s v="CANTIDAD"/>
    <n v="12"/>
    <m/>
    <m/>
    <s v="FANNY SABOGAL AGUDELO"/>
    <m/>
    <m/>
    <m/>
    <x v="0"/>
    <m/>
    <s v="SUSCRITO MEDIANTE ORFEO RADICADO No 20221200000043 DEL 06-01-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_x000a__x000a_30/11/2023 Mediante memorando No.20231200006923 del 24 de noviembre del 2023, se solicito al responsable las evidencias  de las acciones que se encuentran en estado abierto vencido."/>
  </r>
  <r>
    <s v="AUDITORÍA INTERNA "/>
    <n v="583"/>
    <d v="2021-11-22T00:00:00"/>
    <s v="NO CONFORMIDAD "/>
    <s v="NO CONFORMIDAD 6: No se evidenció cumplimiento en el procedimiento de Archivo y Control de Registros que evidenciara la aplicación de las series v subseries documentales correspondientes al proceso de Gesti6n de Recurses Financieros"/>
    <s v="No se priorizó las actividades de gestión documental teniendo en cuenta el número de compromisos y documentos que se producen dentro del proceso de gestión de recursos financieros "/>
    <x v="3"/>
    <s v="DTCA"/>
    <x v="1"/>
    <m/>
    <s v="x"/>
    <s v="De Corrección"/>
    <s v="Revisar la documentación y aplicar el procedimiento para los expedientes fisicos de las vigencia 2017 a 2020 "/>
    <d v="2022-01-03T00:00:00"/>
    <x v="14"/>
    <n v="317"/>
    <s v="VENCIDA"/>
    <s v="Certificación del coordinador y responsable de gestión documental DTCA"/>
    <s v="CANTIDAD"/>
    <n v="2"/>
    <m/>
    <m/>
    <s v="ELSA ROSMERY LEÓN - RAYMON SALES"/>
    <m/>
    <m/>
    <m/>
    <x v="0"/>
    <m/>
    <s v="SUSCRITO MEDIANTE ORFEO RADICADO No 20221200000043 DEL 06-01-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SEGUIMIENTO MAPA DE RIESGOS"/>
    <n v="585"/>
    <d v="2021-12-27T00:00:00"/>
    <s v="OBSERVACIÓN"/>
    <s v="Observación No.1 El Grupo de Gestión de Recursos Físicos, para la acción de control No.2 que consiste en “Reportar oportunamente al Grupo de procesos Corporativos los bienes a asegurar (oportunamente hace referencia a realizar el reporte una vez ingrese al inventario de la entidad)”, tiene establecido un peso porcentual del 50% y en la descripción de avance reporta un cumplimiento del 100%, lo que evidencia inconsistencia en el porcentaje reportado"/>
    <m/>
    <x v="5"/>
    <s v="NIVEL CENTRAL"/>
    <x v="12"/>
    <m/>
    <s v="x"/>
    <s v="De Mejora"/>
    <s v="Realizar el reporte de Riesgos del Proceso de GRFIS, teniendo en cuenta el peso porcentual de la acción de control para la vigencia 2022"/>
    <d v="2022-01-20T00:00:00"/>
    <x v="15"/>
    <n v="363"/>
    <s v="VENCIDA"/>
    <s v="Número de reportes de riesgos realizados"/>
    <s v="CANTIDAD"/>
    <n v="3"/>
    <m/>
    <m/>
    <s v="LUIS EBERTO COCA GONZÁLEZ - RAIMOND GUILLERMO SALES CONTRERAS"/>
    <m/>
    <m/>
    <m/>
    <x v="0"/>
    <m/>
    <s v="Suscrito mediante orfeo radicado No 20221200000653 del 24-01-2022."/>
  </r>
  <r>
    <s v="OTRAS FUENTES"/>
    <m/>
    <d v="2022-03-17T00:00:00"/>
    <s v="OBSERVACIÓN"/>
    <s v="Observación No.1 De acuerdo con los boletines de almacén suministrados por la Entidad y extraídos directamente del software de almacén, se evidencian registros de baja de bienes por obsolescencia durante la vigencia 2020 por valor de $701,994,098,92. No  obstante, los registros de deterioro acumulado de las propiedades planta y equipo al inicio del periodo solo alcanzo la suma de $ 26.050.099."/>
    <s v="Falta de capacitación y coordinación entre los reponsables del manejo de la información de bienes y los contadores, para dar aplicabilidad a las politicas relacionadas con el manejo del deteioro y vidas útiles de los bienes al servicio de la entidad"/>
    <x v="5"/>
    <s v="NIVEL CENTRAL"/>
    <x v="12"/>
    <m/>
    <s v="x"/>
    <s v="De Mejora"/>
    <s v="A patir de las capacitaciones dadas efectuar el seguimiento a las actas elaboradas sobre la variación de las vidas útiles y su registro en el sistema NEON."/>
    <d v="2022-04-01T00:00:00"/>
    <x v="1"/>
    <n v="394"/>
    <s v="VENCIDA"/>
    <s v="Actas"/>
    <s v="CANTIDAD"/>
    <n v="7"/>
    <m/>
    <m/>
    <s v="LUIS EBERTO COCA GONZÁLEZ - RAIMOND GUILLERMO SALES CONTRERAS"/>
    <m/>
    <m/>
    <m/>
    <x v="0"/>
    <m/>
    <s v="Se  suscribe plan de mejoramiento por medio de memorando No 20221200002423,   fecha 17 de marzo del 2022. "/>
  </r>
  <r>
    <s v="OTRAS FUENTES"/>
    <m/>
    <d v="2022-03-17T00:00:00"/>
    <s v="OBSERVACIÓN"/>
    <s v="Observación No.1 De acuerdo con los boletines de almacén suministrados por la Entidad y extraídos directamente del software de almacén, se evidencian registros de baja de bienes por obsolescencia durante la vigencia 2020 por valor de $701,994,098,92. No  obstante, los registros de deterioro acumulado de las propiedades planta y equipo al inicio del periodo solo alcanzo la suma de $ 26.050.099."/>
    <s v="Falta de capacitación y coordinación entre los reponsables del manejo de la información de bienes y los contadores, para dar aplicabilidad a las politicas relacionadas con el manejo del deteioro y vidas útiles de los bienes al servicio de la entidad"/>
    <x v="5"/>
    <s v="NIVEL CENTRAL"/>
    <x v="12"/>
    <m/>
    <s v="x"/>
    <s v="De Mejora"/>
    <s v="A Partir de las capacitaciones dadas efectuar en seguimiento a los registros en el software NEON sobre el deterioro para bienes con valor superior a 35 SMMLV y para los que dados de baja."/>
    <d v="2022-04-01T00:00:00"/>
    <x v="4"/>
    <n v="274"/>
    <s v="VENCIDA"/>
    <s v="Resoluciones de baja y planillas de calculo de deterioro"/>
    <s v="CANTIDAD"/>
    <n v="7"/>
    <m/>
    <m/>
    <s v="LUIS EBERTO COCA GONZÁLEZ - RAIMOND GUILLERMO SALES CONTRERAS"/>
    <m/>
    <m/>
    <m/>
    <x v="0"/>
    <m/>
    <s v="Se  suscribe plan de mejoramiento por medio de memorando No 20221200002423,   fecha 17 de marzo del 2022. _x000a__x000a_15/12/2023: Mediante memorando No. 20231200007243 del 4 de diciembre de 2023, se requirio evidencias de las acciones que se encuenrtan en estado abierto vencidas con el fin de actualizar la matriz."/>
  </r>
  <r>
    <s v="OTRAS FUENTES"/>
    <m/>
    <d v="2022-03-17T00:00:00"/>
    <s v="OBSERVACIÓN"/>
    <s v="Observación No.1 De acuerdo con los boletines de almacén suministrados por la Entidad y extraídos directamente del software de almacén, se evidencian registros de baja de bienes por obsolescencia durante la vigencia 2020 por valor de $701,994,098,92. No  obstante, los registros de deterioro acumulado de las propiedades planta y equipo al inicio del periodo solo alcanzo la suma de $ 26.050.099."/>
    <s v="Falta de capacitación y coordinación entre los reponsables del manejo de la información de bienes y los contadores, para dar aplicabilidad a las politicas relacionadas con el manejo del deteioro y vidas útiles de los bienes al servicio de la entidad"/>
    <x v="5"/>
    <s v="NIVEL CENTRAL"/>
    <x v="12"/>
    <m/>
    <s v="x"/>
    <s v="De Mejora"/>
    <s v="Efectuar el seguimiento al contenido de los reportes mensuales de conciliación entre los saldos de NEON y contabilidad, incluyendo las notas de PPyE correspondientes, según la variacio de vidas utiles y deterioro."/>
    <d v="2022-04-01T00:00:00"/>
    <x v="4"/>
    <n v="274"/>
    <s v="VENCIDA"/>
    <s v="Conciliaciones mensuales"/>
    <s v="CANTIDAD"/>
    <n v="63"/>
    <m/>
    <m/>
    <s v="LUIS EBERTO COCA GONZÁLEZ - RAIMOND GUILLERMO SALES CONTRERAS"/>
    <m/>
    <m/>
    <m/>
    <x v="0"/>
    <m/>
    <s v="Se  suscribe plan de mejoramiento por medio de memorando No 20221200002423,   fecha 17 de marzo del 2022. "/>
  </r>
  <r>
    <s v="OTRAS FUENTES"/>
    <n v="596"/>
    <d v="2021-10-19T00:00:00"/>
    <s v="NO CONFORMIDAD "/>
    <s v="NO CONFORMIDAD No 27:Se evidenció que PNNC, no cuenta con los planes de prevención y seguridad ante emergencias debidamente actualizados y socializados a las personas que laboran en la entidad, para que se conozcan los procedimientos de evacuación y cómo actuar de acuerdo con las capacidades humanas y limitaciones de actividades ante la emergencia para que se actúe en forma eficaz en caso de una emergencia, según lo establecido en el ANEXO C de la NTC 6047 de 2013"/>
    <s v="Falta de revisión periódica del Plan de Emergencia de nivel central para generar  actualizaciones."/>
    <x v="6"/>
    <s v="NIVEL CENTRAL"/>
    <x v="10"/>
    <m/>
    <s v="x"/>
    <s v="De Corrección"/>
    <s v="Actualizar el plan de emergencias del nivel central de acuerdo con la norma citada"/>
    <d v="2022-01-01T00:00:00"/>
    <x v="8"/>
    <n v="151"/>
    <s v="VENCIDA"/>
    <s v="Numero de documentos actualizados "/>
    <s v="CANTIDAD"/>
    <n v="1"/>
    <m/>
    <m/>
    <s v="FANNY SABOGAL AGUDELO"/>
    <m/>
    <m/>
    <m/>
    <x v="0"/>
    <m/>
    <s v="19/04/2023 :Mediante orfeo no.20221200000053 de fecha  06-01-2022 se suscribe Plan de Mejoramiento_x000a_19/04/2023: Mediante memorando no 20214400010123 de fecha 17-12-2021 el responsable anexa el Plan de Mejoramiento_x000a_19/04/2023: Mediante memorando no 20224400013803 de fecha 29-12-2022 el responsable solicitó prórroga para el cumplimiento del Plan de Mejoramiento con fecha maxima de 28 de febrero de 2023_x000a_19/04/2023: Mediante memorando no 20231200000023de fecha 03-01-2023 el Grupo de Control concedió prorroga hasta 28 de febrero de 2023_x000a_19/04/2023: El Grupo de Control Interno evidenció la socializaciómn &quot;Capacitar al personal para promover Estilos de Vida y Habitos Saludables, Socializar cambios en plan de emergencias del Nivel Central  y los procedimientos operativos normalizados&quot; _x000a__x000a_26/05/2023: Mediante memorando 20231200002993, del 25 de mayo de 2023, el grupo de Control Interno solicitó las evidencias del cumplimiento de las acciones vencidas.  Sin embargo, con correo electrónico de 20/05/2023 el grupo de Talento Humano envió aclaración con respecto a las acciones vencidas. Por lo anterior se programará reunión para el mes de junio con el fin de verificar las evidencias._x000a__x000a_06/06/2023: Mediante memorando No. 20231200002883 de fecha 9 de mayo de 2023, el Grupo de Control Interno autorizó prórroga hasta el 31 de Julio de 2023._x000a__x000a_27/06/2023: mediante memorando 20231200003573 del 27 de junio de 2023, se informa al responsable la actulización de la Matriz del Plan de Mejoramiento por parte del GCI con relación a la prorroga concedida hasta el 31 de julio de 2023._x000a__x000a_15/12/2023: Mediante memorando No. 20231200007233 del 4 de diciembre de 2023, se requirio evidencias de las acciones que se encuenrtan en estado abierto vencidas con el fin de actualizar la matriz."/>
  </r>
  <r>
    <s v="OTRAS FUENTES"/>
    <m/>
    <d v="2021-10-19T00:00:00"/>
    <s v="NO CONFORMIDAD "/>
    <s v="NO CONFORMIDAD No 27:Se evidenció que PNNC, no cuenta con los planes de prevención y seguridad ante emergencias debidamente actualizados y socializados a las personas que laboran en la entidad, para que se conozcan los procedimientos de evacuación y cómo actuar de acuerdo con las capacidades humanas y limitaciones de actividades ante la emergencia para que se actúe en forma eficaz en caso de una emergencia, según lo establecido en el ANEXO C de la NTC 6047 de 2013"/>
    <s v="Falta de revisión periódica del Plan de Emergencia de nivel central para generar  actualizaciones."/>
    <x v="6"/>
    <s v="NIVEL CENTRAL"/>
    <x v="10"/>
    <m/>
    <s v="x"/>
    <s v="Correctiva"/>
    <s v="Definir la periodicidad de revisión del  plan de emergencias del nivel central para generar  actualizaciones."/>
    <d v="2022-01-01T00:00:00"/>
    <x v="8"/>
    <n v="151"/>
    <s v="VENCIDA"/>
    <s v="Numero de documentos que definen periodicidad de revisión plan de emergencias del nivel central"/>
    <s v="CANTIDAD"/>
    <n v="1"/>
    <m/>
    <m/>
    <s v="FANNY SABOGAL AGUDELO"/>
    <m/>
    <m/>
    <m/>
    <x v="0"/>
    <m/>
    <s v="19/04/2023 :Mediante orfeo no.20221200000053 de fecha  06-01-2022 se suscribe Plan de Mejoramiento_x000a_19/04/2023: Mediante memorando no 20214400010123 de fecha 17-12-2021 el responsable anexa el Plan de Mejoramiento_x000a_19/04/2023: Mediante memorando no 20224400013803 de fecha 29-12-2022 el responsable solicitó prórroga para el cumplimiento del Plan de Mejoramiento con fecha maxima de 28 de febrero de 2023_x000a_19/04/2023: Mediante memorando no 20231200000023de fecha 03-01-2023 el Grupo de Control concedió prorroga hasta 28 de febrero de 2023_x000a_19/04/2023: El Grupo de Control Interno evidenció la socializaciómn &quot;Capacitar al personal para promover Estilos de Vida y Habitos Saludables, Socializar cambios en plan de emergencias del Nivel Central  y los procedimientos operativos normalizados&quot; _x000a_06/06/2023: Mediante memorando No. 20231200002883 de fecha 9 de mayo de 2023, el Grupo de Control Interno autorizó prórroga hasta el 31 de Julio de 2023_x000a_15/12/2023: Mediante memorando No. 20231200007233 del 4 de diciembre de 2023, se requirio evidencias de las acciones que se encuenrtan en estado abierto vencidas con el fin de actualizar la matriz."/>
  </r>
  <r>
    <s v="OTRAS FUENTES"/>
    <m/>
    <d v="2021-10-19T00:00:00"/>
    <s v="NO CONFORMIDAD "/>
    <s v="NO CONFORMIDAD No 27:Se evidenció que PNNC, no cuenta con los planes de prevención y seguridad ante emergencias debidamente actualizados y socializados a las personas que laboran en la entidad, para que se conozcan los procedimientos de evacuación y cómo actuar de acuerdo con las capacidades humanas y limitaciones de actividades ante la emergencia para que se actúe en forma eficaz en caso de una emergencia, según lo establecido en el ANEXO C de la NTC 6047 de 2013"/>
    <s v="Falta de revisión periódica del Plan de Emergencia de nivel central para generar  actualizaciones."/>
    <x v="6"/>
    <s v="NIVEL CENTRAL"/>
    <x v="10"/>
    <m/>
    <s v="x"/>
    <s v="Correctiva"/>
    <s v="Socializar el plan de emergencias del nivel central"/>
    <d v="2022-01-01T00:00:00"/>
    <x v="8"/>
    <n v="151"/>
    <s v="VENCIDA"/>
    <s v="Numero de socializaciones del plan de emergencias del nivel central"/>
    <s v="CANTIDAD"/>
    <n v="1"/>
    <m/>
    <m/>
    <s v="FANNY SABOGAL AGUDELO"/>
    <m/>
    <m/>
    <m/>
    <x v="0"/>
    <m/>
    <s v="19/04/2023 :Mediante orfeo no.20221200000053 de fecha  06-01-2022 se suscribe Plan de Mejoramiento_x000a_19/04/2023: Mediante memorando no 20214400010123 de fecha 17-12-2021 el responsable anexa el Plan de Mejoramiento_x000a_19/04/2023: Mediante memorando no 20224400013803 de fecha 29-12-2022 el responsable solicitó prórroga para el cumplimiento del Plan de Mejoramiento con fecha maxima de 28 de febrero de 2023_x000a_19/04/2023: Mediante orfeo no. 20234400001263  de fecha 24-02-2023 el responsable solicito el de envió de planos del Nivel Central actualizados_x000a_19/04/2023: Mediante memorando no 20231200000023de fecha 03-01-2023 el Grupo de Control concedió prorroga hasta 28 de febrero de 2023_x000a_19/04/2023: El Grupo de Control Interno evidencio en ell Plan de Emergencias del nivel central el cual será actualizado cada año._x000a_06/06/2023: Mediante memorando No. 20231200002883 de fecha 9 de mayo de 2023, el Grupo de Control Interno autorizó prórroga hasta el 31 de Julio de 2023._x000a_15/12/2023: Mediante memorando No. 20231200007233 del 4 de diciembre de 2023, se requirio evidencias de las acciones que se encuenrtan en estado abierto vencidas con el fin de actualizar la matriz."/>
  </r>
  <r>
    <s v="OTRAS FUENTES"/>
    <m/>
    <d v="2021-10-19T00:00:00"/>
    <s v="NO CONFORMIDAD "/>
    <s v="NO CONFORMIDAD No 27:Se evidenció que PNNC, no cuenta con los planes de prevención y seguridad ante emergencias debidamente actualizados y socializados a las personas que laboran en la entidad, para que se conozcan los procedimientos de evacuación y cómo actuar de acuerdo con las capacidades humanas y limitaciones de actividades ante la emergencia para que se actúe en forma eficaz en caso de una emergencia, según lo establecido en el ANEXO C de la NTC 6047 de 2013"/>
    <s v="Falta de revisión periódica del Plan de Emergencia de nivel central para generar  actualizaciones."/>
    <x v="6"/>
    <s v="NIVEL CENTRAL"/>
    <x v="10"/>
    <m/>
    <s v="x"/>
    <s v="Correctiva"/>
    <s v="Solicitar una capacitación a la ARL para el personal de nivel central en el tema &quot;Que hacer en caso de una emergencia&quot;"/>
    <d v="2022-01-01T00:00:00"/>
    <x v="8"/>
    <n v="151"/>
    <s v="VENCIDA"/>
    <s v="Numero de capacitaciones realizadas de &quot;Que hacer en caso de una emergencia&quot;"/>
    <s v="CANTIDAD"/>
    <n v="1"/>
    <m/>
    <m/>
    <s v="FANNY SABOGAL AGUDELO"/>
    <m/>
    <m/>
    <m/>
    <x v="0"/>
    <m/>
    <s v="19/04/2023 :Mediante orfeo no.20221200000053 de fecha  06-01-2022 se suscribe Plan de Mejoramiento_x000a_19/04/2023: Mediante memorando no 20214400010123 de fecha 17-12-2021 el responsable anexa el Plan de Mejoramiento_x000a_19/04/2023: Mediante memorando no 20224400013803 de fecha 29-12-2022 el responsable solicitó prórroga para el cumplimiento del Plan de Mejoramiento con fecha maxima de 28 de febrero de 2023_x000a_19/04/2023: Mediante memorando no 20231200000023de fecha 03-01-2023 el Grupo de Control concedió prorroga hasta 28 de febrero de 2023_x000a_06/06/2023: Mediante memorando No. 20231200002883 de fecha 9 de mayo de 2023, el Grupo de Control Interno autorizó prórroga hasta el 31 de Julio de 2023_x000a__x000a_15/12/2023: Mediante memorando No. 20231200007233 del 4 de diciembre de 2023, se requirio evidencias de las acciones que se encuenrtan en estado abierto vencidas con el fin de actualizar la matriz."/>
  </r>
  <r>
    <s v="EVALUACIÓN AL SISTEMA DE CONTROL INTERNO"/>
    <n v="599"/>
    <d v="2021-12-15T00:00:00"/>
    <s v="NO CONFORMIDAD "/>
    <s v="NO CONFORMIDAD No. 1: El proceso de Gestión del Talento Humano no tiene adoptado el Instructivo en Parques para la “Entrega del cargo” -Actas de entrega."/>
    <s v="Porque el proceso de Talento Humano no tenia contemplado los controles correspondientes para efectuar la entrega del cargo."/>
    <x v="6"/>
    <s v="NIVEL CENTRAL"/>
    <x v="10"/>
    <m/>
    <s v="x"/>
    <s v="Correctiva"/>
    <s v="Oficializar un formato para la entrega de un cargo  a causa de  un retiro del personal de la entidad, con el objetivo de definir lineamientos y controles de la información a entregar por parte del funcionario. "/>
    <d v="2022-03-28T00:00:00"/>
    <x v="16"/>
    <n v="562"/>
    <s v="VENCIDA"/>
    <s v="Formato oficializado y socializado."/>
    <s v="CANTIDAD"/>
    <n v="1"/>
    <m/>
    <m/>
    <s v="FANNY SABOGAL AGUDELO"/>
    <m/>
    <m/>
    <m/>
    <x v="0"/>
    <m/>
    <s v="Se suscribe mediante memorando 20221200003633_x000a__x000a_26/05/2023: Mediante memorando 20231200002993, del 25 de mayo de 2023, el grupo de Control Interno solicitó las evidencias del cumplimiento de las acciones vencidas. "/>
  </r>
  <r>
    <s v="EVALUACIÓN AL SISTEMA DE CONTROL INTERNO"/>
    <m/>
    <d v="2021-12-15T00:00:00"/>
    <s v="NO CONFORMIDAD "/>
    <s v="NO CONFORMIDAD No. 1: El proceso de Gestión del Talento Humano no tiene adoptado el Instructivo en Parques para la “Entrega del cargo” -Actas de entrega."/>
    <s v="Porque el proceso de Talento Humano no tenia contemplado los controles correspondientes para efectuar la entrega del cargo."/>
    <x v="6"/>
    <s v="NIVEL CENTRAL"/>
    <x v="10"/>
    <m/>
    <s v="x"/>
    <s v="Correctiva"/>
    <s v="Actualizar, oficializar y socializar  el procedimiento o instructivo que se requiera con los lineamientos y  controles requeridos que permitan asegurar la entrega efectiva del cargo y las actividades a realizar para evitar la perdida de información de la entidad.   "/>
    <d v="2022-03-28T00:00:00"/>
    <x v="16"/>
    <n v="562"/>
    <s v="VENCIDA"/>
    <s v="Documento oficializado y socializado."/>
    <s v="CANTIDAD"/>
    <n v="1"/>
    <m/>
    <m/>
    <s v="FANNY SABOGAL AGUDELO"/>
    <m/>
    <m/>
    <m/>
    <x v="0"/>
    <m/>
    <s v="Se suscribe mediante memorando 20221200003633_x000a__x000a_23/05/2023: Mediante memorando 20231200002993, del 25 de mayo de 2023, el grupo de Control Interno solicitó las evidencias del cumplimiento de las acciones vencidas. "/>
  </r>
  <r>
    <s v="AUDITORÍA INTERNA "/>
    <n v="740"/>
    <d v="2021-12-20T00:00:00"/>
    <s v="NO CONFORMIDAD "/>
    <s v="NO CONFORMIDAD No 1: No se encontró evidencia o registros de publicación de los Ítems:_x000a_a. Imagen del Portal Único del Estado Colombiano y el logo de la marca paísCO – Colombia, c. Línea anticorrupción, _x000a_b. ¿Los videos o elementos multimedia tienen subtítulos y audio descripción (cuando no tiene audio original), como también su respectivo guion en texto? (en los siguientes casos también deben tener lenguaje de señas: para las alocuciones presiden-ciales, información sobre desastres y emergencias, información sobre seguridad ciudadana, rendición de cuentas anual de los entes centrales de cada sector del Gobierno Nacional), incumpliendo la Resolución No 1519 de 2020."/>
    <s v="No se realizo la publicaciòn de la informaciòn en el portal WEB incumpliendo la Resolución No 1519 de 2020."/>
    <x v="8"/>
    <s v="NIVEL CENTRAL"/>
    <x v="5"/>
    <m/>
    <s v="x"/>
    <s v="De Corrección"/>
    <s v="Publicar en el portal WEB la informaciòn correspondiente al item referenciado como lo establece la Resolución No 1519 de 2020.. "/>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s v="NO CONFORMIDAD "/>
    <s v="NO CONFORMIDAD No 1: No se encontró evidencia o registros de publicación de los Ítems:_x000a_a. Imagen del Portal Único del Estado Colombiano y el logo de la marca paísCO – Colombia, c. Línea anticorrupción, _x000a_b. ¿Los videos o elementos multimedia tienen subtítulos y audio descripción (cuando no tiene audio original), como también su respectivo guion en texto? (en los siguientes casos también deben tener lenguaje de señas: para las alocuciones presiden-ciales, información sobre desastres y emergencias, información sobre seguridad ciudadana, rendición de cuentas anual de los entes centrales de cada sector del Gobierno Nacional), incumpliendo la Resolución No 1519 de 2020."/>
    <s v="No se realizo la publicaciòn de la informaciòn en el portal WEB incumpliendo la Resolución No 1519 de 2020."/>
    <x v="8"/>
    <s v="NIVEL CENTRAL"/>
    <x v="5"/>
    <m/>
    <s v="x"/>
    <s v="Correctiva"/>
    <s v="Dar cumplimiento al marco normativo relacionado con la publicaciòn de la informaciòn como lo establece la Resolución No 1519 de 2020."/>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1"/>
    <d v="2021-12-20T00:00:00"/>
    <s v="NO CONFORMIDAD "/>
    <s v="NO CONFORMIDAD No 2:No se encontró evidencia o registros de publicación del Ítem: _x000a_1.5.10. Objeto, valor total de los honorarios, fecha de inicio y de terminación, cuando se trate contratos de prestación de servicios, incumpliendo la Resolución No 1519 de 2020."/>
    <s v="No se realizo la publicaciòn de la informaciòn en el portal WEB incumpliendo la Resolución No 1519 de 2020."/>
    <x v="8"/>
    <s v="NIVEL CENTRAL"/>
    <x v="5"/>
    <m/>
    <s v="x"/>
    <s v="De Corrección"/>
    <s v="Publicar en el portal WEB la informaciòn correspondiente al item referenciado como lo establece la Resolución No 1519 de 2020.. "/>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s v="NO CONFORMIDAD "/>
    <s v="NO CONFORMIDAD No 2:No se encontró evidencia o registros de publicación del Ítem: _x000a_1.5.10. Objeto, valor total de los honorarios, fecha de inicio y de terminación, cuando se trate contratos de prestación de servicios, incumpliendo la Resolución No 1519 de 2020."/>
    <s v="No se realizo la publicaciòn de la informaciòn en el portal WEB incumpliendo la Resolución No 1519 de 2020."/>
    <x v="8"/>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d v="2022-02-18T00:00:00"/>
    <x v="17"/>
    <n v="364"/>
    <s v="VENCIDA"/>
    <s v="Número de comunicaciones (Correo, Memorando, Circular) enviadas "/>
    <s v="CANTIDAD"/>
    <n v="2"/>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2"/>
    <d v="2021-12-20T00:00:00"/>
    <s v="NO CONFORMIDAD "/>
    <s v="NO COFORMIDAD No 3:No se encontró evidencia o registros de publicación del Ítem: _x000a_2.3.3. Participación ciudadana en la expedición de normas a través el SUCOP, incumpliendo la Resolución No 1519 de 2020."/>
    <s v="No se realizo la publicaciòn de la informaciòn en el portal WEB incumpliendo la Resolución No 1519 de 2020."/>
    <x v="8"/>
    <s v="NIVEL CENTRAL"/>
    <x v="5"/>
    <m/>
    <s v="x"/>
    <s v="De Corrección"/>
    <s v="Publicar en el portal WEB la informaciòn correspondiente al item referenciado como lo establece la Resolución No 1519 de 2020.. "/>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s v="NO CONFORMIDAD "/>
    <s v="NO COFORMIDAD No 3:No se encontró evidencia o registros de publicación del Ítem: _x000a_2.3.3. Participación ciudadana en la expedición de normas a través el SUCOP, incumpliendo la Resolución No 1519 de 2020."/>
    <s v="No se realizo la publicaciòn de la informaciòn en el portal WEB incumpliendo la Resolución No 1519 de 2020."/>
    <x v="8"/>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d v="2022-02-18T00:00:00"/>
    <x v="17"/>
    <n v="364"/>
    <s v="VENCIDA"/>
    <s v="Número de comunicaciones (Correo, Memorando, Circular) enviadas"/>
    <s v="CANTIDAD"/>
    <n v="2"/>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3"/>
    <d v="2021-12-20T00:00:00"/>
    <s v="NO CONFORMIDAD "/>
    <s v="NO CONFOMIDAD No 4:No se encontró evidencia o registros de publicación de los Ítems: _x000a_6.1.8. Calendario de la estra-tegia anual de participación ciudadana. (No se cumple), _x000a_6.1.9. Formulario de inscripción ciudadana a procesos de participación, instancias o acciones que ofrece la entidad. (No se cumple), _x000a_6.2.1.a. Publicación temas de interés, _x000a_6.2.1.b. Caja de herramientas, _x000a_6.2.1.c. Herramienta de evaluación y _x000a_6.2.1.d. Divulgar resultados, incumpliendo la Resolución No 1519 de 2020."/>
    <s v="No se realizo la publicaciòn de la informaciòn en el portal WEB incumpliendo la Resolución No 1519 de 2020."/>
    <x v="8"/>
    <s v="NIVEL CENTRAL"/>
    <x v="5"/>
    <m/>
    <s v="x"/>
    <s v="De Corrección"/>
    <s v="Publicar en el portal WEB la informaciòn correspondiente al item referenciado como lo establece la Resolución No 1519 de 2020.. "/>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s v="NO CONFORMIDAD "/>
    <s v="NO CONFOMIDAD No 4: No se encontró evidencia o registros de publicación de los Ítems: _x000a_6.1.8. Calendario de la estra-tegia anual de participación ciudadana. (No se cumple), _x000a_6.1.9. Formulario de inscripción ciudadana a procesos de participación, instancias o acciones que ofrece la entidad. (No se cumple), _x000a_6.2.1.a. Publicación temas de interés, _x000a_6.2.1.b. Caja de herramientas, _x000a_6.2.1.c. Herramienta de evaluación y _x000a_6.2.1.d. Divulgar resultados, incumpliendo la Resolución No 1519 de 2020."/>
    <s v="No se realizo la publicaciòn de la informaciòn en el portal WEB incumpliendo la Resolución No 1519 de 2020."/>
    <x v="8"/>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d v="2022-02-18T00:00:00"/>
    <x v="17"/>
    <n v="364"/>
    <s v="VENCIDA"/>
    <s v="Número de comunicaciones (Correo, Memorando, Circular) enviadas"/>
    <s v="CANTIDAD"/>
    <n v="2"/>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4"/>
    <d v="2021-12-20T00:00:00"/>
    <s v="NO CONFORMIDAD "/>
    <s v="NO CONFORMIDAD No 5:No se encontró evidencia o registros de publicación de los Ítems: _x000a_6.2. 2.a. Porcentaje del pre-supuesto para el proceso, _x000a_6.2.2.b. Habilitar canales de interacción y caja de herramientas, _x000a_6.2.2.c. Publicar la infor-mación sobre las decisiones y _x000a_6.2.2.d. Visibilizar avances de decisiones y su estado (semáforo), incumpliendo la Resolución No 1519 de 2020."/>
    <s v="No se realizo la publicaciòn de la informaciòn en el portal WEB incumpliendo la Resolución No 1519 de 2020."/>
    <x v="8"/>
    <s v="NIVEL CENTRAL"/>
    <x v="5"/>
    <m/>
    <s v="x"/>
    <s v="De Corrección"/>
    <s v="Publicar en el portal WEB la informaciòn correspondiente al item referenciado como lo establece la Resolución No 1519 de 2020.. "/>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s v="NO CONFORMIDAD "/>
    <s v="NO CONFORMIDAD No 5: No se encontró evidencia o registros de publicación de los Ítems: _x000a_6.2. 2.a. Porcentaje del pre-supuesto para el proceso, _x000a_6.2.2.b. Habilitar canales de interacción y caja de herramientas, _x000a_6.2.2.c. Publicar la infor-mación sobre las decisiones y _x000a_6.2.2.d. Visibilizar avances de decisiones y su estado (semáforo), incumpliendo la Resolución No 1519 de 2020."/>
    <s v="No se realizo la publicaciòn de la informaciòn en el portal WEB incumpliendo la Resolución No 1519 de 2020."/>
    <x v="8"/>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d v="2022-02-18T00:00:00"/>
    <x v="17"/>
    <n v="364"/>
    <s v="VENCIDA"/>
    <s v="Número de comunicaciones (Correo, Memorando, Circular) enviadas"/>
    <s v="CANTIDAD"/>
    <n v="2"/>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5"/>
    <d v="2021-12-20T00:00:00"/>
    <s v="NO CONFORMIDAD "/>
    <s v="NO CONFORMIDAD No 6: No se encontró evidencia o registros de publicación de los Ítems: _x000a_6.2.3.b. Habilitar canales de consulta y caja de herramientas, _x000a_6.2.3.c. Publicar observaciones y comentarios y las respuestas de proyectos nor-mativos, _x000a_6.2.3.d. Crear un enlace que redireccione a la Sección Normativa, _x000a_6.2.3.e. Facilitar herramienta de evalua-ción, _x000a_6.2. 4.a. Disponer un espacio para consulta sobre temas o problemáticas, _x000a_6.2.4. b. Convocatoria con el reto, _x000a_6.2.4. c. Informar retos vigentes y reporte con la frecuencia de votaciones de soluciones en cada reto, _x000a_6.2.4. d. Publicar la propuesta elegida y los criterios para su selección, _x000a_6.2.4.e. Divulgar el plan de trabajo para implementar la solución diseñada y _x000a_6.2.4.f. Publicar la información sobre los desarrollos o prototipos, incumpliendo la Resolución No 1519 de 2020."/>
    <s v="No se realizo la publicaciòn de la informaciòn en el portal WEB incumpliendo la Resolución No 1519 de 2020."/>
    <x v="8"/>
    <s v="NIVEL CENTRAL"/>
    <x v="5"/>
    <m/>
    <s v="x"/>
    <s v="De Corrección"/>
    <s v="Publicar en el portal WEB la informaciòn correspondiente al item referenciado como lo establece la Resolución No 1519 de 2020.. "/>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s v="NO CONFORMIDAD "/>
    <s v="No se encontró evidencia o registros de publicación de los Ítems: _x000a_6.2.3.b. Habilitar canales de consulta y caja de herramientas, _x000a_6.2.3.c. Publicar observaciones y comentarios y las respuestas de proyectos nor-mativos, _x000a_6.2.3.d. Crear un enlace que redireccione a la Sección Normativa, _x000a_6.2.3.e. Facilitar herramienta de evalua-ción, _x000a_6.2. 4.a. Disponer un espacio para consulta sobre temas o problemáticas, _x000a_6.2.4. b. Convocatoria con el reto, _x000a_6.2.4. c. Informar retos vigentes y reporte con la frecuencia de votaciones de soluciones en cada reto, _x000a_6.2.4. d. Publicar la propuesta elegida y los criterios para su selección, _x000a_6.2.4.e. Divulgar el plan de trabajo para implementar la solución diseñada y _x000a_6.2.4.f. Publicar la información sobre los desarrollos o prototipos, incumpliendo la Resolución No 1519 de 2020."/>
    <s v="No se realizo la publicaciòn de la informaciòn en el portal WEB incumpliendo la Resolución No 1519 de 2020."/>
    <x v="8"/>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d v="2022-02-18T00:00:00"/>
    <x v="17"/>
    <n v="364"/>
    <s v="VENCIDA"/>
    <s v="Número de comunicaciones (Correo, Memorando, Circular) enviadas"/>
    <s v="CANTIDAD"/>
    <n v="2"/>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6"/>
    <d v="2021-12-20T00:00:00"/>
    <s v="NO CONFORMIDAD "/>
    <s v="NO CONFORMIDAD No7:No se encontró evidencia o registros de publicación de los Ítems: _x000a_6.2.5.b. Estrategia de comu-nicación para la rendición de cuentas, _x000a_6.2.5.c. Calendario eventos de diálogo, _x000a_6.2.5.d. Articular a los informes de rendición de cuentas en el Menú transparencia, _x000a_6.2.5.e.Habilitar un canal para eventos de diálogo Articulación con sistema nacional de rendición de cuentas, _x000a_6.2.5.f. Preguntas y respuestas de eventos de diálogo, _x000a_6.2.5.g. Memorias de cada evento y _x000a_6.2.5.h. Acciones de mejora incorporadas; incumpliendo la Resolución No 1519 de 2020."/>
    <s v="No se realizo la publicaciòn de la informaciòn en el portal WEB incumpliendo la Resolución No 1519 de 2020."/>
    <x v="8"/>
    <s v="NIVEL CENTRAL"/>
    <x v="5"/>
    <m/>
    <s v="x"/>
    <s v="De Corrección"/>
    <s v="Publicar en el portal WEB la informaciòn correspondiente al item referenciado como lo establece la Resolución No 1519 de 2020.. "/>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s v="NO CONFORMIDAD "/>
    <s v="NO CONFORMIDAD No7: No se encontró evidencia o registros de publicación de los Ítems: _x000a_6.2.5.b. Estrategia de comu-nicación para la rendición de cuentas, _x000a_6.2.5.c. Calendario eventos de diálogo, _x000a_6.2.5.d. Articular a los informes de rendición de cuentas en el Menú transparencia, _x000a_6.2.5.e.Habilitar un canal para eventos de diálogo Articulación con sistema nacional de rendición de cuentas, _x000a_6.2.5.f. Preguntas y respuestas de eventos de diálogo, _x000a_6.2.5.g. Memorias de cada evento y _x000a_6.2.5.h. Acciones de mejora incorporadas; incumpliendo la Resolución No 1519 de 2020."/>
    <s v="No se realizo la publicaciòn de la informaciòn en el portal WEB incumpliendo la Resolución No 1519 de 2020."/>
    <x v="8"/>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d v="2022-02-18T00:00:00"/>
    <x v="17"/>
    <n v="364"/>
    <s v="VENCIDA"/>
    <s v="Número de comunicaciones (Correo, Memorando, Circular) enviadas"/>
    <s v="CANTIDAD"/>
    <n v="2"/>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7"/>
    <d v="2021-12-20T00:00:00"/>
    <s v="NO CONFORMIDAD "/>
    <s v="NO CONFORMIDAD No 8:No se encontró evidencia o registros de publicación de los Ítems: _x000a_6.2. 6.a. Informar las modali-dades de control social, _x000a_6.2.6.b. Convocar cuando inicie ejecución de programa, proyecto o contratos, 6.2.6.c. Re-sumen del tema objeto de vigilancia, _x000a_6.2.6.d. Informes del interventor o el supervisor, _x000a_6.2.6.e. Facilitar herramienta de evaluación de las actividades, _x000a_6.2.6.f. Publicar el registro de las observaciones de las veedurías y _x000a_6.2.6.g. Ac-ciones de mejora, incumpliendo la Resolución No 1519 de 2020"/>
    <s v="No se realizo la publicaciòn de la informaciòn en el portal WEB incumpliendo la Resolución No 1519 de 2020."/>
    <x v="8"/>
    <s v="NIVEL CENTRAL"/>
    <x v="5"/>
    <m/>
    <s v="x"/>
    <s v="De Corrección"/>
    <s v="Publicar en el portal WEB la informaciòn correspondiente al item referenciado como lo establece la Resolución No 1519 de 2020.. "/>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s v="NO CONFORMIDAD "/>
    <s v="NO CONFORMIDAD No 8: No se encontró evidencia o registros de publicación de los Ítems: _x000a_6.2. 6.a. Informar las modali-dades de control social, _x000a_6.2.6.b. Convocar cuando inicie ejecución de programa, proyecto o contratos, 6.2.6.c. Re-sumen del tema objeto de vigilancia, _x000a_6.2.6.d. Informes del interventor o el supervisor, _x000a_6.2.6.e. Facilitar herramienta de evaluación de las actividades, _x000a_6.2.6.f. Publicar el registro de las observaciones de las veedurías y _x000a_6.2.6.g. Ac-ciones de mejora, incumpliendo la Resolución No 1519 de 2020"/>
    <s v="No se realizo la publicaciòn de la informaciòn en el portal WEB incumpliendo la Resolución No 1519 de 2020."/>
    <x v="8"/>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d v="2022-02-18T00:00:00"/>
    <x v="17"/>
    <n v="364"/>
    <s v="VENCIDA"/>
    <s v="Número de comunicaciones (Correo, Memorando, Circular) enviadas"/>
    <s v="CANTIDAD"/>
    <n v="2"/>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8"/>
    <d v="2021-12-20T00:00:00"/>
    <s v="NO CONFORMIDAD "/>
    <s v="NO CONFORMIDAD No 9: No se encontró evidencia o registros de publicación de los Ítems: _x000a_7.1.1.a. Nombre o título de la categoría de la información, _x000a_7.1.1.b. Descripción del contenido la categoría de información, _x000a_7.1.1.c. Idioma, _x000a_7.1.1.d. Medio de conservación y/o soporte, _x000a_7.1.1.e. Formato, 7.1.1.f. Información publicada o disponible y _x000a_7.1.1.g. Enlace a www.datos.gov.co; incumpliendo la Resolución No 1519 de 2020."/>
    <s v="No se realizo la publicaciòn de la informaciòn en el portal WEB incumpliendo la Resolución No 1519 de 2020."/>
    <x v="8"/>
    <s v="NIVEL CENTRAL"/>
    <x v="5"/>
    <m/>
    <s v="x"/>
    <s v="De Corrección"/>
    <s v="Publicar en el portal WEB la informaciòn correspondiente al item referenciado como lo establece la Resolución No 1519 de 2020.. "/>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s v="NO CONFORMIDAD "/>
    <s v="NO CONFORMIDAD No 9: No se encontró evidencia o registros de publicación de los Ítems: _x000a_7.1.1.a. Nombre o título de la categoría de la información, _x000a_7.1.1.b. Descripción del contenido la categoría de información, _x000a_7.1.1.c. Idioma, _x000a_7.1.1.d. Medio de conservación y/o soporte, _x000a_7.1.1.e. Formato, 7.1.1.f. Información publicada o disponible y _x000a_7.1.1.g. Enlace a www.datos.gov.co; incumpliendo la Resolución No 1519 de 2020."/>
    <s v="No se realizo la publicaciòn de la informaciòn en el portal WEB incumpliendo la Resolución No 1519 de 2020."/>
    <x v="8"/>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d v="2022-02-18T00:00:00"/>
    <x v="17"/>
    <n v="364"/>
    <s v="VENCIDA"/>
    <s v="Número de acciones de comunicación realizadas"/>
    <s v="CANTIDAD"/>
    <n v="2"/>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9"/>
    <d v="2021-12-20T00:00:00"/>
    <s v="NO CONFORMIDAD "/>
    <s v="NO CONFORMIDAD No 10 : No se encontró evidencia o registros de publicación de los Ítems: _x000a_7.1.2.a. Nombre o título de la categoría de información, _x000a_7.1.2.b. Nombre o título de la información, _x000a_7.1.2.c. Idioma, _x000a_7.1.2.d. Medio de conserva-ción y/o soporte, _x000a_7.1.2.e. Fecha de generación de la información, _x000a_7.1.2.f. Nombre del responsable de la producción de la información, _x000a_7.1.2.g. Nombre del responsable de la información, 7.1.2.h. Objetivo legítimo de la excepción, _x000a_7.1.2.i. Fundamento constitucional o legal, _x000a_7.1.2.j. Fundamento jurídico de la excepción, _x000a_7.1.2.k. Excepción total o parcial, _x000a_7.1.2.l. Plazo de la clasificación o reserva y _x000a_7.1.2.m. Enlace a www.datos.gov.co; incumpliendo la Resolución No 1519 de 2020."/>
    <s v="No se realizo la publicaciòn de la informaciòn en el portal WEB incumpliendo la Resolución No 1519 de 2020."/>
    <x v="8"/>
    <s v="NIVEL CENTRAL"/>
    <x v="5"/>
    <m/>
    <s v="x"/>
    <s v="De Corrección"/>
    <s v="Publicar en el portal WEB la informaciòn correspondiente al item referenciado como lo establece la Resolución No 1519 de 2020.. "/>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s v="NO CONFORMIDAD "/>
    <s v="NO CONFORMIDAD No 10 : No se encontró evidencia o registros de publicación de los Ítems: _x000a_7.1.2.a. Nombre o título de la categoría de información, _x000a_7.1.2.b. Nombre o título de la información, _x000a_7.1.2.c. Idioma, _x000a_7.1.2.d. Medio de conserva-ción y/o soporte, _x000a_7.1.2.e. Fecha de generación de la información, _x000a_7.1.2.f. Nombre del responsable de la producción de la información, _x000a_7.1.2.g. Nombre del responsable de la información, 7.1.2.h. Objetivo legítimo de la excepción, _x000a_7.1.2.i. Fundamento constitucional o legal, _x000a_7.1.2.j. Fundamento jurídico de la excepción, _x000a_7.1.2.k. Excepción total o parcial, _x000a_7.1.2.l. Plazo de la clasificación o reserva y _x000a_7.1.2.m. Enlace a www.datos.gov.co; incumpliendo la Resolución No 1519 de 2020."/>
    <s v="No se realizo la publicaciòn de la informaciòn en el portal WEB incumpliendo la Resolución No 1519 de 2020."/>
    <x v="8"/>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d v="2022-02-18T00:00:00"/>
    <x v="17"/>
    <n v="364"/>
    <s v="VENCIDA"/>
    <s v="Número de comunicaciones (Correo, Memorando, Circular) enviadas"/>
    <s v="CANTIDAD"/>
    <n v="2"/>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50"/>
    <d v="2021-12-20T00:00:00"/>
    <s v="NO CONFORMIDAD "/>
    <s v="NO CONFORMIDAD No 11: No se encontró evidencia o registros de publicación de los Ítems: _x000a_7.1.3.a. Nombre o título de la información, _x000a_7.1.3. b. Idioma, _x000a_7.1.3.c. Medio de conservación y/o soporte, _x000a_7.1.3.d. Formato, _x000a_7.1.3.e. Fecha de generación de la información, _x000a_7.1.3.f. Frecuencia de actualización, _x000a_7.1.3.g. Lugar de consulta y _x000a_7.1.3.h. Nombre del responsable de la producción de la información; incumpliendo la Resolución No 1519 de 2020."/>
    <s v="No se realizo la publicaciòn de la informaciòn en el portal WEB incumpliendo la Resolución No 1519 de 2020."/>
    <x v="8"/>
    <s v="NIVEL CENTRAL"/>
    <x v="5"/>
    <m/>
    <s v="x"/>
    <s v="De Corrección"/>
    <s v="Publicar en el portal WEB la informaciòn correspondiente al item referenciado como lo establece la Resolución No 1519 de 2020.. "/>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s v="NO CONFORMIDAD "/>
    <s v="NO CONFORMIDAD No 11: No se encontró evidencia o registros de publicación de los Ítems: _x000a_7.1.3.a. Nombre o título de la información, _x000a_7.1.3. b. Idioma, _x000a_7.1.3.c. Medio de conservación y/o soporte, _x000a_7.1.3.d. Formato, _x000a_7.1.3.e. Fecha de generación de la información, _x000a_7.1.3.f. Frecuencia de actualización, _x000a_7.1.3.g. Lugar de consulta y _x000a_7.1.3.h. Nombre del responsable de la producción de la información; incumpliendo la Resolución No 1519 de 2020."/>
    <s v="No se realizo la publicaciòn de la informaciòn en el portal WEB incumpliendo la Resolución No 1519 de 2020."/>
    <x v="8"/>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d v="2022-02-18T00:00:00"/>
    <x v="17"/>
    <n v="364"/>
    <s v="VENCIDA"/>
    <s v="Número de comunicaciones (Correo, Memorando, Circular) enviadas"/>
    <s v="CANTIDAD"/>
    <n v="2"/>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SEGUIMIENTO MAPA DE RIESGOS"/>
    <m/>
    <d v="2022-02-16T00:00:00"/>
    <s v="OBSERVACIÓN"/>
    <s v="Observación No.11 DTCA Los estudios previos presentados dan cuenta del responsable de la elaboración, y de las revisiones surtidas correspondientes aprobaciones, no obstante, no se puede determinar quién da el visto bueno a los requisitos técnicos y quien, a los requisitos financieros, ya que tal distinción no se realiza._x000a__x000a_"/>
    <s v="Ausencia de directrices formales, específicas, que indiquen que en los vistos buenos de los estudios previos se establezca la responsabilidad técnica y financiera."/>
    <x v="1"/>
    <s v="DTCA"/>
    <x v="1"/>
    <m/>
    <s v="x"/>
    <s v="De Mejora"/>
    <s v="Realizar seguimiento al  cumplimiento, en todas las Modalidades, a la revisión y/o aprobación, estableciendo claramente la responsabilidad tecnica y financiera, con muestra aleatoria de 5 expedientes."/>
    <d v="2022-05-15T00:00:00"/>
    <x v="1"/>
    <n v="394"/>
    <s v="VENCIDA"/>
    <s v="Actas de seguimiento"/>
    <s v="CANTIDAD"/>
    <n v="2"/>
    <m/>
    <m/>
    <s v="FANNY SABOGAL AGUDELO"/>
    <m/>
    <m/>
    <m/>
    <x v="0"/>
    <m/>
    <s v="Mediante memorando radicado con orfeo No 20221200006523 de fecha 28 de junio de 2022 se aprueba plan de mejoramiento- Gestión 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SEGUIMIENTO MAPA DE RIESGOS"/>
    <m/>
    <d v="2022-02-16T00:00:00"/>
    <s v="OBSERVACIÓN"/>
    <s v="Observación No.17 DTCA Los estudios previos presentados por la Dirección Territorial Caribe para el Riesgo No.21, dan cuenta del responsable de la elaboración, y de las revisiones surtidas correspondientes aprobaciones, no obstante, no se puede determinar quién da el visto bueno a los requisitos técnicos y quien, a los requisitos financieros, ya que tal distinción no se realiza."/>
    <s v="Ausencia de directrices formales, específicas, que indiquen que en los vistos buenos de los estudios previos se establezca la responsabilidad técnica y financiera."/>
    <x v="1"/>
    <s v="DTCA"/>
    <x v="1"/>
    <m/>
    <s v="x"/>
    <s v="De Mejora"/>
    <s v="Realizar seguimiento al  cumplimiento, en todas las Modalidades, a la revisión y/o aprobación, estableciendo claramente la responsabilidad tecnica y financiera, con muestra aleatoria de 5 expedientes."/>
    <d v="2022-05-15T00:00:00"/>
    <x v="1"/>
    <n v="394"/>
    <s v="VENCIDA"/>
    <s v="Actas de seguimiento"/>
    <s v="CANTIDAD"/>
    <n v="2"/>
    <m/>
    <m/>
    <s v="FANNY SABOGAL AGUDELO"/>
    <m/>
    <m/>
    <m/>
    <x v="0"/>
    <m/>
    <s v="Mediante memorando radicado con orfeo No 20221200006523 de fecha 28 de junio de 2022 se aprueba plan de mejoramiento- Gestión 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797"/>
    <d v="2021-09-23T00:00:00"/>
    <s v="NO CONFORMIDAD "/>
    <s v="NO CONFORMIDAD No.49: No se evidencio la emisión de la decisión de fondo en el proceso sancionatorio ambiental adelantado en el expediente 016-2016 dentro de los 15 días siguientes al vencimiento del periodo probatorio con lo cual se vulnera el artículo 27 de la Ley 1333 de 2009."/>
    <s v="El tiempo establecido por la ley no es suficiente, por cuanto el tiempo de los 15 días se debe contar desde vencimiento del término para presentar alegatos de conclusión y no desde el término del periodo probatorio; además para realizar el fallo se requiere los informes técnicos-jurídicos de acuerdo a la sanción a imponer, que requieren tiempo adicional para su elaboración y no se cuenta personal juridico y técnico suficiente . "/>
    <x v="9"/>
    <s v="DTAO"/>
    <x v="11"/>
    <m/>
    <s v="x"/>
    <s v="Correctiva"/>
    <s v="“Realizar seguimiento permanente a los nuevos procesos sancionatorios con fin de cumplir los términos establecidos por la Ley.”"/>
    <d v="2022-05-25T00:00:00"/>
    <x v="18"/>
    <n v="102"/>
    <s v="VENCIDA"/>
    <s v="Actos administrativos "/>
    <s v="PORCENTAJE"/>
    <n v="100"/>
    <m/>
    <m/>
    <s v="ELSA ROSMERY LEÓN "/>
    <m/>
    <m/>
    <m/>
    <x v="0"/>
    <m/>
    <s v="Se suscribe mediante memorando 20221200005193  del 02 de junio de 2022_x000a__x000a__x000a_11/08/2023: Mediante memorando No. 20231200004693 del 15 de agosto de 2023, el Grupo de Control Interno requiero  evidencia de las acciones vencidas._x000a__x000a__x000a_25/08/2023: Mediante memorando No. 20236000005233 del 22 de agosto de 2023, el responsable  solicitó prorroga para el cumplimiento de la acción,  el Grupo de Control Interno concedió prorroga para el 18 de septiembre de 2023,_x000a__x000a__x000a_30/11/2023 Mediante memorando 20231200006913 del 24 de noviembre del 2023, se solicito al responsable las evidencias  de las acciones que se encuentran en estado abierto vencido."/>
  </r>
  <r>
    <s v="AUDITORÍA INTERNA "/>
    <n v="835"/>
    <d v="2022-03-11T00:00:00"/>
    <s v="NO CONFORMIDAD "/>
    <s v="Los PNN Amacayacu, PNN Cahuinarí y PNN Yaigojé Apaporis no cuentan con el Programa de Monitoreo, Portafolio de Investigaciones o las versiones finales de estos y los PNN Cahuinarí y PNN Yaigojé Apaporis no cuentan con la Geodatabase, incumpliendo lo establecido en la actividad No.7 del Procedimiento AMSPNN_PR_20 Actualización Instrumentos de Planeación V3."/>
    <s v=" El procedimiento de actualización de instrumentos de planeación vigente, no es  lo suficientemente explicíto  para responder  a las particularidades del relacionamiento, tiempos y dinámicas de los territorios de las áreas protegidas traslapadas o relacionadas con grupos étnicos."/>
    <x v="0"/>
    <s v="NIVEL CENTRAL"/>
    <x v="7"/>
    <m/>
    <s v="x"/>
    <s v="Correctiva"/>
    <s v="Revisar y ajustar  el procedimiento AMSPNN_PR_20 Actualización instrumentos de planeación_V_3, el cual se especifique la aprobación de la GBD de acuerdo a los REM; y además exponga de forma explícita las particularidades y excepciones en  los requisitos para la formulación o actualización de los instrumentos de planeación y la presentación de los documentos anexos."/>
    <d v="2022-05-01T00:00:00"/>
    <x v="1"/>
    <s v="CERRADA"/>
    <s v="CERRADA"/>
    <s v="Procedimiento actualizado"/>
    <s v="CANTIDAD"/>
    <n v="1"/>
    <m/>
    <m/>
    <s v="PAULA ANDREA ARCINIEGAS"/>
    <m/>
    <m/>
    <m/>
    <x v="1"/>
    <d v="2023-11-22T00:00:00"/>
    <s v="15/12/2023: Se suscribió plan de mejoramiento mediante memorando No.20231200008073 del 14 d diciembre de 2023._x000a__x000a_71/2/2023: Mediamente memorando No. 20221200011823 del 22 de  noviembre de 2023 se dio cierre a la acción"/>
  </r>
  <r>
    <s v="AUDITORÍA INTERNA "/>
    <n v="836"/>
    <d v="2022-05-23T00:00:00"/>
    <s v="NO CONFORMIDAD "/>
    <s v="En el desarrollo del seguimiento, no se evidenció la remisión de los Acuerdos de Gestión del Director Territorial Amazonía, a partir del requerimiento realizado por el Grupo de Control Interno, mediante memorando 20211200009283 del 29 de septiembre de 2021."/>
    <s v="Por qué es lo estipulado por el procedimiento vigente Concertación, seguimiento y evaluación de los acuerdos de gestión"/>
    <x v="6"/>
    <s v="NIVEL CENTRAL"/>
    <x v="10"/>
    <m/>
    <s v="x"/>
    <s v="Correctiva"/>
    <s v="Actualizar el procedimiento GTH_28 &quot;Concertación, seguimiento y evaluación de los acuerdos de gestión&quot; especificando las situaciones administrativas de encargo y comisión en los cargos de Gerencia Pública, acorde con los lineamientos vigentes emitidos por el DAFP, para asegurar la alineación de la Entidad de los lineamientos legales en el tema."/>
    <d v="2022-07-01T00:00:00"/>
    <x v="19"/>
    <n v="211"/>
    <s v="VENCIDA"/>
    <s v="Procedimiento actualizado y oficializado "/>
    <s v="CANTIDAD"/>
    <n v="1"/>
    <m/>
    <m/>
    <s v="FANNY SABOGAL AGUDELO"/>
    <m/>
    <m/>
    <m/>
    <x v="0"/>
    <m/>
    <s v="Se suscribe mediante memorando 20221200007493 del 28 de julio de 2022._x000a_20/04/2023: Mediante memorando no. 20231400000383 de fecha 28-02-2023 el responsable solicitio prórroga para el cumplimiento del Plan  de Mejoramiento para 01/06/2023_x000a_20/04/2023: El Grupo de Control Interno mediante memorando no.  20231200001453 de fecha 08-03-2023 concedió prórroga para la fecha estipulada._x000a__x000a_15/12/2023: Mediante memorando No. 20231200007233 del 4 de diciembre de 2023, se requirio evidencias de las acciones que se encuenrtan en estado abierto vencidas con el fin de actualizar la matriz."/>
  </r>
  <r>
    <s v="AUDITORÍA INTERNA "/>
    <m/>
    <d v="2022-06-09T00:00:00"/>
    <s v="NO CONFORMIDAD "/>
    <s v="NO CONFORMIDAD No. 7: De la revisión de los documentos que obran en la Oficina de Control Disciplinario Interno, se evidencia que algunos expedientes no cuentan con el formato actualizado “Hoja de Control de Documentos” Código: GD_FO_08, Expedientes: 903/2020, 892/2020, 929/2021, 919/2021, 923/2021."/>
    <s v="Porque se asignó la actividad al equipo de abogados de la oficina, quienes no contaban con los lineamientos especificos para gestión documental.  "/>
    <x v="10"/>
    <s v="NIVEL CENTRAL"/>
    <x v="13"/>
    <m/>
    <s v="x"/>
    <s v="Correctiva"/>
    <s v="Generar solicitud al Grupo de Procesos Corporativos en relación a los lineamientos para gestión documental de archivo de gestión, programación para actualizar los expedientes con la hoja de control de documentos"/>
    <d v="2022-07-12T00:00:00"/>
    <x v="20"/>
    <n v="-337"/>
    <s v="A TIEMPO"/>
    <s v="Archivo de gestión con la hoja de control de documentos "/>
    <s v="PORCENTAJE"/>
    <n v="1"/>
    <m/>
    <m/>
    <s v="ABOGADA 2"/>
    <m/>
    <m/>
    <m/>
    <x v="0"/>
    <m/>
    <s v="Se suscribe con memorando 20221200006843 del 08-07-2022 _x000a__x000a_4/12/2023: Mediante memorando No.20231200007183  del 4 de diciem bre de 2023 se realizó Solicitud de información de acciones del plan de mejoramiento por procesos-gestión que se encuentran en estado abierto vencido para realizar actualización del Plan._x000a__x000a_7/12/2023: Mediante memorando 20231900004093 del 29 de mayo de 2023, el responsable solicitó prórroga para el cumplimiento de la acción por lo cual medianemte memorando No.20231200003073 del 29 de mayo de 2023, se concedió próorga hasta el  30 de noviembre de 2024_x000a_"/>
  </r>
  <r>
    <s v="AUDITORÍA INTERNA "/>
    <m/>
    <d v="2022-06-09T00:00:00"/>
    <s v="NO CONFORMIDAD "/>
    <s v="NO CONFORMIDAD No. 8: De la revisión de los documentos que obran en la Oficina de Control Disciplinario Interno, se evidencia que no se ha realizado la transferencia de las series documentales de los archivos de gestión al archivo central o Semiactivo, de acuerdo con lo estipulado en la tabla de retención documental, conforme lo expuesto en el procedimiento GD_PR_01 y el cronograma indicado por el Grupo de Procesos Corporativos mediante memorando 20224000000034 del 09 de marzo de 2023"/>
    <s v="Porque el cargo se encuentra vacante y no hay quien realice la actividad "/>
    <x v="10"/>
    <s v="NIVEL CENTRAL"/>
    <x v="13"/>
    <m/>
    <s v="x"/>
    <s v="Correctiva"/>
    <s v="Generar solicitud al Grupo de Procesos Corporativos en relación a los lineamientos para gestión documental de archivo de gestión, programación para la transferencia de las series docmentales de los archivos de gestión al archivo central o semiactivo"/>
    <d v="2022-07-12T00:00:00"/>
    <x v="20"/>
    <n v="-337"/>
    <s v="A TIEMPO"/>
    <s v="Transferencia ejecutada"/>
    <s v="PORCENTAJE"/>
    <n v="1"/>
    <m/>
    <m/>
    <s v="ABOGADA 2"/>
    <m/>
    <m/>
    <m/>
    <x v="0"/>
    <m/>
    <s v="Se suscribe con memorando 20221200006843 del 08-07-2022 _x000a__x000a_4/12/2023: Mediante memorando No.20231200007183  del 4 de diciem bre de 2023 se realizó Solicitud de información de acciones del plan de mejoramiento por procesos-gestión que se encuentran en estado abierto vencido para realizar actualización del Plan_x000a__x000a_7/12/2023: Mediante memorando 20231900004093 del 29 de mayo de 2023, el responsable solicitó prórroga para el cumplimiento de la acción por lo cual medianemte memorando No.20231200003073 del 29 de mayo de 2023, se concedió próorga hasta el  30 de noviembre de 2024"/>
  </r>
  <r>
    <s v="AUDITORÍA INTERNA "/>
    <n v="856"/>
    <d v="2021-09-22T00:00:00"/>
    <s v="OBSERVACIÓN"/>
    <s v="OBSERVACIÓN No.19: DTCA El expedienté DTCA -070-2016, se encuentra sin impulso procesal desde diciembre 2018"/>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OBSERVACIÓN"/>
    <s v="OBSERVACIÓN No.19: DTCA El expedienté DTCA -070-2016, se encuentra sin impulso procesal desde diciembre 2018"/>
    <m/>
    <x v="9"/>
    <s v="DTCA"/>
    <x v="1"/>
    <s v="x"/>
    <m/>
    <s v="De Mejor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57"/>
    <d v="2021-09-22T00:00:00"/>
    <s v="NO CONFORMIDAD "/>
    <s v="NO CONFORMIDAD No.19. DTCA No haber efectuado el procedimiento para la notificación del auto 415 de 2018, de conformidad con lo ordenado en el artículo 67 a 69 de la ley 1437 de 2011 en concordancia con el artículo 18 de la ley 1333 de 2009."/>
    <s v="Ineficaz seguimiento a las solicitudes de diligencia de notificación remitidas a las áreas protegidas"/>
    <x v="9"/>
    <s v="DTCA"/>
    <x v="1"/>
    <s v="x"/>
    <m/>
    <s v="De Corrección"/>
    <s v="Requerir al jefe del área protegida la diligencia de notificación"/>
    <d v="2022-07-01T00:00:00"/>
    <x v="22"/>
    <n v="289"/>
    <s v="VENCIDA"/>
    <s v="Memorando remitido"/>
    <s v="CANTIDAD"/>
    <n v="1"/>
    <d v="2022-10-03T00:00:00"/>
    <s v="Se realizó requerimiento mediante memorando  al jefe del área protegida. Se evidencian 120226530002043_00002; REITERACION CIENAGA SPETIMEBRE"/>
    <s v="FANNY SABOGAL AGUDELO"/>
    <m/>
    <m/>
    <m/>
    <x v="0"/>
    <m/>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r>
  <r>
    <s v="AUDITORÍA INTERNA "/>
    <m/>
    <d v="2021-09-22T00:00:00"/>
    <s v="NO CONFORMIDAD "/>
    <s v="NO CONFORMIDAD No.19. DTCA No haber efectuado el procedimiento para la notificación del auto 415 de 2018, de conformidad con lo ordenado en el artículo 67 a 69 de la ley 1437 de 2011 en concordancia con el artículo 18 de la ley 1333 de 2009."/>
    <s v="Ineficaz seguimiento a las solicitudes de diligencia de notificación remitidas a las áreas protegidas"/>
    <x v="9"/>
    <s v="DTCA"/>
    <x v="1"/>
    <s v="x"/>
    <m/>
    <s v="Correctiv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ÍA INTERNA "/>
    <m/>
    <d v="2021-09-22T00:00:00"/>
    <s v="NO CONFORMIDAD "/>
    <s v="NO CONFORMIDAD No.19. DTCA No haber efectuado el procedimiento para la notificación del auto 415 de 2018, de conformidad con lo ordenado en el artículo 67 a 69 de la ley 1437 de 2011 en concordancia con el artículo 18 de la ley 1333 de 2009."/>
    <s v="Ineficaz seguimiento a las solicitudes de diligencia de notificación remitidas a las áreas protegidas"/>
    <x v="9"/>
    <s v="DTCA"/>
    <x v="1"/>
    <s v="x"/>
    <m/>
    <s v="Correctiva"/>
    <s v="Realizar una mesa de trabajo con el  área protegida a fin de establecer los compromisos para el desarrollo oportuno de las diligencias dando alcance a  la normatividad y el procedimiento de sancionatorio ambiental "/>
    <d v="2022-07-01T00:00:00"/>
    <x v="1"/>
    <n v="394"/>
    <s v="VENCIDA"/>
    <s v="Acta de reunión "/>
    <s v="CANTIDAD"/>
    <n v="7"/>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NO CONFORMIDAD "/>
    <s v="NO CONFORMIDAD No.19. DTCA No haber efectuado el procedimiento para la notificación del auto 415 de 2018, de conformidad con lo ordenado en el artículo 67 a 69 de la ley 1437 de 2011 en concordancia con el artículo 18 de la ley 1333 de 2009."/>
    <s v="Ineficaz seguimiento a las solicitudes de diligencia de notificación remitidas a las áreas protegidas"/>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r>
  <r>
    <s v="AUDITORÍA INTERNA "/>
    <n v="858"/>
    <d v="2021-09-22T00:00:00"/>
    <s v="OBSERVACIÓN"/>
    <s v="OBSERVACIÓN No.20: DTCA_x000a_El expedienté DTCA -015-2018, se encuentra sin impulso procesal desde abril de 2018."/>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OBSERVACIÓN"/>
    <s v="OBSERVACIÓN No.20: DTCA_x000a_El expedienté DTCA -015-2018, se encuentra sin impulso procesal desde abril de 2018."/>
    <m/>
    <x v="9"/>
    <s v="DTCA"/>
    <x v="1"/>
    <s v="x"/>
    <m/>
    <s v="De Mejor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ÍA INTERNA "/>
    <n v="859"/>
    <d v="2021-09-22T00:00:00"/>
    <s v="OBSERVACIÓN"/>
    <s v="OBSERVACIÓN No.21: DTCA En el expediente DTCA -015-2018, se evidenció que la publicación del auto 415 de 2018, se efectuó de forma tardía, y cuando había pasado más de un año desde su expedición"/>
    <m/>
    <x v="9"/>
    <s v="DTCA"/>
    <x v="1"/>
    <s v="x"/>
    <m/>
    <s v="De Mejora"/>
    <s v="Realizar seguimiento en reunión de trabajo con periodicidad bimestral de los expedientes de procesos sancionatorios por parte del equipo de apoyo jurídico de la DTCA"/>
    <d v="2022-07-01T00:00:00"/>
    <x v="21"/>
    <n v="304"/>
    <s v="VENCIDA"/>
    <s v="Acta de reunión de seguimiento "/>
    <s v="CANTIDAD"/>
    <n v="4"/>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_x000a_30/11/2023 Mediante memorando No.20231200006923 del 24 de noviembre del 2023, se solicito al responsable las evidencias  de las acciones que se encuentran en estado abierto vencido."/>
  </r>
  <r>
    <s v="AUDITORÍA INTERNA "/>
    <m/>
    <d v="2021-09-22T00:00:00"/>
    <s v="OBSERVACIÓN"/>
    <s v="OBSERVACIÓN No.21: DTCA En el expediente DTCA -015-2018, se evidenció que la publicación del auto 415 de 2018, se efectuó de forma tardía, y cuando había pasado más de un año desde su expedición"/>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ÍA INTERNA "/>
    <n v="860"/>
    <d v="2021-09-22T00:00:00"/>
    <s v="NO CONFORMIDAD "/>
    <s v="NO CONFORMIDAD No.20: DTCA_x000a_Se evidenció inicio de procesos sancionatorios sin contar con informe inicial en el formato AMSPNN_FO_37, incumpliendo_x000a_el procedimiento AMSPNN_PR_22."/>
    <s v="No se dio estricto cumplimiento al procedimiento de sancionatorios al iniciar el proceso con los demás soportes remitidos por el área protegida"/>
    <x v="9"/>
    <s v="DTCA"/>
    <x v="1"/>
    <s v="x"/>
    <m/>
    <s v="Correctiva"/>
    <s v="Realizar una mesa de trabajo con el  área protegida a fin de establecer los compromisos para el desarrollo oportuno de las diligencias dando alcance a  la normatividad y el procedimiento de sancionatorio ambiental "/>
    <d v="2022-07-01T00:00:00"/>
    <x v="1"/>
    <n v="394"/>
    <s v="VENCIDA"/>
    <s v="Acta de reunión "/>
    <s v="CANTIDAD"/>
    <n v="7"/>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NO CONFORMIDAD "/>
    <s v="NO CONFORMIDAD No.20: DTCA_x000a_Se evidenció inicio de procesos sancionatorios sin contar con informe inicial en el formato AMSPNN_FO_37, incumpliendo_x000a_el procedimiento AMSPNN_PR_22."/>
    <s v="No se dio estricto cumplimiento al procedimiento de sancionatorios al iniciar el proceso con los demás soportes remitidos por el área protegida"/>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_x000a_30/11/2023 Mediante memorando No.20231200006923 del 24 de noviembre del 2023, se solicito al responsable las evidencias  de las acciones que se encuentran en estado abierto vencido."/>
  </r>
  <r>
    <s v="AUDITORÍA INTERNA "/>
    <m/>
    <d v="2021-09-22T00:00:00"/>
    <s v="NO CONFORMIDAD "/>
    <s v="NO CONFORMIDAD No.20: DTCA_x000a_Se evidenció inicio de procesos sancionatorios sin contar con informe inicial en el formato AMSPNN_FO_37, incumpliendo_x000a_el procedimiento AMSPNN_PR_22."/>
    <s v="No se dio estricto cumplimiento al procedimiento de sancionatorios al iniciar el proceso con los demás soportes remitidos por el área protegida"/>
    <x v="9"/>
    <s v="DTCA"/>
    <x v="1"/>
    <s v="x"/>
    <m/>
    <s v="Correctiv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ÍA INTERNA "/>
    <n v="861"/>
    <d v="2021-09-22T00:00:00"/>
    <s v="OBSERVACIÓN"/>
    <s v="OBSERVACIÓN No. 22: DTCA El Expediente DTCA -012-2019 no presenta impulso procesal desde el 23 de octubre de 2019, última actuación notificación auto 423 del 31 de mayo de 2019."/>
    <m/>
    <x v="9"/>
    <s v="DTCA"/>
    <x v="1"/>
    <s v="x"/>
    <m/>
    <s v="De Mejora"/>
    <s v="Realizar seguimiento en reunión de trabajo con periodicidad bimestral de los expedientes de procesos sancionatorios por parte del equipo de apoyo jurídico de la DTCA"/>
    <d v="2022-07-01T00:00:00"/>
    <x v="21"/>
    <n v="304"/>
    <s v="VENCIDA"/>
    <s v="Acta de reunión de seguimiento "/>
    <s v="CANTIDAD"/>
    <n v="4"/>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_x000a_30/11/2023 Mediante memorando No.20231200006923 del 24 de noviembre del 2023, se solicito al responsable las evidencias  de las acciones que se encuentran en estado abierto vencido."/>
  </r>
  <r>
    <s v="AUDITORÍA INTERNA "/>
    <m/>
    <d v="2021-09-22T00:00:00"/>
    <s v="OBSERVACIÓN"/>
    <s v="OBSERVACIÓN No. 22: DTCA El Expediente DTCA -012-2019 no presenta impulso procesal desde el 23 de octubre de 2019, última actuación notificación auto 423 del 31 de mayo de 2019."/>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62"/>
    <d v="2021-09-22T00:00:00"/>
    <s v="NO CONFORMIDAD "/>
    <s v="NO CONFORMIDAD No.21: DTCA Se evidenció incumplimiento a la actividad 22 del procedimiento AMSPNN_PR_22_, debido a que no obra en el expediente constancia de comunicación del auto 669 del 11 de octubre de 2019, a la Procuraduría General de la nación incumpliendo igualmente lo establecido en el artículo 56 de la ley 1333 de 2009"/>
    <s v="Por error involuntario  y el número de expedientes no se tuvo en cuenta la falta de cumplimiento de la diligencia "/>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
  </r>
  <r>
    <s v="AUDITORÍA INTERNA "/>
    <m/>
    <d v="2021-09-22T00:00:00"/>
    <s v="NO CONFORMIDAD "/>
    <s v="NO CONFORMIDAD No.21: DTCA Se evidenció incumplimiento a la actividad 22 del procedimiento AMSPNN_PR_22_, debido a que no obra en el expediente constancia de comunicación del auto 669 del 11 de octubre de 2019, a la Procuraduría General de la nación incumpliendo igualmente lo establecido en el artículo 56 de la ley 1333 de 2009"/>
    <s v="Por error involuntario  y el número de expedientes no se tuvo en cuenta la falta de cumplimiento de la diligencia "/>
    <x v="9"/>
    <s v="DTCA"/>
    <x v="1"/>
    <s v="x"/>
    <m/>
    <s v="Correctiva"/>
    <s v="Realizar seguimiento en reunión de trabajo con periodicidad bimestral de los expedientes de procesos sancionatorios por parte del equipo de apoyo jurídico de la DTCA a fin de identificar el cumplimiento de las diligencias"/>
    <d v="2022-07-01T00:00:00"/>
    <x v="21"/>
    <n v="304"/>
    <s v="VENCIDA"/>
    <s v="Acta de reunión de seguimiento "/>
    <s v="CANTIDAD"/>
    <n v="4"/>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63"/>
    <d v="2021-09-22T00:00:00"/>
    <s v="NO CONFORMIDAD "/>
    <s v="NO CONFORMIDAD No.22: DTCA No se evidenció la notificación del auto 669 del 11 octubre 2019, incumpliendo lo establecido en el artículo 67 y siguientes de la ley 1437 de 2011, y la actividad número 20 del procedimiento AMSPNN_PR_22 vigente para la fecha."/>
    <s v="Ineficaz seguimiento a las solicitudes de diligencia de notificación remitidas a las áreas protegidas"/>
    <x v="9"/>
    <s v="DTCA"/>
    <x v="1"/>
    <s v="x"/>
    <m/>
    <s v="De Corrección"/>
    <s v="Requerir al jefe del área protegida la diligencia de notificación"/>
    <d v="2022-07-01T00:00:00"/>
    <x v="22"/>
    <n v="289"/>
    <s v="VENCIDA"/>
    <s v="Memorando remitido"/>
    <s v="CANTIDAD"/>
    <n v="1"/>
    <d v="2022-10-03T00:00:00"/>
    <s v="Se realizó requerimiento mediante memorando  al jefe del área protegida solicitando cumplimiento de diligencias. Expediente No 009 -2019. JOSE DE DIOS BRAVO MANJARRES.. Se evidencian 120226530002043_00002; REITERACION CIENAGA SPETIMEBRE"/>
    <s v="FANNY SABOGAL AGUDELO"/>
    <m/>
    <m/>
    <m/>
    <x v="0"/>
    <m/>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_x000a_"/>
  </r>
  <r>
    <s v="AUDITORÍA INTERNA "/>
    <m/>
    <d v="2021-09-22T00:00:00"/>
    <s v="NO CONFORMIDAD "/>
    <s v="NO CONFORMIDAD No.22: DTCA No se evidenció la notificación del auto 669 del 11 octubre 2019, incumpliendo lo establecido en el artículo 67 y siguientes de la ley 1437 de 2011, y la actividad número 20 del procedimiento AMSPNN_PR_22 vigente para la fecha."/>
    <s v="Ineficaz seguimiento a las solicitudes de diligencia de notificación remitidas a las áreas protegidas"/>
    <x v="9"/>
    <s v="DTCA"/>
    <x v="1"/>
    <s v="x"/>
    <m/>
    <s v="Correctiva"/>
    <s v="Realizar una mesa de trabajo con el  área protegida a fin de establecer los compromisos para el desarrollo oportuno de las diligencias dando alcance a  la normatividad y el procedimiento de sancionatorio ambiental "/>
    <d v="2022-07-01T00:00:00"/>
    <x v="1"/>
    <n v="394"/>
    <s v="VENCIDA"/>
    <s v="Acta de reunión "/>
    <s v="CANTIDAD"/>
    <n v="7"/>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NO CONFORMIDAD "/>
    <s v="NO CONFORMIDAD No.22: DTCA No se evidenció la notificación del auto 669 del 11 octubre 2019, incumpliendo lo establecido en el artículo 67 y siguientes de la ley 1437 de 2011, y la actividad número 20 del procedimiento AMSPNN_PR_22 vigente para la fecha."/>
    <s v="Ineficaz seguimiento a las solicitudes de diligencia de notificación remitidas a las áreas protegidas"/>
    <x v="9"/>
    <s v="DTCA"/>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d v="2022-07-01T00:00:00"/>
    <x v="1"/>
    <n v="394"/>
    <s v="VENCIDA"/>
    <s v="Lista de asistencia"/>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NO CONFORMIDAD "/>
    <s v="NO CONFORMIDAD No.22: DTCA No se evidenció la notificación del auto 669 del 11 octubre 2019, incumpliendo lo establecido en el artículo 67 y siguientes de la ley 1437 de 2011, y la actividad número 20 del procedimiento AMSPNN_PR_22 vigente para la fecha."/>
    <s v="Ineficaz seguimiento a las solicitudes de diligencia de notificación remitidas a las áreas protegidas"/>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64"/>
    <d v="2021-09-22T00:00:00"/>
    <s v="OBSERVACIÓN"/>
    <s v="OBSERVACIÓN No.23: DTCA No dar el impulso procesal correspondiente al expediente DTCA -09-2019, ya que, desde la expedición del auto de inicio, no se observan actuaciones conducentes a llevar a cabo la notificación del auto 669 del 11 de octubre de 2019, no se han realizado la práctica de las diligencias ordenadas en el citado auto, y a pesar de haber pasado más de 2 años desde la sede la expedición del auto inicio no se cuenta con formulación de cargos."/>
    <m/>
    <x v="9"/>
    <s v="DTCA"/>
    <x v="1"/>
    <s v="x"/>
    <m/>
    <s v="De Mejora"/>
    <s v="Realizar seguimiento en reunión de trabajo con periodicidad bimestral de los expedientes de procesos sancionatorios por parte del equipo de apoyo jurídico de la DTCA"/>
    <d v="2022-07-01T00:00:00"/>
    <x v="21"/>
    <n v="304"/>
    <s v="VENCIDA"/>
    <s v="Acta de reunión de seguimiento "/>
    <s v="CANTIDAD"/>
    <n v="4"/>
    <m/>
    <m/>
    <s v="FANNY SABOGAL AGUDELO"/>
    <m/>
    <m/>
    <m/>
    <x v="0"/>
    <m/>
    <s v="Se suscribe con memorando 20221200007613 del 29/07/2022_x000a_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
  </r>
  <r>
    <s v="AUDITORÍA INTERNA "/>
    <n v="865"/>
    <d v="2021-09-22T00:00:00"/>
    <s v="NO CONFORMIDAD "/>
    <s v="NO CONFORMIDAD No.23: DTCA_x000a_No se evidenció cumplimiento por parte del PNN Tayrona a lo ordenado en el artículo tercero del auto 734 del 15 de diciembre de 2016. "/>
    <s v="Ineficaz seguimiento a las solicitudes de diligencia de notificación remitidas a las áreas protegidas"/>
    <x v="9"/>
    <s v="DTCA"/>
    <x v="1"/>
    <s v="x"/>
    <m/>
    <s v="De Corrección"/>
    <s v="Requerir al jefe del área protegida las diligencias pertinentes "/>
    <d v="2022-07-01T00:00:00"/>
    <x v="22"/>
    <n v="289"/>
    <s v="VENCIDA"/>
    <s v="Memorando remitido"/>
    <s v="CANTIDAD"/>
    <n v="1"/>
    <d v="2022-10-03T00:00:00"/>
    <s v="Mediante memorando se raliza reiteración del Cumplimiento de diligencias. Expediente No 028 -2016. MARLON MEJIA CURVELO, se evidencia: 120226530005133_00001 (1); MEMO 2033. N"/>
    <s v="FANNY SABOGAL AGUDELO"/>
    <m/>
    <m/>
    <m/>
    <x v="0"/>
    <m/>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
  </r>
  <r>
    <s v="AUDITORÍA INTERNA "/>
    <m/>
    <d v="2021-09-22T00:00:00"/>
    <s v="NO CONFORMIDAD "/>
    <s v="NO CONFORMIDAD No.23: DTCA_x000a_No se evidenció cumplimiento por parte del PNN Tayrona a lo ordenado en el artículo tercero del auto 734 del 15 de diciembre de 2016. "/>
    <s v="Ineficaz seguimiento a las solicitudes de diligencia de notificación remitidas a las áreas protegidas"/>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
  </r>
  <r>
    <s v="AUDITORÍA INTERNA "/>
    <m/>
    <d v="2021-09-22T00:00:00"/>
    <s v="NO CONFORMIDAD "/>
    <s v="NO CONFORMIDAD No.23: DTCA_x000a_No se evidenció cumplimiento por parte del PNN Tayrona a lo ordenado en el artículo tercero del auto 734 del 15 de diciembre de 2016. "/>
    <s v="Ineficaz seguimiento a las solicitudes de diligencia de notificación remitidas a las áreas protegidas"/>
    <x v="9"/>
    <s v="DTCA"/>
    <x v="1"/>
    <s v="x"/>
    <m/>
    <s v="Correctiva"/>
    <s v="Realizar una mesa de trabajo con el  área protegida a fin de establecer los compromisos para el desarrollo oportuno de las diligencias dando alcance a  la normatividad y el procedimiento de sancionatorio ambiental "/>
    <d v="2022-07-01T00:00:00"/>
    <x v="1"/>
    <n v="394"/>
    <s v="VENCIDA"/>
    <s v="Acta de reunión "/>
    <s v="CANTIDAD"/>
    <n v="7"/>
    <m/>
    <m/>
    <s v="FANNY SABOGAL AGUDELO"/>
    <m/>
    <m/>
    <m/>
    <x v="0"/>
    <m/>
    <s v="Se suscribe con memorando 20221200007613 del 29/07/2022_x000a_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NO CONFORMIDAD "/>
    <s v="NO CONFORMIDAD No.23: DTCA_x000a_No se evidenció cumplimiento por parte del PNN Tayrona a lo ordenado en el artículo tercero del auto 734 del 15 de diciembre de 2016. "/>
    <s v="Ineficaz seguimiento a las solicitudes de diligencia de notificación remitidas a las áreas protegidas"/>
    <x v="9"/>
    <s v="DTCA"/>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d v="2022-07-01T00:00:00"/>
    <x v="1"/>
    <n v="394"/>
    <s v="VENCIDA"/>
    <s v="Lista de asistencia"/>
    <s v="CANTIDAD"/>
    <n v="2"/>
    <m/>
    <m/>
    <s v="FANNY SABOGAL AGUDELO"/>
    <m/>
    <m/>
    <m/>
    <x v="0"/>
    <m/>
    <s v="Se suscribe con memorando 20221200007613 del 29/07/2022_x000a_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66"/>
    <d v="2021-09-22T00:00:00"/>
    <s v="NO CONFORMIDAD "/>
    <s v="NO CONFORMIDAD No.24: DTCA_x000a_No se evidenció la notificación del auto 734 del 15 diciembre de 2016, incumpliendo lo establecido en el artículo 67 y siguientes de la ley 1437 de 2011, y la actividad número 20 del procedimiento AMSPNN_PR_22"/>
    <s v="Ineficaz seguimiento a las solicitudes de diligencia de notificación remitidas a las áreas protegidas"/>
    <x v="9"/>
    <s v="DTCA"/>
    <x v="1"/>
    <s v="x"/>
    <m/>
    <s v="De Corrección"/>
    <s v="Requerir al jefe del área protegida las diligencia de notificación"/>
    <d v="2022-07-01T00:00:00"/>
    <x v="22"/>
    <n v="289"/>
    <s v="VENCIDA"/>
    <s v="Memorando remitido"/>
    <s v="CANTIDAD"/>
    <n v="1"/>
    <d v="2022-10-03T00:00:00"/>
    <s v="Mediante memorando se realiza requerimiento el cumplimiento de diligencias 028 2016 Marlon Mejia Curvelo."/>
    <s v="FANNY SABOGAL AGUDELO"/>
    <m/>
    <m/>
    <m/>
    <x v="0"/>
    <m/>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30/11/2023 Mediante memorando No.20231200006923 del 24 de noviembre del 2023, se solicito al responsable las evidencias  de las acciones que se encuentran en estado abierto vencido._x000a__x000a_"/>
  </r>
  <r>
    <s v="AUDITORÍA INTERNA "/>
    <m/>
    <d v="2021-09-22T00:00:00"/>
    <s v="NO CONFORMIDAD "/>
    <s v="NO CONFORMIDAD No.24: DTCA_x000a_No se evidenció la notificación del auto 734 del 15 diciembre de 2016, incumpliendo lo establecido en el artículo 67 y siguientes de la ley 1437 de 2011, y la actividad número 20 del procedimiento AMSPNN_PR_22"/>
    <s v="Ineficaz seguimiento a las solicitudes de diligencia de notificación remitidas a las áreas protegidas"/>
    <x v="9"/>
    <s v="DTCA"/>
    <x v="1"/>
    <s v="x"/>
    <m/>
    <s v="Correctiv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ÍA INTERNA "/>
    <m/>
    <d v="2021-09-22T00:00:00"/>
    <s v="NO CONFORMIDAD "/>
    <s v="NO CONFORMIDAD No.24: DTCA_x000a_No se evidenció la notificación del auto 734 del 15 diciembre de 2016, incumpliendo lo establecido en el artículo 67 y siguientes de la ley 1437 de 2011, y la actividad número 20 del procedimiento AMSPNN_PR_22"/>
    <s v="Falta mayor seguimiento a las solicitudes de diligencia de notificación remitidas a las áreas protegidas para que no se presenten demoras"/>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24: DTCA_x000a_No se evidenció la notificación del auto 734 del 15 diciembre de 2016, incumpliendo lo establecido en el artículo 67 y siguientes de la ley 1437 de 2011, y la actividad número 20 del procedimiento AMSPNN_PR_22"/>
    <s v="Falta mayor seguimiento a las solicitudes de diligencia de notificación remitidas a las áreas protegidas para que no se presenten demoras"/>
    <x v="9"/>
    <s v="DTCA"/>
    <x v="1"/>
    <s v="x"/>
    <m/>
    <s v="Correctiva"/>
    <s v="Realizar  mesas de trabajo con las  área protegida que  reportan presiones en el ejercicio de las funciones de prevención , vigilancia y control;   a fin de establecer los compromisos para el desarrollo oportuno de las diligencias dando alcance a  la normatividad y el procedimiento de sancionatorio ambiental "/>
    <d v="2022-07-01T00:00:00"/>
    <x v="1"/>
    <n v="394"/>
    <s v="VENCIDA"/>
    <s v="Actas de Reunión"/>
    <s v="CANTIDAD"/>
    <n v="7"/>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67"/>
    <d v="2021-09-22T00:00:00"/>
    <s v="OBSERVACIÓN"/>
    <s v="OBSERVACIÓN No.25: DTCA_x000a_No dar el impulso procesal correspondiente al expediente DTCA -028-2016, ya que, desde la expedición del auto 734 del_x000a_15 diciembre de 2016, no se observan actuaciones conducentes para su notificación, no se han realizado la práctica de las_x000a_diligencias ordenadas en el citado auto, y a pesar de haber pasado más de un año desde la expedición del auto inicio, no_x000a_se cuenta con formulación de cargos"/>
    <m/>
    <x v="9"/>
    <s v="DTCA"/>
    <x v="1"/>
    <s v="x"/>
    <m/>
    <s v="De Mejora"/>
    <s v="Realizar seguimiento en reunión de trabajo con periodicidad bimestral de los expedientes de procesos sancionatorios por parte del equipo de apoyo jurídico de la DTCA"/>
    <d v="2022-07-01T00:00:00"/>
    <x v="21"/>
    <n v="304"/>
    <s v="VENCIDA"/>
    <s v="Acta de reunión de seguimiento "/>
    <s v="CANTIDAD"/>
    <n v="4"/>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68"/>
    <d v="2021-09-22T00:00:00"/>
    <s v="OBSERVACIÓN"/>
    <s v="OBSERVACIÓN No.26: DTCA Realizar la publicación del auto 617 del 24 de noviembre de 2016, 6 meses después de su expedición, omitiendo los fines establecidos en el artículo 69 y 70 de la Ley 99 de 1993 y el artículo 20 de la Ley 1333 de 2009."/>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OBSERVACIÓN"/>
    <s v="OBSERVACIÓN No.26: DTCA Realizar la publicación del auto 617 del 24 de noviembre de 2016, 6 meses después de su expedición, omitiendo los fines establecidos en el artículo 69 y 70 de la Ley 99 de 1993 y el artículo 20 de la Ley 1333 de 2009."/>
    <m/>
    <x v="9"/>
    <s v="DTCA"/>
    <x v="1"/>
    <s v="x"/>
    <m/>
    <s v="De Mejor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OBSERVACIÓN"/>
    <s v="OBSERVACIÓN No.26: DTCA Realizar la publicación del auto 617 del 24 de noviembre de 2016, 6 meses después de su expedición, omitiendo los fines establecidos en el artículo 69 y 70 de la Ley 99 de 1993 y el artículo 20 de la Ley 1333 de 2009."/>
    <m/>
    <x v="9"/>
    <s v="DTCA"/>
    <x v="1"/>
    <s v="x"/>
    <m/>
    <s v="De Mejora"/>
    <s v="Realizar seguimiento en reunión de trabajo con periodicidad bimestral de los expedientes de procesos sancionatorios por parte del equipo de apoyo jurídico de la DTCA"/>
    <d v="2022-07-01T00:00:00"/>
    <x v="21"/>
    <n v="304"/>
    <s v="VENCIDA"/>
    <s v="Acta de reunión de seguimiento "/>
    <s v="CANTIDAD"/>
    <n v="4"/>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69"/>
    <d v="2021-09-22T00:00:00"/>
    <s v="OBSERVACIÓN"/>
    <s v="OBSERVACIÓN No.27: DTCA Pese a agotar el procedimiento para la notificación personal, se observa falencias al momento de notificar, ya que no obra constancia en calidad de que se le notifica al auto cuatro 454 el 30 de mayo 2017 a la señora Yoanis María de Ávila Santiago, y no obra copia del certificado de existencia y representación de la investigada."/>
    <m/>
    <x v="9"/>
    <s v="DTCA"/>
    <x v="1"/>
    <s v="x"/>
    <m/>
    <s v="De Mejora"/>
    <s v="Indicar en los memorandos de solicitud de notificación los requisitos para notificar a personas jurídicas "/>
    <d v="2022-07-01T00:00:00"/>
    <x v="1"/>
    <n v="394"/>
    <s v="VENCIDA"/>
    <s v="Memorandos con requisitos remitido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OBSERVACIÓN"/>
    <s v="OBSERVACIÓN No.27: DTCA Pese a agotar el procedimiento para la notificación personal, se observa falencias al momento de notificar, ya que no obra constancia en calidad de que se le notifica al auto cuatro 454 el 30 de mayo 2017 a la señora Yoanis María de Ávila Santiago, y no obra copia del certificado de existencia y representación de la investigada."/>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OBSERVACIÓN"/>
    <s v="OBSERVACIÓN No.27: DTCA Pese a agotar el procedimiento para la notificación personal, se observa falencias al momento de notificar, ya que no obra constancia en calidad de que se le notifica al auto cuatro 454 el 30 de mayo 2017 a la señora Yoanis María de Ávila Santiago, y no obra copia del certificado de existencia y representación de la investigada."/>
    <m/>
    <x v="9"/>
    <s v="DTCA"/>
    <x v="1"/>
    <s v="x"/>
    <m/>
    <s v="De Mejor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0"/>
    <d v="2021-09-22T00:00:00"/>
    <s v="OBSERVACIÓN"/>
    <s v="OBSERVACIÓN No.28: DTCA No se observó el impulso procesal correspondiente al expediente DTCA-056-2016, desde el 27 de julio de 2017, fecha en que se notificó el auto de inicio."/>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_x000a__x000a_30/11/2023 Mediante memorando No.20231200006923 del 24 de noviembre del 2023, se solicito al responsable las evidencias  de las acciones que se encuentran en estado abierto vencido."/>
  </r>
  <r>
    <s v="AUDITORÍA INTERNA "/>
    <m/>
    <d v="2021-09-22T00:00:00"/>
    <s v="OBSERVACIÓN"/>
    <s v="OBSERVACIÓN No.28: DTCA No se observó el impulso procesal correspondiente al expediente DTCA-056-2016, desde el 27 de julio de 2017, fecha en que se notificó el auto de inicio."/>
    <m/>
    <x v="9"/>
    <s v="DTCA"/>
    <x v="1"/>
    <s v="x"/>
    <m/>
    <s v="De Mejor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1"/>
    <d v="2021-09-22T00:00:00"/>
    <s v="OBSERVACIÓN"/>
    <s v="OBSERVACIÓN No.29: DTCA No dar el impulso procesal correspondiente al expediente DTCA-035-2017, desde el 25 de septiembre de 2017, fecha en que se notificó el auto de inicio, no hay impulsos procesales."/>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OBSERVACIÓN"/>
    <s v="OBSERVACIÓN No.29: DTCA No dar el impulso procesal correspondiente al expediente DTCA-035-2017, desde el 25 de septiembre de 2017, fecha en que se notificó el auto de inicio, no hay impulsos procesales."/>
    <m/>
    <x v="9"/>
    <s v="DTCA"/>
    <x v="1"/>
    <s v="x"/>
    <m/>
    <s v="De Mejor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2"/>
    <d v="2021-09-22T00:00:00"/>
    <s v="OBSERVACIÓN"/>
    <s v="OBSERVACIÓN No.30: DTCA No dar el impulso procesal correspondiente al expediente DTCA-032-2020, a pesar de haberse detectado la presunta infracción ambiental, al interior del sector bahía Concha desde el día 14 de septiembre de 2018, y no haber notificado el Auto 591 del 13 de agosto de 2020."/>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OBSERVACIÓN"/>
    <s v="OBSERVACIÓN No.30: DTCA No dar el impulso procesal correspondiente al expediente DTCA-032-2020, a pesar de haberse detectado la presunta infracción ambiental, al interior del sector bahía Concha desde el día 14 de septiembre de 2018, y no haber notificado el Auto 591 del 13 de agosto de 2020."/>
    <m/>
    <x v="9"/>
    <s v="DTCA"/>
    <x v="1"/>
    <s v="x"/>
    <m/>
    <s v="De Mejor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3"/>
    <d v="2021-09-22T00:00:00"/>
    <s v="NO CONFORMIDAD "/>
    <s v="NO CONFORMIDAD No.29: DTCA La legalización de la medida preventiva impuesta mediante acta de fecha 08 de junio de 2012, se efectuó por fuera del término establecido en el artículo 15 de la ley 1333 de 2009, el cual establece un término máximo de 3 días para legalizar la medida preventiva impuesta en flagrancia."/>
    <s v="Deficientes conocimientos en el tema por parte del personal del área protegida quien adelantó en primera instancia el proceso sancionatorio antes de la distribución de funciones de PNNC"/>
    <x v="9"/>
    <s v="DTCA"/>
    <x v="1"/>
    <s v="x"/>
    <m/>
    <s v="Correctiva"/>
    <s v="Sensibilizar al equipo de las áreas protegidas y responsables de apoyo del proceso autoridad ambiental respecto las diligencias del procedimiento sancionatorio ambiental"/>
    <d v="2022-07-01T00:00:00"/>
    <x v="1"/>
    <n v="394"/>
    <s v="VENCIDA"/>
    <s v="Lista de asistencia y presentación"/>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NO CONFORMIDAD "/>
    <s v="NO CONFORMIDAD No.29: DTCA La legalización de la medida preventiva impuesta mediante acta de fecha 08 de junio de 2012, se efectuó por fuera del término establecido en el artículo 15 de la ley 1333 de 2009, el cual establece un término máximo de 3 días para legalizar la medida preventiva impuesta en flagrancia."/>
    <s v="Deficientes conocimientos en el tema por parte del personal del área protegida quien adelantó en primera instancia el proceso sancionatorio antes de la distribución de funciones de PNNC"/>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4"/>
    <d v="2021-09-22T00:00:00"/>
    <s v="NO CONFORMIDAD "/>
    <s v="NO CONFORMIDAD No.30: DTCA No se evidenció apertura al proceso sancionatorio de carácter ambiental dentro de la oportunidad establecida en el artículo 17 la Ley 1333, el cual contempla una duración de seis (6) meses para adelantar la indagación preliminar y adoptar decisión de abrir investigación y/o archivo del expediente"/>
    <s v="Deficientes conocimientos en el tema del personal del área protegida quien adelantó en primera instancia el proceso sancionatorio"/>
    <x v="9"/>
    <s v="DTCA"/>
    <x v="1"/>
    <s v="x"/>
    <m/>
    <s v="Correctiva"/>
    <s v="Sensibilizar al equipo de las áreas protegidas y responsables de apoyo del proceso autoridad ambiental respecto las diligencias del procedimiento sancionatorio ambiental"/>
    <d v="2022-07-01T00:00:00"/>
    <x v="1"/>
    <n v="394"/>
    <s v="VENCIDA"/>
    <s v="Lista de asistencia y presentación"/>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NO CONFORMIDAD "/>
    <s v="NO CONFORMIDAD No.30: DTCA No se evidenció apertura al proceso sancionatorio de carácter ambiental dentro de la oportunidad establecida en el artículo 17 la Ley 1333, el cual contempla una duración de seis (6) meses para adelantar la indagación preliminar y adoptar decisión de abrir investigación y/o archivo del expediente"/>
    <s v="Deficientes conocimientos en el tema del personal del área protegida quien adelantó en primera instancia el proceso sancionatorio"/>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5"/>
    <d v="2021-09-22T00:00:00"/>
    <s v="NO CONFORMIDAD "/>
    <s v="NO CONFORMIDAD No.31: DTCA No se evidenció comunicación del auto 361 del 25 de junio 2013 a la Procuraduría General de la nación, vulnerando con lo anterior el artículo 56 de la ley 1333 de 2009."/>
    <s v="Por error involuntario  y el número de expedientes no se tuvo en cuenta la falta de cumplimiento de la diligencia "/>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31: DTCA No se evidenció comunicación del auto 361 del 25 de junio 2013 a la Procuraduría General de la nación, vulnerando con lo anterior el artículo 56 de la ley 1333 de 2009."/>
    <s v="Por error involuntario  y el número de expedientes no se tuvo en cuenta la falta de cumplimiento de la diligencia "/>
    <x v="9"/>
    <s v="DTCA"/>
    <x v="1"/>
    <s v="x"/>
    <m/>
    <s v="Correctiva"/>
    <s v="Realizar seguimiento en reunión de trabajo con periodicidad bimestral de los expedientes de procesos sancionatorios por parte del equipo de apoyo jurídico de la DTCA"/>
    <d v="2022-07-01T00:00:00"/>
    <x v="21"/>
    <n v="304"/>
    <s v="VENCIDA"/>
    <s v="Acta de reunión de seguimiento "/>
    <s v="CANTIDAD"/>
    <n v="4"/>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6"/>
    <d v="2021-09-22T00:00:00"/>
    <s v="OBSERVACIÓN"/>
    <s v="OBSERVACIÓN No.31: DTCA A la fecha la Dirección Territorial Caribe no ha decidido el fondo el proceso adelantado en el expediente 001 de 2012 en contra del ciudadano Jorge Luis Díaz de Oro, identificado con cédula de ciudadanía número 7929854 de San Juan de Nepomuceno, a pesar de haber transcurrido más de 15 días desde la finalización de la oportunidad para presentar alegatos de conclusión y/o vencimiento del periodo probatorio"/>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OBSERVACIÓN"/>
    <s v="OBSERVACIÓN No.31: DTCA A la fecha la Dirección Territorial Caribe no ha decidido el fondo el proceso adelantado en el expediente 001 de 2012 en contra del ciudadano Jorge Luis Díaz de Oro, identificado con cédula de ciudadanía número 7929854 de San Juan de Nepomuceno, a pesar de haber transcurrido más de 15 días desde la finalización de la oportunidad para presentar alegatos de conclusión y/o vencimiento del periodo probatorio"/>
    <m/>
    <x v="9"/>
    <s v="DTCA"/>
    <x v="1"/>
    <s v="x"/>
    <m/>
    <s v="De Mejor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7"/>
    <d v="2021-09-22T00:00:00"/>
    <s v="OBSERVACIÓN"/>
    <s v="OBSERVACIÓN No 32: DTCA Se observan demoras en la notificación del Auto 472 de 24 de septiembre de 2014, ya que la citación para la notificación fue expedida e día 18 de agosto de 2015, entregada el 27 de agosto de 2015 y solo se surtió la notificación personal solo hasta el día 02 de septiembre de 2015 al Señor Miguel Epiayu Epinayu."/>
    <m/>
    <x v="9"/>
    <s v="DTCA"/>
    <x v="1"/>
    <s v="x"/>
    <m/>
    <s v="De Mejora"/>
    <s v="Realizar espacios de sensibilizar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d v="2022-07-01T00:00:00"/>
    <x v="1"/>
    <n v="394"/>
    <s v="VENCIDA"/>
    <s v="Lista de asistencia"/>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OBSERVACIÓN"/>
    <s v="OBSERVACIÓN No 32: DTCA Se observan demoras en la notificación del Auto 472 de 24 de septiembre de 2014, ya que la citación para la notificación fue expedida e día 18 de agosto de 2015, entregada el 27 de agosto de 2015 y solo se surtió la notificación personal solo hasta el día 02 de septiembre de 2015 al Señor Miguel Epiayu Epinayu."/>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8"/>
    <d v="2021-09-22T00:00:00"/>
    <s v="OBSERVACIÓN"/>
    <s v="OBSERVACIÓN No.33: DTCA El Santuario de Fauna y Flora Los Flamencos debe adoptar las medidas necesarias para la notificación de los actos administrativos conforme al artículo 67 y siguientes de la Ley 1437 de 2011, así como el artículo 24 de la Ley 1333 de 2009.Con el fin de evitar dilaciones injustificadas de los procesos. Teniendo en cuenta que el auto 440 del 18 de septiembre de 2015, solo quedo notificado correctamente hasta el día 26 de agosto de 2016."/>
    <m/>
    <x v="9"/>
    <s v="DTCA"/>
    <x v="1"/>
    <s v="x"/>
    <m/>
    <s v="De Mejora"/>
    <s v="Realizar espacios de sensibilizar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d v="2022-07-01T00:00:00"/>
    <x v="1"/>
    <n v="394"/>
    <s v="VENCIDA"/>
    <s v="Lista de asistencia"/>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OBSERVACIÓN"/>
    <s v="OBSERVACIÓN No.33: DTCA El Santuario de Fauna y Flora Los Flamencos debe adoptar las medidas necesarias para la notificación de los actos administrativos conforme al artículo 67 y siguientes de la Ley 1437 de 2011, así como el artículo 24 de la Ley 1333 de 2009.Con el fin de evitar dilaciones injustificadas de los procesos. Teniendo en cuenta que el auto 440 del 18 de septiembre de 2015, solo quedo notificado correctamente hasta el día 26 de agosto de 2016."/>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
  </r>
  <r>
    <s v="AUDITORÍA INTERNA "/>
    <n v="879"/>
    <d v="2021-09-22T00:00:00"/>
    <s v="NO CONFORMIDAD "/>
    <s v="NO CONFORMIDAD No.33: DTCA No se ha evidenciado notificación del auto 626 del 15 de septiembre de 2020, incumpliendo lo establecido en el artículo 67 y siguientes de la Ley 1437 de 2011."/>
    <s v="Ineficaz seguimiento a las solicitudes de diligencia de notificación remitidas a las áreas protegidas"/>
    <x v="9"/>
    <s v="DTCA"/>
    <x v="1"/>
    <s v="x"/>
    <m/>
    <s v="De Corrección"/>
    <s v="Requerir al jefe del área protegida las diligencias pertinentes "/>
    <d v="2022-07-01T00:00:00"/>
    <x v="22"/>
    <n v="289"/>
    <s v="VENCIDA"/>
    <s v="Memorando remitido"/>
    <s v="CANTIDAD"/>
    <n v="1"/>
    <d v="2022-10-03T00:00:00"/>
    <s v="Mediante memorando  se realiza requerimiento de  Informe de criterios para imposición de sanción- Expediente sancionatorio No. 004 de 2013- MIGUEL EPIAYU EPINAYU."/>
    <s v="FANNY SABOGAL AGUDELO"/>
    <m/>
    <m/>
    <m/>
    <x v="0"/>
    <m/>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33: DTCA No se ha evidenciado notificación del auto 626 del 15 de septiembre de 2020, incumpliendo lo establecido en el artículo 67 y siguientes de la Ley 1437 de 2011."/>
    <s v="Ineficaz seguimiento a las solicitudes de diligencia de notificación remitidas a las áreas protegidas"/>
    <x v="9"/>
    <s v="DTCA"/>
    <x v="1"/>
    <s v="x"/>
    <m/>
    <s v="De Corrección"/>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33: DTCA No se ha evidenciado notificación del auto 626 del 15 de septiembre de 2020, incumpliendo lo establecido en el artículo 67 y siguientes de la Ley 1437 de 2011."/>
    <s v="Ineficaz seguimiento a las solicitudes de diligencia de notificación remitidas a las áreas protegidas"/>
    <x v="9"/>
    <s v="DTCA"/>
    <x v="1"/>
    <s v="x"/>
    <m/>
    <s v="De Corrección"/>
    <s v="Realizar una mesa de trabajo con el  área protegida a fin de establecer los compromisos para el desarrollo oportuno de las diligencias dando alcance a  la normatividad y el procedimiento de sancionatorio ambiental "/>
    <d v="2022-07-01T00:00:00"/>
    <x v="1"/>
    <n v="394"/>
    <s v="VENCIDA"/>
    <s v="Acta de reunión "/>
    <s v="CANTIDAD"/>
    <n v="7"/>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NO CONFORMIDAD "/>
    <s v="NO CONFORMIDAD No.33: DTCA No se ha evidenciado notificación del auto 626 del 15 de septiembre de 2020, incumpliendo lo establecido en el artículo 67 y siguientes de la Ley 1437 de 2011."/>
    <s v="Ineficaz seguimiento a las solicitudes de diligencia de notificación remitidas a las áreas protegidas"/>
    <x v="9"/>
    <s v="DTCA"/>
    <x v="1"/>
    <s v="x"/>
    <m/>
    <s v="De Corrección"/>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d v="2022-07-01T00:00:00"/>
    <x v="1"/>
    <n v="394"/>
    <s v="VENCIDA"/>
    <s v="Lista de asistencia"/>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80"/>
    <d v="2021-09-22T00:00:00"/>
    <s v="OBSERVACIÓN"/>
    <s v="OBSERVACIÓN No.34: No se observa impulso procesal del expediente DTCA 04-2013, desde el día 15 de septiembre de 2020."/>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OBSERVACIÓN"/>
    <s v="OBSERVACIÓN No.34: No se observa impulso procesal del expediente DTCA 04-2013, desde el día 15 de septiembre de 2020."/>
    <m/>
    <x v="9"/>
    <s v="DTCA"/>
    <x v="1"/>
    <s v="x"/>
    <m/>
    <s v="De Mejor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81"/>
    <d v="2021-09-22T00:00:00"/>
    <s v="NO CONFORMIDAD "/>
    <s v="NO CONFORMIDAD No.34: DTCA No se evidenció la realización de manera correcta de la notificación del auto 529 del 20 de octubre de 2015 al señor Dairo de Jesús Mejía Benjumea vulnerando el artículo 29 de la constitución, el articulo 69 y siguientes de la Ley 1437 de 2011 y la actividad 42 del procedimiento AMSPNN_PR_22."/>
    <s v="El AP no ha dado trámite al requerimiento remitido por el equipo jurídico para subsanar la solicitud de notificación"/>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r>
  <r>
    <s v="AUDITORÍA INTERNA "/>
    <m/>
    <d v="2021-09-22T00:00:00"/>
    <s v="NO CONFORMIDAD "/>
    <s v="NO CONFORMIDAD No.34: DTCA No se evidenció la realización de manera correcta de la notificación del auto 529 del 20 de octubre de 2015 al señor Dairo de Jesús Mejía Benjumea vulnerando el artículo 29 de la constitución, el articulo 69 y siguientes de la Ley 1437 de 2011 y la actividad 42 del procedimiento AMSPNN_PR_22."/>
    <s v="El AP no ha dado trámite al requerimiento remitido por el equipo jurídico para subsanar la solicitud de notificación"/>
    <x v="9"/>
    <s v="DTCA"/>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d v="2022-07-01T00:00:00"/>
    <x v="1"/>
    <n v="394"/>
    <s v="VENCIDA"/>
    <s v="Lista de asistencia"/>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82"/>
    <d v="2021-09-22T00:00:00"/>
    <s v="OBSERVACIÓN"/>
    <s v="OBSERVACIÓN No.35: DTCA No se evidenció impulso procesal al expediente DTCA 01-2014 desde el 24 de noviembre de 2015"/>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OBSERVACIÓN"/>
    <s v="OBSERVACIÓN No.35: DTCA No se evidenció impulso procesal al expediente DTCA 01-2014 desde el 24 de noviembre de 2015"/>
    <m/>
    <x v="9"/>
    <s v="DTCA"/>
    <x v="1"/>
    <s v="x"/>
    <m/>
    <s v="De Mejor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83"/>
    <d v="2021-09-22T00:00:00"/>
    <s v="NO CONFORMIDAD "/>
    <s v="NO CONFORMIDAD No.35 DTCA No se evidenció la comunicación de la Resolución 147 del 02 de octubre de 2017 a la Procuraduría General de la Nación, incumpliendo la actividad 33 del procedimiento AMSPNN_PR_22 y el inciso 3 del artículo 56 de la Ley 1333 de 2009."/>
    <s v="No se contaba con una herramienta o punto de control que permitiera alertar sobre vencimientos para la realización de la comunicación,  que evitara pasar por alto las diligencias debido a las diferentes actividades contractuales."/>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84"/>
    <d v="2021-09-22T00:00:00"/>
    <s v="NO CONFORMIDAD "/>
    <s v="NO CONFORMIDAD No.37: DTCA Se observa incumplimiento a lo establecido en el artículo 56 de la Ley 1333 por cuanto no obra la comunicación al Procurador."/>
    <s v="Por error involuntario  y el número de expedientes no se tuvo en cuenta la falta de cumplimiento de la diligencia "/>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37: DTCA Se observa incumplimiento a lo establecido en el artículo 56 de la Ley 1333 por cuanto no obra la comunicación al Procurador."/>
    <s v="Por error involuntario  y el número de expedientes no se tuvo en cuenta la falta de cumplimiento de la diligencia "/>
    <x v="9"/>
    <s v="DTCA"/>
    <x v="1"/>
    <s v="x"/>
    <m/>
    <s v="Correctiva"/>
    <s v="Realizar seguimiento en reunión de trabajo con periodicidad bimestral de los expedientes de procesos sancionatorios por parte del equipo de apoyo jurídico de la DTCA"/>
    <d v="2022-07-01T00:00:00"/>
    <x v="21"/>
    <n v="304"/>
    <s v="VENCIDA"/>
    <s v="Acta de reunión de seguimiento "/>
    <s v="CANTIDAD"/>
    <n v="4"/>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85"/>
    <d v="2021-09-22T00:00:00"/>
    <s v="NO CONFORMIDAD "/>
    <s v="NO CONFORMIDAD No.39: DTCA Se evidenció la expedición de la Resolución 168 del 01 de diciembre de 2016, incumpliendo el término de 15 días contados desde la presentación de descargos o el vencimiento del periodo probatorio, con lo cual se vulnero el artículo 27 de la Ley 1333 de 2009."/>
    <s v="Demoras en la expedición del informe técnico de criterio a falta de los insumos correspondientes e insuficiente personal para la elaboración"/>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39: DTCA Se evidenció la expedición de la Resolución 168 del 01 de diciembre de 2016, incumpliendo el término de 15 días contados desde la presentación de descargos o el vencimiento del periodo probatorio, con lo cual se vulnero el artículo 27 de la Ley 1333 de 2009."/>
    <s v="Demoras en la expedición del informe técnico de criterio a falta de los insumos correspondientes e insuficiente personal que atiende lo correspondiente"/>
    <x v="9"/>
    <s v="DTCA"/>
    <x v="1"/>
    <s v="x"/>
    <m/>
    <s v="Correctiva"/>
    <s v="Realizar espacios de sensibilización a los responsables  en los equipos técnicos de las áreas protegidas  con el fin de fortalecer el conocimiento y reconocer la importancia de las respuestas oportunas a las solicitudes para la elaboración de informes técnicos de criterios"/>
    <d v="2022-07-01T00:00:00"/>
    <x v="1"/>
    <n v="394"/>
    <s v="VENCIDA"/>
    <s v="Lista de asistencia"/>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86"/>
    <d v="2021-09-22T00:00:00"/>
    <s v="NO CONFORMIDAD "/>
    <s v="NO CONFORMIDAD No.40 DTCA No se evidenció la realización de la notificación de la Resolución 168 del 01 de diciembre de 2016 en debida forma, incumpliendo con el artículo 67 de la Ley 1437 de 2014 al no informarle al sancionado los recursos de Ley y los plazos para presentarlos."/>
    <s v="Falta de apropiación de los criterios contenidos en el acto administrativo que soporta la acción de notificación"/>
    <x v="9"/>
    <s v="DTCA"/>
    <x v="1"/>
    <s v="x"/>
    <m/>
    <s v="De Corrección"/>
    <s v="Reiterar el requerimiento al área protegida para realizar la diligencia de notificación correctamente"/>
    <d v="2022-07-01T00:00:00"/>
    <x v="22"/>
    <n v="289"/>
    <s v="VENCIDA"/>
    <s v="Memorando remitido"/>
    <s v="CANTIDAD"/>
    <n v="1"/>
    <d v="2022-10-03T00:00:00"/>
    <s v="Mediante memorando se realizó Reiteración de solicitud de constancia de no presentación de recursos o remisión de_x000a_recursos contra la resolución No. 168 de 01-12-2018. Expediente No., 010 de 2014-_x000a_Alcides Pimienta. Evidencia: Evidencia de notificación de la resolución 168 de 01 de diciembre de 2016.; Evidencia de notificación de la resolución 168 de 01 de diciembre de 2016."/>
    <s v="FANNY SABOGAL AGUDELO"/>
    <m/>
    <m/>
    <m/>
    <x v="0"/>
    <m/>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40 DTCA No se evidenció la realización de la notificación de la Resolución 168 del 01 de diciembre de 2016 en debida forma, incumpliendo con el artículo 67 de la Ley 1437 de 2014 al no informarle al sancionado los recursos de Ley y los plazos para presentarlos."/>
    <s v="Falta de apropiación de los criterios contenidos en el acto administrativo que soporta la acción de notificación"/>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40 DTCA No se evidenció la realización de la notificación de la Resolución 168 del 01 de diciembre de 2016 en debida forma, incumpliendo con el artículo 67 de la Ley 1437 de 2014 al no informarle al sancionado los recursos de Ley y los plazos para presentarlos."/>
    <s v="Falta de apropiación de los criterios contenidos en el acto administrativo que soporta la acción de notificación"/>
    <x v="9"/>
    <s v="DTCA"/>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d v="2022-07-01T00:00:00"/>
    <x v="1"/>
    <n v="394"/>
    <s v="VENCIDA"/>
    <s v="Lista de asistencia"/>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87"/>
    <d v="2021-09-22T00:00:00"/>
    <s v="OBSERVACIÓN"/>
    <s v="OBSERVACIÓN No.36: DTCA El artículo 1 del auto 001 del 23 de marzo de 2014 no establece a quien se le impone la medida preventiva, a que proyecto, obra o actividad se le impone la medida preventiva"/>
    <m/>
    <x v="9"/>
    <s v="DTCA"/>
    <x v="1"/>
    <s v="x"/>
    <m/>
    <s v="De Mejor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d v="2022-07-01T00:00:00"/>
    <x v="1"/>
    <n v="394"/>
    <s v="VENCIDA"/>
    <s v="Lista de asistencia"/>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88"/>
    <d v="2021-09-22T00:00:00"/>
    <s v="NO CONFORMIDAD "/>
    <s v="NO CONFORMIDAD No.41: DTCA No da cumplimiento al artículo 16 de la Ley 1333, al emitir el auto de inicio 333 del 27 de junio de 2014, por fuera del término de 10 días contados desde la expedición del auto que legalizo la medida preventiva impuesta mediante acta de fecha 02 de abril de 2014."/>
    <s v="El diligenciamiento de los formatos establecidos en el marco del SGI  y otras acciones propias del AP demandan mayor término que el establecido en la Ley 1333"/>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89"/>
    <d v="2021-09-22T00:00:00"/>
    <s v="NO CONFORMIDAD "/>
    <s v="NO CONFORMIDAD No.42: DTCA No se evidenció la emisión de la decisión de fondo en el proceso sancionatorio ambiental adelantado en el expediente 011-2014 dentro de los 15 días siguientes al vencimiento del periodo probatorio, con lo cual se vulnera el artículo 27 de la Ley 1333 de 2009."/>
    <s v="Impulso procesal limitado como resultado de la carga laboral y el número de procesos que llevan los abogados del equipo de apoyo jurídico de la DTCA"/>
    <x v="9"/>
    <s v="DTCA"/>
    <x v="1"/>
    <s v="x"/>
    <m/>
    <s v="De Corrección"/>
    <s v="Requerir al área protegida para que se cumpla notificación del auto de alegatos"/>
    <d v="2022-07-01T00:00:00"/>
    <x v="22"/>
    <n v="289"/>
    <s v="VENCIDA"/>
    <s v="Memorando remitido"/>
    <s v="CANTIDAD"/>
    <n v="1"/>
    <d v="2022-10-03T00:00:00"/>
    <s v="Mediante memorando se realizó Reiteración de solicitud de notificación de auto No. 550 de 20 de agosto de 2021-Expediente sancionatorio No. 011 de 2014- Leydi Johana Hurtado. Evidencias: Requerimiento al área para que notifique el auto de alegatos; REITERACIÓN DE SOLICITUD DE  NOTIFICACIÓN DE AUTO 550 DE 2021- LEYDY HURTADO.."/>
    <s v="FANNY SABOGAL AGUDELO"/>
    <m/>
    <m/>
    <m/>
    <x v="0"/>
    <m/>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42: DTCA No se evidenció la emisión de la decisión de fondo en el proceso sancionatorio ambiental adelantado en el expediente 011-2014 dentro de los 15 días siguientes al vencimiento del periodo probatorio, con lo cual se vulnera el artículo 27 de la Ley 1333 de 2009."/>
    <s v="Impulso procesal limitado como resultado de la carga laboral y el número de procesos que llevan los abogados del equipo de apoyo jurídico de la DTCA"/>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42: DTCA No se evidenció la emisión de la decisión de fondo en el proceso sancionatorio ambiental adelantado en el expediente 011-2014 dentro de los 15 días siguientes al vencimiento del periodo probatorio, con lo cual se vulnera el artículo 27 de la Ley 1333 de 2009."/>
    <s v="Impulso procesal limitado como resultado de la carga laboral y el número de procesos que llevan los abogados del equipo de apoyo jurídico de la DTCA"/>
    <x v="9"/>
    <s v="DTCA"/>
    <x v="1"/>
    <s v="x"/>
    <m/>
    <s v="Correctiv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42: DTCA No se evidenció la emisión de la decisión de fondo en el proceso sancionatorio ambiental adelantado en el expediente 011-2014 dentro de los 15 días siguientes al vencimiento del periodo probatorio, con lo cual se vulnera el artículo 27 de la Ley 1333 de 2009."/>
    <s v="Impulso procesal limitado como resultado de la carga laboral y el número de procesos que llevan los abogados del equipo de apoyo jurídico de la DTCA"/>
    <x v="9"/>
    <s v="DTCA"/>
    <x v="1"/>
    <s v="x"/>
    <m/>
    <s v="Correctiva"/>
    <s v="Realizar seguimiento en reunión de trabajo con periodicidad bimestral de los expedientes de procesos sancionatorios por parte del equipo de apoyo jurídico de la DTCA"/>
    <d v="2022-07-01T00:00:00"/>
    <x v="21"/>
    <n v="304"/>
    <s v="VENCIDA"/>
    <s v="Acta de reunión de seguimiento "/>
    <s v="CANTIDAD"/>
    <n v="4"/>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90"/>
    <d v="2021-09-22T00:00:00"/>
    <s v="NO CONFORMIDAD "/>
    <s v="NO CONFORMIDAD No.44: DTCA No se evidenció la publicación de la Resolución 014 del 17 de julio de 2009, en la Gaceta Ambiental de Parques Nacionales de Colombia, incumpliendo lo ordenado por el artículo 70 de la Ley 99 de 1993, que obliga a la publicación de los autos que inician los procedimientos ambientales."/>
    <s v="No se verificó si el Grupo Jurídico de la UAESPN publicó la resolución en razón a la solicitud remitida desde la DTCA"/>
    <x v="9"/>
    <s v="DTCA"/>
    <x v="1"/>
    <s v="x"/>
    <m/>
    <s v="Correctiva"/>
    <s v="Dar estricto cumplimiento a la publicación y evidenciar  las nuevas resoluciones en la gaceta ambiental de PNNC conforme lo establece el procedimiento "/>
    <d v="2022-07-01T00:00:00"/>
    <x v="1"/>
    <n v="394"/>
    <s v="VENCIDA"/>
    <s v="Correo electrónico de solicitud y confirmación de las publicaciones e Impr Pants de publicación"/>
    <s v="PORCENTAJE"/>
    <n v="100"/>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91"/>
    <d v="2021-09-22T00:00:00"/>
    <s v="NO CONFORMIDAD "/>
    <s v="NO CONFORMIDAD No.45 DTCA Se evidenció la prórroga del periodo probatorio mediante Auto 077 del 28 de septiembre de 2012, auto que fue expedido por fuera de los primeros 30 días establecidos en el Auto 040 del 14 de mayo de 2012, incumpliendo con ello lo establecido en el artículo 26 de la Ley 1333 de 2009 y el artículo 29 constituciona"/>
    <s v="Demoras en la elaboración del concepto técnico, no se contaba con el insumo necesario, la práctica por parte del personal responsable y escaso personal para la elaboración. "/>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45 DTCA Se evidenció la prórroga del periodo probatorio mediante Auto 077 del 28 de septiembre de 2012, auto que fue expedido por fuera de los primeros 30 días establecidos en el Auto 040 del 14 de mayo de 2012, incumpliendo con ello lo establecido en el artículo 26 de la Ley 1333 de 2009 y el artículo 29 constituciona"/>
    <s v="Demoras en la elaboración del concepto técnico, no se contaba con el insumo necesario, la práctica por parte del personal responsable y escaso personal para la elaboración. "/>
    <x v="9"/>
    <s v="DTCA"/>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d v="2022-07-01T00:00:00"/>
    <x v="1"/>
    <n v="394"/>
    <s v="VENCIDA"/>
    <s v="Lista de asistencia"/>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92"/>
    <d v="2021-09-22T00:00:00"/>
    <s v="OBSERVACIÓN"/>
    <s v="OBSERVACIÓN No.38: DTCA Se evidenció la emisión del concepto 052 del 28 de diciembre de 2012, por fuera del término probatorio ordenado por el auto 040 del 14 de mayo de 2012, ampliado por el Auto 077 del 28 de septiembre de 2012"/>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OBSERVACIÓN"/>
    <s v="OBSERVACIÓN No.38: DTCA Se evidenció la emisión del concepto 052 del 28 de diciembre de 2012, por fuera del término probatorio ordenado por el auto 040 del 14 de mayo de 2012, ampliado por el Auto 077 del 28 de septiembre de 2012"/>
    <m/>
    <x v="9"/>
    <s v="DTCA"/>
    <x v="1"/>
    <s v="x"/>
    <m/>
    <s v="De Mejora"/>
    <s v="Realizar seguimiento en reunión de trabajo con periodicidad bimestral de los expedientes de procesos sancionatorios por parte del equipo de apoyo jurídico de la DTCA"/>
    <d v="2022-07-01T00:00:00"/>
    <x v="21"/>
    <n v="304"/>
    <s v="VENCIDA"/>
    <s v="Acta de reunión de seguimiento "/>
    <s v="CANTIDAD"/>
    <n v="4"/>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_x000a_30/11/2023 Mediante memorando No.20231200006923 del 24 de noviembre del 2023, se solicito al responsable las evidencias  de las acciones que se encuentran en estado abierto vencido."/>
  </r>
  <r>
    <s v="AUDITORÍA INTERNA "/>
    <n v="893"/>
    <d v="2021-09-22T00:00:00"/>
    <s v="NO CONFORMIDAD "/>
    <s v="NO CONFORMIDAD No.46: DTCA Se evidenció la apertura de dos periodos probatorios mediante los Autos 654 del 21 de noviembre de 2014 y 601 del 08 de agosto de 2019, para resolver el recurso de reposición interpuesto por el Dr. Rafael Mendieta Bermúdez, mediante radicado del 15 de agosto de 2014, incumpliendo con ello lo establecido en el artículo 58 del Decreto 01 de 1984."/>
    <s v=" falta de apropiación a las solicitudes sumado al poco personal en las AP no permitió atender oportunamente los requerimientos "/>
    <x v="9"/>
    <s v="DTCA"/>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d v="2022-07-01T00:00:00"/>
    <x v="1"/>
    <n v="394"/>
    <s v="VENCIDA"/>
    <s v="Lista de asistencia"/>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NO CONFORMIDAD "/>
    <s v="NO CONFORMIDAD No.46: DTCA Se evidenció la apertura de dos periodos probatorios mediante los Autos 654 del 21 de noviembre de 2014 y 601 del 08 de agosto de 2019, para resolver el recurso de reposición interpuesto por el Dr. Rafael Mendieta Bermúdez, mediante radicado del 15 de agosto de 2014, incumpliendo con ello lo establecido en el artículo 58 del Decreto 01 de 1984."/>
    <s v=" falta de apropiación a las solicitudes sumado al poco personal en las AP no permitió atender oportunamente los requerimientos "/>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94"/>
    <d v="2021-09-22T00:00:00"/>
    <s v="NO CONFORMIDAD "/>
    <s v="NO CONFORMIDAD No.47: DTCA No se evidenció la respuesta al recurso de reposición interpuesto por el Dr. Rafael Mendieta Bermúdez, mediante radicado del 15 de agosto de 2014, trascurridos siete (7) años, incumplimiento el término de dos (2) meses establecido en el artículo 60 del Decreto 01 de 1984."/>
    <s v="No se priorizó la continuidad del seguimiento a las diligencias del proceso teniendo en cuenta que el área protegida no remitió el informe técnico  oportunamente "/>
    <x v="9"/>
    <s v="DTCA"/>
    <x v="1"/>
    <s v="x"/>
    <m/>
    <s v="Correctiva"/>
    <s v="Realizar seguimiento en reunión de trabajo con periodicidad bimestral de los expedientes de procesos sancionatorios por parte del equipo de apoyo jurídico de la DTCA"/>
    <d v="2022-07-01T00:00:00"/>
    <x v="21"/>
    <n v="304"/>
    <s v="VENCIDA"/>
    <s v="Acta de reunión de seguimiento "/>
    <s v="CANTIDAD"/>
    <n v="4"/>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
  </r>
  <r>
    <s v="AUDITORÍA INTERNA "/>
    <m/>
    <d v="2021-09-22T00:00:00"/>
    <s v="NO CONFORMIDAD "/>
    <s v="NO CONFORMIDAD No.47: DTCA No se evidenció la respuesta al recurso de reposición interpuesto por el Dr. Rafael Mendieta Bermúdez, mediante radicado del 15 de agosto de 2014, trascurridos siete (7) años, incumplimiento el término de dos (2) meses establecido en el artículo 60 del Decreto 01 de 1984."/>
    <s v="No se priorizó la continuidad del seguimiento a las diligencias del proceso teniendo en cuenta que el área protegida no remitió el insumo oportunamente "/>
    <x v="9"/>
    <s v="DTCA"/>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d v="2022-07-01T00:00:00"/>
    <x v="1"/>
    <n v="394"/>
    <s v="VENCIDA"/>
    <s v="Lista de asistencia"/>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IA INTERNA "/>
    <n v="901"/>
    <d v="2022-03-11T00:00:00"/>
    <s v="NO CONFORMIDAD "/>
    <s v="NO CONFORMIDAD No.2. En el marco de la Auditoría Interna, no se evidenció la socialización del Plan de Emergencia y Contingencia por Desastres Naturales y socionaturales vigente para los años 2020 y 2021 del PNN Amacayacu, incumpliendo la actividad No.8 del procedimiento AAMB_PR_06 Gestión del Riesgo Desastres Naturales V6."/>
    <s v="La actualización se envió en febrero 2021 a la DTAM cuando aún no había cambiado el formato, y las observaciones se recibieron en el mes de octubre de 2021 por parte de la Oficina Gestión del Riesgo."/>
    <x v="9"/>
    <s v="DTAM"/>
    <x v="14"/>
    <s v="x"/>
    <m/>
    <s v="De Corrección"/>
    <s v="Se realizara la actualización incorporando los comentarios del mes de octubre para que la DTAM lo revise y antes de pasar a NC nos indique que hace falta o si cumple con lo requerido. Se hará seguimiento mediante orfeo. Y se hará la socialización con el CGRDNM"/>
    <d v="2022-04-01T00:00:00"/>
    <x v="10"/>
    <s v="CERRADA"/>
    <s v="CERRADA"/>
    <s v="PECDN aprobado"/>
    <s v="CANTIDAD"/>
    <n v="1"/>
    <m/>
    <m/>
    <s v="RAYMON GUILLERMO SALES CONTRERAS"/>
    <m/>
    <m/>
    <m/>
    <x v="1"/>
    <d v="2023-12-12T00:00:00"/>
    <s v="Se suscribe mediante memorando 20221200008133 del 17 de agosto de 2022_x000a_Se concede prorroga mediante orfeo radicado No 20221200011653 del 13-12-2022 hasta el 30-03-2023._x000a_Mediante Memorando 20221200011863 del 22/12/2022 no se da cierre a la accion del PMxPG de DTAM - OGR_x000a_17/05/2023: Mediante menorando no.20235120000343 de fecha 31/03/2023 el responsable solicitó prórroga para la fecha 30/04/2023_x000a_17/05/2023: Mediante menorando no.20231200002103 de fecha 4/04/2023 el Grupo de Control interno otorgó prórroga hasta el día 30/04/2023_x000a_30/11/2023 Mediante memorando 20231200006863 del 24 de noviembre del 2023, se solicito al responsable las evidencias  de las acciones que se encuentran en estado abierto vencido._x000a__x000a_Cerrada la No Conformidad en las evidencias de cumplimineto suscritas mediante orfeo radicado No 20231200007833 del 12-12-2023, cabe anotar que el Jefe de Área en el alcance de la comunicación hizo referencia a la Observación No 2."/>
  </r>
  <r>
    <s v="AUDITORIA INTERNA "/>
    <m/>
    <d v="2022-03-11T00:00:00"/>
    <s v="NO CONFORMIDAD "/>
    <s v="NO CONFORMIDAD No.2 PNN AMACAYACU_x000a_En el marco de la Auditoría Interna, no se evidenció la socialización del Plan de Emergencia y Contingencia por Desastres Naturales y socionaturales vigente para los años 2020 y 2021 del PNN Amacayacu, incumpliendo la actividad No.8 del procedimiento AAMB_PR_06 Gestión del Riesgo Desastres Naturales V6."/>
    <s v="La actualización se envió en febrero 2021 a la DTAM cuando aún no había cambiado el formato, y las observaciones se recibieron en el mes de octubre de 2021 por parte de la Oficina Gestión del Riesgo."/>
    <x v="9"/>
    <s v="DTAM"/>
    <x v="14"/>
    <s v="x"/>
    <m/>
    <s v="De Corrección"/>
    <s v="De acuerdo con la versión aun vigente del PECND, en tanto la otra se revise, se oficiara a los comités departamental y regional para la socialización "/>
    <d v="2022-04-01T00:00:00"/>
    <x v="10"/>
    <s v="CERRADA"/>
    <s v="CERRADA"/>
    <s v="Oficios entregados"/>
    <s v="CANTIDAD"/>
    <n v="2"/>
    <m/>
    <m/>
    <s v="RAYMON GUILLERMO SALES CONTRERAS"/>
    <m/>
    <m/>
    <m/>
    <x v="1"/>
    <d v="2023-12-12T00:00:00"/>
    <s v="Se suscribe mediante memorando 20221200008133 del 17 de agosto de 2022_x000a_Se concede prorroga mediante orfeo radicado No 20221200011653 del 13-12-2022 hasta el 30-03-2023._x000a_Mediante Memorando 20221200011863 del 22/12/2022 no se da cierre a la accion del PMxPG de DTAM - OGR_x000a_30/11/2023 Mediante memorando 20231200006863 del 24 de noviembre del 2023, se solicito al responsable las evidencias  de las acciones que se encuentran en estado abierto vencido._x000a__x000a_Cerrada la No Conformidad en las evidencias de cumplimineto suscritas mediante orfeo radicado No 20231200007833 del 12-12-2023, cabe anotar que el Jefe de Área en el alcance de la comunicación hizo referencia a la Observación No 2, pendiente la medición de la efectividad."/>
  </r>
  <r>
    <s v="AUDITORIA INTERNA "/>
    <m/>
    <d v="2021-12-06T00:00:00"/>
    <s v="NO CONFORMIDAD "/>
    <s v="No Conformidad No. 1: Una vez realizada la revisión de los contratos, se evidenció la falta de publicación de los soportes de la experiencia laboral de los contratistas, en los diferentes contratos revisados en la plataforma SECOP II, lo que denota incumpli-miento de lo dispuesto en el Decreto 1081 de 2015, artículo 2.1.1.2.1.8, , en concordancia con el Decreto 1082 de 2015, artículo 2.2.1.1.1.3.1 “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
    <n v="0"/>
    <x v="1"/>
    <s v="DTAN"/>
    <x v="15"/>
    <s v="x"/>
    <m/>
    <s v="Correctiva"/>
    <s v="2,  Realizar la revision en el secop de Los soportes de la experiencia laboral que no se han publicado en la plataforma."/>
    <d v="2022-09-16T00:00:00"/>
    <x v="8"/>
    <n v="151"/>
    <s v="VENCIDA"/>
    <s v="Acta con la revision  de los ducumentos que no se han publicado en  los contratos en la plataforma del SECOP."/>
    <s v="CANTIDAD"/>
    <n v="1"/>
    <d v="2023-03-15T00:00:00"/>
    <s v="No se entrega el acta para certificar la actividad realizada"/>
    <s v="MARIA MERCEDES MEDINA"/>
    <m/>
    <m/>
    <m/>
    <x v="0"/>
    <m/>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 El Grupo de Control Interno, mediante memorando No.20231200004253 de fecha 13 de julio de 2023 , concedió prorroga de la acción para el día 31 de julio de 2023._x000a__x000a_11/08/2023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quot;los soportes que demuestren la carga de la experiencia laboral relacionada con los contratos en cuestión&quot;.  No obstante el término para cumplir la acción venció el 31 de juli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r>
  <r>
    <s v="AUDITORIA INTERNA "/>
    <m/>
    <d v="2021-12-06T00:00:00"/>
    <s v="NO CONFORMIDAD "/>
    <s v="NO CONFORMIDAD No. 2:_x000a_Revisados los contratos no se evidenciaron las firmas en los formatos de hoja de vida del SIGEP regida por Ley 190 de 1995, 489 y 443 de 1998, por parte de los contratistas, en los diferentes contratos de prestación de servicios en la plata-forma SECOP II, en cumplimiento de lo establecido en el Artículo 227 del Decreto 019 de 2012, modificado por el artículo 155. Reportes al Sistema de Información y Gestión del Empleo Público – SIGEP."/>
    <n v="0"/>
    <x v="1"/>
    <s v="DTAN"/>
    <x v="15"/>
    <s v="x"/>
    <m/>
    <s v="Correctiva"/>
    <s v="2 Revisar las hojas de vida en el SIGEP y verificar que tengan las firmas de los contratistas"/>
    <d v="2022-09-15T00:00:00"/>
    <x v="8"/>
    <n v="151"/>
    <s v="VENCIDA"/>
    <s v="ACTA CON LA REVISION DE FRMAS EN LAS HOJAS DE VIDA SIGEP"/>
    <s v="CANTIDAD"/>
    <n v="1"/>
    <d v="2023-03-15T00:00:00"/>
    <s v="No se entrega el acta para certificar la actividad realizada"/>
    <s v="MARIA MERCEDES MEDINA"/>
    <m/>
    <m/>
    <m/>
    <x v="0"/>
    <m/>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 El Grupo de Control Interno, mediante memorando No.20231200004253 de fecha 13 de julio de 2023 , concedió prorroga de la acción para el día 31 de julio de 2023_x000a_1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quot;los soportes que demuestren la firma de las hojas de vida en SIGEP&quot;.  No obstante el término para cumplir la acción venció el 31 de juli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r>
  <r>
    <s v="AUDITORIA INTERNA "/>
    <m/>
    <d v="2021-12-06T00:00:00"/>
    <s v="NO CONFORMIDAD "/>
    <s v="NO CONFORMIDAD No.3:_x000a_Una vez revisadas las carpetas contractuales, se evidenció la falta de publicación de las actas de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en lo establecido en el manual de contratación y supervisión Código: ABS_MN_01 y el procedimiento ABS_PR_02_Contratacion_Directa_V_6"/>
    <m/>
    <x v="1"/>
    <s v="DTAN"/>
    <x v="15"/>
    <s v="x"/>
    <m/>
    <s v="De Corrección"/>
    <s v="2,  Realizar la revision en el secop el cumplimiento de  publicacón de las actas de aprobación de poliza."/>
    <d v="2022-09-15T00:00:00"/>
    <x v="23"/>
    <n v="212"/>
    <s v="VENCIDA"/>
    <s v="Acta de la revisión y publicación de actas de aprobación de poliza."/>
    <s v="CANTIDAD"/>
    <n v="1"/>
    <d v="2023-03-15T00:00:00"/>
    <s v="No se entrega el acta para certificar la actividad realizada"/>
    <s v="MARIA MERCEDES MEDINA"/>
    <m/>
    <m/>
    <m/>
    <x v="0"/>
    <m/>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1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quot;los soportes que demuestren las actas de aprobación de las pólizas&quot;.  No obstante el término para cumplir la acción venció el 31 de juli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r>
  <r>
    <s v="AUDITORIA INTERNA "/>
    <n v="931"/>
    <d v="2021-12-06T00:00:00"/>
    <s v="NO CONFORMIDAD "/>
    <s v="NO CONFORMIDAD No. 8:_x000a_Revisada las carpetas contractuales, no se evidencia la entrega de productos del contratista durante algunos meses de ejecución del contrato. Incumpliendo lo establecido en el manual de contratación y supervisión Código: ABS_MN_01, numeral 4.9.4., Decreto 1081 de 2015, artículo 2.1.1.2.1.8 “Para efectos del cumplimiento de la obligación contenida en el literal g) del artículo 11 de la Ley 1712 de 2014 y Decreto 103 de 2015, artículo 8._x000a_CRITERIO –"/>
    <n v="0"/>
    <x v="1"/>
    <s v="DTAN"/>
    <x v="15"/>
    <s v="x"/>
    <m/>
    <s v="De Corrección"/>
    <s v="1, SENSIBILIZAR A LOS SUPERVISORES SOBRE EL PROCEDIMIENTO PARA REVISAR LOS SOPORTES QUE COMPONEN LAS CUENTAS DE CADA UNO DE LOS CONTRATISTAS"/>
    <d v="2022-09-15T00:00:00"/>
    <x v="8"/>
    <n v="151"/>
    <s v="VENCIDA"/>
    <s v="SENSIBILIZACIONES  EN REVISION DE REQUISITOS DE LOS CONTRATOS SOPORTES QUE COMPONEN LAS CUENTAS "/>
    <s v="CANTIDAD"/>
    <n v="2"/>
    <d v="2023-03-15T00:00:00"/>
    <s v="No se entrega el acta para certificar la actividad realizada"/>
    <s v="MARIA MERCEDES MEDINA"/>
    <m/>
    <m/>
    <m/>
    <x v="0"/>
    <m/>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quot;no se identificó dentro del acta información sobre la socialización del procedimiento o paso a paso para la revisión de los soportes correspondientes a las cuentas de los contratistas&quot;.  No obstante el término para cumplir la acción venció el 31 de julio de 2023, con memorando 20235510003273 del 14 de agosto de 2023, se solicita prórroga._x000a__x000a_30/11/2023 Mediante memorando 20231200006893 del 24 de noviembre del 2023, se solicito al responsable las evidencias  de las acciones que se encuentran en estado abierto vencido."/>
  </r>
  <r>
    <s v="AUDITORIA INTERNA "/>
    <m/>
    <d v="2021-12-06T00:00:00"/>
    <s v="NO CONFORMIDAD "/>
    <s v="NO CONFORMIDAD No. 8:_x000a_Revisada las carpetas contractuales, no se evidencia la entrega de productos del contratista durante algunos meses de ejecución del contrato. Incumpliendo lo establecido en el manual de contratación y supervisión Código: ABS_MN_01, numeral 4.9.4., Decreto 1081 de 2015, artículo 2.1.1.2.1.8 “Para efectos del cumplimiento de la obligación contenida en el literal g) del artículo 11 de la Ley 1712 de 2014 y Decreto 103 de 2015, artículo 8._x000a_CRITERIO –"/>
    <m/>
    <x v="1"/>
    <s v="DTAN"/>
    <x v="15"/>
    <s v="x"/>
    <m/>
    <s v="Correctiva"/>
    <s v="2. Revisar las carpetas contractuales para identificar el archivo de productos  entregados por  contratista."/>
    <d v="2022-09-15T00:00:00"/>
    <x v="8"/>
    <n v="151"/>
    <s v="VENCIDA"/>
    <s v="Acta de la revsion de las carpetas contractuales de los productos entregados por contratistas."/>
    <s v="CANTIDAD"/>
    <n v="1"/>
    <d v="2023-03-15T00:00:00"/>
    <s v="No se entrega el acta para certificar la actividad realizada"/>
    <s v="MARIA MERCEDES MEDINA"/>
    <m/>
    <m/>
    <m/>
    <x v="0"/>
    <m/>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quot;los soportes que demuestren las actas de aprobación de las pólizas&quot;.  No obstante el término para cumplir la acción venció el 31 de julio de 2023, con memorando 20235510003273 del 14 de agosto de 2023, se solicita prórroga.  Así mismo, se aclara que no son las actas de aprobación de las pólizas, sino &quot;las carpetas contractuales para identificar el archivo de productos entregados por contratistas&quot;._x000a__x000a__x000a_30/11/2023 Mediante memorando 20231200006893 del 24 de noviembre del 2023, se solicito al responsable las evidencias  de las acciones que se encuentran en estado abierto vencido."/>
  </r>
  <r>
    <s v="AUDITORIA INTERNA "/>
    <n v="932"/>
    <d v="2021-12-06T00:00:00"/>
    <s v="NO CONFORMIDAD "/>
    <s v="NO CONFORMIDAD No.11:_x000a_Una vez verificados los contratos, no se evidencia que se haya realizado la comunicación al supervisor del contrato. Incumpliendo lo establecido en el numeral 4.7.2.7. del manual de contratación y supervisión y el Decreto 1081 de 2015, artículo 2.1.1.2.1.8 “Para efectos del cumplimiento de la obligación contenida en el literal g) del artículo 11 de la Ley 1712 de 2014 y Decreto 103 de 2015, artículo 8°."/>
    <n v="0"/>
    <x v="1"/>
    <s v="DTAN"/>
    <x v="15"/>
    <s v="x"/>
    <m/>
    <s v="De Corrección"/>
    <s v="2. Realizar  y formalizar el acta de  designación de supervisión a los contratos que no la tienen."/>
    <d v="2022-09-15T00:00:00"/>
    <x v="8"/>
    <n v="151"/>
    <s v="VENCIDA"/>
    <s v="Acta con la revision de contratos con identificacion y elaboración de supervision de contratos"/>
    <s v="CANTIDAD"/>
    <n v="1"/>
    <d v="2023-03-15T00:00:00"/>
    <s v="No se entrega el acta para certificar la actividad realizada"/>
    <s v="MARIA MERCEDES MEDINA"/>
    <m/>
    <m/>
    <m/>
    <x v="0"/>
    <m/>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quot;no relaciona la formalización de la designación de supervisión de los contratos que carecen de supervisión&quot;.  No obstante el término para cumplir la acción venció el 31 de juli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r>
  <r>
    <s v="AUDITORIA INTERNA "/>
    <m/>
    <d v="2021-12-06T00:00:00"/>
    <s v="NO CONFORMIDAD "/>
    <s v="NO CONFORMIDAD No 17:_x000a_Revisada la información contractual, no se evidencian las actas de liquidación en los contratos de tracto sucesivo, in-cumpliendo lo establecido en el artículo 11 de la Ley 1150 de artículo 60 de la Ley 80 de 1993 modificado por el artículo 217 del Decreto 019 de 2019 y en el manual de contratación y supervisión Código: ABS_MN_01 numeral 4.9.1.2."/>
    <m/>
    <x v="1"/>
    <s v="DTAN"/>
    <x v="15"/>
    <s v="x"/>
    <m/>
    <s v="Correctiva"/>
    <s v="2. Realziar revision de los contratos,  elaborar acta de liquidación y narchivar. "/>
    <d v="2022-09-15T00:00:00"/>
    <x v="23"/>
    <n v="212"/>
    <s v="VENCIDA"/>
    <s v=" Acta de revision de los contratos que  se encontraban sin acta de liquidación "/>
    <s v="CANTIDAD"/>
    <n v="1"/>
    <d v="2023-03-15T00:00:00"/>
    <s v="No se entrega el acta para certificar la actividad realizada"/>
    <s v="MARIA MERCEDES MEDINA"/>
    <m/>
    <m/>
    <m/>
    <x v="0"/>
    <m/>
    <s v="Se suscribe con memorando 20221200009193 del 22/09/2021_x000a_GCI: Mediante memorando no 20235510001053 de fecha 16/03/2023, el responsable allegó avance y solicito prórroga para la fecha 28/07/2023._x000a_GCI: Mediante memorando no 20231200001843de fecha 30/03/2023, se concedió prórroga para la fecha 31/05/2023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quot;no relacionan los contratos pendientes de liquidación y que deben ser archivados&quot;.  No obstante el término para cumplir la acción venció el 31 de may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r>
  <r>
    <s v="AUDITORIA INTERNA "/>
    <n v="934"/>
    <d v="2021-12-06T00:00:00"/>
    <s v="NO CONFORMIDAD "/>
    <s v="NO CONFORMIDAD No 19:_x000a_Una vez revisados los contratos, se evidencia que no se verificaron los documentos que acreditan la idoneidad del con-tratista para el perfil a contratar en el CPS, incumpliendo lo establecido en el Decreto 1082 de 2015, por medio del cual se expide el Decreto Único Reglamentario del Sector Administrativo de Planeación Nacional, ARTICULO 2.2.1.2.1.4.9."/>
    <n v="0"/>
    <x v="1"/>
    <s v="DTAN"/>
    <x v="15"/>
    <s v="x"/>
    <m/>
    <s v="De Corrección"/>
    <s v="SENSIBILIZAR A LOS RESPONSABLES QUE GENERAN LAS NECESIDADES PARA CONTRATAR EN LA REVISIÓN DE CADA REQUISITO PARA CONTRATAR EL PERSONAL DEMANDADO"/>
    <d v="2022-09-15T00:00:00"/>
    <x v="8"/>
    <s v="CERRADA"/>
    <s v="CERRADA"/>
    <s v="SENSIBILIZACIONES  EN  REQUISITOS PARA DEDFINIR LA IDONEIDAD DE LOS PROPONENTES  EN CPS"/>
    <s v="CANTIDAD"/>
    <n v="2"/>
    <d v="2023-03-15T00:00:00"/>
    <s v="Se aborda el tema en la sensiblización desarrollada de los requisotos para definir la idoneidad de los porponentes.- Anexos: Acta de reunión temas contractuale"/>
    <s v="MARIA MERCEDES MEDINA"/>
    <m/>
    <m/>
    <m/>
    <x v="1"/>
    <d v="2023-08-18T00:00:00"/>
    <s v="Se suscribe con memorando 20221200009193 del 22/09/2021_x000a_GCI: Mediante memorando no 20235510001053 de fecha 16/03/2023, el responsable allegó avance y solicito prórroga para la fecha 28/07/2023.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_x000a_11/08/2023: El responsable mediante memorando No. 20235510002913 del 28 de julio de 2023,  relaciono soportes que cumplen con la acción planteada, por lo cual, mediante memorando No. 20231200004793 de fecha 18 de agosto de 2023, el Grupo de Control Interno informo el cierre de la acción."/>
  </r>
  <r>
    <s v="AUDITORIA INTERNA "/>
    <n v="935"/>
    <d v="2021-12-06T00:00:00"/>
    <s v="OBSERVACIÓN"/>
    <s v="OBSERVACION No. 1. En el formato de hoja de vida del SIGEP, de los contratos de prestación de servicios, no aparece firmada por el Coor-dinador de Contratos o Responsable, donde conste la verificación de la información suministrada por el contratista, quien certifica que la información aportada por quien diligenció y firmó el formulario fue constatada frente a los docu-mentos presentados como soporte según los lineamientos establecidos en el instructivo del formato de la hoja de vida, https://www.funcionpublica.gov.co/instructivo-del-formato-unico-hoja-de-vida-persona-natural."/>
    <n v="0"/>
    <x v="1"/>
    <s v="DTAN"/>
    <x v="15"/>
    <m/>
    <m/>
    <s v="De Mejora"/>
    <s v="REVISAR  Y CORREGIR LOS CONTRATOS QUE NO PRESENTAN FIRMA EN LA PLATAFORMA DEL SIGEP POR PARTE DEL COORDINADOR DE CONTRATOS"/>
    <d v="2022-09-15T00:00:00"/>
    <x v="8"/>
    <n v="151"/>
    <s v="VENCIDA"/>
    <s v="ACTA DE REVISION  Y FIRMA DE  CONTRATOS DE CPS EN LA PLATAFORMA DEL SIGEP POR COORDIANDOR DE CONTRATOS"/>
    <s v="CANTIDAD"/>
    <n v="1"/>
    <d v="2023-03-15T00:00:00"/>
    <s v="No se entrega el acta para certificar la actividad realizada"/>
    <s v="MARIA MERCEDES MEDINA"/>
    <m/>
    <m/>
    <m/>
    <x v="0"/>
    <m/>
    <s v="Se suscribe con memorando 20221200009193 del 22/09/2021_x000a_GCI: Mediante memorando no 20235510001053 de fecha 16/03/2023, el responsable allegó avance y solicito prórroga para la fecha 28/07/2023.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1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quot;...el Grupo de Control Interno no evidenció los contratos en los cuales el coordinador de contratos no ha proporcionado su firma en la plataforma SIGEP&quot;.  No obstante el término para cumplir la acción venció el 31 de mayo de 2023, con memorando 20235510003273 del 14 de agosto de 2023, se solicita prórroga._x000a__x000a__x000a__x000a_30/11/2023 Mediante memorando 20231200006893 del 24 de noviembre del 2023, se solicito al responsable las evidencias  de las acciones que se encuentran en estado abierto vencido."/>
  </r>
  <r>
    <s v="AUDITORIA INTERNA "/>
    <n v="940"/>
    <s v="06/07/2021 al 06/12/2021 "/>
    <s v="NO CONFORMIDAD "/>
    <s v="NO CONFORMIDAD No.8:_x000a_Revisada las carpetas contractuales, no se evidencia la entrega de productos del contratista durante algunos meses de ejecución del contrato. Incumpliendo lo establecido en el manual de contratación y supervisión Código: ABS_MN_01, numeral 4.9.4., Decreto 1081 de 2015, artículo 2.1.1.2.1.8 “Para efectos del cumplimiento de la obligación contenida en el literal g) del artículo 11 de la Ley 1712 de 2014 y Decreto 103 de 2015, artículo 8."/>
    <s v="Porque la cantidad contratistas a cargo de los supervisores  y el cumulo de trabajo bajo su supervisión,  hace que la revisión en plataforma se torne un poco dispendiosa y pueden omitir involuntariamente el cargue de algún documento. "/>
    <x v="1"/>
    <s v="NIVEL CENTRAL"/>
    <x v="16"/>
    <m/>
    <s v="x"/>
    <s v="De Corrección"/>
    <s v="Cargar en la plataforma los documentos faltantes de ejecución del proceso LP-003-2020 y del contrato 042 de 2021  "/>
    <d v="2022-08-19T00:00:00"/>
    <x v="22"/>
    <s v="CERRADA"/>
    <s v="CERRADA"/>
    <s v="% de documentos faltantes, publicados en la plataforma  "/>
    <s v="PORCENTAJE"/>
    <n v="1"/>
    <m/>
    <m/>
    <s v="MARIA MERCEDES MEDINA - SEGUIMIENTO"/>
    <m/>
    <m/>
    <m/>
    <x v="1"/>
    <d v="2023-08-30T00:00:00"/>
    <s v="Se suscribe con memorando 20221200009293 del 26/09/2022_x000a_GCI: 20/04/2023:Mediante memorando no. 20224200008943 de fecha 26/12/2022, el responsable solicito prórroga hasta el 15/03/2023_x000a_GCI 20/04/2023: Mediante memorando no 20221200012153 de fecha 26/12/2022 se concedió prórroga hasta el 15/03/2023_x000a__x000a_30/06/2023: Mediante memorando No.20231200003623 de fecha 28 de junio de 2023 , el Grupo de Control Interno solicitó aclaración sobre el estado de la acción ( Si está abierta o cerrada), a causa de, las fallas presentadas en la matriz de Plan de Mejoramiento por Procesos_x000a__x000a_Con memorando 20234200004503 se dió respuesta por el GPC informando que pidió cierre de las No conformidades 5, 6, 7 y 8 con el memorando 20224200009043 del 29-12-2022                                                       _x000a__x000a_El memorando 20224200009043  fue devuelto por el GCI al GPC el 02-01-2023 para que se creara expediente.                                                                                                                                                                                                              _x000a__x000a_Con fecha 10-01-2023 el GPC devuelve el radicado 20224200009043 al GCI con expediente creado.  24-07-2023: Se verifica que con el memorando 2022420009043 del 29-12-2022, se remitieron los soportes  de las actividades relacionadas con la No conformidad No. 8, pantallazos de documentos en el SECOP II _x000a_El proceso aportó las siguientes evidencias:_x000a_-  Mediante el memorando 20224200009043 del 29-12-2022, se informa el cargue en la plataforma de los documentos faltantes de ejecución del proceso LP-003-2020, Pantallazos de SECOP II, en el Acápite “Documentos de ejecución del contrato” y aprobación de las cuentas como aceptadas por parte del Grupo de Gestión Financiera, de los contratos productos de la Licitación:  _x000a_Contrato CSU-FONAM-005-2020   _x000a_Contrato CSU-FONAM-006-2020   _x000a_- Sobre el contrato 042 de 2021, no sé aportó ninguna evidencia, por lo consiguiente NO SE CIERRA, hasta tanto no se adjunte la evidencia del cargue en la Plataforma Secop II, de los documentos del contrato. _x000a_y se informa del NO CIERRE al GPC por parte de GCI, con ORFEO 20231200004443 del 24-07-2023.   _x000a__x000a__x000a_15/12/2023: Mediante memorando No. 20231200007253 del 4 de diciembre de 2023, se requirio evidencias de las acciones que se encuenrtan en estado abierto vencidas con el fin de actualizar la matriz._x000a__x000a_7/12/2023:  Mediante memorando No. 20231200004853 del 30 de agosto de 2023 se socializó el cierre de la acción de la no confomidad no.8"/>
  </r>
  <r>
    <s v="AUDITORIA INTERNA "/>
    <n v="962"/>
    <d v="2021-07-06T00:00:00"/>
    <s v="NO CONFORMIDAD "/>
    <s v="NO CONFORMIDAD No.3: Una vez revisadas las carpetas contractuales, se evidenció la falta de publicación de las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en lo establecido en el manual de contratación y supervisión Código: ABS_MN_01 y el procedimiento ABS_PR_02_Contratacion_Directa_V_5"/>
    <s v="Porque anteriormente la herramienta secop establecia la fecha de aprobación, cuando se daba la opción de aprobación de garantias y no requeria un acta de aprobación"/>
    <x v="1"/>
    <s v="DTPA"/>
    <x v="9"/>
    <m/>
    <s v="x"/>
    <s v="Correctiva"/>
    <s v="Revisar trimestralmente en el proceso de salidas conformes no conformes el cumplimiento de aprobación de las polizas de garantias, de los procesos contractuales realizados en el trimestre"/>
    <d v="2022-08-31T00:00:00"/>
    <x v="15"/>
    <n v="363"/>
    <s v="VENCIDA"/>
    <s v="(número de polizas de garantias aprobadas/numero de procesos contractuales con polizas)*100"/>
    <s v="PORCENTAJE"/>
    <n v="1"/>
    <m/>
    <m/>
    <s v="MARIA MERCEDES MEDINA"/>
    <m/>
    <m/>
    <m/>
    <x v="0"/>
    <m/>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r>
  <r>
    <s v="AUDITORIA INTERNA "/>
    <n v="963"/>
    <d v="2021-07-06T00:00:00"/>
    <s v="NO CONFORMIDAD "/>
    <s v="NO CONFORMIDAD No.10: Se evidenció que los contratos no están siendo revisados previamente, con el fin de verificar que contengan los soportes respectivos, tales como CDP y RP como documentos precontractuales y de ejecución. Incumpliendo lo establecido el manual de contratación y supervisión Código: ABS_MN_01. "/>
    <s v="Porque el manual de contratación y supervisión no es claro con la información que se debe cargar a la plataforma como documento anexo precontractuales y de ejecución."/>
    <x v="1"/>
    <s v="DTPA"/>
    <x v="9"/>
    <m/>
    <s v="x"/>
    <s v="De Corrección"/>
    <s v="Remitir memorando al Grupo de contratos, solicitando claridad en el manual de contratación y supervisión con repecto a la información que se debe cargar a la plataforma como documento anexo precontractuales y de ejecución "/>
    <d v="2022-09-01T00:00:00"/>
    <x v="15"/>
    <n v="363"/>
    <s v="VENCIDA"/>
    <s v="Oficio remitido"/>
    <s v="CANTIDAD"/>
    <n v="1"/>
    <m/>
    <m/>
    <s v="MARIA MERCEDES MEDINA"/>
    <m/>
    <m/>
    <m/>
    <x v="0"/>
    <m/>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remitiendo como evidenbcia, el memorando 20237580000953 del Director Territorial de Pacífico a la Coordinadora del Grupo de Contratos del Nivel Central, donde se le solicita que se aclare en el Manual de Contratación, los documentos precontractuales y de ejecución que se deben cargar en la platamorma SECOP . "/>
  </r>
  <r>
    <s v="AUDITORIA INTERNA "/>
    <n v="965"/>
    <d v="2021-07-06T00:00:00"/>
    <s v="NO CONFORMIDAD "/>
    <s v="NO CONFORMIDAD No 17: Revisada la información contractual, no se evidencian las actas de liquidación en los contratos de tracto sucesivo, incumpliendo lo establecido en el artículo 11 de la Ley 1150 de artículo 60 de la Ley 80 de 1993 modificado por el artículo 217 del Decreto 019 de 2019 y en el manual de contratación y supervisión Código: ABS_MN_01 numeral 4.9.1.2."/>
    <s v="Porque cuando se hace la contratación del personal encargado de contratación de la territorial se ponen metas amplias de liquidación y no se establecen compromisos mensuales"/>
    <x v="1"/>
    <s v="DTPA"/>
    <x v="9"/>
    <m/>
    <s v="x"/>
    <s v="Correctiva"/>
    <s v="Establecer en los indicadores de los abogados contratados para los procesos de contratación en la Territorial, la liquidación de procesos pendientes por liquidar de vigencias anteriores. "/>
    <d v="2022-08-01T00:00:00"/>
    <x v="24"/>
    <n v="424"/>
    <s v="VENCIDA"/>
    <s v="Procesos liquidados reportados en el indicador de liquidaciones del PAA (Matriz PAA)"/>
    <s v="CANTIDAD"/>
    <n v="4"/>
    <m/>
    <m/>
    <s v="MARIA MERCEDES MEDINA"/>
    <m/>
    <m/>
    <m/>
    <x v="0"/>
    <m/>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r>
  <r>
    <s v="AUDITORIA INTERNA "/>
    <m/>
    <d v="2021-07-06T00:00:00"/>
    <s v="NO CONFORMIDAD "/>
    <s v="NO CONFORMIDAD No 17: Revisada la información contractual, no se evidencian las actas de liquidación en los contratos de tracto sucesivo, incumpliendo lo establecido en el artículo 11 de la Ley 1150 de artículo 60 de la Ley 80 de 1993 modificado por el artículo 217 del Decreto 019 de 2019 y en el manual de contratación y supervisión Código: ABS_MN_01 numeral 4.9.1.2."/>
    <s v="Porque cuando se hace la contratación del personal encargado de contratación de la territorial se ponen metas amplias de liquidación y no se establecen compromisos mensuales"/>
    <x v="1"/>
    <s v="DTPA"/>
    <x v="9"/>
    <m/>
    <s v="x"/>
    <s v="De Corrección"/>
    <s v="Liquidar el contrato DTPA-IP-FONAM-007-2020."/>
    <d v="2022-08-01T00:00:00"/>
    <x v="1"/>
    <n v="394"/>
    <s v="VENCIDA"/>
    <s v="Contrato liquidado"/>
    <s v="CANTIDAD"/>
    <n v="1"/>
    <m/>
    <m/>
    <s v="MARIA MERCEDES MEDINA"/>
    <m/>
    <m/>
    <m/>
    <x v="0"/>
    <m/>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r>
  <r>
    <s v="AUDITORIA INTERNA "/>
    <n v="966"/>
    <d v="2021-07-06T00:00:00"/>
    <s v="OBSERVACIÓN"/>
    <s v="OBSERVACION No. 1. En el formato de hoja de vida del SIGEP, de los contratos de prestación de servicios, no aparece firmada por el Coordinador de Contratos o Responsable, donde conste la verificación de la información suministrada por el contratista, quien certifica que la información aportada por quien diligenció y firmó el formulario fue constatada frente a los documentos presentados como soporte según los lineamientos establecidos en el instructivo del formato de la hoja de vida, https://www.funcionpublica.gov.co/instructivo-del-formato-unico-hoja-de-vida-persona-natural."/>
    <s v="N.A."/>
    <x v="1"/>
    <s v="DTPA"/>
    <x v="9"/>
    <m/>
    <s v="x"/>
    <s v="De Mejora"/>
    <s v="Pantallazo de aprobación de hojas de vida del SIGEP"/>
    <d v="2022-08-01T00:00:00"/>
    <x v="1"/>
    <n v="394"/>
    <s v="VENCIDA"/>
    <s v="(número de pantallazos de hojas de vidas aprobadas SIGEP/número de hojas de vida registradas en el sigep contratados)*100"/>
    <s v="PORCENTAJE"/>
    <n v="1"/>
    <m/>
    <m/>
    <s v="MARIA MERCEDES MEDINA"/>
    <m/>
    <m/>
    <m/>
    <x v="0"/>
    <m/>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r>
  <r>
    <s v="AUDITORIA INTERNA "/>
    <n v="977"/>
    <d v="2022-09-30T00:00:00"/>
    <s v="NO CONFORMIDAD "/>
    <s v="No Conformidad: Como resultado de la verificación de los documentos a cargo del Proceso Servicio al Ciudadano, se evidenció que seis (06) documentos de once (11)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no se han definido fechas limites para la revsion de los documentos"/>
    <x v="11"/>
    <s v="NIVEL CENTRAL"/>
    <x v="17"/>
    <m/>
    <s v="x"/>
    <s v="De Corrección"/>
    <s v="Realizar trámite de oficialización  de los documntos ante la oficina asesora de planeación  "/>
    <d v="2022-10-18T00:00:00"/>
    <x v="25"/>
    <n v="-32"/>
    <s v="A TIEMPO"/>
    <s v="Número de documentos publicados "/>
    <s v="CANTIDAD"/>
    <n v="4"/>
    <m/>
    <m/>
    <s v="FANNY SABOGAL AGUDELO "/>
    <m/>
    <m/>
    <m/>
    <x v="0"/>
    <m/>
    <s v="Se aprueba plan de mejora con Orfeo No 20221200009593 de fecha 27 de octubre _x000a_30/06/2023: Mediante memorando 20231200003643 de fecha 28 de junio de 2023 , el Grupo de Control Interno solicitó aclaración sobre el estado de la acción ( Si está abierta o cerrada), a causa de, las fallas presentadas en la matriz de Plan de Mejoramiento por Procesos._x000a__x000a_30/11/2023 Mediante memorando No.20231200006953 del 24 de noviembre del 2023, se solicito al responsable las evidencias  de las acciones que se encuentran en estado abierto vencido._x000a__x000a__x000a_19/12/2023: Mediante memorando No.20234000009953  del 30  de noviembre de 2023, el responsable solicitó prórroga para el cumplimiento de la acción. El Grupo de Control Interno valido la justificación por lo cual mediante memorando No. 20231200008273  del 20 de diciembre  de 2023 concedió prórroga hasta el 30 de enero de 2024."/>
  </r>
  <r>
    <s v="AUDITORIA INTERNA "/>
    <m/>
    <d v="2022-09-30T00:00:00"/>
    <s v="NO CONFORMIDAD "/>
    <s v="No Conformidad: Como resultado de la verificación de los documentos a cargo del Proceso Servicio al Ciudadano, se evidenció que seis (06) documentos de once (11)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no se han definido fechas limites para la revsion de los documentos"/>
    <x v="11"/>
    <s v="NIVEL CENTRAL"/>
    <x v="17"/>
    <m/>
    <s v="x"/>
    <s v="Correctiva"/>
    <s v="Elaborar cronograma estableciendo fechas límites de revision y oficializacion ante la OAP"/>
    <d v="2022-10-18T00:00:00"/>
    <x v="24"/>
    <s v="CERRADA"/>
    <s v="CERRADA"/>
    <s v="Número de cronogramas elaborados "/>
    <s v="CANTIDAD"/>
    <m/>
    <m/>
    <m/>
    <s v="FANNY SABOGAL AGUDELO "/>
    <m/>
    <m/>
    <m/>
    <x v="1"/>
    <d v="2023-12-20T00:00:00"/>
    <s v="Se aprueba plan de mejora con Orfeo No 20221200009593 de fecha 27 de octubre _x000a_30/06/2023: Mediante memorando 20231200003643 de fecha 28 de junio de 2023 , el Grupo de Control Interno solicitó aclaración sobre el estado de la acción ( Si está abierta o cerrada), a causa de, las fallas presentadas en la matriz de Plan de Mejoramiento por Procesos_x000a__x000a__x000a_30/11/2023 Mediante memorando No.20231200006953 del 24 de noviembre del 2023, se solicito al responsable las evidencias  de las acciones que se encuentran en estado abierto vencido._x000a__x000a_19/12/2023: Mediante memorando No. 20234000009953  del 30  de noviembre de 2023, el responsable allegó evidencias del cumplimiento de  acción. El Grupo de Control Interno valido las evidencias por lo cual mediante memorando No. 20231200008273  del 20 de diciembre de 2023 socializó cierre de la acción."/>
  </r>
  <r>
    <s v="AUDITORIA INTERNA "/>
    <n v="979"/>
    <d v="2022-08-11T00:00:00"/>
    <s v="NO CONFORMIDAD "/>
    <s v="NO CONFORMIDAD No10: PROCESO GESTIÓN DE TALENTO HUMANO_x000a_Como resultado de la verificación de los documentos a cargo del Proceso Gestión de Talento Humano, se evidenció que quince (15) documentos de veinticinco (25)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se desconocía los lineamientos establecidos en el instructivo DE- IN-08 Elaboración, Actualización y Derogación de Documentos del Sistema de Gestión Integrado – SGI.."/>
    <x v="6"/>
    <s v="NIVEL CENTRAL"/>
    <x v="10"/>
    <m/>
    <s v="x"/>
    <s v="De Corrección"/>
    <s v="Solicitar a la OAP los documentos editables del SIG – Proceso de Talento Humano, para generar los ajustes correspondientes conforme a los lineamientos establecidos en el instructivo - Elaboración, Actualización y Derogación de Documentos del Sistema de Gestión Integrado – SGI. "/>
    <d v="2022-10-20T00:00:00"/>
    <x v="26"/>
    <n v="272"/>
    <s v="VENCIDA"/>
    <s v="Numero de documentos ajusatdos"/>
    <s v="CANTIDAD"/>
    <n v="15"/>
    <m/>
    <m/>
    <s v="FANNY SABOGAL AGUDELO"/>
    <m/>
    <m/>
    <m/>
    <x v="0"/>
    <m/>
    <s v="Se aprueba plan de mejora con Orfeo No 20221200010133 de fecha 27/10/2022_x000a__x000a_15/12/2023: Mediante memorando No. 20231200007233 del 4 de diciembre de 2023, se requirio evidencias de las acciones que se encuenrtan en estado abierto vencidas con el fin de actualizar la matriz."/>
  </r>
  <r>
    <s v="AUDITORIA INTERNA "/>
    <m/>
    <d v="2022-08-11T00:00:00"/>
    <s v="NO CONFORMIDAD "/>
    <s v="NO CONFORMIDAD No10: PROCESO GESTIÓN DE TALENTO HUMANO_x000a_Como resultado de la verificación de los documentos a cargo del Proceso Gestión de Talento Humano, se evidenció que quince (15) documentos de veinticinco (25)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se desconocía los lineamientos establecidos en el instructivo DE- IN-08 Elaboración, Actualización y Derogación de Documentos del Sistema de Gestión Integrado – SGI.."/>
    <x v="6"/>
    <s v="NIVEL CENTRAL"/>
    <x v="10"/>
    <m/>
    <s v="x"/>
    <s v="Correctiva"/>
    <s v="Solicitar a la OAP la oficialización de los documentos ajustados del SIG – Proceso de Talento Humano. "/>
    <d v="2022-10-20T00:00:00"/>
    <x v="26"/>
    <n v="272"/>
    <s v="VENCIDA"/>
    <s v="Numero de documentos oficializados"/>
    <s v="CANTIDAD"/>
    <n v="15"/>
    <m/>
    <m/>
    <s v="FANNY SABOGAL AGUDELO"/>
    <m/>
    <m/>
    <m/>
    <x v="0"/>
    <m/>
    <s v="Se aprueba plan de mejora con Orfeo No 20221200010133 de fecha 27/10/2022_x000a__x000a_15/12/2023: Mediante memorando No. 20231200007233 del 4 de diciembre de 2023, se requirio evidencias de las acciones que se encuenrtan en estado abierto vencidas con el fin de actualizar la matriz."/>
  </r>
  <r>
    <s v="AUDITORIA INTERNA "/>
    <n v="982"/>
    <d v="2022-09-16T00:00:00"/>
    <s v="OBSERVACIÓN"/>
    <s v="OBSERVACIÓN No.1: OFICINA DE GESTIÓN DEL RIESGO - DTOR -DNMI CINARUCO._x000a_En el marco de la auditoría se evidenció que el DNMI Cinaruco declarado reserva mediante Resolución 1441 del 31 de julio de 2018, presentó situaciones de emergencias sin contar con el Plan de Emergencias y Contingencias por Desastres Naturales y Socionaturales - PECDNS aprobado de manera oportuna en cumplimiento del procedimiento AAMB_PR_06 Gestión del Riesgo Desastres Naturales V6. (Se aprobó la primera versión mediante memorando del 20221500002013 del 14 de septiembre de 2022)."/>
    <m/>
    <x v="9"/>
    <s v="DTOR"/>
    <x v="18"/>
    <m/>
    <s v="x"/>
    <s v="De Mejora"/>
    <s v="Notificar al DNMI Cinaruco para la entrega del documento Plan de Emergencias y Contingencias por Desastres Naturales y Socio naturales - PECDNS antes del vencimiento de su vigencia."/>
    <d v="2022-11-02T00:00:00"/>
    <x v="27"/>
    <n v="29"/>
    <s v="VENCIDA"/>
    <s v="Memorandos"/>
    <s v="CANTIDAD"/>
    <n v="2"/>
    <m/>
    <m/>
    <s v="PAULA ANDREA ARCINIEGAS - CARLOS FREDY REY"/>
    <m/>
    <m/>
    <m/>
    <x v="0"/>
    <m/>
    <s v="Se aprueba plan de mejoramiento mediante memorando No 20221200010603 de 16 de noviembre de 2022"/>
  </r>
  <r>
    <s v="AUDITORIA INTERNA "/>
    <n v="983"/>
    <d v="2022-09-16T00:00:00"/>
    <s v="OBSERVACIÓN"/>
    <s v="OBSERVACIÓN No.2: DIRECCIÓN TERRITORIAL ORINOQUIA -PNN TINIGUA_x000a_En la verificación adelantada en la auditoría se evidenció que, el PNN Tinigua en la vigencia 2021, no contó con el Plan de Contingencia para Riesgo Público actualizado por el término de 7 meses contados a partir de la expiración del plazo de la vigencia del plan inmediatamente anterior, incumpliendo el Procedimiento AAMB_PR_07 Gestión del Riesgo Público V5. (20211500002243 del 06 septiembre 2021 aprobación)."/>
    <m/>
    <x v="9"/>
    <s v="DTOR"/>
    <x v="18"/>
    <m/>
    <s v="x"/>
    <s v="De Mejora"/>
    <s v="Notificar al PNN Tinigua para la entrega del documento Plan de Emergencias y Contingencias para Riesgo Público, antes del vencimiento de su vigencia."/>
    <d v="2022-11-02T00:00:00"/>
    <x v="27"/>
    <n v="29"/>
    <s v="VENCIDA"/>
    <s v="Memorandos"/>
    <s v="CANTIDAD"/>
    <n v="2"/>
    <m/>
    <m/>
    <s v="PAULA ANDREA ARCINIEGAS - CARLOS FREDY REY"/>
    <m/>
    <m/>
    <m/>
    <x v="0"/>
    <m/>
    <s v="Se aprueba plan de mejoramiento mediante memorando No 20221200010603 de 16 de noviembre de 2022"/>
  </r>
  <r>
    <s v="AUDITORIA INTERNA "/>
    <m/>
    <d v="2022-09-16T00:00:00"/>
    <s v="OBSERVACIÓN"/>
    <s v="OBSERVACIÓN No.2: DIRECCIÓN TERRITORIAL ORINOQUIA -PNN TINIGUA_x000a_En la verificación adelantada en la auditoría se evidenció que, el PNN Tinigua en la vigencia 2021, no contó con el Plan de Contingencia para Riesgo Público actualizado por el término de 7 meses contados a partir de la expiración del plazo de la vigencia del plan inmediatamente anterior, incumpliendo el Procedimiento AAMB_PR_07 Gestión del Riesgo Público V5. (20211500002243 del 06 septiembre 2021 aprobación)."/>
    <m/>
    <x v="9"/>
    <s v="DTOR"/>
    <x v="18"/>
    <m/>
    <s v="x"/>
    <s v="De Mejora"/>
    <s v="Realizar seguimiento a la revisión y aprobación del Plan de Emergencias y Contingencias para Riesgo Público por parte del Oficina de Gestión del Riesgo."/>
    <d v="2022-11-02T00:00:00"/>
    <x v="27"/>
    <n v="29"/>
    <s v="VENCIDA"/>
    <s v="Memorandos"/>
    <s v="CANTIDAD"/>
    <n v="2"/>
    <m/>
    <m/>
    <s v="PAULA ANDREA ARCINIEGAS - CARLOS FREDY REY"/>
    <m/>
    <m/>
    <m/>
    <x v="0"/>
    <m/>
    <s v="Se aprueba plan de mejoramiento mediante memorando No 20221200010603 de 16 de noviembre de 2022"/>
  </r>
  <r>
    <s v="AUDITORIA INTERNA "/>
    <n v="984"/>
    <d v="2022-09-16T00:00:00"/>
    <s v="NO CONFORMIDAD "/>
    <s v="NO CONFORMIDAD No.1 DIRECCIÓN TERRITORIAL ORINOQUIA -PNN PICACHOS_x000a_En el desarrollo de la auditoría no fue posible evidenciar acompañamiento técnico por parte de la DTOR a PNN Picachos en el proceso de formulación de los Plan de Emergencias y Contingencias por Desastres Naturales y Socio naturales - PECDNS, con el fin de verificar si cumplen metodológicamente con los lineamientos y responden a las amenazas de desastre que tiene el área protegida, en cumplimiento de la Actividad No.4 del procedimiento AAMB_PR_06 Gestión del Riesgo Desastres Naturales V6."/>
    <m/>
    <x v="9"/>
    <s v="DTOR"/>
    <x v="18"/>
    <m/>
    <s v="x"/>
    <s v="Correctiva"/>
    <s v="Realizar reunión de articulación con la Dirección Territorial para adelantar la actualización del Plan de Emergencias y Contingencias por Desastres Naturales y Socio naturales - PECDNS, con la asesoría de Nivel Central."/>
    <d v="2022-11-02T00:00:00"/>
    <x v="27"/>
    <s v="CERRADA"/>
    <s v="CERRADA"/>
    <s v="Solicitudes "/>
    <s v="CANTIDAD"/>
    <n v="2"/>
    <m/>
    <m/>
    <s v="PAULA ANDREA ARCINIEGAS - CARLOS FREDY REY"/>
    <m/>
    <m/>
    <m/>
    <x v="1"/>
    <d v="2023-11-10T00:00:00"/>
    <s v="Se aprueba plan de mejoramiento mediante memorando No 20221200010603 de 16 de noviembre de 2022._x000a__x000a_10/11/2023: Mediante memorando No.20237010020443  del 7 de noviembre del 2023 el responsable envío evidencias , el Grupo de Control Interno verificó el cumplimiento de las acciones, por lo cual, mediante memorando No. 20231200006543 del 10 de noviembre del 2023 socializó el cierre de la Acción No.1 de la No Conformidad No.1"/>
  </r>
  <r>
    <s v="AUDITORIA INTERNA "/>
    <m/>
    <d v="2022-09-16T00:00:00"/>
    <s v="NO CONFORMIDAD "/>
    <s v="NO CONFORMIDAD No.1 DIRECCIÓN TERRITORIAL ORINOQUIA -PNN PICACHOS_x000a_En el desarrollo de la auditoría no fue posible evidenciar acompañamiento técnico por parte de la DTOR a PNN Picachos en el proceso de formulación de los Plan de Emergencias y Contingencias por Desastres Naturales y Socio naturales - PECDNS, con el fin de verificar si cumplen metodológicamente con los lineamientos y responden a las amenazas de desastre que tiene el área protegida, en cumplimiento de la Actividad No.4 del procedimiento AAMB_PR_06 Gestión del Riesgo Desastres Naturales V6."/>
    <s v="_x000a_Porque el PNN consideró que el apoyo técnico de la DT sería la revisión final del documento de PECDNS y retroalimentación en caso de requerirse. "/>
    <x v="9"/>
    <s v="DTOR"/>
    <x v="18"/>
    <m/>
    <s v="x"/>
    <s v="Correctiva"/>
    <s v="Remitir a la Dirección Territorial el documento Plan de Emergencias y Contingencias por Desastres Naturales y Socio naturales - PECDNS actualizado, mediante el gestor documental Orfeo."/>
    <d v="2022-11-02T00:00:00"/>
    <x v="27"/>
    <s v="CERRADA"/>
    <s v="CERRADA"/>
    <s v="Reuniones ejecutadas"/>
    <s v="CANTIDAD"/>
    <n v="1"/>
    <m/>
    <m/>
    <s v="PAULA ANDREA ARCINIEGAS - CARLOS FREDY REY"/>
    <m/>
    <m/>
    <m/>
    <x v="1"/>
    <d v="2023-11-10T00:00:00"/>
    <s v="Se aprueba plan de mejoramiento mediante memorando No 20221200010603 de 16 de noviembre de 2022._x000a__x000a_10/11/2023: Mediante memorando No.20237010020443  del 7 de noviembre del 2023 el responsable envío evidencias , el Grupo de Control Interno verificó el cumplimiento de las acciones, por lo cual, mediante memorando No. 20231200006543 del 10 de noviembre del 2023 socializó el cierre de la Acción No.2 de la No Conformidad No.1"/>
  </r>
  <r>
    <s v="AUDITORIA INTERNA "/>
    <n v="985"/>
    <d v="2022-09-16T00:00:00"/>
    <s v="NO CONFORMIDAD "/>
    <s v="NO CONFORMIDAD No.2 DIRECCIÓN TERRITORIAL ORINOQUIA - PNN TINIGUA_x000a_En el proceso de verificación realizado por el Grupo de Control Interno no se pudo evidenciar acta de acompañamiento a PNN Tinigua asesorando al personal del área protegida en la estructuración y actualización de los Planes de Contingencia para Riesgo Público y en el desarrollo de la articulación interinstitucional con las entidades involucradas con la problemática presente en las Áreas, en cumplimiento de la Actividad No.6 del Procedimiento AAMB_PR_07 Gestión del Riesgo Público V5."/>
    <m/>
    <x v="9"/>
    <s v="DTOR"/>
    <x v="18"/>
    <m/>
    <s v="x"/>
    <s v="Correctiva"/>
    <s v="Remitir al área protegida memorandos solicitando actualización del documento Plan de Emergencias y Contingencias por Riesgo Público."/>
    <d v="2022-11-02T00:00:00"/>
    <x v="27"/>
    <n v="29"/>
    <s v="VENCIDA"/>
    <s v="Solicitudes "/>
    <s v="CANTIDAD"/>
    <n v="2"/>
    <m/>
    <m/>
    <s v="PAULA ANDREA ARCINIEGAS - CARLOS FREDY REY"/>
    <m/>
    <m/>
    <m/>
    <x v="0"/>
    <m/>
    <s v="Se aprueba plan de mejoramiento mediante memorando No 20221200010603 de 16 de noviembre de 2022"/>
  </r>
  <r>
    <s v="AUDITORIA INTERNA "/>
    <m/>
    <d v="2022-09-16T00:00:00"/>
    <s v="NO CONFORMIDAD "/>
    <s v="NO CONFORMIDAD No.2 DIRECCIÓN TERRITORIAL ORINOQUIA - PNN TINIGUA_x000a_En el proceso de verificación realizado por el Grupo de Control Interno no se pudo evidenciar acta de acompañamiento a PNN Tinigua asesorando al personal del área protegida en la estructuración y actualización de los Planes de Contingencia para Riesgo Público y en el desarrollo de la articulación interinstitucional con las entidades involucradas con la problemática presente en las Áreas, en cumplimiento de la Actividad No.6 del Procedimiento AAMB_PR_07 Gestión del Riesgo Público V5."/>
    <m/>
    <x v="9"/>
    <s v="DTOR"/>
    <x v="18"/>
    <m/>
    <s v="x"/>
    <s v="Correctiva"/>
    <s v="Realizar mesas de trabajo con el PNN Tinigua para adelantar la actualización del Plan de Emergencias y Contingencias para Riesgo Público."/>
    <d v="2022-11-02T00:00:00"/>
    <x v="27"/>
    <n v="29"/>
    <s v="VENCIDA"/>
    <s v="Reuniones ejecutadas"/>
    <s v="CANTIDAD"/>
    <n v="1"/>
    <m/>
    <m/>
    <s v="PAULA ANDREA ARCINIEGAS - CARLOS FREDY REY"/>
    <m/>
    <m/>
    <m/>
    <x v="0"/>
    <m/>
    <s v="Se aprueba plan de mejoramiento mediante memorando No 20221200010603 de 16 de noviembre de 2022"/>
  </r>
  <r>
    <s v="AUDITORIA INTERNA "/>
    <n v="986"/>
    <d v="2022-09-16T00:00:00"/>
    <s v="NO CONFORMIDAD "/>
    <s v="NO CONFORMIDAD No.3 DIRECCIÓN TERRITORIAL ORINOQUIA -PNN SUMAPAZ_x000a_De la verificación realizada para el PNN Sumapaz no se encuentra adoptada la actualización del plan de manejo mediante acto administrativo, sin que exista evidencia física o digital de las acciones adelantadas por la DTOR para los procesos de concertación con la comunidad, en cumplimiento del Procedimiento AMSPNN_PR_20 Ac-utilización Instrumentos de planeación V3."/>
    <m/>
    <x v="0"/>
    <s v="DTOR"/>
    <x v="18"/>
    <m/>
    <s v="x"/>
    <s v="Correctiva"/>
    <s v="Adelantar espacios de trabajo en coordinación con el equipo del PNN Sumapaz y la Subdirección de Gestión y Manejo para evaluar opciones a gestionar o adelantar para continuar con la adopción del Plan de Manejo del área protegida."/>
    <d v="2022-11-02T00:00:00"/>
    <x v="27"/>
    <n v="29"/>
    <s v="VENCIDA"/>
    <s v="Reuniones ejecutadas"/>
    <s v="CANTIDAD"/>
    <n v="5"/>
    <m/>
    <m/>
    <s v="PAULA ANDREA ARCINIEGAS - CARLOS FREDY REY"/>
    <m/>
    <m/>
    <m/>
    <x v="0"/>
    <m/>
    <s v="Se aprueba plan de mejoramiento mediante memorando No 20221200010603 de 16 de noviembre de 2022"/>
  </r>
  <r>
    <s v="AUDITORIA INTERNA "/>
    <n v="987"/>
    <d v="2022-09-16T00:00:00"/>
    <s v="NO CONFORMIDAD "/>
    <s v="NO CONFORMIDAD No.4 DIRECCIÓN TERRITORIAL ORINOQUIA -PNN CINARUCO_x000a_De la verificación realizada para el PNN Cinaruco no se encuentra adoptada la actualización del plan de manejo mediante acto administrativo, en cumplimiento del Procedimiento AMSPNN_PR_20 Actualización Instrumentos de Planeación V3."/>
    <m/>
    <x v="0"/>
    <s v="DTOR"/>
    <x v="18"/>
    <m/>
    <s v="x"/>
    <s v="Correctiva"/>
    <s v="Realizar seguimiento al estado de revisión documento Plan de Manejo mediante comunicaciones (correos electrónicos o memorandos) hasta lograr su adopción mediante Acto Administrativo."/>
    <d v="2022-11-02T00:00:00"/>
    <x v="28"/>
    <n v="-184"/>
    <s v="A TIEMPO"/>
    <s v="Seguimientos "/>
    <s v="CANTIDAD"/>
    <n v="2"/>
    <m/>
    <m/>
    <s v="PAULA ANDREA ARCINIEGAS - CARLOS FREDY REY"/>
    <m/>
    <m/>
    <m/>
    <x v="0"/>
    <m/>
    <s v="Se aprueba plan de mejoramiento mediante memorando No 20221200010603 de 16 de noviembre de 2022_x000a__x000a_1/12/2023 : Mediante memorando No. 20237010021293  del 22 de noviembre de 2023  el responsable remitió  evidencias de cumplimiento de la acción, mediante memorando No. 20231200007153 del 1 de diciembre de 2023  ,e l Grupo de Control Interno informó  que para dar cierre a la acción se solita que se allegue el Acto Administrativo de Adopción del instru-mento de planeación_x000a__x000a__x000a_19/12/2023: Mediante memorando No.20237010022533 del 14 de diciembre de 2023, el responsable solicitó prórroga para el cumplimiento de la acción. El Grupo de Control Interno valido la justificación por lo cual mediante memorando No. 20231200008243  del 19 de diciembre de 2023 concedió prórroga hasta el 30 de junio de 2023._x000a__x000a__x000a_"/>
  </r>
  <r>
    <s v="AUDITORIA INTERNA "/>
    <n v="988"/>
    <d v="2022-09-16T00:00:00"/>
    <s v="OBSERVACIÓN"/>
    <s v="OBSERVACIÓN No.3 DIRECCIÓN TERRITORIAL ORINOQUIA_x000a_Conforme el procedimiento auditado no es posible identificar de manera clara las acciones y/o gestiones adelantadas por las áreas protegidas y la DTOR para la actualización de los planes de manejo que expiran en la vigencia 2022 y 2023, que permitan contar con el instrumento de planeación de manera oportuna una vez expirada la vigencia de cada instrumento."/>
    <m/>
    <x v="0"/>
    <s v="DTOR"/>
    <x v="18"/>
    <m/>
    <s v="x"/>
    <s v="De Mejora"/>
    <s v="Adelantar espacios de trabajo para la socialización y seguimiento a la ruta de actualización de los instrumentos de planificación de las áreas protegidas asignadas a la Dirección Territorial Orinoquia."/>
    <d v="2022-11-02T00:00:00"/>
    <x v="27"/>
    <s v="CERRADA"/>
    <s v="CERRADA"/>
    <s v="Reuniones ejecutadas"/>
    <s v="CANTIDAD"/>
    <n v="8"/>
    <d v="2023-11-02T00:00:00"/>
    <s v="Se adelantaron espacios de trabajo y articulación entre los tres niveles para el seguimiento a la ruta de actualización de los instrumentos de planificación de las áreas protegidas asignadas a la Dirección Territorial Orinoquia._x000a_Anexo 1. Acta4_espaci_pm_pSum_10082023_x000a_Anexo 2. Acta5_limites_pSum_14082023_x000a_Anexo 3. Acta6_ecoturismo_pSum_14082023_x000a_Anexo 4. Asist_Ajustes_plan_man_DCin_x000a_Anexo 5_Rev_pdt_actualizaciónPM_pChi_x000a_Anexo 6_Rev_pdt_actualizaciónPM_pMac_x000a_Anexo 7_Rev_pdt_actualizaciónPM_pTin_x000a_Anexo 8_Rev_pdt_actualizaciónPM_pPic"/>
    <s v="PAULA ANDREA ARCINIEGAS - CARLOS FREDY REY"/>
    <m/>
    <m/>
    <m/>
    <x v="1"/>
    <d v="2023-12-19T00:00:00"/>
    <s v="Se aprueba plan de mejoramiento mediante memorando No 20221200010603 de 16 de noviembre de 2022_x000a__x000a_19/12/2023: Mediante memorando No.20237010022533 del 14 de diciembre de 2023, el responsable allegó evidencia para el cierre de la acción. El Grupo de Control Interno valido las evidencias por lo cual mediante memorandoNo. 20231200008243  del 19 de diciembre de 2023 socializó el  cierre de la acción correspondiente a la observación No.3."/>
  </r>
  <r>
    <s v="AUDITORIA INTERNA "/>
    <n v="989"/>
    <d v="2022-09-16T00:00:00"/>
    <s v="OBSERVACIÓN"/>
    <s v="OBSERVACIÓN No.4 DIRECCIÓN TERRITORIAL ORINOQUIA y SUBDIRECCON DE GESTIÓN Y MANEJO_x000a_En virtud de la auditoría se pudo evidenciar que no se cuenta con una herramienta o procedimiento que permita hacer seguimiento efectivo al cumplimiento de la totalidad de las metas establecidas en los Plan de Manejo de las áreas pertenecientes a la DTOR."/>
    <m/>
    <x v="0"/>
    <s v="DTOR"/>
    <x v="18"/>
    <m/>
    <s v="x"/>
    <s v="De Mejora"/>
    <s v="Solicitar mediante memorando a la Subdirección de Gestión y Manejo fortalecer la redacción de la actividad 36 &quot; Hacer seguimiento a la implementación del instrumento de planeación (REM o Plan de Manejo) &quot; del procedimiento &quot;Actualización de los instrumentos de planeación&quot; donde se pueda evidenciar la aplicación de la herramienta que ya está diseñada y los tiempos definidos para este seguimiento."/>
    <d v="2022-11-02T00:00:00"/>
    <x v="27"/>
    <s v="CERRADA"/>
    <s v="CERRADA"/>
    <s v="Solicitudes realizadas "/>
    <s v="CANTIDAD"/>
    <n v="1"/>
    <d v="2023-12-12T00:00:00"/>
    <s v="El Director Territorial solicito mediante correo electrónico los lineamientos para adelantar los procesos de participación en los palnes de manejo; y además, En atención a la actualización del procedimiento &quot;Actualización de los instrumentos de planeación&quot;, realizada en diciembre  de 2022, la Dirección Territorial Orinoquia solicito en reuniones de trabajo espacios para la divulgación de lineamientos, los cuales fueron programados por la Subdirección de Gestión y Manejo, en los cuales se divulgó la ruta para la actualización de los planes de manejo así como tematicas particulares inherentes. _x000a_Anexo 9. Solicitud_realizada_lineam_planes_manejo_x000a_Anexo 10.  Asistencia_Orientaciones _x000a_Anexo 11. Asistencia_pres_lineamientos_x000a_Anexo 12. Planes de Manejo y RH_x000a_Anexo 13. Pres_par_gobernanzaoct 2023c "/>
    <s v="PAULA ANDREA ARCINIEGAS - CARLOS FREDY REY"/>
    <m/>
    <m/>
    <m/>
    <x v="1"/>
    <d v="2023-12-19T00:00:00"/>
    <s v="Se aprueba plan de mejoramiento mediante memorando No 20221200010603 de 16 de noviembre de 2022_x000a__x000a_19/12/2023: Mediante memorando No.20237010022533 del 14 de diciembre de 2023, el responsable allegó evidencia para el cierre de la acción. El Grupo de Control Interno valido las evidencias por lo cual mediante memorando No. 20231200008243  del 19 de diciembre de 2023 socializó el  cierre de la acción correspondiente a la Observación No.4"/>
  </r>
  <r>
    <s v="AUDITORIA INTERNA "/>
    <n v="990"/>
    <d v="2022-09-16T00:00:00"/>
    <s v="OBSERVACIÓN"/>
    <s v="OBSERVACIÓN No.1: OFICINA DE GESTIÓN DEL RIESGO - DTOR -DNMI CINARUCO._x000a_En el marco de la auditoría se evidenció que el DNMI Cinaruco declarado reserva mediante Resolución 1441 del 31 de julio de 2018, presentó situaciones de emergencias sin contar con el Plan de Emergencias y Contingencias por Desastres Naturales y Socionaturales - PECDNS aprobado de manera oportuna en cumplimiento del procedimiento AAMB_PR_06 Gestión del Riesgo Desastres Naturales V6. (Se aprobó la primera versión mediante memorando del 20221500002013 del 14 de septiembre de 2022)."/>
    <n v="0"/>
    <x v="9"/>
    <s v="DTOR"/>
    <x v="19"/>
    <m/>
    <s v="x"/>
    <s v="De Mejora"/>
    <s v="Remitir a la Dirección Territorial el informe de implementación del año 1, del documento Plan de Emergencias y Contingencias por Desastres Naturales y Socio naturales - PECDNS, antes del 14 de septiembre de 2023. "/>
    <d v="2022-11-02T00:00:00"/>
    <x v="27"/>
    <s v="CERRADA"/>
    <s v="CERRADA"/>
    <s v="Informe realizados"/>
    <s v="CANTIDAD"/>
    <n v="1"/>
    <m/>
    <m/>
    <s v="PAULA ANDREA ARCINIEGAS"/>
    <m/>
    <m/>
    <m/>
    <x v="1"/>
    <d v="2023-12-01T00:00:00"/>
    <s v="Se aprueba plan de mejoramiento mediante memorando No 20221200011153 de 29 de noviembre de 2022._x000a__x000a_1/12/2023: Mediante memorando No. 20237010021293 del 22 de noviembre de 2023, el responsable remitió al Grupo de Control Interno, las evidencias del Plan de Mejoramiento por Procesos – Gestión, por lo cual mediante memorando No.20231200007153 del 1 de diciembre de 2023 el Grupo de Control Interno socializó el cierre de la acción"/>
  </r>
  <r>
    <s v="AUDITORIA INTERNA "/>
    <n v="991"/>
    <d v="2022-09-16T00:00:00"/>
    <s v="NO CONFORMIDAD "/>
    <s v="NO CONFORMIDAD No.4 DIRECCIÓN TERRITORIAL ORINOQUIA -PNN CINARUCO_x000a_De la verificación realizada para el PNN Cinaruco no se encuentra adoptada la actualización del plan de manejo mediante acto administrativo, en cumplimiento del Procedimiento AMSPNN_PR_20 Actualización Instrumentos de Planeación V3."/>
    <m/>
    <x v="0"/>
    <s v="DTOR"/>
    <x v="19"/>
    <m/>
    <s v="x"/>
    <s v="Correctiva"/>
    <s v="Realizar seguimiento al estado de revisión del documento Plan de Manejo mediante comunicaciones (correos electrónicos o memorandos) hasta lograr su adopción mediante Acto Administrativo."/>
    <d v="2022-11-02T00:00:00"/>
    <x v="27"/>
    <n v="29"/>
    <s v="VENCIDA"/>
    <s v="Seguimientos "/>
    <s v="CANTIDAD"/>
    <n v="2"/>
    <m/>
    <m/>
    <s v="PAULA ANDREA ARCINIEGAS"/>
    <m/>
    <m/>
    <m/>
    <x v="0"/>
    <m/>
    <s v="Se aprueba plan de mejoramiento mediante memorando No 20221200011153 de 29 de noviembre de 2022"/>
  </r>
  <r>
    <s v="AUDITORIA INTERNA "/>
    <n v="992"/>
    <d v="2022-09-16T00:00:00"/>
    <s v="NO CONFORMIDAD "/>
    <s v="NO CONFORMIDAD No.1 DIRECCIÓN TERRITORIAL ORINOQUIA -PNN PICACHOS_x000a_En el desarrollo de la auditoría no fue posible evidenciar acompañamiento técnico por parte de la DTOR a PNN Picachos en el proceso de formulación de los Plan de Emergencias y Contingencias por Desastres Naturales y Socio naturales - PECDNS, con el fin de verificar si cumplen metodológicamente con los lineamientos y responden a las amenazas de desastre que tiene el área protegida, en cumplimiento de la Actividad No.4 del procedimiento AAMB_PR_06 Gestión del Riesgo Desastres Naturales V6."/>
    <m/>
    <x v="9"/>
    <s v="DTOR"/>
    <x v="20"/>
    <m/>
    <s v="x"/>
    <s v="Correctiva"/>
    <s v="Realizar reunión de articulación con la Dirección Territorial para adelantar la actualización del Plan de Emergencias y Contingencias por Desastres Naturales y Socio naturales - PECDNS, con la aseoria de Nivel Central."/>
    <d v="2022-11-02T00:00:00"/>
    <x v="27"/>
    <n v="29"/>
    <s v="VENCIDA"/>
    <s v="Reuniones ejecutadas"/>
    <s v="CANTIDAD"/>
    <n v="2"/>
    <m/>
    <m/>
    <s v="PAULA ANDREA ARCINIEGAS"/>
    <m/>
    <m/>
    <m/>
    <x v="0"/>
    <m/>
    <s v="Se aprueba plan de mejoramiento mediante memorando No 20221200011163 de 29 de noviembre de 2022"/>
  </r>
  <r>
    <s v="AUDITORIA INTERNA "/>
    <m/>
    <d v="2022-09-16T00:00:00"/>
    <s v="NO CONFORMIDAD "/>
    <s v="NO CONFORMIDAD No.1 DIRECCIÓN TERRITORIAL ORINOQUIA -PNN PICACHOS_x000a_En el desarrollo de la auditoría no fue posible evidenciar acompañamiento técnico por parte de la DTOR a PNN Picachos en el proceso de formulación de los Plan de Emergencias y Contingencias por Desastres Naturales y Socio naturales - PECDNS, con el fin de verificar si cumplen metodológicamente con los lineamientos y responden a las amenazas de desastre que tiene el área protegida, en cumplimiento de la Actividad No.4 del procedimiento AAMB_PR_06 Gestión del Riesgo Desastres Naturales V6."/>
    <m/>
    <x v="9"/>
    <s v="DTOR"/>
    <x v="20"/>
    <m/>
    <s v="x"/>
    <s v="Correctiva"/>
    <s v="Remitir a la Dirección Territorial el documento Plan de Emergencias y Contingencias por Desastres Naturales y Socio naturales - PECDNS actualizado, mediante el gestor documental Orfeo."/>
    <d v="2022-11-02T00:00:00"/>
    <x v="27"/>
    <n v="29"/>
    <s v="VENCIDA"/>
    <s v="Documento actualizado"/>
    <s v="CANTIDAD"/>
    <n v="1"/>
    <m/>
    <m/>
    <s v="PAULA ANDREA ARCINIEGAS"/>
    <m/>
    <m/>
    <m/>
    <x v="0"/>
    <m/>
    <s v="Se aprueba plan de mejoramiento mediante memorando No 20221200011163 de 29 de noviembre de 2022"/>
  </r>
  <r>
    <s v="AUDITORIA INTERNA "/>
    <n v="994"/>
    <d v="2022-09-16T00:00:00"/>
    <s v="OBSERVACIÓN"/>
    <s v="OBSERVACIÓN No.2: DIRECCIÓN TERRITORIAL ORINOQUIA -PNN TINIGUA_x000a_En la verificación adelantada en la auditoría se evidenció que, el PNN Tinigua en la vigencia 2021, no contó con el Plan de Contingencia para Riesgo Público actualizado por el término de 7 meses contados a partir de la expiración del plazo de la vigencia del plan inmediatamente anterior, incumpliendo el Procedimiento AAMB_PR_07 Gestión del Riesgo Público V5. (20211500002243 del 06 septiembre 2021 aprobación)."/>
    <m/>
    <x v="9"/>
    <s v="DTOR"/>
    <x v="21"/>
    <m/>
    <s v="x"/>
    <s v="De Mejora"/>
    <s v="Realizar seguimiento al estado en el que se encuentra el Plan de Emergencias y Contingencias para Riesgo Público, mediante  memorando a la Dirección Territorial."/>
    <d v="2022-11-02T00:00:00"/>
    <x v="27"/>
    <n v="29"/>
    <s v="VENCIDA"/>
    <s v="Memorandos"/>
    <s v="CANTIDAD"/>
    <n v="1"/>
    <m/>
    <m/>
    <s v="PAULA ANDREA ARCINIEGAS"/>
    <m/>
    <m/>
    <m/>
    <x v="0"/>
    <m/>
    <s v="Se aprueba plan de mejoramiento mediante memorando No 202212000111833 de 29 de noviembre de 2022"/>
  </r>
  <r>
    <s v="AUDITORIA INTERNA "/>
    <n v="995"/>
    <d v="2022-09-16T00:00:00"/>
    <s v="NO CONFORMIDAD "/>
    <s v="NO CONFORMIDAD No.2 DIRECCIÓN TERRITORIAL ORINOQUIA - PNN TINIGUA_x000a_En el proceso de verificación realizado por el Grupo de Control Interno no se pudo evidenciar acta de acompañamiento a PNN Tinigua asesorando al personal del área protegida en la estructuración y actualización de los Planes de Contingencia para Riesgo Público y en el desarrollo de la articulación interinstitucional con las entidades involucradas con la problemática presente en las Áreas, en cumplimiento de la Actividad No.6 del Procedimiento AAMB_PR_07 Gestión del Riesgo Público V5."/>
    <m/>
    <x v="9"/>
    <s v="DTOR"/>
    <x v="21"/>
    <m/>
    <s v="x"/>
    <s v="De Mejora"/>
    <s v="Solicitar a la Dirección Territorial espacio para trabajar de manera articulada la actualización del documento Plan de Emergencias y Contingencias por Riesgo Público."/>
    <d v="2022-11-02T00:00:00"/>
    <x v="27"/>
    <n v="29"/>
    <s v="VENCIDA"/>
    <s v="Solicitudes "/>
    <s v="CANTIDAD"/>
    <n v="2"/>
    <m/>
    <m/>
    <s v="PAULA ANDREA ARCINIEGAS"/>
    <m/>
    <m/>
    <m/>
    <x v="0"/>
    <m/>
    <s v="Se aprueba plan de mejoramiento mediante memorando No 202212000111833 de 29 de noviembre de 2022"/>
  </r>
  <r>
    <s v="AUDITORIA INTERNA "/>
    <m/>
    <d v="2022-09-16T00:00:00"/>
    <s v="NO CONFORMIDAD "/>
    <s v="NO CONFORMIDAD No.2 DIRECCIÓN TERRITORIAL ORINOQUIA - PNN TINIGUA_x000a_En el proceso de verificación realizado por el Grupo de Control Interno no se pudo evidenciar acta de acompañamiento a PNN Tinigua asesorando al personal del área protegida en la estructuración y actualización de los Planes de Contingencia para Riesgo Público y en el desarrollo de la articulación interinstitucional con las entidades involucradas con la problemática presente en las Áreas, en cumplimiento de la Actividad No.6 del Procedimiento AAMB_PR_07 Gestión del Riesgo Público V5."/>
    <m/>
    <x v="9"/>
    <s v="DTOR"/>
    <x v="21"/>
    <m/>
    <s v="x"/>
    <s v="Correctiva"/>
    <s v="Adelantar con el apoyo de la Dirección Territorial  la actualización del Plan de Emergencias y Contingencias para Riesgo Público."/>
    <d v="2022-11-02T00:00:00"/>
    <x v="27"/>
    <n v="29"/>
    <s v="VENCIDA"/>
    <s v="Documento actualizado"/>
    <s v="CANTIDAD"/>
    <n v="1"/>
    <m/>
    <m/>
    <s v="PAULA ANDREA ARCINIEGAS"/>
    <m/>
    <m/>
    <m/>
    <x v="0"/>
    <m/>
    <s v="Se aprueba plan de mejoramiento mediante memorando No 202212000111833 de 29 de noviembre de 2022"/>
  </r>
  <r>
    <s v="OTRAS FUENTES"/>
    <n v="996"/>
    <d v="2022-09-08T00:00:00"/>
    <s v="NO CONFORMIDAD "/>
    <s v="NO CONFORMIDAD No. 1. En la verificación por parte del Grupo de Control Interno, no se evidenció cumplimiento del 100% de la meta “...Informe semestral de resultados de la aplicación de las encuestas de satisfacción a usuarios. resultados de PQRS. que será presentado y retroalimentado en el Comité Directivo.”, la cual tenía como fecha de ejecución 23 de julio de 2022 en la responsabilidad del Grupo de Atención al Ciudadano."/>
    <s v=" No se verificó la fecha de ejecución registrada de la acción  en el PAAC"/>
    <x v="11"/>
    <s v="NIVEL CENTRAL"/>
    <x v="17"/>
    <m/>
    <s v="x"/>
    <s v="De Corrección"/>
    <s v="Solicitar  a la OAP ajustar la fecha de la acción relacionada con el informe de encuestas y PQRS en el  PAAC"/>
    <d v="2022-10-18T00:00:00"/>
    <x v="1"/>
    <s v="CERRADA"/>
    <s v="CERRADA"/>
    <s v="Número de memorandos con solicitudes de ajuste"/>
    <s v="CANTIDAD"/>
    <n v="1"/>
    <m/>
    <m/>
    <s v="FANNY SABOGAL AGUDELO "/>
    <m/>
    <m/>
    <m/>
    <x v="1"/>
    <d v="2023-12-20T00:00:00"/>
    <s v="Se aprueba suscripción plan de mejoramiento mediante memorando No 20221200010483 de fecha 09 de noviembre de 2022._x000a_30/06/2023: Mediante memorando 20231200003643 de fecha 28 de junio de 2023 , el Grupo de Control Interno solicitó aclaración sobre el estado de la acción ( Si está abierta o cerrada), a causa de, las fallas presentadas en la matriz de Plan de Mejoramiento por Procesos_x000a__x000a_30/11/2023 Mediante memorando No.20231200006953 del 24 de noviembre del 2023, se solicito al responsable las evidencias  de las acciones que se encuentran en estado abierto vencido._x000a__x000a__x000a_19/12/2023: Mediante memorando No. 20234000009953  del 30  de noviembre de 2023, el responsable allegó evidencias del cumplimiento de  acción. El Grupo de Control Interno valido las evidencias por lo cual mediante memorando No. 20231200008273  del 20 de diciembre de 2023 socializó cierre de la acción de la No Conformidad No.1"/>
  </r>
  <r>
    <s v="OTRAS FUENTES"/>
    <m/>
    <d v="2022-09-08T00:00:00"/>
    <s v="NO CONFORMIDAD "/>
    <s v="NO CONFORMIDAD No. 1. En la verificación por parte del Grupo de Control Interno, no se evidenció cumplimiento del 100% de la meta “...Informe semestral de resultados de la aplicación de las encuestas de satisfacción a usuarios. resultados de PQRS. que será presentado y retroalimentado en el Comité Directivo.”, la cual tenía como fecha de ejecución 23 de julio de 2022 en laresponsabilidad del Grupo de Atención al Ciudadano."/>
    <s v=" No se verificó la fecha de ejecución registrada de la acción  en el PAAC"/>
    <x v="11"/>
    <s v="NIVEL CENTRAL"/>
    <x v="17"/>
    <m/>
    <s v="x"/>
    <s v="Correctiva"/>
    <s v="Verificar las fechas de ejecución que se definan para el PAAC 2023"/>
    <d v="2022-10-18T00:00:00"/>
    <x v="29"/>
    <s v="CERRADA"/>
    <s v="CERRADA"/>
    <s v="Número de PAAC con fechas verificadas"/>
    <s v="CANTIDAD"/>
    <n v="1"/>
    <m/>
    <m/>
    <s v="FANNY SABOGAL AGUDELO "/>
    <m/>
    <m/>
    <m/>
    <x v="1"/>
    <d v="2023-12-20T00:00:00"/>
    <s v="Se aprueba suscripción plan de mejoramiento mediante memorando No 20221200010483 de fecha 09 de noviembre de 2022._x000a__x000a_26/05/2023: Mediante memorando 20231200002973, de fecha 25 de mayo de 2023, el grupo de Control Interno solicitó evidencias  del cumplimiento de las acciones vencidas._x000a__x000a_28/06/2023: mediante memorando 20231200003563 del 27 de junio de 2023 el GCI informó al reponsable dar cumplimiento a la actividad, aportando las evidencias correspondientes._x000a__x000a_26/07/2023: mediante memorando No 20231200004453 del 25 de julio de 2023 el grupo de Control Interno informa al proceso responsable que debe remitir las evidencias y justificaciones necesarias de la No Conformidad No. 1, antes del 31 de julio de 2023, dando cumplimiento a la acción propuesta._x000a__x000a_30/11/2023 Mediante memorando No.20231200006953 del 24 de noviembre del 2023, se solicito al responsable las evidencias  de las acciones que se encuentran en estado abierto vencido._x000a__x000a__x000a_19/12/2023: Mediante memorando No. 20234000009953  del 30  de noviembre de 2023, el responsable allegó evidencias del cumplimiento de  acción. El Grupo de Control Interno valido las evidencias por lo cual mediante memorando No. 20231200008273  del 20 de diciembre de 2023 socializó cierre de la acción de la No Conformidad No.1_x000a_"/>
  </r>
  <r>
    <s v="AUDITORIA INTERNA "/>
    <n v="997"/>
    <d v="2022-09-30T00:00:00"/>
    <s v="NO CONFORMIDAD "/>
    <s v="NO CONFORMIDAD No.5: PROCESO GESTIÓN DE COMUNICACIONES_x000a_Como resultado de la verificación de los documentos a cargo del proceso Gestión de Comunicaciones, se evidenció que un (1) documento de diez (10)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no se han definido fechas limites para la revsion de los documentos"/>
    <x v="8"/>
    <s v="NIVEL CENTRAL"/>
    <x v="5"/>
    <m/>
    <s v="x"/>
    <s v="De Corrección"/>
    <s v="Realizar trámite de Verificación y oficialización  de los documentos ante la Oficina Asesora de Planeación OAP "/>
    <d v="2022-10-18T00:00:00"/>
    <x v="30"/>
    <n v="273"/>
    <s v="VENCIDA"/>
    <s v="Número de documentos publicados "/>
    <s v="CANTIDAD"/>
    <n v="4"/>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IA INTERNA "/>
    <m/>
    <d v="2022-09-30T00:00:00"/>
    <s v="NO CONFORMIDAD "/>
    <s v="NO CONFORMIDAD No.5: PROCESO GESTIÓN DE COMUNICACIONES_x000a_Como resultado de la verificación de los documentos a cargo del proceso Gestión de Comunicaciones, se evidenció que un (1) documento de diez (10)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no se han definido fechas limites para la revsion de los documentos"/>
    <x v="8"/>
    <s v="NIVEL CENTRAL"/>
    <x v="5"/>
    <m/>
    <s v="x"/>
    <s v="Correctiva"/>
    <s v="Elaborar cronograma estableciendo fechas límites de revision y oficializacion de manera conjunta con la Oficina Asesora de Planeación OAP"/>
    <d v="2022-10-18T00:00:00"/>
    <x v="30"/>
    <n v="273"/>
    <s v="VENCIDA"/>
    <s v="Número de cronogramas elaborados "/>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IA INTERNA "/>
    <n v="998"/>
    <d v="2021-07-06T00:00:00"/>
    <s v="NO CONFORMIDAD "/>
    <s v="NO CONFORMIDAD No.2: Revisados los contratos no se evidenciaron las firmas en los formatos de hoja de vida del SIGEP regida por Ley 190 de 1995, 489 y 443 de 1998, por parte de los contratistas, en los diferentes contratos de prestación de servicios en la plata_x0002_forma SECOP II, en cumplimiento de lo establecido en el Artículo 227 del Decreto 019 de 2012, modificado por el artículo 155. Reportes al Sistema de Información y Gestión del Empleo Público – SIGEP."/>
    <s v="Por limitación tanto en la planta de personal como en contratistas. plataforma SECOP2. "/>
    <x v="1"/>
    <s v="DTCA"/>
    <x v="1"/>
    <m/>
    <s v="x"/>
    <s v="Correctiva"/>
    <s v="Realizar verificacion de los documentos  recibidos para  los diferentes contratos de prestación de servicios en la plataforma SECOP II estableciendo una matriz de seguimiento al cumplimiento de los requisitos"/>
    <d v="2022-11-15T00:00:00"/>
    <x v="31"/>
    <n v="182"/>
    <s v="VENCIDA"/>
    <s v="matriz de verificacion"/>
    <s v="PORCENTAJE"/>
    <n v="100"/>
    <m/>
    <m/>
    <s v="FANNY SABOGAL AGUDELO"/>
    <m/>
    <m/>
    <m/>
    <x v="0"/>
    <m/>
    <s v="Se suscribe con Orfeo No 20221200010913 de fecha 21/11/2022_x000a__x000a_26/05/2023: Mediante memorando 20231200002983, de fecha 25 de mayo de 2023, el grupo de Control Interno solicitó evidencias  del cumplimiento de las acciones vencidas._x000a__x000a_30/11/2023 Mediante memorando No.20231200006923 del 24 de noviembre del 2023, se solicito al responsable las evidencias  de las acciones que se encuentran en estado abierto vencido."/>
  </r>
  <r>
    <s v="AUDITORIA INTERNA "/>
    <m/>
    <d v="2021-07-06T00:00:00"/>
    <s v="NO CONFORMIDAD "/>
    <s v="NO CONFORMIDAD No.2: Revisados los contratos no se evidenciaron las firmas en los formatos de hoja de vida del SIGEP regida por Ley 190 de 1995, 489 y 443 de 1998, por parte de los contratistas, en los diferentes contratos de prestación de servicios en la plata_x0002_forma SECOP II, en cumplimiento de lo establecido en el Artículo 227 del Decreto 019 de 2012, modificado por el artículo 155. Reportes al Sistema de Información y Gestión del Empleo Público – SIGEP."/>
    <s v="Por limitación tanto en la planta de personal como en contratistas. plataforma SECOP2. "/>
    <x v="1"/>
    <s v="DTCA"/>
    <x v="1"/>
    <m/>
    <s v="x"/>
    <s v="Correctiva"/>
    <s v="Celebrar mesa de trabajo con el gupo interno de contratos para socializar y revisar lo establecido en el manual de contratación y supervisión Código: ABS_MN_01 y el procedimiento ABS_PR_02_Contratacion_Directa_V_ y en cumplimiento de  en cumplimiento de lo establecido en el Artículo 227 del Decreto 019 de 2012, modificado por el artículo _x000a_155. Reportes al Sistema de Información y Gestión del Empleo Público – SIGEP; identificando y  determinando los puntos de control y quien los ejecutará."/>
    <d v="2022-11-15T00:00:00"/>
    <x v="31"/>
    <n v="182"/>
    <s v="VENCIDA"/>
    <s v="Acta de reunión "/>
    <s v="CANTIDAD"/>
    <n v="2"/>
    <m/>
    <m/>
    <s v="FANNY SABOGAL AGUDELO"/>
    <m/>
    <m/>
    <m/>
    <x v="0"/>
    <m/>
    <s v="Se suscribe con Orfeo No 20221200010913 de fecha 21/11/2022_x000a__x000a_30/11/2023 Mediante memorando No.20231200006923 del 24 de noviembre del 2023, se solicito al responsable las evidencias  de las acciones que se encuentran en estado abierto vencido."/>
  </r>
  <r>
    <s v="AUDITORIA INTERNA "/>
    <m/>
    <d v="2021-07-06T00:00:00"/>
    <s v="NO CONFORMIDAD "/>
    <s v="NO CONFORMIDAD No.2: Revisados los contratos no se evidenciaron las firmas en los formatos de hoja de vida del SIGEP regida por Ley 190 de 1995, 489 y 443 de 1998, por parte de los contratistas, en los diferentes contratos de prestación de servicios en la plata_x0002_forma SECOP II, en cumplimiento de lo establecido en el Artículo 227 del Decreto 019 de 2012, modificado por el artículo 155. Reportes al Sistema de Información y Gestión del Empleo Público – SIGEP."/>
    <s v="Por limitación tanto en la planta de personal como en contratistas. plataforma SECOP2. "/>
    <x v="1"/>
    <s v="DTCA"/>
    <x v="1"/>
    <m/>
    <s v="x"/>
    <s v="Correctiva"/>
    <s v="Generar guía didactica de apoyo al contratista que indique la documentación necesaria a aportar y como realizar el cargue de la misma en la plataforma SECOP II"/>
    <d v="2022-11-15T00:00:00"/>
    <x v="15"/>
    <n v="363"/>
    <s v="VENCIDA"/>
    <s v="Guía para contratistas"/>
    <s v="CANTIDAD"/>
    <n v="1"/>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r>
  <r>
    <s v="AUDITORIA INTERNA "/>
    <n v="999"/>
    <d v="2021-07-06T00:00:00"/>
    <s v="NO CONFORMIDAD "/>
    <s v="NO CONFORMIDAD No.3: Una vez revisadas las carpetas contractuales, se evidenció la falta de publicación de las actas de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_x0002_ventor, que prueben la ejecución del contrato”, y en lo establecido en el manual de contratación y supervisión Código: ABS_MN_01 y el procedimiento ABS_PR_02_Contratacion_Directa_V_"/>
    <s v="Por falta de revisión y verificación del cumplimiento del procedimiento de contratación directa."/>
    <x v="1"/>
    <s v="DTCA"/>
    <x v="1"/>
    <m/>
    <s v="x"/>
    <s v="De Corrección"/>
    <s v="Realizar publicacion de las actas de los contratos iPMC-DTCA-038-2021; DTCA-OBRA-001-2020, SFF los Flamencos; IPMC-DTCA-031-2021; IPMC-DTCA-040-2021; CD-DTCA-MTO-005-2021, Tayrona, PMC-DTCA-021-2021; DTCA-MANT-012-2021 SFF FLAMENCOS); CD-DTCA-CMTO-001-2021, DTCA-SUM-21-2020, DTCA-SUM-45-2020, CA-007F-2020, CA-007F-202"/>
    <d v="2022-11-15T00:00:00"/>
    <x v="9"/>
    <n v="332"/>
    <s v="VENCIDA"/>
    <s v="Actas publicadas"/>
    <s v="PORCENTAJE"/>
    <n v="100"/>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IA INTERNA "/>
    <m/>
    <d v="2021-07-06T00:00:00"/>
    <s v="NO CONFORMIDAD "/>
    <s v="NO CONFORMIDAD No.3: Una vez revisadas las carpetas contractuales, se evidenció la falta de publicación de las actas de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_x0002_ventor, que prueben la ejecución del contrato”, y en lo establecido en el manual de contratación y supervisión Código: ABS_MN_01 y el procedimiento ABS_PR_02_Contratacion_Directa_V_"/>
    <s v="Por falta de revisión y verificación del cumplimiento del procedimiento de contratación directa."/>
    <x v="1"/>
    <s v="DTCA"/>
    <x v="1"/>
    <m/>
    <s v="x"/>
    <s v="Correctiva"/>
    <s v="Celebrar mesa de trabajo con el gupo interno de contratos para socializar y revisar lo establecido en el manual de contratación y supervisión Código: ABS_MN_01 y el procedimiento ABS_PR_02_Contratacion_Directa_V_ y en cumplimiento de  en cumplimiento de lo establecido en el Artículo 227 del Decreto 019 de 2012, modificado por el artículo _x000a_155. Reportes al Sistema de Información y Gestión del Empleo Público – SIGEP; identificando y  determinando los puntos de control y quien los ejecutará."/>
    <d v="2022-11-15T00:00:00"/>
    <x v="31"/>
    <n v="182"/>
    <s v="VENCIDA"/>
    <s v="Acta de reunión "/>
    <s v="CANTIDAD"/>
    <n v="2"/>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n v="1000"/>
    <d v="2021-07-06T00:00:00"/>
    <s v="NO CONFORMIDAD "/>
    <s v="NO CONFORMIDAD No.7: Revisada la información contractual, no aparece en algunos contratos las constancias de cumplimiento por parte del Supervisor, incumpliendo lo establecido en el manual de contratación y supervisión Código: ABS_MN_01."/>
    <s v="Por debilidad administrativa en la identificación de los puntos de control y seguimiento del cumplimiento del manual de contratación."/>
    <x v="1"/>
    <s v="DTCA"/>
    <x v="1"/>
    <m/>
    <s v="x"/>
    <s v="De Corrección"/>
    <s v="Remitir memorando de solicitud al supervisor, para que efectué cargue en el SECOP del cumplimiento del contrato DTCA-CPS-286-2020 y posterior seguimiento y verificación del cargue."/>
    <d v="2022-11-15T00:00:00"/>
    <x v="5"/>
    <n v="379"/>
    <s v="VENCIDA"/>
    <s v="MEMORANDO DE SOLICITUD DE CARGUE DE DOCUMENTOS"/>
    <s v="CANTIDAD"/>
    <n v="1"/>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m/>
    <d v="2021-07-06T00:00:00"/>
    <s v="NO CONFORMIDAD "/>
    <s v="NO CONFORMIDAD No.7: Revisada la información contractual, no aparece en algunos contratos las constancias de cumplimiento por parte del Supervisor, incumpliendo lo establecido en el manual de contratación y supervisión Código: ABS_MN_01."/>
    <s v="Por debilidad administrativa en la identificación de los puntos de control y seguimiento del cumplimiento del manual de contratación."/>
    <x v="1"/>
    <s v="DTCA"/>
    <x v="1"/>
    <m/>
    <s v="x"/>
    <s v="Correctiva"/>
    <s v="Generar Alertas a los supervisores y contratistas de la DTCA y sus Aps, recordando  los documentos necesarios para generar el pago"/>
    <d v="2022-11-15T00:00:00"/>
    <x v="27"/>
    <n v="29"/>
    <s v="VENCIDA"/>
    <s v="divulgacion pieza de comunicación con alerta"/>
    <s v="CANTIDAD"/>
    <n v="12"/>
    <m/>
    <m/>
    <s v="FANNY SABOGAL AGUDELO"/>
    <m/>
    <m/>
    <m/>
    <x v="0"/>
    <m/>
    <s v="Se suscribe con Orfeo No 20221200010913 de fecha 21/11/2022_x000a__x000a_26/05/2023: Mediante memorando 20231200002983, del 25 de mayo de 2023, el grupo de Control Interno solicitó las evidencias del cumplimiento de las acciones vencidas."/>
  </r>
  <r>
    <s v="AUDITORIA INTERNA "/>
    <m/>
    <d v="2021-07-06T00:00:00"/>
    <s v="NO CONFORMIDAD "/>
    <s v="NO CONFORMIDAD No.7: Revisada la información contractual, no aparece en algunos contratos las constancias de cumplimiento por parte del Supervisor, incumpliendo lo establecido en el manual de contratación y supervisión Código: ABS_MN_01."/>
    <s v="Por debilidad administrativa en la identificación de los puntos de control y seguimiento del cumplimiento del manual de contratación."/>
    <x v="1"/>
    <s v="DTCA"/>
    <x v="1"/>
    <m/>
    <s v="x"/>
    <s v="Correctiva"/>
    <s v="Realizar seguimiento y verificación bimensual  del cumplimiento del manual de contratación y procedimiento de los distintas modalidades de contratación a través de una revisión de muestra aleatoria de 10  contratos "/>
    <d v="2022-11-15T00:00:00"/>
    <x v="27"/>
    <n v="29"/>
    <s v="VENCIDA"/>
    <s v="Acta de reunión "/>
    <s v="CANTIDAD"/>
    <n v="6"/>
    <m/>
    <m/>
    <s v="FANNY SABOGAL AGUDELO"/>
    <m/>
    <m/>
    <m/>
    <x v="0"/>
    <m/>
    <s v="Se suscribe con Orfeo No 20221200010913 de fecha 21/11/2022_x000a__x000a_26/05/2023: Mediante memorando 20231200002983, del 25 de mayo de 2023, el grupo de Control Interno solicitó las evidencias del cumplimiento de las acciones vencidas."/>
  </r>
  <r>
    <s v="AUDITORIA INTERNA "/>
    <m/>
    <d v="2021-07-06T00:00:00"/>
    <s v="NO CONFORMIDAD "/>
    <s v="NO CONFORMIDAD No.7: Revisada la información contractual, no aparece en algunos contratos las constancias de cumplimiento por parte del Supervisor, incumpliendo lo establecido en el manual de contratación y supervisión Código: ABS_MN_01."/>
    <s v="Por debilidad administrativa en la identificación de los puntos de control y seguimiento del cumplimiento del manual de contratación."/>
    <x v="1"/>
    <s v="DTCA"/>
    <x v="1"/>
    <m/>
    <s v="x"/>
    <s v="Correctiva"/>
    <s v="Celebrar mesa de trabajo con el gupo interno administrativo y financiero y de contratos para socializar y revisar lo establecido en el  incumpliendo lo establecido en el manual de contratación y supervisión Código: ABS_MN_01. identificando y  determinando los puntos de control y quien los ejecutará."/>
    <d v="2022-11-15T00:00:00"/>
    <x v="31"/>
    <n v="182"/>
    <s v="VENCIDA"/>
    <s v="Acta de reunión "/>
    <s v="CANTIDAD"/>
    <n v="2"/>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n v="1001"/>
    <d v="2021-07-06T00:00:00"/>
    <s v="NO CONFORMIDAD "/>
    <s v="NO CONFORMIDAD No. 9:Se evidenciaron Contratos que carecen de la firma de una de las partes. Incumpliendo lo establecido en el artículo 41 de la Ley 80 de 1993 y numeral 4.7.2.6. del Manual de Contratación y Supervisión Código: ABS_MN_01."/>
    <s v=" Por falta de seguimiento y control de la ejecución de las actividades conforme al manual de contratación y supervisión."/>
    <x v="1"/>
    <s v="DTCA"/>
    <x v="1"/>
    <m/>
    <s v="x"/>
    <s v="Correctiva"/>
    <s v="Celebrar mesa de trabajo con el gupo interno de contratos para socializar y revisar lo establecido en el manual de contratación y supervisión Código: ABS_MN_01 y el procedimiento ABS_PR_02_Contratacion_Directa_V_ y en cumplimiento de  en cumplimiento de lo establecido en el Artículo 227 del Decreto 019 de 2012, modificado por el artículo _x000a_155. Reportes al Sistema de Información y Gestión del Empleo Público – SIGEP; identificando y  determinando los puntos de control y quien los ejecutará."/>
    <d v="2022-11-15T00:00:00"/>
    <x v="31"/>
    <n v="182"/>
    <s v="VENCIDA"/>
    <s v="Acta de reunión "/>
    <s v="CANTIDAD"/>
    <n v="2"/>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m/>
    <d v="2021-07-06T00:00:00"/>
    <s v="NO CONFORMIDAD "/>
    <s v="NO CONFORMIDAD No. 9:Se evidenciaron Contratos que carecen de la firma de una de las partes. Incumpliendo lo establecido en el artículo 41 de la Ley 80 de 1993 y numeral 4.7.2.6. del Manual de Contratación y Supervisión Código: ABS_MN_01."/>
    <s v=" Por falta de seguimiento y control de la ejecución de las actividades conforme al manual de contratación y supervisión."/>
    <x v="1"/>
    <s v="DTCA"/>
    <x v="1"/>
    <m/>
    <s v="x"/>
    <s v="Correctiva"/>
    <s v="Realizar verificacion de los documentos  y firmas correspondientes en  los diferentes contratos de prestación de servicios en la plataforma SECOP II estableciendo una matriz de seguimiento al cumplimiento en cada uno de ellos"/>
    <d v="2022-11-15T00:00:00"/>
    <x v="31"/>
    <n v="182"/>
    <s v="VENCIDA"/>
    <s v="matriz de verificacion"/>
    <s v="PORCENTAJE"/>
    <n v="100"/>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30/11/2023 Mediante memorando No.20231200006923 del 24 de noviembre del 2023, se solicito al responsable las evidencias  de las acciones que se encuentran en estado abierto vencido."/>
  </r>
  <r>
    <s v="AUDITORIA INTERNA "/>
    <n v="1002"/>
    <d v="2021-07-06T00:00:00"/>
    <s v="NO CONFORMIDAD "/>
    <s v="NO CONFORMIDAD No.11: Una vez verificados los contratos, no se evidencia que se haya realizado la comunicación al supervisor del contrato. Incumpliendo lo establecido en el numeral 4.7.2.7. del manual de contratación y supervisión y el Decreto 1081 de 2015, artículo 2.1.1.2.1.8 “Para efectos del cumplimiento de la obligación contenida en el literal g) del artículo 11 de la Ley 1712 de 2014 y Decreto 103 de 2015, artículo 8°.CD-DTCA-AR-001-202;_x000a_CD-DTCA-CMTO-001-2021;_x000a_DTCA-CPS-273-2020;_x000a_DTCA-SUM-45-2020;_x000a_DTCA-SUM-58-2020;_x000a_DTCA-MANT-012-2021 SFF FLAMENCOS;_x000a_DTCA-CMANT-019-2020,_x000a_IPMC-DTCA-038-2021,_x000a_PMC-DTCA-031-2021;_x000a_DTCA-040-2021;_x000a_CD-DTCA-MTO-005-2021;_x000a_DTCA-SUM-012-2020;_x000a_DTCA-021-2021,_x000a_PMC-DTCA-047-2021."/>
    <s v="Por falta de seguimiento y control de la ejecución de las actividades."/>
    <x v="1"/>
    <s v="DTCA"/>
    <x v="1"/>
    <m/>
    <s v="x"/>
    <s v="Correctiva"/>
    <s v="Celebrar mesa de trabajo con el gupo interno de contratos para socializar y revisar lo establecido en el manual de contratación y supervisión Código: ABS_MN_01 y el procedimiento ABS_PR_02_Contratacion_Directa_V_ y en cumplimiento de  en cumplimiento de lo establecido en el Artículo 227 del Decreto 019 de 2012, modificado por el artículo _x000a_155. Reportes al Sistema de Información y Gestión del Empleo Público – SIGEP; identificando y  determinando los puntos de control y quien los ejecutará."/>
    <d v="2022-11-15T00:00:00"/>
    <x v="31"/>
    <n v="182"/>
    <s v="VENCIDA"/>
    <s v="Acta de reunión "/>
    <s v="CANTIDAD"/>
    <n v="2"/>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m/>
    <d v="2021-07-06T00:00:00"/>
    <s v="NO CONFORMIDAD "/>
    <s v="NO CONFORMIDAD No.11: Una vez verificados los contratos, no se evidencia que se haya realizado la comunicación al supervisor del contrato. Incumpliendo lo establecido en el numeral 4.7.2.7. del manual de contratación y supervisión y el Decreto 1081 de 2015, artículo 2.1.1.2.1.8 “Para efectos del cumplimiento de la obligación contenida en el literal g) del artículo 11 de la Ley 1712 de 2014 y Decreto 103 de 2015, artículo 8°.CD-DTCA-AR-001-202;_x000a_CD-DTCA-CMTO-001-2021;_x000a_DTCA-CPS-273-2020;_x000a_DTCA-SUM-45-2020;_x000a_DTCA-SUM-58-2020;_x000a_DTCA-MANT-012-2021 SFF FLAMENCOS;_x000a_DTCA-CMANT-019-2020,_x000a_IPMC-DTCA-038-2021,_x000a_PMC-DTCA-031-2021;_x000a_DTCA-040-2021;_x000a_CD-DTCA-MTO-005-2021;_x000a_DTCA-SUM-012-2020;_x000a_DTCA-021-2021,_x000a_PMC-DTCA-047-2021."/>
    <s v="Por falta de seguimiento y control de la ejecución de las actividades."/>
    <x v="1"/>
    <s v="DTCA"/>
    <x v="1"/>
    <m/>
    <s v="x"/>
    <s v="Correctiva"/>
    <s v="Realizar seguimiento y verificación bimensual  del cumplimiento del manual de contratación y procedimiento de los distintas modalidades de contratación a través de una revisión de muestra aleatoria de 10  contratos "/>
    <d v="2022-11-15T00:00:00"/>
    <x v="27"/>
    <n v="29"/>
    <s v="VENCIDA"/>
    <s v="Acta de reunión "/>
    <s v="CANTIDAD"/>
    <n v="6"/>
    <m/>
    <m/>
    <s v="FANNY SABOGAL AGUDELO"/>
    <m/>
    <m/>
    <m/>
    <x v="0"/>
    <m/>
    <s v="Se suscribe con Orfeo No 20221200010913 de fecha 21/11/2022_x000a__x000a_26/05/2023: Mediante memorando 20231200002983, del 25 de mayo de 2023, el grupo de Control Interno solicitó las evidencias del cumplimiento de las acciones vencidas."/>
  </r>
  <r>
    <s v="AUDITORIA INTERNA "/>
    <n v="1003"/>
    <d v="2021-07-06T00:00:00"/>
    <s v="NO CONFORMIDAD "/>
    <s v="NO CONFORMIDAD No.12: _x000a_En la revisión realizada, se observa que, no se actualiza la página de SECOP II, con los soportes del contrato y la evidencia de facturas que permitan determinar si hubo ejecución de éste, durante la vigencia 2021. Incumpliendo lo establecido en artículo 5 y 12 de la ley 1712 de 2014, así como el artículo 2.2.1.1.1.7.1 del Decreto 1082 de 2015. "/>
    <s v="Por falta de autocontrol, revisión y seguimiento de la ejecucuón de las actividades conforme a dicho procedimiento"/>
    <x v="1"/>
    <s v="DTCA"/>
    <x v="1"/>
    <m/>
    <s v="x"/>
    <s v="De Corrección"/>
    <s v="Remitir memorando de solicitud al supervisor DTCA-SUM-012-2020; DTCA-021-2021; PMC-DTCA-047-2020F; PMC-043-DTCA-2021, CD-DTCA-MTO-005-2021, contrato de obra nación No.007 de 2020,PMC-DTCA-031-2021, IPMC-DTCA-SUM-054-2020, Mantenimiento de cocina Corales del Rosario; CPS-316-2020, IPMC-DTCA-CPS-273-2020; para que efectúen el cargue de evidencias de ejecucion respectivo en el SECOP y posterior seguimiento y verificación del cargue."/>
    <d v="2022-11-15T00:00:00"/>
    <x v="5"/>
    <n v="379"/>
    <s v="VENCIDA"/>
    <s v="MEMORANDO DE SOLICITUD DE CARGUE DE DOCUMENTOS"/>
    <s v="CANTIDAD"/>
    <n v="1"/>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IA INTERNA "/>
    <m/>
    <d v="2021-07-06T00:00:00"/>
    <s v="NO CONFORMIDAD "/>
    <s v="NO CONFORMIDAD No.12: _x000a_En la revisión realizada, se observa que, no se actualiza la página de SECOP II, con los soportes del contrato y la evidencia de facturas que permitan determinar si hubo ejecución de éste, durante la vigencia 2021. Incumpliendo lo establecido en artículo 5 y 12 de la ley 1712 de 2014, así como el artículo 2.2.1.1.1.7.1 del Decreto 1082 de 2015. "/>
    <s v="Por falta de autocontrol, revisión y seguimiento de la ejecucuón de las actividades conforme a dicho procedimiento"/>
    <x v="1"/>
    <s v="DTCA"/>
    <x v="1"/>
    <m/>
    <s v="x"/>
    <s v="Correctiva"/>
    <s v="Generar Alertas a los supervisores y contratistas de la DTCA y sus Aps, recordando  los documentos necesarios para general el pago"/>
    <d v="2022-11-15T00:00:00"/>
    <x v="27"/>
    <n v="29"/>
    <s v="VENCIDA"/>
    <s v="divulgacion pieza de comunicación con alerta"/>
    <s v="CANTIDAD"/>
    <n v="12"/>
    <m/>
    <m/>
    <s v="FANNY SABOGAL AGUDELO"/>
    <m/>
    <m/>
    <m/>
    <x v="0"/>
    <m/>
    <s v="Se suscribe con Orfeo No 20221200010913 de fecha 21/11/2022_x000a_30/11/2023 Mediante memorando No.20231200006923 del 24 de noviembre del 2023, se solicito al responsable las evidencias  de las acciones que se encuentran en estado abierto vencido."/>
  </r>
  <r>
    <s v="AUDITORIA INTERNA "/>
    <m/>
    <d v="2021-07-06T00:00:00"/>
    <s v="NO CONFORMIDAD "/>
    <s v="NO CONFORMIDAD No.12: _x000a_En la revisión realizada, se observa que, no se actualiza la página de SECOP II, con los soportes del contrato y la evidencia de facturas que permitan determinar si hubo ejecución de éste, durante la vigencia 2021. Incumpliendo lo establecido en artículo 5 y 12 de la ley 1712 de 2014, así como el artículo 2.2.1.1.1.7.1 del Decreto 1082 de 2015. "/>
    <s v="Por falta de autocontrol, revisión y seguimiento de la ejecucuón de las actividades conforme a dicho procedimiento"/>
    <x v="1"/>
    <s v="DTCA"/>
    <x v="1"/>
    <m/>
    <s v="x"/>
    <s v="Correctiva"/>
    <s v="Celebrar mesa de trabajo con el gupo interno administrativo y financiero y de contratos para socializar y revisar lo establecido en el  incumpliendo lo establecido en el manual de contratación y supervisión Código: ABS_MN_01. y del procedimiento de cadena presupuestal GRFN_PR_06 identificando y  determinando los puntos de control y quien los ejecutará."/>
    <d v="2022-11-15T00:00:00"/>
    <x v="31"/>
    <n v="182"/>
    <s v="VENCIDA"/>
    <s v="Acta de reunión "/>
    <s v="CANTIDAD"/>
    <n v="2"/>
    <m/>
    <m/>
    <s v="FANNY SABOGAL AGUDELO"/>
    <m/>
    <m/>
    <m/>
    <x v="0"/>
    <m/>
    <s v="Se suscribe con Orfeo No 20221200010913 de fecha 21/11/2022"/>
  </r>
  <r>
    <s v="AUDITORIA INTERNA "/>
    <m/>
    <d v="2021-07-06T00:00:00"/>
    <s v="NO CONFORMIDAD "/>
    <s v="NO CONFORMIDAD No.12: _x000a_En la revisión realizada, se observa que, no se actualiza la página de SECOP II, con los soportes del contrato y la evidencia de facturas que permitan determinar si hubo ejecución de éste, durante la vigencia 2021. Incumpliendo lo establecido en artículo 5 y 12 de la ley 1712 de 2014, así como el artículo 2.2.1.1.1.7.1 del Decreto 1082 de 2015. "/>
    <s v="Por falta de autocontrol, revisión y seguimiento de la ejecucuón de las actividades conforme a dicho procedimiento"/>
    <x v="1"/>
    <s v="DTCA"/>
    <x v="1"/>
    <m/>
    <s v="x"/>
    <s v="Correctiva"/>
    <s v="Realizar seguimiento y verificación bimensual  del cumplimiento del manual de contratación a través de una revisión de muestra aleatoria de 10  contratos "/>
    <d v="2022-11-15T00:00:00"/>
    <x v="27"/>
    <n v="29"/>
    <s v="VENCIDA"/>
    <s v="Acta de reunión "/>
    <s v="CANTIDAD"/>
    <n v="12"/>
    <m/>
    <m/>
    <s v="FANNY SABOGAL AGUDELO"/>
    <m/>
    <m/>
    <m/>
    <x v="0"/>
    <m/>
    <s v="Se suscribe con Orfeo No 20221200010913 de fecha 21/11/2022_x000a_30/11/2023 Mediante memorando No.20231200006923 del 24 de noviembre del 2023, se solicito al responsable las evidencias  de las acciones que se encuentran en estado abierto vencido."/>
  </r>
  <r>
    <s v="AUDITORIA INTERNA "/>
    <n v="1004"/>
    <d v="2021-07-06T00:00:00"/>
    <s v="NO CONFORMIDAD "/>
    <s v="NO CONFORMIDAD No.13: _x000a_Verificada la información contractual, no se evidencia pagos de varios meses del primer semestre del 2021, como tam_x0002_poco evidencia de modificación del contrato. Incumpliendo lo establecido en el principio de planeación establecidos en la Constitución Política en sus artículos 209, 339 y 341 y la Ley 80 en su artículo 26, así obligaciones estipuladas en el contrato que es considerado ley para las partes."/>
    <s v="Por debilidad administrativa en los seguimientos de ejecucuón de las actividades"/>
    <x v="1"/>
    <s v="DTCA"/>
    <x v="1"/>
    <m/>
    <s v="x"/>
    <s v="De Corrección"/>
    <s v="Remitir memorando de solicitud al supervisor, para que efectué cargue en el SECOP de los soportes de ejecucion CD-DTCA-CMTO-001-2021, para mantenimiento de embarcaciones para Coralesdel rosario y posterior seguimiento y verificación del cargue."/>
    <d v="2022-11-15T00:00:00"/>
    <x v="5"/>
    <n v="379"/>
    <s v="VENCIDA"/>
    <s v="MEMORANDO DE SOLICITUD DE CARGUE DE DOCUMENTOS"/>
    <s v="CANTIDAD"/>
    <n v="1"/>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m/>
    <d v="2021-07-06T00:00:00"/>
    <s v="NO CONFORMIDAD "/>
    <s v="NO CONFORMIDAD No.13: Verificada la información contractual, no se evidencia pagos de varios meses del primer semestre del 2021, como tam_x0002_poco evidencia de modificación del contrato. Incumpliendo lo establecido en el principio de planeación establecidos en la Constitución Política en sus artículos 209, 339 y 341 y la Ley 80 en su artículo 26, así obligaciones estipuladas en el contrato que es considerado ley para las partes."/>
    <s v="Por debilidad administrativa en los seguimientos de ejecucuón de las actividades"/>
    <x v="1"/>
    <s v="DTCA"/>
    <x v="1"/>
    <m/>
    <s v="x"/>
    <s v="Correctiva"/>
    <s v="Realizar seguimiento y verificación bimensual  del cumplimiento del manual de contratación y el procedimiento de cadena presupuestal a través de una revisión de muestra aleatoria de 10  contratos "/>
    <d v="2022-11-15T00:00:00"/>
    <x v="32"/>
    <n v="120"/>
    <s v="VENCIDA"/>
    <s v="Acta de reunión "/>
    <s v="CANTIDAD"/>
    <n v="12"/>
    <m/>
    <m/>
    <s v="FANNY SABOGAL AGUDELO"/>
    <m/>
    <m/>
    <m/>
    <x v="0"/>
    <m/>
    <s v="Se suscribe con Orfeo No 20221200010913 de fecha 21/11/2022"/>
  </r>
  <r>
    <s v="AUDITORIA INTERNA "/>
    <m/>
    <d v="2021-07-06T00:00:00"/>
    <s v="NO CONFORMIDAD "/>
    <s v="NO CONFORMIDAD No.13: Verificada la información contractual, no se evidencia pagos de varios meses del primer semestre del 2021, como tam_x0002_poco evidencia de modificación del contrato. Incumpliendo lo establecido en el principio de planeación establecidos en la Constitución Política en sus artículos 209, 339 y 341 y la Ley 80 en su artículo 26, así obligaciones estipuladas en el contrato que es considerado ley para las partes."/>
    <s v="Por debilidad administrativa en los seguimientos de ejecucuón de las actividades"/>
    <x v="1"/>
    <s v="DTCA"/>
    <x v="1"/>
    <m/>
    <s v="x"/>
    <s v="Correctiva"/>
    <s v="Celebrar mesa de trabajo con el gupo interno administrativo y financiero y de contratos para socializar y revisar lo establecido en el  incumpliendo lo establecido en el manual de contratación y supervisión Código: ABS_MN_01. identificando y  determinando los puntos de control y quien los ejecutará."/>
    <d v="2022-11-15T00:00:00"/>
    <x v="31"/>
    <n v="182"/>
    <s v="VENCIDA"/>
    <s v="Acta de reunión "/>
    <s v="CANTIDAD"/>
    <n v="2"/>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n v="1005"/>
    <d v="2021-07-06T00:00:00"/>
    <s v="NO CONFORMIDAD "/>
    <s v="NO CONFORMIDAD No.15: _x000a_Revisados los contratos, no se adjuntan los soportes del proveedor que acrediten el cumplimiento de las formalidades contractuales. Incumpliendo lo establecido en el manual de contratación y supervisión Código: ABS_MN_01 y el Decreto Reglamentario Único 1081 de 2015, Artículo 2.1.1.2.1.8. Publicación de la ejecución de contratos. Y de la obligación contenida en el literal g) del artículo 11 de la Ley 1712 de 2014."/>
    <s v="Por debilidad administrativa en cuanto al seguimiento, revision y verificación dela debida ejecución del manual de contratación y supervisión."/>
    <x v="1"/>
    <s v="DTCA"/>
    <x v="1"/>
    <m/>
    <s v="x"/>
    <s v="De Corrección"/>
    <s v="Remitir memorando de solicitud al supervisor, para que efectué cargue en el SECOP de los soportes de ejecucion DTCA-031-2021 Colorados y Corales del Rosario, mantenimiento de equipo y posterior seguimiento y verificación del cargue."/>
    <d v="2022-11-15T00:00:00"/>
    <x v="5"/>
    <n v="379"/>
    <s v="VENCIDA"/>
    <s v="MEMORANDO DE SOLICITUD DE CARGUE DE DOCUMENTOS"/>
    <s v="CANTIDAD"/>
    <n v="1"/>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IA INTERNA "/>
    <m/>
    <d v="2021-07-06T00:00:00"/>
    <s v="NO CONFORMIDAD "/>
    <s v="NO CONFORMIDAD No.15: _x000a_Revisados los contratos, no se adjuntan los soportes del proveedor que acrediten el cumplimiento de las formalidades contractuales. Incumpliendo lo establecido en el manual de contratación y supervisión Código: ABS_MN_01 y el Decreto Reglamentario Único 1081 de 2015, Artículo 2.1.1.2.1.8. Publicación de la ejecución de contratos. Y de la obligación contenida en el literal g) del artículo 11 de la Ley 1712 de 2014."/>
    <s v="Por debilidad administrativa en cuanto al seguimiento, revision y verificación dela debida ejecución del manual de contratación y supervisión."/>
    <x v="1"/>
    <s v="DTCA"/>
    <x v="1"/>
    <m/>
    <s v="x"/>
    <s v="Correctiva"/>
    <s v="Celebrar mesa de trabajo con el gupo interno de contratos para socializar y revisar lo establecido en el manual de contratación y supervisión Código: ABS_MN_01 y el procedimiento ABS_PR_02_Contratacion_Directa_V_ y en cumplimiento de  en cumplimiento de lo establecido en el Artículo 227 del Decreto 019 de 2012, modificado por el artículo _x000a_155. Reportes al Sistema de Información y Gestión del Empleo Público – SIGEP; identificando y  determinando los puntos de control y quien los ejecutará."/>
    <d v="2022-11-15T00:00:00"/>
    <x v="31"/>
    <n v="182"/>
    <s v="VENCIDA"/>
    <s v="Acta de reunión "/>
    <s v="CANTIDAD"/>
    <n v="2"/>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m/>
    <d v="2021-07-06T00:00:00"/>
    <s v="NO CONFORMIDAD "/>
    <s v="NO CONFORMIDAD No.15: _x000a_Revisados los contratos, no se adjuntan los soportes del proveedor que acrediten el cumplimiento de las formalidades contractuales. Incumpliendo lo establecido en el manual de contratación y supervisión Código: ABS_MN_01 y el Decreto Reglamentario Único 1081 de 2015, Artículo 2.1.1.2.1.8. Publicación de la ejecución de contratos. Y de la obligación contenida en el literal g) del artículo 11 de la Ley 1712 de 2014."/>
    <s v="Por debilidad administrativa en cuanto al seguimiento, revision y verificación dela debida ejecución del manual de contratación y supervisión."/>
    <x v="1"/>
    <s v="DTCA"/>
    <x v="1"/>
    <m/>
    <s v="x"/>
    <s v="Correctiva"/>
    <s v="Realizar seguimiento y verificación bimensual  del cumplimiento del manual de contratación  y el procedimiento de cadena presupuestala través de una revisión de muestra aleatoria de 10  contratos "/>
    <d v="2022-11-15T00:00:00"/>
    <x v="27"/>
    <n v="29"/>
    <s v="VENCIDA"/>
    <s v="Acta de reunión "/>
    <s v="CANTIDAD"/>
    <n v="6"/>
    <m/>
    <m/>
    <s v="FANNY SABOGAL AGUDELO"/>
    <m/>
    <m/>
    <m/>
    <x v="0"/>
    <m/>
    <s v="Se suscribe con Orfeo No 20221200010913 de fecha 21/11/2022"/>
  </r>
  <r>
    <s v="AUDITORIA INTERNA "/>
    <n v="1006"/>
    <d v="2021-07-06T00:00:00"/>
    <s v="NO CONFORMIDAD "/>
    <s v="NO CONFORMIDAD No.10: Se evidenció que los contratos no están siendo revisados previamente, con el fin de verificar que contengan los soportes respectivos, tales como CDP y RP como documentos precontractuales y de ejecución. Incumpliendo lo establecido el manual de contratación y supervisión Código: ABS_MN_01"/>
    <s v="Por falta de revisión y verificación del cumplimiento del procedimiento de contratación directa."/>
    <x v="1"/>
    <s v="DTCA"/>
    <x v="1"/>
    <m/>
    <s v="x"/>
    <s v="Correctiva"/>
    <s v="Celebrar mesa de trabajo con el gupo interno administrativo y financiero y de contratos para socializar y revisar lo establecido en el  incumpliendo lo establecido en el manual de contratación y supervisión Código: ABS_MN_01. identificando y  determinando los puntos de control y quien los ejecutará."/>
    <d v="2022-11-15T00:00:00"/>
    <x v="31"/>
    <n v="182"/>
    <s v="VENCIDA"/>
    <s v="Acta de reunión "/>
    <s v="CANTIDAD"/>
    <n v="2"/>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m/>
    <d v="2021-07-06T00:00:00"/>
    <s v="NO CONFORMIDAD "/>
    <s v="NO CONFORMIDAD No.10: Se evidenció que los contratos no están siendo revisados previamente, con el fin de verificar que contengan los soportes respectivos, tales como CDP y RP como documentos precontractuales y de ejecución. Incumpliendo lo establecido el manual de contratación y supervisión Código: ABS_MN_01"/>
    <s v="Por falta de revisión y verificación del cumplimiento del procedimiento de contratación directa."/>
    <x v="1"/>
    <s v="DTCA"/>
    <x v="1"/>
    <m/>
    <s v="x"/>
    <s v="Correctiva"/>
    <s v="Realizar verificacion de los documentos  y firmas correspondientes en  los diferentes contratos de prestación de servicios en la plataforma SECOP II estableciendo una matriz de seguimiento al cumplimiento en cada no de ellos"/>
    <d v="2022-11-15T00:00:00"/>
    <x v="27"/>
    <n v="29"/>
    <s v="VENCIDA"/>
    <s v="matriz de verificacion"/>
    <s v="PORCENTAJE"/>
    <n v="100"/>
    <m/>
    <m/>
    <s v="FANNY SABOGAL AGUDELO"/>
    <m/>
    <m/>
    <m/>
    <x v="0"/>
    <m/>
    <s v="Se suscribe con Orfeo No 20221200010913 de fecha 21/11/2022"/>
  </r>
  <r>
    <s v="AUDITORIA INTERNA "/>
    <n v="1007"/>
    <d v="2021-07-06T00:00:00"/>
    <s v="NO CONFORMIDAD "/>
    <s v="OBSERVACION No. 1.En el formato de hoja de vida del SIGEP, de los contratos de prestación de servicios, no aparece firmada por el Coor_x0002_dinador de Contratos o Responsable, donde conste la verificación de la información suministrada por el contratistaquien certifica que la información aportada por quien diligenció y firmó el formulario fue constatada frente a los docu_x0002_mentos presentados como soporte según los lineamientos establecidos en el instructivo del formato de la hoja de vida, _x000a_https://www.funcionpublica.gov.co/instructivo-del-formato-unico-hoja-de-vida-persona-natural. "/>
    <s v="n/a"/>
    <x v="1"/>
    <s v="DTCA"/>
    <x v="1"/>
    <m/>
    <s v="x"/>
    <s v="De Mejora"/>
    <s v="Realizar verificacion de los documentos  recibidos para  los diferentes contratos de prestación de servicios en la plataforma SECOP II estableciendo una matriz de seguimiento al cumplimiento de los requisitos"/>
    <d v="2022-11-15T00:00:00"/>
    <x v="27"/>
    <n v="29"/>
    <s v="VENCIDA"/>
    <s v="matriz de verificacion"/>
    <s v="PORCENTAJE"/>
    <n v="100"/>
    <m/>
    <m/>
    <s v="FANNY SABOGAL AGUDELO"/>
    <m/>
    <m/>
    <m/>
    <x v="0"/>
    <m/>
    <s v="Se suscribe con Orfeo No 20221200010913 de fecha 21/11/2022_x000a__x000a_26/05/2023: Mediante memorando 20231200002983, del 25 de mayo de 2023, el grupo de Control Interno solicitó las evidencias del cumplimiento de las acciones vencidas."/>
  </r>
  <r>
    <s v="AUDITORIA INTERNA "/>
    <n v="1008"/>
    <d v="2022-10-20T00:00:00"/>
    <s v="NO CONFORMIDAD "/>
    <s v="NO CONFORMIDAD No.1: GRUPO DE TALENTO HUMANO_x000a_Como resultado de la verificación realizada al cumplimiento del Procedimiento Concertación Seguimiento y Evaluación de los Acuerdos de Gestión, se observó que no se están archivando con oportunidad los Acuerdos de Gestión de los Gerentes Públicos en las historias laborales de los mismos, teniendo en cuenta que de la muestra seleccionada han pasado hasta 12 meses de suscrito el acuerdo de gestión y a la fecha no reposa en las carpetas de los gerentes, incrementando el riesgo de pérdida y deterioro del documento."/>
    <s v="Por qué por no se remoto la actividad de “Archivar el acuerdo de gestión en la historia laboral del gerente público”, después del venteamiento de emergencia sanitaria.  "/>
    <x v="6"/>
    <s v="NIVEL CENTRAL"/>
    <x v="10"/>
    <m/>
    <s v="x"/>
    <s v="De Corrección"/>
    <s v="Imprimir y archivar los acuerdos de gestión en la historia laboral de los Gerentes Públicos."/>
    <d v="2022-11-28T00:00:00"/>
    <x v="3"/>
    <n v="152"/>
    <s v="VENCIDA"/>
    <s v="Historias laborales actualizadas"/>
    <s v="CANTIDAD"/>
    <n v="3"/>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No.1: GRUPO DE TALENTO HUMANO_x000a_Como resultado de la verificación realizada al cumplimiento del Procedimiento Concertación Seguimiento y Evaluación de los Acuerdos de Gestión, se observó que no se están archivando con oportunidad los Acuerdos de Gestión de los Gerentes Públicos en las historias laborales de los mismos, teniendo en cuenta que de la muestra seleccionada han pasado hasta 12 meses de suscrito el acuerdo de gestión y a la fecha no reposa en las carpetas de los gerentes, incrementando el riesgo de pérdida y deterioro del documento."/>
    <s v="Por qué por no se remoto la actividad de “Archivar el acuerdo de gestión en la historia laboral del gerente público”, después del venteamiento de emergencia sanitaria.  "/>
    <x v="6"/>
    <s v="NIVEL CENTRAL"/>
    <x v="10"/>
    <m/>
    <s v="x"/>
    <s v="Correctiva"/>
    <s v="Socializar el procedimiento al GGH y OAP el GTH_PR_28_ Concertación, seguimiento y evaluación de los acuerdos de gestión _ V_1 pdf, respecto a las actividades y responsabilidades del mismo."/>
    <d v="2022-11-28T00:00:00"/>
    <x v="3"/>
    <n v="152"/>
    <s v="VENCIDA"/>
    <s v="Procedimiento so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09"/>
    <d v="2022-10-20T00:00:00"/>
    <s v="NO CONFORMIDAD "/>
    <s v="NO CONFORMIDAD No.2: GRUPO DE GESTIÓN FINANCIERA-GRUPO DE TALENTO HUMANO_x000a_Como resultado de la verificación realizada al cumplimiento del Instructivo Medición Competencia Laboral Funciona-ríos Provisionales y los que se encuentran en Régimen Especial de Manejo PNN, se evidenció el incumplimiento por parte del grupo de Gestión Financiera en cuanto a la no suscripción del Plan de Seguimiento y Medición de la Competencia Laboral y la realización de los seguimientos correspondientes durante la vigencia 2021 por parte del jefe inmediato del área."/>
    <s v="Por falta de capacitación y sensibilización del Instructivo Medición Competencia Laboral Funcionarios Provisionales y los que se encuentran en Régimen Especial de Manejo PNN"/>
    <x v="6"/>
    <s v="NIVEL CENTRAL"/>
    <x v="10"/>
    <m/>
    <s v="x"/>
    <s v="De Corrección"/>
    <s v="Validar que el profesional del Grupo de Gestión Financiera cuente con la evaluación de Medición de la Competencia Laboral "/>
    <d v="2022-11-28T00:00:00"/>
    <x v="3"/>
    <n v="152"/>
    <s v="VENCIDA"/>
    <s v="Medición de la Competencia Laboral "/>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No.2: GRUPO DE GESTIÓN FINANCIERA-GRUPO DE TALENTO HUMANO_x000a_Como resultado de la verificación realizada al cumplimiento del Instructivo Medición Competencia Laboral Funciona-ríos Provisionales y los que se encuentran en Régimen Especial de Manejo PNN, se evidenció el incumplimiento por parte del grupo de Gestión Financiera en cuanto a la no suscripción del Plan de Seguimiento y Medición de la Competencia Laboral y la realización de los seguimientos correspondientes durante la vigencia 2021 por parte del jefe inmediato del área."/>
    <s v="Por falta de capacitación y sensibilización del Instructivo Medición Competencia Laboral Funcionarios Provisionales y los que se encuentran en Régimen Especial de Manejo PNN"/>
    <x v="6"/>
    <s v="NIVEL CENTRAL"/>
    <x v="10"/>
    <m/>
    <s v="x"/>
    <s v="Correctiva"/>
    <s v="Socializar el Instructivo Medición Competencia Laboral Funciona-ríos Provisionales y los que se encuentran en Régimen Especial de Manejo PNN, respecto a las actividades y responsabilidades del mismo, a los jefes inmediatos qui tienen a su cargo provisionales"/>
    <d v="2022-11-28T00:00:00"/>
    <x v="3"/>
    <n v="152"/>
    <s v="VENCIDA"/>
    <s v="Instructivo so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0"/>
    <d v="2022-10-20T00:00:00"/>
    <s v="NO CONFORMIDAD "/>
    <s v="NO CONFORMIDAD No.3: GRUPO DE TALENTO HUMANO_x000a_Como resultado de la verificación realizada al desarrollo del Instructivo Inducción y Reinducción, se evidencia que no se está llevando a cabo esta actividad a la totalidad de los funcionarios que ingresan a la entidad, observando debilidades en la definición de controles que permitan asegurar que la totalidad de los funcionarios reciban la socialización correspondiente y de interés para el desempeño de sus labores."/>
    <s v="El instructivo que define el cronograma no se encuentra actualizado."/>
    <x v="6"/>
    <s v="NIVEL CENTRAL"/>
    <x v="10"/>
    <m/>
    <s v="x"/>
    <s v="De Corrección"/>
    <s v="Actualizar el cronograma de inducción y reinducción de PNNC"/>
    <d v="2022-11-28T00:00:00"/>
    <x v="3"/>
    <n v="152"/>
    <s v="VENCIDA"/>
    <s v="Cronograma de inducción y reinducción actu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No.3: GRUPO DE TALENTO HUMANO_x000a_Como resultado de la verificación realizada al desarrollo del Instructivo Inducción y Reinducción, se evidencia que no se está llevando a cabo esta actividad a la totalidad de los funcionarios que ingresan a la entidad, observando debilidades en la definición de controles que permitan asegurar que la totalidad de los funcionarios reciban la socialización correspondiente y de interés para el desempeño de sus labores."/>
    <s v="El instructivo que define el cronograma no se encuentra actualizado."/>
    <x v="6"/>
    <s v="NIVEL CENTRAL"/>
    <x v="10"/>
    <m/>
    <s v="x"/>
    <s v="Correctiva"/>
    <s v="Actualizar y socializar el instructivo de inducción y reinducción"/>
    <d v="2022-11-28T00:00:00"/>
    <x v="3"/>
    <n v="152"/>
    <s v="VENCIDA"/>
    <s v="Instructivo actualizado y so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1"/>
    <d v="2022-10-20T00:00:00"/>
    <s v="NO CONFORMIDAD "/>
    <s v="NO CONFORMIDAD No. 4 GRUPO DE TALENTO HUMANO_x000a_Como resultado de la verificación realizada a la aplicación del Instructivo para la Tabulación de la Evaluación de la Capacitación, verificó que no se está realizando la evaluación de las capacitaciones, de conformidad con el objetivo del instructivo enunciado, es decir no se lleva a cabo la evaluación de las capacitaciones ni la tabulación de las mismas, lo que conlleva a la imposibilidad del análisis de resultados e implementación de acciones a partir de los mismos."/>
    <s v="El instructivo que define los lineamientos de evaluación de capacitación no se encuentra actualizado."/>
    <x v="6"/>
    <s v="NIVEL CENTRAL"/>
    <x v="10"/>
    <m/>
    <s v="x"/>
    <s v="De Corrección"/>
    <s v="Actualizar el instructivo de Tabulación de la Evaluación de la Capacitación"/>
    <d v="2022-11-28T00:00:00"/>
    <x v="3"/>
    <n v="152"/>
    <s v="VENCIDA"/>
    <s v="Instructivo actualizado "/>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No. 4 GRUPO DE TALENTO HUMANO_x000a_Como resultado de la verificación realizada a la aplicación del Instructivo para la Tabulación de la Evaluación de la Capacitación, verificó que no se está realizando la evaluación de las capacitaciones, de conformidad con el objetivo del instructivo enunciado, es decir no se lleva a cabo la evaluación de las capacitaciones ni la tabulación de las mismas, lo que conlleva a la imposibilidad del análisis de resultados e implementación de acciones a partir de los mismos."/>
    <s v="El instructivo que define los lineamientos de evaluación de capacitación no se encuentra actualizado."/>
    <x v="6"/>
    <s v="NIVEL CENTRAL"/>
    <x v="10"/>
    <m/>
    <s v="x"/>
    <s v="Correctiva"/>
    <s v="Socializar el instructivo de Tabulación de la Evaluación de la Capacitación"/>
    <d v="2022-11-28T00:00:00"/>
    <x v="3"/>
    <n v="152"/>
    <s v="VENCIDA"/>
    <s v="Instructivo socializado"/>
    <s v="CANTIDAD"/>
    <n v="1"/>
    <m/>
    <m/>
    <s v="FANNY SABOGAL AGUDELO"/>
    <m/>
    <m/>
    <m/>
    <x v="0"/>
    <m/>
    <s v="Mediante memorando con radicado Orfeo No 20221200011333 de fecha 5 diciembre de 2022 se aprobó la suscripción de_x000a__x000a_15/12/2023: Mediante memorando No. 20231200007233 del 4 de diciembre de 2023, se requirio evidencias de las acciones que se encuenrtan en estado abierto vencidas con el fin de actualizar la matriz.l plan de mejoramiento. "/>
  </r>
  <r>
    <s v="AUDITORIA INTERNA "/>
    <n v="1012"/>
    <d v="2022-10-20T00:00:00"/>
    <s v="NO CONFORMIDAD "/>
    <s v="NO CONFORMIDAD No. 5 GRUPO DE TALENTO HUMANO_x000a_Como resultado de la verificación realizada al cumplimiento de las actividades definidas en el Plan Estratégico de Talento Humano, para la variable “Elaborar un plan de monitoreo y seguimiento del SIGEP definiendo la periódico-dad de verificación y al que se le evalúa la eficacia de su implementación, a nivel nacional.” Se evidenció que para la vigencia 2021 no se llevaron a cabo las actividades de verificación trimestral por parte del GGH, ni de la evaluación a la eficacia de la implementación del SIGEP."/>
    <s v="No se cuenta con la actualización correspondiente a la plataforma SIGEP II. "/>
    <x v="6"/>
    <s v="NIVEL CENTRAL"/>
    <x v="10"/>
    <m/>
    <s v="x"/>
    <s v="De Corrección"/>
    <s v="Actualizar el plan de monitoreo SIGEP "/>
    <d v="2022-11-28T00:00:00"/>
    <x v="3"/>
    <n v="152"/>
    <s v="VENCIDA"/>
    <s v="Plan de monitoreo actualizado "/>
    <s v="CANTIDAD"/>
    <n v="1"/>
    <m/>
    <m/>
    <s v="FANNY SABOGAL AGUDELO"/>
    <m/>
    <m/>
    <m/>
    <x v="0"/>
    <m/>
    <s v="Mediante memorando con radicado Orfeo No 20221200011333 de fecha 5 diciembre de 2022 se aprobó la suscripción del plan de mejoramiento. _x000a__x000a__x000a_23/05/2023: Mediante memorando 20231200002993, del 25 de mayo de 2023, el grupo de Control Interno solicitó las evidencias del cumplimiento de las acciones vencidas.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No. 5 GRUPO DE TALENTO HUMANO_x000a_Como resultado de la verificación realizada al cumplimiento de las actividades definidas en el Plan Estratégico de Talento Humano, para la variable “Elaborar un plan de monitoreo y seguimiento del SIGEP definiendo la periódico-dad de verificación y al que se le evalúa la eficacia de su implementación, a nivel nacional.” Se evidenció que para la vigencia 2021 no se llevaron a cabo las actividades de verificación trimestral por parte del GGH, ni de la evaluación a la eficacia de la implementación del SIGEP."/>
    <s v="No se cuenta con la actualización correspondiente a la plataforma SIGEP II. "/>
    <x v="6"/>
    <s v="NIVEL CENTRAL"/>
    <x v="10"/>
    <m/>
    <s v="x"/>
    <s v="Correctiva"/>
    <s v="Socializar el plan de monitoreo SIGEP "/>
    <d v="2022-11-28T00:00:00"/>
    <x v="3"/>
    <n v="152"/>
    <s v="VENCIDA"/>
    <s v="Plan de monitoreo socializado"/>
    <s v="CANTIDAD"/>
    <n v="1"/>
    <m/>
    <m/>
    <s v="FANNY SABOGAL AGUDELO"/>
    <m/>
    <m/>
    <m/>
    <x v="0"/>
    <m/>
    <s v="Mediante memorando con radicado Orfeo No 20221200011333 de fecha 5 diciembre de 2022 se aprobó la suscripción del plan de mejoramiento._x000a__x000a_15/12/2023: Mediante memorando No. 20231200007233 del 4 de diciembre de 2023, se requirio evidencias de las acciones que se encuenrtan en estado abierto vencidas con el fin de actualizar la matriz. "/>
  </r>
  <r>
    <s v="AUDITORIA INTERNA "/>
    <n v="1013"/>
    <d v="2022-10-20T00:00:00"/>
    <s v="NO CONFORMIDAD "/>
    <s v="NO CONFORMIDAD No. 6: GRUPO DE TALENTO HUMANO_x000a_Como resultado de la verificación realizada al cumplimiento de las actividades definidas en el Plan Estratégico de Talento Humano, para la variable “Elaborar un plan de monitoreo y seguimiento del SIGEP definiendo la periodicidad de verificación y al que se le evalúa la eficacia de su implementación, a nivel nacional.” se evidencio que para la vigencia 2021, la entidad no cumplió con las disposiciones normativas (Decreto 2011 de 2017) en cuanto a la vinculación de personal discapacitado, encontrando vinculado un (1) funcionario en condición de discapacidad cuando se debieron vincular catorce (14) funcionarios."/>
    <s v="Desconocimiento por parte de la Dirección General respecto al cumplimiento del Decreto 2011 de 2017"/>
    <x v="6"/>
    <s v="NIVEL CENTRAL"/>
    <x v="10"/>
    <m/>
    <s v="x"/>
    <s v="De Corrección"/>
    <s v="Remitir comunicación a Dirección General, donde se relacione y se contextualice la obligatoriedad del cumplimiento Decreto 2011 de 2017, para recibir las instrucciones correspondientes del tema"/>
    <d v="2022-11-28T00:00:00"/>
    <x v="3"/>
    <n v="152"/>
    <s v="VENCIDA"/>
    <s v="Numero de Orfeos remitidos"/>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No. 6: GRUPO DE TALENTO HUMANO_x000a_Como resultado de la verificación realizada al cumplimiento de las actividades definidas en el Plan Estratégico de Talento Humano, para la variable “Elaborar un plan de monitoreo y seguimiento del SIGEP definiendo la periodicidad de verificación y al que se le evalúa la eficacia de su implementación, a nivel nacional.” se evidencio que para la vigencia 2021, la entidad no cumplió con las disposiciones normativas (Decreto 2011 de 2017) en cuanto a la vinculación de personal discapacitado, encontrando vinculado un (1) funcionario en condición de discapacidad cuando se debieron vincular catorce (14) funcionarios."/>
    <s v="Desconocimiento por parte de la Dirección General respecto al cumplimiento del Decreto 2011 de 2017"/>
    <x v="6"/>
    <s v="NIVEL CENTRAL"/>
    <x v="10"/>
    <m/>
    <s v="x"/>
    <s v="Correctiva"/>
    <s v="Elaborar y socializar fichas y/o comunicaciones, respecto a la implementación del Decreto 2011 de 2017."/>
    <d v="2022-11-28T00:00:00"/>
    <x v="3"/>
    <n v="152"/>
    <s v="VENCIDA"/>
    <s v="Fichas y/o comunicaciones socializadas"/>
    <s v="CANTIDAD"/>
    <n v="2"/>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4"/>
    <d v="2022-10-20T00:00:00"/>
    <s v="NO CONFORMIDAD "/>
    <s v="NO CONFORMIDAD No. 7: GRUPO DE TALENTO HUMANO_x000a_Como resultado de la verificación realizada al cumplimiento de las actividades definidas en el Plan Estratégico de Talento Humano, con relación al Plan de Acción Política de Integridad, para la variable “Realizar el diagnóstico del estado actual de la entidad en temas de integridad” se observó que no se dio cumplimiento integral de las acciones establecidas en dicho plan, teniendo en cuenta que no se realizaron los seguimientos trimestrales planteados a fin de hacer seguimiento a la implementación de los temas de integridad en la entidad."/>
    <s v="El cronograma del plan de acción de la política de integridad se encuentra desactualizado  "/>
    <x v="6"/>
    <s v="NIVEL CENTRAL"/>
    <x v="10"/>
    <m/>
    <s v="x"/>
    <s v="De Corrección"/>
    <s v="Elaborar el plan de acción de la Política de integridad "/>
    <d v="2022-11-28T00:00:00"/>
    <x v="3"/>
    <n v="152"/>
    <s v="VENCIDA"/>
    <s v="plan de acción de la Política de integridad Elaborado "/>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No. 7: GRUPO DE TALENTO HUMANO_x000a_Como resultado de la verificación realizada al cumplimiento de las actividades definidas en el Plan Estratégico de Talento Humano, con relación al Plan de Acción Política de Integridad, para la variable “Realizar el diagnóstico del estado actual de la entidad en temas de integridad” se observó que no se dio cumplimiento integral de las acciones establecidas en dicho plan, teniendo en cuenta que no se realizaron los seguimientos trimestrales planteados a fin de hacer seguimiento a la implementación de los temas de integridad en la entidad."/>
    <s v="El cronograma del plan de acción de la política de integridad se encuentra desactualizado  "/>
    <x v="6"/>
    <s v="NIVEL CENTRAL"/>
    <x v="10"/>
    <m/>
    <s v="x"/>
    <s v="Correctiva"/>
    <s v="Socializar el plan de acción Política de integridad"/>
    <d v="2022-11-28T00:00:00"/>
    <x v="3"/>
    <n v="152"/>
    <s v="VENCIDA"/>
    <s v="plan de acción de la Política de integridad socializado "/>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5"/>
    <d v="2022-10-20T00:00:00"/>
    <s v="NO CONFORMIDAD "/>
    <s v="NO CONFORMIDAD No. 8: GRUPO DE TALENTO HUMANO_x000a_Como resultado de la verificación realizada al cumplimiento de las actividades definidas en el Plan Estratégico de Talento Humano, con relación al Plan de Acción Política de Integridad, para la variable “Evaluación de Resultados de la implementación del Código de Integridad” se evidenció que no se realizaron durante la vigencia 2021 la aplica-ción de las evaluaciones enunciadas en la acción, incumpliendo así con la realización de las actividades definidas en los planes de acción del PETH."/>
    <s v="El cronograma de ampliación de evaluación de resultados de implementación de la política de integridad se encuentra desactualizado  "/>
    <x v="6"/>
    <s v="NIVEL CENTRAL"/>
    <x v="10"/>
    <m/>
    <s v="x"/>
    <s v="De Corrección"/>
    <s v="Elaborar cronograma de ampliación de evaluación de resultados de implementación de la política de integridad "/>
    <d v="2022-11-28T00:00:00"/>
    <x v="3"/>
    <n v="152"/>
    <s v="VENCIDA"/>
    <s v="cronograma de elaborado "/>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No. 8: GRUPO DE TALENTO HUMANO_x000a_Como resultado de la verificación realizada al cumplimiento de las actividades definidas en el Plan Estratégico de Talento Humano, con relación al Plan de Acción Política de Integridad, para la variable “Evaluación de Resultados de la implementación del Código de Integridad” se evidenció que no se realizaron durante la vigencia 2021 la aplica-ción de las evaluaciones enunciadas en la acción, incumpliendo así con la realización de las actividades definidas en los planes de acción del PETH."/>
    <s v="El cronograma de ampliación de evaluación de resultados de implementación de la política de integridad se encuentra desactualizado  "/>
    <x v="6"/>
    <s v="NIVEL CENTRAL"/>
    <x v="10"/>
    <m/>
    <s v="x"/>
    <s v="Correctiva"/>
    <s v="Socializar cronograma de ampliación de evaluación de resultados de implementación de la política de integridad "/>
    <d v="2022-11-28T00:00:00"/>
    <x v="3"/>
    <n v="152"/>
    <s v="VENCIDA"/>
    <s v="cronograma de socializado  "/>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6"/>
    <d v="2022-10-20T00:00:00"/>
    <s v="NO CONFORMIDAD "/>
    <s v="NO CONFORMIDAD No.9: GRUPO DE TALENTO HUMANO_x000a_Como resultado de la verificación realizada al cumplimiento de las actividades definidas en el GTH_PR_30 Procedimiento Conflicto de Intereses, a partir de la verificación de la muestra seleccionada se pudo constatar que no todos los funcionarios de planta de la entidad, cumplen con las disposiciones de las políticas de operación del procedimiento en lo relacionado con la actualización de la declaración de conflicto de interés cada año a través del formato de declaración de bienes y rentas en el aplicativo de la función pública antes del 31 de mayo de cada vigencia (…) Lo anterior, no permite evidenciar el cumplimiento integral de la declaración de conflicto de interés de la que trata la Ley 2013 de 2019, Artículo 2. (…) literal f) “Las personas naturales y jurídicas. públicas o privadas, que presten función pública, que presten servicios públicos respecto de la información directamente relacionada con la prestación del servicio público."/>
    <s v="El GTH_PR_30 Procedimiento Conflicto de Intereses se encuentra desactualizado  "/>
    <x v="6"/>
    <s v="NIVEL CENTRAL"/>
    <x v="10"/>
    <m/>
    <s v="x"/>
    <s v="De Corrección"/>
    <s v="Actualizar el procedimiento GTH_PR_30 Procedimiento Conflicto de Intereses"/>
    <d v="2022-11-28T00:00:00"/>
    <x v="3"/>
    <n v="152"/>
    <s v="VENCIDA"/>
    <s v=" GTH_PR_30 Procedimiento Conflicto de Intereses 1 Actu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No.9: GRUPO DE TALENTO HUMANO_x000a_Como resultado de la verificación realizada al cumplimiento de las actividades definidas en el GTH_PR_30 Procedimiento Conflicto de Intereses, a partir de la verificación de la muestra seleccionada se pudo constatar que no todos los funcionarios de planta de la entidad, cumplen con las disposiciones de las políticas de operación del procedimiento en lo relacionado con la actualización de la declaración de conflicto de interés cada año a través del formato de declaración de bienes y rentas en el aplicativo de la función pública antes del 31 de mayo de cada vigencia (…) Lo anterior, no permite evidenciar el cumplimiento integral de la declaración de conflicto de interés de la que trata la Ley 2013 de 2019, Artículo 2. (…) literal f) “Las personas naturales y jurídicas. públicas o privadas, que presten función pública, que presten servicios públicos respecto de la información directamente relacionada con la prestación del servicio público."/>
    <s v="El GTH_PR_30 Procedimiento Conflicto de Intereses se encuentra desactualizado  "/>
    <x v="6"/>
    <s v="NIVEL CENTRAL"/>
    <x v="10"/>
    <m/>
    <s v="x"/>
    <s v="Correctiva"/>
    <s v="Socializar el procedimiento GTH_PR_30 Procedimiento Conflicto de Intereses"/>
    <d v="2022-11-28T00:00:00"/>
    <x v="3"/>
    <n v="152"/>
    <s v="VENCIDA"/>
    <s v="GTH_PR_30 Procedimiento Conflicto de Intereses so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7"/>
    <d v="2022-10-20T00:00:00"/>
    <s v="NO CONFORMIDAD "/>
    <s v="NO CONFORMIDAD 10: GRUPO DE TALENTO HUMANO De acuerdo con la revisión de los expedientes 2021440610100008E,.20214406101000024E, 2015440610100006E, 20154406101000011E, 2021440610100005E, 20164406101000003E, se evidencia que no se realizó la evaluación médica de retiro conforme lo descrito en la actividad del procedimiento GTH_PR_26_Desvinculacion_asistida_V_1."/>
    <s v="El procedimiento GTH_PR_26_Desvinculacion_asistida_V_1 se encuentra desactualizado  "/>
    <x v="6"/>
    <s v="NIVEL CENTRAL"/>
    <x v="10"/>
    <m/>
    <s v="x"/>
    <s v="De Corrección"/>
    <s v="Actualizar el procedimiento GTH_PR_26_Desvinculacion_asistida_V_1"/>
    <d v="2022-11-28T00:00:00"/>
    <x v="3"/>
    <n v="152"/>
    <s v="VENCIDA"/>
    <s v="procedimiento GTH_PR_26_Desvinculacion_asistida_V_1 Actu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11. GRUPO DE TALENTO HUMANO_x000a_De acuerdo con la verificación en el marco de la auditoria se evidenció que, se desvincularon 44 funcionarios por_x000a_supresión del cargo, sin emitir el acto administrativo correspondiente para el retiro no estando c informe a lo_x000a_establecido en la actividad 2, del procedimiento GTH_PR_26_Desvinculacion_asistida_V_1, en concordancia con lo_x000a_establecido en el Artículo 29 de la Constitución Política de Colombia."/>
    <s v="La dirección general comunico la supresión de empleos de la planta de personal en cumplimiento de lo descrito en el Decreto 1291 de 2021 "/>
    <x v="6"/>
    <s v="NIVEL CENTRAL"/>
    <x v="10"/>
    <m/>
    <s v="x"/>
    <s v="Correctiva"/>
    <s v="Socializar el procedimiento GTH_PR_26_Desvinculacion_asistida_V_1"/>
    <d v="2022-11-28T00:00:00"/>
    <x v="3"/>
    <n v="152"/>
    <s v="VENCIDA"/>
    <s v="procedimiento GTH_PR_26_Desvinculacion_asistida_V_1 so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8"/>
    <d v="2022-10-20T00:00:00"/>
    <s v="NO CONFORMIDAD "/>
    <s v="NO CONFORMIDAD 11. GRUPO DE TALENTO HUMANO_x000a_De acuerdo con la verificación en el marco de la auditoria se evidenció que, se desvincularon 44 funcionarios por_x000a_supresión del cargo, sin emitir el acto administrativo correspondiente para el retiro no estando c informe a lo_x000a_establecido en la actividad 2, del procedimiento GTH_PR_26_Desvinculacion_asistida_V_1, en concordancia con lo_x000a_establecido en el Artículo 29 de la Constitución Política de Colombia."/>
    <s v="La dirección general comunico la supresión de empleos de la planta de personal en cumplimiento de lo descrito en el Decreto 1291 de 2021 "/>
    <x v="6"/>
    <s v="NIVEL CENTRAL"/>
    <x v="10"/>
    <m/>
    <s v="x"/>
    <s v="De Corrección"/>
    <s v="Actualizar el procedimiento GTH_PR_26_Desvinculacion_asistida_V_1"/>
    <d v="2022-11-28T00:00:00"/>
    <x v="3"/>
    <n v="152"/>
    <s v="VENCIDA"/>
    <s v="procedimiento GTH_PR_26_Desvinculacion_asistida_V_1 Actu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9"/>
    <d v="2022-10-20T00:00:00"/>
    <s v="NO CONFORMIDAD "/>
    <s v="NO CONFORMIDAD 12: GRUPO DE TALENTO HUMANO_x000a_De acuerdo con la verificación realizada en el marco de la auditoría se evidenció que para los expedientes 2022440750100012E, 2015440610100007E, 2022440750100011E, 2021440610100032E y 2015440610100007E, no se diligenció el formato GTH_FO_98 Autorización de tratamiento y protección de datos personales de los funcionarios de PNNC_V_1 determinado en el procedimiento GTH_PR_29."/>
    <s v="El procedimiento PR_vinculacion_funcionario_publico_V_4 de vinculacion se encuentra desactualizado  "/>
    <x v="6"/>
    <s v="NIVEL CENTRAL"/>
    <x v="10"/>
    <m/>
    <s v="x"/>
    <s v="De Corrección"/>
    <s v="Actualizar el procedimiento PR_vinculacion_funcionario_publico"/>
    <d v="2022-11-28T00:00:00"/>
    <x v="3"/>
    <n v="152"/>
    <s v="VENCIDA"/>
    <s v="procedimiento PR_vinculacion_funcionario_publico Actu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12: GRUPO DE TALENTO HUMANO_x000a_De acuerdo con la verificación realizada en el marco de la auditoría se evidenció que para los expedientes 2022440750100012E, 2015440610100007E, 2022440750100011E, 2021440610100032E y 2015440610100007E, no se diligenció el formato GTH_FO_98 Autorización de tratamiento y protección de datos personales de los funcionarios de PNNC_V_1 determinado en el procedimiento GTH_PR_29."/>
    <s v="El procedimiento PR_vinculacion_funcionario_publico_V_4 de vinculacion se encuentra desactualizado  "/>
    <x v="6"/>
    <s v="NIVEL CENTRAL"/>
    <x v="10"/>
    <m/>
    <s v="x"/>
    <s v="Correctiva"/>
    <s v="Socializar el procedimiento PR_vinculacion_funcionario_publico"/>
    <d v="2022-11-28T00:00:00"/>
    <x v="3"/>
    <n v="152"/>
    <s v="VENCIDA"/>
    <s v="procedimiento PR_vinculacion_funcionario_publico so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0"/>
    <d v="2022-10-20T00:00:00"/>
    <s v="NO CONFORMIDAD "/>
    <s v="NO CONFORMIDAD 13: GRUPO DE TALENTO HUMANO De la auditoría realizada se observa que no obra dentro de las hojas de vida de algunos funcionarios la totalidad de los documentos requeridos previo al nombramiento y la posesión sin que se pueda verificar el cumplimiento de la actividad 18 del procedimiento PR_vinculacion_funcionario_publico_V_4."/>
    <s v="La lista de chequeo se encuentra desactualizado  "/>
    <x v="6"/>
    <s v="NIVEL CENTRAL"/>
    <x v="10"/>
    <m/>
    <s v="x"/>
    <s v="De Corrección"/>
    <s v="Actualizar la lista de chequeo y oficializar "/>
    <d v="2022-11-28T00:00:00"/>
    <x v="3"/>
    <n v="152"/>
    <s v="VENCIDA"/>
    <s v="Formtato Actualzi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13: GRUPO DE TALENTO HUMANO De la auditoría realizada se observa que no obra dentro de las hojas de vida de algunos funcionarios la totalidad de los documentos requeridos previo al nombramiento y la posesión sin que se pueda verificar el cumplimiento de la actividad 18 del procedimiento PR_vinculacion_funcionario_publico_V_4."/>
    <s v="La lista de chequeo se encuentra desactualizado  "/>
    <x v="6"/>
    <s v="NIVEL CENTRAL"/>
    <x v="10"/>
    <m/>
    <s v="x"/>
    <s v="Correctiva"/>
    <s v="Incluir formato en el procedimiento PR_vinculacion_funcionario_publico. Y socilzar"/>
    <d v="2022-11-28T00:00:00"/>
    <x v="3"/>
    <n v="152"/>
    <s v="VENCIDA"/>
    <s v="procedimiento PR_vinculacion_funcionario_publico Actualizado y socialzi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1"/>
    <d v="2022-10-20T00:00:00"/>
    <s v="NO CONFORMIDAD "/>
    <s v="NO CONFORMIDAD 14: GRUPO DE TALENTO HUMANO Se observa que para los expedientes 2015440610100077E, 2017440610100008E, y 2015440610100124E el for-mato ÚNICO DE SOLICITUD DE VACACIONES GTH_FO_21, no fue diligenciado para el reporte de la novedad de aplazamiento."/>
    <s v="El formato (SOLICITUD DE VACACIONES GTH_FO_21) se encuentra desactualizado "/>
    <x v="6"/>
    <s v="NIVEL CENTRAL"/>
    <x v="10"/>
    <m/>
    <s v="x"/>
    <s v="De Corrección"/>
    <s v="actualizar formato de solicitud de vacaciones"/>
    <d v="2022-11-28T00:00:00"/>
    <x v="3"/>
    <n v="152"/>
    <s v="VENCIDA"/>
    <s v="formato actualzi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14: GRUPO DE TALENTO HUMANO Se observa que para los expedientes 2015440610100077E, 2017440610100008E, y 2015440610100124E el for-mato ÚNICO DE SOLICITUD DE VACACIONES GTH_FO_21, no fue diligenciado para el reporte de la novedad de aplazamiento."/>
    <s v="El formato (SOLICITUD DE VACACIONES GTH_FO_21) se encuentra desactualizado "/>
    <x v="6"/>
    <s v="NIVEL CENTRAL"/>
    <x v="10"/>
    <m/>
    <s v="x"/>
    <s v="Correctiva"/>
    <s v="Oficializar y socializar procedimiento de solicitud de vacaciones "/>
    <d v="2022-11-28T00:00:00"/>
    <x v="3"/>
    <n v="152"/>
    <s v="VENCIDA"/>
    <s v="Procedimeinto oficializado y so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2"/>
    <d v="2022-10-20T00:00:00"/>
    <s v="NO CONFORMIDAD "/>
    <s v="NO CONFORMIDAD 15: GRUPO DE TALENTO HUMANO Se observa que para los expedientes 2016440610100031E, y 2015440610100124E el formato ÚNICO DE SOLICI-TUD DE VACACIONES GTH_FO_21, no fue suscrito por la Subdirectora Administrativa y Financiera."/>
    <s v="El formato (SOLICITUD DE VACACIONES GTH_FO_21) se encuentra desactualizado "/>
    <x v="6"/>
    <s v="NIVEL CENTRAL"/>
    <x v="10"/>
    <m/>
    <s v="x"/>
    <s v="De Corrección"/>
    <s v="actualizar formato de solicitud de vacaciones"/>
    <d v="2022-11-28T00:00:00"/>
    <x v="3"/>
    <n v="152"/>
    <s v="VENCIDA"/>
    <s v="formato actualzi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15: GRUPO DE TALENTO HUMANO Se observa que para los expedientes 2016440610100031E, y 2015440610100124E el formato ÚNICO DE SOLICI-TUD DE VACACIONES GTH_FO_21, no fue suscrito por la Subdirectora Administrativa y Financiera."/>
    <s v="El formato (SOLICITUD DE VACACIONES GTH_FO_21) se encuentra desactualizado "/>
    <x v="6"/>
    <s v="NIVEL CENTRAL"/>
    <x v="10"/>
    <m/>
    <s v="x"/>
    <s v="Correctiva"/>
    <s v="Oficializar y socializar procedimiento de solicitud de vacaciones "/>
    <d v="2022-11-28T00:00:00"/>
    <x v="3"/>
    <n v="152"/>
    <s v="VENCIDA"/>
    <s v="Procedimeinto oficializado y so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3"/>
    <d v="2022-10-20T00:00:00"/>
    <s v="NO CONFORMIDAD "/>
    <s v="NO CONFORMIDAD 16: GRUPO DE TALENTO HUMANO Se observa que a pesar del recobro realizado ante las EPS existe un saldo por pagar a favor de PNNC para la vigencia 2021 de $2.666.969 y para la vigencia 2022 un saldo por pagar a favor de PNNC de $982.728, sin que se_x000a_observe que se hayan adelantado las gestiones ante el comité de cartera por parte de Gestión Humana conforme el_x000a_Procedimiento de Trámite de Incapacidades y Licencias Código: GTH_IN_ 16 determina en el numeral 5.1.2.5."/>
    <s v="No se ha convocado la reunión ante el Grupo de gestión financiera para atender la acción del numeral 5.1.2.5."/>
    <x v="6"/>
    <s v="NIVEL CENTRAL"/>
    <x v="10"/>
    <m/>
    <s v="x"/>
    <s v="De Corrección"/>
    <s v="Solicitar al Grupo de Gestion Financiera convocar comité de cartera"/>
    <d v="2022-11-28T00:00:00"/>
    <x v="3"/>
    <n v="152"/>
    <s v="VENCIDA"/>
    <s v="Numero de Orfeos remitidos"/>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16: GRUPO DE TALENTO HUMANO Se observa que a pesar del recobro realizado ante las EPS existe un saldo por pagar a favor de PNNC para la vigencia 2021 de $2.666.969 y para la vigencia 2022 un saldo por pagar a favor de PNNC de $982.728, sin que se_x000a_observe que se hayan adelantado las gestiones ante el comité de cartera por parte de Gestión Humana conforme el_x000a_Procedimiento de Trámite de Incapacidades y Licencias Código: GTH_IN_ 16 determina en el numeral 5.1.2.5."/>
    <s v="No se ha convocado la reunión ante el Grupo de gestión financiera para atender la acción del numeral 5.1.2.5."/>
    <x v="6"/>
    <s v="NIVEL CENTRAL"/>
    <x v="10"/>
    <m/>
    <s v="x"/>
    <s v="Correctiva"/>
    <s v="Generar acta de la accion a seguir respecto a los saldos identificados "/>
    <d v="2022-11-28T00:00:00"/>
    <x v="3"/>
    <n v="152"/>
    <s v="VENCIDA"/>
    <s v="acta"/>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4"/>
    <d v="2022-10-20T00:00:00"/>
    <s v="NO CONFORMIDAD "/>
    <s v="NO CONFORMIDAD 17: GRUPO DE TALENTO HUMANO_x000a_Se observa que, a partir de los resultados poco eficientes de los indicadores de líderes del Sistema de Seguridad y Salud en el trabajo, no se están documentando o generando planes de acción o de mejoramiento para optimizar la gestión."/>
    <s v="No se ha visto la necesidad de diseñar un indicador del Sistema de Seguridad y Salud en el trabajo"/>
    <x v="6"/>
    <s v="NIVEL CENTRAL"/>
    <x v="10"/>
    <m/>
    <s v="x"/>
    <s v="De Corrección"/>
    <s v="diseñar hoja metodologica para medir las acciones del Sistema de Seguridad y Salud en el trabajo"/>
    <d v="2022-11-28T00:00:00"/>
    <x v="3"/>
    <n v="152"/>
    <s v="VENCIDA"/>
    <s v="hoja metodologica"/>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17: GRUPO DE TALENTO HUMANO_x000a_Se observa que, a partir de los resultados poco eficientes de los indicadores de líderes del Sistema de Seguridad y Salud en el trabajo, no se están documentando o generando planes de acción o de mejoramiento para optimizar la gestión."/>
    <s v="No se ha visto la necesidad de diseñar un indicador del Sistema de Seguridad y Salud en el trabajo"/>
    <x v="6"/>
    <s v="NIVEL CENTRAL"/>
    <x v="10"/>
    <m/>
    <s v="x"/>
    <s v="Correctiva"/>
    <s v="Oficializar y socializar metodologica para medir las acciones del Sistema de Seguridad y Salud en el trabajo"/>
    <d v="2022-11-28T00:00:00"/>
    <x v="3"/>
    <n v="152"/>
    <s v="VENCIDA"/>
    <s v="hoja metodologica oficialziada y socialziada"/>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5"/>
    <d v="2022-10-20T00:00:00"/>
    <s v="NO CONFORMIDAD "/>
    <s v="NO CONFORMIDAD 18: GRUPO DE TALENTO HUMANO_x000a_Se evidencia que las actividades relacionadas con los ejercicios de simulación o ejercicios de escritorio ante posibles emergencias, realizados por el equipo de Seguridad y Salud en el trabajo, no se encuentran enmarcadas en alguna guía, instructivo, procedimiento o lineamiento, con el fin de establecer una metodología clara a utilizar por parte de los participantes."/>
    <s v="No se habían identificado una necesidad por parte del Grupo de Talento Humano generar una actualización de guía, instructivo, procedimiento o lineamiento ante posibles emergencias.  "/>
    <x v="6"/>
    <s v="NIVEL CENTRAL"/>
    <x v="10"/>
    <m/>
    <s v="x"/>
    <s v="De Corrección"/>
    <s v="realizar un informe donde se identifiquen las  posibles emergencias a las cuales se puede ver involucrada la entidad"/>
    <d v="2022-11-28T00:00:00"/>
    <x v="3"/>
    <n v="152"/>
    <s v="VENCIDA"/>
    <s v="informe de identificacion"/>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18: GRUPO DE TALENTO HUMANO_x000a_Se evidencia que las actividades relacionadas con los ejercicios de simulación o ejercicios de escritorio ante posibles emergencias, realizados por el equipo de Seguridad y Salud en el trabajo, no se encuentran enmarcadas en alguna guía, instructivo, procedimiento o lineamiento, con el fin de establecer una metodología clara a utilizar por parte de los participantes."/>
    <s v="No se habían identificado una necesidad por parte del Grupo de Talento Humano generar una actualización de guía, instructivo, procedimiento o lineamiento ante posibles emergencias.  "/>
    <x v="6"/>
    <s v="NIVEL CENTRAL"/>
    <x v="10"/>
    <m/>
    <s v="x"/>
    <s v="Correctiva"/>
    <s v="Elaborar guías o instructivos o procedimiento o lineamiento ante posibles emergencias.   "/>
    <d v="2022-11-28T00:00:00"/>
    <x v="3"/>
    <n v="152"/>
    <s v="VENCIDA"/>
    <s v="guías o instructivos o procedimiento o lineamiento ante posibles emergencias. "/>
    <s v="CANTIDAD"/>
    <n v="4"/>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6"/>
    <d v="2022-10-20T00:00:00"/>
    <s v="NO CONFORMIDAD "/>
    <s v="NO CONFORMIDAD 19: GRUPO DE TALENTO HUMANO_x000a_Se observa que para la vigencia 2021 y hasta el primer semestre de la vigencia 2022, más del 80% de las Áreas Protegidas de Parques Nacionales Naturales de Colombia, no estructuró el análisis de vulnerabilidad, lo que imposibilita la identificación y evaluación de las amenazas que se puedan presentar en estos territorios."/>
    <s v="no se cuenta con una guia o parametro para el nálisis de vulnerabilidad a nivel nacional"/>
    <x v="6"/>
    <s v="NIVEL CENTRAL"/>
    <x v="10"/>
    <m/>
    <s v="x"/>
    <s v="De Corrección"/>
    <s v="elaborar guia o parametro para el análisis de vulnerabilidad a nivel nacional"/>
    <d v="2022-11-28T00:00:00"/>
    <x v="3"/>
    <n v="152"/>
    <s v="VENCIDA"/>
    <s v="guia o parametro para el nálisis de vulnerabilidad a nivel nacional oficialziada"/>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19: GRUPO DE TALENTO HUMANO_x000a_Se observa que para la vigencia 2021 y hasta el primer semestre de la vigencia 2022, más del 80% de las Áreas Protegidas de Parques Nacionales Naturales de Colombia, no estructuró el análisis de vulnerabilidad, lo que imposibilita la identificación y evaluación de las amenazas que se puedan presentar en estos territorios."/>
    <s v="no se cuenta con una guia o parametro para el nálisis de vulnerabilidad a nivel nacional"/>
    <x v="6"/>
    <s v="NIVEL CENTRAL"/>
    <x v="10"/>
    <m/>
    <s v="x"/>
    <s v="Correctiva"/>
    <s v="socializar guia o parametro para el nálisis de vulnerabilidad a nivel nacional"/>
    <d v="2022-11-28T00:00:00"/>
    <x v="3"/>
    <n v="152"/>
    <s v="VENCIDA"/>
    <s v="guia o parametro para el nálisis de vulnerabilidad a nivel nacional socialziada"/>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7"/>
    <d v="2022-10-20T00:00:00"/>
    <s v="NO CONFORMIDAD "/>
    <s v="NO CONFORMIDAD 20: GRUPO DE TALENTO HUMANO_x000a_Se evidencia que la GTH_FO_84 Matriz de Requisitos Legales del SG-SST, no se encuentra publicada en los documentos del Sistema y no ha sido socializada durante el primer semestre de la vigencia 2022 a los trabajadores de la entidad a través de medios de comunicación, como correos electrónicos, carteleras, pantallas etc."/>
    <s v="El formato GTH_FO_84 Matriz de Requisitos Legales del SG-SST se encuentra actualizado."/>
    <x v="6"/>
    <s v="NIVEL CENTRAL"/>
    <x v="10"/>
    <m/>
    <s v="x"/>
    <s v="De Corrección"/>
    <s v="actualizar el formato GTH_FO_84 Matriz de Requisitos Legales del SG-SST"/>
    <d v="2022-11-28T00:00:00"/>
    <x v="3"/>
    <n v="152"/>
    <s v="VENCIDA"/>
    <s v="formato actualzi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20: GRUPO DE TALENTO HUMANO_x000a_Se evidencia que la GTH_FO_84 Matriz de Requisitos Legales del SG-SST, no se encuentra publicada en los documentos del Sistema y no ha sido socializada durante el primer semestre de la vigencia 2022 a los trabajadores de la entidad a través de medios de comunicación, como correos electrónicos, carteleras, pantallas etc."/>
    <s v="El formato GTH_FO_84 Matriz de Requisitos Legales del SG-SST se encuentra actualizado."/>
    <x v="6"/>
    <s v="NIVEL CENTRAL"/>
    <x v="10"/>
    <m/>
    <s v="x"/>
    <s v="Correctiva"/>
    <s v="oficializar guia o instructivo de diligenciemitno del formato GTH_FO_84 Matriz de Requisitos Legales del SG-SST"/>
    <d v="2022-11-28T00:00:00"/>
    <x v="3"/>
    <n v="152"/>
    <s v="VENCIDA"/>
    <s v="guia o instructivo de diligenciemitno del formato GTH_FO_84 Matriz de Requisitos Legales del SG-SST ofi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8"/>
    <d v="2022-10-20T00:00:00"/>
    <s v="NO CONFORMIDAD "/>
    <s v="NO CONFORMIDAD 21: GRUPO DE TALENTO HUMANO Y GRUPO DE PROCESOS CORPORATIVOS._x000a_La sede principal del Edificio de Parques Naturales Nacionales de Colombia ubicado en calle 74, no cuenta con un espacio físico destinado a las mujeres trabajadoras gestantes y madres trabajadoras en lactancia, que les permita realizar actividades de extracción, conservación, transporte y suministro de la leche materna."/>
    <s v="No existía un documento base que mostrara la necesidad de contar con espacio para físico para trabajadoras gestantes y madres lactantes."/>
    <x v="6"/>
    <s v="NIVEL CENTRAL"/>
    <x v="10"/>
    <m/>
    <s v="x"/>
    <s v="De Corrección"/>
    <s v="elaborar informe tecnico que  enseñe la necesidad de contar con espacio para físico para trabajadoras gestantes y madres lactantes."/>
    <d v="2022-11-28T00:00:00"/>
    <x v="3"/>
    <n v="152"/>
    <s v="VENCIDA"/>
    <s v="informe de necesidad"/>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21: GRUPO DE TALENTO HUMANO Y GRUPO DE PROCESOS CORPORATIVOS._x000a_La sede principal del Edificio de Parques Naturales Nacionales de Colombia ubicado en calle 74, no cuenta con un espacio físico destinado a las mujeres trabajadoras gestantes y madres trabajadoras en lactancia, que les permita realizar actividades de extracción, conservación, transporte y suministro de la leche materna."/>
    <s v="No existía un documento base que mostrara la necesidad de contar con espacio para físico para trabajadoras gestantes y madres lactantes."/>
    <x v="6"/>
    <s v="NIVEL CENTRAL"/>
    <x v="10"/>
    <m/>
    <s v="x"/>
    <s v="Correctiva"/>
    <s v="remitr informe al Grupo de Procesos Corporativos para tener en cuenta y esperar las instrucciones de aplicacion de mismo "/>
    <d v="2022-11-28T00:00:00"/>
    <x v="3"/>
    <n v="152"/>
    <s v="VENCIDA"/>
    <s v="Numero de Orfeos remitidos"/>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9"/>
    <d v="2022-10-20T00:00:00"/>
    <s v="NO CONFORMIDAD "/>
    <s v="NO CONFORMIDAD 22: GRUPO DE TALENTO HUMANO_x000a_Los accidentes e incidentes laborales registrados en los formatos GTH_FO_90 formato accidentes e incidentes laborales, diligenciados para la vigencia 2022, no cuentan con la firma del representante legal, ni del representante del COPASS."/>
    <s v="Desconocimiento por parte de la Dirección General respecto al cumplimiento de la normatividad vigente respecto a los accidentes e incidentes laborales."/>
    <x v="6"/>
    <s v="NIVEL CENTRAL"/>
    <x v="10"/>
    <m/>
    <s v="x"/>
    <s v="De Corrección"/>
    <s v="Remitir comunicación a Dirección General, donde se relacione y se contextualice la obligatoriedad del cumplimiento de la normatividad vigente respecto a los accidentes e incidentes laborales. para recibir las instrucciones correspondientes del tema"/>
    <d v="2022-11-28T00:00:00"/>
    <x v="3"/>
    <n v="152"/>
    <s v="VENCIDA"/>
    <s v="Numero de Orfeos remitidos"/>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22: GRUPO DE TALENTO HUMANO_x000a_Los accidentes e incidentes laborales registrados en los formatos GTH_FO_90 formato accidentes e incidentes laborales, diligenciados para la vigencia 2022, no cuentan con la firma del representante legal, ni del representante del COPASS."/>
    <s v="Desconocimiento por parte de la Dirección General respecto al cumplimiento de la normatividad vigente respecto a los accidentes e incidentes laborales."/>
    <x v="6"/>
    <s v="NIVEL CENTRAL"/>
    <x v="10"/>
    <m/>
    <s v="x"/>
    <s v="Correctiva"/>
    <s v="Elaborar y socializar fichas y/o comunicaciones, respecto a la conformación del COPASST una vez se cuente con la conformación del mismo"/>
    <d v="2022-11-28T00:00:00"/>
    <x v="3"/>
    <n v="152"/>
    <s v="VENCIDA"/>
    <s v="Fichas y/o comunicaciones socializadas"/>
    <s v="CANTIDAD"/>
    <n v="2"/>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30"/>
    <d v="2022-10-20T00:00:00"/>
    <s v="OBSERVACIÓN"/>
    <s v="OBSERVACION 1: GRUPO DE TALENTO HUMANO_x000a_De la auditoría realizada se observa que al momento de la desvinculación del funcionario que tiene personal a cargo no se realiza la evaluación parcial eventual, antes de retirarse del empleo, conforme la actividad 3, del procedimiento GTH_PR_26_Desvinculacion_asistida_V_1."/>
    <n v="0"/>
    <x v="6"/>
    <s v="NIVEL CENTRAL"/>
    <x v="10"/>
    <m/>
    <s v="x"/>
    <s v="Correctiva"/>
    <s v="Actualizar y Socializar el procedimiento GTH_PR_26_Desvinculacion_asistida_V_1"/>
    <d v="2022-11-28T00:00:00"/>
    <x v="3"/>
    <n v="152"/>
    <s v="VENCIDA"/>
    <s v="procedimiento GTH_PR_26_Desvinculacion_asistida_V_1actualizado y so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31"/>
    <d v="2022-10-20T00:00:00"/>
    <s v="OBSERVACIÓN"/>
    <s v="OBSERVACIÓN 2: GRUPO DE TALENTO HUMANO De acuerdo a la revisión de los expedientes 2021440610100008E,.20214406101000024E, 2015440610100006E, 20154406101000011E, 2021440610100005E, 20164406101000003E, 2021440750100013E, 2015440610100044E, 2021440750100013E, 2021440610100001E, 2015440610100151E, 20214400610100027E se evidencia que no se encuentran diligenciados, y entregados al Grupo de Gestión, Dirección Territorial, o Área protegida, según corres-ponda, los formatos de desvinculación debidamente diligenciados y firmados, conforme la actividad 6, del procedi-miento GTH_PR_26_Desvinculacion_asistida_V_1."/>
    <n v="0"/>
    <x v="6"/>
    <s v="NIVEL CENTRAL"/>
    <x v="10"/>
    <m/>
    <s v="x"/>
    <s v="Correctiva"/>
    <s v="Actualizar y Socializar el procedimiento GTH_PR_26_Desvinculacion_asistida_V_1"/>
    <d v="2022-11-28T00:00:00"/>
    <x v="3"/>
    <n v="152"/>
    <s v="VENCIDA"/>
    <s v="procedimiento GTH_PR_26_Desvinculacion_asistida_V_1actualizado y so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32"/>
    <d v="2022-10-20T00:00:00"/>
    <s v="NO CONFORMIDAD "/>
    <s v="NO CONFORMIDAD 23: GRUPO DE TALENTO HUMANO_x000a_Se evidencia que el GTH_PR21 Procedimiento de reporte e investigación de accidentes e incidentes de trabajo V3, no ha sido actualizado desde febrero del 2015, el cual debería tener asociado entre sus actividades el formato GTH_F90 Investigación de Accidentes e incidentes laborales (actualizado el día 06 de noviembre de 2018) y que se viene implementando desde esa fecha."/>
    <s v="No se habían identificado una necesidad por parte del Grupo de Talento Humano generar una actualización en el procedimiento."/>
    <x v="6"/>
    <s v="NIVEL CENTRAL"/>
    <x v="10"/>
    <m/>
    <s v="x"/>
    <s v="De Corrección"/>
    <s v="Actualizar el procedimiento de reporte e investigación de accidentes e incidentes de trabajo"/>
    <d v="2022-11-28T00:00:00"/>
    <x v="3"/>
    <n v="152"/>
    <s v="VENCIDA"/>
    <s v="Procedimiento de reporte e investigación de accidentes e incidentes de trabajo Actu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23: GRUPO DE TALENTO HUMANO_x000a_Se evidencia que el GTH_PR21 Procedimiento de reporte e investigación de accidentes e incidentes de trabajo V3, no ha sido actualizado desde febrero del 2015, el cual debería tener asociado entre sus actividades el formato GTH_F90 Investigación de Accidentes e incidentes laborales (actualizado el día 06 de noviembre de 2018) y que se viene implementando desde esa fecha."/>
    <s v="No se habían identificado una necesidad por parte del Grupo de Talento Humano generar una actualización en el procedimiento."/>
    <x v="6"/>
    <s v="NIVEL CENTRAL"/>
    <x v="10"/>
    <m/>
    <s v="x"/>
    <s v="Correctiva"/>
    <s v="Socializar el procedimiento  de reporte e investigación de accidentes e incidentes de trabajo"/>
    <d v="2022-11-28T00:00:00"/>
    <x v="3"/>
    <n v="152"/>
    <s v="VENCIDA"/>
    <s v="Procedimiento de reporte e investigación de accidentes e incidentes de trabajo so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33"/>
    <d v="2022-10-20T00:00:00"/>
    <s v="NO CONFORMIDAD "/>
    <s v="NO CONFORMIDAD 24: GRUPO DE TALENTO HUMANO_x000a_Se evidencia que, para la vigencia del 2022, la entidad no ha formalizado la conformación del Comité Paritario de Seguridad y Salud en el Trabajo COPASST."/>
    <s v="Desconocimiento por parte de la Dirección General respecto al cumplimiento del artículo 5 de Resolución 2013 de 1986 “Por la cual se reglamenta la organización y funcionamiento de los Comités de Medicina, Higiene y Seguridad Industrial en los lugares de trabajo"/>
    <x v="6"/>
    <s v="NIVEL CENTRAL"/>
    <x v="10"/>
    <m/>
    <s v="x"/>
    <s v="De Corrección"/>
    <s v="Remitir comunicación a Dirección General, donde se relacione y se contextualice la obligatoriedad del artículo 5 de Resolución 2013 de 1986 “Por la cual se reglamenta la organización y funcionamiento de los Comités de Medicina, Higiene y Seguridad Industrial en los lugares de trabajo para recibir las instrucciones correspondientes del tema"/>
    <d v="2022-11-28T00:00:00"/>
    <x v="3"/>
    <n v="152"/>
    <s v="VENCIDA"/>
    <s v="Numero de Orfeos remitidos"/>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24: GRUPO DE TALENTO HUMANO_x000a_Se evidencia que, para la vigencia del 2022, la entidad no ha formalizado la conformación del Comité Paritario de Seguridad y Salud en el Trabajo COPASST."/>
    <s v="Desconocimiento por parte de la Dirección General respecto al cumplimiento del artículo 5 de Resolución 2013 de 1986 “Por la cual se reglamenta la organización y funcionamiento de los Comités de Medicina, Higiene y Seguridad Industrial en los lugares de trabajo"/>
    <x v="6"/>
    <s v="NIVEL CENTRAL"/>
    <x v="10"/>
    <m/>
    <s v="x"/>
    <s v="Correctiva"/>
    <s v="Elaborar y socializar fichas y/o comunicaciones, respecto a la conformación del COPASST una vez se cuente con la conformación del mismo"/>
    <d v="2022-11-28T00:00:00"/>
    <x v="3"/>
    <n v="152"/>
    <s v="VENCIDA"/>
    <s v="Fichas y/o comunicaciones socializadas"/>
    <s v="CANTIDAD"/>
    <n v="2"/>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RESULTADOS ENCUESTA SATISFACCIÓN"/>
    <n v="1034"/>
    <m/>
    <s v="NO CONFORMIDAD "/>
    <s v="NO CONFORMIDAD No. 1 PNN GORGONA. Se identificó en el  análisis de las encuestas de satisfacción un porcentaje del 14% al estado regular las condiciones de los senderos del Parque Nacional Naural  Gorgona"/>
    <s v="El Area Protegida  presenta una humedad constante del 90%, que afecta constantemente el estado de los senderos"/>
    <x v="2"/>
    <s v="DTPA"/>
    <x v="8"/>
    <m/>
    <s v="x"/>
    <s v="Correctiva"/>
    <s v="Efectuar mantenimiento periódico (trimestral) a los senderos del Area Protegida,a cargo del  Parque  Natural"/>
    <d v="2023-01-01T00:00:00"/>
    <x v="33"/>
    <n v="150"/>
    <s v="VENCIDA"/>
    <s v="Número de mantenimientos efectuados a los senderos del Area Protegida"/>
    <s v="CANTIDAD"/>
    <s v="2 informes de mantenimiento de efectuados"/>
    <m/>
    <m/>
    <s v="MARIA MERCEDES MEDINA - ABOGADA 2"/>
    <m/>
    <m/>
    <m/>
    <x v="0"/>
    <m/>
    <s v="Se aprueba plan de mejoramiento con comunicación interna No 20221200011383 de fecha 05 de diciembre de 2022. "/>
  </r>
  <r>
    <s v="RESULTADOS ENCUESTA SATISFACCIÓN"/>
    <n v="1035"/>
    <d v="2022-10-30T00:00:00"/>
    <s v="OBSERVACIÓN"/>
    <s v="Observación No.1: Los visitantes califican con un 22% de insatisfacción las actividades de avistamiento de aves del SFF Galeras. "/>
    <m/>
    <x v="11"/>
    <s v="DTAO"/>
    <x v="22"/>
    <m/>
    <s v="x"/>
    <s v="De Mejora"/>
    <s v="Ubicar en un lugar visible de la cabaña de PVC donde se hace atención a visitantes, una infografía (pendón o afiche) que brinde información al visitante de las posibles especies de aves que se pueden observar en el sector."/>
    <d v="2022-11-01T00:00:00"/>
    <x v="21"/>
    <n v="304"/>
    <s v="VENCIDA"/>
    <s v="infografia (pendón o afiche) instalado "/>
    <s v="CANTIDAD"/>
    <n v="1"/>
    <m/>
    <m/>
    <s v="FANNY SABOGAL AGUDELO "/>
    <m/>
    <m/>
    <m/>
    <x v="0"/>
    <m/>
    <s v="Mediante memorando con radicado Orfeo No 20221200011403 de fecha 5 diciembre de 2022 se aprobó la suscripción del plan de mejoramiento. _x000a__x000a__x000a_30/11/2023 Mediante memorando 20231200006913 del 24 de noviembre del 2023, se solicito al responsable las evidencias  de las acciones que se encuentran en estado abierto vencido."/>
  </r>
  <r>
    <s v="AUDITORIA INTERNA "/>
    <n v="1042"/>
    <d v="2022-10-21T00:00:00"/>
    <s v="NO CONFORMIDAD "/>
    <s v="NO CONFORMIDAD No.1 DIRECCIÓN TERRITORIAL ANDES NORORIENTALES -. PNN Catatumbo Barí:_x000a_En el proceso de verificación realizado por el Grupo de Control Interno no se pudo evidenciar informe de implementación del Plan de Emergencias y Contingencias por Des7astres Naturales y Socionaturales - PECDNS por parte de PNN Catatumbo Barí, para la vigencia 2020 en cumplimiento de la Actividad No. 9 del Procedimiento AAMB_PR_06 Gestión del Riesgo Desastres Naturales V6."/>
    <s v="No se logro evidenciar el cumplimiento de las actividades de implementación del PECDNS del PNN Catatumbo Bari por los Problemas de conectvidad electrica e internet."/>
    <x v="0"/>
    <s v="DTAN"/>
    <x v="15"/>
    <s v="x"/>
    <m/>
    <s v="Correctiva"/>
    <s v="Implentación del PECDNS del PNN Catatumbo Bari, en la vigencia 2021 - 2023  en la juridicción del Area Protegida."/>
    <d v="2022-12-15T00:00:00"/>
    <x v="34"/>
    <n v="137"/>
    <s v="VENCIDA"/>
    <s v="ACTAS Y LISTAS DE ASITENCIA Implentación PECDNS"/>
    <s v="CANTIDAD"/>
    <n v="4"/>
    <m/>
    <m/>
    <s v="ELSA ROSMERY LEÓN"/>
    <m/>
    <m/>
    <m/>
    <x v="0"/>
    <m/>
    <s v="Se suscribe con Orfeo No 20221200012053 de fecha 26/12/2022_x000a__x000a_12/07/2023:Mediante memorando No. 20235510002383 del 27 de junio de 2023, el Responsable remitió al Grupo de Control Interno, las evidencias del Plan de Mejoramiento por Procesos - Gestión._x000a__x000a_12/07/2023:  Mediante memorando Mediante memorando No.20231200004243 del 13 de julio de 2023 el Grupo de Control Interno informó que deben realizarse las acciones necesarias para dar cumplimiento a la acción_x000a__x000a_13/07/2023: Mediante memorando No. 20235510002393 del 27 de junio de 2023, el Responsable remitió al Grupo de Control Interno, solicitud pórroga para el día 30 de agosto de 2023_x000a__x000a_13/07/2023: Mediante memorando No. 20231200004253 del 13  de julio de 2023, el Grupo de Control Interno comunicó que el plazo de entrega de la acción es el día 14 de agosto de 2023_x000a__x000a_17/10/2023: Mediante memorando No.20235510003473  del 29 de agosto  de 2023, el reponsable remitió evidencia:Informe Implementación PECDNS 2021-2023, el Grupo de Control Interno costató que la evidencia aportada no generan el cumplimiento de la misma por lo cual mediante memorando No. 20231200005993 del 17 de octubre de 2023 comunicó que se debe aportar Informe de Implementación correspondiente a la vigencia 2022. Adiconalmente se informó que se concede prórroga para el 24 de octubre de 2023._x000a__x000a_21/11/2023:  Medianete memorando No.20235510004373 del 3 de noviembre de 2023 el responsable remitió evidencias. El Grupo de Control Interno validó la información por lo cual mediante memorando No. 20231200006723 del 21 de noviembre de 2023 informo que para dar cierre a la  se debe remitir a el informe de implementación de la vigencia auditada para dar satisfactoriamente el cierre a la acción de la No conformidad No.1. _x000a__x000a_30/11/2023 Mediante memorando 20231200006893 del 24 de noviembre del 2023, se solicito al responsable las evidencias  de las acciones que se encuentran en estado abierto vencido._x000a__x000a_20/12/2023:  Mediante memorando 20235510005083  del 13  de diciembre del 2023 solicitó prórroga de la acción, mediante memorando No. xxxxx del xxxx el grupo de control interno concedió prórroga hasta el día xxxxxxx"/>
  </r>
  <r>
    <s v="AUDITORIA INTERNA "/>
    <n v="1043"/>
    <d v="2022-10-21T00:00:00"/>
    <s v="NO CONFORMIDAD "/>
    <s v="NO CONFORMIDAD No.2: DIRECCIÓN TERRITORIAL ANDES NORORIENTALES- PNN CATATUMBO BARÍ, EL COCUY, PISBA Y ÁREA DE ESTORAQUES:_x000a_En la verificación adelantada en la auditoría no se logró evidenciar asesoramiento por parte de la DTAN, al personal de las áreas protegidas en la estructuración y actualización de los Planes de Contingencia para Riesgo Público y en el desarrollo de la articulación interinstitucional, con las entidades involucradas con la problemática presente en las Áreas, incumpliendo la actividad 6 del Procedimiento AAMB_PR_07 Gestión del Riesgo Público V5."/>
    <s v="No hubo personal para acompañar a los Parques PNN CATATUMBO BARÍ, EL COCUY, PISBA Y ÁREA DE ESTORAQUES en el proceso de ajustes de los PCRP en la Vigencia 2020 - 2021"/>
    <x v="0"/>
    <s v="DTAN"/>
    <x v="15"/>
    <s v="x"/>
    <m/>
    <s v="Correctiva"/>
    <s v="Realizar acompañamiento a las AP en las PNN CATATUMBO BARÍ, EL COCUY, PISBA Y ÁREA DE ESTORAQUES en los ajsutes del PCRP par la vigencia 2021 - 2023"/>
    <d v="2022-12-15T00:00:00"/>
    <x v="35"/>
    <n v="44"/>
    <s v="VENCIDA"/>
    <s v="comunicaciones ( Email_ Oficio - Memorandos) acompañando proceso de asjutes de  los PCRP"/>
    <s v="CANTIDAD"/>
    <n v="4"/>
    <m/>
    <m/>
    <s v="PAULA ANDREA ARCINIEGAS"/>
    <m/>
    <m/>
    <m/>
    <x v="0"/>
    <m/>
    <s v="Se suscribe con Orfeo No 20221200012053 de fecha 26/12/2022_x000a_27/06/2023: Mediante memorando No. 20235510002123 de fecha 6 de junio de 2023, el responsable solicito modificación de la descripción de la acción de la No Conformidad No. 2._x000a__x000a_27/06/2023: : Mediante memorando No. 20231200003603  de fecha 28 de junio de 2023, el Grupo de Control Interno, informó que no se concede cambio a la descripción de la acción, debido a que está no cumple con la actividad No.6 del Procedimiento._x000a__x000a_12/07/2023:Mediante memorando No. 20235510002383 del 27 de junio de 2023, el Responsable remitió al Grupo de Control Interno, las evidencias del Plan de Mejoramiento por Procesos - Gestión._x000a__x000a_12/07/2023:  Mediante memorando Mediante memorando No.20231200004243 del 13 de julio de 2023 el Grupo de Control Interno informó que deben realizarse las acciones necesarias para dar cumplimiento a la acción_x000a__x000a_13/07/2023: Mediante memorando No. 20235510002393 del 27 de junio de 2023, el Responsable remitió al Grupo de Control Interno, solicitud pórroga para el día 30 de agosto de 2023_x000a__x000a_13/07/2023: Mediante memorando No. 20231200004253 del 13  de julio de 2023, el Grupo de Control Interno comunicó que el plazo de entrega de la acción es el día 14 de agosto de 2023_x000a__x000a_17/10/2023: Mediante memorando No.20235510003473 del 29 de agosto de 2023, el reponsable remitió solicutd de prórroga para el cumplimiento de la acción, el Grupo de Control Interno evaluó la justificiacón y mediante memorando No. 20231200005993  del 17 de octubte de 2023 informó la ampliación para la ejecución de la acción, con fecha del 15 de noviembre de 2023._x000a__x000a_30/11/2023 Mediante memorando 20231200006893 del 24 de noviembre del 2023, se solicito al responsable las evidencias  de las acciones que se encuentran en estado abierto vencido._x000a__x000a_20/12/2023:  Mediante memorando 20235510005083  del 13  de diciembre del 2023 solicitó prórroga de la acción, mediante memorando No. xxxxx del xxxx el grupo de control interno concedió prórroga hasta el día xxxxxxx_x000a__x000a_"/>
  </r>
  <r>
    <s v="AUDITORIA INTERNA "/>
    <n v="1044"/>
    <d v="2022-10-21T00:00:00"/>
    <s v="NO CONFORMIDAD "/>
    <s v="NO CONFORMIDAD No 4. DTAN, PNN COCUY, SUBDIRECCIÓN DE GESTIÓN Y MANEJO:_x000a_De la verificación realizada para el PNN Cocuy se evidencia que no se encuentra adoptada la actualización del plan de manejo mediante acto administrativo, sin que exista evidencia física o digital de los motivos que han impedido dicha adopción, incumpliendo el Procedimiento AMSPNN_PR_20 Actualización Instrumentos de Planeación V3"/>
    <s v="No se ha convocado una reunión con los tres niveles para revisar el tema que corresponde a la actualización del plan de manejo del PNN Cocuy"/>
    <x v="0"/>
    <s v="DTAN"/>
    <x v="15"/>
    <s v="x"/>
    <m/>
    <s v="Correctiva"/>
    <s v="Remitir a la Dirección Territorial el documento Plan de Emergencias y Contingencias por Desastres Naturales y Socio naturales - PECDNS actualizado, mediante el gestor documental Orfeo."/>
    <d v="2022-12-16T00:00:00"/>
    <x v="34"/>
    <s v="CERRADA"/>
    <s v="CERRADA"/>
    <s v="Memorando enviados por Tecnico DTAN  con la convocatoria a reunión de los 3 niveles "/>
    <s v="CANTIDAD"/>
    <n v="1"/>
    <m/>
    <m/>
    <s v="ELSA ROSMERY LEÓN"/>
    <m/>
    <m/>
    <m/>
    <x v="1"/>
    <d v="2023-11-21T00:00:00"/>
    <s v="Se suscribe con Orfeo No 20221200012053 de fecha 26/12/2022_x000a__x000a_12/07/2023:Mediante memorando No. 20235510002383 del 27 de junio de 2023, el Responsable remitió al Grupo de Control Interno, las evidencias del Plan de Mejoramiento por Procesos - Gestión._x000a__x000a_12/07/2023:  Mediante memorando Mediante memorando No.20231200004243 del 13 de julio de 2023 el Grupo de Control Interno informó que deben realizarse las acciones necesarias para dar cumplimiento a la acción_x000a__x000a_13/07/2023: Mediante memorando No. 20235510002393 del 27 de junio de 2023, el Responsable remitió al Grupo de Control Interno, solicitud pórroga para el día 30 de agosto de 2023_x000a__x000a_13/07/2023: Mediante memorando No. 20231200004253 del 13  de julio de 2023, el Grupo de Control Interno comunicó que el plazo de entrega de la acción es el día 14 de agosto de 2023_x000a__x000a_17/10/2023: Mediante memorando No.20235510003473  del 29 de agosto  de 2023, el reponsable remitió evidencia:Lista de asistencia del Análisis Plan de Manejo PNN El Cocuy, el Grupo de Control Interno costató que la evidencia aportada no generan el cumplimiento de la misma por lo cual mediante memorando No. 20231200005993 del 17 de octubre 2023 comunicó que se debe aportar documentación que indique la actualización del Plan de Manejo. Adiconalmente se informó que se concede prórroga para el 24 de octubre de 2023._x000a__x000a_21/11/2023:  Medianete memorando No.20235510004373 del 3 de noviembre de 2023 el responsable remitió evidencias. El Grupo de Control Interno validó la información por lo cual mediante memorando No. 20231200006723 del 21 de noviembre de 2023  socializó el cierre de la No conformidad No.4"/>
  </r>
  <r>
    <s v="SEGUIMIENTO MAPA DE RIESGOS"/>
    <n v="1046"/>
    <d v="2022-11-03T00:00:00"/>
    <s v="NO CONFORMIDAD "/>
    <s v="La RNN Puinawai no Presentó los reportes  del protocolo de PVC conforme a los lineamientos establecidos en el documento vigente de PVC,  para la revisión del Nivel Territorial y validación del Nivel Central, incumpliendo la generación de evidencias establecidas en el Riesgo No. 22 del proceso Autoridad Ambiental como son los _x000a_informes trimestrales del protocolo de PVC."/>
    <s v="La RNN Puinawai no cuenta con personal para avanzar en la formulación e implementación del Protocolo de Prevención, Vigilancia y Control, que le permita dar cumplimiento al reporte cuatrimestral del riesgo No. 22, consistente en la generación de informes trimestrales de PVC."/>
    <x v="9"/>
    <s v="DTAM"/>
    <x v="23"/>
    <s v="x"/>
    <m/>
    <s v="De Corrección"/>
    <s v="Identificar y socializar al interior de la RNN Puinawai los documentos: Informe trimestral de acciones de PVC, Programación de trimestral de recorridos de PVC, Ejecución trimestral de recorridos de PVC, procedimiento Prevención, Vigilancia y Control, Lineamiento de prevención, vigilancia y control, Lineamientos para la Formulación e Implementación de Protocolos de PVC, del proceso Autoridad Ambiental."/>
    <d v="2022-11-08T00:00:00"/>
    <x v="36"/>
    <s v="CERRADA"/>
    <s v="CERRADA"/>
    <s v="Acta de socialización"/>
    <s v="CANTIDAD"/>
    <n v="1"/>
    <m/>
    <m/>
    <s v="ELSA ROSMERY LEÓN"/>
    <m/>
    <m/>
    <m/>
    <x v="1"/>
    <d v="2023-09-14T00:00:00"/>
    <s v="Suscrito mediante orfeo No 20221200011473 del 06-12-2022_x000a_GCI 20/04/2023: Mediante orfeo no. 20235000001693   de fecha 16-02-2023 el responsable solicitó prórroga para el cumplimiento del Plan de Mejoramiento para la fecha 29/05/2023 , a razón de  que los procesos de contratación se encuentan en proceso. _x000a_GCI:20/04/2023: El Grupo de Control Interno mediante memorando no.20235000001693 de  fecha 16-02-2023 concedió la prórroga para el cumplimiento del Plan de Mejoramiento _x000a_30/11/2023 Mediante memorando 20231200006863 del 24 de noviembre del 2023, se solicito al responsable las evidencias  de las acciones que se encuentran en estado abierto vencido._x000a__x000a_27/12/2023: Cerrada mediante memroando No. 20231200005183 del 14 de spetiembre de 2023"/>
  </r>
  <r>
    <s v="SEGUIMIENTO MAPA DE RIESGOS"/>
    <m/>
    <d v="2022-11-03T00:00:00"/>
    <s v="NO CONFORMIDAD "/>
    <s v="La RNN Puinawai no Presentó los reportes  del protocolo de PVC conforme a los lineamientos establecidos en el documento vigente de PVC,  para la revisión del Nivel Territorial y validación del Nivel Central, incumpliendo la generación de evidencias establecidas en el Riesgo No. 22 del proceso Autoridad Ambiental como son los _x000a_informes trimestrales del protocolo de PVC."/>
    <s v="La RNN Puinawai no cuenta con personal para avanzar en la formulación e implementación del Protocolo de Prevención, Vigilancia y Control, que le permita dar cumplimiento al reporte cuatrimestral del riesgo No. 22, consistente en la generación de informes trimestrales de PVC."/>
    <x v="9"/>
    <s v="DTAM"/>
    <x v="23"/>
    <s v="x"/>
    <m/>
    <s v="Correctiva"/>
    <s v="Incluir en el ejercicio de planeación para la vigencia 2023 la contratación por prestación de servicios de un profesional para abordar los temas asociados al proceso Autoridad Ambienta."/>
    <d v="2022-11-08T00:00:00"/>
    <x v="36"/>
    <s v="CERRADA"/>
    <s v="CERRADA"/>
    <s v="Profesional vinculado mediante Contrato de prestación de servicios"/>
    <s v="CANTIDAD"/>
    <n v="1"/>
    <m/>
    <m/>
    <s v="RAYMON GUILLERMO SALES CONTRERAS"/>
    <m/>
    <m/>
    <m/>
    <x v="1"/>
    <d v="2023-09-14T00:00:00"/>
    <s v="Suscrito mediante orfeo No 20221200011473 del 06-12-2022_x000a_GCI 20/04/2023: Mediante orfeo no. 20235000001693   de fecha 16-02-2023 el responsable solicitó prórroga para el cumplimiento del Plan de Mejoramiento para la fecha 29/05/2023 , a razón de  que los procesos de contratación se encuentan en proceso. _x000a_GCI:20/04/2023: El Grupo de Control Interno mediante memorando no.20235000001693 de  fecha 16-02-2023 concedió la prórroga para el cumplimiento del Plan de Mejoramiento _x000a_Se concedió prorroga mediante orfeo radicado No 20231200003283 del 14-06-2023 _x000a_30/11/2023 Mediante memorando 20231200006863 del 24 de noviembre del 2023, se solicito al responsable las evidencias  de las acciones que se encuentran en estado abierto vencido._x000a__x000a__x000a_27/12/2023: Cerrada mediante memroando No. 20231200005183 del 14 de spetiembre de 2023"/>
  </r>
  <r>
    <s v="SEGUIMIENTO MAPA DE RIESGOS"/>
    <m/>
    <d v="2022-11-03T00:00:00"/>
    <s v="NO CONFORMIDAD "/>
    <s v="La RNN Puinawai no Presentó los reportes  del protocolo de PVC conforme a los lineamientos establecidos en el documento vigente de PVC,  para la revisión del Nivel Territorial y validación del Nivel Central, incumpliendo la generación de evidencias establecidas en el Riesgo No. 22 del proceso Autoridad Ambiental como son los _x000a_informes trimestrales del protocolo de PVC."/>
    <s v="La RNN Puinawai no cuenta con personal para avanzar en la formulación e implementación del Protocolo de Prevención, Vigilancia y Control, que le permita dar cumplimiento al reporte cuatrimestral del riesgo No. 22, consistente en la generación de informes trimestrales de PVC."/>
    <x v="9"/>
    <s v="DTAM"/>
    <x v="23"/>
    <s v="x"/>
    <m/>
    <s v="Correctiva"/>
    <s v="Generar e implementar el protocolo de prevención, Vigilancia y Control, de conformidad con los documentos del Sistema de Gestión Integrado, del Proceso Autoridad Ambiental."/>
    <d v="2023-01-30T00:00:00"/>
    <x v="36"/>
    <s v="CERRADA"/>
    <s v="CERRADA"/>
    <s v="Protocolo de PVC formulado y en implementación"/>
    <s v="CANTIDAD"/>
    <n v="1"/>
    <m/>
    <m/>
    <s v="RAYMON GUILLERMO SALES CONTRERAS"/>
    <m/>
    <m/>
    <m/>
    <x v="1"/>
    <d v="2023-12-27T00:00:00"/>
    <s v="Suscrito mediante orfeo No 20221200011473 del 06-12-2022_x000a_Se concedió prorroga mediante orfeo radicado No 20231200003283 del 14-06-2023 _x000a_30/11/2023 Mediante memorando 20231200006863 del 24 de noviembre del 2023, se solicito al responsable las evidencias  de las acciones que se encuentran en estado abierto vencido._x000a__x000a_27/12/2023: Mediante memorando No.  20235000015933 del 12 de diciembre de 2023 el responsable remitió evidencias para el cierre de la acción,  el Grupo de Control Interno valido las evidencias, por lo cual mediante memorando No. 20231200008513 del 27 de diciembre de 2023 socializó el cierre de la acción."/>
  </r>
  <r>
    <s v="AUDITORIA INTERNA "/>
    <n v="1047"/>
    <d v="2022-06-23T00:00:00"/>
    <s v="NO CONFORMIDAD "/>
    <s v="En cumplimiento del marco normativo de la la Resolución No 321 de 2015, modificada por la Resolución 538 de 2015,_x000a_de acuerdo a la racionalización de trámites, se evidencia que no se ha implementado por la Subdirección Administrativa_x000a_y Financiera, y el Grupo de Tecnologías de la Información y las Comunicaciones GTIC, el software y/o herramienta_x000a_liquidadora de servicios de evaluación y seguimiento de los trámites de la entidad."/>
    <s v="No se definieron las reglas de negocio que permiten finalizar el desarrollo para implementar el modulo  liquidador. _x000a_"/>
    <x v="4"/>
    <s v="NIVEL CENTRAL"/>
    <x v="24"/>
    <m/>
    <s v="x"/>
    <s v="Correctiva"/>
    <s v="Dar cumplimiento a la solicitud realizada por el Usuario  para la liquidación de trámites a traves de la Ventanilla ünica. "/>
    <d v="2022-11-15T00:00:00"/>
    <x v="28"/>
    <n v="-184"/>
    <s v="A TIEMPO"/>
    <s v="URL en la pagina web para el ingreso a VU (Modulo liquidador trámites)"/>
    <s v="CANTIDAD"/>
    <n v="1"/>
    <m/>
    <m/>
    <s v="CARLOS FREDY REY"/>
    <m/>
    <m/>
    <m/>
    <x v="0"/>
    <m/>
    <s v="Suscrito mediante orfeo No 20221200011503 del 06-12-2022_x000a_28/06/2023: Se radica el memorando N° 20231200003703, a través del cual se solicita al proceso responsable de Tecnologías de la Información y Comunicaciones, enviar las evidencias de las acciones que vencen el 30 de junio de 2023._x000a__x000a_17/07/2023: mediante memoranto N° 20231200004333 del 18 de julio de 20123, el Grupo de Control Interno aprueba la prorroga solicitada a través del memorando No. 20231600157813 del 12 de julio de 2023 por el Grupo Tecnologías de la Información y las Comunicaciones, por lo que se procederá a realizar el ajuste de la fecha de cumplimiento al 30 de septiembre de 2023 para la acción planteada._x000a__x000a_29/09/2023: a través de memorando No. 20231200005283 del día 29 de septiembre de 2023 se solicitó al coordinador del Grupo de Tecnologías y Seguridad de la Información, enviar las evidencias de cumplimiento correspondientes a la acción planteada para este Plan de Mejoramiento. Se radica el memorando N° 20231200003703, a través del cual se solicita al proceso responsable de Tecnologías de la Información y Comunicaciones, enviar las evidencias de las acciones que vencen el 30 de junio de 2023._x000a__x000a_17/07/2023: mediante memoranto N° 20231200004333 del 18 de julio de 20123, el Grupo de Control Interno aprueba la prorroga solicitada a través del memorando No. 20231600157813 del 12 de julio de 2023 por el Grupo Tecnologías de la Información y las Comunicaciones, por lo que se procederá a realizar el ajuste de la fecha de cumplimiento al 30 de septiembre de 2023 para la acción planteada._x000a__x000a_29/09/2023: a través de memorando No. 20231200005283 del día 29 de septiembre de 2023 se solicitó al coordinador del Grupo de Tecnologías y Seguridad de la Información, enviar las evidencias de cumplimiento correspondientes a la acción planteada para este Plan de Mejoramiento._x000a__x000a_12/10/2023: A través del memorando No. 20231600158893 del 10 de octubre de 2023, el grupo responsable informa que no ha podido cumplir con la acción propuesta, por lo que el GCI emitirá un memorando nuevo solicitando una nueva fecha de entrega. _x000a__x000a_24/10/2023: A través de memorando No. 20231200006103 del 23 de octubre de 2023, el GCI solicita al grupo responsable informar la nueva fecha de entrega de la acción pendiente._x000a__x000a_16/11/2023: a través de memorando No. 20231600159333 del 26 de octubre de 2023, el proceso responsable solicita prorroga para el cumplimiuento de la acción propuesta._x000a__x000a_28/11/2023: mediante memorando No 20231200006553 del 14 de noviembre de 2023 se aprueba solicitud de prorroga hasta el 30 de junio de 2024"/>
  </r>
  <r>
    <s v="AUDITORIA INTERNA "/>
    <m/>
    <d v="2022-06-23T00:00:00"/>
    <s v="NO CONFORMIDAD "/>
    <s v="En cumplimiento del marco normativo de la la Resolución No 321 de 2015, modificada por la Resolución 538 de 2015,_x000a_de acuerdo a la racionalización de trámites, se evidencia que no se ha implementado por la Subdirección Administrativa_x000a_y Financiera, y el Grupo de Tecnologías de la Información y las Comunicaciones GTIC, el software y/o herramienta_x000a_liquidadora de servicios de evaluación y seguimiento de los trámites de la entidad."/>
    <s v="No se definieron las reglas de negocio que permiten finalizar el desarrollo para implementar el modulo  liquidador. _x000a_"/>
    <x v="4"/>
    <s v="NIVEL CENTRAL"/>
    <x v="24"/>
    <m/>
    <s v="x"/>
    <s v="De Corrección"/>
    <s v="Atender los parametros solicitados al GTEA para la liquidación de trámites. "/>
    <d v="2022-11-15T00:00:00"/>
    <x v="7"/>
    <s v="CERRADA"/>
    <s v="CERRADA"/>
    <s v="Memorando Orfeo parametros solicitados"/>
    <s v="CANTIDAD"/>
    <n v="1"/>
    <m/>
    <m/>
    <s v="CARLOS FREDY REY"/>
    <m/>
    <m/>
    <m/>
    <x v="1"/>
    <d v="2023-11-23T00:00:00"/>
    <s v="Suscrito mediante orfeo No 20221200011503 del 06-12-2022_x000a__x000a_28/06/2023: Se radica el memorando N° 20231200003703, a través del cual se solicita al proceso responsable de Tecnologías de la Información y Comunicaciones, enviar las evidencias de las acciones que vencen el 30 de junio de 2023._x000a__x000a_17/07/2023: mediante memoranto N° 20231200004333 del 18 de julio de 20123, el Grupo de Control Interno aprueba la prorroga solicitada a través del memorando No. 20231600157813 del 12 de julio de 2023 por el Grupo Tecnologías de la Información y las Comunicaciones, por lo que se procederá a realizar el ajuste de la fecha de cumplimiento al 30 de septiembre de 2023 para la acción planteada._x000a__x000a_29/09/2023: a través de memorando No. 20231200005283 del día 29 de septiembre de 2023 se solicitó al coordinador del Grupo de Tecnologías y Seguridad de la Información, enviar las evidencias de cumplimiento correspondientes a la acción planteada para este Plan de Mejoramiento._x000a__x000a_23/10/2023: a través de memorando No. 20231600158703 del 28 de septiembre de 2023 el procesos responsable remite el memorando donde solicita los parametros a tener en cuenta para la programación del software, como fórmulas, variables, valores y demás datos pertinentes._x000a__x000a_24/10/2023: A través del memorando No. 20231200006213 del 24 de octubre de 2023, el Grupo de Control Interno solicitó al proceso proceso responsable sopotar las evidencias para proceder con el cierre de la acción._x000a__x000a_28/11/2023: a través de memorando No. 20231200006843 del 23 de noviembre de 2023 se informa al responsable de proceso sobre el cierre de la acción propuesta._x000a__x000a_"/>
  </r>
  <r>
    <s v="AUDITORIA INTERNA "/>
    <n v="1048"/>
    <d v="2022-10-24T00:00:00"/>
    <s v="OBSERVACIÓN"/>
    <s v="OBSERVACIÓN 7: Al verificar las evidencias aportadas por el proceso de Gestión Financiera, respecto al cumplimiento de la actividad No 10, del procedimiento Recepción de información financiera de los convenios, proyectos de cooperación nacional no oficial e internacional para registros en los estados financieros, en cuanto a la retroalimentación trimestral por información pendiente, incoherencias u otras temas específicos, no se cumple con lo establecido respecto a la remisión del memorando, así como tampoco se evidencia el cumplimiento de la periodicidad de la misma que indica “Trimestralmente”, toda vez que, no se está remitiendo la información de manera oportuna por parte de la Oficina Asesora de Planeación, dentro de los tiempos establecidos."/>
    <m/>
    <x v="3"/>
    <s v="NIVEL CENTRAL"/>
    <x v="25"/>
    <m/>
    <s v="x"/>
    <s v="De Mejora"/>
    <s v="Solicitar al Grupo de Gestión Financiera la modificación de los siguientes documentos:_x000a_Procedimiento Recepción de información financiera de los convenios/proyectos de cooperación nacional no oficial e internacional para registro en los estados financieros código GRFN_PR_23_x000a_y  manual de políticas contables operativas y anexos código GRFN_MN_01, _x000a_En lo relacionado a los plazos y responsabilidades de la Oficina Asesora de Planeación, con el objetivo de ajustar la periodicidad de la remisión y el control de la información de los proyectos de cooperación internacionales de la Entidad como insumo entregado por la OAP y estandarizar los dos documentos, teniendo en cuenta el marco normativo y que la actividad depende de terceros, y generar la revisión del documento previa oficialización por la Jefe Oficina Asesora de Planeación"/>
    <d v="2022-12-20T00:00:00"/>
    <x v="37"/>
    <s v="CERRADA"/>
    <s v="CERRADA"/>
    <s v="Comunicación y/o asistencia con los aportes de la OAP al Grupo de Gestión de Recursos Financieros."/>
    <s v="CANTIDAD"/>
    <n v="1"/>
    <m/>
    <m/>
    <s v="ELSA ROSMERY LEÓN"/>
    <m/>
    <m/>
    <m/>
    <x v="1"/>
    <d v="2023-12-14T00:00:00"/>
    <s v="Suscripción Plan de mejoramiento  mediante memorando No 20221200011923 de fecha 22 de diciembre del 2022._x000a__x000a_15/06/2023:  Mediante memorandoNo.20231400001593 de fecha 13 de junio de 2023, el Responsable solicitó prórroga para el cumplimiento de las acciones para el día 30 de octubre de 2023, ya que no cuentan con la evidencia. _x000a__x000a_15/06/2023: Mediante memorando No. 20231200003343 de fecha 15 de junio de 2023, el Grupo de Control Interno aprobó la prórroga para el cumplimiento de la acción de mejora._x000a__x000a_15/12/2023: Mediante memorando No.20231200007193  del 4 de diciembre de 2023, se requirio evidencias de las acciones que se encuenrtan en estado abierto vencidas con el fin de actualizar la matriz._x000a__x000a_15/12/2023 : Mediante memorando No. 20231200008113 del 14 diciembre de 2023 se socializó el cierre acción de la observación no. 7."/>
  </r>
  <r>
    <s v="AUDITORIA INTERNA "/>
    <n v="1049"/>
    <d v="2022-10-24T00:00:00"/>
    <s v="OBSERVACIÓN"/>
    <s v="Al verificar las evidencias aportadas por el proceso de Gestión Financiera, respecto al cumplimiento de la actividad No 10, del procedimiento Recepción de información financiera de los convenios, proyectos de cooperación nacional no oficial e internacional para registros en los estados financieros, en cuanto a la retroalimentación trimestral por información pendiente, incoherencias u otras temas específicos, no se cumple con lo establecido respecto a la remisión del memorando, así como tampoco se evidencia el cumplimiento de la periodicidad de la misma que indica “Trimestralmente”, toda vez que, no se está remitiendo la información de manera oportuna por parte de la Oficina Asesora de Planeación, dentro de los tiempos establecidos."/>
    <m/>
    <x v="3"/>
    <s v="NIVEL CENTRAL"/>
    <x v="4"/>
    <m/>
    <s v="x"/>
    <s v="De Mejora"/>
    <s v="Oficialización de los cambios solicitados en los documentos:_x000a_Procedimiento Recepción de información financiera de los convenios/proyectos de cooperación nacional no oficial e internacional para registro en los estados financieros código GRFN_PR_23 y_x000a_Manual de políticas contables operativas y anexos código GRFN_MN_01, en lo relacionado _x000a_a las responsabilidad de la OAP para los Proyectos de Cooperación Nacional o Internacional."/>
    <d v="2022-12-20T00:00:00"/>
    <x v="31"/>
    <n v="182"/>
    <s v="VENCIDA"/>
    <s v="Procedimiento Recepción de información financiera de los convenios/proyectos de cooperación nacional no oficial e internacional para registro en los estados financieros código GRFN_PR_23 _x000a_manual de políticas contables operativas y anexos código      GRFN_MN_01 actualizado y oficializado"/>
    <s v="CANTIDAD"/>
    <n v="1"/>
    <m/>
    <m/>
    <s v="LUIS EBERTO COCA GONZÁLEZ"/>
    <m/>
    <m/>
    <m/>
    <x v="0"/>
    <m/>
    <s v="Suscripción Plan de mejoramiento  mediante memorando No 20221200011923 de fecha 22 de diciembre del 2022._x000a__x000a_15/12/2023: Mediante memorando No. 20231200007223 del 4 de diciembre de 2023, se requirio evidencias de las acciones que se encuenrtan en estado abierto vencidas con el fin de actualizar la matriz."/>
  </r>
  <r>
    <s v="AUDITORIA INTERNA "/>
    <n v="1050"/>
    <d v="2022-05-20T00:00:00"/>
    <s v="NO CONFORMIDAD "/>
    <s v="NO CONFORMIDAD No.1: DIRECCIÓN TERRITORIAL CARIBE_x000a_Como resultado de la verificación realizada en el desarrollo del Procedimiento Seguimiento a la Emisión y Entrega de Informes Financieros en los Contratos de Prestación de Servicios Ecoturísticos Comunitarios, se evidencia el incumplimiento del punto del control de la actividad No 9 relacionado con la Certificación debidamente firmada del valor de la cuota de remuneración del contrato de prestación de servicios comunitarios No 001 de 2008, suscrito conla Empresa Comunitaria Nativos Activos y el Parque Nacional Natural Corales del Rosario y de San Bernardo para la vigencia 2021."/>
    <s v="Porque no  realizaba una planeación adecuada  para llevar a cabo  todas las actividades que tenía a cargo"/>
    <x v="3"/>
    <s v="DTCA"/>
    <x v="1"/>
    <m/>
    <s v="x"/>
    <s v="Correctiva"/>
    <s v="Establecer  cronograma a la DT indicando la fechas en que deben realizarse los desplazamientos a las APs para las visitas de revisión, durante la vigencia 2023"/>
    <d v="2023-02-01T00:00:00"/>
    <x v="21"/>
    <n v="304"/>
    <s v="VENCIDA"/>
    <s v="Cronograma de desplazamientos "/>
    <s v="CANTIDAD"/>
    <n v="1"/>
    <m/>
    <m/>
    <s v="ELSA ROSMERY LEÓN"/>
    <m/>
    <m/>
    <m/>
    <x v="0"/>
    <m/>
    <s v="Suscripción Plan de mejoramiento  mediante memorando No 20221200011913 de fecha 22 de diciembre del 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 y se procede al cierre._x000a__x000a_23/06/2023: mediante memorando 20231200003393 del 23 de junio de 2023 el GCI dió respuesta a la solicitud de cierre._x000a__x000a_30/11/2023 Mediante memorando No.20231200006923 del 24 de noviembre del 2023, se solicito al responsable las evidencias  de las acciones que se encuentran en estado abierto vencido."/>
  </r>
  <r>
    <s v="AUDITORIA INTERNA "/>
    <m/>
    <d v="2022-05-20T00:00:00"/>
    <s v="NO CONFORMIDAD "/>
    <s v="NO CONFORMIDAD No.1: DIRECCIÓN TERRITORIAL CARIBE_x000a_Como resultado de la verificación realizada en el desarrollo del Procedimiento Seguimiento a la Emisión y Entrega de Informes Financieros en los Contratos de Prestación de Servicios Ecoturísticos Comunitarios, se evidencia el incumplimiento del punto del control de la actividad No 9 relacionado con la Certificación debidamente firmada del valor de la cuota de remuneración del contrato de prestación de servicios comunitarios No 001 de 2008, suscrito conla Empresa Comunitaria Nativos Activos y el Parque Nacional Natural Corales del Rosario y de San Bernardo para la vigencia 2021."/>
    <s v="Porque no  realizaba una planeación adecuada  para llevar a cabo  todas las actividades que tenía a cargo"/>
    <x v="3"/>
    <s v="DTCA"/>
    <x v="1"/>
    <m/>
    <s v="x"/>
    <s v="Correctiva"/>
    <s v="Efectuar el diligenciamiento de la matriz de comisiones en el tiempo establecido"/>
    <d v="2023-02-01T00:00:00"/>
    <x v="27"/>
    <n v="29"/>
    <s v="VENCIDA"/>
    <s v="Matriz de comisiones "/>
    <s v="CANTIDAD"/>
    <n v="10"/>
    <m/>
    <m/>
    <s v="FANNY SABOGAL AGUDELO"/>
    <m/>
    <m/>
    <m/>
    <x v="0"/>
    <m/>
    <s v="Suscripción Plan de mejoramiento  mediante memorando No 20221200011913 de fecha 22 de diciembre del 2022."/>
  </r>
  <r>
    <s v="AUDITORIA INTERNA "/>
    <n v="1051"/>
    <d v="2022-05-20T00:00:00"/>
    <s v="NO CONFORMIDAD "/>
    <s v="NO CONFORMIDAD No.2: DIRECCIÓN TERRITORIAL CARIBE- DIRECCIÓN TERRITORIAL ORINOQUIA_x000a_Como resultado de la verificación realizada en el desarrollo del Procedimiento Seguimiento a la Emisión y Entrega de Informes Financieros en los Contratos de Prestación de Servicios Ecoturísticos Comunitarios, se evidencia el incumplimiento en la periodicidad establecida en la actividad No 14 relacionado con la causación de la cuota de remuneración con las empresas comunitarias con las cuales se tienen suscritos los contratos de prestación de servicios Ecoturísticos Comunitarios."/>
    <s v="Porque no  realizaba una planeación adecuada  para llevar a cabo  todas las actividades que tenía a cargo"/>
    <x v="3"/>
    <s v="DTCA"/>
    <x v="1"/>
    <m/>
    <s v="x"/>
    <s v="Correctiva"/>
    <s v="Establecer  cronograma a la DT indicando la fechas en que deben realizarse los desplazamientos a las APs para las visitas de revisión, durante la vigencia 2023"/>
    <d v="2023-02-01T00:00:00"/>
    <x v="21"/>
    <n v="304"/>
    <s v="VENCIDA"/>
    <s v="Cronograma de desplazamientos "/>
    <s v="CANTIDAD"/>
    <n v="1"/>
    <m/>
    <m/>
    <s v="ELSA ROSMERY LEÓN"/>
    <m/>
    <m/>
    <m/>
    <x v="0"/>
    <m/>
    <s v="Suscripción Plan de mejoramiento  mediante memorando No 20221200011913 de fecha 22 de diciembre del 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 y se procede al cierre._x000a__x000a_23/06/2023: mediante memorando 20231200003393 del 23 de junio de 2023 el GCI dió respuesta a la solicitud de cierre._x000a__x000a_30/11/2023 Mediante memorando No.20231200006923 del 24 de noviembre del 2023, se solicito al responsable las evidencias  de las acciones que se encuentran en estado abierto vencido."/>
  </r>
  <r>
    <s v="AUDITORIA INTERNA "/>
    <m/>
    <d v="2022-05-20T00:00:00"/>
    <s v="NO CONFORMIDAD "/>
    <s v="NO CONFORMIDAD No.2: DIRECCIÓN TERRITORIAL CARIBE- DIRECCIÓN TERRITORIAL ORINOQUIA_x000a_Como resultado de la verificación realizada en el desarrollo del Procedimiento Seguimiento a la Emisión y Entrega de Informes Financieros en los Contratos de Prestación de Servicios Ecoturísticos Comunitarios, se evidencia el incumplimiento en la periodicidad establecida en la actividad No 14 relacionado con la causación de la cuota de remuneración con las empresas comunitarias con las cuales se tienen suscritos los contratos de prestación de servicios Ecoturísticos Comunitarios."/>
    <s v="Porque no  realizaba una planeación adecuada  para llevar a cabo  todas las actividades que tenía a cargo"/>
    <x v="3"/>
    <s v="DTCA"/>
    <x v="1"/>
    <m/>
    <s v="x"/>
    <s v="Correctiva"/>
    <s v="Efectuar el diligenciamiento de la matriz de comisiones en el tiempo establecido"/>
    <d v="2023-02-01T00:00:00"/>
    <x v="27"/>
    <n v="29"/>
    <s v="VENCIDA"/>
    <s v="Matriz de comisiones "/>
    <s v="CANTIDAD"/>
    <n v="12"/>
    <m/>
    <m/>
    <s v="FANNY SABOGAL AGUDELO"/>
    <m/>
    <m/>
    <m/>
    <x v="0"/>
    <m/>
    <s v="Suscripción Plan de mejoramiento  mediante memorando No 20221200011913 de fecha 22 de diciembre del 2022."/>
  </r>
  <r>
    <s v="AUDITORIA INTERNA "/>
    <n v="1052"/>
    <d v="2022-05-20T00:00:00"/>
    <s v="NO CONFORMIDAD "/>
    <s v="NO CONFORMIDAD No.3: GRUPO DE GESTIÓN FINANCIERA- DIRECCIÓN TERRITORIAL CARIBE -_x000a_DIRECCIÓN TERRITORIAL AMAZONIA- DIRECCIÓN TERRITORIAL ORINOQUIA- DIRECCIÓN TERRITORIAL_x000a_ANDES OCCIDENTALES._x000a_Se reflejan saldos en bancos como resultado de la no ejecución total de los recursos solicitados como PAC por_x000a_algunas Direcciones Territoriales, incumpliendo el indicador establecido que define que no se deben mantener recursos financieros en bancos que ya se encuentran obligados y programados para pagos, incumplimiento también en los indicadores INPANUT (Indicador del PAC No utilizado), y en el indicador de saldo Documentos de recaudo por clasificar (60 días de plazo) , sin embargo se siguen asignando recursos por parte del Grupo de Gestión Financiera lo que no permite garantizar el cumplimiento de las directrices establecidas por el Ministerio de Hacienda y Crédito Público (MHCP) y lineamientos internos de la Circular para Ejecución de PAC, no reflejan eficacia en aras de asegurar su cumplimiento"/>
    <s v=" Porque no se realizan depuraciones, seguimientos y análisis correspondientes que conlleven a implementar acciones correctivas a tiempo."/>
    <x v="3"/>
    <s v="DTCA"/>
    <x v="1"/>
    <m/>
    <s v="x"/>
    <s v="Correctiva"/>
    <s v="Realizar comités de seguimiento mensual de verificación de depuración de  los saldos de las cuentas contables"/>
    <d v="2023-02-01T00:00:00"/>
    <x v="27"/>
    <n v="29"/>
    <s v="VENCIDA"/>
    <s v="Actas de seguimiento"/>
    <s v="CANTIDAD"/>
    <n v="12"/>
    <m/>
    <m/>
    <s v="ELSA ROSMERY LEÓN"/>
    <m/>
    <m/>
    <m/>
    <x v="0"/>
    <m/>
    <s v="Suscripción Plan de mejoramiento  mediante memorando No 20221200011913 de fecha 22 de diciembre del 2022."/>
  </r>
  <r>
    <s v="AUDITORIA INTERNA "/>
    <n v="1053"/>
    <d v="2022-05-20T00:00:00"/>
    <s v="NO CONFORMIDAD "/>
    <s v="NO CONFORMIDAD No.6: DIRECCION TERRITORIAL CARIBE- GRUPO DE GESTIÓN FINANCIERA_x000a_Se evidencian saldos de vigencias anteriores en la cuenta 190603 AVANCES PARA VIÁTICOS Y GASTOS DE VIAJE (PARQUES NACIONALES Y SUBCUENTA FONAM - PNNC) como el correspondiente a la DTAM por valor_x000a_de $833.333 desde el 01 de enero de 2018 y el de la DTCA por valor de $410.840, se evidencia que no se realizó_x000a_la verificación y análisis que permitiera legalizar estos anticipos con la Direcciones Territoriales correspondientes."/>
    <s v="Porque dado que los saldos de otras cuentas eran mas elevados se priorizaron las depuraciones de acuerdo a ese criterio."/>
    <x v="3"/>
    <s v="DTCA"/>
    <x v="1"/>
    <m/>
    <s v="x"/>
    <s v="Correctiva"/>
    <s v="Realizar comités de seguimiento mensual de verificación de depuración de  los saldos de las cuentas contables"/>
    <d v="2023-02-01T00:00:00"/>
    <x v="27"/>
    <n v="29"/>
    <s v="VENCIDA"/>
    <s v="Actas de seguimiento"/>
    <s v="CANTIDAD"/>
    <n v="12"/>
    <m/>
    <m/>
    <s v="ELSA ROSMERY LEÓN"/>
    <m/>
    <m/>
    <m/>
    <x v="0"/>
    <m/>
    <s v="Suscripción Plan de mejoramiento  mediante memorando No 20221200011913 de fecha 22 de diciembre del 2022."/>
  </r>
  <r>
    <s v="AUDITORIA INTERNA "/>
    <n v="1054"/>
    <d v="2022-05-20T00:00:00"/>
    <s v="NO CONFORMIDAD "/>
    <s v="NO CONFORMIDAD No. 9: DIRECCIÓN TERRITORIAL CARIBE_x000a_De acuerdo con la Actividad No. 3 del Procedimiento Sostenibilidad Contable, no se evidenciaron como lo establece el punto de control “…Anexo al Informe Descriptivo PCIC - Seguimiento Información Contable (Trimestral)…”, los correos electrónicos correspondientes a las Direcciones Territoriales Caribe y Pacifico, informando el cierre de la vigencia."/>
    <s v=" Por falta de conocimiento y de seguimiento a la aplicación y cumplimiento de cada una de las actividades y puntos de control que describe el procedimiento."/>
    <x v="3"/>
    <s v="DTCA"/>
    <x v="1"/>
    <m/>
    <s v="x"/>
    <s v="Correctiva"/>
    <s v="Socializar el Procedimiento Sostenibilidad Contable con el equipo interno de trabajo."/>
    <d v="2022-12-15T00:00:00"/>
    <x v="21"/>
    <n v="304"/>
    <s v="VENCIDA"/>
    <s v="listado de asistencia con ayuda de memoria"/>
    <s v="CANTIDAD"/>
    <n v="1"/>
    <m/>
    <m/>
    <s v="ELSA ROSMERY LEÓN"/>
    <m/>
    <m/>
    <m/>
    <x v="0"/>
    <m/>
    <s v="Suscripción Plan de mejoramiento  mediante memorando No 20221200011913 de fecha 22 de diciembre del 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 y se procede al cierre._x000a__x000a_23/06/2023: mediante memorando 20231200003393 del 23 de junio de 2023 el GCI dió respuesta a la solicitud de cierre._x000a__x000a_30/11/2023 Mediante memorando No.20231200006923 del 24 de noviembre del 2023, se solicito al responsable las evidencias  de las acciones que se encuentran en estado abierto vencido._x000a_"/>
  </r>
  <r>
    <s v="AUDITORIA INTERNA "/>
    <m/>
    <d v="2022-05-20T00:00:00"/>
    <s v="NO CONFORMIDAD "/>
    <s v="NO CONFORMIDAD No. 9: DIRECCIÓN TERRITORIAL CARIBE_x000a_De acuerdo con la Actividad No. 3 del Procedimiento Sostenibilidad Contable, no se evidenciaron como lo establece el punto de control “…Anexo al Informe Descriptivo PCIC - Seguimiento Información Contable (Trimestral)…”, los correos electrónicos correspondientes a las Direcciones Territoriales Caribe y Pacifico, informando el cierre de la vigencia."/>
    <s v=" Por falta de conocimiento y de seguimiento a la aplicación y cumplimiento de cada una de las actividades y puntos de control que describe el procedimiento7"/>
    <x v="3"/>
    <s v="DTCA"/>
    <x v="1"/>
    <m/>
    <s v="x"/>
    <s v="Correctiva"/>
    <s v="Realizar  seguimiento mensual del cumplimiento de las actividad N 3 del Procedimiento Sostenibilidad Contable."/>
    <d v="2023-02-01T00:00:00"/>
    <x v="27"/>
    <n v="29"/>
    <s v="VENCIDA"/>
    <s v="correos electrónicos  informando el cierre de la_x000a_vigencia."/>
    <s v="CANTIDAD"/>
    <n v="10"/>
    <m/>
    <m/>
    <s v="FANNY SABOGAL AGUDELO"/>
    <m/>
    <m/>
    <m/>
    <x v="0"/>
    <m/>
    <s v="Suscripción Plan de mejoramiento  mediante memorando No 20221200011913 de fecha 22 de diciembre del 2022."/>
  </r>
  <r>
    <s v="AUDITORIA INTERNA "/>
    <n v="1055"/>
    <d v="2022-05-20T00:00:00"/>
    <s v="NO CONFORMIDAD "/>
    <s v="NO CONFORMIDAD No.10: DIRECCIÓN TERRITORIAL CARIBE- DIRECCIÓN TERRITORIAL ANDES NORORIENTALES- DIRECCIÓN TERRITORIAL PACIFICO:_x000a_Al verificar las certificaciones correspondiente de la información registrada en la matriz de ingresos de visitantes por cada área protegida, se evidencia que las Direcciones Territoriales están incumpliendo lo relacionado con: “…Esta información debe ser remitida dentro de los seis primeros días calendario del mes siguiente del reporte…”. y en algunos casos se encuentran sin firma."/>
    <s v="Porque desde el grupo interno no se ha planteado la justificación para solicitar la aprobación del cambio"/>
    <x v="3"/>
    <s v="DTCA"/>
    <x v="1"/>
    <m/>
    <s v="x"/>
    <s v="Correctiva"/>
    <s v="Socializar con las AP el procedimeinto  realizando énfasis en los tiempos de entrega de la información requerida para realizar la certificación"/>
    <d v="2022-12-15T00:00:00"/>
    <x v="21"/>
    <n v="304"/>
    <s v="VENCIDA"/>
    <s v="listado de asistencia con ayuda de memoria"/>
    <s v="CANTIDAD"/>
    <n v="1"/>
    <m/>
    <m/>
    <s v="ELSA ROSMERY LEÓN"/>
    <m/>
    <m/>
    <m/>
    <x v="0"/>
    <m/>
    <s v="Suscripción Plan de mejoramiento  mediante memorando No 20221200011913 de fecha 22 de diciembre del 2022.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r>
  <r>
    <s v="AUDITORIA INTERNA "/>
    <m/>
    <d v="2022-05-20T00:00:00"/>
    <s v="NO CONFORMIDAD "/>
    <s v="NO CONFORMIDAD No.10: DIRECCIÓN TERRITORIAL CARIBE- DIRECCIÓN TERRITORIAL ANDES NORORIENTALES- DIRECCIÓN TERRITORIAL PACIFICO:_x000a_Al verificar las certificaciones correspondiente de la información registrada en la matriz de ingresos de visitantes por cada área protegida, se evidencia que las Direcciones Territoriales están incumpliendo lo relacionado con: “…Esta información debe ser remitida dentro de los seis primeros días calendario del mes siguiente del reporte…”. y en algunos casos se encuentran sin firma."/>
    <s v="Porque desde el grupo interno no se ha planteado la justificación para solicitar la aprobación del cambio"/>
    <x v="3"/>
    <s v="DTCA"/>
    <x v="1"/>
    <m/>
    <s v="x"/>
    <s v="Correctiva"/>
    <s v="Remitir los certificados dentro de los seis primeros días calendario del mes siguiente del reporte."/>
    <d v="2023-02-01T00:00:00"/>
    <x v="27"/>
    <n v="29"/>
    <s v="VENCIDA"/>
    <s v="memorando remisorio con la certifiación debidamente firmada"/>
    <s v="CANTIDAD"/>
    <n v="10"/>
    <m/>
    <m/>
    <s v="FANNY SABOGAL AGUDELO"/>
    <m/>
    <m/>
    <m/>
    <x v="0"/>
    <m/>
    <s v="Suscripción Plan de mejoramiento  mediante memorando No 20221200011913 de fecha 22 de diciembre del 2022."/>
  </r>
  <r>
    <s v="AUDITORIA INTERNA "/>
    <m/>
    <d v="2022-05-20T00:00:00"/>
    <s v="NO CONFORMIDAD "/>
    <s v="NO CONFORMIDAD No.10: DIRECCIÓN TERRITORIAL CARIBE- DIRECCIÓN TERRITORIAL ANDES NORORIENTALES- DIRECCIÓN TERRITORIAL PACIFICO:_x000a_Al verificar las certificaciones correspondiente de la información registrada en la matriz de ingresos de visitantes por cada área protegida, se evidencia que las Direcciones Territoriales están incumpliendo lo relacionado con: “…Esta información debe ser remitida dentro de los seis primeros días calendario del mes siguiente del reporte…”. y en algunos casos se encuentran sin firma."/>
    <s v="Porque desde el grupo interno no se ha planteado la justificación para solicitar la aprobación del cambio"/>
    <x v="3"/>
    <s v="DTCA"/>
    <x v="1"/>
    <m/>
    <s v="x"/>
    <s v="Correctiva"/>
    <s v="Realizar y enviar la solicitud de cambio de documentación del SGI al proceso de GRF, para su revisión y aprobación."/>
    <d v="2022-12-15T00:00:00"/>
    <x v="21"/>
    <n v="304"/>
    <s v="VENCIDA"/>
    <s v="Memorando de remisión con formato DE_FO_17 diligenciado"/>
    <s v="CANTIDAD"/>
    <n v="1"/>
    <m/>
    <m/>
    <s v="FANNY SABOGAL AGUDELO"/>
    <m/>
    <m/>
    <m/>
    <x v="0"/>
    <m/>
    <s v="Suscripción Plan de mejoramiento  mediante memorando No 20221200011913 de fecha 22 de diciembre del 2022._x000a_06/06/2023: Mediante memorando No.20231200002913 de fecha 23 de mayo de 2023, se requirió al responsable evidencia de las acciones vencidas ._x000a__x000a_30/11/2023 Mediante memorando No.20231200006923 del 24 de noviembre del 2023, se solicito al responsable las evidencias  de las acciones que se encuentran en estado abierto vencido."/>
  </r>
  <r>
    <s v="AUDITORIA INTERNA "/>
    <m/>
    <d v="2022-05-20T00:00:00"/>
    <s v="NO CONFORMIDAD "/>
    <s v="NO CONFORMIDAD No.10: DIRECCIÓN TERRITORIAL CARIBE- DIRECCIÓN TERRITORIAL ANDES NORO-_x000a_RIENTALES- DIRECCIÓN TERRITORIAL PACIFICO:_x000a_Al verificar las certificaciones correspondientes de la información registrada en la matriz de ingresos de visitantes por cada área protegida, se evidencia que las Direcciones Territoriales están incumpliendo lo relacionado con: “…Esta información debe ser remitida dentro de los seis primeros días calendario del mes siguiente del reporte…”. y en algunos casos se encuentran sin firma."/>
    <s v="No se esta entregando la información dentro de los tiempos previstos de acuerdo a lo establecido en la actividad 15, del Procedimiento Recaudo y registro de derecho de ingreso"/>
    <x v="3"/>
    <s v="DTAN"/>
    <x v="15"/>
    <s v="x"/>
    <m/>
    <s v="Correctiva"/>
    <s v="Proyectar  y enviar el informe de ecoturismo  al nivel central en los 6 dias calendario de cada mes con las firmas del director territorial."/>
    <d v="2022-11-30T00:00:00"/>
    <x v="8"/>
    <s v="CERRADA"/>
    <s v="CERRADA"/>
    <s v="memorandos enviados con el informe de ecoturismo mensual"/>
    <s v="CANTIDAD"/>
    <n v="5"/>
    <m/>
    <m/>
    <s v="LUIS EBERTO COCA GONZÁLEZ"/>
    <m/>
    <m/>
    <m/>
    <x v="1"/>
    <d v="2023-10-10T00:00:00"/>
    <s v="Suscripción Plan de mejoramiento  mediante memorando No 20221200011933 de fecha 22 de diciembre del 2022._x000a_06/06/2023: Mediante memorando No.20231200002913 de fecha 23 de mayo de 2023, se requirió al responsable evidencia de las acciones vencidas._x000a__x000a_13/07/2023:Mediante memorando No. 20235510002393 del 27 de junio de 2023, el Responsable remitió al Grupo de Control Interno, solicitud pórroga para el día 30 de agosto de 2023._x000a__x000a_13/07/2023: El Grupo de Control Interno, mediante memorando No.20231200004253 de fecha 13 de julio de 2023 , concedió prorroga de la acción para el día 31 de julio de 2023_x000a__x000a__x000a_30/11/2023 Mediante memorando 20231200006893 del 24 de noviembre del 2023, se solicito al responsable las evidencias  de las acciones que se encuentran en estado abierto vencido._x000a__x000a__x000a_20/12/2023: Cerrada mediante memorando No.20231200005713 del 10 de octubre de 2023"/>
  </r>
  <r>
    <s v="AUDITORIA INTERNA "/>
    <n v="1056"/>
    <d v="2021-09-22T00:00:00"/>
    <s v="NO CONFORMIDAD "/>
    <s v="NO CONFORMIDAD No. 1: No se evidencian en el desarrollo de la auditoría interna al Proceso Gestión de Recursos Financieros - Nivel Central y Direcciones Territoriales, las pre conciliaciones Bancarias correspondientes al procedimiento Gestión Contable – Código:GRFN_PR_15. Por parte del Nivel Territorial incumpliendo la actividad No. 4 y 5."/>
    <s v="Por falta de seguimiento y verificación de las actividades realizadas."/>
    <x v="3"/>
    <s v="DTCA"/>
    <x v="1"/>
    <m/>
    <s v="x"/>
    <s v="De Corrección"/>
    <s v="Implementar y aplicar cada una de las actividades y puntos de control descritos con la periodicidad indicada en el procedimiento de Gestión Contable GRFN_PR_15"/>
    <d v="2022-12-15T00:00:00"/>
    <x v="38"/>
    <n v="14"/>
    <s v="VENCIDA"/>
    <s v="preconciliaciones mensuales saldos contables vs bancos"/>
    <s v="CANTIDAD"/>
    <n v="6"/>
    <m/>
    <m/>
    <s v="ELSA ROSMERY LEÓN"/>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s v="NO CONFORMIDAD "/>
    <s v="NO CONFORMIDAD No. 1: No se evidencian en el desarrollo de la auditoría interna al Proceso Gestión de Recursos Financieros - Nivel Central y Direcciones Territoriales, las pre conciliaciones Bancarias correspondientes al procedimiento Gestión Contable – Código:GRFN_PR_15. Por parte del Nivel Territorial incumpliendo la actividad No. 4 y 5."/>
    <s v="Por falta de seguimiento y verificación de las actividades realizadas."/>
    <x v="3"/>
    <s v="DTCA"/>
    <x v="1"/>
    <m/>
    <s v="x"/>
    <s v="Correctiva"/>
    <s v="Socializar al interior del equipo financiero de la DTCA el procedimiento Gestión Contable – Código: GRFN_PR_15, "/>
    <d v="2022-12-15T00:00:00"/>
    <x v="21"/>
    <n v="304"/>
    <s v="VENCIDA"/>
    <s v="acta de reunión"/>
    <s v="CANTIDAD"/>
    <n v="1"/>
    <m/>
    <m/>
    <s v="FANNY SABOGAL AGUDELO"/>
    <m/>
    <m/>
    <m/>
    <x v="0"/>
    <m/>
    <s v="Suscripción Plan de mejoramiento  mediante memorando No 20221200012253 de fecha 28 de diciembre del 2022._x000a_06/06/20023: Mediante memorando No.20231200002913 de fecha 23 de mayo de 2023, se requirió al responsable evidencia de las acciones vencidas ._x000a__x000a_30/11/2023 Mediante memorando No.20231200006923 del 24 de noviembre del 2023, se solicito al responsable las evidencias  de las acciones que se encuentran en estado abierto vencido."/>
  </r>
  <r>
    <s v="AUDITORIA INTERNA "/>
    <n v="1057"/>
    <d v="2021-09-22T00:00:00"/>
    <s v="NO CONFORMIDAD "/>
    <s v="NO CONFORMIDAD No. 2: DTCA – DTAO – GGF  Se evidenció que para el cierre de la vigencia 2020 y a marzo de 2021 presenta la DTCA en cuanto a saldos de convenios sin legalizar de la cuenta 190801 un valor de $172.467.257 – FONAM vigencia 2014 y $554.571.162 correspondiente a vigencias anteriores desde la vigencia 2016. "/>
    <s v="No existía apropiación de la ejecución de la actividad de seguimiento ."/>
    <x v="3"/>
    <s v="DTCA"/>
    <x v="1"/>
    <m/>
    <s v="x"/>
    <s v="De Corrección"/>
    <s v="Sensibilización a los supervisores de la responsabilidad del cumplimiento en la legalización de los convenios en la gestión contable de la DTCA."/>
    <d v="2022-12-15T00:00:00"/>
    <x v="21"/>
    <n v="304"/>
    <s v="VENCIDA"/>
    <s v="listado de asistencia"/>
    <s v="CANTIDAD"/>
    <n v="1"/>
    <m/>
    <m/>
    <s v="ELSA ROSMERY LEÓN"/>
    <m/>
    <m/>
    <m/>
    <x v="0"/>
    <m/>
    <s v="Suscripción Plan de mejoramiento  mediante memorando No 20221200012253 de fecha 28 de diciembre del 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IA INTERNA "/>
    <m/>
    <d v="2021-09-22T00:00:00"/>
    <s v="NO CONFORMIDAD "/>
    <s v="NO CONFORMIDAD No. 2: DTCA – DTAO – GGF  Se evidenció que para el cierre de la vigencia 2020 y a marzo de 2021 presenta la DTCA en cuanto a saldos de convenios sin legalizar de la cuenta 190801 un valor de $172.467.257 – FONAM vigencia 2014 y $554.571.162 correspondiente a vigencias anteriores desde la vigencia 2016. "/>
    <s v="No existía apropiación de la ejecución de la actividad de seguimiento ."/>
    <x v="3"/>
    <s v="DTCA"/>
    <x v="1"/>
    <m/>
    <s v="x"/>
    <s v="Correctiva"/>
    <s v=" Establecer control y seguimiento a la legalización de los gastos a través de la Depuración e identificación de los saldos de los convenios, que conlleven a la conciliación de la infomación."/>
    <d v="2022-12-15T00:00:00"/>
    <x v="38"/>
    <n v="14"/>
    <s v="VENCIDA"/>
    <s v="Actas de seguimiento"/>
    <s v="CANTIDAD"/>
    <n v="6"/>
    <m/>
    <m/>
    <s v="FANNY SABOGAL AGUDELO"/>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58"/>
    <d v="2021-09-22T00:00:00"/>
    <s v="NO CONFORMIDAD "/>
    <s v="NO CONFORMIDAD No. 3:Se evidenció que existen saldos sin recaudar con corte a 31 de marzo de 2021 por recobro de cartera de incapacidades,el cual presentan saldo de vigencias anteriores de la siguiente manera:Nivel Central $ 14.620.633,DTAN $ 12.921.565, DTAO $ 69.741.103, DTPA$40.609.967, DTCA $ 35.603.022, DTAM $ 57.418.998, DTOR $10.007.184, TOTAL $ 240.922.472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s v=" No hubo apropiación de la actividad ni el seguimiento de la ejecución de la misma"/>
    <x v="3"/>
    <s v="DTCA"/>
    <x v="1"/>
    <m/>
    <s v="x"/>
    <s v="De Corrección"/>
    <s v="Generar fichas de sostenibilidad que permitan la depuracion del saldo contable de la cuenta 138426001  con los soportes requeridos y enviar al NC para su aprobación"/>
    <d v="2022-12-15T00:00:00"/>
    <x v="39"/>
    <n v="-2"/>
    <s v="A TIEMPO"/>
    <s v="memorando"/>
    <s v="CANTIDAD"/>
    <n v="1"/>
    <m/>
    <m/>
    <s v="ELSA ROSMERY LEÓN"/>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s v="NO CONFORMIDAD "/>
    <s v="NO CONFORMIDAD No. 3:Se evidenció que existen saldos sin recaudar con corte a 31 de marzo de 2021 por recobro de cartera de incapacidades,el cual presentan saldo de vigencias anteriores de la siguiente manera:Nivel Central $ 14.620.633,DTAN $ 12.921.565, DTAO $ 69.741.103, DTPA$40.609.967, DTCA $ 35.603.022, DTAM $ 57.418.998, DTOR $10.007.184, TOTAL $ 240.922.472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s v=" No hubo apropiación de la actividad ni el seguimiento de la ejecución de la misma"/>
    <x v="3"/>
    <s v="DTCA"/>
    <x v="1"/>
    <m/>
    <s v="x"/>
    <s v="Correctiva"/>
    <s v="Depurar e identificar los saldos por recaudar que conlleven a conciliarliar los saldos contables vs base de datos del grupo de gestion humana."/>
    <d v="2022-12-15T00:00:00"/>
    <x v="38"/>
    <n v="14"/>
    <s v="VENCIDA"/>
    <s v="Conciliaciones  mensuales "/>
    <s v="CANTIDAD"/>
    <n v="12"/>
    <m/>
    <m/>
    <s v="FANNY SABOGAL AGUDELO"/>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s v="NO CONFORMIDAD "/>
    <s v="NO CONFORMIDAD No. 3:Se evidenció que existen saldos sin recaudar con corte a 31 de marzo de 2021 por recobro de cartera de incapacidades,el cual presentan saldo de vigencias anteriores de la siguiente manera:Nivel Central $ 14.620.633,DTAN $ 12.921.565, DTAO $ 69.741.103, DTPA$40.609.967, DTCA $ 35.603.022, DTAM $ 57.418.998, DTOR $10.007.184, TOTAL $ 240.922.472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s v=" No hubo apropiación de la actividad ni el seguimiento de la ejecución de la misma"/>
    <x v="3"/>
    <s v="DTCA"/>
    <x v="1"/>
    <m/>
    <s v="x"/>
    <s v="Correctiva"/>
    <s v="Seguimiento mensual a las gestiones de cobro realizadas a las EPS"/>
    <d v="2022-12-15T00:00:00"/>
    <x v="38"/>
    <n v="14"/>
    <s v="VENCIDA"/>
    <s v="Memorandos y/o correos electrónicos"/>
    <s v="PORCENTAJE"/>
    <n v="100"/>
    <m/>
    <m/>
    <s v="FANNY SABOGAL AGUDELO"/>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59"/>
    <d v="2021-09-22T00:00:00"/>
    <s v="NO CONFORMIDAD "/>
    <s v="NO CONFORMIDAD No. 4 DTCA:  Se evidenció en el informe de la  conciliación contable de pasivos de la cuenta 240720001 – Recaudos por clasificar en la conciliación de la DTCA el cual existen saldos por imputar a cierre de la vigencia 2020 por valor de $941.043 y a 31 de marzo un valor de recaudo por clasificar de $940.370, el cual ha sido consolidada por el nivel central – GGF, esta debe revelar de manera exacta, veras y oportuna las cifras en los estados financieros de la entidad, Incumpliendo lo establecido en el Procedimiento Gestión Contable – Código: GRFN_PR_15. Actividad No. 19"/>
    <s v="porque la priorizacion se realizaba de acuerdo a la relevancia de los saldos."/>
    <x v="3"/>
    <s v="DTCA"/>
    <x v="1"/>
    <m/>
    <s v="x"/>
    <s v="De Corrección"/>
    <s v=" Establecer control y seguimiento a la Depuración y ajuste de los saldos  de la cuenta 240720001, garantizando que se revele de manera exacta, veras y oportuna las cifras en los estados financieros de la entidad, dando  cumpliendo a lo establecido en el Procedimiento Gestión Contable – Código: GRFN_PR_15. Actividad No. 19"/>
    <d v="2022-12-15T00:00:00"/>
    <x v="38"/>
    <n v="14"/>
    <s v="VENCIDA"/>
    <s v="Actas de seguimiento"/>
    <s v="CANTIDAD"/>
    <n v="6"/>
    <m/>
    <m/>
    <s v="ELSA ROSMERY LEÓN"/>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s v="NO CONFORMIDAD "/>
    <s v="NO CONFORMIDAD No. 4 DTCA:  Se evidenció en el informe de la  conciliación contable de pasivos de la cuenta 240720001 – Recaudos por clasificar en la conciliación de la DTCA el cual existen saldos por imputar a cierre de la vigencia 2020 por valor de $941.043 y a 31 de marzo un valor de recaudo por clasificar de $940.370, el cual ha sido consolidada por el nivel central – GGF, esta debe revelar de manera exacta, veras y oportuna las cifras en los estados financieros de la entidad, Incumpliendo lo establecido en el Procedimiento Gestión Contable – Código: GRFN_PR_15. Actividad No. 19"/>
    <s v="porque la priorizacion se realizaba de acuerdo a la relevancia de los saldos."/>
    <x v="3"/>
    <s v="DTCA"/>
    <x v="1"/>
    <m/>
    <s v="x"/>
    <s v="Correctiva"/>
    <s v="Realizar las conciliaciones mensuales de los saldos de la cuenta  de recaudos por clasificar 240720001 a partir de la depuración e identificación de los mismos"/>
    <d v="2022-12-15T00:00:00"/>
    <x v="38"/>
    <n v="14"/>
    <s v="VENCIDA"/>
    <s v="Conciliaciones mensuales"/>
    <s v="CANTIDAD"/>
    <n v="12"/>
    <m/>
    <m/>
    <s v="FANNY SABOGAL AGUDELO"/>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60"/>
    <d v="2021-09-22T00:00:00"/>
    <s v="NO CONFORMIDAD "/>
    <s v="NO CONFORMIDAD No. 5: DTCA - DTOR - DTPA_x000a_No se aportaron las conciliaciones de recaudos por clasificar establecidas en el procedimiento y solicitadas para la auditoria_x000a_a través del memorando No. 20211200006043 del día 12 de julio de 2021, lo que evidencia falta de control interno contable_x000a_por parte del nivel territorial en cuanto a no tener la información oportuna, tanto para el proceso de consolidación de_x000a_estados financieros por parte del nivel central como para el desarrollo de la auditoría, incumpliendo el Procedimiento Gestión Contable – Código: GRFN_PR_15. Actividad No. 19."/>
    <s v="Porque el procedimiento  Código: GRFN_PR_15. Actividad No. 19, así lo precisa."/>
    <x v="3"/>
    <s v="DTCA"/>
    <x v="1"/>
    <m/>
    <s v="x"/>
    <s v="De Corrección"/>
    <s v="Realizar las conciliaciones mensuales de los saldos de la cuenta  de recaudos por clasificar 240720001 a partir de la depuración e identificación de los mismos"/>
    <d v="2022-12-15T00:00:00"/>
    <x v="38"/>
    <n v="14"/>
    <s v="VENCIDA"/>
    <s v="CONCILIACIÓN DE RECAUDOS POR CLASIFICAR"/>
    <s v="CANTIDAD"/>
    <n v="12"/>
    <m/>
    <m/>
    <s v="ELSA ROSMERY LEÓN"/>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s v="NO CONFORMIDAD "/>
    <s v="NO CONFORMIDAD No. 5: DTCA - DTOR - DTPA_x000a_No se aportaron las conciliaciones de recaudos por clasificar establecidas en el procedimiento y solicitadas para la auditoria_x000a_a través del memorando No. 20211200006043 del día 12 de julio de 2021, lo que evidencia falta de control interno contable_x000a_por parte del nivel territorial en cuanto a no tener la información oportuna, tanto para el proceso de consolidación de_x000a_estados financieros por parte del nivel central como para el desarrollo de la auditoría, incumpliendo el Procedimiento Gestión Contable – Código: GRFN_PR_15. Actividad No. 19."/>
    <s v="Porque el procedimiento  Código: GRFN_PR_15. Actividad No. 19, así lo precisa."/>
    <x v="3"/>
    <s v="DTCA"/>
    <x v="1"/>
    <m/>
    <s v="x"/>
    <s v="Correctiva"/>
    <s v="Establecer seguimiento y control a la realización y presentación de las conciliaciones de las cuentas que así lo requieran en el procedimiento de gestión contable y por instrucción de Nivel Central."/>
    <d v="2022-12-15T00:00:00"/>
    <x v="38"/>
    <n v="14"/>
    <s v="VENCIDA"/>
    <s v="MEMORANDO REMISORIO A NC"/>
    <s v="CANTIDAD"/>
    <n v="6"/>
    <m/>
    <m/>
    <s v="FANNY SABOGAL AGUDELO"/>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s v="NO CONFORMIDAD "/>
    <s v="NO CONFORMIDAD No. 6: DTCA –GGF Se evidenció en la conciliación aportada por la Dirección Territorial Caribe-DTCA que se presenta una diferencia en la conciliación de la cuenta de Propiedad Planta y Equipo entre el valor reportado por el grupo de Procesos Corporativo - NEON a 31 de diciembre de 2020 comparado con la cifra reportada en SIIF por un valor de $626.585.800, por concepto de bienes recibidos por concesiones – reversión de bienes a efectos de devolución y a 31 de marzo de 2021 presenta_x000a_una diferencia de $97.376.813. Lo que genera el incumplimiento al Procedimiento GESTIÓN CONTABLE Código:_x000a_GRFN_PR_15 – Actividad No.20."/>
    <s v="Porque conllevó a una revisión exhaustiva y extensiva de mas de 3000 bienes."/>
    <x v="3"/>
    <s v="DTCA"/>
    <x v="1"/>
    <m/>
    <s v="x"/>
    <s v="Correctiva"/>
    <s v="Realizar la conciliación de la información del reporte de SIIF vs saldos NEON con el fin de identificar y depurar las diferencias reflejadas por la DTCA."/>
    <d v="2022-12-15T00:00:00"/>
    <x v="38"/>
    <n v="14"/>
    <s v="VENCIDA"/>
    <s v="CONCILIACIONES PPYE"/>
    <s v="CANTIDAD"/>
    <n v="12"/>
    <m/>
    <m/>
    <s v="FANNY SABOGAL AGUDELO"/>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61"/>
    <d v="2021-09-22T00:00:00"/>
    <s v="NO CONFORMIDAD "/>
    <s v="NO CONFORMIDAD No. 7: GPC - DTCA - DTOR - DTAM - DTAN - DTPA - DTAO – GGF Para la vigencia fiscal 2020 no se realizó toma física de inventarios a nivel de la entidad, que permitan realizar la verificación de los registros de propiedad, planta y equipo, depreciaciones, amortizaciones, valorización e identificación y seguimiento bienes registrados y de esta manera establecer con mayor precisión la base para el cálculo de la Depreciación acumulada y por consiguiente revelar cifras que reflejen la realidad económica presentada en Estados Financieros de la entidad toda vez que para el cierre de la vigencia fiscal 2020 la cuenta 1685 -DEPRECIACIÓN ACUMULADA DE PROPIEDADES PLANTA Y EQUIPO, presenta un saldo de $ -24.641.583.397, que corresponde a un 30% sobre el activo revelado en la cuenta de Parque Nacionales Naturales de Colombia, para el caso de PPYE para diciembre 31 de 2020 asciende a un valor revelado de $88.909.858.203."/>
    <s v="Porque el virus covid 19 era de alto contagio y la propagación era muy rápida lo que conllevó a un confinamiento social que no permitió ejercer las actividades de manera presencial."/>
    <x v="3"/>
    <s v="DTCA"/>
    <x v="1"/>
    <m/>
    <s v="x"/>
    <s v="Correctiva"/>
    <s v="Realizar la toma física y actualización del inventario, que permitan  la verificación de los registros de propiedad planta y equipo, en cuanto a, depreciaciones , amortizaciones , valoracion e identificación y seguimiento bienes  registrados."/>
    <d v="2022-12-15T00:00:00"/>
    <x v="38"/>
    <n v="14"/>
    <s v="VENCIDA"/>
    <s v="INVENTARIO  PPYE"/>
    <s v="PORCENTAJE"/>
    <n v="1"/>
    <m/>
    <m/>
    <s v="ELSA ROSMERY LEÓN"/>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62"/>
    <d v="2021-09-22T00:00:00"/>
    <s v="NO CONFORMIDAD "/>
    <s v="NO CONFORMIDAD No. 8: DTCA - DTOR - DTAO. No se aportaron los saldos de Depreciación Acumulada para el cierre de la vigencia fiscal 2020 y primer trimestre de la vigencia 2021, con las respectivas conciliaciones con el nivel central, solicitados mediante memorando No. 20211200006043 del 12 de julio de 2021, para la validación por parte del equipo auditor, lo que imposibilitó su revisión y verificación contra los saldos reportados en SIIF, esto evidencia que la información no fue reportada por parte de las Direcciones Territoriales en cuanto a la cuenta de PPYE de la entidad. Por lo descrito anteriormente no se dio cumplimiento al Procedimiento Gestión Contable – Código: GRFN_PR_15. Actividad No. 30"/>
    <s v="Por falta de seguimiento y revisión al cumplimiento del requerimiento"/>
    <x v="3"/>
    <s v="DTCA"/>
    <x v="1"/>
    <m/>
    <s v="x"/>
    <s v="De Corrección"/>
    <s v="Dar cumplimiento a las solicitudes requeridas al grupo interno de trabajo"/>
    <d v="2022-12-15T00:00:00"/>
    <x v="38"/>
    <n v="14"/>
    <s v="VENCIDA"/>
    <s v="Memorandos y/o correos electrónicos"/>
    <s v="CANTIDAD"/>
    <n v="4"/>
    <m/>
    <m/>
    <s v="ELSA ROSMERY LEÓN"/>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s v="NO CONFORMIDAD "/>
    <s v="NO CONFORMIDAD No. 8: DTCA - DTOR - DTAO. No se aportaron los saldos de Depreciación Acumulada para el cierre de la vigencia fiscal 2020 y primer trimestre de la vigencia 2021, con las respectivas conciliaciones con el nivel central, solicitados mediante memorando No. 20211200006043 del 12 de julio de 2021, para la validación por parte del equipo auditor, lo que imposibilitó su revisión y verificación contra los saldos reportados en SIIF, esto evidencia que la información no fue reportada por parte de las Direcciones Territoriales en cuanto a la cuenta de PPYE de la entidad. Por lo descrito anteriormente no se dio cumplimiento al Procedimiento Gestión Contable – Código: GRFN_PR_15. Actividad No. 30"/>
    <s v="Por falta de seguimiento y revisión al cumplimiento del requerimiento"/>
    <x v="3"/>
    <s v="DTCA"/>
    <x v="1"/>
    <m/>
    <s v="x"/>
    <s v="Correctiva"/>
    <s v="Establecer seguimiento  a la elaboración de las conciliaciones mensuales de PPYE de NEON vs SIIF"/>
    <d v="2022-12-15T00:00:00"/>
    <x v="38"/>
    <n v="14"/>
    <s v="VENCIDA"/>
    <s v="CONCILIACIONES PPYE"/>
    <s v="CANTIDAD"/>
    <n v="12"/>
    <m/>
    <m/>
    <s v="FANNY SABOGAL AGUDELO"/>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63"/>
    <d v="2021-09-22T00:00:00"/>
    <s v="NO CONFORMIDAD "/>
    <s v="NO CONFORMIDAD No. 9: DTCA Se evidenciaron saldos de anticipo sin legalizar con corte a la vigencia 2020, lo cual se observa que estos anticipos que fueron entregados a los contratistas no han sido ejecutados, para que de esta manera se amortice contablemente este valor, los cuales son recursos de propiedad de la entidad, toda vez que se debe recibir el bien o el servicio de conformidad, es de tener en cuenta que para el caso de la DTCA corresponde a un anticipo del 40% del contrato No. 003-20, el cual se le constituyó reserva presupuestal cuyo contrato no se evidencia en SECOP II, que cuente con prórroga para la vigencia fiscal 2021.DTCA $103.000.000  Por lo cual no se cumple el procedimiento GESTIÓN CONTABLE Código: GRFN_PR_15 – Actividad No.23 y 24."/>
    <s v=" Porque se estudiaba la posibilidad que el contrato se reiniciara para su completa ejecución."/>
    <x v="3"/>
    <s v="DTCA"/>
    <x v="1"/>
    <m/>
    <s v="x"/>
    <s v="De Corrección"/>
    <s v="Realizar la liquidación del contrato 003-20"/>
    <d v="2022-12-15T00:00:00"/>
    <x v="21"/>
    <n v="304"/>
    <s v="VENCIDA"/>
    <s v="ACTA DE LIQUIDACIÓN"/>
    <s v="CANTIDAD"/>
    <n v="1"/>
    <m/>
    <m/>
    <s v="ELSA ROSMERY LEÓN"/>
    <m/>
    <m/>
    <m/>
    <x v="0"/>
    <m/>
    <s v="Suscripción Plan de mejoramiento  mediante memorando No 20221200012253 de fecha 28 de diciembre del 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s evidencias no cumplen con la acción programada._x000a_30/11/2023 Mediante memorando No.20231200006923 del 24 de noviembre del 2023, se solicito al responsable las evidencias  de las acciones que se encuentran en estado abierto vencido._x000a__x000a_"/>
  </r>
  <r>
    <s v="AUDITORIA INTERNA "/>
    <m/>
    <d v="2021-09-22T00:00:00"/>
    <s v="NO CONFORMIDAD "/>
    <s v="NO CONFORMIDAD No. 9: DTCA Se evidenciaron saldos de anticipo sin legalizar con corte a la vigencia 2020, lo cual se observa que estos anticipos que fueron entregados a los contratistas no han sido ejecutados, para que de esta manera se amortice contablemente este valor, los cuales son recursos de propiedad de la entidad, toda vez que se debe recibir el bien o el servicio de conformidad, es de tener en cuenta que para el caso de la DTCA corresponde a un anticipo del 40% del contrato No. 003-20, el cual se le constituyó reserva presupuestal cuyo contrato no se evidencia en SECOP II, que cuente con prórroga para la vigencia fiscal 2021.DTCA $103.000.000  Por lo cual no se cumple el procedimiento GESTIÓN CONTABLE Código: GRFN_PR_15 – Actividad No.23 y 24."/>
    <s v=" Porque se estudiaba la posibilidad que el contrato se reiniciara para su completa ejecución."/>
    <x v="3"/>
    <s v="DTCA"/>
    <x v="1"/>
    <m/>
    <s v="x"/>
    <s v="Correctiva"/>
    <s v="Seguimiento mensual del libro auxiliar contable por psi del detalle de las cuentas que tienen saldos."/>
    <d v="2022-12-15T00:00:00"/>
    <x v="38"/>
    <n v="14"/>
    <s v="VENCIDA"/>
    <s v="Reporte del libro auxiliar contable"/>
    <s v="CANTIDAD"/>
    <n v="12"/>
    <m/>
    <m/>
    <s v="FANNY SABOGAL AGUDELO"/>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s v="NO CONFORMIDAD "/>
    <s v="NO CONFORMIDAD No. 9: DTCA Se evidenciaron saldos de anticipo sin legalizar con corte a la vigencia 2020, lo cual se observa que estos anticipos que fueron entregados a los contratistas no han sido ejecutados, para que de esta manera se amortice contablemente este valor, los cuales son recursos de propiedad de la entidad, toda vez que se debe recibir el bien o el servicio de conformidad, es de tener en cuenta que para el caso de la DTCA corresponde a un anticipo del 40% del contrato No. 003-20, el cual se le constituyó reserva presupuestal cuyo contrato no se evidencia en SECOP II, que cuente con prórroga para la vigencia fiscal 2021.DTCA $103.000.000  Por lo cual no se cumple el procedimiento GESTIÓN CONTABLE Código: GRFN_PR_15 – Actividad No.23 y 24."/>
    <s v=" Porque se estudiaba la posibilidad que el contrato se reiniciara para su completa ejecución."/>
    <x v="3"/>
    <s v="DTCA"/>
    <x v="1"/>
    <m/>
    <s v="x"/>
    <s v="De Corrección"/>
    <s v="realizar el  ajuste contable de legalización del saldo del anticipo  del contrato 003-20."/>
    <d v="2022-12-15T00:00:00"/>
    <x v="30"/>
    <n v="273"/>
    <s v="VENCIDA"/>
    <s v="COMPROBANTE CONTABLE  DE LEGALIZACIÓN"/>
    <s v="CANTIDAD"/>
    <n v="1"/>
    <m/>
    <m/>
    <s v="FANNY SABOGAL AGUDELO"/>
    <m/>
    <m/>
    <m/>
    <x v="0"/>
    <m/>
    <s v="Suscripción Plan de mejoramiento  mediante memorando No 20221200012253 de fecha 28 de diciembre del 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_x000a__x000a_"/>
  </r>
  <r>
    <s v="AUDITORIA INTERNA "/>
    <n v="1064"/>
    <d v="2021-09-22T00:00:00"/>
    <s v="NO CONFORMIDAD "/>
    <s v="NO CONFORMIDAD No. 17: DTOR – DTAO – DTCA- GGF_x000a_No se dio cumplimiento al Procedimiento de Ejecución y Control Programa de PAC -GRFN_PR 09 Actividad No. 21, para los meses de mayo y junio en las Direcciones Territoriales DTOR, DTAO y DTCA, dejando de ejecutar PAC asignado, así: _x000a_DIRECCIÓN TERRITORIAL VALOR DE PAC SIN EJECUTAR VIGENCIA 2020_x000a_DTOR $49.534.684_x000a_DTCA $98.481.888_x000a_DTAO $68.108.810_x000a_Se indica que la no ejecución de PAC ya sea por el Nivel territorial o Nivel Central genera IMPANUT negativo y por consi_x0002_guiente se puede afectar la colocación del PAC para el mes siguiente de toda la entidad, generando incumplimiento en el pago de las obligaciones de la entidad, que pueden desencadenar en reclamaciones de orden financiero.Para el caso que se presenta IMPANUT negativo para el cierre de la vigencia 2020 para el rezago, este se convierte en vigencia expirada y se debe aplicar el tratamiento indicado para el pago de esta en el Decreto de Liquidación de diciembre de 2020 emitido por el Ministerio de Hacienda, esta situación genera incumplimiento en el pago de las obligaciones refe_x0002_rentes._x000a_REZAGO IMPANUT NEGATIVO –_x000a_DIC 2020 VALOR_x000a_Gastos generales 65.29% $ 2.484.914_x000a_Inversión Ordinaria 48.76% $ 66.923.237"/>
    <s v="Por desconocimiento  de los cambios y falta de socialización y apoyo de parte del equipo."/>
    <x v="3"/>
    <s v="DTCA"/>
    <x v="1"/>
    <m/>
    <s v="x"/>
    <s v="De Corrección"/>
    <s v="Ejecutar  totalmente el PAC_x000a_asignado a la Dirección territorial"/>
    <d v="2022-12-15T00:00:00"/>
    <x v="38"/>
    <n v="14"/>
    <s v="VENCIDA"/>
    <s v="Acta de seguimiento reunión de PAC"/>
    <s v="CANTIDAD"/>
    <n v="12"/>
    <m/>
    <m/>
    <s v="ELSA ROSMERY LEÓN"/>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s v="NO CONFORMIDAD "/>
    <s v="NO CONFORMIDAD No. 17: DTOR – DTAO – DTCA- GGF_x000a_No se dio cumplimiento al Procedimiento de Ejecución y Control Programa de PAC -GRFN_PR 09 Actividad No. 21, para los meses de mayo y junio en las Direcciones Territoriales DTOR, DTAO y DTCA, dejando de ejecutar PAC asignado, así: _x000a_DIRECCIÓN TERRITORIAL VALOR DE PAC SIN EJECUTAR VIGENCIA 2020_x000a_DTOR $49.534.684_x000a_DTCA $98.481.888_x000a_DTAO $68.108.810_x000a_Se indica que la no ejecución de PAC ya sea por el Nivel territorial o Nivel Central genera IMPANUT negativo y por consi_x0002_guiente se puede afectar la colocación del PAC para el mes siguiente de toda la entidad, generando incumplimiento en el pago de las obligaciones de la entidad, que pueden desencadenar en reclamaciones de orden financiero.Para el caso que se presenta IMPANUT negativo para el cierre de la vigencia 2020 para el rezago, este se convierte en vigencia expirada y se debe aplicar el tratamiento indicado para el pago de esta en el Decreto de Liquidación de diciembre de 2020 emitido por el Ministerio de Hacienda, esta situación genera incumplimiento en el pago de las obligaciones refe_x0002_rentes._x000a_REZAGO IMPANUT NEGATIVO –_x000a_DIC 2020 VALOR_x000a_Gastos generales 65.29% $ 2.484.914_x000a_Inversión Ordinaria 48.76% $ 66.923.237"/>
    <s v="Por desconocimiento  de los cambios y falta de socialización y apoyo de parte del equipo."/>
    <x v="3"/>
    <s v="DTCA"/>
    <x v="1"/>
    <m/>
    <s v="x"/>
    <s v="Correctiva"/>
    <s v="Socializar el procedimiento establecido por el ministerio de hacienda con los diferentes proveedores de la Dirección territorial y las Áreas adscritas a su jurisdicción."/>
    <d v="2023-09-07T00:00:00"/>
    <x v="30"/>
    <n v="273"/>
    <s v="VENCIDA"/>
    <s v="Lista de asistencia"/>
    <s v="CANTIDAD"/>
    <n v="1"/>
    <m/>
    <m/>
    <s v="FANNY SABOGAL AGUDELO"/>
    <m/>
    <m/>
    <m/>
    <x v="0"/>
    <m/>
    <s v="Suscripción Plan de mejoramiento  mediante memorando No 20221200012253 de fecha 28 de diciembre del 2022.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_x000a_"/>
  </r>
  <r>
    <s v="AUDITORIA INTERNA "/>
    <m/>
    <d v="2021-09-22T00:00:00"/>
    <s v="NO CONFORMIDAD "/>
    <s v="NO CONFORMIDAD No. 17: DTOR – DTAO – DTCA- GGF_x000a_No se dio cumplimiento al Procedimiento de Ejecución y Control Programa de PAC -GRFN_PR 09 Actividad No. 21, para los meses de mayo y junio en las Direcciones Territoriales DTOR, DTAO y DTCA, dejando de ejecutar PAC asignado, así: _x000a_DIRECCIÓN TERRITORIAL VALOR DE PAC SIN EJECUTAR VIGENCIA 2020_x000a_DTOR $49.534.684_x000a_DTCA $98.481.888_x000a_DTAO $68.108.810_x000a_Se indica que la no ejecución de PAC ya sea por el Nivel territorial o Nivel Central genera IMPANUT negativo y por consi_x0002_guiente se puede afectar la colocación del PAC para el mes siguiente de toda la entidad, generando incumplimiento en el pago de las obligaciones de la entidad, que pueden desencadenar en reclamaciones de orden financiero.Para el caso que se presenta IMPANUT negativo para el cierre de la vigencia 2020 para el rezago, este se convierte en vigencia expirada y se debe aplicar el tratamiento indicado para el pago de esta en el Decreto de Liquidación de diciembre de 2020 emitido por el Ministerio de Hacienda, esta situación genera incumplimiento en el pago de las obligaciones refe_x0002_rentes._x000a_REZAGO IMPANUT NEGATIVO –_x000a_DIC 2020 VALOR_x000a_Gastos generales 65.29% $ 2.484.914_x000a_Inversión Ordinaria 48.76% $ 66.923.237"/>
    <s v="Por desconocimiento  de los cambios y falta de socialización y apoyo de parte del equipo."/>
    <x v="3"/>
    <s v="DTCA"/>
    <x v="1"/>
    <m/>
    <s v="x"/>
    <s v="Correctiva"/>
    <s v="Generar alertas a los contratistas para que remitan su informe de manera oportuna con el fin de ejecutar la totalidad del PAC de acuerdo a lo programado."/>
    <d v="2022-12-15T00:00:00"/>
    <x v="38"/>
    <n v="14"/>
    <s v="VENCIDA"/>
    <s v="correos electrónicos"/>
    <s v="PORCENTAJE"/>
    <n v="1"/>
    <m/>
    <m/>
    <s v="FANNY SABOGAL AGUDELO"/>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65"/>
    <d v="2021-09-22T00:00:00"/>
    <s v="NO CONFORMIDAD "/>
    <s v="NO CONFORMIDAD No. 18 DTCA –En el desarrollo de la auditoría al Proceso Gestión de Recursos Financieros - Nivel Central - Direcciones Territoriales, en la prueba de recorrido con la Coordinadora y el equipo de trabajo del Grupo de Gestión Financiera, se evidenció y se informa de la demora de la presentación de la información por parte del Nivel T erritorial en cuanto a las Notas a los Estados Financieros para el cierre de la vigencia Fiscal 2020, estas no contienen la suficiente profundización como lo exige la norma para entidades de gobierno, como es caso puntual para la cuenta de Propiedad Planta y Equipo, que amerita un análisis e información profunda, toda vez que esta cuenta representa materialmente un 95% sobre el activo de la Entidad. Por lo anterior no se está dando cumplimiento al Procedimiento EJECUCIÓN CONSOLIDACIÓN Y PRESENTACIÓN DE ESTADOS FINANCIEROS GRFN_PR_ 08 18/02/2021. Actividad No 11."/>
    <s v="Por falta de autocontrol y seguimiento a las actividades realizadas"/>
    <x v="3"/>
    <s v="DTCA"/>
    <x v="1"/>
    <m/>
    <s v="x"/>
    <s v="Correctiva"/>
    <s v="Realizar y presentar las notas a los estados financieros mensuales  de manera oportuna dando cumplimientoal Procedimiento EJECUCIÓN CONSOLIDACIÓN Y PRESENTACIÓN DE ESTADOS FINANCIEROS GRFN_PR_ 08 . Actividad No 11"/>
    <d v="2022-12-15T00:00:00"/>
    <x v="38"/>
    <n v="14"/>
    <s v="VENCIDA"/>
    <s v="Notas a los estados financieros"/>
    <s v="CANTIDAD"/>
    <n v="12"/>
    <m/>
    <m/>
    <s v="ELSA ROSMERY LEÓN"/>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66"/>
    <d v="2021-09-22T00:00:00"/>
    <s v="OBSERVACIÓN"/>
    <s v="OBSERVACIÓN No. 1 En el desarrollo de la auditoría al Proceso Gestión de Recursos Financieros - Nivel Central - Direcciones Territoriales, en la prueba de recorrido con la Coordinadora y el equipo de trabajo del Grupo de Gestión Financiera, se evidenció que los Certificados de Disponibilidad Presupuestal y Registros Presupuestales expedidos en el aplicativo SIIF – Nación para el caso de los Direcciones Territoriales no están dando cumplimiento a los estipulado en el procedimiento Cadena Presu- puestal Código: GRFN_PR_06 Actividad No. 6 por cuanto están expedidos pero no firmados..."/>
    <s v="N/A"/>
    <x v="3"/>
    <s v="DTCA"/>
    <x v="1"/>
    <m/>
    <s v="x"/>
    <s v="De Mejora"/>
    <s v="Realizar seguimiento trimestral a los  CDP  y  RP expedidos y firmados, a través de la revision de una muestra aleatoria de cinco CDP y cinco RP,  de acuerdo al procedimiento GRFN_PR_06 Actividad No. 6"/>
    <d v="2022-12-15T00:00:00"/>
    <x v="38"/>
    <n v="14"/>
    <s v="VENCIDA"/>
    <s v="ACTA DE SEGUIMIENTO"/>
    <s v="CANTIDAD"/>
    <n v="4"/>
    <m/>
    <m/>
    <s v="ELSA ROSMERY LEÓN"/>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67"/>
    <d v="2022-10-31T00:00:00"/>
    <s v="OBSERVACIÓN"/>
    <s v="OBSERVACIÓN No.2: DIRECCIÓN TERRITORIAL CARIBE- DIRECCIÓN TERRITORIAL ORINOQUIA_x000a_Como resultado de la verificación realizada en el desarrollo del Procedimiento Seguimiento a la Emisión y Entrega de Informes Financieros en los Contratos de Prestación de Servicios Ecoturísticos Comunitarios, se evidencia el incumplimiento en la periodicidad establecida en la actividad No 14 relacionado con la causación de la cuota de remuneración con las empresas comunitarias con las cuales se tienen suscritos los contratos de prestación de servicios Ecoturísticos Comunitarios."/>
    <s v="N/A"/>
    <x v="3"/>
    <s v="DTOR"/>
    <x v="18"/>
    <m/>
    <s v="x"/>
    <s v="De Mejora"/>
    <s v="Solicitar la actualización del procedimiento GRFN_PR_14 Procedimiento Seguimiento a la Emisión y Entrega de Informes Financieros en los Contratos de Prestación de Servicios Ecoturísticos Comunitarios, ajustando la periodicidad de entrega de la actividad No. 14, teniendo en cuenta la clausula 41 , modificación No.1 del contrato 003 de 2016. "/>
    <d v="2022-11-25T00:00:00"/>
    <x v="27"/>
    <n v="29"/>
    <s v="VENCIDA"/>
    <s v="Solicitudes "/>
    <s v="CANTIDAD"/>
    <n v="2"/>
    <m/>
    <m/>
    <s v="PAULA ANDREA ARCINIEGAS - CARLOS FREDY REY"/>
    <m/>
    <m/>
    <m/>
    <x v="0"/>
    <m/>
    <s v="Mediante Memorando 20221200011743 se acepta la suscripsión del PMxPG de la DTOR"/>
  </r>
  <r>
    <s v="AUDITORIA INTERNA "/>
    <n v="1068"/>
    <d v="2022-10-31T00:00:00"/>
    <s v="NO CONFORMIDAD "/>
    <s v="NO CONFORMIDAD No.3: GRUPO DE GESTIÓN FINANCIERA- DIRECCIÓN TERRITORIAL CARIBE - DIRECCIÓN TERRITORIAL AMAZONIA- DIRECCIÓN TERRITORIAL ORINOQUIA- DIRECCIÓN TERRITORIAL ANDES OCCIDENTALES._x000a_Se reflejan saldos en bancos como resultado de la no ejecución total de los recursos solicitados como PAC por algunas Direcciones Territoriales, incumpliendo el indicador establecido que define que no se deben mantener recursos financieros en bancos que ya se encuentran obligados y programados para pagos, incumplimiento también en los indicadores INPANUT (Indicador del PAC No utilizado), y en el indicador de saldo Documentos de recaudo por clasificar (60 días de plazo) , sin embargo se siguen asignando recursos por parte del Grupo de Gestión Financiera lo que no permite garantizar el cumplimiento de las directrices establecidas por el Ministerio de Hacienda y Crédito Público (MHCP) y lineamientos internos de la Circular para Ejecución de PAC, no reflejan eficacia en aras de asegurar su cumplimiento."/>
    <n v="0"/>
    <x v="3"/>
    <s v="DTOR"/>
    <x v="18"/>
    <m/>
    <s v="x"/>
    <s v="Correctiva"/>
    <s v="Realizar el seguimiento a la gestión de creación de órdenes no presupuestales con traslado a pagaduría para pago de obligaciones tributarios, las cuales se deben generar la disposición del recurso a más tardar el primero de cada mes."/>
    <d v="2022-11-25T00:00:00"/>
    <x v="27"/>
    <n v="29"/>
    <s v="VENCIDA"/>
    <s v="Órdenes de pago no presupuestales "/>
    <s v="PORCENTAJE"/>
    <n v="1"/>
    <m/>
    <m/>
    <s v="PAULA ANDREA ARCINIEGAS - CARLOS FREDY REY"/>
    <m/>
    <m/>
    <m/>
    <x v="0"/>
    <m/>
    <s v="Mediante Memorando 20221200011743 se acepta la suscripsión del PMxPG de la DTOR"/>
  </r>
  <r>
    <s v="AUDITORIA INTERNA "/>
    <m/>
    <d v="2022-10-31T00:00:00"/>
    <s v="NO CONFORMIDAD "/>
    <s v="NO CONFORMIDAD No.3: GRUPO DE GESTIÓN FINANCIERA- DIRECCIÓN TERRITORIAL CARIBE - DIRECCIÓN TERRITORIAL AMAZONIA- DIRECCIÓN TERRITORIAL ORINOQUIA- DIRECCIÓN TERRITORIAL ANDES OCCIDENTALES._x000a_Se reflejan saldos en bancos como resultado de la no ejecución total de los recursos solicitados como PAC por algunas Direcciones Territoriales, incumpliendo el indicador establecido que define que no se deben mantener recursos financieros en bancos que ya se encuentran obligados y programados para pagos, incumplimiento también en los indicadores INPANUT (Indicador del PAC No utilizado), y en el indicador de saldo Documentos de recaudo por clasificar (60 días de plazo) , sin embargo se siguen asignando recursos por parte del Grupo de Gestión Financiera lo que no permite garantizar el cumplimiento de las directrices establecidas por el Ministerio de Hacienda y Crédito Público (MHCP) y lineamientos internos de la Circular para Ejecución de PAC, no reflejan eficacia en aras de asegurar su cumplimiento."/>
    <n v="0"/>
    <x v="3"/>
    <s v="DTOR"/>
    <x v="18"/>
    <m/>
    <s v="x"/>
    <s v="Correctiva"/>
    <s v="Realizar  seguimiento a los saldos de bancos con corte a 30 de cada mes"/>
    <d v="2022-11-25T00:00:00"/>
    <x v="27"/>
    <n v="29"/>
    <s v="VENCIDA"/>
    <s v="Conciliación bancarias realizadas"/>
    <s v="CANTIDAD"/>
    <n v="5"/>
    <m/>
    <m/>
    <s v="PAULA ANDREA ARCINIEGAS - CARLOS FREDY REY"/>
    <m/>
    <m/>
    <m/>
    <x v="0"/>
    <m/>
    <s v="Mediante Memorando 20221200011743 se acepta la suscripsión del PMxPG de la DTOR"/>
  </r>
  <r>
    <s v="AUDITORIA INTERNA "/>
    <n v="1069"/>
    <d v="2022-10-31T00:00:00"/>
    <s v="NO CONFORMIDAD "/>
    <s v="NO CONFORMIDAD No.5: DIRECCION TERRITORIAL ORINOQUIA_x000a_Para el usuario correspondiente al Director Territorial Orinoquia en la fecha de la prueba de recorrido del 09 de junio de 2022, no se evidenció la activación en el Sistema Integrado de Información Financiera SIIF, de igual forma lo correspondiente a las actividades No 14, 15 y 16."/>
    <n v="0"/>
    <x v="3"/>
    <s v="DTOR"/>
    <x v="18"/>
    <m/>
    <s v="x"/>
    <s v="Correctiva"/>
    <s v="Realizar  el seguimiento a los usuarios del SIIF  mediante alertas antes del vencimiento de las vigencias."/>
    <d v="2022-11-25T00:00:00"/>
    <x v="27"/>
    <n v="29"/>
    <s v="VENCIDA"/>
    <s v="solicitudes "/>
    <s v="PORCENTAJE"/>
    <n v="1"/>
    <m/>
    <m/>
    <s v="PAULA ANDREA ARCINIEGAS - CARLOS FREDY REY"/>
    <m/>
    <m/>
    <m/>
    <x v="0"/>
    <m/>
    <s v="Mediante Memorando 20221200011743 se acepta la suscripsión del PMxPG de la DTOR"/>
  </r>
  <r>
    <s v="AUDITORIA INTERNA "/>
    <m/>
    <d v="2022-12-30T00:00:00"/>
    <s v="NO CONFORMIDAD "/>
    <s v="NO CONFORMIDAD No. 1: DIRECCION TERRITORIAL CARIBE, DIRECCION TERRITORIAL AMAZO-NIA, DIRECCION TERRITORIAL ANDES OCCIENTALES y GRUPO DE PROCESOS CORPORATIVOS._x000a_El Grupo de Control Interno, al solicitar los soportes del conteo físico de los bienes con el cuentadante, por cada una de las unidades de decisión de las Direcciones Territoriales Caribe, Amazonia y Andes Occiden-tales, estos no fueron suministrados por parte del Nivel Central dentro del drive que se destinado para tal fin, toda vez que no contaban con estos, por tanto, no se logró evidenciar el cumplimiento de la actividad No. 05 del procedimiento actualización de inventario."/>
    <s v="En el mes de mayo de 2022 la territorial concluye el levantamiento de inventarios por cuentadantes de la vigencia  2021 y este no es remitido al Grupo de Procesos Corporativos"/>
    <x v="5"/>
    <s v="DTAM"/>
    <x v="2"/>
    <s v="x"/>
    <m/>
    <s v="Correctiva"/>
    <s v="Generar el inventario físico por cuentadantes a través del conteo y la verificación física de los Bienes, de la vigencia 2023"/>
    <d v="2023-03-21T00:00:00"/>
    <x v="27"/>
    <s v="CERRADA"/>
    <s v="CERRADA"/>
    <s v="Inventario por cuentadantes vigencia 2023 realizado"/>
    <s v="PORCENTAJE"/>
    <n v="1"/>
    <m/>
    <m/>
    <s v="MARIA MERCEDES MEDINA - RAYMON SALES"/>
    <m/>
    <m/>
    <m/>
    <x v="1"/>
    <d v="2023-12-12T00:00:00"/>
    <s v="20/04/2023: Mediante 20231200001833 de fecha 30-03-2023 se suscribe el Plan de Mejoramiento._x000a_31-08-2023:  Acción para cumplir con fecha máxima el 17 de octubre de 2023,  según lo informado por la Directora Territorial Amazonía con el memorando 20235000010553 del 24 de agosto de 2023 y según esta Matríz._x000a__x000a_20/10/2023: Mediante memorando no. 20235000011613 del 22 de septiembre de 2023 el Responsable solicitó prórroga para el cumplimiento de la acción, por lo cual el Grupo de Control Interno verificó la justificación de la reporgramación de la ejecucón y mediante memorando No. 20231200005333 del 4 de octubre de 2023 concedio pórroga para el día 30 de noviembre de 2023._x000a_ _x000a_30/10/2023:  Con memorando    20231200006333 del 30 de octubre de 2023, dirigido a la Dra. JENNY PAULINE CUETO GÓMEZ - Directora Territorial Amazonía, se solicitan evidencias de cierre de la acción._x000a__x000a_30/11/2023:  Con memorando 20231200007113 del 30 de noviembre de 2023, dirigido a la Dra. Jenny Pauline Cueto Gómez - Directora Territorial Amazonía, se solicitan evidencias de cierre de la acción vencida._x000a__x000a_14-12-2023:  Se cerró por Raymond Sales, con memorando 20231200007823 el 12-12-2023"/>
  </r>
  <r>
    <s v="AUDITORIA INTERNA "/>
    <n v="1070"/>
    <d v="2022-12-30T00:00:00"/>
    <s v="NO CONFORMIDAD "/>
    <s v="NO CONFORMIDAD No. 1: DIRECCION TERRITORIAL CARIBE, DIRECCION TERRITORIAL AMAZO-NIA, DIRECCION TERRITORIAL ANDES OCCIENTALES y GRUPO DE PROCESOS CORPORATIVOS._x000a_El Grupo de Control Interno, al solicitar los soportes del conteo físico de los bienes con el cuentadante, por cada una de las unidades de decisión de las Direcciones Territoriales Caribe, Amazonia y Andes Occiden-tales, estos no fueron suministrados por parte del Nivel Central dentro del drive que se destinado para tal fin, toda vez que no contaban con estos, por tanto, no se logró evidenciar el cumplimiento de la actividad No. 05 del procedimiento actualización de inventario."/>
    <s v="En el mes de mayo de 2022 la territorial concluye el levantamiento de inventarios por cuentadantes de la vigencia  2021 y este no es remitido al Grupo de Procesos Corporativos"/>
    <x v="5"/>
    <s v="DTAM"/>
    <x v="2"/>
    <s v="x"/>
    <m/>
    <s v="Correctiva"/>
    <s v="Remitir al Grupo de Procesos Corporativos el inventario por cuentadantes de la vigencia 2023 de la Dirección Territorial Amazonía y sus Áreas Protegidas"/>
    <d v="2023-03-21T00:00:00"/>
    <x v="27"/>
    <s v="CERRADA"/>
    <s v="CERRADA"/>
    <s v="Inventario por cuentadantes vigencia 2023 comunicado mediante memorando orfeo"/>
    <s v="CANTIDAD"/>
    <n v="1"/>
    <m/>
    <m/>
    <s v="MARIA MERCEDES MEDINA - RAYMON SALES"/>
    <m/>
    <m/>
    <m/>
    <x v="1"/>
    <d v="2023-12-12T00:00:00"/>
    <s v="20/04/2023: Mediante 20231200001833 de fecha 30-03-2023 se suscribe el Plan de Mejoramiento._x000a_31-08-2023:  Acción para cumplir con fecha máxima el 17 de octubre de 2023,  según lo informado por la Directora Territorial Amazonía con el memorando 20235000010553 del 24 de agosto de 2023 y según esta Matríz._x000a_ _x000a_20/10/2023: Mediante memorando no. 20235000011613 del 22 de septiembre de 2023 el Responsable solicitó prórroga para el cumplimiento de la acción, por lo cual el Grupo de Control Interno verificó la justificación de la reporgramación de la ejecucón y mediante memorando No. 20231200005333 del 4 de octubre de 2023 concedio pórroga para el dóia 30 de noviembre de 2023._x000a_ _x000a_30/10/2023:  Con memorando    20231200006333 del 30 de octubre de 2023, dirigido a la Dra. JENNY PAULINE CUETO GÓMEZ - Directora Territorial Amazonía, se solicitan evidencias de cierre de la acción._x000a__x000a_30/11/2023:  Con memorando 20231200007113 del 30 de noviembre de 2023, dirigido a la Dra. Jenny Pauline Cueto Gómez - Directora Territorial Amazonía, se solicitan evidencias de cierre de la acción vencida._x000a__x000a_14/12/2023: Se cerró por Raymond Sales, con memorando 20231200007823el 12-12-2023."/>
  </r>
  <r>
    <s v="AUDITORIA INTERNA "/>
    <n v="1071"/>
    <d v="2022-09-05T00:00:00"/>
    <s v="OBSERVACIÓN"/>
    <s v="OBSERVACIÓN No. 12: SFF GALERAS, PNN SELVA DE FLORENCIA, PNN LAS ORQUIDEAS, PNN TATAMÁ, PNN PURACE, PNN NEVADO DEL HUILA, PNN LAS HERMOSAS Y SFF OTUN QUIMBAYA-DIRECCION TERRITORIAL ANDES OCCIDENTALES _x000a_Al revisar el Análisis del Sector descrito dentro de los Estudios previos del proceso DTAO-SASI-N-003-2021, se observó que no permite evidenciar el cumplimiento con lo dispuesto en la Guía para la elaboración de Estudios de Sector, disponible desde el 27 de diciembre de 2013 por Colombia Compra Eficiente, en relación a que la información dispuesta en los contextos económico, técnico, regulatorio y otros aspectos que apliquen como el ambiental, social y/o político, no cuenta con la identificación bibliográfica puntual o la citación del enlace de la fuente de donde fue consultada la información, esto con el fin de dar certeza que la información que compone el respectivo Estudio de sector es confiable, de calidad y actualizada. "/>
    <m/>
    <x v="1"/>
    <s v="DTAO"/>
    <x v="11"/>
    <m/>
    <s v="x"/>
    <s v="De Mejora"/>
    <s v="Incluir en los estudios previos las fuentes bibliograficas y/o enlaces de consulta de donde se toma la información de los diferentes contextos en los contratos que aplique."/>
    <d v="2023-02-15T00:00:00"/>
    <x v="27"/>
    <n v="29"/>
    <s v="VENCIDA"/>
    <s v="EP con fuentes "/>
    <s v="PORCENTAJE"/>
    <n v="1"/>
    <m/>
    <m/>
    <s v="ABOGADA 2"/>
    <m/>
    <m/>
    <m/>
    <x v="0"/>
    <m/>
    <s v="20/04/2023: Mediante 20231200001943 de fecha 31-03-2023 se suscribe el Plan de Mejoramiento._x000a_ "/>
  </r>
  <r>
    <s v="AUDITORIA INTERNA "/>
    <n v="1072"/>
    <d v="2022-09-05T00:00:00"/>
    <s v="OBSERVACIÓN"/>
    <s v="OBSERVACIÓN No. 13: PNN NEVADO DEL HUILA, PNN CVDJC, PNN LOS NEVADOS, PNN LAS HERMOSAS Y PNN LAS ORQUIDEAS- DIRECCION TERRITORIAL ANDES OCCIDENTALES _x000a_De la revisión al Análisis del Sector descrito dentro de los Estudios previos del proceso DTAO-LP-N-001-2021, se observa que no permite evidenciar el cumplimiento con lo dispuesto en la Guía para la elaboración de Estudios de Sector, disponible desde el 27 de diciembre de 2013 por Colombia Compra Eficiente, en relación a que la información dispuesta en los contextos económico, técnico, regulatorio y otros aspectos que apliquen como el ambiental, social y/o político, cuenta parcialmente con la identificación bibliográfica puntual o la citación del enlace de la fuente de donde fue consultada la información, esto con el fin de dar certeza que la información que compone el respectivo Estudio de sector es confiable, de calidad y actualizada. "/>
    <m/>
    <x v="1"/>
    <s v="DTAO"/>
    <x v="11"/>
    <m/>
    <s v="x"/>
    <s v="De Mejora"/>
    <s v="Incluir en los estudios previos las fuentes bibliograficas y/o enlaces de consulta de donde se toma la información de los diferentes contextos en los contratos que aplique."/>
    <d v="2023-02-15T00:00:00"/>
    <x v="27"/>
    <n v="29"/>
    <s v="VENCIDA"/>
    <s v="EP con fuentes "/>
    <s v="PORCENTAJE"/>
    <n v="1"/>
    <m/>
    <m/>
    <s v="ABOGADA 2"/>
    <m/>
    <m/>
    <m/>
    <x v="0"/>
    <m/>
    <s v="20/04/2023: Mediante 20231200001943 de fecha 31-03-2023 se suscribe el Plan de Mejoramiento._x000a_ "/>
  </r>
  <r>
    <s v="AUDITORIA INTERNA "/>
    <n v="1073"/>
    <d v="2022-09-05T00:00:00"/>
    <s v="NO CONFORMIDAD "/>
    <s v="NO CONFORMIDAD No. 28: SFF GALERAS, PNN SELVA DE FLORENCIA, PNN LAS ORQUIDEAS, PNN TATAMÁ, PNN PURACE, PNN NEVADO DEL HUILA, PNN LAS HERMOSAS Y SFF OTUN QUIMBAYA- DIRECCION TERRITORIAL ANDES OCCIDENTALES _x000a_El Grupo de Control Interno, al realizar la verificación del Análisis del Sector, inmerso dentro de los Estudios previos del proceso DTAO-SASI-N-003-2021, no se evidenció la aplicabilidad del Modelo de Abastecimiento Estratégico, disponible desde el 04 de agosto de 2021 por Colombia Compra Eficiente, en lo referente a las actuales directrices de esta entidad rectora, en los temas de análisis de la oferta y de la demanda mediante la herramienta dispuesta en su página Web, los cuales deben aplicarse en la preparación de los respectivos Análisis del sector y estudios de mercado."/>
    <s v="Porque no se ha recibido lineamientos, ni capacitación sobre este modelo por parte del nivel central y hace falta capacitación permanente sobre normatividad y procedimientos de indole contractual vigentes."/>
    <x v="1"/>
    <s v="DTAO"/>
    <x v="11"/>
    <m/>
    <s v="x"/>
    <m/>
    <s v="Realizar capacitación para retroalimentación de normatividad, procedimientos, manuales del tema contractual."/>
    <d v="2022-02-15T00:00:00"/>
    <x v="27"/>
    <n v="29"/>
    <s v="VENCIDA"/>
    <s v="Acta de Reunión"/>
    <s v="CANTIDAD"/>
    <n v="2"/>
    <m/>
    <m/>
    <s v="ABOGADA 2"/>
    <m/>
    <m/>
    <m/>
    <x v="0"/>
    <m/>
    <s v="20/04/2023: Mediante 20231200001943 de fecha 31-03-2023 se suscribe el Plan de Mejoramiento._x000a_ "/>
  </r>
  <r>
    <s v="AUDITORIA INTERNA "/>
    <m/>
    <d v="2022-09-05T00:00:00"/>
    <s v="NO CONFORMIDAD "/>
    <s v="NO CONFORMIDAD No. 29: SFF GALERAS, PNN SELVA DE FLORENCIA, PNN LAS ORQUIDEAS, PNN TATAMÁ, PNN PURACE, PNN NEVADO DEL HUILA, PNN LAS HERMOSAS Y SFF OTUN QUIMBAYA- DIRECCION TERRI-TORIAL ANDES OCCIDENTALES_x000a_El Grupo de Control Interno, al revisar el Análisis del Sector contenido dentro de los Estudios previos del proceso DTAO-SASI-N-003-2021, se observó que no fue posible evidenciar el cumplimiento con lo dispuesto en la Guía para la elaboración de Estudios de Sector, disponible desde el 27 de diciembre de 2013 por Colombia Compra Eficiente, en relación a que los procesos relacionados de otras entidades en los cuadros de título “Histórico de adquisiciones del servicio a contratar por otras Entidades Estatales”, no permite conocer si el precio y las condiciones de adquisición entre Entidades Estatales, en circunstancias similares para el mismo bien o servicio, son comparables o difieren, toda vez que seis de los nueve procesos relacionados no contienen la similitud requerida ya que se observa que estos fueron adelantados mediante la modalidad de Licitación Pública, de Selección abreviada de menor Cuantía y Mínima Cuantía, a diferencia del proceso DTOR-SASI-001-21, que se adelantó por Selección abreviada por Subasta Inversa."/>
    <s v="Porque no se ha recibido lineamientos, ni capacitación sobre este modelo por parte del nivel central y hace falta capacitación permanente sobre normatividad y procedimientos de indole contractual vigentes."/>
    <x v="1"/>
    <s v="DTAO"/>
    <x v="11"/>
    <m/>
    <s v="x"/>
    <s v="Correctiva"/>
    <s v="Realizar capacitación sobre la Guía para la elaboración de Estudios de Sector y determinar puntos clave a tener en cuenta en los análisis del sector correspondientes a las diferentes modalidades de contratación."/>
    <d v="2023-02-15T00:00:00"/>
    <x v="31"/>
    <n v="182"/>
    <s v="VENCIDA"/>
    <s v="Acta de Reunión"/>
    <s v="CANTIDAD"/>
    <n v="1"/>
    <m/>
    <m/>
    <s v="ABOGADA 2"/>
    <m/>
    <m/>
    <m/>
    <x v="0"/>
    <m/>
    <s v="20/04/2023: Mediante 20231200001943 de fecha 31-03-2023 se suscribe el Plan de Mejoramiento._x000a_ _x000a__x000a_30/11/2023 Mediante memorando 20231200006913 del 24 de noviembre del 2023, se solicito al responsable las evidencias  de las acciones que se encuentran en estado abierto vencido."/>
  </r>
  <r>
    <s v="AUDITORIA INTERNA "/>
    <n v="1074"/>
    <d v="2022-09-05T00:00:00"/>
    <s v="NO CONFORMIDAD "/>
    <s v="NO CONFORMIDAD No. 30: SFF GALERAS, PNN SELVA DE FLORENCIA, PNN LAS ORQUIDEAS, PNN TATAMÁ, PNN PURACE, PNN NEVADO DEL HUILA, PNN LAS HERMOSAS Y SFF OTUN QUIMBAYA- DIRECCION TERRITORIAL ANDES OCCIDENTALES _x000a_El Grupo de Control Interno, al realizar la verificación de los Estudios previos del proceso DTAO-SASI-N-003-2021, no se evidenció la aplicabilidad del del Artículo 2.2.1.2.1.2.12 del Decreto 310 de 2021, “Planeación de una adquisición en la bolsa de productos”, referente a la existencia de un estudio que compare e identifique las ventajas de utilizar la bolsa de productos para la adquisición respectiva frente a la subasta inversa. Este estudio debe consignarse expresamente en los documentos del Proceso de Selección y se deberá garantizar su oportuna publicidad a través del SECOP."/>
    <s v="Porque se requiere mayor capacitación y estudio detallado de la &quot;Guía para la elaboración de Estudios de Sector&quot; y verificación de su cumplimiento en los procesos."/>
    <x v="1"/>
    <s v="DTAO"/>
    <x v="11"/>
    <m/>
    <s v="x"/>
    <s v="Correctiva"/>
    <s v="Incluir en los estudios previos la aplicabilidad de  “Planeación de una adquisición en la bolsa de productos”,  justificando claramente todas las circunstancias extraordinarias que por ubicación geografica de las AP deben tenerse en cuenta para la adquisicion de bienes y servicios cuya modalidad sea subasta inversa"/>
    <d v="2023-02-15T00:00:00"/>
    <x v="27"/>
    <n v="29"/>
    <s v="VENCIDA"/>
    <s v="Estudios previos con aplicación de bolsa de productos    "/>
    <s v="PORCENTAJE"/>
    <n v="1"/>
    <m/>
    <m/>
    <s v="ABOGADA 2"/>
    <m/>
    <m/>
    <m/>
    <x v="0"/>
    <m/>
    <s v="20/04/2023: Mediante 20231200001943 de fecha 31-03-2023 se suscribe el Plan de Mejoramiento._x000a_ "/>
  </r>
  <r>
    <s v="AUDITORIA INTERNA "/>
    <n v="1075"/>
    <d v="2022-09-05T00:00:00"/>
    <s v="NO CONFORMIDAD "/>
    <s v="NO CONFORMIDAD No. 29: SFF GALERAS, PNN SELVA DE FLORENCIA, PNN LAS ORQUIDEAS, PNN TATAMÁ, PNN PURACE, PNN NEVADO DEL HUILA, PNN LAS HERMOSAS Y SFF OTUN QUIMBAYA- DIRECCION TERRI-TORIAL ANDES OCCIDENTALES_x000a_El Grupo de Control Interno, al revisar el Análisis del Sector contenido dentro de los Estudios previos del proceso DTAO-SASI-N-003-2021, se observó que no fue posible evidenciar el cumplimiento con lo dispuesto en la Guía para la elaboración de Estudios de Sector, disponible desde el 27 de diciembre de 2013 por Colombia Compra Eficiente, en relación a que los procesos relacionados de otras entidades en los cuadros de título “Histórico de adquisiciones del servicio a contratar por otras Entidades Estatales”, no permite conocer si el precio y las condiciones de adquisición entre Entidades Estatales, en circunstancias similares para el mismo bien o servicio, son comparables o difieren, toda vez que seis de los nueve procesos relacionados no contienen la similitud requerida ya que se observa que estos fueron adelantados mediante la modalidad de Licitación Pública, de Selección abreviada de menor Cuantía y Mínima Cuantía, a diferencia del proceso DTOR-SASI-001-21, que se adelantó por Selección abreviada por Subasta Inversa."/>
    <s v="Por que en los estudios previos no se incluyo la aplicabilidad “Planeación de una adquisición en la bolsa de productos”, y no se da claridad y justificación detallada de todas las circunstancias extraordinarias que por ubicación geografica de las AP deben tenerse en cuenta para la adquisicion de bienes y servicios."/>
    <x v="1"/>
    <s v="DTAO"/>
    <x v="11"/>
    <m/>
    <s v="x"/>
    <m/>
    <s v="Verificación en el cumplimiento de la &quot;Guía para la elaboración de Estudios de Sector&quot; en los procesos que aplique. (abogado a cargo del proceso contratual) "/>
    <d v="2022-02-15T00:00:00"/>
    <x v="27"/>
    <n v="29"/>
    <s v="VENCIDA"/>
    <s v="Contrato verificado"/>
    <s v="PORCENTAJE"/>
    <n v="1"/>
    <m/>
    <m/>
    <s v="ABOGADA 2"/>
    <m/>
    <m/>
    <m/>
    <x v="0"/>
    <m/>
    <s v="20/04/2023: Mediante 20231200001943 de fecha 31-03-2023 se suscribe el Plan de Mejoramiento._x000a_ "/>
  </r>
  <r>
    <s v="AUDITORIA INTERNA "/>
    <n v="1076"/>
    <d v="2022-09-05T00:00:00"/>
    <s v="NO CONFORMIDAD "/>
    <s v="NO CONFORMIDAD No. 31: SFF GALERAS, PNN SELVA DE FLORENCIA, PNN LAS ORQUIDEAS, PNN TATAMÁ, PNN PURACE, PNN NEVADO DEL HUILA, PNN LAS HERMOSAS Y SFF OTUN DIRECCION TERRITORIAL ANDES OCCIDENTALES _x000a_Al realizar la verificación del Análisis del Sector, contenido dentro de los Estudios previos del proceso DTAO-SASI-N-003-2021, no se evidenció la aplicabilidad de la Guía para la elaboración de Estudios de Sector, puesta el 27 de diciembre de 2013 por Colombia Compra Eficiente, en lo referente al establecimiento del Presupuesto oficial, no se observa el desarrollo del Análisis estadístico y el Análisis gráfico de que trata la Guía. Adicionalmente, en la revisión de lo expuesto en el literal D. “Presupuesto oficial”, señala que para “El valor de la presente contratación se justifica en la ponderación y comparación de las cotizaciones, de acuerdo a estudio de mercado adjunto al presente Estudio”, revisado los documentos dispuestos en la Plataforma del SECOP II, del proceso DTAO-SASI-N-003-2021, no se evidencia el Estudio dispuestos en la Plataforma del SECOP II, del proceso DTAO-SASI-N-003-2021, no se evidencia el Estudio de mercado que se menciona. "/>
    <s v="Porque se requiere mayor capacitación y estudio detallado de la &quot;Guía para la elaboración de Estudios de Sector&quot; y verificación de su cumplimiento en los procesos."/>
    <x v="1"/>
    <s v="DTAO"/>
    <x v="11"/>
    <m/>
    <s v="x"/>
    <s v="Correctiva"/>
    <s v="Realizar capacitación sobre la Guía para la elaboración de Estudios de Sector y determinar puntos clave a tener en cuenta en los análisis del sector correspondientes a las diferentes modalidades de contratación."/>
    <d v="2023-02-15T00:00:00"/>
    <x v="31"/>
    <n v="182"/>
    <s v="VENCIDA"/>
    <s v="Acta de Reunión"/>
    <s v="CANTIDAD"/>
    <n v="1"/>
    <m/>
    <m/>
    <s v="ABOGADA 2"/>
    <m/>
    <m/>
    <m/>
    <x v="0"/>
    <m/>
    <s v="20/04/2023: Mediante 20231200001943 de fecha 31-03-2023 se suscribe el Plan de Mejoramiento._x000a_ _x000a_30/11/2023 Mediante memorando 20231200006913 del 24 de noviembre del 2023, se solicito al responsable las evidencias  de las acciones que se encuentran en estado abierto vencido."/>
  </r>
  <r>
    <s v="AUDITORIA INTERNA "/>
    <n v="1077"/>
    <d v="2022-09-05T00:00:00"/>
    <s v="NO CONFORMIDAD "/>
    <s v="NO CONFORMIDAD No. 32: PNN NEVADO DEL HUILA, PNN CVDJC, PNN LOS NEVADOS, PNN LAS HERMOSAS Y PNN LAS ORQUIDEAS -DIRECCION TERRITORIAL ANDES OCCIDENTALES _x000a_El Grupo de Control Interno, al revisar el Análisis del Sector contenido dentro de los Estudios previos del proceso DTAO-LP-N-001-2021, se observa que no permite evidenciar el cumplimiento con lo dispuesto en la Guía para la elaboración de Estudios de Sector, disponible desde el 27 de diciembre de 2013 por Colombia Compra Eficiente, en relación a que los procesos relacionados de otras entidades en el Numeral 1.1.1. “Adquisiciones previas del servicio a contratar en otras entidades (histórico)”, no permite conocer si el precio y las condiciones de adquisición entre Entidades Estatales, en circunstancias similares para el mismo bien o servicio, son comparables o difieren, toda vez que los tres procesos rela-cionados no contienen la similitud requerida por la diferencia de una mayor cantidad de actividades, en relación con el adelantado por PNNC, que hacen que presupuestalmente generen gran diferencia en los valores de los mismos. "/>
    <s v="Porque se requiere mayor capacitación y estudio detallado de la &quot;Guía para la elaboración de Estudios de Sector&quot; y verificación de su cumplimiento en los procesos."/>
    <x v="1"/>
    <s v="DTAO"/>
    <x v="11"/>
    <m/>
    <s v="x"/>
    <s v="Correctiva"/>
    <s v="Realizar capacitación sobre la Guía para la elaboración de Estudios de Sector y determinar puntos clave a tener en cuenta en los análisis del sector correspondientes a las diferentes modalidades de contratación."/>
    <d v="2023-02-15T00:00:00"/>
    <x v="31"/>
    <n v="182"/>
    <s v="VENCIDA"/>
    <s v="Acta de Reunión"/>
    <s v="CANTIDAD"/>
    <n v="1"/>
    <m/>
    <m/>
    <s v="ABOGADA 2"/>
    <m/>
    <m/>
    <m/>
    <x v="0"/>
    <m/>
    <s v="20/04/2023: Mediante 20231200001943 de fecha 31-03-2023 se suscribe el Plan de Mejoramiento._x000a_ _x000a_30/11/2023 Mediante memorando 20231200006913 del 24 de noviembre del 2023, se solicito al responsable las evidencias  de las acciones que se encuentran en estado abierto vencido."/>
  </r>
  <r>
    <s v="AUDITORIA INTERNA "/>
    <n v="1078"/>
    <d v="2022-09-05T00:00:00"/>
    <s v="NO CONFORMIDAD "/>
    <s v="NO CONFORMIDAD No. 33: PNN NEVADO DEL HUILA, PNN CVDJC, PNN LOS NEVADOS, PNN LAS HERMOSAS Y PNN CONFORMIDAD:_x000a_Al realizar la verificación del Análisis del Sector, contenido dentro de los Estudios previos del proceso DTAO-LP-N-001-2021, no se evidencia la aplicabilidad de la Guía para la elaboración de Estudios de Sector, disponible desde el 27 de diciembre de 2013 por Colombia Compra Eficiente, en lo referente al establecimiento del Presupuesto oficial, no se observa el desarrollo del Análisis estadístico y el Análisis gráfico de que trata la Guía. Adicionalmente, en la revisión de lo expuesto en el literal A. “Presupuesto oficial”, señala que para “El valor de la presente contratación se justifica en la ponderación y comparación de las cotizaciones, de acuerdo con estudio de mercado adjunto al presente Estudio. Para determinar el presupuesto oficial se tomó el promedio de las cotizaciones presentadas”, revisado los documentos dispuestos en la Plataforma del SECOP II, del proceso DTAO-LP-N-001-2021, no se evidencia el Estudio de mercado que se menciona. "/>
    <s v="Porque se requiere mayor capacitación y estudio detallado de la &quot;Guía para la elaboración de Estudios de Sector&quot; y verificación de su cumplimiento en los procesos."/>
    <x v="1"/>
    <s v="DTAO"/>
    <x v="11"/>
    <m/>
    <s v="x"/>
    <s v="Correctiva"/>
    <s v="Realizar capacitación sobre la Guía para la elaboración de Estudios de Sector y determinar puntos clave a tener en cuenta en los análisis del sector correspondientes a las diferentes modalidades de contratación."/>
    <d v="2023-02-15T00:00:00"/>
    <x v="31"/>
    <n v="182"/>
    <s v="VENCIDA"/>
    <s v="Acta de Reunión"/>
    <s v="CANTIDAD"/>
    <n v="1"/>
    <m/>
    <m/>
    <s v="ABOGADA 2"/>
    <m/>
    <m/>
    <m/>
    <x v="0"/>
    <m/>
    <s v="20/04/2023: Mediante 20231200001943 de fecha 31-03-2023 se suscribe el Plan de Mejoramiento._x000a_ _x000a_30/11/2023 Mediante memorando 20231200006913 del 24 de noviembre del 2023, se solicito al responsable las evidencias  de las acciones que se encuentran en estado abierto vencido."/>
  </r>
  <r>
    <s v="AUDITORIA INTERNA "/>
    <n v="1079"/>
    <d v="2022-09-05T00:00:00"/>
    <s v="NO CONFORMIDAD "/>
    <s v="NO CONFORMIDAD 34. DIRECCION TERRITORIAL ANDES OCCIDENTALES – DTAO_x000a_En el marco de la auditoría se observó que el proceso DTAO-CSS-N-030-2021 en lo que concierne al contrato 029 de 2021, contrato que fuera suscrito el 9 de diciembre de 2021, para un plazo de ejecución inicial de 45 días sin superar el 31 de diciembre de 2021, el plazo que supera la vigencia y tiempo de ejecución inicialmente contemplado, siendo solicitada prórroga mediante radicado 20216200003853 del 23 de diciembre de 2021, sin embargo, la justificación de la misma se genera porque el plazo de ejecución no es suficiente por la temporada de suscripción, con lo cual se vulnera el principio de planeación."/>
    <s v="Porque se requiere mayor capacitación y estudio detallado de la &quot;Guía para la elaboración de Estudios de Sector&quot; y verificación de su cumplimiento en los procesos."/>
    <x v="1"/>
    <s v="DTAO"/>
    <x v="11"/>
    <m/>
    <s v="x"/>
    <s v="Correctiva"/>
    <s v="Solicitar a la SAF realizar un ejercicio de seguimiento a la  planeación, asignación y ejecución presupuestal en el primer cuatrimestre con el fin de planear el cierre de la vigencia adecuadamente."/>
    <d v="2023-02-15T00:00:00"/>
    <x v="7"/>
    <n v="90"/>
    <s v="VENCIDA"/>
    <s v="orfeo solicitud y acta de reunión"/>
    <s v="CANTIDAD"/>
    <n v="1"/>
    <m/>
    <m/>
    <s v="ABOGADA 2"/>
    <m/>
    <m/>
    <m/>
    <x v="0"/>
    <m/>
    <s v="20/04/2023: Mediante 20231200001943 de fecha 31-03-2023 se suscribe el Plan de Mejoramiento._x000a__x000a__x000a_28/06/2023: mediante memorando 2023611000473 del 13 de junio de 2023 la dirección territorial DTAO solicita modificación de la acción correctiva._x000a__x000a_28/06/2023: mediante memorando 20231200003763 del 28 de junio de 2023 el GCI aprueba la modificación de la acción correctiva y se amplia fecha de entrega hasta el 30 de septiembre de 2023. _x000a_ _x000a_30/11/2023 Mediante memorando 20231200006913 del 24 de noviembre del 2023, se solicito al responsable las evidencias  de las acciones que se encuentran en estado abierto vencido."/>
  </r>
  <r>
    <s v="AUDITORIA INTERNA "/>
    <n v="1080"/>
    <d v="2022-09-05T00:00:00"/>
    <s v="NO CONFORMIDAD "/>
    <s v="NO CONFORMIDAD No. 35 DIRECCION TERRITORIAL ANDES OCCIDENTALES - DTAO: _x000a_De la auditoria efectuada se evidenció que en el proceso DTAO-CSS-N-030-2021, no se evidencia como se estimó el valor, debido que el estudio de mercado no está publicado y no es posible identificar si se realizó, incumpliendo con lo determinado en la Ley 1712 de 2014, por medio de la cual se regula la transparencia y el derecho de acceso a la información pública nacional, artículo 3 de la Ley 1150 de 2007, reglamentado en el artículo 2.2.1.1.1.7.1. del Decreto 1082 de 2015. "/>
    <s v="_x000a_Debido a la asignación tardia a la DT de los recursos con destinación a los procesos de reactivación económica y teniendo en cuenta los tiempos según el cronograma establecido por la norma en los procesos pre contractuales y contractuales, además existen situaciones extraordinarias como el estado del tiempo (lluvias) transportes, entre otros que dificultan su cumplimiento y por tanto es necesario generar las reservas."/>
    <x v="1"/>
    <s v="DTAO"/>
    <x v="11"/>
    <m/>
    <s v="x"/>
    <s v="Correctiva"/>
    <s v="Incluir en los estudios previos la aplicabilidad de  “Planeación de una adquisición en la bolsa de productos”,  justificando claramente todas las circunstancias extraordinarias que por ubicación geografica de las AP deben tenerse en cuenta para la adquisicion de bienes y servicios cuya modalidad sea subasta inversa"/>
    <d v="2023-02-15T00:00:00"/>
    <x v="27"/>
    <n v="29"/>
    <s v="VENCIDA"/>
    <s v="Estudios previos con aplicación de bolsa de productos    "/>
    <s v="PORCENTAJE"/>
    <n v="1"/>
    <m/>
    <m/>
    <s v="ABOGADA 2"/>
    <m/>
    <m/>
    <m/>
    <x v="0"/>
    <m/>
    <s v="20/04/2023: Mediante 20231200001943 de fecha 31-03-2023 se suscribe el Plan de Mejoramiento._x000a_ "/>
  </r>
  <r>
    <s v="AUDITORIA INTERNA "/>
    <n v="1081"/>
    <d v="2022-09-05T00:00:00"/>
    <s v="NO CONFORMIDAD "/>
    <s v="NO CONFORMIDAD 36. DIRECCION TERRITORIAL ANDES OCCIDENTALES - DTAO: _x000a_En el marco de la auditoría se observó que el proceso DTAO-SASI-N-003-2021- Contrato de Suministros Nación 023 del 2021, contrato que fuera suscrito finalizando la vigencia, determinó un plazo de ejecución inicial de treinta (30) DÍAS calendario, contados a partir del perfeccionamiento y expedición del registro presupuestal y aprobación de la garantía, sin embargo el contrato fue suspendido y modificado, generando una reserva presupuestal aprobada hasta el mes de junio de 2022 sin que hubiese sido posible la ejecución del contrato dentro de los plazos inicialmente planteados, violando el principio de planeación "/>
    <s v="Por que en los estudios previos no se incluyo la aplicabilidad “Planeación de una adquisición en la bolsa de productos”, y no se da claridad y justificación detallada de todas las circunstancias extraordinarias que por ubicación geografica de las AP deben tenerse en cuenta para la adquisicion de bienes y servicios."/>
    <x v="1"/>
    <s v="DTAO"/>
    <x v="11"/>
    <m/>
    <s v="x"/>
    <s v="Correctiva"/>
    <s v="Solicitar a la SAF realizar un ejercicio de seguimiento a la  planeación, asignación y ejecución presupuestal en el primer cuatrimestre con el fin de planear el cierre de la vigencia adecuadamente."/>
    <d v="2023-02-15T00:00:00"/>
    <x v="7"/>
    <n v="90"/>
    <s v="VENCIDA"/>
    <s v="orfeo solicitud y acta de reunión"/>
    <s v="CANTIDAD"/>
    <n v="1"/>
    <m/>
    <m/>
    <s v="ABOGADA 2"/>
    <m/>
    <m/>
    <m/>
    <x v="0"/>
    <m/>
    <s v="20/04/2023: Mediante 20231200001943 de fecha 31-03-2023 se suscribe el Plan de Mejoramiento._x000a_ _x000a_Solicitar a la SAF realizar un ejercicio de seguimiento a la  planeación, asignación y ejecución presupuestal en el primer cuatrimestre con el fin de planear el cierre de la vigencia adecuadamente._x000a__x000a_28/06/2023: mediante memorando 2023611000473 del 13 de junio de 2023 la dirección territorial DTAO solicita modificación de la acción correctiva._x000a__x000a_28/06/2023: mediante memorando 20231200003763 del 28 de junio de 2023 el GCI aprueba la modificación de la acción correctiva y se amplia fecha de entrega hasta el 30 de septiembre de 2023. "/>
  </r>
  <r>
    <s v="SEGUIMIENTO MAPA DE RIESGOS"/>
    <n v="1083"/>
    <d v="2022-12-26T00:00:00"/>
    <s v="OBSERVACIÓN"/>
    <s v="Observación No.1 En la verificación realizada, no fue posible evidenciar los soportes cargados en el DRIVE que dieran cumplimiento de la actividad por parte del Grupo de Comunicaciones en la acción correspondiente a: “…Incidir en la articulación con las otras entidades del SINAP para trabajar conjuntamente los temas derivados de la política del SINAP que se fortalezcan con acciones de comunicación…”"/>
    <n v="0"/>
    <x v="8"/>
    <s v="NIVEL CENTRAL"/>
    <x v="5"/>
    <m/>
    <s v="x"/>
    <s v="De Mejora"/>
    <s v="En los tres reportes reportes a realizar para la vigencia 2023 de la administración de Riesgos de Gestión, Corrupción y Oportunidades, se remitirá a la Oficina Asesora de Planeación Captura de Pantalla donde se evidencia el cargue en el DRIVE de las evidencias completas para cada cuatrimestre, permitiendo dejar evidencia del cargue de las mismas."/>
    <d v="2023-04-15T00:00:00"/>
    <x v="38"/>
    <n v="14"/>
    <s v="VENCIDA"/>
    <s v="Correos a Oficina Asesora de Planeación con reporte de los riesgos y que incluyan las capturas de pantalla que muestren el cargue de las evidencias en el DRIVE de la OAP."/>
    <s v="CANTIDAD"/>
    <n v="3"/>
    <m/>
    <m/>
    <s v="ABOGADA 2"/>
    <m/>
    <m/>
    <m/>
    <x v="0"/>
    <m/>
    <s v="17/05/2023: Mediante memorando no. 20231200002123 de fecha 4-04-2023 se suscribió el Plan de Mejoramiento. "/>
  </r>
  <r>
    <s v="SEGUIMIENTO MAPA DE RIESGOS"/>
    <n v="1086"/>
    <d v="2023-05-12T00:00:00"/>
    <s v="NO CONFORMIDAD "/>
    <s v="Se evidenció que, para los 41 riesgos de corrupción, solo el 71% se encuentra estructurado de acuerdo con la Guía para la administración del riesgo y el diseño de controles en Entidades Públicas. Versión 5 – diciembre de 2020, no obstante, el 29% de los riesgos de corrupción no cumplen con la estructura de la definición del riesgo._x000a_• Servicio al Ciudadano: Se evidenció debilidades en la formulación del riesgo 232_x000a_• Participación Social: Se evidenció debilidades en la formulación del riesgo 218_x000a_• Gestión Jurídica: Se evidenció debilidades en la formulación del riesgo 233 y 234_x000a_• Gestión del Conocimiento y la Innovación: Se evidenció debilidades en la formulación del riesgo 235_x000a_• Gestión Recursos Financieros: Se evidenció debilidades en la formulación del riesgo 237 y 240_x000a_• Gestión Contractual: Se evidenció debilidades en la formulación del riesgo 226, 227 y 228_x000a_• Administración y Manejo del Sistema de Parques Nacionales Naturales: Se evidenció debilidades en la formulación del riesgo 210 y 211"/>
    <s v="Por que la OAP posee la responsabilidad de asesoramiento y acompañamiento en las acciones o actividades de identificación de riesgos, pero para dichas actividades de la OAP como segunda línea de defensa solo se contaba con dos personas para el tema de riesgos de toda la Entidad y otros temas requeridos."/>
    <x v="12"/>
    <s v="NIVEL CENTRAL"/>
    <x v="25"/>
    <m/>
    <s v="x"/>
    <s v="Correctiva"/>
    <s v="Generar mesas de trabajo con los procesos para los ajustes correspondientes en la redacción de los riesgos conforme la gestión de riesgos de corrupción, para los cuales continúan vigentes los lineamientos contenidos en la versión 4 de la Guía para la administración del riesgo y el diseño de controles en entidades públicas de 2018. - DAFP _x000a_• Servicio al Ciudadano: Se evidenció debilidades en la formulación del riesgo 232_x000a_• Participación Social: Se evidenció debilidades en la formulación del riesgo 218_x000a_• Gestión Jurídica: Se evidenció debilidades en la formulación del riesgo 233 y 234_x000a_• Gestión del Conocimiento y la Innovación: Se evidenció debilidades en la formulación del riesgo 235_x000a_• Gestión Recursos Financieros: Se evidenció debilidades en la formulación del riesgo 237 y 240_x000a_• Gestión Contractual: Se evidenció debilidades en la formulación del riesgo 226, 227 y 228_x000a_• Administración y Manejo del Sistema de Parques Nacionales Naturales: Se evidenció debilidades en la formulación del riesgo 210 y 211._x000a_y acompañar hasta recibir la aprobación por parte del líder de proceso y consolidar en el mapa de riesgos de la entidad consolidado."/>
    <d v="2023-06-13T00:00:00"/>
    <x v="7"/>
    <s v="CERRADA"/>
    <s v="CERRADA"/>
    <s v="Descripción de riesgos actualizada y oficializado"/>
    <s v="CANTIDAD"/>
    <n v="12"/>
    <m/>
    <m/>
    <m/>
    <m/>
    <m/>
    <m/>
    <x v="1"/>
    <d v="2023-10-24T00:00:00"/>
    <s v="15/06/2023: Mediante memorando No. 20231200003363 del 15 de junio de 2023, se suscribió Plan de Mejoramiento por Procesos- Gestión_x000a__x000a_17/10/2023: Mediante memorando No.20231400003273 del 29 de septiembre de 2023, el reponsable remitió evidencia: Actas de mesas de trabajo, el Grupo de Control Interno verificó el cumplimiento de la acción por lo cual mediante memorando No. 20231200006233 del 24 de octubre de 2023 informó el cierre de la acción. "/>
  </r>
  <r>
    <s v="AUDITORIA INTERNA "/>
    <n v="1089"/>
    <d v="2022-12-07T00:00:00"/>
    <s v="NO CONFORMIDAD "/>
    <s v="NO CONFORMIDAD No.1: El Grupo de Procesos Corporativos, no está efectuando los controles necesarios para contar con el seguimiento adecuado del programa de gestión documental en el que generen el envío del plan de trabajo para la vigencia en curso y lo relacionado con el punto de control “…Expedientes virtuales y físicos creados conforme a los lineamientos definidos en el Instructivo Programa de Gestión Documental…”, como lo define la Actividad No 3."/>
    <s v="Porque no se ha parametrizado el sistema para que se identifique en los reportes las respectivas series y subseries documentales."/>
    <x v="7"/>
    <s v="NIVEL CENTRAL"/>
    <x v="12"/>
    <m/>
    <s v="x"/>
    <s v="De Corrección"/>
    <s v="Parametrizar el Sistema para que se generen los reportes con la identificación de las Series y Subseries documentales."/>
    <d v="2023-05-03T00:00:00"/>
    <x v="27"/>
    <n v="29"/>
    <s v="VENCIDA"/>
    <s v="Reporte expedientes virtuales donde se identifiquen las Series y subseries"/>
    <s v="CANTIDAD"/>
    <n v="1"/>
    <m/>
    <m/>
    <s v="LUIS EBERTO COCA GONZÁLEZ - RAIMOND GUILLERMO SALES CONTRERAS"/>
    <m/>
    <m/>
    <m/>
    <x v="0"/>
    <m/>
    <s v="Suscrito mediante orfeo radicado No 20231200003333 del 15-06-2023"/>
  </r>
  <r>
    <s v="AUDITORIA INTERNA "/>
    <n v="1090"/>
    <d v="2022-12-07T00:00:00"/>
    <s v="NO CONFORMIDAD "/>
    <s v="NO CONFORMIDAD No. 2: En el proceso de verificación realizado por el Equipo Auditor del Grupo de Control Interno en el marco del procedimiento Archivo y Control de Documentos, no se evidenció que las Direcciones Territoriales, reportaran el listado de expedientes creados para las vigencias 2021 - 2022 como lo establece la Actividad No 3."/>
    <s v="Porque no se ha parametrizado el sistema para que se identifique en los reportes las respectivas series y subseries documentales."/>
    <x v="7"/>
    <s v="NIVEL CENTRAL"/>
    <x v="12"/>
    <m/>
    <s v="x"/>
    <s v="Correctiva"/>
    <s v="Dar cumplimiento a lo establecido en la actividad No. 3 del procedimiento Archivo y Control de Documentos, que establece Crear expedientes físicos y digitales, conforme a las Tablas de retención documental aprobadas."/>
    <d v="2023-05-03T00:00:00"/>
    <x v="27"/>
    <s v="CERRADA"/>
    <s v="CERRADA"/>
    <s v="Reporte expedientes virtuales donde se identifiquen las Series y subseries"/>
    <s v="CANTIDAD"/>
    <n v="1"/>
    <m/>
    <m/>
    <s v="RAYMON GUILLERMO SALES CONTRERAS"/>
    <m/>
    <m/>
    <m/>
    <x v="1"/>
    <d v="2023-12-12T00:00:00"/>
    <s v="Suscrito mediante orfeo radicado No 20231200003333 del 15-06-2023._x000a__x000a_Cerrada La No conformidad en el cumplimineto de las acciones suscritas Mediante Memorando Radicado No 20231200007853 del 12-12-2023, pendiente la medición de la efectividad."/>
  </r>
  <r>
    <s v="AUDITORIA INTERNA "/>
    <m/>
    <d v="2022-12-07T00:00:00"/>
    <s v="NO CONFORMIDAD "/>
    <s v="NO CONFORMIDAD No. 2: En el proceso de verificación realizado por el Equipo Auditor del Grupo de Control Interno en el marco del procedimiento Archivo y Control de Documentos, no se evidenció que las Direcciones Territoriales, reportaran el listado de expedientes creados para las vigencias 2021 - 2022 como lo establece la Actividad No 3."/>
    <s v="Porque no se ha parametrizado el sistema para que se identifique en los reportes las respectivas series y subseries documentales."/>
    <x v="7"/>
    <s v="NIVEL CENTRAL"/>
    <x v="12"/>
    <m/>
    <s v="x"/>
    <s v="De Corrección"/>
    <s v="Parametrizar el Sistema para que se generen los reportes con la identificación de las Series y Subseries documentales."/>
    <d v="2023-05-03T00:00:00"/>
    <x v="27"/>
    <n v="29"/>
    <s v="VENCIDA"/>
    <s v="Reporte expedientes virtuales donde se identifiquen las Series y subseries"/>
    <s v="CANTIDAD"/>
    <n v="1"/>
    <m/>
    <m/>
    <s v="LUIS EBERTO COCA GONZÁLEZ - RAIMOND GUILLERMO SALES CONTRERAS"/>
    <m/>
    <m/>
    <m/>
    <x v="0"/>
    <m/>
    <s v="Suscrito mediante orfeo radicado No 20231200003333 del 15-06-2023"/>
  </r>
  <r>
    <s v="AUDITORIA INTERNA "/>
    <n v="1091"/>
    <d v="2022-12-07T00:00:00"/>
    <s v="OBSERVACIÓN"/>
    <s v="OBSERVACIÓN No.1: El Grupo de Control Interno, realizó la verificación al documento del argumento y justificación técnica de la solicitud de la caja menor, el cual no se encuentra firmado por el responsable que indica el procedimiento, lo que no permite evidenciar el cumplimiento con lo establecido dentro de la actividad No. 4 del Procedimiento de Caja Menor vigente desde el 18-02-2021, en cuanto a la firma de este documento. "/>
    <s v="No aplica"/>
    <x v="3"/>
    <s v="NIVEL CENTRAL"/>
    <x v="12"/>
    <m/>
    <s v="x"/>
    <s v="De Mejora"/>
    <s v="Dar cumplimiento a lo establecido en la actividad No. 4 del procedimiento que establece que deben estar firmados todos los documentos que se requieren para la constitución de la caja menor."/>
    <d v="2023-07-01T00:00:00"/>
    <x v="32"/>
    <n v="120"/>
    <s v="VENCIDA"/>
    <s v="Memorando de la justificación de la constitución de la caja menor firmado _x000a_"/>
    <s v="CANTIDAD"/>
    <n v="1"/>
    <m/>
    <m/>
    <s v="LUIS EBERTO COCA GONZÁLEZ - RAIMOND GUILLERMO SALES CONTRERAS"/>
    <m/>
    <m/>
    <m/>
    <x v="0"/>
    <m/>
    <s v="Suscrito mediante orfeo radicado No 20231200003933del 06-07-2023_x000a__x000a_15/12/2023: Mediante memorando No. 20231200007243 del 4 de diciembre de 2023, se requirio evidencias de las acciones que se encuenrtan en estado abierto vencidas con el fin de actualizar la matriz."/>
  </r>
  <r>
    <s v="AUDITORIA INTERNA "/>
    <m/>
    <d v="2022-12-07T00:00:00"/>
    <s v="NO CONFORMIDAD "/>
    <s v="NO CONFORMIDAD No.1: El Grupo de Control Interno, al solicitar al cuentadante los soportes de apertura de libros como son el: Libro auxiliar de caja y bancos y la Conciliación diaria caja menor documentos que se encuentran establecidos en el punto de control, no fueron suministrados, toda vez que no contaban con estos, por tanto, no se logró evidenciar el cumplimiento de la actividad No. 18 del procedimiento de caja menor."/>
    <s v="Por desconocimiento de las actividades y puntos de control de procedimientos de un proceso diferente a los que se lideran desde el Grupo."/>
    <x v="3"/>
    <s v="NIVEL CENTRAL"/>
    <x v="12"/>
    <m/>
    <s v="x"/>
    <s v="Correctiva"/>
    <s v="Dar cumplimiento a lo establecido en la actividad No 18 del procedimiento que establece los soportes de apertura de libros como son el: Libro auxiliar de caja y bancos y la Conciliación diaria caja menor documentos que se encuentran establecidos como punto de control."/>
    <d v="2023-07-01T00:00:00"/>
    <x v="40"/>
    <n v="-1"/>
    <s v="A TIEMPO"/>
    <s v="Socialización  Formatos Libro auxiliar de caja y bancos y la Conciliación diaria caja menor"/>
    <s v="CANTIDAD"/>
    <n v="1"/>
    <m/>
    <m/>
    <s v="LUIS EBERTO COCA GONZÁLEZ - RAIMOND GUILLERMO SALES CONTRERAS"/>
    <m/>
    <m/>
    <m/>
    <x v="0"/>
    <m/>
    <s v="Suscrito mediante orfeo radicado No 20231200003933del 06-07-2023"/>
  </r>
  <r>
    <s v="AUDITORIA INTERNA "/>
    <m/>
    <d v="2022-12-07T00:00:00"/>
    <s v="NO CONFORMIDAD "/>
    <s v="NO CONFORMIDAD No.1: El Grupo de Control Interno, al solicitar al cuentadante los soportes de apertura de libros como son el: Libro auxiliar de caja y bancos y la Conciliación diaria caja menor documentos que se encuentran establecidos en el punto de control, no fueron suministrados, toda vez que no contaban con estos, por tanto, no se logró evidenciar el cumplimiento de la actividad No. 18 del procedimiento de caja menor."/>
    <s v="Por desconocimiento de las actividades y puntos de control de procedimientos de un proceso diferente a los que se lideran desde el Grupo."/>
    <x v="3"/>
    <s v="NIVEL CENTRAL"/>
    <x v="12"/>
    <m/>
    <s v="x"/>
    <s v="De Corrección"/>
    <s v="Ajustar el procedimiento de caja menor junto con el GGF En el punto de control de la actividad 18 ya que no se hace necesario la apertura de libros y conciliación diaria. Teniendo en cuenta que SIIF genera reporte de movimientos de caja."/>
    <d v="2023-07-01T00:00:00"/>
    <x v="40"/>
    <n v="-1"/>
    <s v="A TIEMPO"/>
    <s v="Procedimiento actualizado"/>
    <s v="CANTIDAD"/>
    <n v="1"/>
    <m/>
    <m/>
    <s v="LUIS EBERTO COCA GONZÁLEZ - RAIMOND GUILLERMO SALES CONTRERAS"/>
    <m/>
    <m/>
    <m/>
    <x v="0"/>
    <m/>
    <s v="Suscrito mediante orfeo radicado No 20231200003933del 06-07-2023"/>
  </r>
  <r>
    <s v="AUDITORIA INTERNA "/>
    <n v="1092"/>
    <d v="2022-12-07T00:00:00"/>
    <s v="NO CONFORMIDAD "/>
    <s v="NO CONFORMIDAD No. 2: El Grupo de Control Interno, al realizar la verificación del diligenciamiento del formato de solicitud de caja menor, GRFN_FO_08, para los respectivos reembolsos, no evidenció el cumplimiento de la actividad No. 20 del procedimiento de caja menor, el cual, no se encuentra firmado por el ordenador del gasto y su estructuración en el formato no es la adecuada."/>
    <s v="Por desconocimiento de las actividades y puntos de control de procedimientos de un proceso diferente a los que se lideran desde el Grupo."/>
    <x v="3"/>
    <s v="NIVEL CENTRAL"/>
    <x v="12"/>
    <m/>
    <s v="x"/>
    <s v="Correctiva"/>
    <s v="Dar cumplimiento a lo establecido en la actividad No 20 del procedimiento en lo que compete al diligenciamiento del formato de solicitud de caja menor, GRFN_FO_08, para los respectivos reembolsos"/>
    <d v="2023-07-01T00:00:00"/>
    <x v="40"/>
    <n v="-1"/>
    <s v="A TIEMPO"/>
    <s v="Socialización Formato solicitud caja menor  y  procedimiento caja menor Actualizados"/>
    <s v="CANTIDAD"/>
    <n v="2"/>
    <m/>
    <m/>
    <s v="LUIS EBERTO COCA GONZÁLEZ - RAIMOND GUILLERMO SALES CONTRERAS"/>
    <m/>
    <m/>
    <m/>
    <x v="0"/>
    <m/>
    <s v="Suscrito mediante orfeo radicado No 20231200003933del 06-07-2023"/>
  </r>
  <r>
    <s v="AUDITORIA INTERNA "/>
    <m/>
    <d v="2022-12-07T00:00:00"/>
    <s v="NO CONFORMIDAD "/>
    <s v="NO CONFORMIDAD No. 2: El Grupo de Control Interno, al realizar la verificación del diligenciamiento del formato de solicitud de caja menor, GRFN_FO_08, para los respectivos reembolsos, no evidenció el cumplimiento de la actividad No. 20 del procedimiento de caja menor, el cual, no se encuentra firmado por el ordenador del gasto y su estructuración en el formato no es la adecuada."/>
    <s v="Por desconocimiento de las actividades y puntos de control de procedimientos de un proceso diferente a los que se lideran desde el Grupo."/>
    <x v="3"/>
    <s v="NIVEL CENTRAL"/>
    <x v="12"/>
    <m/>
    <s v="x"/>
    <s v="De Corrección"/>
    <s v="Ajustar el formato GRFN_FO_08 y el procedimiento de la caja menor junto con el GGF. Teniendo en cuenta que no es necesario la firma del ordenador del gasto, ya que existe un responsable de la caja menor establecido por resolución."/>
    <d v="2023-07-01T00:00:00"/>
    <x v="40"/>
    <n v="-1"/>
    <s v="A TIEMPO"/>
    <s v="Formato solicitud caja menor  y  procedimiento caja menor Actualizados"/>
    <s v="CANTIDAD"/>
    <n v="2"/>
    <m/>
    <m/>
    <s v="LUIS EBERTO COCA GONZÁLEZ - RAIMOND GUILLERMO SALES CONTRERAS"/>
    <m/>
    <m/>
    <m/>
    <x v="0"/>
    <m/>
    <s v="Suscrito mediante orfeo radicado No 20231200003933del 06-07-2023"/>
  </r>
  <r>
    <s v="AUDITORIA INTERNA "/>
    <n v="1093"/>
    <d v="2022-12-07T00:00:00"/>
    <s v="NO CONFORMIDAD "/>
    <s v="NO CONFORMIDAD No. 3: El Grupo de Control Interno, al verificar el diligenciamiento del formato Comprobante provisional caja menor, código GRFN_FO_07, no evidenció el cumplimiento integral de la actividad No. 21, en el punto de control recibo provisional caja menor, ya que no se conserva evidencia de estos soportes, los cuales son destruidos al momento de la legalización del gasto, y no se cuenta con una relación de consecutivos de los mismos, impidiendo así la verificación del punto de control._x000a__x000a_De igual, forma se incumple con el numeral de la NTC ISO: 9001:2015 “(…) 7.5.3 Control de la información documentada, 7.5.3.2 Para el control de la información documentada, la organización debe abordar las siguientes actividades, según corresponda (…)_x000a_b) almacenamiento y preservación, incluida la preservación de la legibilidad; (…)_x000a_d) conservación y disposición (…)”"/>
    <s v="Por desconocimiento de las actividades y puntos de control de procedimientos de un proceso diferente a los que se lideran desde el Grupo."/>
    <x v="3"/>
    <s v="NIVEL CENTRAL"/>
    <x v="12"/>
    <m/>
    <s v="x"/>
    <s v="Correctiva"/>
    <s v="Dar cumplimiento a lo establecido en la actividad No 21 del procedimiento en lo que compete al diligenciamiento del formato Comprobante provisional caja menor, código GRFN_FO_07."/>
    <d v="2023-07-01T00:00:00"/>
    <x v="40"/>
    <n v="-1"/>
    <s v="A TIEMPO"/>
    <s v="Socialización Formato comprobante provisional caja menor anulados"/>
    <s v="CANTIDAD"/>
    <n v="1"/>
    <m/>
    <m/>
    <s v="LUIS EBERTO COCA GONZÁLEZ - RAIMOND GUILLERMO SALES CONTRERAS"/>
    <m/>
    <m/>
    <m/>
    <x v="0"/>
    <m/>
    <s v="Suscrito mediante orfeo radicado No 20231200003933del 06-07-2023"/>
  </r>
  <r>
    <s v="AUDITORIA INTERNA "/>
    <m/>
    <d v="2022-12-07T00:00:00"/>
    <s v="NO CONFORMIDAD "/>
    <s v="NO CONFORMIDAD No. 3: El Grupo de Control Interno, al verificar el diligenciamiento del formato Comprobante provisional caja menor, código GRFN_FO_07, no evidenció el cumplimiento integral de la actividad No. 21, en el punto de control recibo provisional caja menor, ya que no se conserva evidencia de estos soportes, los cuales son destruidos al momento de la legalización del gasto, y no se cuenta con una relación de consecutivos de los mismos, impidiendo así la verificación del punto de control._x000a__x000a_De igual, forma se incumple con el numeral de la NTC ISO: 9001:2015 “(…) 7.5.3 Control de la información documentada, 7.5.3.2 Para el control de la información documentada, la organización debe abordar las siguientes actividades, según corresponda (…)_x000a_b) almacenamiento y preservación, incluida la preservación de la legibilidad; (…)_x000a_d) conservación y disposición (…)”"/>
    <s v="Por desconocimiento de las actividades y puntos de control de procedimientos de un proceso diferente a los que se lideran desde el Grupo."/>
    <x v="3"/>
    <s v="NIVEL CENTRAL"/>
    <x v="12"/>
    <m/>
    <s v="x"/>
    <s v="De Corrección"/>
    <s v="Llevar consecutivo comprobante provisional caja menor anulados previa legalización del gasto."/>
    <d v="2023-07-01T00:00:00"/>
    <x v="40"/>
    <n v="-1"/>
    <s v="A TIEMPO"/>
    <s v="Formato comprobante provisional caja menor anulados"/>
    <s v="CANTIDAD"/>
    <n v="1"/>
    <m/>
    <m/>
    <s v="LUIS EBERTO COCA GONZÁLEZ - RAIMOND GUILLERMO SALES CONTRERAS"/>
    <m/>
    <m/>
    <m/>
    <x v="0"/>
    <m/>
    <s v="Suscrito mediante orfeo radicado No 20231200003933del 06-07-2023"/>
  </r>
  <r>
    <s v="AUDITORIA INTERNA "/>
    <n v="1094"/>
    <d v="2022-12-07T00:00:00"/>
    <s v="NO CONFORMIDAD "/>
    <s v="NO CONFORMIDAD No. 4: El Grupo de Control Interno, al solicitar las conciliaciones de la caja menor, evidenció que no se realiza esta actividad, por tanto, no se encuentra documentada, incumpliéndose así lo establecido en el punto de control de la actividad No. 32 del procedimiento de caja menor adoptado por la entidad."/>
    <s v="Por desconocimiento de las actividades y puntos de control de procedimientos de un proceso diferente a los que se lideran desde el Grupo."/>
    <x v="3"/>
    <s v="NIVEL CENTRAL"/>
    <x v="12"/>
    <m/>
    <s v="x"/>
    <s v="Correctiva"/>
    <s v="Dar cumplimiento a lo establecido en la actividad No 32 del procedimiento en lo que compete a la realización de las conciliaciones de las caja menor."/>
    <d v="2023-07-01T00:00:00"/>
    <x v="40"/>
    <n v="-1"/>
    <s v="A TIEMPO"/>
    <s v="Procedimiento actualizado"/>
    <s v="CANTIDAD"/>
    <n v="1"/>
    <m/>
    <m/>
    <s v="LUIS EBERTO COCA GONZÁLEZ - RAIMOND GUILLERMO SALES CONTRERAS"/>
    <m/>
    <m/>
    <m/>
    <x v="0"/>
    <m/>
    <s v="Suscrito mediante orfeo radicado No 20231200003933del 06-07-2023"/>
  </r>
  <r>
    <s v="AUDITORIA INTERNA "/>
    <m/>
    <d v="2022-12-07T00:00:00"/>
    <s v="NO CONFORMIDAD "/>
    <s v="NO CONFORMIDAD No. 4: El Grupo de Control Interno, al solicitar las conciliaciones de la caja menor, evidenció que no se realiza esta actividad, por tanto, no se encuentra documentada, incumpliéndose así lo establecido en el punto de control de la actividad No. 32 del procedimiento de caja menor adoptado por la entidad."/>
    <s v="Por desconocimiento de las actividades y puntos de control de procedimientos de un proceso diferente a los que se lideran desde el Grupo."/>
    <x v="3"/>
    <s v="NIVEL CENTRAL"/>
    <x v="12"/>
    <m/>
    <s v="x"/>
    <s v="De Corrección"/>
    <s v="Ajustar el procedimiento de caja menor junto con el GGF En el punto de control de la actividad 32  ya que no es necesario la realización de conciliación de caja menor teniendo en cuenta que SIIF permite verificar el estado actual mediante el reporte ejecución Caja Menor."/>
    <d v="2023-07-01T00:00:00"/>
    <x v="40"/>
    <n v="-1"/>
    <s v="A TIEMPO"/>
    <s v="Procedimiento actualizado"/>
    <s v="CANTIDAD"/>
    <n v="1"/>
    <m/>
    <m/>
    <s v="LUIS EBERTO COCA GONZÁLEZ - RAIMOND GUILLERMO SALES CONTRERAS"/>
    <m/>
    <m/>
    <m/>
    <x v="0"/>
    <m/>
    <s v="Suscrito mediante orfeo radicado No 20231200003933del 06-07-2023"/>
  </r>
  <r>
    <s v="AUDITORIA INTERNA "/>
    <n v="1095"/>
    <d v="2022-12-07T00:00:00"/>
    <s v="NO CONFORMIDAD "/>
    <s v="NO CONFORMIDAD No. 5: El Grupo de Control Interno, al realizar la revisión de los documentos soportes de los dos arqueos de caja menor, realizados durante la vigencia 2022, evidencia que el formato utilizado para este, no se encuentra establecido, vigente, ni aprobado en el Sistema Integrado de Gestión de la entidad. "/>
    <s v="porque el formato no se encuentra registrado en el sistema integrado de gestión."/>
    <x v="3"/>
    <s v="NIVEL CENTRAL"/>
    <x v="12"/>
    <m/>
    <s v="x"/>
    <s v="Correctiva"/>
    <s v="Verificar los documentos de los puntos de control con el GGF."/>
    <d v="2023-07-01T00:00:00"/>
    <x v="40"/>
    <n v="-1"/>
    <s v="A TIEMPO"/>
    <s v="formato publicado en el Sistema de Gestión Integrado"/>
    <s v="CANTIDAD"/>
    <n v="1"/>
    <m/>
    <m/>
    <s v="LUIS EBERTO COCA GONZÁLEZ - RAIMOND GUILLERMO SALES CONTRERAS"/>
    <m/>
    <m/>
    <m/>
    <x v="0"/>
    <m/>
    <s v="Suscrito mediante orfeo radicado No 20231200003933del 06-07-2023"/>
  </r>
  <r>
    <s v="AUDITORIA INTERNA "/>
    <m/>
    <d v="2022-12-07T00:00:00"/>
    <s v="NO CONFORMIDAD "/>
    <s v="NO CONFORMIDAD No. 5: El Grupo de Control Interno, al realizar la revisión de los documentos soportes de los dos arqueos de caja menor, realizados durante la vigencia 2022, evidencia que el formato utilizado para este, no se encuentra establecido, vigente, ni aprobado en el Sistema Integrado de Gestión de la entidad. "/>
    <s v="porque el formato no se encuentra registrado en el sistema integrado de gestión."/>
    <x v="3"/>
    <s v="NIVEL CENTRAL"/>
    <x v="12"/>
    <m/>
    <s v="x"/>
    <s v="De Corrección"/>
    <s v="Ajustar el formato junto con el Grupo de Gestión Financiera y solicitar la inclusión del mismo en el Sistema Integrado de Gestión."/>
    <d v="2023-07-01T00:00:00"/>
    <x v="40"/>
    <n v="-1"/>
    <s v="A TIEMPO"/>
    <s v="formato publicado en el Sistema de Gestión Integrado"/>
    <s v="CANTIDAD"/>
    <n v="1"/>
    <m/>
    <m/>
    <s v="LUIS EBERTO COCA GONZÁLEZ - RAIMOND GUILLERMO SALES CONTRERAS"/>
    <m/>
    <m/>
    <m/>
    <x v="0"/>
    <m/>
    <s v="Suscrito mediante orfeo radicado No 20231200003933del 06-07-2023"/>
  </r>
  <r>
    <s v="AUDITORIA INTERNA "/>
    <n v="1096"/>
    <d v="2022-12-07T00:00:00"/>
    <s v="NO CONFORMIDAD "/>
    <s v="NO CONFORMIDAD No. 6: El Grupo de Control Interno, en la revisión de la presentación de informes del estado de la caja menor, de los que trata el artículo No. 3 en la Resolución 085 del 2022, no evidenció la elaboración y presentación de los mismos, incumpliendo así lo establecido en la resolución en mención. "/>
    <s v="Por desconocimiento de las actividades y puntos de control de procedimientos de un proceso diferente a los que se lideran desde el Grupo."/>
    <x v="3"/>
    <s v="NIVEL CENTRAL"/>
    <x v="12"/>
    <m/>
    <m/>
    <s v="Correctiva"/>
    <s v="Elaborar y presentar los informes del estado y seguimiento de la caja menor como lo establece el acto administrativo de constitución."/>
    <d v="2023-07-01T00:00:00"/>
    <x v="40"/>
    <n v="-1"/>
    <s v="A TIEMPO"/>
    <s v="Resolución caja menor Vigencia Actual"/>
    <s v="CANTIDAD"/>
    <n v="1"/>
    <m/>
    <m/>
    <s v="LUIS EBERTO COCA GONZÁLEZ - RAIMOND GUILLERMO SALES CONTRERAS"/>
    <m/>
    <m/>
    <m/>
    <x v="0"/>
    <m/>
    <s v="Suscrito mediante orfeo radicado No 20231200003933del 06-07-2023"/>
  </r>
  <r>
    <s v="AUDITORIA INTERNA "/>
    <m/>
    <d v="2022-12-07T00:00:00"/>
    <s v="NO CONFORMIDAD "/>
    <s v="NO CONFORMIDAD No. 6: El Grupo de Control Interno, en la revisión de la presentación de informes del estado de la caja menor, de los que trata el artículo No. 3 en la Resolución 085 del 2022, no evidenció la elaboración y presentación de los mismos, incumpliendo así lo establecido en la resolución en mención. "/>
    <s v="Por desconocimiento de las actividades y puntos de control de procedimientos de un proceso diferente a los que se lideran desde el Grupo."/>
    <x v="3"/>
    <s v="NIVEL CENTRAL"/>
    <x v="12"/>
    <m/>
    <s v="x"/>
    <s v="De Corrección"/>
    <s v="Ajustar la Resolución para la Vigencia 2023."/>
    <d v="2023-07-01T00:00:00"/>
    <x v="32"/>
    <n v="120"/>
    <s v="VENCIDA"/>
    <s v="Resolución caja menor Vigencia Actual"/>
    <s v="CANTIDAD"/>
    <n v="1"/>
    <m/>
    <m/>
    <s v="LUIS EBERTO COCA GONZÁLEZ - RAIMOND GUILLERMO SALES CONTRERAS"/>
    <m/>
    <m/>
    <m/>
    <x v="0"/>
    <m/>
    <s v="Suscrito mediante orfeo radicado No 20231200003933del 06-07-2023_x000a__x000a_15/12/2023: Mediante memorando No. 20231200007243 del 4 de diciembre de 2023, se requirio evidencias de las acciones que se encuenrtan en estado abierto vencidas con el fin de actualizar la matriz."/>
  </r>
  <r>
    <s v="AUDITORIA INTERNA "/>
    <n v="1097"/>
    <d v="2022-06-23T00:00:00"/>
    <s v="OBSERVACIÓN"/>
    <s v="OBSERVACIÓN No 3: _x000a_Los requerimientos realizados por el Grupo de Trámites y Evaluación Ambiental, no tienen las respuestas por concepto de permisos y tramites conferidos y no obra evidencia de la remisión a la OAJ para el cobro coactivo incumpliendo el procedimiento Código: GJ_PR_01 Cobro Coactivo Administrativo en su actividad 1."/>
    <s v="No aplica"/>
    <x v="9"/>
    <s v="NIVEL CENTRAL"/>
    <x v="26"/>
    <m/>
    <s v="x"/>
    <s v="De Mejora"/>
    <s v="Modificar los procedimientos establecidos para los trámites ambientales con el fin de precisar el alcance que deben tener  los requerimientos que el GTEA efectúa en el marco del seguimiento de los permisos otorgados y en donde a su vez se determine la importancia de la armonización de dichos procedimientos con el procedimiento GRFN_PR_20 del Grupo de Gestión Financiera y el procedimiento GJ_PR_01 de la Oficina Asesora Jurídica."/>
    <d v="2022-11-11T00:00:00"/>
    <x v="32"/>
    <n v="120"/>
    <s v="VENCIDA"/>
    <s v="Procedimientos de calidad actualizados "/>
    <s v="PORCENTAJE"/>
    <n v="100"/>
    <m/>
    <m/>
    <m/>
    <m/>
    <m/>
    <m/>
    <x v="0"/>
    <m/>
    <s v="11/08/2023: Mediante memorando No. 20221200011123 del 25 de noviembre de 2022 se suscribe el Plan de Mejoramiento _x000a__x000a_11/08/2023 Mediante memorando No. 20232300005563 del 1 de agosto de 2023, el resposanble solicito prórroga para el cumplimiento de la actividad para el día 31 de agosto de 2023. El grupo de control interno mediante memorando No. 20231200004883 del 30 de agosto de 2023 concedio prórroga para la fecha establecida._x000a__x000a_17/10/2023: Mediante memorando No.2023230006233 del 4 de septiembre de 2023, el reponsable remitió evidencia: Procedimientos actualizados, el Grupo de Control Interno verificó el cumplimiento de la acción por lo cual mediante memorando No. 20231200006253 del 25 de octubre de 2023 comunicó que para dar cierre a la acción, el procedimiento AMSPNN_PR_28 debe estar oficializado en la intranet y en la pagina web."/>
  </r>
  <r>
    <s v="AUDITORIA INTERNA "/>
    <m/>
    <d v="2022-06-23T00:00:00"/>
    <s v="OBSERVACIÓN"/>
    <s v="OBSERVACIÓN No 3: _x000a_Los requerimientos realizados por el Grupo de Trámites y Evaluación Ambiental, no tienen las respuestas por concepto de permisos y tramites conferidos y no obra evidencia de la remisión a la OAJ para el cobro coactivo incumpliendo el procedimiento Código: GJ_PR_01 Cobro Coactivo Administrativo en su actividad 1."/>
    <s v="No aplica"/>
    <x v="9"/>
    <s v="NIVEL CENTRAL"/>
    <x v="26"/>
    <m/>
    <s v="x"/>
    <s v="De Mejora"/>
    <s v="Solicitar la modificación al procedimiento GJ_PR_01 de la Oficina Asesora Jurídica denominado “PROCEDIMIENTO COBRO COACTIVO ADMINISTRATIVO”, para que el mismo guarde la debida articulación con el procedimiento GRFN_PR_20 del Grupo de Gestión Financiera denominado “PROCEDIMIENTO GESTIÓN CARTERA” y de esta manera se pueda determinar con claridad que dependencia es la encargada de realizar la solicitud de inicio de trámite coactivo ante la OAJ con los soportes necesarios."/>
    <d v="2022-11-11T00:00:00"/>
    <x v="31"/>
    <n v="182"/>
    <s v="VENCIDA"/>
    <s v="Comunicaciones que se generen con las otras dependencias y el procedimiento GJ_PR_01  actualizado"/>
    <s v="PORCENTAJE"/>
    <n v="100"/>
    <m/>
    <m/>
    <m/>
    <m/>
    <m/>
    <m/>
    <x v="0"/>
    <m/>
    <s v="11/08/2023: Mediante memorando No. 20221200011123 del 25 de noviembre de 2022 se suscribe el Plan de Mejoramiento _x000a__x000a_17/10/2023: Mediante memorando No.2023230006233 del 4 de septiembre de 2023, el reponsable remitió evidencia: Memorando comunicaciones, el Grupo de Control Interno costató que la evidencia aportada no generan el cumplimiento de la misma por lo cual mediante memorando No. 20231200006253 del 25 de octubre de 2023 informo que se debe aportar una respuesta clara y concisa de la dependencia encargada de realizar la solicitud de cobro coactivo ante la OAJ. Adiconalmente se informó que se debe solictar reprogramación de la fecha de ejecuión toda vez que la fecha era el 30 de junio de 2023._x000a_"/>
  </r>
  <r>
    <s v="AUDITORIA INTERNA "/>
    <n v="1098"/>
    <d v="2022-10-24T00:00:00"/>
    <s v="NO CONFORMIDAD "/>
    <s v="NO CONFORMIDAD No.1: No se evidenció la aplicación e implementación del Módulo correspondiente al Procedimiento de Viáticos en el Sistema Integrado de Información Financiera SIIF, el cual es de carácter obligatorio en  los lineamientos e indicadores establecidos por el Ministerio de Hacienda y Crédito Público en el marco de la circu_x0002_lar No 015 del 09 de abril del 2019."/>
    <s v="No esta aplicando e implementando del Módulo correspondiente al Procedimiento de Viáticos en el Sistema Integrado de Información Financiera SIIF de PNN."/>
    <x v="3"/>
    <s v="DTAN"/>
    <x v="15"/>
    <s v="x"/>
    <m/>
    <s v="Correctiva"/>
    <s v="Presentar  requerimientos al nivel central con todos los requsitos para el tramite de apertura de caja menor en la DTAN"/>
    <d v="2023-01-02T00:00:00"/>
    <x v="41"/>
    <n v="-153"/>
    <s v="A TIEMPO"/>
    <s v="memorandos enviados al nivel central con la solicitud de autotirzación de caja menor"/>
    <s v="CANTIDAD"/>
    <n v="4"/>
    <m/>
    <m/>
    <s v="LUIS EBERTO COCA GONZÁLEZ"/>
    <m/>
    <m/>
    <m/>
    <x v="0"/>
    <m/>
    <s v="15/08/2023: Mediante memorando No. 20231200001243 del 2 de febrero de 2023 se suscribe el Plan de Mejoramiento._x000a__x000a_11/08/2023: El responsable mediante memorando No. 20235510002823  del 24 de julio de 2023,  relaciono soportes que cumplen con la acción planteada. Mediante memorando No. 20231200004903 de fecha 30 de agosto de 2023el Grupo de Control Interno informo el que para el cierre de la acción es necesario soportar la acción planteada._x000a__x000a__x000a_30/11/2023 Mediante memorando 20231200006893 del 24 de noviembre del 2023, se solicito al responsable las evidencias  de las acciones que se encuentran en estado abierto vencido._x000a__x000a_14/12/2023: Mediante memorando No 20231200008143, del 14 de diciembre del 2023, se hizo requerimiento del cumplimiento de las actividades programadas por el Grupo de Gestión Financiera al interior del Plan de Mejoramiento, actividades que se encuentran vencidas y se hizo requerimiento de la remisión de las evidencias a más tardar el 21 de diciembre de 2023, en carpetas debidamente organizadas por número de no conformidad, observación y acción._x000a__x000a_22/12/2023 Se proyecto Memorando para autorizar prorroga has el 30-05-2024"/>
  </r>
  <r>
    <s v="AUDITORIA INTERNA "/>
    <m/>
    <d v="2022-10-24T00:00:00"/>
    <s v="NO CONFORMIDAD "/>
    <s v="NO CONFORMIDAD No.2: Dar cumplimiento al marco normativo y lineamientos establecidos en el procedimiento Tramite de Comisiones código: GTH_PR_24, Versión: 5, Vigente desde: 20/12/2021 en lo que compete a las legalizaciones y liquidaciones de comisión en lo que corresponde a : “…El pago de viáticos se hace a través de reconocimiento, es decir se paga después de finalizada la comisión conforme a las actividades indicadas en el paso a paso de este procedimiento (Reconocimiento y pago de la orden de comisión)…”"/>
    <s v="No se  esta dando cumplimiento al tramite de legalización de comisiones de acuerdo al procedimiento vigente GTH_PR_24, Versión: 5, Vigente desde: 20/12/2021  "/>
    <x v="3"/>
    <s v="DTAN"/>
    <x v="15"/>
    <s v="x"/>
    <m/>
    <s v="Correctiva"/>
    <s v="Presentar los PAC Mesuales con las comisiones legalizadas"/>
    <d v="2023-01-02T00:00:00"/>
    <x v="42"/>
    <s v="CERRADA"/>
    <s v="CERRADA"/>
    <s v="FORMATO_x000a_SOLICITUD PAC MENSUAL - Código: GRFN_FO_13"/>
    <s v="CANTIDAD"/>
    <n v="4"/>
    <m/>
    <m/>
    <s v="LUIS EBERTO COCA GONZÁLEZ"/>
    <m/>
    <m/>
    <m/>
    <x v="1"/>
    <d v="2023-10-10T00:00:00"/>
    <s v="15/08/2023: Mediante memorando No. 20231200001243 del 2 de febrero de 2023 se suscribe el Plan de Mejoramiento._x000a__x000a__x000a_11/08/2023: El responsable mediante memorando No. 20235510002823  del 24 de julio de 2023,  relaciono soportes que cumplen con la acción planteada. Mediante memorando No. 20231200004903 de fecha 30 de agosto de 2023el Grupo de Control Interno informo el que para el cierre de la acción es necesario soportar la acción planteada._x000a__x000a__x000a_30/11/2023 Mediante memorando 20231200006893 del 24 de noviembre del 2023, se solicito al responsable las evidencias  de las acciones que se encuentran en estado abierto vencido._x000a__x000a_20/12/2023: Cerrada mediante memorando No.20231200005713 del 10 de octubre de 2023"/>
  </r>
  <r>
    <s v="RESULTADO DE INDICADORES"/>
    <n v="1099"/>
    <s v="Evaluación por Dependencias de la  vigencia 2022"/>
    <s v="NO CONFORMIDAD "/>
    <s v="No Conformidad No.1 Incumplimiento en el indicador &quot;Porcentaje de sanciones en firme, debidamente ejecutadas&quot;"/>
    <s v="Las metas no fueron definidas correctamente y no se realizaron los ajustes necesarios una vez se obtuvieron las alertas de que la tendencia no daba para cumplir la meta inicialmente propuesta."/>
    <x v="9"/>
    <s v="NIVEL CENTRAL"/>
    <x v="26"/>
    <m/>
    <m/>
    <s v="De Mejora"/>
    <s v="Realizar una reunión en el primer semestre de la vigencia a fin de determinar el cumplimiento de la meta y dos reuniones (julio y octubre) con cada una de las direcciones territoriales para evaluar la tendencia de cumplimiento del indicador y proponer los ajustes necesarios para la meta que sean correspondientes con las capacidades de la dirección territorial y sus áreas."/>
    <d v="2023-07-14T00:00:00"/>
    <x v="27"/>
    <n v="29"/>
    <s v="VENCIDA"/>
    <s v="Reuniones de análsis de indicadores relacionados con procesos sancionatorios con DTs"/>
    <s v="CANTIDAD"/>
    <n v="12"/>
    <m/>
    <m/>
    <m/>
    <m/>
    <m/>
    <m/>
    <x v="0"/>
    <m/>
    <s v="29/08/2023: Mediante memorando No.  del 20231200004893 del 30 de agosto de 2023 se suscribe el Plan de Mejoramiento "/>
  </r>
  <r>
    <s v="RESULTADO DE INDICADORES"/>
    <m/>
    <s v="Evaluación por Dependencias de la  vigencia 2022"/>
    <s v="NO CONFORMIDAD "/>
    <s v="No Conformidad No.2 Incumplimiento en el indicador &quot;Porcentaje de procesos sancionatorios resueltos de fondo con acto administrativo.&quot;"/>
    <s v="Las metas no fueron definidas correctamente y no se realizaron los ajustes necesarios una vez se obtuvieron las alertas de que la tendencia no daba para cumplir la meta inicialmente propuesta."/>
    <x v="9"/>
    <s v="NIVEL CENTRAL"/>
    <x v="26"/>
    <m/>
    <m/>
    <s v="De Mejora"/>
    <s v="Realizar una reunión en el primer semestre de la vigencia a fin de determinar el cumplimiento de la meta y dos reuniones (julio y octubre) con cada una de las direcciones territoriales para evaluar la tendencia de cumplimiento del indicador y proponer los ajustes necesarios para la meta que sean correspondientes con las capacidades de la dirección territorial y sus áreas."/>
    <d v="2023-07-14T00:00:00"/>
    <x v="27"/>
    <n v="29"/>
    <s v="VENCIDA"/>
    <s v="Reuniones de análsis de indicadores relacionados con procesos sancionatorios con DTs"/>
    <s v="CANTIDAD"/>
    <n v="12"/>
    <m/>
    <m/>
    <m/>
    <m/>
    <m/>
    <m/>
    <x v="0"/>
    <m/>
    <s v="29/08/2023: Mediante memorando No.  del 20231200004893 del 30 de agosto de 2023 se suscribe el Plan de Mejoramiento "/>
  </r>
  <r>
    <s v="AUDITORIA INTERNA "/>
    <n v="1100"/>
    <d v="2022-12-01T00:00:00"/>
    <s v="NO CONFORMIDAD "/>
    <s v="NO CONFORMIDAD No.1: GRUPO DE PROCESOS CORPORATIVOS._x000a__x000a_El Grupo de Control Interno, al solicitar los soportes del conteo físico de los bienes con el cuentadante, por cada una de las unidades de decisión de las Direcciones Territoriales Caribe, Amazonia y Andes Occidentales, estos no fueron suministrados por parte del Nivel Central dentro del drive que se destinó para tal fin, toda vez que no contaban con estos, por tanto, no se logró evidenciar el cumplimiento de la actividad No. 05 del procedimiento actualización de inventario."/>
    <s v="Porque no hubo claridad de la información solicitada"/>
    <x v="5"/>
    <s v="NIVEL CENTRAL"/>
    <x v="12"/>
    <m/>
    <s v="x"/>
    <s v="Correctiva"/>
    <s v="Reportes de la toma física de inventarios por cuentadantes debidamente firmados y enviados al Nivel Central."/>
    <d v="2023-03-03T00:00:00"/>
    <x v="39"/>
    <n v="-2"/>
    <s v="A TIEMPO"/>
    <s v="Reporte de toma física de inventarios por cuentadante"/>
    <s v="CANTIDAD"/>
    <n v="6"/>
    <m/>
    <m/>
    <s v="LUIS EBERTO COCA GONZÁLEZ - RAIMOND GUILLERMO SALES CONTRERAS"/>
    <m/>
    <m/>
    <m/>
    <x v="0"/>
    <m/>
    <s v="31/08/2023: Mediante memorando No.20231200001973  del 31 de marzo de 2023 se suscribe el Plan de Mejoramiento "/>
  </r>
  <r>
    <s v="AUDITORIA INTERNA "/>
    <n v="1101"/>
    <d v="2023-07-28T00:00:00"/>
    <s v="OBSERVACIÓN"/>
    <s v="El equipo auditor observó que, el memorando No. 2021767002055300008 emitido por la Oficina de Gestión del Riesgo con asunto “Plan de Emergencias y Contingencias por Desastres Naturales y Socionaturales del PNN Gorgona” carece tanto de radicación como de fecha de emisión, y el anexo No. 2021758000056300012 se encuentra firmado pero carece de número de radicación y fecha, datos claves para la trazabilidad, por lo anterior el documento no se encuentra debidamente formalizado y comunicado de acuerdo con los procedimientos internos de la entidad."/>
    <s v="N/A"/>
    <x v="9"/>
    <s v="NIVEL CENTRAL"/>
    <x v="27"/>
    <m/>
    <s v="x"/>
    <s v="De Mejora"/>
    <s v="Realizar seguimiento y verificación en el gestor documental Orfeo de los memorandos radicados de los Planes de Emergencias y Contingencias por desastres naturales y socionaturales de las áreas protegidas."/>
    <d v="2023-08-01T00:00:00"/>
    <x v="27"/>
    <s v="CERRADA"/>
    <s v="CERRADA"/>
    <s v="Base de datos con la relación de Memorandos Radicados correspondientes a los Planes de Emergencias y Contingencias por desastres naturales y socionaturales de las áreas protegidas."/>
    <s v="CANTIDAD"/>
    <n v="1"/>
    <m/>
    <m/>
    <s v="PAULA ANDREA ARCINIEGAS"/>
    <m/>
    <m/>
    <m/>
    <x v="1"/>
    <d v="2023-12-07T00:00:00"/>
    <s v="30/09/2023: Mediante memorando No.20231200005113  del 14 de septiembre de 2023 se suscribe el Plan de Mejoramiento._x000a__x000a_13/012/2023:  Mediante memorando No.  20231500002893 del 30 de noviembre de 2023, el responsable remitió, las evidencias del Plan de Mejoramiento por Procesos - Gestión, mediante memorando No.20231200007443 del 7 de diciembre de 2023 el Grupo de Control Interno socializó el cierre de la accción correspondiente  a la observación No.1"/>
  </r>
  <r>
    <s v="AUDITORIA INTERNA "/>
    <n v="1102"/>
    <d v="2023-03-09T00:00:00"/>
    <s v="NO CONFORMIDAD "/>
    <s v="De acuerdo con la revisión efectuada al aplicativo EKOGUI, se observó que no se calificó el riesgo, ni se realizó la incorporación del valor de la provisión del proceso 412398 y 977764, dentro de los términos expuestos en el artículo 2.2.3.4.1.10 del Decreto 1069 de 2015, numerales 4 y 5."/>
    <s v="No se cuenta con un lineamiento, o instrucción que defina el responsable, el mecanismo y periodicidad para realizar el seguimiento de los procesos Judiciales en la plataforma EKOGI."/>
    <x v="13"/>
    <s v="NIVEL CENTRAL"/>
    <x v="28"/>
    <m/>
    <s v="x"/>
    <s v="De Corrección"/>
    <s v="Incorporar la calificación del riesgo y el valor de la provisión contable de los procesos 412398 &quot;Acción de nulidad concesión minera Parque Nacional Natural YAIGOJE APAPORIS&quot; y 977764&quot;simple nulidad, ordenanza 15 de 2001 por la cual se establece un gravamen estampilla pro Universidad Tecnológica del Choco &quot;, por parte del abogado defensor."/>
    <d v="2023-06-05T00:00:00"/>
    <x v="43"/>
    <n v="54"/>
    <s v="VENCIDA"/>
    <s v="Expedientes de los procesos ajustados"/>
    <s v="CANTIDAD"/>
    <n v="2"/>
    <m/>
    <m/>
    <s v="MARIA MERCEDES MEDINA OROZCO- SEGUIMIENTO"/>
    <m/>
    <m/>
    <m/>
    <x v="0"/>
    <m/>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r>
  <r>
    <s v="AUDITORIA INTERNA "/>
    <m/>
    <d v="2023-03-09T00:00:00"/>
    <s v="NO CONFORMIDAD "/>
    <s v="De acuerdo con la revisión efectuada se observó que en los Expedientes: 2014130160200016E, 2014130160200005E, 2015130160200015E, 2015130160200006E, 2015130160200034E, 2016130160200012E, 2022130160200004E, 2023130160200002E, 2021130160200045E, 2018130160200002E, 2018130160200010E, 2019130160200007E, 2019130160200006E, 2019130160200008E, no reposa memorando dirigido al Grupo de Gestión Financiera con la calificación y provisión contable, situación que en algunos casos es reiterativa."/>
    <s v="No se cuenta con un lineamiento, o instrucción que defina el responsable, el mecanismo y periodicidad para realizar el seguimiento de los procesos Judiciales en la plataforma EKOGI."/>
    <x v="13"/>
    <s v="NIVEL CENTRAL"/>
    <x v="28"/>
    <m/>
    <s v="x"/>
    <s v="De Corrección"/>
    <s v="Incorporar memorando dirigido al Grupo de Gestión Financiera con la calificación y provisión contable, por parte del profesional que tiene a cargo los procesos Judiciales de la entidad o el abogado defensor."/>
    <d v="2023-06-05T00:00:00"/>
    <x v="43"/>
    <n v="54"/>
    <s v="VENCIDA"/>
    <s v="Expedientes de los procesos ajustados"/>
    <s v="CANTIDAD"/>
    <n v="14"/>
    <m/>
    <m/>
    <s v="MARIA MERCEDES MEDINA OROZCO- SEGUIMIENTO"/>
    <m/>
    <m/>
    <m/>
    <x v="0"/>
    <m/>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r>
  <r>
    <s v="AUDITORIA INTERNA "/>
    <m/>
    <d v="2023-03-09T00:00:00"/>
    <s v="NO CONFORMIDAD "/>
    <s v="Una vez revisados los expedientes virtuales, se evidenció que:_x000a_1. Los expedientes con código único del proceso Nos. 25000232400020120027800, 23001333300620130067200 y 47001333300520150034600, no cuentan con registro ni radicado en la plataforma ORFEO._x000a_2. Los expedientes no están actualizados, en algunos casos no está la totalidad las actuaciones ejecutadas en el marco de estos o se actualizó incorrectamente la base Ekogui como se describe a continuación:_x000a_2014130160200016E No obra en el expediente documento inicial de demanda, alegatos de conclusión, ni me-morando a financiera con la calificación y provisión._x000a_2014130160200005E: No obra en el expediente auto que admite demanda, contestación de demanda y memo-rando a financiera con la calificación y provisión._x000a_2014130130200004E: No se observan evidencias de las actuaciones posteriores a la citación a audiencia del 17 de mayo de 2022._x000a_2022130160200008E: Solo obra en el expediente el escrito de demanda."/>
    <s v="No se ha realizado una capacitación en temas relacionados con gestión documental en el proceso de Gestión Jurídica, así como no se tienen claras las instrucciones para la conformación de los expedientes en ORFEO."/>
    <x v="13"/>
    <s v="NIVEL CENTRAL"/>
    <x v="28"/>
    <m/>
    <s v="x"/>
    <s v="De Corrección"/>
    <s v="Incorporar los documentos faltantes en los expedientes 25000232400020120027800&quot;acción popular, prevención y atención de desastres población santa cruz del islote, Golfo de Morrosquillo, Cartagena de Indias&quot;, 23001333300620130067200 &quot; acción de reparación directa muerte violenta de una persona , PNN PARAMILLO&quot;. 47001333300520150034600&quot;Reparación directa mueste de una persona  por acciente parque Tayrona&quot;_x000a_2014130160200016E:  &quot;reparación directa muerte violenta&quot;_x000a_2014130160200005E: &quot; reparación directa muerte violenta&quot; _x000a_2014130130200004E: &quot;acción popular suspensión acciones mineras, zona Taraira&quot;_x000a_2022130160200008E: &quot;Acción de nulidad y restablecimiento del derecho, reconocimiento contrato realidad&quot;, por parte del profesional que tiene a cargo los procesos Judiciales de la entidad o el abogado defensor."/>
    <d v="2023-06-05T00:00:00"/>
    <x v="43"/>
    <n v="54"/>
    <s v="VENCIDA"/>
    <s v="Expedientes de los procesos ajustados"/>
    <s v="CANTIDAD"/>
    <n v="7"/>
    <m/>
    <m/>
    <s v="MARIA MERCEDES MEDINA OROZCO- SEGUIMIENTO"/>
    <m/>
    <m/>
    <m/>
    <x v="0"/>
    <m/>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r>
  <r>
    <s v="AUDITORIA INTERNA "/>
    <n v="1103"/>
    <d v="2023-03-09T00:00:00"/>
    <s v="NO CONFORMIDAD "/>
    <s v="De acuerdo con la revisión efectuada al aplicativo EKOGUI, se observó que no se calificó el riesgo, ni se realizó la incorporación del valor de la provisión del proceso 412398 y 977764, dentro de los términos expuestos en el artículo 2.2.3.4.1.10 del Decreto 1069 de 2015, numerales 4 y 5."/>
    <s v="No se cuenta con un lineamiento, o instrucción que defina el responsable, el mecanismo y periodicidad para realizar el seguimiento de los procesos Judiciales en la plataforma EKOGI."/>
    <x v="13"/>
    <s v="NIVEL CENTRAL"/>
    <x v="28"/>
    <m/>
    <s v="x"/>
    <s v="Correctiva"/>
    <s v="Realizar capacitación con la Agencia Nacional de Defensa Jurídica del Estado en el aplicativo EKOGUI, por parte del administrador del aplicativo."/>
    <d v="2023-03-10T00:00:00"/>
    <x v="3"/>
    <n v="152"/>
    <s v="VENCIDA"/>
    <s v="Capacitación sobre el aplicativo EKOGI, Solicitada."/>
    <s v="CANTIDAD"/>
    <n v="1"/>
    <m/>
    <m/>
    <s v="MARIA MERCEDES MEDINA OROZCO - SEGUIMIENTO"/>
    <m/>
    <m/>
    <m/>
    <x v="0"/>
    <m/>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r>
  <r>
    <s v="AUDITORIA INTERNA "/>
    <n v="1104"/>
    <d v="2023-03-09T00:00:00"/>
    <s v="NO CONFORMIDAD "/>
    <s v="De acuerdo con la revisión efectuada al aplicativo EKOGUI, se observó que no se calificó el riesgo, ni se realizó la incorporación del valor de la provisión del proceso 412398 y 977764, dentro de los términos expuestos en el artículo 2.2.3.4.1.10 del Decreto 1069 de 2015, numerales 4 y 5."/>
    <s v="No se cuenta con un lineamiento, o instrucción que defina el responsable, el mecanismo y periodicidad para realizar el seguimiento de los procesos Judiciales en la plataforma EKOGI."/>
    <x v="13"/>
    <s v="NIVEL CENTRAL"/>
    <x v="28"/>
    <m/>
    <s v="x"/>
    <s v="De Mejora"/>
    <s v="Elaborar un documento con las indicaciones para la actualización de la Plataforma EKOGUI, por parte del profesional que tiene a cargo los procesos Judiciales de la entidad o el abogado defensor."/>
    <d v="2023-06-05T00:00:00"/>
    <x v="43"/>
    <n v="54"/>
    <s v="VENCIDA"/>
    <s v="Documento elaborado y tramitado."/>
    <s v="CANTIDAD"/>
    <n v="1"/>
    <m/>
    <m/>
    <s v="MARIA MERCEDES MEDINA OROZCO - SEGUIMIENTO"/>
    <m/>
    <m/>
    <m/>
    <x v="0"/>
    <m/>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r>
  <r>
    <s v="AUDITORIA INTERNA "/>
    <n v="1105"/>
    <d v="2023-07-24T00:00:00"/>
    <s v="NO CONFORMIDAD "/>
    <s v="En el proceso de verificación realizado por el Equipo Auditor del Grupo de Control Interno en el marco del procedimiento Radiocomunicaciones y Telecomunicaciones, no se evidenció la aplicación e implementación que demuestre su desarrollo y ejecución en las actividades establecidas y sus responsables en el Nivel Central, Territorial y Local para las vigencias 2022 – 2023."/>
    <s v="no se sociaizó el procedimiento de Radiocomunicaciones y Telecomunicaciones con las Direcciones Territoriales y Áreas Protegidas. "/>
    <x v="4"/>
    <s v="NIVEL CENTRAL"/>
    <x v="24"/>
    <m/>
    <s v="x"/>
    <s v="Correctiva"/>
    <s v="Actualizar procedimiento radiocomunicaciones y teleconunicaciones "/>
    <d v="2023-10-05T00:00:00"/>
    <x v="44"/>
    <n v="-92"/>
    <s v="A TIEMPO"/>
    <s v="Procedimiento radiocomunicaciones y telecomunicaciones actualizado "/>
    <s v="CANTIDAD"/>
    <n v="1"/>
    <m/>
    <m/>
    <s v="CARLOS FREDY REY"/>
    <m/>
    <m/>
    <m/>
    <x v="0"/>
    <m/>
    <s v="25/10/2023: Se aprueba el Plan de Mejoramiento suscrito a través de memorando No. 20231200006203 del 24 de octubre de 2023._x000a__x000a_12/12/2023: a través de memorando No. 20231600159743 del 5 de diciembre de 2023, el proceso responsable solicita prorroga para la entrega de las acciones propuestas hasta el 30 de marzo de 2024._x000a__x000a_12/12/2023: a través del memorando No. 20231200007813 del 11 de diciembre de 2023, el Grupo de Contro Interno aprueba la solicitud de prórroga hasta el 30 de marzo de 2024."/>
  </r>
  <r>
    <s v="AUDITORIA INTERNA "/>
    <m/>
    <d v="2023-07-24T00:00:00"/>
    <s v="NO CONFORMIDAD "/>
    <s v="En el proceso de verificación realizado por el Equipo Auditor del Grupo de Control Interno en el marco del procedimiento Radiocomunicaciones y Telecomunicaciones, no se evidenció la aplicación e implementación que demuestre su desarrollo y ejecución en las actividades establecidas y sus responsables en el Nivel Central, Territorial y Local para las vigencias 2022 – 2023."/>
    <s v="no se sociaizó el procedimiento de Radiocomunicaciones y Telecomunicaciones con las Direcciones Territoriales y Áreas Protegidas. "/>
    <x v="4"/>
    <s v="NIVEL CENTRAL"/>
    <x v="24"/>
    <m/>
    <s v="x"/>
    <s v="Correctiva"/>
    <s v="Realizar socializar procedimiento radiocomunicaicones y telecomunicacioes"/>
    <d v="2023-10-05T00:00:00"/>
    <x v="45"/>
    <n v="-65"/>
    <s v="A TIEMPO"/>
    <s v="Listado de asistencia de socialización "/>
    <s v="CANTIDAD"/>
    <n v="1"/>
    <m/>
    <m/>
    <s v="CARLOS FREDY REY"/>
    <m/>
    <m/>
    <m/>
    <x v="0"/>
    <m/>
    <s v="25/10/2023: Se aprueba el Plan de Mejoramiento suscrito a través de memorando No. 20231200006203 del 24 de octubre de 2023."/>
  </r>
  <r>
    <s v="AUDITORIA INTERNA "/>
    <n v="1106"/>
    <d v="2023-07-24T00:00:00"/>
    <s v="NO CONFORMIDAD "/>
    <s v="En la evaluación realizada por el Equipo Auditor del Grupo de Control Interno en el marco del procedimiento Gestión de Cambios TI, no se observó la aplicación e implementación que demuestre el desarrollo y ejecución del procedimiento GTSI_PR_03 V2, ya que este indica el paso a paso que se debe llevar a cabo para gestionar las solicitudes de cambio de TI, que son trasversales a todas las Tecnologías en general de la Entidad, incluso la actividad No 2 de este mismo procedimiento tiene como punto de control, el diligenciamiento del formato de Solicitud de Cambios RFC código GTSI_FO_17."/>
    <s v="No se realizó la socialización del procedimiento GTSI_PR_03  gestió de cambios a  las Direcciones Territoriales."/>
    <x v="4"/>
    <s v="NIVEL CENTRAL"/>
    <x v="24"/>
    <m/>
    <s v="x"/>
    <s v="Correctiva"/>
    <s v="Ralizar la sociallización del  procedimiento GTSI_PR_03 al GTIC y Direcciones Territoriales."/>
    <d v="2023-10-05T00:00:00"/>
    <x v="38"/>
    <s v="CERRADA"/>
    <s v="CERRADA"/>
    <s v="Listado de asistencia de socialización "/>
    <s v="CANTIDAD"/>
    <n v="1"/>
    <m/>
    <m/>
    <s v="CARLOS FREDY REY"/>
    <m/>
    <m/>
    <m/>
    <x v="1"/>
    <d v="2023-12-21T00:00:00"/>
    <s v="25/10/2023: Se aprueba el Plan de Mejoramiento suscrito a través de memorando No. 20231200006203 del 24 de octubre de 2023._x000a__x000a_14/12/2023: A través del memorando No. 20231600159783 del 11 de diciembre de 2023 el proceso responsable remitió las evidencias de las acciones ejecutadas las cuales cumplen con el plan de mejoramiento propuesto._x000a__x000a_22/12/2023: a través de memorando No. 20231200008353 del 21 de diciembre de 2023 el Grupo de Control Interno aprueba el cierre de la No Conformidad."/>
  </r>
  <r>
    <s v="AUDITORIA INTERNA "/>
    <n v="1107"/>
    <d v="2023-07-24T00:00:00"/>
    <s v="NO CONFORMIDAD "/>
    <s v="En la evaluación realizada por el Equipo Auditor del Grupo de Control Interno en el marco del procedimiento Incidentes en Seguridad de la Información, no se observó la aplicación e implementación que demuestre el desarrollo y ejecución de todas las actividades definidas en el procedimiento, que involucra como responsable "/>
    <s v="La entidad no tiene definido dentro de la estructura el cargo de oficial de seguridad de la información. "/>
    <x v="4"/>
    <s v="NIVEL CENTRAL"/>
    <x v="24"/>
    <m/>
    <s v="x"/>
    <s v="Correctiva"/>
    <s v="Actualizar procedimiento incidentes de sguridad de la información con la denominacion de los responsables de acuerdo a la estructura de la entidad"/>
    <d v="2023-10-05T00:00:00"/>
    <x v="28"/>
    <n v="-184"/>
    <s v="A TIEMPO"/>
    <s v="Procedimiento incidentes de seguridad de la información actualizado "/>
    <s v="CANTIDAD"/>
    <n v="1"/>
    <m/>
    <m/>
    <s v="CARLOS FREDY REY"/>
    <m/>
    <m/>
    <m/>
    <x v="0"/>
    <m/>
    <s v="25/10/2023: Se aprueba el Plan de Mejoramiento suscrito a través de memorando No. 20231200006203 del 24 de octubre de 2023."/>
  </r>
  <r>
    <s v="AUDITORIA INTERNA "/>
    <m/>
    <d v="2023-07-24T00:00:00"/>
    <s v="NO CONFORMIDAD "/>
    <s v="En la evaluación realizada por el Equipo Auditor del Grupo de Control Interno en el marco del procedimiento Incidentes en Seguridad de la Información, no se observó la aplicación e implementación que demuestre el desarrollo y ejecución de todas las actividades definidas en el procedimiento, que involucra como responsable "/>
    <s v="La entidad no tiene definido dentro de la estructura el cargo de oficial de seguridad de la información. "/>
    <x v="4"/>
    <s v="NIVEL CENTRAL"/>
    <x v="24"/>
    <m/>
    <s v="x"/>
    <s v="Correctiva"/>
    <s v="Ralizar la sociallización del  procedimiento GTSI_PR_02 al GTIC incidentes de seguridad de la infomación "/>
    <d v="2023-10-05T00:00:00"/>
    <x v="28"/>
    <n v="-184"/>
    <s v="A TIEMPO"/>
    <s v="Listado de asistencia de socialización "/>
    <s v="CANTIDAD"/>
    <n v="1"/>
    <m/>
    <m/>
    <s v="CARLOS FREDY REY"/>
    <m/>
    <m/>
    <m/>
    <x v="0"/>
    <m/>
    <s v="25/10/2023: Se aprueba el Plan de Mejoramiento suscrito a través de memorando No. 20231200006203 del 24 de octubre de 2023."/>
  </r>
  <r>
    <s v="AUDITORIA INTERNA "/>
    <n v="1108"/>
    <d v="2023-07-24T00:00:00"/>
    <s v="NO CONFORMIDAD "/>
    <s v="En el proceso de verificación realizado por el Equipo Auditor del Grupo de Control Interno en el marco del procedimiento Operación de Servicios de Tecnologías, no se observó la aplicación e implementación de los formatos Asignación de Bienes y Servicios Tecnológicos GTSI_FO_03 y Devolución Bienes y Servicios Tecnológicos GTSI_FO_04 para la desactivación de los usuarios Luz Yadira Castro Obando y Rolando Duque López por la novedad de retiro de la entidad en el Nivel Central para la vigencia 2022."/>
    <s v="Los formatos Asignación de Bienes y Servicios Tecnológicos GTSI_FO_03 y Devolución Bienes y Servicios Tecnológicos GTSI_FO_04  no se encuentran asociados a los procedimientos de proceso de gestióndel talento humano y gestión contractual. "/>
    <x v="4"/>
    <s v="NIVEL CENTRAL"/>
    <x v="24"/>
    <m/>
    <s v="x"/>
    <s v="Correctiva"/>
    <s v="Actualizar el procedimiento gestión de usuarios GTSI_PR_05 excluyendo Asignación de Bienes y Servicios Tecnológicos GTSI_FO_03 y Devolución Bienes y Servicios Tecnológicos GTSI_FO_04 "/>
    <d v="2023-10-05T00:00:00"/>
    <x v="28"/>
    <n v="-184"/>
    <s v="A TIEMPO"/>
    <s v="Procedimiento gestión de usuarios actualizado "/>
    <s v="CANTIDAD"/>
    <n v="1"/>
    <m/>
    <m/>
    <s v="CARLOS FREDY REY"/>
    <m/>
    <m/>
    <m/>
    <x v="0"/>
    <m/>
    <s v="25/10/2023: Se aprueba el Plan de Mejoramiento suscrito a través de memorando No. 20231200006203 del 24 de octubre de 2023."/>
  </r>
  <r>
    <s v="AUDITORIA INTERNA "/>
    <m/>
    <d v="2023-07-24T00:00:00"/>
    <s v="NO CONFORMIDAD "/>
    <s v="En el proceso de verificación realizado por el Equipo Auditor del Grupo de Control Interno en el marco del procedimiento Operación de Servicios de Tecnologías, no se observó la aplicación e implementación de los formatos Asignación de Bienes y Servicios Tecnológicos GTSI_FO_03 y Devolución Bienes y Servicios Tecnológicos GTSI_FO_04 para la desactivación de los usuarios Luz Yadira Castro Obando y Rolando Duque López por la novedad de retiro de la entidad en el Nivel Central para la vigencia 2022."/>
    <s v="Los formatos Asignación de Bienes y Servicios Tecnológicos GTSI_FO_03 y Devolución Bienes y Servicios Tecnológicos GTSI_FO_04  no se encuentran asociados a los procedimientos de proceso de gestióndel talento humano y gestión contractual. "/>
    <x v="4"/>
    <s v="NIVEL CENTRAL"/>
    <x v="24"/>
    <m/>
    <s v="x"/>
    <s v="Correctiva"/>
    <s v="Escalar en conjunto con el Grupo de Control Interno la solicitud al Comité de Gstión y Desempeño solcitnado la inclusión de los formatos Asignación de Bienes y Servicios Tecnológicos GTSI_FO_03 y Devolución Bienes y Servicios Tecnológicos GTSI_FO_04 en los procesos gestióndel talento humano y gestión contractual.  "/>
    <d v="2023-10-05T00:00:00"/>
    <x v="44"/>
    <n v="-92"/>
    <s v="A TIEMPO"/>
    <s v="Correo y/o memorando  enviado de solicitud revisión en CGID"/>
    <s v="CANTIDAD"/>
    <n v="1"/>
    <m/>
    <m/>
    <s v="CARLOS FREDY REY"/>
    <m/>
    <m/>
    <m/>
    <x v="0"/>
    <m/>
    <s v="25/10/2023: Se aprueba el Plan de Mejoramiento suscrito a través de memorando No. 20231200006203 del 24 de octubre de 2023."/>
  </r>
  <r>
    <s v="AUDITORIA INTERNA "/>
    <n v="1109"/>
    <d v="2023-07-24T00:00:00"/>
    <s v="NO CONFORMIDAD "/>
    <s v="En la evaluación realizada por el Equipo Auditor del Grupo de Control Interno en el marco del Plan de Acción Anual vigencia 2002, el indicador establecido para la actualización de los 4 planes incorporados el Modelo Integrado de Planeación y Gestión MIPG, el porcentaje alcanzado fue del 100% y se evidenció que no se actualizó el Plan Estratégico de Tecnologías de la Información y las Comunicaciones PETIC publicado en el portal WEB de la entidad."/>
    <s v="las necesidades del GTIC para la vigencia se enfocaron en otros lineamientos requeridos por Gobierno Digital. "/>
    <x v="4"/>
    <s v="NIVEL CENTRAL"/>
    <x v="24"/>
    <m/>
    <s v="x"/>
    <s v="Correctiva"/>
    <s v="Actualizar el PETI de acuerdo a la estrategia al nuevo plan de desarrollo del Gobierno Nacional  "/>
    <d v="2023-10-05T00:00:00"/>
    <x v="44"/>
    <n v="-92"/>
    <s v="A TIEMPO"/>
    <s v="Documento PETIC"/>
    <s v="CANTIDAD"/>
    <n v="1"/>
    <m/>
    <m/>
    <s v="CARLOS FREDY REY"/>
    <m/>
    <m/>
    <m/>
    <x v="0"/>
    <m/>
    <s v="25/10/2023: Se aprueba el Plan de Mejoramiento suscrito a través de memorando No. 20231200006203 del 24 de octubre de 2023."/>
  </r>
  <r>
    <s v="AUDITORIA INTERNA "/>
    <m/>
    <d v="2023-07-24T00:00:00"/>
    <s v="NO CONFORMIDAD "/>
    <s v="En la verificación realizada por el Equipo Auditor del Grupo de Control Interno, en el marco de la aplicación y ejecución del Proceso de Gestión de Tecnologías y Seguridad de la Información, no se evidencia la existencia de un instrumento que permita llevar un control del inventario tecnológico que cumpla con: &quot;Gestionar los recursos tecnológicos que permiten optimizar, agilizar y soportar la operación de los procesos de la entidad, para mejorar la trazabilidad, disponibilidad y escalabilidad de la plataforma tecnológica de Parques Nacionales Naturales de Colombia a través de los controles de infraestructura y seguridad definidos&quot;."/>
    <s v="El recurso con el que cuenta el GTIC es muy limitado y se debe priorizar el personal para la prestación básica del servicio. "/>
    <x v="4"/>
    <s v="NIVEL CENTRAL"/>
    <x v="24"/>
    <m/>
    <s v="x"/>
    <s v="Correctiva"/>
    <s v="Actualizar la versión de la mesa de ayuda (GLPI) para contar el inventario tecnologico de la entidad. "/>
    <d v="2023-09-27T00:00:00"/>
    <x v="28"/>
    <n v="-184"/>
    <s v="A TIEMPO"/>
    <s v="Capturas de actualización del aplicativo mesa de ayuda. "/>
    <s v="CANTIDAD"/>
    <n v="1"/>
    <m/>
    <m/>
    <s v="CARLOS FREDY REY"/>
    <m/>
    <m/>
    <m/>
    <x v="0"/>
    <m/>
    <s v="25/10/2023: Se aprueba el Plan de Mejoramiento suscrito a través de memorando No. 20231200006203 del 24 de octubre de 2023."/>
  </r>
  <r>
    <s v="AUDITORIA INTERNA "/>
    <m/>
    <d v="2023-07-24T00:00:00"/>
    <s v="NO CONFORMIDAD "/>
    <s v="En la verificación realizada por el Equipo Auditor del Grupo de Control Interno, en el marco de la aplicación y ejecución del Proceso de Gestión de Tecnologías y Seguridad de la Información, no se evidencia la existencia de un instrumento que permita llevar un control del inventario tecnológico que cumpla con: &quot;Gestionar los recursos tecnológicos que permiten optimizar, agilizar y soportar la operación de los procesos de la entidad, para mejorar la trazabilidad, disponibilidad y escalabilidad de la plataforma tecnológica de Parques Nacionales Naturales de Colombia a través de los controles de infraestructura y seguridad definidos&quot;."/>
    <s v="El recurso con el que cuenta el GTIC es muy limitado y se debe priorizar el personal para la prestación básica del servicio. "/>
    <x v="4"/>
    <s v="NIVEL CENTRAL"/>
    <x v="24"/>
    <m/>
    <s v="x"/>
    <s v="Correctiva"/>
    <s v="Proyección en el PAA de un Profesional Especailizado para liderar la mesa de ayuda "/>
    <d v="2023-09-27T00:00:00"/>
    <x v="40"/>
    <s v="CERRADA"/>
    <s v="CERRADA"/>
    <s v="PAA "/>
    <s v="CANTIDAD"/>
    <n v="1"/>
    <m/>
    <m/>
    <s v="CARLOS FREDY REY"/>
    <m/>
    <m/>
    <m/>
    <x v="1"/>
    <d v="2023-12-21T00:00:00"/>
    <s v="25/10/2023: Se aprueba el Plan de Mejoramiento suscrito a través de memorando No. 20231200006203 del 24 de octubre de 2023._x000a__x000a_14/12/2023: A través del memorando No. 20231600159783 del 11 de diciembre de 2023 el proceso responsable remitió las evidencias de las acciones ejecutadas las cuales cumplen con el plan de mejoramiento propuesto._x000a__x000a_22/12/2023: a través de memorando No. 20231200008353 del 21 de diciembre de 2023 el Grupo de Control Interno aprueba el cierre de la No Conformidad."/>
  </r>
  <r>
    <s v="AUDITORIA INTERNA "/>
    <n v="1110"/>
    <d v="2023-07-24T00:00:00"/>
    <s v="NO CONFORMIDAD "/>
    <s v="En la verificación realizada por el Equipo Auditor del Grupo de Control Interno en el marco de la aplicación y ejecución del Proceso de Gestión de Tecnologías y Seguridad de la Información, no se evidencia la implementación de un plan de tratamiento de riesgos de seguridad y privacidad de la información, que contemple acciones para reducir la afectación a la entidad en caso de una materialización. Esta tarea debe ser participativa, con mesas de trabajo conjunto en donde se planteen estrategias para la identificación, análisis, tratamiento, evaluación y monitoreo de riesgos. Al final del ejercicio, el plan de tratamiento debe cubrir los riesgos de información de todos las grupos y direcciones territoriales que conforman la Entidad."/>
    <s v="El análisis de riesgos por activo por proceso requiere inversión de tiempo y personal con el que la Entidad no cuenta. "/>
    <x v="4"/>
    <s v="NIVEL CENTRAL"/>
    <x v="24"/>
    <m/>
    <s v="x"/>
    <s v="Correctiva"/>
    <s v="Delimitar el alcande del plan de tratamiento de riesgos al proceso de gestión TI"/>
    <d v="2023-10-04T00:00:00"/>
    <x v="28"/>
    <n v="-184"/>
    <s v="A TIEMPO"/>
    <s v="Plan de tratamiento de riesgos de GTIC "/>
    <s v="CANTIDAD"/>
    <n v="1"/>
    <m/>
    <m/>
    <s v="CARLOS FREDY REY"/>
    <m/>
    <m/>
    <m/>
    <x v="0"/>
    <m/>
    <s v="25/10/2023: Se aprueba el Plan de Mejoramiento suscrito a través de memorando No. 20231200006203 del 24 de octubre de 2023."/>
  </r>
  <r>
    <s v="AUDITORIA INTERNA "/>
    <n v="1111"/>
    <d v="2023-07-24T00:00:00"/>
    <s v="NO CONFORMIDAD "/>
    <s v="En la verificación realizada por el Equipo Auditor del Grupo de Control Interno en el marco de la aplicación y ejecución del Proceso de Gestión de Tecnologías y Seguridad de la Información, no se evidencia que el documento PETI fuera el resultado de un adecuado ejercicio de planeación estratégica de TI que hiciera parte integral de la estrategia Institucional en el marco de la Arquitectura Empresarial. Este documento debe ser actualizado constantemente en función del cumplimiento de los objetivos allí planteados y de los ejercicios que den como resultado la inclusión de un nuevo proyecto."/>
    <s v="las necesidades del GTIC para la vigencia se enfocaron en otros lineamientos requeridos por Gobierno Digital. "/>
    <x v="4"/>
    <s v="NIVEL CENTRAL"/>
    <x v="24"/>
    <m/>
    <s v="x"/>
    <s v="Correctiva"/>
    <s v="Actualizar el PETI de acuerdo a la estrategia al nuevo plan de desarrollo del Gobierno Nacional  "/>
    <d v="2023-10-05T00:00:00"/>
    <x v="44"/>
    <n v="-92"/>
    <s v="A TIEMPO"/>
    <s v="Documento PETIC"/>
    <s v="CANTIDAD"/>
    <n v="1"/>
    <m/>
    <m/>
    <s v="CARLOS FREDY REY"/>
    <m/>
    <m/>
    <m/>
    <x v="0"/>
    <m/>
    <s v="25/10/2023: Se aprueba el Plan de Mejoramiento suscrito a través de memorando No. 20231200006203 del 24 de octubre de 2023."/>
  </r>
  <r>
    <s v="AUDITORIA INTERNA "/>
    <n v="1112"/>
    <d v="2023-07-24T00:00:00"/>
    <s v="NO CONFORMIDAD "/>
    <s v="En la verificación realizada por el Equipo Auditor del Grupo de Control Interno, en el marco de la aplicación y ejecución del Proceso de Gestión de Tecnologías y Seguridad de la Información, se evidencia que no existe una política de copias de respaldo."/>
    <s v="  No se oficializo a la OAP el documento manual de politicas de seguridad de la información para su respectiva publicación en el SGI."/>
    <x v="4"/>
    <s v="NIVEL CENTRAL"/>
    <x v="24"/>
    <m/>
    <s v="x"/>
    <s v="Correctiva"/>
    <s v="Elaborar el documento  manual de politicas de seguridad de la información en el proceso de Gestión de Tecnologias de la Información y las Comunicaciones."/>
    <d v="2023-10-05T00:00:00"/>
    <x v="44"/>
    <n v="-92"/>
    <s v="A TIEMPO"/>
    <s v="Manual de politicas "/>
    <s v="CANTIDAD"/>
    <n v="1"/>
    <m/>
    <m/>
    <s v="CARLOS FREDY REY"/>
    <m/>
    <m/>
    <m/>
    <x v="0"/>
    <m/>
    <s v="25/10/2023: Se aprueba el Plan de Mejoramiento suscrito a través de memorando No. 20231200006203 del 24 de octubre de 2023._x000a__x000a_12/12/2023: a través de memorando No. 20231600159743 del 5 de diciembre de 2023, el proceso responsable solicita prorroga para la entrega de las acciones propuestas hasta el 30 de marzo de 2024._x000a__x000a_12/12/2023: a través del memorando No. 20231200007813 del 11 de diciembre de 2023, el Grupo de Contro Interno aprueba la solicitud de prórroga hasta el 30 de marzo de 2024"/>
  </r>
  <r>
    <s v="AUDITORIA INTERNA "/>
    <m/>
    <d v="2023-07-24T00:00:00"/>
    <s v="NO CONFORMIDAD "/>
    <s v="En la verificación realizada por el Equipo Auditor del Grupo de Control Interno, en el marco de la aplicación y ejecución del Proceso de Gestión de Tecnologías y Seguridad de la Información, se evidencia que no existe una política de copias de respaldo."/>
    <s v="  No se oficializo a la OAP el documento manual de politicas de seguridad de la información para su respectiva publicación en el SGI."/>
    <x v="4"/>
    <s v="NIVEL CENTRAL"/>
    <x v="24"/>
    <m/>
    <s v="x"/>
    <s v="Correctiva"/>
    <s v="Publicar y sociaizar  el manual de politicas de seguridad de la información en el proceso de Gestión de Tecnologias de la Información y las Comunicaciones."/>
    <d v="2023-10-05T00:00:00"/>
    <x v="28"/>
    <n v="-184"/>
    <s v="A TIEMPO"/>
    <s v="Listado de asistencia de socialización "/>
    <s v="CANTIDAD"/>
    <n v="1"/>
    <m/>
    <m/>
    <s v="CARLOS FREDY REY"/>
    <m/>
    <m/>
    <m/>
    <x v="0"/>
    <m/>
    <s v="25/10/2023: Se aprueba el Plan de Mejoramiento suscrito a través de memorando No. 20231200006203 del 24 de octubre de 2023."/>
  </r>
  <r>
    <s v="AUDITORIA INTERNA "/>
    <n v="1113"/>
    <d v="2023-07-24T00:00:00"/>
    <s v="NO CONFORMIDAD "/>
    <s v="En la verificación realizada por el Equipo Auditor del Grupo de Control Interno en el marco de la aplicación y ejecución del Proceso de Gestión de Tecnologías y Seguridad de la Información, no se evidencia una estrategia de uso y apropiación que permita socializar los instructivos, formatos, procedimientos, políticas etc., del proceso."/>
    <s v="No se oficializo la estrategia de uso y apropiación a la OAP para su respectiva publicación en el SGI."/>
    <x v="4"/>
    <s v="NIVEL CENTRAL"/>
    <x v="24"/>
    <m/>
    <s v="x"/>
    <s v="Correctiva"/>
    <s v="Actualizar estrategia de uso y apropiación bajo los lineamientos del SGI"/>
    <d v="2023-10-05T00:00:00"/>
    <x v="28"/>
    <n v="-184"/>
    <s v="A TIEMPO"/>
    <s v="Estrategia de uso y apropiación actualizado "/>
    <s v="CANTIDAD"/>
    <n v="1"/>
    <m/>
    <m/>
    <s v="CARLOS FREDY REY"/>
    <m/>
    <m/>
    <m/>
    <x v="0"/>
    <m/>
    <s v="25/10/2023: Se aprueba el Plan de Mejoramiento suscrito a través de memorando No. 20231200006203 del 24 de octubre de 2023."/>
  </r>
  <r>
    <s v="AUDITORIA INTERNA "/>
    <m/>
    <d v="2023-07-24T00:00:00"/>
    <s v="NO CONFORMIDAD "/>
    <s v="En la verificación realizada por el Equipo Auditor del Grupo de Control Interno en el marco de la aplicación y ejecución del Proceso de Gestión de Tecnologías y Seguridad de la Información, no se evidencia una estrategia de uso y apropiación que permita socializar los instructivos, formatos, procedimientos, políticas etc., del proceso."/>
    <s v="No se oficializo la estrategia de uso y apropiación a la OAP para su respectiva publicación en el SGI."/>
    <x v="4"/>
    <s v="NIVEL CENTRAL"/>
    <x v="24"/>
    <m/>
    <s v="x"/>
    <s v="Correctiva"/>
    <s v="Publicar y sociaizar  el estrategia de uso y apropiación "/>
    <d v="2023-10-05T00:00:00"/>
    <x v="28"/>
    <n v="-184"/>
    <s v="A TIEMPO"/>
    <s v="Listado de asistencia de socialización "/>
    <s v="CANTIDAD"/>
    <n v="1"/>
    <m/>
    <m/>
    <s v="CARLOS FREDY REY"/>
    <m/>
    <m/>
    <m/>
    <x v="0"/>
    <m/>
    <s v="25/10/2023: Se aprueba el Plan de Mejoramiento suscrito a través de memorando No. 20231200006203 del 24 de octubre de 2023."/>
  </r>
  <r>
    <s v="AUDITORIA INTERNA "/>
    <n v="1114"/>
    <d v="2023-07-24T00:00:00"/>
    <s v="NO CONFORMIDAD "/>
    <s v="En la verificación realizada por el Equipo Auditor del Grupo de Control Interno en el marco de la aplicación y ejecución del Proceso de Gestión de Tecnologías y Seguridad de la Información, no se evidencia la existencia de un manual de políticas de seguridad y privacidad de la información."/>
    <s v=" No se oficializo a la OAP el documento manual de politicas de seguridad de la información para su respectiva publicación en el SGI."/>
    <x v="4"/>
    <s v="NIVEL CENTRAL"/>
    <x v="24"/>
    <m/>
    <s v="x"/>
    <s v="Correctiva"/>
    <s v="Elaborar el documento  manual de politicas de seguridad de la información en el proceso de Gestión de Tecnologias de la Información y las Comunicaciones."/>
    <d v="2023-10-05T00:00:00"/>
    <x v="44"/>
    <n v="-92"/>
    <s v="A TIEMPO"/>
    <s v="Manual de politicas "/>
    <s v="CANTIDAD"/>
    <n v="1"/>
    <m/>
    <m/>
    <s v="CARLOS FREDY REY"/>
    <m/>
    <m/>
    <m/>
    <x v="0"/>
    <m/>
    <s v="25/10/2023: Se aprueba el Plan de Mejoramiento suscrito a través de memorando No. 20231200006203 del 24 de octubre de 2023._x000a__x000a_12/12/2023: a través de memorando No. 20231600159743 del 5 de diciembre de 2023, el proceso responsable solicita prorroga para la entrega de las acciones propuestas hasta el 30 de marzo de 2024._x000a__x000a_12/12/2023: a través del memorando No. 20231200007813 del 11 de diciembre de 2023, el Grupo de Contro Interno aprueba la solicitud de prórroga hasta el 30 de marzo de 2024"/>
  </r>
  <r>
    <s v="AUDITORIA INTERNA "/>
    <m/>
    <d v="2023-07-24T00:00:00"/>
    <s v="NO CONFORMIDAD "/>
    <s v="En la verificación realizada por el Equipo Auditor del Grupo de Control Interno en el marco de la aplicación y ejecución del Proceso de Gestión de Tecnologías y Seguridad de la Información, no se evidencia la existencia de un manual de políticas de seguridad y privacidad de la información."/>
    <s v=" No se oficializo a la OAP el documento manual de politicas de seguridad de la información para su respectiva publicación en el SGI."/>
    <x v="4"/>
    <s v="NIVEL CENTRAL"/>
    <x v="24"/>
    <m/>
    <s v="x"/>
    <s v="Correctiva"/>
    <s v="Publicar y sociaizar  el manual de politicas de seguridad de la información en el proceso de Gestión de Tecnologias de la Información y las Comunicaciones."/>
    <d v="2023-10-05T00:00:00"/>
    <x v="28"/>
    <n v="-184"/>
    <s v="A TIEMPO"/>
    <s v="Listado de asistencia de socialización "/>
    <s v="CANTIDAD"/>
    <n v="1"/>
    <m/>
    <m/>
    <s v="CARLOS FREDY REY"/>
    <m/>
    <m/>
    <m/>
    <x v="0"/>
    <m/>
    <s v="25/10/2023: Se aprueba el Plan de Mejoramiento suscrito a través de memorando No. 20231200006203 del 24 de octubre de 2023."/>
  </r>
  <r>
    <s v="AUDITORIA INTERNA "/>
    <n v="1115"/>
    <d v="2023-07-24T00:00:00"/>
    <s v="NO CONFORMIDAD "/>
    <s v="En la verificación realizada por el Equipo Auditor del Grupo de Control Interno en el marco de la aplicación y ejecución del Proceso de Gestión de Tecnologías y Seguridad de la Información, no se evidencia una estrategia de uso y apropiación que permita socializar los instructivos, formatos, procedimientos, políticas etc., del proceso."/>
    <s v="No se oficializo la estrategia de uso y apropiación a la OAP para su respectiva publicación en el SGI."/>
    <x v="4"/>
    <s v="NIVEL CENTRAL"/>
    <x v="24"/>
    <m/>
    <s v="x"/>
    <s v="Correctiva"/>
    <s v="Actualizar estrategia de uso y apropiación bajo los lineamientos del SGI"/>
    <d v="2023-10-05T00:00:00"/>
    <x v="28"/>
    <n v="-184"/>
    <s v="A TIEMPO"/>
    <s v="Estrategia de uso y apropiación actualizado "/>
    <s v="CANTIDAD"/>
    <n v="1"/>
    <m/>
    <m/>
    <s v="CARLOS FREDY REY"/>
    <m/>
    <m/>
    <m/>
    <x v="0"/>
    <m/>
    <s v="25/10/2023: Se aprueba el Plan de Mejoramiento suscrito a través de memorando No. 20231200006203 del 24 de octubre de 2023."/>
  </r>
  <r>
    <s v="AUDITORIA INTERNA "/>
    <m/>
    <d v="2023-07-24T00:00:00"/>
    <s v="NO CONFORMIDAD "/>
    <s v="En la verificación realizada por el Equipo Auditor del Grupo de Control Interno en el marco de la aplicación y ejecución del Proceso de Gestión de Tecnologías y Seguridad de la Información, no se evidencia una estrategia de uso y apropiación que permita socializar los instructivos, formatos, procedimientos, políticas etc., del proceso."/>
    <s v="No se oficializo la estrategia de uso y apropiación a la OAP para su respectiva publicación en el SGI."/>
    <x v="4"/>
    <s v="NIVEL CENTRAL"/>
    <x v="24"/>
    <m/>
    <s v="x"/>
    <s v="Correctiva"/>
    <s v="Publicar y sociaizar  el estrategia de uso y apropiación "/>
    <d v="2023-10-05T00:00:00"/>
    <x v="28"/>
    <n v="-184"/>
    <s v="A TIEMPO"/>
    <s v="Listado de asistencia de socialización "/>
    <s v="CANTIDAD"/>
    <n v="1"/>
    <m/>
    <m/>
    <s v="CARLOS FREDY REY"/>
    <m/>
    <m/>
    <m/>
    <x v="0"/>
    <m/>
    <s v="25/10/2023: Se aprueba el Plan de Mejoramiento suscrito a través de memorando No. 20231200006203 del 24 de octubre de 2023."/>
  </r>
  <r>
    <s v="AUDITORIA INTERNA "/>
    <n v="1116"/>
    <d v="2023-07-24T00:00:00"/>
    <s v="NO CONFORMIDAD "/>
    <s v="En la verificación realizada por el Equipo Auditor del Grupo de Control Interno en el marco de la aplicación y ejecución del Proceso de Gestión de Tecnologías y Seguridad de la Información, no se evidencia la existencia de un manual de políticas de seguridad y privacidad de la información."/>
    <s v=" No se oficializo a la OAP el documento manual de politicas de seguridad de la información para su respectiva publicación en el SGI."/>
    <x v="4"/>
    <s v="NIVEL CENTRAL"/>
    <x v="24"/>
    <m/>
    <s v="x"/>
    <s v="Correctiva"/>
    <s v="Elaborar el documento  manual de politicas de seguridad de la información en el proceso de Gestión de Tecnologias de la Información y las Comunicaciones."/>
    <d v="2023-10-05T00:00:00"/>
    <x v="44"/>
    <n v="-92"/>
    <s v="A TIEMPO"/>
    <s v="Manual de politicas "/>
    <s v="CANTIDAD"/>
    <n v="1"/>
    <m/>
    <m/>
    <s v="CARLOS FREDY REY"/>
    <m/>
    <m/>
    <m/>
    <x v="0"/>
    <m/>
    <s v="25/10/2023: Se aprueba el Plan de Mejoramiento suscrito a través de memorando No. 20231200006203 del 24 de octubre de 2023._x000a__x000a_12/12/2023: a través de memorando No. 20231600159743 del 5 de diciembre de 2023, el proceso responsable solicita prorroga para la entrega de las acciones propuestas hasta el 30 de marzo de 2024._x000a__x000a_12/12/2023: a través del memorando No. 20231200007813 del 11 de diciembre de 2023, el Grupo de Contro Interno aprueba la solicitud de prórroga hasta el 30 de marzo de 2024"/>
  </r>
  <r>
    <s v="AUDITORIA INTERNA "/>
    <m/>
    <d v="2023-07-24T00:00:00"/>
    <s v="NO CONFORMIDAD "/>
    <s v="En la verificación realizada por el Equipo Auditor del Grupo de Control Interno en el marco de la aplicación y ejecución del Proceso de Gestión de Tecnologías y Seguridad de la Información, no se evidencia la existencia de un manual de políticas de seguridad y privacidad de la información."/>
    <s v=" No se oficializo a la OAP el documento manual de politicas de seguridad de la información para su respectiva publicación en el SGI."/>
    <x v="4"/>
    <s v="NIVEL CENTRAL"/>
    <x v="24"/>
    <m/>
    <s v="x"/>
    <s v="Correctiva"/>
    <s v="Publicar y sociaizar  el manual de politicas de seguridad de la información en el proceso de Gestión de Tecnologias de la Información y las Comunicaciones."/>
    <d v="2023-10-05T00:00:00"/>
    <x v="28"/>
    <n v="-184"/>
    <s v="A TIEMPO"/>
    <s v="Listado de asistencia de socialización "/>
    <s v="CANTIDAD"/>
    <n v="1"/>
    <m/>
    <m/>
    <s v="CARLOS FREDY REY"/>
    <m/>
    <m/>
    <m/>
    <x v="0"/>
    <m/>
    <s v="25/10/2023: Se aprueba el Plan de Mejoramiento suscrito a través de memorando No. 20231200006203 del 24 de octubre de 2023."/>
  </r>
  <r>
    <s v="AUDITORIA INTERNA "/>
    <n v="1117"/>
    <d v="2023-07-24T00:00:00"/>
    <s v="NO CONFORMIDAD "/>
    <s v="En la verificación realizada por el Equipo Auditor del Grupo de Control Interno en el marco de la aplicación y ejecución del Proceso de Gestión de Tecnologías y Seguridad de la Información, no se evidencia la implementación del Modelo de Seguridad y Privacidad de la Información – MSPI, o un sistema que adopte medidas apropiadas, efectivas y verificables de seguridad que permitan demostrar el correcto cumplimiento de buenas prácticas. Esto con el fin de salvaguardar la confidencialidad, integridad y disponibilidad de los activos de información, atendiendo lo establecido en el decreto 1078 de 2015."/>
    <s v="no se encontraba el personal capacitado para  realizar la actualización de la estrategia de seguridad de la información. "/>
    <x v="4"/>
    <s v="NIVEL CENTRAL"/>
    <x v="24"/>
    <m/>
    <s v="x"/>
    <s v="Correctiva"/>
    <s v="Implementar una estrategia para la medición de la impementación del MSPI."/>
    <d v="2023-10-05T00:00:00"/>
    <x v="28"/>
    <n v="-184"/>
    <s v="A TIEMPO"/>
    <s v="Estrategia de medición para la implementación del MSPI"/>
    <s v="CANTIDAD"/>
    <n v="1"/>
    <m/>
    <m/>
    <s v="CARLOS FREDY REY"/>
    <m/>
    <m/>
    <m/>
    <x v="0"/>
    <m/>
    <s v="25/10/2023: Se aprueba el Plan de Mejoramiento suscrito a través de memorando No. 20231200006203 del 24 de octubre de 2023."/>
  </r>
  <r>
    <s v="AUDITORIA INTERNA "/>
    <n v="1118"/>
    <d v="2023-07-24T00:00:00"/>
    <s v="OBSERVACIÓN"/>
    <s v="En la verificación realizada por el Equipo Auditor del Grupo de Control Interno en el marco de la aplicación y ejecución del Proceso de Gestión de Tecnologías y Seguridad de la Información, no se evidencian los resultados de las fases I y III del proceso de transición del protocolo IPv6, los servicios publicados en Internet no responden a través de este protocolo, no se aporta evidencia del prefijo IPv6 suministrado por LACNIC a la Entidad y los equipos de usuario final no están configurados con el protocolo IPv6."/>
    <s v="NA"/>
    <x v="4"/>
    <s v="NIVEL CENTRAL"/>
    <x v="24"/>
    <m/>
    <s v="x"/>
    <s v="De Mejora"/>
    <s v="Renovación y activación del pull IPV6"/>
    <d v="2023-10-05T00:00:00"/>
    <x v="46"/>
    <n v="-62"/>
    <s v="A TIEMPO"/>
    <s v="Contrato renovación"/>
    <s v="CANTIDAD"/>
    <n v="1"/>
    <m/>
    <m/>
    <s v="CARLOS FREDY REY"/>
    <m/>
    <m/>
    <m/>
    <x v="0"/>
    <m/>
    <s v="25/10/2023: Se aprueba el Plan de Mejoramiento suscrito a través de memorando No. 20231200006203 del 24 de octubre de 2023._x000a__x000a_14/12/2023: A través del memorando No. 20231600159783 del 11 de diciembre de 2023 el proceso responsable remitió las evidencias de las acciones ejecutadas las cuales cumplen de manera parcial con el plan de mejoramiento propuesto, por lo que se solicitará al proceso remitir evidencias válidas que permitan constatar el cumplimiento total._x000a__x000a_22/12/2023: a través de memorando No. 20231200008343 del 21 de diciembre de 2023 el Grupo de Control Interno aprueba la solicitud de prorroga hasta el 29 de febrero de 2024."/>
  </r>
  <r>
    <s v="AUDITORIA INTERNA "/>
    <n v="1119"/>
    <d v="2023-07-24T00:00:00"/>
    <s v="OBSERVACIÓN"/>
    <s v="En el proceso de verificación realizado por el Equipo Auditor del Grupo de Control Interno en el marco de la Caracteri-zación del Proceso de Gestión de Tecnologías y Seguridad de la Información, no se observó la Identificación de los Usuarios Internos y Externos caracterizados en el Nivel Central, Direcciones Territoriales y Áreas Protegidas para las vigencias 2022 – 2023."/>
    <s v="NA"/>
    <x v="4"/>
    <s v="NIVEL CENTRAL"/>
    <x v="24"/>
    <m/>
    <s v="x"/>
    <s v="De Mejora"/>
    <s v="Actualizacion de la matriz de partes interesadas"/>
    <d v="2023-10-05T00:00:00"/>
    <x v="47"/>
    <n v="-123"/>
    <s v="A TIEMPO"/>
    <s v="Matriz de partes interesadas "/>
    <s v="CANTIDAD"/>
    <n v="1"/>
    <m/>
    <m/>
    <s v="CARLOS FREDY REY"/>
    <m/>
    <m/>
    <m/>
    <x v="0"/>
    <m/>
    <s v="25/10/2023: Se aprueba el Plan de Mejoramiento suscrito a través de memorando No. 20231200006203 del 24 de octubre de 2023."/>
  </r>
  <r>
    <s v="EVALUACIÓN AL SISTEMA DE CONTROL INTERNO"/>
    <n v="1120"/>
    <d v="2023-07-24T00:00:00"/>
    <s v="NO CONFORMIDAD "/>
    <s v="El Grupo de Control Interno no presentó los estados financieros al Comité de Coordinación de Control Interno."/>
    <s v="Porque la información la tenían en power point y se encontraban en el cierre, enviado una presentación de los Estados Financieros unicamente de la vigencia 2022. "/>
    <x v="14"/>
    <s v="NIVEL CENTRAL"/>
    <x v="29"/>
    <m/>
    <s v="x"/>
    <s v="Correctiva"/>
    <s v="Solicitar  al proceso responsable la información  de los estados  financieros correspondiente a las vigencia 2021 y 2022, para realizar el análisis y la presentación el marco del Comité Institucional de Coordinación de Control Interno."/>
    <d v="2023-10-23T00:00:00"/>
    <x v="27"/>
    <n v="29"/>
    <s v="VENCIDA"/>
    <s v="Solicitud de  información"/>
    <s v="CANTIDAD"/>
    <n v="1"/>
    <m/>
    <m/>
    <s v="PAULA ANDREA ARCINIEGAS"/>
    <m/>
    <m/>
    <m/>
    <x v="0"/>
    <m/>
    <s v="25/10/2023: Suscrito mediante memorando No. 20231200006273 del 25 de octubre de 2023"/>
  </r>
  <r>
    <s v="EVALUACIÓN AL SISTEMA DE CONTROL INTERNO"/>
    <m/>
    <d v="2023-07-24T00:00:00"/>
    <s v="NO CONFORMIDAD "/>
    <s v="El Grupo de Control Interno no presentó los estados financieros al Comité de Coordinación de Control Interno."/>
    <s v="Porque la información la tenían en power point y se encontraban en el cierre, enviado una presentación de los Estados Financieros unicamente de la vigencia 2022. "/>
    <x v="14"/>
    <s v="NIVEL CENTRAL"/>
    <x v="29"/>
    <m/>
    <s v="x"/>
    <s v="Correctiva"/>
    <s v="Realizar la presentación relacionada con los  estados financieros durante el Tercer Comité Institucional de Coordinación de  Control Interno de la vigencia 2023."/>
    <d v="2023-10-23T00:00:00"/>
    <x v="39"/>
    <n v="-2"/>
    <s v="A TIEMPO"/>
    <s v="Acta del Comité Institucional de Control Interno"/>
    <s v="CANTIDAD"/>
    <n v="1"/>
    <m/>
    <m/>
    <s v="PAULA ANDREA ARCINIEGAS"/>
    <m/>
    <m/>
    <m/>
    <x v="0"/>
    <m/>
    <s v="25/10/2023: Suscrito mediante memorando No. 20231200006273 del 25 de octubre de 2023"/>
  </r>
  <r>
    <s v="EVALUACIÓN AL SISTEMA DE CONTROL INTERNO"/>
    <n v="1121"/>
    <d v="2023-08-17T00:00:00"/>
    <s v="NO CONFORMIDAD "/>
    <s v="El Grupo de Control Interno durante el ejercicio de seguimiento y evaluación al Sistema de Control Interno evidenció que el Procedimiento de Conflicto de Intereses no se encuentra actualizado, el procedi-miento publicado en la Intranet cuenta con fecha del 3 de septiembre 2021, necesita ser revisado y actualizado para así refle-jar mejores prácticas y poder abordar los posibles escenarios que puedan surgir."/>
    <s v="Porque no se ha realizado la gestión de actulización del procedimiento por parte de las dependencias a cargo."/>
    <x v="6"/>
    <s v="NIVEL CENTRAL"/>
    <x v="10"/>
    <m/>
    <m/>
    <s v="Correctiva"/>
    <s v="Actualizar el procedimiento de conflicto de intereses"/>
    <d v="2023-11-08T00:00:00"/>
    <x v="27"/>
    <n v="29"/>
    <s v="VENCIDA"/>
    <s v="Procedimiento actualizado"/>
    <s v="CANTIDAD"/>
    <n v="1"/>
    <m/>
    <m/>
    <s v="PAULA ANDREA ARCINIEGAS"/>
    <m/>
    <m/>
    <m/>
    <x v="0"/>
    <m/>
    <s v="10/11/2023: Suscrito mediante memorando No. 20231200006533  del 10 de noviembre de 2023._x000a__x000a_15/12/2023: Mediante memorando No. 20231200007233 del 4 de diciembre de 2023, se requirio evidencias de las acciones que se encuenrtan en estado abierto vencidas con el fin de actualizar la matriz."/>
  </r>
  <r>
    <s v="SALIDA NO CONFORME"/>
    <n v="1122"/>
    <d v="2023-10-19T00:00:00"/>
    <s v="NO CONFORMIDAD "/>
    <s v="Incumplimiento de los requisitos (legales, de la organización y del cliente) para los “Derechos de Petición Atendidos”"/>
    <s v="No hay un mecanismo de identificación primaria de los PQRSD bien sea en el menú del Gestor Documental o al abrir la Bandeja de Entrada, que permita priorizar y hacer seguimiento a estos radicados."/>
    <x v="11"/>
    <s v="NIVEL CENTRAL"/>
    <x v="30"/>
    <s v="SI "/>
    <m/>
    <s v="Correctiva"/>
    <s v="Seleccionar y hacer seguimiento por parte de cada servidor público del GGCI, de los radicados  relacionados con PQRSD que le sean asignados, mediante la creación de una carpeta en Drive en cuyo interior se cargarán reportes del Gestor Documental, en Excel con los radicados clasificados como petición,  para priorizar su gestión en cumplimiento de los requisitos para &quot;Derechos de Petición Atendidos&quot;"/>
    <d v="2023-12-01T00:00:00"/>
    <x v="39"/>
    <n v="-2"/>
    <s v="A TIEMPO"/>
    <s v="Carpeta Seguimiento PQRSD Dic 2023"/>
    <s v="PORCENTAJE"/>
    <n v="100"/>
    <m/>
    <m/>
    <m/>
    <m/>
    <m/>
    <m/>
    <x v="0"/>
    <m/>
    <s v="18/11/2023: Suscrito mediante memorando No. 20231200008233 del 18 de diciembre de 2023"/>
  </r>
  <r>
    <s v="SALIDA NO CONFORME"/>
    <n v="1123"/>
    <d v="2023-10-19T00:00:00"/>
    <s v="NO CONFORMIDAD "/>
    <s v="De acuerdo al reporte de Salidas No Conformes del l y ll trimestre realizado_x000a_por el proceso de Servicio al Ciudadano, se identificó que el GPM presentó 2_x000a_de 18 que incumplen los requisitos (legales, de la organización y del cliente)_x000a_para los “Derechos de Petición Atendidos”, generando para el proceso salidas No conformes."/>
    <s v="Desconocimiento por parte del GPM de la gestión apropiada ( tiempos, recursos) para dar respuesta según  tipo de requerimiento y terminos de ley."/>
    <x v="0"/>
    <s v="NIVEL CENTRAL"/>
    <x v="7"/>
    <s v="x"/>
    <m/>
    <s v="Correctiva"/>
    <s v="Realizar socialización al GPM con apoyo del grupo de atención al ciudadano, sobre PQRSD, enfatizando en como se deben responder los requerimientos ( según su tipo), los tiempos establecidos para ello; y recursos para pedir ampliación de tiempos de respuesta."/>
    <d v="2023-12-15T00:00:00"/>
    <x v="48"/>
    <s v="CERRADA"/>
    <s v="CERRADA"/>
    <s v="Socialización generada"/>
    <s v="CANTIDAD"/>
    <n v="1"/>
    <m/>
    <m/>
    <m/>
    <m/>
    <m/>
    <m/>
    <x v="1"/>
    <d v="2023-11-08T00:00:00"/>
    <s v="Se aprueba plan de mejora con Orfeo No 20221200010013 de fecha 25/10/2022_x000a_19/04/203: Mediante memorando no. 20222200004283 de fecha 27-12-2022 el responsable solicita prórroga para la  acción correctiva para el 30 de abril de 2023._x000a_19/04/2023: Mediante memorando no. 20221200012323 de fecha 30-12-2022 el Grupo de Control Interno concedió la prórroga para el día 30 de abril de 2023 _x000a_20/04/2023: Mediante memorando no. 20232200000313 de fecha 30-01-2023 el responsable allegó el primer avance correspondiente a la primera acción correctiva._x000a_20/04/2023: El Grupo de Control Interno validó la evidencia suministrada por el responsable,constatando la socialización de los documentos sujetos a actualizción y derogación del Sistema de Gestión Inetegrado (SGI), por medio de la trazabilidad de correos electrónicos de fechas19 de agosto de 2022, 6 de octubre de 2022,7 de octubre de 2022, 21 de octubre de 2022, en los cuales se indicarón pautas para el procedimiento._x000a_20/04/2023: Por medio de memorando no 20231200001763 de fecha 27-03-2023 el Grupo de Control Interno informó los avances de gestión se reciben solo cuando se haya cumplido con la actividad en su totatalidad._x000a_8/06/2023: Mediante memorando No.20232200001013 de fecha 25/04/2023, el responsable solicitó prórroga para el cumplimiento de la acción, ya que  los documentos que hacen parte de las actualizaciones y ajustes son de la linea tematica de educacidn ambiental. Esta linea se integra  al proceso de gestidn de comunicaciones y los ajustes en los documentos deben tener directrices impartidas desde su nuevo proceso_x000a_8/06/2023: Mediante memorando No.20231200002803 del 17 de mayo de 2023 se concedió prorroga hasta el 30 de septiembre de 2023_x000a_17/10/2023: Mediante memorando No.20232200002373 del 22 de septiembre de 2023, el reponsable remitió solicutd de prórroga para el cumplimiento de la acción, ya que han presentando dificultades para los ajustes de los documentos pendientes, el Grupo de Control Interno evaluó la justificiacón y mediante memorando No. 20231200006003 del 17 de octubre de 2023  informó la ampliación para la ejecución de la acción, con fecha del 30 de octubre de 2023. Adicionalmente recalco el cumplimiento de la misma ya que es la tercera aprobación de prórroga. _x000a_8/11/2023: Mediante memorando No. 20232200002863  del 25 de octubre   el responsable remitió evidencia, el Grupo de Control Interno verificó la validéz de los soportes por lo cual mediante memorando No.20231200006373 del 8 de noviembre del 2023 socializó el cierre de la acción No.2 de la No conformidad No.3"/>
  </r>
  <r>
    <s v="AUDITORÍA AL SISTEMA DE GESTIÓN INTEGRADO"/>
    <n v="1124"/>
    <d v="2023-07-30T00:00:00"/>
    <s v="NO CONFORMIDAD "/>
    <s v="NO CONFORMIDAD No.12: DTAM-PNN SERRANIA DE CHIRIBIQUETE_x000a_No se dio cumplimiento al Código Nacional de Tránsito en las normas establecidas organizando las infracciones de los vehículos adscritos a la Dirección Territorial Amazonia en la responsabilidad del Parque Nacional Natural Serranía de Chiribiquete que a la fecha se encuentran pendiente de pago."/>
    <s v="Se generaron comparendos mediante orden formal por infracción al código de tránsito, con cargo a la cédula del funcionario, que cometió la infracción.  "/>
    <x v="5"/>
    <s v="DTOR"/>
    <x v="31"/>
    <m/>
    <s v="x"/>
    <s v="De Corrección"/>
    <s v="Elevar Oficios a las Secretarias de Tránsito de Cundinamarca  y del  Tolima, con el fin de solicitar la desvinculación de los comparendos impuestos a los vehículos de placas  OBG156 y OBG155 asignados al PNN Chiribiquete, dado que al momento de la imposición se hicieron con cargo a la cédula de la persona que conducía el vehículo._x000a__x000a_"/>
    <d v="2023-11-02T00:00:00"/>
    <x v="39"/>
    <n v="-3"/>
    <s v="A TIEMPO"/>
    <s v="Oficios realizados"/>
    <s v="CANTIDAD"/>
    <n v="2"/>
    <m/>
    <m/>
    <s v="MARIA MERCEDES MEDINA - RAYMON SALES"/>
    <m/>
    <m/>
    <m/>
    <x v="0"/>
    <m/>
    <s v="Suscrito mediante memorando No. 20231200008163 del 15 de diciembre de 2023"/>
  </r>
  <r>
    <s v="AUDITORÍA AL SISTEMA DE GESTIÓN INTEGRADO"/>
    <m/>
    <d v="2023-07-30T00:00:00"/>
    <s v="NO CONFORMIDAD "/>
    <s v="NO CONFORMIDAD No.12: DTAM-PNN SERRANIA DE CHIRIBIQUETE_x000a_No se dio cumplimiento al Código Nacional de Tránsito en las normas establecidas organizando las infracciones de los vehículos adscritos a la Dirección Territorial Amazonia en la responsabilidad del Parque Nacional Natural Serranía de Chiribiquete que a la fecha se encuentran pendiente de pago."/>
    <s v="Se generaron comparendos mediante orden formal por infracción al código de tránsito, con cargo a la cédula del funcionario, que cometió la infracción.  "/>
    <x v="5"/>
    <s v="DTOR"/>
    <x v="31"/>
    <m/>
    <s v="x"/>
    <s v="Correctiva"/>
    <s v="Generar matriz de seguimiento en la que se identifique cuentadantes y conductor de los vehículos asignados a la Sede de la Dirección Territorial y las Áreas Protegidas, con el fin de verificar de forma trimestral, la generación o no de infracciones por violación a las normas de tránsito."/>
    <d v="2023-11-02T00:00:00"/>
    <x v="39"/>
    <n v="-3"/>
    <s v="A TIEMPO"/>
    <s v="Matriz de seguimiento"/>
    <s v="CANTIDAD"/>
    <n v="1"/>
    <m/>
    <m/>
    <s v="MARIA MERCEDES MEDINA - RAYMON SALES"/>
    <m/>
    <m/>
    <m/>
    <x v="0"/>
    <m/>
    <s v="Suscrito mediante memorando No. 20231200008163 del 15 de diciembre de 2023"/>
  </r>
  <r>
    <s v="AUDITORIA INTERNA "/>
    <m/>
    <d v="2023-04-26T00:00:00"/>
    <s v="OBSERVACIÓN"/>
    <s v="No se evidenció gestión eficaz en la etapa final del proceso de baja de la camioneta de placas OBG-153, ya que han pasado más de 10 meses sin que se haya surtido la destinación final de la misma."/>
    <s v="N/A"/>
    <x v="5"/>
    <s v="NIVEL CENTRAL"/>
    <x v="12"/>
    <m/>
    <s v="x"/>
    <s v="De Mejora"/>
    <s v="Realizar las gestiones con las entidades autorizadas por la ley, para la disposición final del vehículo."/>
    <d v="2023-09-22T00:00:00"/>
    <x v="44"/>
    <n v="-3"/>
    <s v="A TIEMPO"/>
    <s v="Oficio entidad autorizada para el proceso disposición final del vehículo."/>
    <s v="CANTIDAD"/>
    <n v="1"/>
    <m/>
    <m/>
    <s v="MARIA MERCEDES MEDINA - RAYMON SALES"/>
    <m/>
    <m/>
    <m/>
    <x v="0"/>
    <m/>
    <s v="Suscrito mediante memorando No. 20231200008173 del 15 de diciembre de 2023"/>
  </r>
  <r>
    <s v="AUDITORIA INTERNA "/>
    <m/>
    <d v="2023-04-26T00:00:00"/>
    <s v="OBSERVACIÓN"/>
    <s v="El proceso cuenta con herramientas suficientes para el control del parque automotor; sin embargo, no se tiene claridad respecto de la forma, oportunidad y responsable de aplicar los formatos."/>
    <s v="N/A"/>
    <x v="5"/>
    <s v="NIVEL CENTRAL"/>
    <x v="12"/>
    <m/>
    <s v="x"/>
    <s v="De Mejora"/>
    <s v="Realizar capacitación con los responsables del proceso, en el manejo de los formatos adscritos al mismo."/>
    <d v="2023-09-22T00:00:00"/>
    <x v="40"/>
    <n v="-3"/>
    <s v="A TIEMPO"/>
    <s v="Lista de Asistencia capacitación manejo de formatos por parte de los responsables del proceso,"/>
    <s v="CANTIDAD"/>
    <n v="1"/>
    <m/>
    <m/>
    <s v="MARIA MERCEDES MEDINA - RAYMON SALES"/>
    <m/>
    <m/>
    <m/>
    <x v="0"/>
    <m/>
    <s v="Suscrito mediante memorando No. 20231200008173 del 15 de diciembre de 2023"/>
  </r>
  <r>
    <s v="AUDITORIA INTERNA "/>
    <m/>
    <d v="2023-04-26T00:00:00"/>
    <s v="OBSERVACIÓN"/>
    <s v="Los servidores del Proceso de Gestión de Recursos Físicos no tienen claridad respecto de la Política de Fortalecimiento Institucional y Simplificación de Procesos del MIPG, en lo referente a la gestión de los recursos físicos."/>
    <s v="N/A"/>
    <x v="5"/>
    <m/>
    <x v="12"/>
    <m/>
    <s v="x"/>
    <s v="De Mejora"/>
    <s v="Solicitar capacitación en el manejo de la Política de Fortalecimiento Institucional y Simplificación de Procesos del MIPG, en lo referente a la gestión de los recursos físicos."/>
    <d v="2023-09-22T00:00:00"/>
    <x v="40"/>
    <n v="-3"/>
    <s v="A TIEMPO"/>
    <s v="Lista de Asistencia en el manejo de la Política de Fortalecimiento Institucional y Simplificación de Procesos del MIPG."/>
    <s v="CANTIDAD"/>
    <n v="1"/>
    <m/>
    <m/>
    <s v="MARIA MERCEDES MEDINA - RAYMON SALES"/>
    <m/>
    <m/>
    <m/>
    <x v="0"/>
    <m/>
    <s v="Suscrito mediante memorando No. 20231200008173 del 15 de diciembre de 2023"/>
  </r>
  <r>
    <s v="AUDITORIA INTERNA "/>
    <m/>
    <d v="2023-04-26T00:00:00"/>
    <s v="NO CONFORMIDAD "/>
    <s v="Una vez verificada la información, se observó el incumplimiento del GRF_PR_03 Procedimiento Actualización de Inventarios y el Manual para el manejo y control de Propiedad Planta y Equipo, al no contar con los soportes documentales idóneos que garanticen la propiedad de los bienes."/>
    <s v="Porque el bien no encuentra registrado en bases de datos de las respectivas autoridades."/>
    <x v="5"/>
    <m/>
    <x v="12"/>
    <m/>
    <s v="x"/>
    <s v="Correctiva"/>
    <s v="Dar cumplimiento a lo establecido GRF_PR_03 Procedimiento Actualización de Inventarios y el Manual para el manejo y control de Propiedad Planta y Equipo."/>
    <d v="2023-09-22T00:00:00"/>
    <x v="28"/>
    <n v="-3"/>
    <s v="A TIEMPO"/>
    <s v="Oficio entidad competente para la identificación y localización de la motocicleta"/>
    <s v="CANTIDAD"/>
    <n v="1"/>
    <m/>
    <m/>
    <s v="MARIA MERCEDES MEDINA - RAYMON SALES"/>
    <m/>
    <m/>
    <m/>
    <x v="0"/>
    <m/>
    <s v="Suscrito mediante memorando No. 20231200008173 del 15 de diciembre de 2023"/>
  </r>
  <r>
    <s v="AUDITORIA INTERNA "/>
    <m/>
    <m/>
    <m/>
    <m/>
    <m/>
    <x v="15"/>
    <m/>
    <x v="12"/>
    <m/>
    <s v="x"/>
    <s v="De Corrección"/>
    <s v="Realizar gestión ante los entes competentes para el trámite de localización de la motocicleta y efectuar la respectiva disposición final de la misma."/>
    <d v="2023-09-22T00:00:00"/>
    <x v="28"/>
    <n v="-3"/>
    <s v="A TIEMPO"/>
    <s v="Oficio entidad competente para la identificación y localización de la motocicleta"/>
    <s v="CANTIDAD"/>
    <n v="1"/>
    <m/>
    <m/>
    <s v="MARIA MERCEDES MEDINA - RAYMON SALES"/>
    <m/>
    <m/>
    <m/>
    <x v="0"/>
    <m/>
    <s v="Suscrito mediante memorando No. 20231200008173 del 15 de diciembre de 2023"/>
  </r>
  <r>
    <s v="AUDITORIA INTERNA "/>
    <m/>
    <d v="2023-04-26T00:00:00"/>
    <s v="NO CONFORMIDAD "/>
    <s v="Incumplimiento del rol como primera línea de defensa, de acuerdo con lo definido en el componente de Actividades de Control de MIPG, en lo relacionado con el monitoreo y seguimiento de los riesgos."/>
    <s v="Porque hace falta capacitación en los temas de líneas de defensa por parte del Grupo de Procesos Corporativos."/>
    <x v="5"/>
    <m/>
    <x v="12"/>
    <m/>
    <s v="x"/>
    <s v="Correctiva"/>
    <s v="Dar cumplimiento al rol de primera línea de defensa de acuerdo con lo definido en el componente de Actividades de Control de MIPG, en lo relacionado con el monitoreo y seguimiento de los riesgos."/>
    <d v="2023-09-22T00:00:00"/>
    <x v="40"/>
    <n v="-3"/>
    <s v="A TIEMPO"/>
    <s v="Lista de Asistencia en el manejo del rol como primera línea de defensa, de acuerdo con lo definido en el componente de Actividades de Control de MIPG, en lo relacionado con el monitoreo y seguimiento de los riesgos."/>
    <s v="CANTIDAD"/>
    <n v="1"/>
    <m/>
    <m/>
    <s v="MARIA MERCEDES MEDINA - RAYMON SALES"/>
    <m/>
    <m/>
    <m/>
    <x v="0"/>
    <m/>
    <s v="Suscrito mediante memorando No. 20231200008173 del 15 de diciembre de 2023"/>
  </r>
  <r>
    <s v="AUDITORIA INTERNA "/>
    <m/>
    <d v="2023-04-26T00:00:00"/>
    <s v="NO CONFORMIDAD "/>
    <s v="Incumplimiento del rol como primera línea de defensa, de acuerdo con lo definido en el componente de Actividades de Control de MIPG, en lo relacionado con el monitoreo y seguimiento de los riesgos."/>
    <s v="Porque hace falta capacitación en los temas de líneas de defensa por parte del Grupo de Procesos Corporativos."/>
    <x v="5"/>
    <m/>
    <x v="12"/>
    <m/>
    <s v="x"/>
    <s v="De Corrección"/>
    <s v="Solicitar capacitación en el manejo del rol como primera línea de defensa, de acuerdo con lo definido en el componente de Actividades de Control de MIPG, en lo relacionado con el monitoreo y seguimiento de los riesgos."/>
    <d v="2023-09-22T00:00:00"/>
    <x v="40"/>
    <n v="-3"/>
    <s v="A TIEMPO"/>
    <s v="Lista de Asistencia en el manejo del rol como primera línea de defensa, de acuerdo con lo definido en el componente de Actividades de Control de MIPG, en lo relacionado con el monitoreo y seguimiento de los riesgos."/>
    <s v="CANTIDAD"/>
    <n v="1"/>
    <m/>
    <m/>
    <s v="MARIA MERCEDES MEDINA - RAYMON SALES"/>
    <m/>
    <m/>
    <m/>
    <x v="0"/>
    <m/>
    <s v="Suscrito mediante memorando No. 20231200008173 del 15 de diciembre de 2023"/>
  </r>
  <r>
    <s v="AUDITORIA INTERNA "/>
    <m/>
    <d v="2022-12-16T00:00:00"/>
    <s v="NO CONFORMIDAD "/>
    <s v="NO CONFORMIDAD 1: En la verificación adelantada por el Equipo Auditor del Acta de Inició del Contrato Interadministrativo No 001 del 2022, se evidencia un Acta de inicio del contrato de fecha 04 de febrero del 2022, con la que se establece la etapa de Pre-Operación del contrato como actividad inmersa en la Clausula Segunda, siendo quien firma como supervisor del mismo (Señor Gustavo Sánchez Herrera, Director Territorial Caribe), quien no es el responsable, como se evidencia en el Orfeo radicado No 20224200003023 del 07-02-2022; donde establece la delegación de la supervisión al Subdirector de Sostenibilidad y Negocios Ambientales, Señor Luis Alberto Bautista Peña. No se evidenció Acta de recibo que demuestre la entrega de los bienes y elementos de manera formal y soportada con salidas de_x000a_almacén que pudiera asegura el cumplimiento de la Pre-Operación y Operación efectiva de la Sociedad Hotelera Tequendama,_x000a_incumpliéndose la Clausula Primera del Contrato."/>
    <s v="No se tenia acta de recibo de la entrega de los bienes inmuebles y elementos, debido a que en la medida que se entregaban las obras y los elementos se realizaban actas parciales, lo que genero dificultad en la entrega de bienes y elementos de manera formal y soportada con las respectivas salidas de almacen. "/>
    <x v="1"/>
    <m/>
    <x v="32"/>
    <m/>
    <s v="x"/>
    <s v="De Corrección"/>
    <s v="Incluir acta de recibo que _x000a_demuestre la entrega de los bienes y elementos  en la carpeta de preoperación y operación del Contrato Interadministrativo No 001 del 2022"/>
    <d v="2023-12-18T00:00:00"/>
    <x v="47"/>
    <n v="-3"/>
    <s v="A TIEMPO"/>
    <s v="Acta de recibo en carpeta contractual "/>
    <s v="CANTIDAD"/>
    <n v="1"/>
    <m/>
    <m/>
    <s v="MARIA MERCEDES MEDINA - RAYMON SALES"/>
    <m/>
    <m/>
    <m/>
    <x v="0"/>
    <m/>
    <s v="Suscrito mediante memorando No. 20231200008183del 15 de diciembre de 2023"/>
  </r>
  <r>
    <s v="AUDITORIA INTERNA "/>
    <m/>
    <d v="2022-12-16T00:00:00"/>
    <s v="NO CONFORMIDAD "/>
    <s v="NO CONFORMIDAD 1: En la verificación adelantada por el Equipo Auditor del Acta de Inició del Contrato Interadministrativo No 001 del 2022, se evidencia un Acta de inicio del contrato de fecha 04 de febrero del 2022, con la que se establece la etapa de Pre-Operación del contrato como actividad inmersa en la Clausula Segunda, siendo quien firma como supervisor del mismo (Señor Gustavo Sánchez Herrera, Director Territorial Caribe), quien no es el responsable, como se evidencia en el Orfeo radicado No 20224200003023 del 07-02-2022; donde establece la delegación de la supervisión al Subdirector de Sostenibilidad y Negocios Ambientales, Señor Luis Alberto Bautista Peña. No se evidenció Acta de recibo que demuestre la entrega de los bienes y elementos de manera formal y soportada con salidas de_x000a_almacén que pudiera asegura el cumplimiento de la Pre-Operación y Operación efectiva de la Sociedad Hotelera Tequendama,_x000a_incumpliéndose la Clausula Primera del Contrato."/>
    <s v="No se ha realizado una revision a la documentación  de la fase preoperacional y operacional del Contrato Interadministrativo No 001 del 2022 que se encuentra soportada en la carpeta del contrato"/>
    <x v="1"/>
    <m/>
    <x v="32"/>
    <m/>
    <s v="x"/>
    <s v="De Corrección"/>
    <s v="Revisar la documentación de la fase preoperacional y operacional del Contrato Interadministrativo No 001 del 2022 que se encuentra soportada en la carpeta del contrato"/>
    <d v="2024-12-18T00:00:00"/>
    <x v="47"/>
    <n v="-3"/>
    <s v="A TIEMPO"/>
    <s v="Acta con la revision de la documentacion del proceso operacional y operacional "/>
    <s v="CANTIDAD"/>
    <n v="1"/>
    <m/>
    <m/>
    <s v="MARIA MERCEDES MEDINA - RAYMON SALES"/>
    <m/>
    <m/>
    <m/>
    <x v="0"/>
    <m/>
    <s v="Suscrito mediante memorando No. 20231200008183del 15 de diciembre de 2023"/>
  </r>
  <r>
    <s v="AUDITORIA INTERNA "/>
    <m/>
    <d v="2022-12-16T00:00:00"/>
    <s v="NO CONFORMIDAD "/>
    <s v="NO CONFORMIDAD 4: En la revisión adelantada por el Equipo Auditor de las obligaciones del Contrato Interadministrativo No 001 del 2022, en el marco de la supervisión, no se observan las actas de los Comités de Seguimiento donde se realizó la aprobación del Plan de Inversiones, Presupuesto de Operación, Plan de Manejo y el Plan de Ordenamiento Ecoturístico. En las “Obligaciones del Contratista en la Etapa de Operación Efectiva”, no se observa el Acta del Comité de Seguimiento que se debió haber realizado el 20 de noviembre del 2022 donde se tenía que realizar la aprobación del Presupuesto de Operación para la vigencia 2022, el cual debió ser aprobado por PNNC,_x000a_PNN Tayrona, DTCA, incumpliéndose la Clausula Tercera del Contrato."/>
    <s v="No hay un responsable de la gestion documental del Contrato Interadministrativo del Contrato Interadministrativo No 001 del 2022"/>
    <x v="1"/>
    <m/>
    <x v="32"/>
    <m/>
    <s v="x"/>
    <s v="De Corrección"/>
    <s v="Solicitar al PNN Tayrona que se designe un responsable de la gestión documental del Contrato Interadministrativo No 001 del 2022"/>
    <d v="2023-12-18T00:00:00"/>
    <x v="47"/>
    <n v="-3"/>
    <s v="A TIEMPO"/>
    <s v="Memorando con la solicitud "/>
    <s v="CANTIDAD"/>
    <n v="1"/>
    <m/>
    <m/>
    <s v="MARIA MERCEDES MEDINA - RAYMON SALES"/>
    <m/>
    <m/>
    <m/>
    <x v="0"/>
    <m/>
    <s v="Suscrito mediante memorando No. 20231200008183del 15 de diciembre de 2023"/>
  </r>
  <r>
    <s v="AUDITORIA INTERNA "/>
    <m/>
    <d v="2022-12-16T00:00:00"/>
    <s v="NO CONFORMIDAD "/>
    <s v="NO CONFORMIDAD 4: En la revisión adelantada por el Equipo Auditor de las obligaciones del Contrato Interadministrativo No 001 del 2022, en el marco de la supervisión, no se observan las actas de los Comités de Seguimiento donde se realizó la aprobación del Plan de Inversiones, Presupuesto de Operación, Plan de Manejo y el Plan de Ordenamiento Ecoturístico. En las “Obligaciones del Contratista en la Etapa de Operación Efectiva”, no se observa el Acta del Comité de Seguimiento que se debió haber realizado el 20 de noviembre del 2022 donde se tenía que realizar la aprobación del Presupuesto de Operación para la vigencia 2022, el cual debió ser aprobado por PNNC,_x000a_PNN Tayrona, DTCA, incumpliéndose la Clausula Tercera del Contrato."/>
    <s v="No se ha realizado una revision a la documentación  de la fase preoperacional y operacional del Contrato Interadministrativo No 001 del 2022 que se encuentra soportada en la carpeta del contrato"/>
    <x v="1"/>
    <m/>
    <x v="32"/>
    <m/>
    <s v="x"/>
    <s v="Correctiva"/>
    <s v="Realizar una revisión semestral de la documentación del Contrato Interadministrativo No 001 del 2022 Tequendama para actualizar y mantener vigente la información del _x000a_contrato"/>
    <d v="2024-12-18T00:00:00"/>
    <x v="47"/>
    <n v="-3"/>
    <s v="A TIEMPO"/>
    <s v="Informe con la revision a la documentación del contrato "/>
    <s v="CANTIDAD"/>
    <n v="1"/>
    <m/>
    <m/>
    <s v="MARIA MERCEDES MEDINA - RAYMON SALES"/>
    <m/>
    <m/>
    <m/>
    <x v="0"/>
    <m/>
    <s v="Suscrito mediante memorando No. 20231200008183del 15 de diciembre de 2023"/>
  </r>
  <r>
    <s v="AUDITORIA INTERNA "/>
    <n v="1125"/>
    <d v="2023-07-24T00:00:00"/>
    <s v="NO CONFORMIDAD "/>
    <s v="NO CONFORMIDAD No. 01: DTPA._x000a_En el proceso de verificación realizado por el Equipo Auditor del Grupo de Control Interno en el marco del procedimiento Actualización de Inventarios, no se evidenció la verificación, revisión y actualización de los bienes y elementos asignados como cuentadantes en la DTPA y sus áreas protegidas en las vigencias 2022-2023 que permitan identificar que los bienes se encuentran actualizados y asignados en el uso, servicio, custodia y responsabilidad."/>
    <d v="1899-12-30T00:00:00"/>
    <x v="5"/>
    <m/>
    <x v="32"/>
    <m/>
    <s v="x"/>
    <s v="Correctiva"/>
    <s v="Realizar la verificación, revisión y actualización de los bienes y elementos asignados como cuentadantes en la DTPA y sus áreas protegidas que conlleve a la actualización del inventario."/>
    <d v="2023-12-18T00:00:00"/>
    <x v="47"/>
    <n v="-3"/>
    <s v="A TIEMPO"/>
    <s v="Inventario actualizado"/>
    <s v="PORCENTAJE"/>
    <n v="1"/>
    <m/>
    <m/>
    <s v="MARIA MERCEDES MEDINA - RAYMON SALES"/>
    <m/>
    <m/>
    <m/>
    <x v="0"/>
    <m/>
    <s v="Suscrito mediante memorando No. 20231200008203 del 18 de diciembre de 2023"/>
  </r>
  <r>
    <s v="AUDITORIA INTERNA "/>
    <n v="1126"/>
    <d v="2023-07-24T00:00:00"/>
    <s v="NO CONFORMIDAD "/>
    <s v="NO CONFORMIDAD No. 02: DTPA._x000a_En la evaluación realizada por el Equipo Auditor del Grupo de Control Interno en lo correspondiente a los reportes de consumo de combustible reportados por las áreas adscritas a la DTPA, no se evidenciaron los análisis a las variaciones que permitan identificar que sus justificaciones, correspondieron a la información reportada en las vigencias 2022-2023."/>
    <d v="1899-12-30T00:00:00"/>
    <x v="5"/>
    <m/>
    <x v="32"/>
    <m/>
    <s v="x"/>
    <s v="Correctiva"/>
    <s v="Generar mecanismos que permitan realizar el anaisis eficaz a las variaciones reportadas que se articulen a las justificaciones generadas en los consumos de combustible mensuales enviados a la DTPA."/>
    <d v="2023-12-18T00:00:00"/>
    <x v="47"/>
    <n v="-3"/>
    <s v="CERRADA"/>
    <s v="Matriz con el Analisis y Verificación eficaz del consumo de combustible "/>
    <s v="CANTIDAD"/>
    <n v="1"/>
    <m/>
    <m/>
    <s v="MARIA MERCEDES MEDINA - RAYMON SALES"/>
    <m/>
    <m/>
    <m/>
    <x v="1"/>
    <d v="2023-11-08T00:00:00"/>
    <s v="15/12/2023: Se suscribió plan de mejoramiento mediante memorando No.20231200008073 del 14 d diciembre de 2023."/>
  </r>
  <r>
    <s v="AUDITORIA INTERNA "/>
    <n v="1127"/>
    <d v="2023-07-24T00:00:00"/>
    <s v="NO CONFORMIDAD "/>
    <s v="NO CONFORMIDAD No. 03: DTPA._x000a_En la evaluación realizada por el Equipo Auditor del Grupo de Control Interno en lo correspondiente a los reportes de consumo de servicios públicos reportados por las áreas adscritas a la DTPA, no se observaron los análisis a las variaciones que permitan identificar que sus justificaciones y observaciones, corresponden a la información reportada en las vigencias 2022-2023."/>
    <d v="1899-12-30T00:00:00"/>
    <x v="5"/>
    <m/>
    <x v="32"/>
    <m/>
    <s v="x"/>
    <s v="Correctiva"/>
    <s v="Adoptar acciones que permitan realizar el anaisis eficaz a las variaciones reportadas que se articulen a las justificaciones generadas en los consumos de servicios públicos mensuales enviados a la DTPA."/>
    <d v="2023-12-18T00:00:00"/>
    <x v="47"/>
    <n v="-3"/>
    <s v="A TIEMPO"/>
    <s v="Analisis eficaz del consumo de servicio públicos"/>
    <s v="CANTIDAD"/>
    <n v="1"/>
    <m/>
    <m/>
    <s v="MARIA MERCEDES MEDINA - RAYMON SALES"/>
    <m/>
    <m/>
    <m/>
    <x v="0"/>
    <m/>
    <s v="Suscrito mediante memorando No. 20231200008203 del 18 de diciembre de 2023"/>
  </r>
  <r>
    <s v="AUDITORIA INTERNA "/>
    <n v="1128"/>
    <d v="2023-07-24T00:00:00"/>
    <s v="NO CONFORMIDAD "/>
    <s v="NO CONFORMIDAD No. 04: DTPA_x000a_En la evaluación realizada por el Equipo Auditor del Grupo de Control Interno en el marco del procedimiento actualización de inventarios, no se observó el plaqueteo de los bienes recibidos por donación que se encuentran en servicio en la sede administrativa de la DTPA en las vigencias 2022 – 2023."/>
    <d v="1899-12-30T00:00:00"/>
    <x v="5"/>
    <m/>
    <x v="32"/>
    <m/>
    <s v="x"/>
    <s v="Correctiva"/>
    <s v="Realizar el plaqueteo de los bienes y elementos asignados como cuentadantes en la DTPA y sus áreas protegidas que conlleve al registro y actualización del inventario."/>
    <d v="2023-12-18T00:00:00"/>
    <x v="47"/>
    <n v="-3"/>
    <s v="A TIEMPO"/>
    <s v="Inventario actualizado"/>
    <s v="PORCENTAJE"/>
    <n v="1"/>
    <m/>
    <m/>
    <s v="MARIA MERCEDES MEDINA - RAYMON SALES"/>
    <m/>
    <m/>
    <m/>
    <x v="0"/>
    <m/>
    <s v="Suscrito mediante memorando No. 20231200008203 del 18 de diciembre de 2023"/>
  </r>
  <r>
    <s v="AUDITORIA INTERNA "/>
    <n v="1129"/>
    <d v="2023-07-24T00:00:00"/>
    <s v="NO CONFORMIDAD "/>
    <s v="NO CONFORMIDAD No. 05: DTPA._x000a_En la evaluación realizada por el Equipo Auditor del Grupo de Control Interno en el marco del procedimiento Entradas A Almacén, Código: GRF_PR_07, Versión 8, Vigente desde el 20-08-2021; no se evidenció el cumplimiento de la actividad No 4: “…Realizar la entrada de los elementos teniendo en cuenta la categoría de Almacén, y la clasificación del bien en el Software de inventarios y registrarlos en el Formato vigente comprobante de entrada de almacén GRF_FO_20. Nota: una vez verificada la información imprimir y firmar…”., no se evidenció el “…Formato vigente comprobante de entrada de almacén GRF_FO_20…”; de los bienes recibidos por donación que se encuentran en servicio y no están plaqueteados en la sede administrativa de la DTPA en las vigencias 2022 – 2023."/>
    <d v="1899-12-30T00:00:00"/>
    <x v="5"/>
    <m/>
    <x v="32"/>
    <m/>
    <s v="x"/>
    <s v="Correctiva"/>
    <s v="Generar las entradas de almacen de los elementos teniendo en cuenta la categoría de Almacén, y la clasificación del bien en el Software de inventarios y registrarlos en el Formato vigente comprobante de entrada de almacén GRF_FO_20 recibidos en Donación."/>
    <d v="2023-12-18T00:00:00"/>
    <x v="47"/>
    <n v="-3"/>
    <s v="A TIEMPO"/>
    <s v="Formato actualizado "/>
    <s v="PORCENTAJE"/>
    <n v="1"/>
    <m/>
    <m/>
    <s v="MARIA MERCEDES MEDINA - RAYMON SALES"/>
    <m/>
    <m/>
    <m/>
    <x v="0"/>
    <m/>
    <s v="Suscrito mediante memorando No. 20231200008203 del 18 de diciembre de 2023"/>
  </r>
  <r>
    <s v="AUDITORIA INTERNA "/>
    <n v="1130"/>
    <d v="2023-07-24T00:00:00"/>
    <s v="NO CONFORMIDAD "/>
    <s v="NO CONFORMIDAD No. 06: DTPA._x000a_En la evaluación realizada por el Equipo Auditor del Grupo de Control Interno en el marco del procedimiento Salidas de Almacén, Código: GRF_PR_06, Versión 8, Vigente del 20-08-2021, no se evidenció el cumplimiento de la actividad No 1: “…Recibir las solicitudes de bienes para realizar el respectivo trámite por Consumo, Bajas de bienes, transferencias, traslados, comodatos y por concesión. Nota: Los bienes devolutivos adquiridos con destinación específica en los que se conoce la dependencia, así como los bienes de consumo que no se encuentren físicamente en bodega, no requieren solicitud para asignación. NOTA: Para el caso de elementos de la Tienda de Parques diligenciar el formato vigente solicitud de pedidos GRF_FO_21. …”., de los bienes recibidos por donación que se encuentran en servicio y no están plaqueteados en la sede administrativa de la DTPA en las vigencias 2022 – 2023."/>
    <d v="1899-12-30T00:00:00"/>
    <x v="5"/>
    <m/>
    <x v="32"/>
    <m/>
    <s v="x"/>
    <s v="Correctiva"/>
    <s v="Generar las salidas de almacen de los elementos teniendo en cuenta la categoría de Almacén, y la clasificación del bien en el Software de inventarios y registrarlos en el Formato vigente comprobante de salida de almacén GRF_FO_19 recibidos en Donación."/>
    <d v="2023-12-18T00:00:00"/>
    <x v="47"/>
    <n v="-3"/>
    <s v="A TIEMPO"/>
    <s v="Formato actualizado "/>
    <s v="PORCENTAJE"/>
    <n v="1"/>
    <m/>
    <m/>
    <s v="MARIA MERCEDES MEDINA - RAYMON SALES"/>
    <m/>
    <m/>
    <m/>
    <x v="0"/>
    <m/>
    <s v="Suscrito mediante memorando No. 20231200008203 del 18 de diciembre de 2023"/>
  </r>
  <r>
    <s v="AUDITORIA INTERNA "/>
    <n v="1131"/>
    <d v="2023-07-24T00:00:00"/>
    <s v="NO CONFORMIDAD "/>
    <s v="NO CONFORMIDAD No. 07: DTPA._x000a_En el proceso de verificación realizado por el Equipo Auditor del Grupo de Control Interno en el marco del procedimiento actualización de inventarios en la DTPA y sus áreas adscritas, actividad No 2: “…Actualizar el software de inventario teniendo en cuenta los movimientos de los bienes de acuerdo con la información suministrada por los diferentes Cuentadantes, Grupos, Dependencias, Oficinas, Territoriales y Áreas Protegidas…”; no se evidenció el cumplimiento del punto de control relacionado con: “…Reporte de Propiedad Planta y Equipo del software de Inventarios…”; de los bienes y elementos se encuentren constituidos como cuentadantes para las vigencias 2022-2023 en el “…Formato vigente inventario de elementos cuentadante código GRF_FO_17…”."/>
    <d v="1899-12-30T00:00:00"/>
    <x v="5"/>
    <m/>
    <x v="32"/>
    <m/>
    <s v="x"/>
    <s v="Correctiva"/>
    <s v="Verificar que todos los bienes y elementos se encuentren constituidos como cuentadantes y registrados en el reporte de Propiedad Planta y Equipo del software de Inventarios"/>
    <d v="2023-12-18T00:00:00"/>
    <x v="47"/>
    <n v="-3"/>
    <s v="A TIEMPO"/>
    <s v="Inventario actualizado"/>
    <s v="PORCENTAJE"/>
    <n v="1"/>
    <m/>
    <m/>
    <s v="MARIA MERCEDES MEDINA - RAYMON SALES"/>
    <m/>
    <m/>
    <m/>
    <x v="0"/>
    <m/>
    <s v="Suscrito mediante memorando No. 20231200008203 del 18 de diciembre de 2023"/>
  </r>
  <r>
    <s v="AUDITORIA INTERNA "/>
    <n v="1132"/>
    <d v="2023-07-24T00:00:00"/>
    <s v="NO CONFORMIDAD "/>
    <s v="NO CONFORMIDAD No. 08: DTPA - PNN FARALLONES._x000a_En el proceso de verificación realizado por el Equipo Auditor del Grupo de Control Interno en el marco del procedimiento actualización de inventarios actividad No 2: “…Actualizar el software de inventario teniendo en cuenta los movimientos delos bienes de acuerdo con la información suministrada por los diferentes Cuentadantes, Grupos, Dependencias, Oficinas, Territoriales y Áreas Protegidas…”; no se evidenció el cumplimiento del punto de control relacionado con: “…Reporte de Propiedad Planta y Equipo del software de Inventarios…”; de los bienes y elementos se encuentren constituidos como cuentadantes para las vigencias 2022-2023 en el “…Formato vigente inventario de elementos cuentadante código GRF_FO_17…”, en la DTPA y el Parque Nacional Natural Farallones de Cali."/>
    <s v="N/A"/>
    <x v="5"/>
    <m/>
    <x v="32"/>
    <m/>
    <s v="x"/>
    <s v="De Corrección"/>
    <s v="_x000a__x000a_Actualizar el inventario de los bienes y elementos de los cuentadantes que se encuentran en custodia en el PNN Farallones de Cali_x000a_"/>
    <d v="2023-12-18T00:00:00"/>
    <x v="47"/>
    <n v="-3"/>
    <s v="A TIEMPO"/>
    <s v="Inventario actualizado"/>
    <s v="PORCENTAJE"/>
    <n v="1"/>
    <m/>
    <m/>
    <s v="MARIA MERCEDES MEDINA - RAYMON SALES"/>
    <m/>
    <m/>
    <m/>
    <x v="0"/>
    <m/>
    <s v="Suscrito mediante memorando No. 20231200008203 del 18 de diciembre de 2023"/>
  </r>
  <r>
    <s v="AUDITORIA INTERNA "/>
    <n v="1133"/>
    <d v="2023-07-24T00:00:00"/>
    <s v="NO CONFORMIDAD "/>
    <s v="NO CONFORMIDAD No. 09: DTPA._x000a_En el proceso de verificación realizado por el Equipo Auditor del Grupo de Control Interno, en el marco del procedimiento Entradas al Almacén y el aplicativo Neón, actividad No. 2 “Recibir el Bien y verificar sus respectivos soportes”, no se está dando cumplimiento, debido a que el Acta de Donación No. 079 del 4 de noviembre de 2020, se encuentra cargada en el aplicativo, sin firma del Director Territorial, quien recibe la donación como responsable de la Dirección Territorial Pacifico."/>
    <s v="N/A"/>
    <x v="5"/>
    <m/>
    <x v="32"/>
    <m/>
    <s v="x"/>
    <s v="De Corrección"/>
    <s v="Remisión de seguimiento a las Actas de donación de manera mensual, para los próximos tres meses con las firmas correspondientes para su revisión y verificación  "/>
    <d v="2023-12-18T00:00:00"/>
    <x v="47"/>
    <n v="-3"/>
    <s v="A TIEMPO"/>
    <s v="correo electronico con el seguimiento de las acta de donación  "/>
    <s v="CANTIDAD"/>
    <n v="3"/>
    <m/>
    <m/>
    <s v="MARIA MERCEDES MEDINA - RAYMON SALES"/>
    <m/>
    <m/>
    <m/>
    <x v="0"/>
    <m/>
    <s v="Suscrito mediante memorando No. 20231200008203 del 18 de diciembre de 2023"/>
  </r>
  <r>
    <s v="AUDITORIA INTERNA "/>
    <n v="1134"/>
    <d v="2023-07-24T00:00:00"/>
    <s v="NO CONFORMIDAD "/>
    <s v="NO CONFORMIDAD No. 10: DTPA_x000a_En el proceso de verificación realizado por el Equipo Auditor del Grupo de Control Interno, en el marco del procedimiento Salidas del Almacén y el aplicativo Neón, en la Actividad No. 3 “Diligenciar el formato Comprobante de salida de almacén en el software de inventarios, verificar, imprimir y firmar.”, correspondiente al Acta de Donación No. 079 del 31 de agosto de 2020 de KFW, el Comprobante de Salida de Almacén no se encuentra firmado por parte del Jefe del Área. "/>
    <d v="1899-12-30T00:00:00"/>
    <x v="5"/>
    <m/>
    <x v="32"/>
    <m/>
    <s v="x"/>
    <s v="Correctiva"/>
    <s v="_x000a_Realizar seguimiento al diligenciamiento de los formatos y  Comprobantes de salida de almacén en el software de inventarios NEÖN y asegurar su firma."/>
    <d v="2023-12-18T00:00:00"/>
    <x v="47"/>
    <n v="-3"/>
    <s v="A TIEMPO"/>
    <s v="Seguimiento al formato y comprobante de salida de almacén con su respectiva firma"/>
    <s v="CANTIDAD"/>
    <n v="3"/>
    <m/>
    <m/>
    <s v="MARIA MERCEDES MEDINA - RAYMON SALES"/>
    <m/>
    <m/>
    <m/>
    <x v="0"/>
    <m/>
    <s v="Suscrito mediante memorando No. 20231200008203 del 18 de diciembre de 2023"/>
  </r>
  <r>
    <s v="AUDITORIA INTERNA "/>
    <n v="1135"/>
    <d v="2023-07-24T00:00:00"/>
    <s v="NO CONFORMIDAD "/>
    <s v="NO CONFORMIDAD No. 11: DTPA._x000a_En el proceso de verificación realizado por el Equipo Auditor del Grupo de Control Interno, en el marco del procedimiento Salidas del Almacén y el aplicativo Neón, en la actividad No. 2 “Recibir el Bien y verificar sus respectivos soportes”, correspondiente al Acta de Donación No. 103 del 25 de febrero de 2022 de KFW, se encuentran otros soportes que no corresponden a los bienes entregados en el Acta de donación."/>
    <d v="1899-12-30T00:00:00"/>
    <x v="5"/>
    <m/>
    <x v="32"/>
    <m/>
    <s v="x"/>
    <s v="Correctiva"/>
    <s v=" Solicitar por medio de memorando al Grupo Coorporativo de Procesos , sobre aclaración en el procedimiento de ENTRADAS A ALMACÉN con código GRF_PR_07, en el punto de las evidencias que se deben cargar cuando las donaciones vienen compartidas con otras Direcciones Territoriales."/>
    <d v="2023-12-18T00:00:00"/>
    <x v="47"/>
    <n v="-3"/>
    <s v="A TIEMPO"/>
    <s v="Actualización procedimiento de Entradas a Almacén"/>
    <s v="CANTIDAD"/>
    <n v="1"/>
    <m/>
    <m/>
    <s v="MARIA MERCEDES MEDINA - RAYMON SALES"/>
    <m/>
    <m/>
    <m/>
    <x v="0"/>
    <m/>
    <s v="Suscrito mediante memorando No. 20231200008173 del 15 de diciembre de 2023"/>
  </r>
  <r>
    <s v="AUDITORIA INTERNA "/>
    <n v="1136"/>
    <d v="2023-07-24T00:00:00"/>
    <s v="NO CONFORMIDAD "/>
    <s v="NO CONFORMIDAD No. 12: DTPA_x000a_En el proceso de verificación realizado por el Equipo Auditor del Grupo de Control Interno de las Actas de Donación y el aplicativo Neón, se evidenció que en el Acta de Donación No. 087 del 26 de febrero de 2021, el elemento Moto Carguero AKT-AK200 ZW y los accesorios por valor de $10.027.226 no han sido entregados al Parque Nacional Uramba, aunque el  Acta de Donación se encuentra firmada por el responsable de la Dirección Territorial el 26/02/2021."/>
    <d v="1899-12-30T00:00:00"/>
    <x v="5"/>
    <m/>
    <x v="32"/>
    <m/>
    <s v="x"/>
    <s v="De Corrección"/>
    <s v="Remisión de los documentos tales como: el acta de liquidación y el radicado, para su revisión y verificación de eixstencia."/>
    <d v="2023-12-18T00:00:00"/>
    <x v="47"/>
    <n v="-3"/>
    <s v="A TIEMPO"/>
    <s v="correo electronico con los soportes correspondientes "/>
    <s v="CANTIDAD"/>
    <n v="1"/>
    <m/>
    <m/>
    <s v="MARIA MERCEDES MEDINA - RAYMON SALES"/>
    <m/>
    <m/>
    <m/>
    <x v="0"/>
    <m/>
    <s v="Suscrito mediante memorando No. 20231200008173 del 15 de diciembre de 2023"/>
  </r>
  <r>
    <s v="AUDITORIA INTERNA "/>
    <n v="1137"/>
    <d v="2023-07-24T00:00:00"/>
    <s v="NO CONFORMIDAD "/>
    <s v="NO CONFORMIDAD No. 13: DTPA_x000a_En el proceso de verificación realizado por el Equipo Auditor del Grupo de Control Interno, una vez revisados aleatoriamente los elementos dados en donación por KFW para la sede Administrativa de la DTPA, en el Acta No. 082 del 24 de noviembre de 2020, se observa que la mayoría están escritos con marcador y no cuentan con la placa del inventario impresa."/>
    <d v="1899-12-30T00:00:00"/>
    <x v="5"/>
    <m/>
    <x v="32"/>
    <m/>
    <s v="x"/>
    <s v="Correctiva"/>
    <s v="Actualizar el plaqueteo con sus respectivos registros de inventario impresos de los bienes y elementos de adscritos a la sede Administrativa de la DTPA ."/>
    <d v="2023-12-18T00:00:00"/>
    <x v="49"/>
    <n v="-3"/>
    <s v="A TIEMPO"/>
    <s v="Plaqueteo y Registros Actualizados en NEON"/>
    <s v="PORCENTAJE"/>
    <n v="1"/>
    <m/>
    <m/>
    <s v="MARIA MERCEDES MEDINA - RAYMON SALES"/>
    <m/>
    <m/>
    <m/>
    <x v="0"/>
    <m/>
    <s v="Suscrito mediante memorando No. 20231200008173 del 15 de diciembre de 2023"/>
  </r>
  <r>
    <s v="AUDITORIA INTERNA "/>
    <n v="1138"/>
    <d v="2023-07-24T00:00:00"/>
    <s v="OBSERVACIÓN"/>
    <s v="OBSERVACIÓN No. 01: DTPA._x000a_En el proceso de verificación realizado por el Equipo Auditor del Grupo de Control Interno, la responsable de proyectos de Cooperación, no ha revisado la pertinencia de la Caracterización del Proceso de Cooperación Nacional No Oficial Internacional del Sistema de Gestión Integrado."/>
    <s v="N/A"/>
    <x v="16"/>
    <m/>
    <x v="32"/>
    <m/>
    <s v="x"/>
    <s v="De Mejora"/>
    <s v="Solicitar socialización mediante memorando a la Oficina Asesora de Planeación sobre el tema  de la Caracterización del Proceso de Cooperación Nacional No Oficial Internacional del Sistema de Gestión Integrado"/>
    <d v="2023-12-18T00:00:00"/>
    <x v="47"/>
    <n v="-3"/>
    <s v="A TIEMPO"/>
    <s v="Memorando solicitud de Socialización "/>
    <s v="CANTIDAD"/>
    <n v="1"/>
    <m/>
    <m/>
    <s v="MARIA MERCEDES MEDINA - RAYMON SALES"/>
    <m/>
    <m/>
    <m/>
    <x v="0"/>
    <m/>
    <s v="Suscrito mediante memorando No. 20231200008173 del 15 de diciembre de 202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7">
  <r>
    <s v="AUDITORÍA INTERNA "/>
    <n v="5"/>
    <d v="2017-10-13T00:00:00"/>
    <x v="0"/>
    <s v="No conformidad No. 1 No se dio cumplimiento a las actividades las actividades 13, 16 y 23 del procedí-miento por parte del Santuario de Fauna y Flora Los Flamencos en lo que compete a tener ajustado y aprobado el documento Plan de Manejo y sus anexos Programa de Monitoreo, Plan de Emergencia y Con-contingencia por Desastres Naturales y Plan de Contingencia para Riesgo Publico incumpliendo con el numeral 5.3 Política de Calidad NTCGP1000 y el elemento 1.2.2 Modelo de Operación por Procesos 1.2 Con-ponente Direccionamiento Estratégico, 1. Modulo Control de Planeación y Gestión."/>
    <s v="Desarrollo del debido proceso de revisión en niveles central y territorial._x000a__x000a_­Falta de seguimiento por parte de DTCA y Área Protegida."/>
    <s v="Administración y Manejo del Sistema de Parques Nacionales Naturales"/>
    <s v="DTCA"/>
    <x v="0"/>
    <m/>
    <s v="x"/>
    <s v="De Corrección"/>
    <s v="Corrección: Actualizar el instrumento de planificación de acuerdo al alcance establecido por los tres niveles de PNNC (AP, DTCA, NC)_x000a_• Componente Diagnóstico: 30 de abril de 2020_x000a_• Componente de ordenamiento: 31 de Julio del 2020_x000a_• Componente Plan Estratégico de Acción: 31 de diciembre del 2020_x000a_DOCUMENTO ACTUALIZADO: 31 de diciembre del 2020_x000a_"/>
    <x v="0"/>
    <d v="2023-12-29T00:00:00"/>
    <n v="0"/>
    <b v="0"/>
    <m/>
    <m/>
    <m/>
    <d v="2022-12-09T00:00:00"/>
    <s v="En la vigencia 2022, el Santuario de Flora y Fauna Los Flamencos se ha continuado con el ejercicio de la recopilación de información (secundaria y/o trabajo de campo por el equipo del área protegida) e identificación de elementos faltantes que nutren el instrumento de planificación, basados en los lineamientos institucionales (hoja metodológica Código: AMSPNN_IN_19 vigente desde 2017), y la GUIA METODOLÓGICA para la planeación y el manejo de las áreas protegidas administradas por PNN – Marta C. Díaz L.2020; identificando la necesidad de incorporar al diagnóstico del AP las prácticas tradicionales de los consejos comunitarios de comunidades negras que hacen uso del Santuario. Atendiendo lo anterior, se solicitó apoyo al Proyecto GIZ MIMAC, Manejo Integral Marino Costero en el marco de la iniciativa IKI, quienes contrataron la Consultoría para el levantamiento de esta información, y de la cual ya se cuenta con una versión preliminar en espera de la entrega formal del documento. Además, el equipo del AP avanza en el análisis de la encuesta socioeconómica realizada a finales de la vigencia 2021, para actualizar el componente diagnóstico del instrumento de planificación. _x000a__x000a_Es importante adicionar, que se ha avanzado en la suscripción del Acuerdo de Relacionamiento con tres consejos comunitarios de Camarones y Perico, vecinos al Santuario Los Flamencos, logrando la firma del Pacto el día 04 de agosto de 2022. Para el caso de las comunidades indígenas, se avanza en el proceso de negociación del acuerdo Yanama con las autoridades tradicionales de las comunidades wayuu que se encuentran al interior del área protegida; para lo cual ha sido necesario solicitar el apoyo de entes territoriales (oficina Asuntos indígenas del Distrito de Riohacha y La Gobernación de La Guajira) para avanzar en la comprensión del acuerdo Yanama en el uso del lenguaje propio y con la participación de palabreros de la región (estos últimos financiados por GIZ). Ambos acuerdos han sido trabajados, revisados y avalados por el Grupo de Gobernanza y Oficina Jurídica del Nivel Central y Territorial Caribe. Sin embargo, aun las instancias de concertación no están consolidadas para definir el proceso de concertación del instrumento de planificación. Así mismo se expresa, que el área protegida cuenta con la aprobación de los documentos anexos referenciados en la no conformidad No.1. (Programa de Monitoreo en revisión por nivel central, Plan de Emergencia y Contingencia por Desastres Naturales aprobado por memorando No. 20221500000043 del 07 de enero de 2022 y Plan de Contingencia para Riesgo Publico con memorando No. 20211500001763 del 30 de julio de 2021). _x000a__x000a_Es importante adicionar, que desde la jefatura del área protegida se realizó la solicitud de viabilidad para la formulación del instrumento de planificación del SFF Los Flamencos - Documento versión institucional a la Subdirección de Gestión y Manejo de Áreas Protegidas a través del memorando No. 20226760002853 del 27 de octubre de 2022, con la finalidad de poder avanzar en la formulación del documento y no continuar sin Plan de Manejo. De acuerdo a lo anterior, el día 28 de noviembre de 2022 con el memorando No. 20222000007573 la Subdirección de Gestión y Manejo de la Entidad informa que están atentos a orientar y acompañar el proceso de formulación del instrumento, para lo cual se generarán los espacios necesarios en los que se analicen los alcances y se estructure el documento, respondiendo a las situaciones particulares con las comunidades relacionadas con el Santuario y que es necesario esperar la vigencia 2023, cuando se organice el personal relacionado con la gestión de la Subdirección, pero dejó abierta la posibilidad de desarrollar una sesión virtual en la segunda semana de diciembre con el objetivo de analizar con el área protegida los requerimientos y definir la ruta de trabajo para la vigencia 2023. "/>
    <s v="ELSA ROSMERY LEÓN"/>
    <m/>
    <m/>
    <m/>
    <s v="ABIERTA"/>
    <m/>
    <s v="SE AVALAN LOS AVANCES REPORTADOS PARA EL DOCUMENTO PRELIMINAR DIAGNOSTICO MEDIANTE ORFEO No20201200008323 DEL 02-10-2020._x000a__x000a_Suscrito con Orfeo No 20171200007593 del 27-11-2017_x000a_Se concedió prórroga mediante Orfeo No 20181200006063 del 21-11-2018 hasta el 31-12-2019._x000a_El GCI con Orfeo 20201200008811 concedió prórroga hasta el 31-12-2020. Solicitó  avance  del II y III  cuatrimestre con  el porcentaje y la fecha en que se realizó la actividad .  _x000a_El GCI con Orfeo 20201200003353 solicitó a la Coordinadora del Grupo de Planeación y Manejo, concepto sobre solicitud de prórroga presentada por el AP _x000a_El GCI con Orfeo 20201200004103 concedió prórroga hasta el 30-05-2021._x000a_Con Orfeo 20211200006233 del 15 de julio  el Grupo concedió prórroga hasta el 31 de agosto._x000a_Con Orfeo 20216760002833 el Área Protegida presenta al Grupo de Control Interno  las limitaciones que han tenido para dar cumplimiento a la no conformidad y a la fecha establecida y un avance del 60% al 5 de octubre de 2021, sin embargo , no informa la fecha estimada para dar cumplimiento.  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Se concedió prórroga mediante Orfeo No 20221200002743 del 28-03-2022 de acuerdo al comunicado radicado con orfeo No 20226760000783 del 18 de marzo de 2022. _x000a__x000a_Mediante memorando radicado No 20226510002643 de fecha 11 diciembre de 2022, la unidad de decisión remite el detalle de los avances realizados frente a la acción, mediante memorando  No 20221200011973 de fecha 23 de diciembre de 2022 el Grupo de Control Interno emite respuesta y se concede plazo para cumplimiento final de la acción hasta el 30 marzo de 2023. _x000a_Se concedió prórroga mediante Orfeo No 20231200004293 del 13-07-2023 hasta el 29-12-2023."/>
  </r>
  <r>
    <s v="AUDITORÍA INTERNA "/>
    <m/>
    <d v="2017-10-13T00:00:00"/>
    <x v="0"/>
    <s v="No conformidad No. 1 No se dio cumplimiento a las actividades las actividades 13, 16 y 23 del procedí-miento por parte del Santuario de Fauna y Flora Los Flamencos en lo que compete a tener ajustado y aprobado el documento Plan de Manejo y sus anexos Programa de Monitoreo, Plan de Emergencia y Con-contingencia por Desastres Naturales y Plan de Contingencia para Riesgo Publico incumpliendo con el numeral 5.3 Política de Calidad NTCGP1000 y el elemento 1.2.2 Modelo de Operación por Procesos 1.2 Con-ponente Direccionamiento Estratégico, 1. Modulo Control de Planeación y Gestión."/>
    <s v="Desarrollo del debido proceso de revisión en niveles central y territorial._x000a__x000a_­Falta de seguimiento por parte de DTCA y Área Protegida."/>
    <s v="Administración y Manejo del Sistema de Parques Nacionales Naturales"/>
    <s v="DTCA"/>
    <x v="0"/>
    <m/>
    <s v="x"/>
    <s v="De Corrección"/>
    <s v="Actualizar la información correspondiente al  Documentos Plan de Manejo en el alcance establecido por la DTCA y el Nivel Central. "/>
    <x v="0"/>
    <d v="2023-12-29T00:00:00"/>
    <n v="0"/>
    <b v="0"/>
    <m/>
    <m/>
    <m/>
    <d v="2022-12-09T00:00:00"/>
    <s v="En la vigencia 2022, el Santuario de Flora y Fauna Los Flamencos se ha continuado con el ejercicio de la recopilación de información (secundaria y/o trabajo de campo por el equipo del área protegida) e identificación de elementos faltantes que nutren el instrumento de planificación, basados en los lineamientos institucionales (hoja metodológica Código: AMSPNN_IN_19 vigente desde 2017), y la GUIA METODOLÓGICA para la planeación y el manejo de las áreas protegidas administradas por PNN – Marta C. Díaz L.2020; identificando la necesidad de incorporar al diagnóstico del AP las prácticas tradicionales de los consejos comunitarios de comunidades negras que hacen uso del Santuario. Atendiendo lo anterior, se solicitó apoyo al Proyecto GIZ MIMAC, Manejo Integral Marino Costero en el marco de la iniciativa IKI, quienes contrataron la Consultoría para el levantamiento de esta información, y de la cual ya se cuenta con una versión preliminar en espera de la entrega formal del documento. Además, el equipo del AP avanza en el análisis de la encuesta socioeconómica realizada a finales de la vigencia 2021, para actualizar el componente diagnóstico del instrumento de planificación. _x000a__x000a_Es importante adicionar, que se ha avanzado en la suscripción del Acuerdo de Relacionamiento con tres consejos comunitarios de Camarones y Perico, vecinos al Santuario Los Flamencos, logrando la firma del Pacto el día 04 de agosto de 2022. Para el caso de las comunidades indígenas, se avanza en el proceso de negociación del acuerdo Yanama con las autoridades tradicionales de las comunidades wayuu que se encuentran al interior del área protegida; para lo cual ha sido necesario solicitar el apoyo de entes territoriales (oficina Asuntos indígenas del Distrito de Riohacha y La Gobernación de La Guajira) para avanzar en la comprensión del acuerdo Yanama en el uso del lenguaje propio y con la participación de palabreros de la región (estos últimos financiados por GIZ). Ambos acuerdos han sido trabajados, revisados y avalados por el Grupo de Gobernanza y Oficina Jurídica del Nivel Central y Territorial Caribe. Sin embargo, aun las instancias de concertación no están consolidadas para definir el proceso de concertación del instrumento de planificación. Así mismo se expresa, que el área protegida cuenta con la aprobación de los documentos anexos referenciados en la no conformidad No.1. (Programa de Monitoreo en revisión por nivel central, Plan de Emergencia y Contingencia por Desastres Naturales aprobado por memorando No. 20221500000043 del 07 de enero de 2022 y Plan de Contingencia para Riesgo Publico con memorando No. 20211500001763 del 30 de julio de 2021). _x000a__x000a_Es importante adicionar, que desde la jefatura del área protegida se realizó la solicitud de viabilidad para la formulación del instrumento de planificación del SFF Los Flamencos - Documento versión institucional a la Subdirección de Gestión y Manejo de Áreas Protegidas a través del memorando No. 20226760002853 del 27 de octubre de 2022, con la finalidad de poder avanzar en la formulación del documento y no continuar sin Plan de Manejo. De acuerdo a lo anterior, el día 28 de noviembre de 2022 con el memorando No. 20222000007573 la Subdirección de Gestión y Manejo de la Entidad informa que están atentos a orientar y acompañar el proceso de formulación del instrumento, para lo cual se generarán los espacios necesarios en los que se analicen los alcances y se estructure el documento, respondiendo a las situaciones particulares con las comunidades relacionadas con el Santuario y que es necesario esperar la vigencia 2023, cuando se organice el personal relacionado con la gestión de la Subdirección, pero dejó abierta la posibilidad de desarrollar una sesión virtual en la segunda semana de diciembre con el objetivo de analizar con el área protegida los requerimientos y definir la ruta de trabajo para la vigencia 2023. "/>
    <s v="VIVIANA ROCÍO DURAN CASTR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Se concedió prórroga mediante Orfeo No 20231200004293 del 13-07-2023 hasta el 29-12-2023."/>
  </r>
  <r>
    <s v="AUDITORÍA INTERNA "/>
    <n v="16"/>
    <d v="2018-06-26T00:00:00"/>
    <x v="0"/>
    <s v="NC No 1: No se evidenció en los expedientes contractuales el  cumplimiento de la normativa de gestión documental de conformidad con lo establecido por los art. 11 y 16 Ley 594 de 2000, artículo 4 del acuerdo 002 de 2014 del Archivo General de la Nación, art. 36 de la Ley 1437 de 2011,numeral 7.5. Información Documentada,7.5.1 Generalidades, literal b y numeral 7.5.3 Control de la Información Documentada NTC ISO 9001:2015, sin determinar puntos de control incumpliendo el procedimiento de convenios V2, Ley 1712 de 2014 y Ley de Transparencia y del Derecho al acceso Información pública."/>
    <s v="Deficiente conocimiento de las normas legales y técnicas_x000a_que regulan los aspectos propios de la gestión archivística"/>
    <s v="Gestión Contractual"/>
    <s v="DTCA"/>
    <x v="1"/>
    <m/>
    <s v="x"/>
    <s v="De Corrección"/>
    <s v="Revisar el total de (71) expedientes de convenio sujeto de auditoria vigencias (2014-2018) y corregir  las inconsistencias teniendo en cuenta normatividad de gestión documental y Ley General de Archivo. Se remitirán como evidencia el total de  expedientes corregidos relacionados en el informe de auditoria y una muestra aleatoria de cinco (5) expedientes  adicionales . Acta de reunión producto del ejercicio de revisión de los expedientes"/>
    <x v="1"/>
    <d v="2022-11-30T00:00:00"/>
    <n v="394"/>
    <s v="VENCIDA"/>
    <m/>
    <m/>
    <m/>
    <m/>
    <m/>
    <s v="FANNY SABOGAL AGUDELO"/>
    <m/>
    <m/>
    <m/>
    <s v="ABIERTA"/>
    <m/>
    <s v="*ABIERTA POR FECHA DE CUMPLIMIENTO memorando 20191200000663 del 12-02-2019._x000a_El GCI con ORFEO 20191200005183 requirió evidencias _x000a_El GCI con ORFEO 20191200006993 del 22/10/2019 reitero requerimiento._x000a_Con ORFEO 20191200007123 del 25/10/2019 el GCI concedió prórroga hasta el 05/12/2019. _x000a_El GCI solicitó evidencias con 20201200002593 01/04/2020._x000a_Con ORFEO 20201200006643 del 24 de agosto  de 2020 concedió prórroga._x000a_Con Orfeo  20201200010813 del  1° de diciembre  se concedió prórroga._x000a_Con Orfeo 20211200002733 se concedió prórroga._x000a_El Grupo de Control Interno con Orfeo N. 20211200009393 del 30 de septiembre concedio prórroga hasta el 10 de diciembre de 2021.  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Mediante Orfeo 20221200003943de fecha 28/04/2022 se informa que se registran los avances enviados por la Dirección mediante ORFEO 20226510001703 DEL 24/03/2022_x000a__x000a_Memorando 20226510001703 del 24 de marzo de 2022, la Dirección informa que la No conformidad se encuentra vencida, pendiente que el coordinador administrativo y financiero solicite prórroga justificada._x000a__x000a__x000a_Mediante memorando 20221200004633 de fecha 19/05/2022  se da respuesta a memorando 20226560005733 de 16 de mayo de 2022 solicitud de modficación de fechas de cumplimiento  de las acciones _x000a__x000a_7/06/2023: Mediante memorando No 20231200002983 del 25 de mayo de 2023, el Grupo de Control Interno solicitó evidencias a la Dirección Territorial Caribe de las acciones vencidas. 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17"/>
    <d v="2018-06-26T00:00:00"/>
    <x v="0"/>
    <s v="NC No 2. No se evidenció en los expedientes contractuales la adecuada supervisión de los mismos, incumpliendo con lo dispuesto en el Manual de Contratación y Supervisión de la Entidad, art 83 y 84 Ley 1474 de 2011, así como el Estatuto General de Contratación de la Administración Publica"/>
    <s v="Falta de capacitación por parte de la DTCA a los supervisores de convenios en cuanto a sus responsabilidades, administrativas,  técnicas, jurídicas, fi nancieras y contables"/>
    <s v="Gestión Contractual"/>
    <s v="DTCA"/>
    <x v="1"/>
    <m/>
    <s v="x"/>
    <s v="De Corrección"/>
    <s v="Revisar el total de (71)  expedientes de convenios que fueron sujeto de auditoria (2014-2018), remitir el total de expedientes corregidos relacionados en el informe de auditoria, acta de reunión y memorandos del ejercicio de revisión y entrega de documentación con los responsables  "/>
    <x v="1"/>
    <d v="2022-11-30T00:00:00"/>
    <n v="394"/>
    <s v="VENCIDA"/>
    <m/>
    <m/>
    <m/>
    <m/>
    <m/>
    <s v="VIVIANA ROCÍO DURAN CASTRO"/>
    <m/>
    <m/>
    <m/>
    <s v="ABIERTA"/>
    <m/>
    <s v="*ABIERTA POR FECHA DE CUMPLIMIENTO memorando 20191200000663 del 12-02-2019._x000a_El GCI con ORFEO 20191200005183 requirió evidencias _x000a_El GCI con ORFEO 20191200006993 del 22/10/2019 reitero  requerimiento._x000a_Con ORFEO 20191200007123 del 25/10/2019 el GCI concedió prórroga hasta el 05/12/2019.  _x000a_El GCI solicitó evidencias con 20201200002593 01/04/2020._x000a_Con ORFEO 20201200006643 del 24 de agosto  de 2020 concedió prórroga _x000a_Con Orfeo  20201200010813 del  1° de diciembre  se concedió prórroga._x000a_Con Orfeo 20211200002733 se concedió prórroga._x000a_El Grupo de Control Interno con Orfeo N. 20211200009393 del 30 de septiembre concedio prórroga hasta el  10 de diciembre de 2021.   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Mediante Orfeo 20221200003943de fecha 28/04/2022  se informa que se registran los avances enviados por la Dirección mediante ORFEO 20226510001703 del 24/03/2022_x000a__x000a_Memorando 20226510001703 del 24 de marzo de 2022, la Dirección informa que la No conformidad se encuentra vencida, pendiente que el coordinador administrativo y financiero solicite prórroga justificada._x000a__x000a__x000a_Mediante memorando 20221200004633 de fecha 19/05/2022  se da respuesta a memorando 20226560005733 de 16 de mayo de 2022 solicitud de modficación de fechas de cumplimiento  de las acciones _x000a__x000a_7/06/2023: Mediante memorando No 20231200002983 del 25 de mayo de 2023, el Grupo de Control Interno solicitó evidencias a la Dirección Territorial Caribe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18"/>
    <d v="2018-06-26T00:00:00"/>
    <x v="0"/>
    <s v="NC No 2. No se evidenció en los expedientes contractuales la adecuada supervisión de los mismos, incumpliendo con lo dispuesto en el Manual de Contratación y Supervisión de la Entidad, art 83 y 84 Ley 1474 de 2011, así como el Estatuto General de Contratación de la Administración Publica"/>
    <s v="Falta de capacitación por parte de la DTCA a los supervisores de convenios en cuanto a sus responsabilidades, administrativas,  técnicas, jurídicas, fi nancieras y contables"/>
    <s v="Gestión Contractual"/>
    <s v="DTCA"/>
    <x v="1"/>
    <m/>
    <s v="x"/>
    <s v="De Corrección"/>
    <s v="Revisar el total de (71)  expedientes de convenios que fueron sujeto de auditoria (2014-2018), remitir el total de expedientes corregidos relacionados en el informe de auditoria, acta de reunión y memorandos del ejercicio de revisión y entrega de documentación con los responsables  "/>
    <x v="1"/>
    <d v="2022-11-30T00:00:00"/>
    <n v="394"/>
    <s v="VENCIDA"/>
    <m/>
    <m/>
    <m/>
    <m/>
    <m/>
    <s v="VIVIANA ROCÍO DURAN CASTRO"/>
    <m/>
    <m/>
    <m/>
    <s v="ABIERTA"/>
    <m/>
    <s v="*ABIERTA POR FECHA DE CUMPLIMIENTO memorando 20191200000663 del 12-02-2019._x000a_El GCI con ORFEO 20191200005183 requirió evidencias AC127_x000a_El GCI con ORFEO 20191200006993 del 22/10/2019 reitero  requerimiento._x000a_Con ORFEO 20191200007123 del 25/10/2019 el GCI concedió prórroga hasta el 05/12/2019.  _x000a_El GCI solicitó evidencias con 20201200002593 01/04/2020._x000a_Con ORFEO 20201200006643 del 24 de agosto  de 2020 concedió prórroga _x000a_Con Orfeo  20201200010813 del  1° de diciembre  se concedió prórroga._x000a_Con Orfeo 20211200002733 se concedió prórroga._x000a_El Grupo de Control Interno con Orfeo N. 20211200009393 del 30 de septiembre concedio prórroga hasta el  10 de diciembre de 2021.   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Memorando 20226510001703 del 24 de marzo de 2022, la Dirección informa que la No conformidad se encuentra vencida, pendiente que el coordinador administrativo y financiero solicite prórroga justificada._x000a__x000a__x000a_Mediante memorando 20221200004633 de fecha 19/05/2022  se da respuesta a memorando 20226560005733 de 16 de mayo de 2022 solicitud de modficación de fechas de cumplimiento  de las acciones _x000a__x000a_7/06/2023: Mediante memorando No 20231200002983 del 25 de mayo de 2023, el Grupo de Control Interno solicitó evidencias a la Dirección Territorial Caribe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20"/>
    <d v="2018-06-26T00:00:00"/>
    <x v="0"/>
    <s v="NC No 4. Se evidenció poca gestión en la legalización de anticipos de las cuentas 142012 y 14202 de los Estados Básicos Contables 2014-2018, incumpliendo el Régimen de Contabilidad Pública, directrices de Nivel Central,  literal b) del artículo 7.5.1 y literal a) del 7.5.3.1 ISO 9001:2015"/>
    <s v="Falta de apropiación e inobservancia del manual de contratación y supervisión de la entidad  por parte de los supervisores  de convenios"/>
    <s v="Gestión Contractual"/>
    <s v="DTCA"/>
    <x v="1"/>
    <m/>
    <s v="x"/>
    <s v="De Corrección"/>
    <s v="Verificar  el total de (71) expedientes de los convenios sujeto de auditoria vigencia 2014-2018 e incluir los soportes faltantes correspondientes a las legalizaciones financieras de acuerdo a las normas contables y directrices de Nivel Central. Se remitirá como evidencia los expedientes corregidos relacionados en el informe de auditoría y una muestra aleatoria de 5 expedientes adicionales y Acta de reunión "/>
    <x v="1"/>
    <d v="2022-11-30T00:00:00"/>
    <n v="394"/>
    <s v="VENCIDA"/>
    <m/>
    <m/>
    <m/>
    <m/>
    <m/>
    <s v="YESMINDELID RIAÑO SASTRE"/>
    <m/>
    <m/>
    <m/>
    <s v="ABIERTA"/>
    <m/>
    <s v="*ABIERTA POR FECHA DE CUMPLIMIENTO memorando 20191200000663 del 12-02-2019._x000a_*ABIERTA POR FECHA DE CUMPLIMIENTO memorando 20191200000663 del 12-02-2019._x000a_El GCI con ORFEO 20191200005183 requirió evidencias _x000a_El GCI con ORFEO  20191200006993 del 22/10/2019 GCI reitero  requerimiento._x000a_Con ORFEO 20191200007123 del 25/10/2019 el GCI  se requirió a la DT Caribe reportar las evidencias de la acción de corrección de la No Conformidad No.4 o en su defecto solicitar la prórroga correspondiente al GCI, antes de su vencimiento. _x000a_El GCI solicitó evidencias con 20201200002593 01/04/2020._x000a_Con ORFEO 20201200006643 del 24 de agosto  de 2020  se concedió prórroga._x000a_Con Orfeo  20201200010813 del  1° de diciembre  se concedió prórroga._x000a_Con Orfeo 20211200002733 se concedió prórroga. _x000a_El Grupo de Control Interno con Orfeo N. 20211200009393 del 30 de septiembre concedio prórroga hasta el  10 de diciembre de 2021.   _x000a__x000a_Mediante Orfeo 20221200003943de fecha 28/04/2022  se informa que se registran los avances enviados por la Dirección mediante ORFEO 20226510001703 del 24/03/2022_x000a__x000a_Memorando 20226510001703 del 24 de marzo de 2022, la Dirección informa que la No conformidad se encuentra vencida, pendiente que el coordinador administrativo y financiero solicite prórroga justificada._x000a__x000a_Mediante memorando 20221200004633 de fecha 19/05/2022  se da respuesta a memorando 20226560005733 de 16 de mayo de 2022 solicitud de modficación de fechas de cumplimiento  de las acciones _x000a__x000a_7/06/2023: Mediante memorando No 20231200002983 del 25 de mayo de 2023, el Grupo de Control Interno solicitó evidencias a la Dirección Territorial Caribe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23"/>
    <d v="2019-11-05T00:00:00"/>
    <x v="0"/>
    <s v="NO CONFORMIDAD  No 1:No se tienen aprobados en su totalidad los Planes de Manejo de las áreas protegidas adscritas a la DTAM, se requiere generar los mecanismos e instancias necesarias ante la Dirección Territorial Amazonia,  Subdirección de Gestión y Manejo de Áreas Protegidas, Oficina Asesora Jurídica y el Grupo de Participación Social que conlleven a su  aprobación."/>
    <s v="Las rutas de trabajo planteadas con cada una de las áreas protegidas no han sido objeto de seguimiento para identificar debilidades y particularidades, que permita el avance en la construcción de los planes de manejo. "/>
    <s v="Administración y Manejo del Sistema de Parques Nacionales Naturales"/>
    <s v="DTAM"/>
    <x v="2"/>
    <m/>
    <s v="x"/>
    <s v="De Corrección"/>
    <s v="Establecer matriz de seguimiento en la que se identifique estado de planes de manejo, con cronograma de seguimiento de las acciones que se identifiquen_x000a__x000a_"/>
    <x v="2"/>
    <d v="2023-11-10T00:00:00"/>
    <s v="CERRADA"/>
    <s v="CERRADA"/>
    <s v="Grado de cumplimiento de actividades establecidas_x000a__x000a_"/>
    <s v="PORCENTAJE"/>
    <n v="1"/>
    <m/>
    <m/>
    <s v="RAYMON GUILLERMO SALES CONTRERAS"/>
    <m/>
    <m/>
    <m/>
    <s v="CERRADA"/>
    <d v="2023-12-27T00:00:00"/>
    <s v="Se suscribe mediante memorando No. 20201200002793 del 13 de abril de 2020._x000a_Se concede prorroga mediante orfeo no 20201200010663 del 30-11-2020 hasta el 30-12-2021._x000a_Se avalan las acciones reportadas como avance mediante orfeo no 20201200011173 del 09-12-2020._x000a_Se concede prorroga mediante orfeo No 20211200010523 del 08-11-2021 hasta el 28-11-2022._x000a_Se concede prorroga mediante orfeo No 20221200012083 del 27-12-2022 hasta el 10-11-2023._x000a__x000a__x000a_21/11/2023: Mediante memorando No.20235000014093  del 16 de noviembre del 2023 el responsable solicitó prórroga de la acción, mediante memorando No.20231200006743 del 16 de noviembre de 2023 el Grupo de Control Interno concedió pórroga hasta el 31 de mayo de 2023 y además informo que es la última prórroga otorgada al Plan de Mejoramiento._x000a__x000a_27/12/2023: Mediante memorando No. 20235000015933 del 12 de diciembre de 2023 el responsable remitió evidencias para el cierre de la acción, el Grupo de Control Interno valido las evidencias por lo cual mediante memorando No. 20235000015933  del 27 de diciembre de 2023, socializó el cierre de la acción._x000a_"/>
  </r>
  <r>
    <s v="AUDITORÍA INTERNA "/>
    <m/>
    <d v="2019-11-05T00:00:00"/>
    <x v="0"/>
    <s v="NO CONFORMIDAD  No 1:No se tienen aprobados en su totalidad los Planes de Manejo de las áreas protegidas adscritas a la DTAM, se requiere generar los mecanismos e instancias necesarias ante la Dirección Territorial Amazonia,  Subdirección de Gestión y Manejo de Áreas Protegidas, Oficina Asesora Jurídica y el Grupo de Participación Social que conlleven a su  aprobación."/>
    <s v="Las rutas de trabajo planteadas con cada una de las áreas protegidas no han sido objeto de seguimiento para identificar debilidades y particularidades, que permita el avance en la construcción de los planes de manejo. "/>
    <s v="Administración y Manejo del Sistema de Parques Nacionales Naturales"/>
    <s v="DTAM"/>
    <x v="2"/>
    <m/>
    <s v="x"/>
    <s v="Correctiva"/>
    <s v="Adelantar actividades y seguimentos requeridos con el fin de contar con la formulación de los Planes de Manejo, que permita a la Territorial  adelantar el proceso de adopción de los instrumentos en la presente vigencia._x000a__x000a_"/>
    <x v="2"/>
    <d v="2023-11-10T00:00:00"/>
    <s v="CERRADA"/>
    <s v="CERRADA"/>
    <s v="Planes de Manejo formulados"/>
    <s v="CANTIDAD"/>
    <n v="9"/>
    <m/>
    <m/>
    <s v="RAYMON GUILLERMO SALES CONTRERAS"/>
    <m/>
    <m/>
    <m/>
    <s v="CERRADA"/>
    <d v="2023-12-27T00:00:00"/>
    <s v="Se suscribe mediante memorando No. 20201200002793 del 13 de abril de 2020._x000a_Se concede prorroga mediante orfeo no 20201200010663 del 30-11-2020 hasta el 30-12-2021._x000a_Se avalan las acciones reportadas como avance mediante orfeo no 20201200011173 del 09-12-2020._x000a_Se concede prorroga mediante orfeo No 20211200010523 del 08-11-2021 hasta el 28-11-2022._x000a_Se concede prorroga mediante orfeo No 20221200012083 del 27-12-2022 hasta el 10-11-2023._x000a__x000a_21/11/2023: Mediante memorando No.20235000014093  del 16 de noviembre del 2023 el responsable solicitó prórroga de la acción, mediante memorando No.20231200006743 del 16 de noviembre de 2023 el Grupo de Control Interno concedió pórroga hasta el 31 de mayo de 2023 y además informo que es la última prórroga otorgada al Plan de Mejoramiento._x000a__x000a_27/12/2023: Mediante memorando No. 20235000015933 del 12 de diciembre de 2023 el responsable remitió evidencias para el cierre de la acción, el Grupo de Control Interno valido las evidencias por lo cual mediante memorando No. 20235000015933  del 27 de diciembre de 2023, socializó el cierre de la acción."/>
  </r>
  <r>
    <s v="AUDITORÍA INTERNA "/>
    <n v="54"/>
    <d v="2019-07-15T00:00:00"/>
    <x v="0"/>
    <s v="No Conformidad No.9: No se evidencia cumplimiento del compromiso relacionado con el uso y aprovechamiento más adecuado en actividades de Ecoturismo Comunitario del bote eduardoño E25A0GB con placa 33213 Careta, Careta que a la fecha se encuentra inactiva y en deterioro, tal como lo establece el plan de trabajo en su actividad No. 7 &quot;Definir la situación de la embarcación fondo de Cristal con el fin de darle el uso correspondiente. Si no se cumple se desistirá el requerimiento&quot;."/>
    <s v="Falencias en el ejercicio de supervisión a los compromisos establecidos en el Plan de Trabajo del Contrato con la empresa Comunitaria Nativos Activos."/>
    <s v="Sostenibilidad Financiera y Negocios Ambientales"/>
    <s v="DTCA"/>
    <x v="3"/>
    <m/>
    <s v="x"/>
    <s v="De Corrección"/>
    <s v="Determinar el estado de la embarcación y realizar el mantenimiento correspondiente para ponerla en funcionamiento."/>
    <x v="3"/>
    <d v="2023-07-30T00:00:00"/>
    <n v="152"/>
    <s v="VENCIDA"/>
    <s v="Concepto técnico del estado de la embarcación y solicitud de mantenimiento de la misma"/>
    <s v="CANTIDAD"/>
    <n v="1"/>
    <d v="2022-12-19T00:00:00"/>
    <s v="Se solicita prorroga hasta 30 de marzo del 2023, teniendo en cuenta los tiempos que se requieren para la consecución de recursos para el pago de conceptos requeridos para dar de baja la embarcación, se anexan los correos enviados a la DTCA para la gestión"/>
    <s v="RAYMON GUILLERMO SALES CONTRERAS"/>
    <m/>
    <m/>
    <m/>
    <s v="ABIERTA"/>
    <m/>
    <s v="Plan de Mejoramiento  aprobado con Orfeo 20191200009643 del 26/12/2019._x000a_Con Orfeo 20201200006143  el GCI  observó el reporte de avance._x000a_Con 20201200007353 se aprobó ampliación término acción octubre 30._x000a_Con Orfeo 20201200009363 del 6-11-2020 se aprobó ampliación término acción abril  30 del 2021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El GCI informo y concedio prorroga de la acción para el 29 de julio de 2022. mediante orfeo 20221200003463 del 18 de abril 2022, donde adicional a ello comunico que se recibio el comunicado con No de Orfeo 20216660009133 del 30/11/2021 y se recibe la información relacionada con (Que debido al costo beneficio para reparar la embarcación, se dio inicio al procedimiento de la entidad para dar de baja dicha embarcación. Anexo 1. Propuesta económica adecuación bote)  _x000a__x000a_Se recibe memorando con Orfeo No 20226510002173 del 04 de agosto de 2022 donde se eallegan soportes de las gestiones adelantadas para el cumplimiento del plan de mejoera y se da respuesta con memorando No 20221200008613 de fecha 30 agosto de 2022, donde se prorroga de la acción hasta el 30/11/2022_x000a__x000a_Se recibe memorando Orfeo No 20226510002743 del 23/12/2022 donde se eallegan soportes de las gestiones adelantadas para el cumplimiento del plan de mejora y se da respuesta con memorando No 20221200012133 de fecha 27 de diciembre de 2022,donde se prorroga de la acción hasta el 30/03/2022_x000a_GCI: 20/04/2023: Medianete memorando no 20236660000733 de fecha 3-02-2023 el responsable solicita prórroga para la fecha 30/05/2023 para el cumplimiento del Plan de Mejoramiento, a causa de  los tiempos que se requieren para la consecución de recursos para el pago de conceptos requeridos para dar de baja la embarcación, el Grupo de Control Interno evidenció la solicitud del concepto técnico del estado de la embarcación a la DTCA_x000a__x000a_GCI: 20/04/2023: Medianete memorando no 20231200001353 de fecha 28-02-2023l Grupo de Control Interno concedió prórroga con fecha de 30/05/2023_x000a__x000a_28/06/2023: mediante memorando No 20231200003783 del 28 de junio de 2023 se concede prorroga hasta el 30 de julio de 2023, sin embargo con la profesional de calidad Luisa Díaz se sugiró evaluar el cuplimiento de la fehca aprogramada para dar de baja la embarcación, en razón a que la ejecución de la actividad no depende solo del área protegida."/>
  </r>
  <r>
    <s v="AUDITORÍA INTERNA "/>
    <n v="75"/>
    <d v="2019-07-31T00:00:00"/>
    <x v="0"/>
    <s v="No conformidad No. 2: Al realizar el seguimiento al corte 30 de abril de 2019, de los Mapas de riesgos se logró evidenciar que no se generó avance de dos (2) acciones preventivas planteadas con respecto a la Generación de Lineamientos en el trámite de pagos no presupuestales y Realizar seguimiento a la Gestión de las Tesorería de las DT."/>
    <s v="Porque se incumplió con la generación de lineamientos  y seguimientos oportunamente, faltando al autocontrol en el area de tesoreria."/>
    <s v="Gestión de Recursos Financieros"/>
    <s v="NIVEL CENTRAL"/>
    <x v="4"/>
    <m/>
    <s v="x"/>
    <s v="De Corrección"/>
    <s v="Ejecutar las dos (2) acciones preventivas relacionadas con  la Generación de Lineamientos en el trámite de pagos no presupuestales y Realizar seguimiento a la Gestión de las Tesorería de las DT."/>
    <x v="4"/>
    <d v="2023-03-30T00:00:00"/>
    <n v="274"/>
    <s v="VENCIDA"/>
    <s v="Cumplimiento de las acciones preventivas propuestas dentro del mapa de riesgos"/>
    <s v="PORCENTAJE"/>
    <n v="1"/>
    <m/>
    <m/>
    <s v="LUIS EBERTO COCA GONZÁLEZ"/>
    <m/>
    <m/>
    <m/>
    <s v="ABIERTA"/>
    <m/>
    <s v="Memorando 220204300001243 del 5 de junio de 2020 solicitud suscripción Plan de Mejoramiento auditoria 2018-2019, suscripción mediante memorando 20201200004353 de junio 11 de 2020._x000a__x000a_Mediante memorando 20221200002003 de feha de 07 de marzo del 2022, solicitid  las evidencias de cierre de las acciones vencidas._x000a__x000a_Se mantiene abierta mediante memorando No 20221200006933 del 14 de julio del 2022, en el cual reposa el acta, la matriz y listados de asistencia de las mesas de trabajo adelantadas entre el Grupo de Gestión Financiera y Control Interno._x000a__x000a_Memorando 20221200008883 del 09 de septiembre del 2022, se aprueba refornulación de la acción._x000a__x000a_Memorando 20221200009803 del 11 de octubre del 2022, solicitud remision Plan de Mejoramiento por Porcesos Gestión con la reformulación. 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la reformulación acciones (2) y (9) vigencia 2019-30 marzo 2023.&quot; Plazos acordado entre  la Coordinadora Grupo de Gestión Financiera  y la Coordinadora Grupo Control Interno.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_x000a__x000a_"/>
  </r>
  <r>
    <s v="AUDITORÍA INTERNA "/>
    <m/>
    <d v="2019-07-31T00:00:00"/>
    <x v="0"/>
    <s v="No conformidad No. 9: En el momento de realizar la verificación de la cartera de FONAM, se logró evidenciar que la misma es generada en procesos diferentes al de Recursos Financieros, sin embargo; este último es el que realiza la Gestión de Cobro cuando conoce su origen y el deudor legal._x000a_Sin bien es cierto el proceso de Recursos Financieros debe registrar, contabilizar y reflejar en sus Estados Financieros la cartera de la entidad, no es menos cierto que la Gestión de Cobro de la misma no puede realizarla este proceso, por cuanto la causa, el detalle, el deudor, el concepto entre otros se origina en procesos totalmente diferentes al proceso de Recursos Financieros._x000a_Al realizar el cotejo individual de esta cartera de FONAM, se vislumbró que existen cuentas por cobrar desde la vigencia 2005 (19 años), en cartera la cual ha sido depurada y se encuentra pendiente por cobrar, incumpliéndose  lo estipulado en la Resolución 357 de fecha 23 de julio de 2008, y resolución 193 de 2016, emitidas por la Contaduría General de la Nación, “Por la cual se adopta el procedimiento de control interno contable y de reporte del informe anual de evaluación a la Contaduría General de la Nación”, en su anexo “PROCEDIMIENTO PARA LA IMPLEMEN-TACIÓN Y EVALUACIÓN DEL CONTROL INTERNO CONTABLE”, el cual establece: …3.2.14. Análisis, verificación y conciliación de información. Debe realizarse permanentemente el análisis de la información contable registrada en las diferentes subcuentas, a fin de contrastarla y ajustarla, si a ello hubiere lugar, con las fuentes de datos que provienen de aquellas dependencias que generan informa-ción relativa a bancos, inversiones, nómina, rentas o cuentas por cobrar, deuda pública, propiedad, planta y equipo, entre otros(…)_x000a_Asimismo, el numeral 3.2.1.indica la  Estructura del área contable y gestión por procesos, así: De acuerdo con la complejidad de la estruc-tura organizacional y de las operaciones que desarrollan las entidades, deberán contar con una estructura del área contable que les per-mita desarrollar adecuadamente todas las etapas que comprenden el proceso contable. En tal sentido, deberán diseñar y mantener, en su estructura organizacional, los procesos necesarios para la adecuada administración del sistema contable y disponer de un sistema de información que les permita cumplir adecuadamente sus funciones. Con tal fin, las entidades deberán adelantar acciones tendientes a determinar la forma como circula la información, observando su conveniencia y eficiencia, así como su contribución a la neutralización o mitigación de los riesgos relacionados con la oportunidad de la información. En este análisis, se deberán identificar, de manera clara, los documentos soporte a través de los cuales fluye la información, para establecer posteriormente su relación y efecto sobre la contabilidad, así como determinar los puntos críticos o de mayor impacto sobre el resultado del proceso contable. Para este fin, se pueden elaborar diagramas de flujo que vinculen los diferentes procesos desarrollados por la entidad y que permitan identificar los responsables y la forma como fluye y debe fluir la información financiera para proceder luego a implementar los controles que se requieran._x000a_Por lo anteriormente expuesto, el análisis, verificación y conciliación de información lo realiza el  proceso de Recursos Financieros desde una óptica netamente contable, pero  el cobro de la cartera son fuentes de datos que provienen de otras dependencias que generan in-formación, como en este caso particularmente el de las Cuentas por Cobrar._x000a_ _x000a__x000a_"/>
    <s v="No existen lineamientos en la entidad para el manejo de la cartera estableciendo actividades, responsables y puntos de control transversal a todas las dependencias de la entidad._x000a_"/>
    <s v="Gestión de Recursos Financieros"/>
    <s v="NIVEL CENTRAL"/>
    <x v="4"/>
    <m/>
    <s v="x"/>
    <s v="Correctiva"/>
    <s v="Socializar y dar aplicación procedimiento gestión cartera con el fin de establecer actividades, responsables y puntos de control "/>
    <x v="4"/>
    <d v="2023-03-30T00:00:00"/>
    <n v="274"/>
    <s v="VENCIDA"/>
    <s v="Actas de reunión socialización procedimiento Gestión Cartera"/>
    <s v="CANTIDAD"/>
    <n v="9"/>
    <m/>
    <m/>
    <s v="LUIS EBERTO COCA GONZÁLEZ"/>
    <m/>
    <m/>
    <m/>
    <s v="ABIERTA"/>
    <m/>
    <s v="Memorando 220204300001243 del 5 de junio de 2020 solicitud suscripción Plan de Mejoramiento auditoria 2018-2019, suscripción mediante memorando 20201200004353 de junio 11 de 2020. Memorando 202043000202093  de 01092020 y prorroga concedida orfeo 20201200007733 del 24092020. Memorando 20204300004703 del 03112020, solicitud prórroga. Concedida memorando 20201200009733 del 11112020._x000a__x000a_Mediante memorando 20221200002003 de feha de 07 de marzo del 2022, se solicita las evidencias para el  de cierre de las acciones vencidas._x000a__x000a_Esta acción se encuentra en procesos de depuracion en las mesas de trabajo realizadas entre el Grupo de Control Interno y el Grupo de Gestión Financiera, en el plan de mejoramiento del mes de julio se verá reflejado en estado actual de la acción._x000a__x000a_Se mantiene abierta mediante memorando No 20221200006933 del 14 de julio del 2022,  en el cual reposa el acta, la matriz y listados de asistencia de las mesas de trabajo adelantadas entre el Grupo de Gestión Financiera y Control Interno,  en cuanto no se evidenciaron las actas de socialización del procedimiento._x000a__x000a_Memorando 20221200008883 del 09 de septiembre del 2022, se aprueba refornulación de la acción._x000a__x000a_Memorando 20221200009803 del 11 de octubre del 2022, solicitud remision Plan de Mejoramiento por Porcesos Gestión con la reformulación. 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la reformulación acciones (2) y (9) vigencia 2019-30 marzo 2023.&quot; Plazos acordado entre  la Coordinadora Grupo de Gestión Financiera  y la Coordinadora Grupo Control Interno.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n v="109"/>
    <d v="2020-05-08T00:00:00"/>
    <x v="0"/>
    <s v="No Conformidad No.4 No se da cumplimiento en su totalidad a la actividad No 10 del procedimiento en lo que_x000a_corresponde a: “… Transferir las series documentales de los archivos de gestión al archivo central o Semiactivo, de_x000a_acuerdo a lo estipulado en la tabla de retención documental y diligenciando el formato único de Transferencias_x000a_documentales. …”"/>
    <s v="La mayoría de los integrantes del GCEA no revisan ni gestionan oportunamente la solicitudes que llegan a través del aplicativo Orfeo y falta conocimiento avanzado de manejo de archivo físico por parte del asistente administrativo. "/>
    <s v="Gestión de Tecnologías y Seguridad de la Información"/>
    <s v="NIVEL CENTRAL"/>
    <x v="5"/>
    <m/>
    <s v="x"/>
    <s v="De Corrección"/>
    <s v="Organizar los archivos de gestión fisicos y digitales y realizar un control periódico de los archivos digitales"/>
    <x v="5"/>
    <d v="2022-12-15T00:00:00"/>
    <n v="379"/>
    <s v="VENCIDA"/>
    <s v="Plan de trabajo"/>
    <s v="CANTIDAD"/>
    <n v="1"/>
    <m/>
    <m/>
    <s v="JAIRO ADRIANO ARTEAGA VELASQUEZ"/>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
  </r>
  <r>
    <s v="AUDITORÍA INTERNA "/>
    <m/>
    <d v="2020-05-08T00:00:00"/>
    <x v="0"/>
    <s v="No Conformidad No.4 No se da cumplimiento en su totalidad a la actividad No 10 del procedimiento en lo que_x000a_corresponde a: “… Transferir las series documentales de los archivos de gestión al archivo central o Semiactivo, de_x000a_acuerdo a lo estipulado en la tabla de retención documental y diligenciando el formato único de Transferencias_x000a_documentales. …”"/>
    <s v="La mayoría de los integrantes del GCEA no revisan ni gestionan oportunamente la solicitudes que llegan a través del aplicativo Orfeo y falta conocimiento avanzado de manejo de archivo físico por parte del asistente administrativo. "/>
    <s v="Gestión de Tecnologías y Seguridad de la Información"/>
    <s v="NIVEL CENTRAL"/>
    <x v="5"/>
    <m/>
    <s v="x"/>
    <s v="Correctiva"/>
    <s v="elaborar diagnóstico del estado de los archivos de gestión y organziar los archivos físicos y digitales."/>
    <x v="5"/>
    <d v="2022-12-15T00:00:00"/>
    <n v="379"/>
    <s v="VENCIDA"/>
    <s v="Plan de trabajo"/>
    <s v="CANTIDAD"/>
    <n v="1"/>
    <m/>
    <m/>
    <s v="JAIRO ADRIANO ARTEAGA VELASQUEZ"/>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
  </r>
  <r>
    <s v="AUDITORÍA INTERNA "/>
    <m/>
    <d v="2020-05-08T00:00:00"/>
    <x v="0"/>
    <s v="No Conformidad No.4 No se da cumplimiento en su totalidad a la actividad No 10 del procedimiento en lo que_x000a_corresponde a: “… Transferir las series documentales de los archivos de gestión al archivo central o Semiactivo, de_x000a_acuerdo a lo estipulado en la tabla de retención documental y diligenciando el formato único de Transferencias_x000a_documentales. …”"/>
    <s v="La mayoría de los integrantes del GCEA no revisan ni gestionan oportunamente la solicitudes que llegan a través del aplicativo Orfeo y falta conocimiento avanzado de manejo de archivo físico por parte del asistente administrativo. "/>
    <s v="Gestión de Tecnologías y Seguridad de la Información"/>
    <s v="NIVEL CENTRAL"/>
    <x v="5"/>
    <m/>
    <s v="x"/>
    <s v="Correctiva"/>
    <s v="solicitar sensibilizaciones en el manejo de los archivos físicos y digitales."/>
    <x v="5"/>
    <d v="2022-12-15T00:00:00"/>
    <n v="379"/>
    <s v="VENCIDA"/>
    <s v="Capacitaciones"/>
    <s v="CANTIDAD"/>
    <n v="1"/>
    <m/>
    <m/>
    <s v="JAIRO ADRIANO ARTEAGA VELASQUEZ"/>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0-05-08T00:00:00"/>
    <x v="0"/>
    <s v="No Conformidad No.4 No se da cumplimiento en su totalidad a la actividad No 10 del procedimiento en lo que_x000a_corresponde a: “… Transferir las series documentales de los archivos de gestión al archivo central o Semiactivo, de_x000a_acuerdo a lo estipulado en la tabla de retención documental y diligenciando el formato único de Transferencias_x000a_documentales. …”"/>
    <s v="La mayoría de los integrantes del GCEA no revisan ni gestionan oportunamente la solicitudes que llegan a través del aplicativo Orfeo y falta conocimiento avanzado de manejo de archivo físico por parte del asistente administrativo. "/>
    <s v="Gestión de Tecnologías y Seguridad de la Información"/>
    <s v="NIVEL CENTRAL"/>
    <x v="5"/>
    <m/>
    <s v="x"/>
    <s v="Correctiva"/>
    <s v="Control de gestión de archivos digitales"/>
    <x v="5"/>
    <d v="2022-12-15T00:00:00"/>
    <n v="379"/>
    <s v="VENCIDA"/>
    <s v="Estado de Orfeos de la Dependencia"/>
    <s v="CANTIDAD"/>
    <n v="1"/>
    <m/>
    <m/>
    <s v="JAIRO ADRIANO ARTEAGA VELASQUEZ"/>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19-11-30T00:00:00"/>
    <x v="0"/>
    <s v="No Conformidad No 8:Se registran elementos recibidos en comodatos-administración que de acuerdo con la información suministrada en la auditoria, estos elementos no son de responsabilidad de la entidad como la casa y los paneles solares que se encuentran asignados a la sede de Nuquí ocasionando gastos por concepto de seguros entre otros."/>
    <s v="Están pendientes los trámites para liquidar el comodato y el convenio establecidos con la Alcaldía y Fontur. "/>
    <s v="Gestión de Recursos Físicos"/>
    <s v="DTPA"/>
    <x v="6"/>
    <m/>
    <s v="x"/>
    <s v="Correctiva"/>
    <s v="Relizar las acciones pertinentes para la liquidacion total del comodato dejando implmentaado el procedimeinto de reitoro de los equipos del inventario del Parque."/>
    <x v="6"/>
    <d v="2022-03-30T00:00:00"/>
    <n v="639"/>
    <s v="VENCIDA"/>
    <s v="Comunicaciones"/>
    <s v="CANTIDAD"/>
    <n v="1"/>
    <d v="2022-05-13T00:00:00"/>
    <s v="Se identifico el comodato o préstamo de uso a titulo precario No.NQ-CM-002-14 con el cual se tiene el punto de promoción y divulgación de parques nacionales naturales de Colombia y desarrollo de programas de apoyo a las comunidades artesanales de la localidad del municipio de Nuquí Chocó; sin embargo esta liderado por la unidad administrativa especial de aeronáutica civil; firmado en su entonces por la doctora Julia Miranda Londoño quien era la Directora General de PNNC y la directora del la Aeronáutica Regional Antioquia._x000a_Por lo anterior se viene gestionando con NC la firma de acta de restitución de inmueble en comodato para la entrega de los equipos y el retiro del inventario de la DTPA._x000a_Evidencias:_x000a_-Contrato de comodato No. NQ-CM-002-14_x000a_-Acta de restitución inmueble en comodato de la Aeronáutica civil unidad administrativa especial_x000a_-Remisión de acta a NC para firma"/>
    <s v="YESMINDELID RIAÑO SASTRE"/>
    <m/>
    <m/>
    <m/>
    <s v="ABIERTA"/>
    <m/>
    <s v="Suscrito según memorando No. 20201200006463 del 13 de agosto de 2020._x000a_Se autoriza prorroga según memorando 20201200011083 del 4/12/2020. _x000a_Mediante memorando No. 20217500010333 del 16/06/2021, se presentan las evidencias de avance para el cumplimiento.._x000a_Medainte memorando No. 20217500013533 del 6/08/2021 se presenta porrroga hasta el 30/11/2021_x000a_Medainte memorando No.20211200007093 del 11/08/2021  se prorroga  la accion._x000a_Mediante radicado 20217500023503 del 31/12/21 del 31/12/2021  solicta prorroga de la acción_x000a_Se requiere mediante memorando 20221200002833 del 30/03/2022_x000a_Se requiere mediante radicado 20221200009433 del 29 de septiembre de 2022_x000a_Se da respuesta mediante memorando 20221200012183 del 27/12/2022_x000a_06/06/20023: Mediante memorando No.20231200002943 de fecha 24 de mayo de 2023, se requirió al responsable evidencia de las acciones vencidas ._x000a_"/>
  </r>
  <r>
    <s v="AUDITORÍA INTERNA "/>
    <m/>
    <d v="2020-08-18T00:00:00"/>
    <x v="0"/>
    <s v="No conformidad No.3. No se evidenció el consecutivo en el listado de visitantes y control de recaudo presentado por PNN Old Providence, en el mes de febrero de 2020, es decir, que se cumple parcialmente las actividades 7 y 9 del procedimiento Recaudo y registro de ingreso. Es necesario llevar un control del resumen de la boletería vendida."/>
    <s v="No hubo un punto de control que nos permitiera evidenciar el consecutivo faltante dado que correspondia a exento y por ende no afectaba el reporte financiero"/>
    <s v="Gestión de Recursos Financieros"/>
    <s v="DTCA"/>
    <x v="1"/>
    <m/>
    <s v="x"/>
    <s v="Correctiva"/>
    <s v="Establecer un punto de control con el profesional de ecoturismo y contador de la DTCA a fin de garantizar el consecutivo en la boletaria independiente que afecte o no el valor recaudado "/>
    <x v="7"/>
    <d v="2022-11-30T00:00:00"/>
    <n v="394"/>
    <s v="VENCIDA"/>
    <s v="Consecutivo de facturacion del pnn old providence "/>
    <s v="PORCENTAJE"/>
    <n v="1"/>
    <m/>
    <m/>
    <s v="FANNY SABOGAL AGUDELO"/>
    <m/>
    <m/>
    <m/>
    <s v="ABIERTA"/>
    <m/>
    <s v="Solicitud de suscripción PM-PG 2020430004783 07102020, sucripción del PM orfeo 2020120008943 del 29102020._x000a_Con Orfeo No. 20211200001813 del 8 de marzo de 2021 el Grupo de Control Interno aprobó la prórroga._x000a_El Grupo de Control Interno con Orfeo N. 20211200009393 del 30 de septiembre concedio prórroga hasta el  30 de junio de 2022._x000a_El Grupo de Control Interno con Orfeo N. 20221200008613 del 04 de agosto concedio prórroga hasta el  30 de noviembre de 2022._x000a_06/06/20023: Mediante memorando No.20231200002913 de fecha 23 de mayo de 2023, se requirió al responsable evidencia de las acciones vencidas ."/>
  </r>
  <r>
    <s v="AUDITORIA INTERNA "/>
    <m/>
    <d v="2022-09-12T00:00:00"/>
    <x v="0"/>
    <s v="No Conformidad #3: Como resultado de la verificación de los documentos a cargo del Proceso Administración y Manejo del Sistema_x000a_de Parques Nacionales Naturales, se evidenció que trece (13) documentos de veinticuatro (24) disponibles en el_x000a_Modelo Integrado de Planeación y Gestión- SGI no se encuentran elaborados y/o presentan inconsistencia en_x000a_cuanto a la definición de algunas características de los mismos, incumplimiento con los lineamientos estipulados_x000a_en el instructivo Elaboración, Actualización y Derogación de Documentos del Sistema de Gestión Integrado – SGI. "/>
    <s v="No hay socialización ni orientación a los temáticos encargados de los documentos  en base al instructivo Elaboración, Actualización y Derogación de Documentos del Sistema de Gestión Integrado – SGI, para  la actualización de  documentos."/>
    <s v="Administración y Manejo del Sistema de Parques Nacionales Naturales"/>
    <s v="NIVEL CENTRAL"/>
    <x v="7"/>
    <m/>
    <s v="x"/>
    <s v="Correctiva"/>
    <s v="Analizar las incosistencias de los documentos,hacer los ajustes requeridos y solicitar la oficialización a la OAP."/>
    <x v="8"/>
    <d v="2023-09-30T00:00:00"/>
    <s v="CERRADA"/>
    <s v="CERRADA"/>
    <s v="Docuemntos oficializados_x000a_"/>
    <s v="CANTIDAD"/>
    <n v="13"/>
    <m/>
    <m/>
    <s v="PAULA ANDREA ARCINIEGAS "/>
    <m/>
    <m/>
    <m/>
    <s v="CERRADA"/>
    <d v="2023-11-08T00:00:00"/>
    <s v="Se aprueba plan de mejora con Orfeo No 20221200010013 de fecha 25/10/2022_x000a_19/04/203: Mediante memorando no. 20222200004283 de fecha 27-12-2022 el responsable solicita prórroga para la  acción correctiva para el 30 de abril de 2023._x000a_19/04/2023: Mediante memorando no. 20221200012323 de fecha 30-12-2022 el Grupo de Control Interno concedió la prórroga para el día 30 de abril de 2023 _x000a_20/04/2023: Mediante memorando no. 20232200000313 de fecha 30-01-2023 el responsable allegó el primer avance correspondiente a la primera acción correctiva._x000a_20/04/2023: El Grupo de Control Interno validó la evidencia suministrada por el responsable,constatando la socialización de los documentos sujetos a actualizción y derogación del Sistema de Gestión Inetegrado (SGI), por medio de la trazabilidad de correos electrónicos de fechas19 de agosto de 2022, 6 de octubre de 2022,7 de octubre de 2022, 21 de octubre de 2022, en los cuales se indicarón pautas para el procedimiento._x000a_20/04/2023: Por medio de memorando no 20231200001763 de fecha 27-03-2023 el Grupo de Control Interno informó los avances de gestión se reciben solo cuando se haya cumplido con la actividad en su totatalidad._x000a_8/06/2023: Mediante memorando No.20232200001013 de fecha 25/04/2023, el responsable solicitó prórroga para el cumplimiento de la acción, ya que  los documentos que hacen parte de las actualizaciones y ajustes son de la linea tematica de educacidn ambiental. Esta linea se integra  al proceso de gestidn de comunicaciones y los ajustes en los documentos deben tener directrices impartidas desde su nuevo proceso_x000a_8/06/2023: Mediante memorando No.20231200002803 del 17 de mayo de 2023 se concedió prorroga hasta el 30 de septiembre de 2023_x000a_17/10/2023: Mediante memorando No.20232200002373 del 22 de septiembre de 2023, el reponsable remitió solicutd de prórroga para el cumplimiento de la acción, ya que han presentando dificultades para los ajustes de los documentos pendientes, el Grupo de Control Interno evaluó la justificiacón y mediante memorando No. 20231200006003 del 17 de octubre de 2023  informó la ampliación para la ejecución de la acción, con fecha del 30 de octubre de 2023. Adicionalmente recalco el cumplimiento de la misma ya que es la tercera aprobación de prórroga. _x000a_8/11/2023: Mediante memorando No. 20232200002863  del 25 de octubre   el responsable remitió evidencia, el Grupo de Control Interno verificó la validéz de los soportes por lo cual mediante memorando No.20231200006373 del 8 de noviembre del 2023 socializó el cierre de la acción No.2 de la No conformidad No.3"/>
  </r>
  <r>
    <s v="AUDITORÍA INTERNA "/>
    <m/>
    <d v="2020-11-27T00:00:00"/>
    <x v="0"/>
    <s v="NO CONFORMIDAD No. 3: No se evidenció cumplimiento por parte del Parque Nacional Natural Gorgona a lo establecido en la actividad No 8 del procedimiento Gestión del Riesgo de Desastres Naturales y Socionaturales._x000a__x000a_Actividad No 8: Socializar el Plan de Emergencia y Contingencia por Desastres Naturales y Socionaturales a los Consejos Municipales y Departamentales de Gestión del Riesgo."/>
    <s v="No se aplicó el procedimiento como está establecido en la actividad No. 8, en lo que corresponde al procedimiento de Gestión del Riesgo de Desastres Naturales"/>
    <s v="Administración y Manejo del Sistema de Parques Nacionales Naturales"/>
    <s v="DTPA"/>
    <x v="8"/>
    <m/>
    <s v="x"/>
    <s v="Correctiva"/>
    <s v="Aplicación y cumplimiento del procedimiento de Gestión de Riesgo de Desastres Naturales, en lo correspondiente a la gestión con los  los Consejos Municipales y Departamentales de Gestión del Riesgo, para incluir en las agendas de las reuniones la socialización del plan de Emergencia y Contingencia  por Desastres Naturales  del PNN Gorgona"/>
    <x v="9"/>
    <d v="2023-07-31T00:00:00"/>
    <n v="151"/>
    <s v="VENCIDA"/>
    <s v="No. socializaciones programadas/ socializaciones ejecutadas"/>
    <s v="CANTIDAD"/>
    <n v="4"/>
    <d v="2022-11-10T00:00:00"/>
    <s v="Se generó un espacio, con el equipo de trabajo del PNNG,  asi como, con entidades residentes  y organismos residentes en el AP, en donde, se socializó el Plan de Emergencia y contingencias de desastres naturales._x000a_-Registro fotográfico del espacio_x000a_-Lista y ayuda de memoria del espacio generado."/>
    <s v="PAULA ANDREA ARCINIEGAS"/>
    <m/>
    <m/>
    <m/>
    <s v="ABIERTA"/>
    <m/>
    <s v="SUSCRITO MEDIANTE ORFEO No 20211200000943 DEL 02-02-2021._x000a_Mediante memo 20217500023503 del 31/12/21 indica que esta en proceso de actualización,  Se requiere mediante memorando 20221200002833 del 30/03/2022_x000a_Se hace seguimiento con el enlace de calidad de la DTPA el día 28 de septiembre de 2022  mediante reunión_x000a_Se requiere mediante radicado 20221200009433 del 29 de septiembre de 2022_x000a_Se da respuesta con memorando 20221200011203 del  29/11/2022_x000a__x000a_27/06/2023: Mediante memorando No. 20231200002823 de 23 de mayo de 2023, el Grupo de Control Interno Solicito evidencias de las acciones vencidas._x000a__x000a_27/06/2023: Mediante memorando No 20237500011203 del 29 de mayo de 2023, el responsable comunió que el  Plan de Emergencia y contingencias de desastres naturales no se en cuentra aprobado._x000a__x000a__x000a_27/06/2023:  Mediante memorando No. 20231200002823 de 31 de mayo de 2023, el Grupo de Control Interno informó nuevo plazo de entrega para la acción de la No Conformidad No. 3  hasta el 31 de julio de 2023."/>
  </r>
  <r>
    <s v="AUDITORÍA INTERNA "/>
    <n v="259"/>
    <d v="2020-11-23T00:00:00"/>
    <x v="0"/>
    <s v="NO CONFORMIDAD No. 5: Se evidencia en contratos de obra y suministro, falta de acta de liquidación del contrato, lo que implica incumplimiento a la actividad 13 del procedimiento ABS_PR_05."/>
    <s v="No se realizo la supervisión de los contratos de obra y suministro en la actividad correspondiente a su liquidación a efectos de proceder de manera oportuna."/>
    <s v="Gestión Contractual"/>
    <s v="DTPA"/>
    <x v="9"/>
    <m/>
    <s v="x"/>
    <s v="Correctiva"/>
    <s v="Proceder con la liquidación de los contratos de obra y de suministro de la vigencia 2019. "/>
    <x v="10"/>
    <d v="2023-01-31T00:00:00"/>
    <n v="332"/>
    <s v="VENCIDA"/>
    <s v="Actas de liquidación elaboradas, firmadas y publicadas."/>
    <s v="PORCENTAJE"/>
    <n v="1"/>
    <m/>
    <m/>
    <s v="MARIA MERCEDES MEDINA"/>
    <m/>
    <m/>
    <m/>
    <s v="ABIERTA"/>
    <m/>
    <s v="Suscrito mediante  Orfeo  radicado  No 20211200003113 DEL 26-04-2021._x000a_ Se requiere mediante memorando 20221200002833 del 30/03/2022 _x000a_Se requiere mediante radicado 20221200009433 del 29 de septiembre de 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r>
  <r>
    <s v="AUDITORIA INTERNA "/>
    <m/>
    <d v="2022-10-20T00:00:00"/>
    <x v="0"/>
    <s v="NO CONFORMIDAD 10: GRUPO DE TALENTO HUMANO De acuerdo con la revisión de los expedientes 2021440610100008E,.20214406101000024E, 2015440610100006E, 20154406101000011E, 2021440610100005E, 20164406101000003E, se evidencia que no se realizó la evaluación médica de retiro conforme lo descrito en la actividad del procedimiento GTH_PR_26_Desvinculacion_asistida_V_1."/>
    <s v="El procedimiento GTH_PR_26_Desvinculacion_asistida_V_1 se encuentra desactualizado  "/>
    <s v="Gestión del Talento Humano"/>
    <s v="NIVEL CENTRAL"/>
    <x v="10"/>
    <m/>
    <s v="x"/>
    <s v="Correctiva"/>
    <s v="Socializar el procedimiento GTH_PR_26_Desvinculacion_asistida_V_1"/>
    <x v="11"/>
    <d v="2023-07-30T00:00:00"/>
    <n v="152"/>
    <s v="VENCIDA"/>
    <s v="procedimiento GTH_PR_26_Desvinculacion_asistida_V_1 socializado"/>
    <s v="CANTIDAD"/>
    <n v="1"/>
    <m/>
    <m/>
    <s v="FANNY SABOGAL AGUDELO"/>
    <m/>
    <m/>
    <m/>
    <s v="ABIERTA"/>
    <m/>
    <s v="Mediante memorando con radicado Orfeo No 20221200011333 de fecha 5 diciembre de 2022 se aprobó la suscripción del plan de mejoramiento. _x000a_15/12/2023: Mediante memorando No. 20231200007233 del 4 de diciembre de 2023, se requirio evidencias de las acciones que se encuenrtan en estado abierto vencidas con el fin de actualizar la matriz."/>
  </r>
  <r>
    <s v="AUDITORÍA INTERNA "/>
    <m/>
    <d v="2021-07-22T00:00:00"/>
    <x v="0"/>
    <s v="NO CONFORMIDAD No.3 No se evidenciaron los soportes de Facturación por concepto de servicio de alimentos y bebidas para las vigencias 2015 y 2016."/>
    <s v="Falta de apropiación de la normatividad de archivo y técnicas gestión documental "/>
    <s v="Gestión Documental"/>
    <s v="DTCA"/>
    <x v="3"/>
    <m/>
    <s v="x"/>
    <s v="Correctiva"/>
    <s v="Archivar copia digital de las facturas generadas a partir de 2021  por la Empresa Comunitaria _x000a__x000a_"/>
    <x v="12"/>
    <d v="2023-04-30T00:00:00"/>
    <n v="243"/>
    <s v="VENCIDA"/>
    <s v="Copia digital de las facturas generadas "/>
    <s v="PORCENTAJE"/>
    <n v="1"/>
    <d v="2022-11-11T00:00:00"/>
    <s v="Se ha avanzado, sin embargo a la fecha no ha sido posible tener todas las copias digitales. En virtud de la anterior se solicita prórroga a 30/11/2022"/>
    <s v="FANNY SABOGAL AGUDELO"/>
    <m/>
    <m/>
    <m/>
    <s v="ABIERTA"/>
    <m/>
    <s v="Se suscribe mendiante memorando 20211200009203 de fecha 28 de septiembre de 2021 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con radicado Orfeo No 20226510002483 del 02 de noviembre de 2022 la Dirección Teritorial remite el reporte de avances de la acción y solicita reprogramación en la fecha de cumplimiento, a lo cual el GCI mediante memorando con radicado Orfeo No 20221200011433 del 05 de diciembre de 2022 comunica que se otorga la prorroga para cumplimiento de la acción hasta el 09 de diciembre de 2022. _x000a__x000a_Se recibe memorando Orfeo No 20226510002743 del 23/12/2022 donde se eallegan soportes de las gestiones adelantadas para el cumplimiento del plan de mejoera y se da respuesta con memorando No 20221200012133 de fecha 27 de diciembre de 2022, donde se prorroga de la acción hasta el 30/03/2022_x000a_20/04/2023: Mediante memorando no.20236660000733  de fecha 23-02-2023 el responsable solicitó prórroga para el cumplimiento del Plan de Mejoramiento para la fecha 30/04/2023, a causa de que las facturas que se deben_x000a_archivar deben ser remitidas por el Eco Hotel La Cocotera, y a pesar de las solicitudes no se han recibido respuesta alguna. _x000a__x000a_20/04/2023: El Grupo de Control Interno mediangte memorando no. 20231200001353 de fecha  28/02/2023 concedió la prórroga para el cumplimiento de la acción propuesta."/>
  </r>
  <r>
    <s v="AUDITORÍA INTERNA "/>
    <n v="352"/>
    <d v="2021-07-22T00:00:00"/>
    <x v="0"/>
    <s v="NO CONFORMIDAD No.12 Los inventarios no se encuentran actualizados. Año tras año se registran las mismas observaciones sobre los mismos elementos que por su naturaleza y estado deben ser reparados, devueltos o reintegrados para el trámite administrativo correspondiente, la infraestructura registrada no involucra los elementos descritos en el otrosí No.3 suscrito el 18 de septiembre de 2013, acuerdo PRIMERO que modifica la Cláusula No.2 alcance, incumpliendo lo establecido en la Obligación No.10 de la Cláusula No.6 del Contrato de Ecoturismo Comunitario No.001 de 2008 entre Parques Nacionales Naturales de Colombia y la Empresa Comunitaria “Nativos Activos”."/>
    <s v=" Desconocimiento del documento de inventario sobre el cual se deberían realizar las actualizaciones_x0009__x0009__x0009__x000a__x0009__x0009__x0009__x000a__x0009__x0009__x0009__x000a__x0009__x0009__x0009__x000a__x0009__x0009__x0009_"/>
    <s v="Gestión de Recursos Físicos"/>
    <s v="DTCA"/>
    <x v="3"/>
    <m/>
    <s v="x"/>
    <s v="Correctiva"/>
    <s v="Realizar las gestiones pertinentes para la actualización del inventario "/>
    <x v="12"/>
    <d v="2023-07-30T00:00:00"/>
    <n v="152"/>
    <s v="VENCIDA"/>
    <s v="Formato Inventario de elementos /cuentadante GRF_FO_17"/>
    <s v="CANTIDAD"/>
    <n v="1"/>
    <d v="2022-06-10T00:00:00"/>
    <s v="EL área avanza en la gestión para la actualización del inventario de la cocotera. Se anexan (Anexo 15. listado de asistencia con la DTCA, Anexo 16. Memorando de solicitud inventario Cocotera) Se solicita ampliar la fecha de cumplimiento hasta el  30 de Noviembre de 2022"/>
    <s v="FANNY SABOGAL AGUDELO"/>
    <m/>
    <m/>
    <m/>
    <s v="ABIERTA"/>
    <m/>
    <s v="Se suscribe mendiante memorando 20211200009203_x000a__x000a_Mediante Orfeo 20221200006543 de fecha 28 de junio de 2022, se da respuesta a memorando radicado por la Dirección Territorial Caribe con Orfeo No 20226510001993 de fecha 10 de junio de 2022, donde se solicita la reprogramación de la acción al 30 de julio de 2022. por lo que se procede a la reprogramación. 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_x000a__x000a_Mediante memorando con radicado Orfeo No 20226510002483 del 02 de noviembre de 2022 la Dirección Teritorial remite el reporte de avances de la acción y solicita reprogramación en la fecha de cumplimiento, a lo cual el GCI mediante memorando con radicado Orfeo No 20221200011433 del 05 de diciembre de 2022 comunica que se otorga la prorroga para cumplimiento de la acción hasta el 09 de diciembre de 2022. _x000a__x000a_Se recibe memorando Orfeo No 20226510002743 del 23/12/2022 donde se eallegan soportes de las gestiones adelantadas para el cumplimiento del plan de mejoera y se da respuesta con memorando No 20221200012133 de fecha 27 de diciembre de 2022,, donde se prorroga de la acción hasta el 28/02/2023_x000a__x000a_GCI:20/04/2023: Medianete memorando no 20236660000733 de fecha 3-02-2023 el responsable solicita prórroga para la fecha 30/05/2023 para el cumplimiento del Plan de Mejoramiento._x000a__x000a_GCI:20/04/2023: Medianete memorando no 20231200001353 de fecha 28-02-2023l Grupo de Control Interno concedió prórroga con fecha de 30/05/2023_x000a__x000a_28/06/2023: mediante memorando N° 20231200003783 del 28 de junio de 2023 se concede prorroga hasta el 30 de julio de 2023"/>
  </r>
  <r>
    <s v="AUDITORÍA INTERNA "/>
    <m/>
    <d v="2021-07-22T00:00:00"/>
    <x v="0"/>
    <s v="NO CONFORMIDAD No.29 En verificación de la Primera Fase de auditoria no se evidenció cumplimiento de la acreditación de la afiliación y pago de Seguridad Social para los trabajadores asociados al contrato. Para la vigencia 2016 falta la acreditación para los meses enero, febrero, marzo y noviembre y para la vigencia 2020 faltan las evidencias de los meses de abril, mayo junio y julio respectivamente, por lo anterior no se está dando cumplimiento a la obligación No.26, de la cláusula No.6 del Contrato de Ecoturismo Comunitario No.001 de 2008._x000a_ _x000a_"/>
    <s v="Falencias en el ejercicio de la supervisión _x000a_   _x000a__x0009__x0009__x0009__x000a__x0009__x0009__x0009__x000a__x0009__x0009__x0009__x000a__x0009__x0009__x0009_"/>
    <s v="Gestión Documental"/>
    <s v="DTCA"/>
    <x v="3"/>
    <m/>
    <s v="x"/>
    <s v="De Corrección"/>
    <s v="Almacenar acreditación por parte del Representante Legal de la Empresa Comunitaria  de la afiliación y pago de Seguridad Social para los trabajadores asociados al contrato para los periodos enero, febrero, marzo y noviembre 2016 y  abril, mayo junio y julio 2020"/>
    <x v="12"/>
    <d v="2022-12-09T00:00:00"/>
    <n v="385"/>
    <s v="VENCIDA"/>
    <s v="Documento - acreditación "/>
    <s v="CANTIDAD"/>
    <n v="8"/>
    <d v="2022-11-02T00:00:00"/>
    <s v="La ECNA remitio al AP copia de las planillas de aportes correspondientes al primer semestre del 2022, se continua realizando el seguimiento Anexo 20. Planillas de aportes 2022. Se solicita prorroga hasta el 30 de noviembre para adjuntar las planillas faltantes "/>
    <s v="FANNY SABOGAL AGUDELO"/>
    <m/>
    <m/>
    <m/>
    <s v="ABIERTA"/>
    <m/>
    <s v="Se suscribe mendiante memorando 20211200009203 de fecha 28 de septiembre de 2021 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con radicado Orfeo No 20226510002483 del 02 de noviembre de 2022 la Dirección Territorial remitió el reporte de evidencias de la acción. El Grupo de Control Interno mediante memorando con radicado Orfeo No 20221200011433 del 05 de diciembre de 2022 comunica que se otorga el plazo de reprogramación de la acción para el 09 de diciembre de 2022._x000a__x000a_28/06/2023: mediante memorando No 20231200003783 del 28 de junio de 2023 se solicita aclarar evidencia para proceder con el cierre._x000a__x000a_"/>
  </r>
  <r>
    <s v="AUDITORÍA INTERNA "/>
    <n v="397"/>
    <d v="2021-06-30T00:00:00"/>
    <x v="0"/>
    <s v="NO CONFORMIDAD No. 1: No efectuar otro si a la cláusula 35 del contrato de concesión No. 001 de 2016, que aclarare o derogare la necesidad de la existencia de la póliza de calidad y estabilidad de obras"/>
    <s v="No se tuvo en cuenta solicitar la realización del Otro si del contrato."/>
    <s v="Sostenibilidad Financiera y Negocios Ambientales"/>
    <s v="DTPA"/>
    <x v="8"/>
    <m/>
    <s v="x"/>
    <s v="Correctiva"/>
    <s v=" Solicitar mediante memorando interno la eliminación de la exigencia de la póliza de calidad y estabilidad de la obra para que la SSNA realice la respectiva modificación contractual. "/>
    <x v="13"/>
    <d v="2021-12-31T00:00:00"/>
    <n v="728"/>
    <s v="VENCIDA"/>
    <s v="Solicitud de Modificación del contrato "/>
    <s v="CANTIDAD"/>
    <n v="1"/>
    <d v="2022-11-10T00:00:00"/>
    <s v="Se remitió la solicitud a la oficina SSNA, con el fin de eliminar la exigencia de la póliza de calidad y espabilidad de obra _x000a_-Solicitud de eliminación de la exigencia de póliza de calidad y estabilidad de obra."/>
    <s v="MARIA MERCEDES MEDINA - ABOGADA 2"/>
    <m/>
    <m/>
    <m/>
    <s v="ABIERTA"/>
    <m/>
    <s v="Se suscribe mediante memorando   2021120001010 del 19/10/2021_x000a_ Se requiere mediante memorando 20221200002833 del 30/03/2022_x000a_Se requiere mediante memorando 20221200006563 del 28-06-2022_x000a_Se hace seguimiento con el enlace de calidad de la DTPA el día 29 de agosto de 2022 mediante reunión_x000a_Se hace seguimiento con el enlace de calidad de la DTPA el día 28 de septiembre de 2022  mediante reunión_x000a_Se requiere mediante radicado 20221200009433 del 29 de septiembre de 2022_x000a_Se da respuesta con memorando 20221200011203 del 29/11/2022_x000a_Se da respuesta con memorando 20221200012183 del 27/12/2022_x000a_21/09/2023: Con memorando 20231200004543 del 11 de agosto de 2023, se reitera el memorando 20231200012183 del 27 de diciembre de 2022 donde se solicitaron las evidencias de las acciones vencidas._x000a_Con memorando 20237500017393 del 16 de agosto de 2023, se dió respuesta por la DTP, remitiendo la evidencia de envío del memorando con radicación 20227670008733 de fecha 20-05-2022 a la Subdirección de Sostenibilidad y Negocios Ambientales y al Grupo de Contratación, asunto  Solicitud de OTRO SI retiro necesidad de la existencia de la pólica de calidad y estabilidad de la obra._x000a_"/>
  </r>
  <r>
    <s v="AUDITORÍA INTERNA "/>
    <n v="423"/>
    <d v="2021-06-30T00:00:00"/>
    <x v="0"/>
    <s v="NO CONFORMIDAD No. 27: No se encontró en el desarrollo de la auditoría interna al Contrato de Concesión No. 001 de 2016 – Unión Temporal Concesión Gorgona para las Vigencias 2016- 2020, evidencia que demuestre el cumplimiento de la Cláusula No.15 Obligaciones del Concesionario: 15.2) Obligaciones Durante la Ejecución, 15.2.3) Obligaciones relacionadas con la Ac-utilización de las fichas técnicas de acuerdo con los mantenimientos realizados."/>
    <s v="Porque existe desconocimiento por parte del supervisor del contrato de concesión del requerimiento de documentar el seguimiento al plan de mantenimiento. "/>
    <s v="Sostenibilidad Financiera y Negocios Ambientales"/>
    <s v="DTPA"/>
    <x v="8"/>
    <m/>
    <s v="x"/>
    <s v="De Corrección"/>
    <s v="Solicitar a la concesión la entrega de las fichas tecnicas de los mantenimientos ejecutados durante la ejecución del contrato_x000a_Crear un expediente virtual  (Drive) que contenga todos los documentos del seguimiento a la ejecución del contrato desde su inicio a la fecha, incluyendo las fichas tecnicas de acuerdo con los mantenimiento realizados "/>
    <x v="14"/>
    <d v="2022-06-30T00:00:00"/>
    <n v="547"/>
    <s v="VENCIDA"/>
    <s v="Memorando Carpeta Virtual"/>
    <s v="Unidad"/>
    <n v="2"/>
    <d v="2022-11-10T00:00:00"/>
    <s v="Se solicito en reunión realizada el 25 de junio de 2022 las fichas técnicas de los mantenimiento efectuados por la concesión, recibiendo de parte de la administración informes con los mantenimiento efectuados; sin embargo, en estos no se han implementados los formatos que se tienen desde PNNC para el mantenimiento de las infraestructura, por lo tanto en reunión realizada en el mes de julio en el AP, se socializa al administrador encargado los formatos y se solicitó nuevamente su entrega; en donde, a la fecha se recibieron los reportes adjuntos en la carpeta de evidencias; cargándose de igual forma en la carpeta compartida en drive._x000a_-Acta de reunión_x000a_-Lista de asistencia_x000a_-Acta de comité operativo Julio_x000a_-Informes de mantenimiento"/>
    <s v="MARIA MERCEDES MEDINA - ABOGADA 2"/>
    <m/>
    <m/>
    <m/>
    <s v="ABIERTA"/>
    <m/>
    <s v="Se suscribe mediante memorando  2021120001010 del 19/10/2021_x000a_Mediante memorando  20211200012103 del 21/12/2021 se indica que no sirvio archivo de evidencias _x000a_Se prorroga mediante radicado 20221200004013 del 29-04-2022 hasta el 30/06/2022_x000a_Se requiere mediante radicado 20221200006563 del 28-06-2022_x000a_Se hace seguimiento con el enlace de calidad de la DTPA el día 29 de agosto de 2022 mediante reunión_x000a_Se hace seguimiento con el enlace de calidad de la DTPA el día 28 de septiembre de 2022  mediante reunión_x000a_Se requiere mediante radicado 20221200009433 del 29 de septiembre de 2022_x000a_Se da respuesta con memorando 20221200012183 del 27/12/2022_x000a_26/09/2023: Con memorando 20231200004543 del 11/08/2023 se requirieron evidencias del cumplimiento de las acciones._x000a_La DTP da respuesta con el memorando 20237500017393 del 16 de agosto de 2023"/>
  </r>
  <r>
    <s v="AUDITORÍA INTERNA "/>
    <n v="519"/>
    <d v="2021-09-22T00:00:00"/>
    <x v="0"/>
    <s v="No Conformidad No.1: No se evidencian en el desarrollo de la auditoría interna al Proceso Gestión de Recursos Financieros - Nivel Central y Direcciones Territoriales, las pre conciliaciones Bancarias correspondientes al procedimiento Gestión Contable – Código: GRFN_PR_15. Por parte del Nivel Territorial incumpliendo la actividad No. 4 y 5. "/>
    <s v="Incumplimiento al procedimiento de gestión contable, que permita realizar seguimiento a partidas conciliatorias dentro del mismo periodo y dar solución a las mismas en pro de no acumular partidas y soportar el proceso en debida forma de conciliaciones bancarias."/>
    <s v="Gestión de Recursos Financieros"/>
    <s v="NIVEL CENTRAL"/>
    <x v="4"/>
    <m/>
    <s v="x"/>
    <s v="Correctiva"/>
    <s v="Elaborar las preconciliaciones bancarias y deben constituir un soporte obligatorio para firma de conciliaciones bancarias."/>
    <x v="15"/>
    <d v="2023-03-30T00:00:00"/>
    <s v="CERRADA"/>
    <s v="CERRADA"/>
    <s v="Número de Preconciliaciones mensuales firmadas cada DT y NC"/>
    <s v="CANTIDAD"/>
    <n v="84"/>
    <m/>
    <m/>
    <s v="LUIS EBERTO COCA GONZÁLEZ"/>
    <m/>
    <m/>
    <m/>
    <s v="CERRADA"/>
    <d v="2023-08-29T00:00:00"/>
    <s v="Memorando 220204300001243 del 5 de junio de 2020 solicitud suscripción Plan de Mejoramiento auditoria 2018-2019, suscripción mediante memorando 20201200004353 de junio 11 de 2020. Memorando 202043000202093  de 01092020 y prorroga concedida orfeo 20201200007733 del 24092020. Memorando 20204300004703 del 03112020, solicitud prórroga. Concedida memorando 20201200009733 del 11112020._x000a__x000a_Mediante memorando 20221200002003 de feha de 07 de marzo del 2022, se solicita las evidencias para el  de cierre de las acciones vencidas._x000a__x000a_Esta acción se encuentra en procesos de depuracion en las mesas de trabajo realizadas entre el Grupo de Control Interno y el Grupo de Gestión Financiera, en el plan de mejoramiento del mes de julio se verá reflejado en estado actual de la acción._x000a__x000a_Se mantiene abierta mediante memorando No 20221200006933 del 14 de julio del 2022,  en el cual reposa el acta, la matriz y listados de asistencia de las mesas de trabajo adelantadas entre el Grupo de Gestión Financiera y Control Interno,  en cuanto no se evidenciaron las actas de socialización del procedimiento._x000a__x000a_Memorando 20221200008883 del 09 de septiembre del 2022, se aprueba refornulación de la acción._x000a__x000a_Memorando 20221200009803 del 11 de octubre del 2022, solicitud remision Plan de Mejoramiento por Porcesos Gestión con la reformulación. 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la reformulación acciones (2) y (9) vigencia 2019-30 marzo 2023.&quot; Plazos acordado entre  la Coordinadora Grupo de Gestión Financiera  y la Coordinadora Grupo Control Interno.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r>
  <r>
    <s v="AUDITORÍA INTERNA "/>
    <m/>
    <d v="2021-09-22T00:00:00"/>
    <x v="0"/>
    <s v="No Conformidad No. 1: No se evidencian en el desarrollo de la auditoría interna al Proceso Gestión de Recursos Financieros - Nivel Central y  Direcciones Territoriales, las pre conciliaciones Bancarias correspondientes al procedimiento Gestión Contable – Código:  GRFN_PR_15. Por parte del Nivel Territorial incumpliendo la actividad No. 4 y 5"/>
    <s v="Incumplimiento al procedimiento de gestión contable, que permita realizar seguimiento a partidas conciliatorias dentro del mismo periodo y dar solución a las mismas en pro de no acumular partidas y soportar el proceso en debida forma de conciliaciones bancarias."/>
    <s v="Gestión de Recursos Financieros"/>
    <s v="NIVEL CENTRAL"/>
    <x v="4"/>
    <m/>
    <s v="x"/>
    <s v="Correctiva"/>
    <s v="Actualizar y socializar el procedimiento incluyendo punto de control que garantice el cumplimiento de las preconciliaciones por parte de las Direcciones Territoriales"/>
    <x v="15"/>
    <d v="2023-03-30T00:00:00"/>
    <n v="274"/>
    <s v="VENCIDA"/>
    <s v="Procedimiento actualizado y socializado"/>
    <s v="CANTIDAD"/>
    <n v="1"/>
    <m/>
    <m/>
    <s v="LUIS EBERTO COCA GONZÁLEZ"/>
    <m/>
    <m/>
    <m/>
    <s v="ABIERTA"/>
    <m/>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1/11/2022 de noviembre 2022 Ampliación del plazo hasta el 30/03/ 2023._x000a__x000a_15/12/2023: Mediante memorando No. 20231200007223 del 4 de diciembre de 2023, se requirio evidencias de las acciones que se encuenrtan en estado abierto vencidas con el fin de actualizar la matriz."/>
  </r>
  <r>
    <s v="AUDITORÍA INTERNA"/>
    <n v="525"/>
    <d v="2021-09-22T00:00:00"/>
    <x v="0"/>
    <s v="No conformidad 2: Se evidenció que para el cierre de la vigencia 2020 y a marzo de 2021 presenta la DTCA en cuanto a saldos de convenios sin legalizar de la cuenta 190801 un valor de $172.467.257 – FONAM vigencia 2014 y $554.571.162 correspondiente a vigencias anteriores desde la vigencia 2016. De igual forma la DTAO con un saldo sin legalizar de convenios al cierre de la vigencia 2020 y marzo 2021 un valor de $25.000.000. La situación descrita anteriormente trae como consecuencias medidas negativas por parte del Ministerio de Hacienda – GRUPO PAC, en cuanto a la penalización con la no colocación de PAC para PNNC, por el déficit de recaudo fiscal, como se ha advertido en mesa de trabajo con el Ministerio de Hacienda y esto significaría incumplimiento en cuanto al pago de las obligaciones contraídas con proveedores de bienes o servicios de la entidad que pueden terminar en reclamaciones contractuales, incumpliendo el Procedimiento GESTIÓN CONTABLE Código: GRFN_PR_15 – Actividades No. 11 y 15."/>
    <s v="No se ha dado reforzado desde el Nivel Central  con participación de supervisores, contratos, contadores respecto a las implicaciones del no acatamiento de la norma presupuestal y las cláusulas de los contratos respecto a convenios sin ejecución total dentro del año fiscal. Falta seguimiento periódico."/>
    <s v="Gestión de Recursos Financieros"/>
    <s v="DTAO"/>
    <x v="11"/>
    <m/>
    <s v="x"/>
    <s v="Correctiva"/>
    <s v="Realizar una mesa de trabajo integral con Contratos, supervisores, contadores NC y DTS y fijar lineamientos e implicaciones respecto a la ejecución anual de los convenios y dar seguimiento trimestral."/>
    <x v="15"/>
    <d v="2022-11-30T00:00:00"/>
    <n v="394"/>
    <s v="VENCIDA"/>
    <s v="Acta mesa de trabajo interdisciplinaria  y número de Informes de seguimiento de saldos en los EEFF Trimestral NC y DTS"/>
    <s v="CANTIDAD"/>
    <n v="29"/>
    <m/>
    <m/>
    <s v="ABOGADA 2"/>
    <s v="LUIS EBERTO COCA GONZÁLEZ"/>
    <m/>
    <m/>
    <s v="ABIERTA"/>
    <m/>
    <s v="SUSCRITO MEDIANTE ORFEO No 21-12-2021. Con radicado No. 20221200003373 del 8 de abril se realiza seguimiento y  con la Lider de Calidad, de la DTAO, Diana Medina en reunión celebrada el 26 de abril de 2022 se adjunta acta de reunión, continúa abierta._x000a_Se realiza seguimiento mediante memorando No.20221200005143 del 01/06/2022. _x000a_Se recibe solicitud mediante memorando No. 20226110001143 del 27 de mayo de 2022 para el cambio en la responsabilidad, y se da respuesta con memorando No. 20221200007683 del 02 de agosto del 2022, indicando que una vez, verificada la información por parte del Grupo de Control Interno, se evidenció que la acción anteriormente descrita fue aprobada, con el radicado No. 202112000120 el día 21 de diciembre del 2021 y en el cual se adjuntó la matriz en formato Excel. La línea de aprobación se encuentra relaciona en la fila No 18 del documento.  Así las cosas, se ratifica el compromiso con la acción planteada y se menciona que la fecha de vencimiento se encuentra para el día 30 de noviembre del 2022._x000a_30/06/2023: Mediante memorando 20231200003673 de fecha 28 de junio de 2023 , el Grupo de Control Interno solicitó aclaración sobre el estado de la acción ( Si está abierta o cerrada), a causa de, las fallas presentadas en la matriz de Plan de Mejoramiento por Procesos._x000a__x000a_30/11/2023 Mediante memorando 20231200006913 del 24 de noviembre del 2023, se solicito al responsable las evidencias  de las acciones que se encuentran en estado abierto vencido._x000a__x000a_14/12/2023: Mediante memorando No 20231200008133, del 14 de diciembre del 2023, se hizo requerimiento del cumplimiento de las actividades programadas por el Grupo de Gestión Financiera al interior del Plan de Mejoramiento, actividades que se encuentran vencidas y se hizo requerimiento de la remisión de las evidencias a más tardar el 21 de diciembre de 2023, en carpetas debidamente organizadas por número de no conformidad, observación y acción."/>
  </r>
  <r>
    <s v="AUDITORÍA INTERNA "/>
    <m/>
    <d v="2021-09-22T00:00:00"/>
    <x v="0"/>
    <s v="NO CONFORMIDAD No. 3:  Se evidenció que existen saldos sin recaudar con corte a 31 de marzo de 2021 por recobro de cartera de incapacidades, el cual presentan saldo de vigencias anteriores de la siguiente manera: (DTOR $ 10.007.184)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
    <s v="Se requiere que a traves de la oficina asesora juridica del nivel central se continue en la revision de estos casos para definir proceso legal que sea efectivo en el cobro de  las incapacidades."/>
    <s v="Gestión de Recursos Financieros"/>
    <s v="NIVEL CENTRAL"/>
    <x v="4"/>
    <m/>
    <s v="x"/>
    <s v="De Corrección"/>
    <s v="Remitir al Grupo de Control Interno un memorando solicitando como accion de mejora a esta no conformidad, la gestión de cobro de la cartera al Grupo de Gestión Humana y a los responsables de nomina en las Direcciones Territoriales de acuerdo a las funciones del grupo"/>
    <x v="16"/>
    <d v="2023-03-30T00:00:00"/>
    <n v="274"/>
    <s v="VENCIDA"/>
    <s v="Memorando"/>
    <s v="CANTIDAD"/>
    <n v="1"/>
    <m/>
    <m/>
    <s v="LUIS EBERTO COCA GONZÁLEZ"/>
    <m/>
    <m/>
    <m/>
    <s v="ABIERTA"/>
    <m/>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1/2022 de noviembre 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m/>
    <d v="2021-09-22T00:00:00"/>
    <x v="0"/>
    <s v="NO CONFORMIDAD No. 3:  Se evidenció que existen saldos sin recaudar con corte a 31 de marzo de 2021 por recobro de cartera de incapacidades, el cual presentan saldo de vigencias anteriores de la siguiente manera: (DTOR $ 10.007.184)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
    <s v="Se requiere que a traves de la oficina asesora juridica del nivel central se continue en la revision de estos casos para definir proceso legal que sea efectivo en el cobro de  las incapacidades."/>
    <s v="Gestión de Recursos Financieros"/>
    <s v="NIVEL CENTRAL"/>
    <x v="4"/>
    <m/>
    <s v="x"/>
    <s v="Correctiva"/>
    <s v="Mesa de trabajo para analizar los casos especiales entre Grupo de Gestión Humana y Grupo Gestion Financiera para determinar su tratamiento. "/>
    <x v="16"/>
    <d v="2023-03-30T00:00:00"/>
    <n v="274"/>
    <s v="VENCIDA"/>
    <s v="Acta "/>
    <s v="CANTIDAD"/>
    <n v="1"/>
    <m/>
    <m/>
    <s v="LUIS EBERTO COCA GONZÁLEZ"/>
    <m/>
    <m/>
    <m/>
    <s v="ABIERTA"/>
    <m/>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1/2022 de noviembre 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n v="531"/>
    <d v="2021-09-22T00:00:00"/>
    <x v="0"/>
    <s v="NO CONFORMIDAD No. 4: Se evidenció en el informe de la conciliación contable de pasivos de la cuenta 240720001 – Recaudos por clasificar en la conciliación de la DTCA el cual existen saldos por imputar a cierre de la vigencia 2020 por valor de $941.043 y a 31 de marzo un valor de recaudo por clasificar de $940.370, el cual ha sido consolidada por el nivel central – GGF, esta debe revelar de manera exacta, veras y oportuna las cifras en los estados financieros de la entidad, Incumpliendo lo establecido en el Procedimiento Gestión Contable – Código: GRFN_PR_15. Actividad No. 19."/>
    <s v="No se realizan las conciliaciones contables de recaudos por clasificar de manera oportuna"/>
    <s v="Gestión de Recursos Financieros"/>
    <s v="NIVEL CENTRAL"/>
    <x v="4"/>
    <m/>
    <s v="x"/>
    <s v="Correctiva"/>
    <s v="Actualizacion de los requisitos para asignacion de PAC mensual, incluyendo como indicador la imputacion de los documentos de recaudo por clasificar de vigencis anteriores."/>
    <x v="15"/>
    <d v="2023-03-30T00:00:00"/>
    <s v="CERRADA"/>
    <s v="CERRADA"/>
    <s v="Número de conciliaciones contables recaudos por clasificar cada DT y NC"/>
    <s v="CANTIDAD"/>
    <n v="84"/>
    <m/>
    <m/>
    <s v="LUIS EBERTO COCA GONZÁLEZ"/>
    <m/>
    <m/>
    <m/>
    <s v="CERRADA"/>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1/2022 de noviembre 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n v="534"/>
    <d v="2021-09-22T00:00:00"/>
    <x v="0"/>
    <s v="NO CONFORMIDAD No. 6: Se evidenció en la conciliación aportada por la Dirección Territorial Caribe-DTCA que se presenta una diferencia en la conciliación de la cuenta de Propiedad Planta y Equipo entre el valor reportado por el grupo de Procesos Corporativo - NEON a 31 de diciembre de 2020 comparado con la cifra reportada en SIIF por un valor de $626.585.800, por concepto de bienes recibidos por concesiones – reversión de bienes a efectos de devolución y a 31 de marzo de 2021 presenta _x000a_una diferencia de $97.376.813. Lo que genera el incumplimiento al Procedimiento GESTIÓN CONTABLE Código: _x000a_GRFN_PR_15 – Actividad No.20."/>
    <s v="No se ha definido un procedimiento contable y administrativo de los contratos de concesión que permita realizar un seguimiento al control de los bienes entregados por el concesionario, y las operaciones realizadas por el concedente en virtud de éstos contratos."/>
    <s v="Gestión de Recursos Financieros"/>
    <s v="NIVEL CENTRAL"/>
    <x v="4"/>
    <m/>
    <s v="x"/>
    <s v="Correctiva"/>
    <s v="Definir un procedimiento de tipo contable de concesión"/>
    <x v="15"/>
    <d v="2023-03-30T00:00:00"/>
    <s v="CERRADA"/>
    <s v="CERRADA"/>
    <s v="Número de procedimiento de concesión"/>
    <s v="CANTIDAD"/>
    <n v="1"/>
    <m/>
    <m/>
    <s v="LUIS EBERTO COCA GONZÁLEZ"/>
    <m/>
    <m/>
    <m/>
    <s v="CERRADA"/>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m/>
    <d v="2021-09-22T00:00:00"/>
    <x v="0"/>
    <s v="NO CONFORMIDAD No. 7: Para la vigencia fiscal 2020 no se realizó toma física de inventarios a nivel de la entidad, que permitan realizar la verificación de los registros de propiedad, planta y equipo, depreciaciones, amortizaciones, valorización e identificación y seguimiento bienes registrados y de esta manera establecer con mayor precisión la base para el cálculo de la Depreciación acumulada y por consiguiente revelar cifras que reflejen la realidad económica presentada en Estados Financieros de la entidad toda vez que para el cierre de la vigencia fiscal 2020 la cuenta 1685 -DEPRECIACIÓN ACUMULADA DE PROPIEDADES PLANTA Y EQUIPO, presenta un saldo de $ -24.641.583.397, que corresponde a un 30% sobre el activo revelado en la cuenta de Parque Nacionales Naturales de Colombia, para el caso de PPYE para diciembre 31 de 2020 asciende a un valor revelado de $88.909.858.203._x000a_Es preciso indicar que la revisión realizada en la auditoría ejecutada por la CGR, para la vigencia fiscal 2020 referente a la vida útil de los elementos de PPYE, arrojó que el grupo de elementos auditados debían ser ajustados en su totalidad, lo que genera cambio en la cifra base para el cálculo de la Depreciación Acumulada, es necesario realizar una revisión definitiva de manera global al 100% del inventario de la entidad, (toma física , estado del bien técnico y responsable de cada elemento) siendo esta una de las falencias más representativa en cuanto a revelación, preparación y consolidación de Estados Financieros de la entidad._x000a_Por lo descrito anteriormente no se dio cumplimiento al Procedimiento Gestión Contable –Código: GRFN_PR 15, Actividad No. 30. "/>
    <s v="Se requiere mantener actualizado los inventarios en la direccion territorial  para lograr identificar los bienes que ya no cumplen su función o se encuentran averiados.."/>
    <s v="Gestión de Recursos Financieros"/>
    <s v="NIVEL CENTRAL"/>
    <x v="4"/>
    <m/>
    <s v="x"/>
    <s v="De Corrección"/>
    <s v="Memorando a GCI informando la responsabilidad de las dependencias generadoras de información, y solicita el traslado de la no conformidad al Grupo de Procesos Corporativos "/>
    <x v="17"/>
    <d v="2023-03-30T00:00:00"/>
    <n v="274"/>
    <s v="VENCIDA"/>
    <s v="Memorando"/>
    <s v="CANTIDAD"/>
    <n v="1"/>
    <m/>
    <m/>
    <s v="LUIS EBERTO COCA GONZÁLEZ"/>
    <m/>
    <m/>
    <m/>
    <s v="ABIERTA"/>
    <m/>
    <s v="Suscrito mediante memorando No 20211200012093 del  No 21-12-2021_x000a__x000a_Memorando 20221200009803 del 11 de octubre del 2022, solicitud de evidencias de acciones vencidas.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0/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n v="541"/>
    <d v="2021-09-22T00:00:00"/>
    <x v="0"/>
    <s v="NO CONFORMIDAD No. 10: Se evidenció que existen saldos por imputar con corte a 31 de marzo de 2021, los cuales se reflejan en el reporte consolidado – DTN (Dirección del Tesoro Nacional) por reclasificar de la cuenta 572080 recaudos por valor de $133.541.332."/>
    <s v="Porque no se ha dado cumplimiento al nuevo procedimiento grfn_pr_22_-devolucion-consignaciones-direccion-tesoro-nacional-en-el-portafolio-de-pnn_v_1G12"/>
    <s v="Gestión de Recursos Financieros"/>
    <s v="NIVEL CENTRAL"/>
    <x v="4"/>
    <m/>
    <s v="x"/>
    <s v="Correctiva"/>
    <s v="Aplicación de los documentos de recaudo por clasificar correspondientes a devoluciones "/>
    <x v="18"/>
    <d v="2023-03-30T00:00:00"/>
    <n v="274"/>
    <s v="VENCIDA"/>
    <s v="DRXC IMPUTADO "/>
    <s v="CANTIDAD"/>
    <n v="11"/>
    <m/>
    <m/>
    <s v="LUIS EBERTO COCA GONZÁLEZ"/>
    <m/>
    <m/>
    <m/>
    <s v="ABIERTA"/>
    <m/>
    <s v="Suscrito mediante memorando No 20211200012093 del  No 21-12-2021_x000a__x000a_Se aprueba mediante memorando No  20221200010163 del  27 octubre del 2022, ajuste en la fecha de cumplimiento de la acción.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2/2022  Ampliación del plazo hasta el 30/03/2023._x000a__x000a__x000a_15/12/2023: Mediante memorando No. 20231200007223 del 4 de diciembre de 2023, se requirio evidencias de las acciones que se encuenrtan en estado abierto vencidas con el fin de actualizar la matriz."/>
  </r>
  <r>
    <s v="AUDITORÍA INTERNA "/>
    <m/>
    <d v="2021-09-22T00:00:00"/>
    <x v="0"/>
    <s v="NO CONFORMIDAD No. 10: Se evidenció que existen saldos por imputar con corte a 31 de marzo de 2021, los cuales se reflejan en el reporte consolidado – DTN (Dirección del Tesoro Nacional) por reclasificar de la cuenta 572080 recaudos por valor de $133.541.332."/>
    <s v="Porque no se ha dado cumplimiento al nuevo procedimiento grfn_pr_22_-devolucion-consignaciones-direccion-tesoro-nacional-en-el-portafolio-de-pnn_v_1G13"/>
    <s v="Gestión de Recursos Financieros"/>
    <s v="NIVEL CENTRAL"/>
    <x v="4"/>
    <m/>
    <s v="x"/>
    <s v="Correctiva"/>
    <s v="Mesas de trabajo mensuales con las  DTS previo a la aprobacion de PAC,  realizando seguimiento a la gestión de los documentos pendientes por imputar de vigencia actual y vigencias anteriores"/>
    <x v="19"/>
    <d v="2023-03-30T00:00:00"/>
    <s v="CERRADA"/>
    <s v="CERRADA"/>
    <s v="Mesas de Trabajo"/>
    <s v="CANTIDAD"/>
    <n v="72"/>
    <m/>
    <m/>
    <s v="LUIS EBERTO COCA GONZÁLEZ"/>
    <m/>
    <m/>
    <m/>
    <s v="CERRADA"/>
    <d v="2023-08-29T00:00:00"/>
    <s v="Suscrito mediante memorando No 20211200012093 del  No 21-12-2021_x000a__x000a_Se aprueba mediante memorando No  20221200010163 del  27 octubre del 2022, ajuste en la fecha de cumplimiento de la acción.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2/2022  Ampliación del plazo hasta el 30/03/2023._x000a__x000a__x000a_15/12/2023: Mediante memorando No. 20231200007223 del 4 de diciembre de 2023, se requirio evidencias de las acciones que se encuenrtan en estado abierto vencidas con el fin de actualizar la matriz."/>
  </r>
  <r>
    <s v="AUDITORÍA INTERNA "/>
    <n v="542"/>
    <d v="2021-09-22T00:00:00"/>
    <x v="0"/>
    <s v="NO CONFORMIDAD No. 11 Se evidenció en la conciliación de Operaciones Reciprocas para la cuenta de FONAM al cierre de la vigencia fiscal 2020 que existen diferencias en los saldos reportados a la CGN el cual se deben conciliar con las entidades para establecer los saldos reales en estados financieros."/>
    <s v="Pese a realizar conciliaciones de operaciones recíprocas, No se han reportado a la CGN las entidades que no dan respuesta o corrigen la inconsitencia de manera inoportuna, por lo tanto hay que dejar trazabilidad de que la diferencia presentada no corresponde a la entidad."/>
    <s v="Gestión de Recursos Financieros"/>
    <s v="NIVEL CENTRAL"/>
    <x v="4"/>
    <m/>
    <s v="x"/>
    <s v="Correctiva"/>
    <s v="Elaborar respuesta a la CGN de diferencias de reciprocas trimestrales incluyendo en un capítulo las entidades que no han dado respuesta o no han realizado corrección acorde a la solicitud de PNN."/>
    <x v="15"/>
    <d v="2023-03-30T00:00:00"/>
    <s v="CERRADA"/>
    <s v="CERRADA"/>
    <s v="Número de oficios diferencias reciprocas (trimestrales) remitidos a la CGN y a Minambiente por parte de Fonam"/>
    <s v="CANTIDAD"/>
    <n v="6"/>
    <m/>
    <m/>
    <s v="LUIS EBERTO COCA GONZÁLEZ"/>
    <m/>
    <m/>
    <m/>
    <s v="CERRADA"/>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n v="543"/>
    <d v="2021-09-22T00:00:00"/>
    <x v="0"/>
    <s v="NO CONFORMIDAD No. 12 Se evidenció en la conciliación de Operaciones Reciprocas para la cuenta de PNNC – Nación al cierre de la vigencia fiscal 2020 que existen diferencias en los saldos reportados a la CGN, los cuales deben ser conciliados con exactitud para que la revelación de saldos en estados financieros muestre la realidad de los hechos económicos."/>
    <s v="Pese a realizar conciliaciones de operaciones recíprocas, No se han reportado a la CGN las entidades que no dan respuesta o corrigen la inconsitencia de manera inoportuna, por lo tanto hay que dejar trazabilidad de que la diferencia presentada no corresponde a la entidad."/>
    <s v="Gestión de Recursos Financieros"/>
    <s v="NIVEL CENTRAL"/>
    <x v="4"/>
    <m/>
    <s v="x"/>
    <s v="Correctiva"/>
    <s v="Elaborar respuesta a la CGN de diferencias de reciprocas trimestrales incluyendo en un capítulo las entidades que no han dado respuesta o no han realizado corrección acorde a la solicitud de PNN."/>
    <x v="15"/>
    <d v="2023-03-30T00:00:00"/>
    <s v="CERRADA"/>
    <s v="CERRADA"/>
    <s v="Número de oficios diferencias reciprocas (trimestrales) remitidos a la CGN y a Minambiente por parte de Fonam"/>
    <s v="CANTIDAD"/>
    <n v="6"/>
    <m/>
    <m/>
    <s v="LUIS EBERTO COCA GONZÁLEZ"/>
    <m/>
    <m/>
    <m/>
    <s v="CERRADA"/>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n v="544"/>
    <d v="2021-09-22T00:00:00"/>
    <x v="0"/>
    <s v="NO CONFORMIDAD No. 13 GGF En el desarrollo de la auditoria se observó una cartera con saldos sin recaudo de la Cuenta – FONAM para al cierre de la vigencia 2020, así: VIGENCIA 2020 ENTRE UNO Y TRES AÑOS MAS DE TRES AÑOS TOTAL, CARTERA $ 7.612.018.320 $ 1.897.678.703 $ 830.549.225 $ 10.340.246.249 Se evidenció que no se está llevando a cabo el recaudo de la cartera, toda vez que se presentan en los estados financieros con corte a diciembre de 2020 saldos pendientes del trámite del recaudo con una antigüedad de más de tres años, que se puede materializar en el riesgo por la no recuperación del recaudo por expiración de vigencia de estos saldos, afectando el flujo de caja de la entidad. Por otra parte, se hace necesario crear el Comité de Cartera en cumplimiento de la Resolución No. 494 de 2018 y la elaboración del manual con las políticas de recaudo de cartera para la entidad. Por lo cual no se está dando cumplimiento al Procedimiento Gestión Cartera. GRFN_PR_ 20 Actividad No.5."/>
    <s v="La insuficiencia  de personal afecta de manera significativa la gestión de seguiniento y control de las actividades de cartera especialmente las de recaudo y el pago por parte del tercero. "/>
    <s v="Gestión de Recursos Financieros"/>
    <s v="NIVEL CENTRAL"/>
    <x v="4"/>
    <m/>
    <s v="x"/>
    <s v="De Mejora"/>
    <s v=" Las acciones de segumiento se realizarán  de manera cuatrimestral con el fin de aumentar  el recaudo por parte del tercero"/>
    <x v="20"/>
    <d v="2023-03-30T00:00:00"/>
    <s v="CERRADA"/>
    <s v="CERRADA"/>
    <s v="Matriz de excel llamadas telefónicas, correos electrónicos y/u oficios vía orfeo "/>
    <s v="CANTIDAD"/>
    <n v="100"/>
    <m/>
    <m/>
    <s v="LUIS EBERTO COCA GONZÁLEZ"/>
    <m/>
    <m/>
    <m/>
    <s v="CERRADA"/>
    <d v="2023-08-29T00:00:00"/>
    <s v="Suscrito mediante memorando No 20211200012093 del  No 21-12-2021_x000a__x000a_Memorando 20221200009803 del 11 de octubre del 2022, solicitud de evidencias de acciones vencidas.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21/06/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n v="545"/>
    <d v="2021-09-22T00:00:00"/>
    <x v="0"/>
    <s v="NO CONFORMIDAD No. 14: GGF Se observó una cartera con saldos sin recaudo de la Cuenta – FONAM con corte a 31 de marzo de 2021, así: VIGENCIA 2020 ENTRE UNO Y TRES AÑOS MAS DE TRES AÑOS TOTAL, CARTERA $ 1.777.289.230 $ 7.367.970.145 $ 828.078.012 $ 9.973.337.388 Se evidenció que no se está llevando a cabo el recaudo de la cartera, toda vez que se presentan en los estados financieros con corte a 31 de marzo de 2021 saldos pendientes del trámite del recaudo con una antigüedad de más de tres años, que se puede materializar en el riesgo por la no recuperación del recaudo por expiración de vigencia de estos saldos, afectando el flujo de caja de la entidad. Es fundamental la creación del comité de cartera en cumplimiento de la resolución No. 494 de 2018 y la elaboración del manual con las políticas de recaudo de cartera para la entidad. Por lo cual no se está dando cumplimiento al Procedimiento Gestión Cartera. GRFN_PR_ 20 Actividad No.5."/>
    <s v="La insuficiencia  de personal afecta de manera significativa la gestión de seguiniento y control de las actividades de cartera especialmente las de recaudo y el pago por parte del tercero. "/>
    <s v="Gestión de Recursos Financieros"/>
    <s v="NIVEL CENTRAL"/>
    <x v="4"/>
    <m/>
    <s v="x"/>
    <s v="De Mejora"/>
    <s v="Aumentar las acciones segumiento de la cartera con el fin de aumentar  el recaudo por parte del tercero"/>
    <x v="20"/>
    <d v="2023-03-30T00:00:00"/>
    <s v="CERRADA"/>
    <s v="CERRADA"/>
    <s v="Matriz de excel llamadas telefónicas, correos electrónicos y/u oficios vía orfeo "/>
    <s v="CANTIDAD"/>
    <n v="100"/>
    <m/>
    <m/>
    <s v="LUIS EBERTO COCA GONZÁLEZ"/>
    <m/>
    <m/>
    <m/>
    <s v="CERRADA"/>
    <d v="2023-08-29T00:00:00"/>
    <s v="Suscrito mediante memorando No 20211200012093 del  No 21-12-2021_x000a__x000a_Memorando 20221200009803 del 11 de octubre del 2022, solicitud de evidencias de acciones vencidas.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21/06/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n v="546"/>
    <d v="2021-09-22T00:00:00"/>
    <x v="0"/>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s v="Gestión de Recursos Financieros"/>
    <s v="NIVEL CENTRAL"/>
    <x v="4"/>
    <m/>
    <s v="x"/>
    <s v="Correctiva"/>
    <s v="Identicar el responsable de la actividad"/>
    <x v="20"/>
    <d v="2023-03-30T00:00:00"/>
    <s v="CERRADA"/>
    <s v="CERRADA"/>
    <s v="Memorando"/>
    <s v="CANTIDAD"/>
    <n v="1"/>
    <m/>
    <m/>
    <s v="LUIS EBERTO COCA GONZÁLEZ"/>
    <m/>
    <m/>
    <m/>
    <s v="CERRADA"/>
    <d v="2023-08-29T00:00:00"/>
    <s v="Suscrito mediante memorando No 20211200012093 del  No 21-12-2021_x000a__x000a_Memorando 20221200009803 del 11 de octubre del 2022, solicitud de evidencias de acciones vencidas.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06/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m/>
    <d v="2021-09-22T00:00:00"/>
    <x v="0"/>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s v="Gestión de Recursos Financieros"/>
    <s v="NIVEL CENTRAL"/>
    <x v="4"/>
    <m/>
    <s v="x"/>
    <s v="Correctiva"/>
    <s v="Reiterar memorando a GGH solicitando la inclusion de la siguiente funcion de cartera: &quot; Realizar gestión de cobro y dar seguimiento al recaudo de la cartera a favor de Parques Nacionales Naturales y la Subcuenta FONAM – Parques en su etapa ordinaria&quot;"/>
    <x v="20"/>
    <d v="2023-03-30T00:00:00"/>
    <n v="274"/>
    <s v="VENCIDA"/>
    <s v="Memorando"/>
    <s v="CANTIDAD"/>
    <n v="1"/>
    <m/>
    <m/>
    <s v="LUIS EBERTO COCA GONZÁLEZ"/>
    <m/>
    <m/>
    <m/>
    <s v="ABIERTA"/>
    <m/>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m/>
    <d v="2021-09-22T00:00:00"/>
    <x v="0"/>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s v="Gestión de Recursos Financieros"/>
    <s v="NIVEL CENTRAL"/>
    <x v="4"/>
    <m/>
    <s v="x"/>
    <s v="Correctiva"/>
    <s v="Elaboración de manual de cartera de Parques Nacionales entre Grupo Gestión Financiera y Oficina Asesora Juridica"/>
    <x v="20"/>
    <d v="2023-03-30T00:00:00"/>
    <n v="274"/>
    <s v="VENCIDA"/>
    <s v="Manual"/>
    <s v="CANTIDAD"/>
    <n v="1"/>
    <m/>
    <m/>
    <s v="LUIS EBERTO COCA GONZÁLEZ"/>
    <m/>
    <m/>
    <m/>
    <s v="ABIERTA"/>
    <m/>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_x000a_"/>
  </r>
  <r>
    <s v="AUDITORÍA INTERNA "/>
    <m/>
    <d v="2021-09-22T00:00:00"/>
    <x v="0"/>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s v="Gestión de Recursos Financieros"/>
    <s v="NIVEL CENTRAL"/>
    <x v="4"/>
    <m/>
    <s v="x"/>
    <s v="Correctiva"/>
    <s v="Memorando al GCI solicitando el traslado parcial de la no conformidad a la OAJ, respecto al manual de cartera de Parques Nacionales."/>
    <x v="20"/>
    <d v="2023-03-30T00:00:00"/>
    <n v="274"/>
    <s v="VENCIDA"/>
    <s v="Memorando"/>
    <s v="CANTIDAD"/>
    <n v="1"/>
    <m/>
    <m/>
    <s v="LUIS EBERTO COCA GONZÁLEZ"/>
    <m/>
    <m/>
    <m/>
    <s v="ABIERTA"/>
    <m/>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06/06/2023: Mediante memorando No.20231200003083 de fecha 29de may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m/>
    <d v="2021-09-22T00:00:00"/>
    <x v="0"/>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s v="Gestión de Recursos Financieros"/>
    <s v="NIVEL CENTRAL"/>
    <x v="4"/>
    <m/>
    <s v="x"/>
    <s v="Correctiva"/>
    <s v="Actualizar y socializar procedimiento de cartera, junto a la socializaicón del manual de cartera de FONAM  a las dependencias relacionadas con el proceso de cobro"/>
    <x v="20"/>
    <d v="2023-03-30T00:00:00"/>
    <n v="274"/>
    <s v="VENCIDA"/>
    <s v="Procedimiento actualizado y socializado_x000a_Manual FONAM Socializado"/>
    <s v="CANTIDAD"/>
    <n v="2"/>
    <m/>
    <m/>
    <s v="LUIS EBERTO COCA GONZÁLEZ"/>
    <m/>
    <m/>
    <m/>
    <s v="ABIERTA"/>
    <m/>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m/>
    <d v="2021-09-22T00:00:00"/>
    <x v="0"/>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s v="Gestión de Recursos Financieros"/>
    <s v="NIVEL CENTRAL"/>
    <x v="4"/>
    <m/>
    <s v="x"/>
    <s v="Correctiva"/>
    <s v="Realizar solicitud a GSIR respecto al desarrollo de un aplicativo para el registro, control y seguimiento de la cartera de la Entidad y al GGH respecto a la inclusion del modulo de incapacidades en el aplicativo de nomina. "/>
    <x v="20"/>
    <d v="2023-03-30T00:00:00"/>
    <s v="CERRADA"/>
    <s v="CERRADA"/>
    <s v="Memorando"/>
    <s v="CANTIDAD"/>
    <n v="2"/>
    <m/>
    <m/>
    <s v="LUIS EBERTO COCA GONZÁLEZ"/>
    <m/>
    <m/>
    <m/>
    <s v="CERRADA"/>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n v="549"/>
    <d v="2021-09-22T00:00:00"/>
    <x v="0"/>
    <s v="NO CONFORMIDAD No. 17:No se dio cumplimiento al Procedimiento de Ejecución y Control Programa de PAC -GRFN_PR 09 Actividad No. 21, para los meses de mayo y junio en las Direcciones Territoriales DTOR, DTAO y DTCA, dejando de ejecutar PAC asignado, así: (DTOR valor del pac sin ejecutar vigencia 2020 $49.534.684) Se indica que la no ejecución de PAC ya sea por el Nivel territorial o Nivel Central genera IMPANUT negativo y por consiguiente se puede afectar la colocación del PAC para el mes siguiente de toda la entidad, generando incumplimiento en el pago de las obligaciones de la entidad, que pueden desencadenar en reclamaciones de orden financiero._x000a_Para el caso que se presenta IMPANUT negativo para el cierre de la vigencia 2020 para el rezago, este se convierte en vigencia expirada y se debe aplicar el tratamiento indicado para el pago de esta en el Decreto de Liquidación de diciembre de 2020 emitido por el Ministerio de Hacienda, esta situación genera incumplimiento en el pago de las obligaciones referentes."/>
    <s v="Apesar de realizar la programación  PAC acorde a la directriz dada por la Subdirección Administrativa y Financiera, se requiere realizar un  seguimiento riguroso y oportuno a las fechas establecidas para el trámite de pagos a fin de garantizar la ejecución de los recursos solicitados."/>
    <s v="Gestión de Recursos Financieros"/>
    <s v="NIVEL CENTRAL"/>
    <x v="4"/>
    <m/>
    <s v="x"/>
    <s v="Correctiva"/>
    <s v="Memorando a GGH solicitando revisión al cronograma que garantice la oportuna entrega de la información de la nomina de las DTS al GGF, con el fin de ejecutar la totalidad del PAC de acuerdo a lo programado."/>
    <x v="21"/>
    <d v="2023-03-30T00:00:00"/>
    <s v="CERRADA"/>
    <s v="CERRADA"/>
    <s v="Memorando"/>
    <s v="CANTIDAD"/>
    <n v="1"/>
    <m/>
    <m/>
    <s v="LUIS EBERTO COCA GONZÁLEZ"/>
    <m/>
    <m/>
    <m/>
    <s v="CERRADA"/>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06/06/20023: Mediante memorando No.20231200002913 de fecha 23 de may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r>
  <r>
    <s v="AUDITORÍA INTERNA "/>
    <m/>
    <d v="2021-09-22T00:00:00"/>
    <x v="0"/>
    <s v="No Conformidad No 18: En el desarrollo de la auditoría al Proceso Gestión de Recursos Financieros - Nivel Central - Direcciones Territoriales, en la prueba de recorrido con la Coordinadora y el equipo de trabajo del Grupo de Gestión Financiera, se evidenció y se informa de la demora de la presentación de la información por parte del Nivel Territorial en cuanto a las Notas a los Estados Financieros para el cierre de la vigencia Fiscal 2020, estas no contienen la suficiente profundización como lo exige la norma para entidades de gobierno, como es caso puntual para la cuenta de Propiedad Planta y Equipo, que amerita un análisis e información profunda, toda vez que esta cuenta representa materialmente un 95% sobre el activo de la Entidad._x000a_Por lo anterior no se está dando cumplimiento al Procedimiento EJECUCIÓN CONSOLIDACIÓN Y PRESENTACIÓN DE ESTADOS FINANCIEROS GRFN_PR_ 08 18/02/2021. Actividad No 11. "/>
    <s v="No se da cumplimiento al manual de politias contables respecto al diligenciamiento de anexos solicitados por la CGN de notas de ppye anuales e información descriptiva en las notas."/>
    <s v="Gestión de Recursos Financieros"/>
    <s v="NIVEL CENTRAL"/>
    <x v="4"/>
    <m/>
    <s v="x"/>
    <s v="Correctiva"/>
    <s v="Diligenciar anexos semestrales determinados por la CGN para notas anuales a los EEFF"/>
    <x v="15"/>
    <d v="2023-03-30T00:00:00"/>
    <s v="CERRADA"/>
    <s v="CERRADA"/>
    <s v="Número de Anexos EEFF notas (2) de ppye CGN  - NC y DTS"/>
    <s v="CANTIDAD"/>
    <n v="14"/>
    <m/>
    <m/>
    <s v="LUIS EBERTO COCA GONZÁLEZ"/>
    <m/>
    <m/>
    <m/>
    <s v="CERRADA"/>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m/>
    <d v="2021-09-22T00:00:00"/>
    <x v="0"/>
    <s v="NO CONFORMIDAD No. 19: No se evidencia cumplimiento de la actividad No 13 en lo relacionado con “...Consolidar trimestralmente la información_x000a_financiera de todos los contratistas generando el respectivo informe y remitirlo a la Subdirección de Sostenibilidad y_x000a_Negocios Ambientales...”"/>
    <s v="Las Direcciones Territoriales no envian oportunamente las certificaciones de cuota de remuneración de los Contratos de Ecoturismo Comunitario con las cuales se consolida la información financiera de todos los contratistas para remitir informe a la SSNA"/>
    <s v="Gestión de Recursos Financieros"/>
    <s v="NIVEL CENTRAL"/>
    <x v="4"/>
    <m/>
    <s v="x"/>
    <s v="Correctiva"/>
    <s v="Remitir trimestralmente memorandos a las Direcciones Territoriales, recordando la entrega oportuna de las certificaciones de cuota de remuneración de los contratos de Ecoturismo Comunitario, las cuales son necesarias para la consolidación de la información financiera de los contratistas."/>
    <x v="15"/>
    <d v="2023-03-30T00:00:00"/>
    <s v="CERRADA"/>
    <s v="CERRADA"/>
    <s v="#  de memorandos"/>
    <s v="CANTIDAD"/>
    <n v="4"/>
    <m/>
    <m/>
    <s v="LUIS EBERTO COCA GONZÁLEZ"/>
    <m/>
    <m/>
    <m/>
    <s v="CERRADA"/>
    <d v="2023-08-14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2/2022 Ampliación del plazo hasta el 30/03/2023.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_x000a_"/>
  </r>
  <r>
    <s v="AUDITORÍA INTERNA "/>
    <n v="562"/>
    <d v="2021-09-22T00:00:00"/>
    <x v="1"/>
    <s v="OBSERVACIÓN 2: Se observó que el Procedimiento Cadena Presupuestal Código: GRFN_PR_06 Actividad No. 10, remite a la actividad No. 13, no  siendo coherente, en realidad corrresponde a la actividad No. 20 "/>
    <m/>
    <s v="Gestión de Recursos Financieros"/>
    <s v="NIVEL CENTRAL"/>
    <x v="4"/>
    <m/>
    <s v="x"/>
    <s v="De Mejora"/>
    <s v="Revisar la secuencia de las actividades y realizar el respectivo ajuste"/>
    <x v="22"/>
    <d v="2023-03-30T00:00:00"/>
    <s v="CERRADA"/>
    <s v="CERRADA"/>
    <s v="# de procedimientos actualizados"/>
    <s v="CANTIDAD"/>
    <s v="Ajustar el procedimiento actual"/>
    <m/>
    <m/>
    <s v="LUIS EBERTO COCA GONZÁLEZ"/>
    <m/>
    <m/>
    <m/>
    <s v="CERRADA"/>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n v="563"/>
    <d v="2021-09-22T00:00:00"/>
    <x v="1"/>
    <s v="OBSERVACIÓN 3: Se requiere verificar el punto de control del procedimiento en lo que corresponde a la presentación de informes trimestrales teniendo en cuenta que en la realidad el Grupo de Gestión Financiera esta implementado una matriz con la información de los contratos de prestación de servicios ecoturísticos comunitarios "/>
    <m/>
    <s v="Gestión de Recursos Financieros"/>
    <s v="NIVEL CENTRAL"/>
    <x v="4"/>
    <m/>
    <s v="x"/>
    <s v="De Mejora"/>
    <s v="Modificar el punto de control de la actividad No. 13 del procedimiento grfn_pr_14_-seguimiento-a-la-emision-y-entrega-de-informes-financieros-en-los-contratos-de-prestacion-de-servicios-ecoturisticos-comunitarios_v_3"/>
    <x v="15"/>
    <d v="2023-03-30T00:00:00"/>
    <n v="274"/>
    <s v="VENCIDA"/>
    <s v="# procedimientos actualizados"/>
    <s v="CANTIDAD"/>
    <n v="1"/>
    <m/>
    <m/>
    <s v="LUIS EBERTO COCA GONZÁLEZ"/>
    <m/>
    <m/>
    <m/>
    <s v="ABIERTA"/>
    <m/>
    <s v="Suscrito mediante memorando No 20211200012093 del  No 21-12-2021_x000a__x000a_Se aprueba mediante memorando No  20221200010163 del 27 octubre del 2022, ajuste en la fecha de cumplimiento de la acción.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n v="566"/>
    <d v="2021-09-22T00:00:00"/>
    <x v="1"/>
    <s v="OBSERVACIÓN No. 4_x000a_Se requiere dar cumplimiento en lo relacionado con las firmas del formato vigente “Boletín de Caja y Bancos” código GRFN_FO_03 y sus Anexos, solo por los responsables del proceso (Pagador y Coordinador) como lo establece la actividad No 10 del procedimiento"/>
    <m/>
    <s v="Gestión de Recursos Financieros"/>
    <s v="NIVEL CENTRAL"/>
    <x v="4"/>
    <m/>
    <s v="x"/>
    <s v="De Mejora"/>
    <s v="Actualización de formato de Boletín de Caja y Bancos” código GRFN_FO_03 y sus Anexos, estableciendo la firma de los responsables "/>
    <x v="21"/>
    <d v="2023-03-30T00:00:00"/>
    <s v="CERRADA"/>
    <s v="CERRADA"/>
    <s v="Actualización formato boletín y anexos "/>
    <s v="CANTIDAD"/>
    <n v="1"/>
    <m/>
    <m/>
    <s v="LUIS EBERTO COCA GONZÁLEZ"/>
    <m/>
    <m/>
    <m/>
    <s v="CERRADA"/>
    <d v="2023-08-29T00:00:00"/>
    <s v="Suscrito mediante memorando No 20211200012093 del  No 21-12-2021_x000a__x000a_Memorando 20221200009803 del 11 de octubre del 2022, solicitud de evidencias de acciones vencidas. 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m/>
    <d v="2021-11-22T00:00:00"/>
    <x v="0"/>
    <s v="NO CONFORMIDAD No. 1: No se dio cumpilmiento a lo establecido en el procedimiento Cadena Presupuestal en la actividad No 34 que establece: &quot;...Firmar digitalmente la orden de pago y archivar en el expediente correspondiente en el aplicativo gestor documen­tal, para soporte del Boletín Diario de Caja y Bancos Virtual.. .&quot;, de igual forma la Actividad No 33: No se dio cumplimiento al punto de control relacionadocon: &quot;...Listado de orden de pago en estado pagada...&quot;;y en la Actividad No 32, no se evidenció cumplimiento del punto de control correspondiente a : &quot;...Orden de Pago autorizada ...&quot;;para las vigencias 2017-2018-2019-2020 y 2021"/>
    <s v="Interpretación errada del procedimiento elaboración de boletín de caja y bancos"/>
    <s v="Gestión de Recursos Financieros"/>
    <s v="DTCA"/>
    <x v="1"/>
    <m/>
    <s v="x"/>
    <s v="Correctiva"/>
    <s v="Socializar en reunión de trabajo con el equipo adtivo y financiero DTCA la versión vigente del procedimiento elaboración de boletín de caja y bancos a fin de  establecer compromisos que garanticen la aplicabilidad del procedimiento"/>
    <x v="23"/>
    <d v="2022-11-30T00:00:00"/>
    <n v="394"/>
    <s v="VENCIDA"/>
    <s v="Lista de asistencia con memorias y compromisos"/>
    <s v="CANTIDAD"/>
    <n v="1"/>
    <m/>
    <m/>
    <s v="FANNY SABOGAL AGUDELO"/>
    <m/>
    <m/>
    <m/>
    <s v="ABIERTA"/>
    <m/>
    <s v="SUSCRITO MEDIANTE ORFEO RADICADO No 20221200000043 DEL 06-01-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
  </r>
  <r>
    <s v="AUDITORÍA INTERNA "/>
    <m/>
    <d v="2021-11-22T00:00:00"/>
    <x v="0"/>
    <s v="NO CONFORMIDAD No. 1: No se dio cumpilmiento a lo establecido en el procedimiento Cadena Presupuestal en la actividad No 34 que establece: &quot;...Firmar digitalmente la orden de pago y archivar en el expediente correspondiente en el aplicativo gestor documen­tal, para soporte del Boletín Diario de Caja y Bancos Virtual.. .&quot;, de igual forma la Actividad No 33: No se dio cumplimiento al punto de control relacionadocon: &quot;...Listado de orden de pago en estado pagada...&quot;;y en la Actividad No 32, no se evidenció cumplimiento del punto de control correspondiente a : &quot;...Orden de Pago autorizada ...&quot;;para las vigencias 2017-2018-2019-2020 y 2021"/>
    <s v="Interpretación errada del procedimiento boletín de caja y bancos"/>
    <s v="Gestión de Recursos Financieros"/>
    <s v="DTCA"/>
    <x v="1"/>
    <m/>
    <s v="x"/>
    <s v="Correctiva"/>
    <s v="Dar estricto cumplimiento a las actividades del procedimiento y realizar seguimiento mensual   a las actividades que garanticen la aplicabilidad del mismo "/>
    <x v="23"/>
    <d v="2023-02-15T00:00:00"/>
    <n v="317"/>
    <s v="VENCIDA"/>
    <s v="Acta de reunión de seguimiento"/>
    <s v="CANTIDAD"/>
    <n v="11"/>
    <m/>
    <m/>
    <s v="FANNY SABOGAL AGUDELO"/>
    <m/>
    <m/>
    <m/>
    <s v="ABIERTA"/>
    <m/>
    <s v="SUSCRITO MEDIANTE ORFEO RADICADO No 20221200000043 DEL 06-01-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s evidencias no cumplen con la acción programada._x000a__x000a_30/11/2023 Mediante memorando No.20231200006923 del 24 de noviembre del 2023, se solicito al responsable las evidencias  de las acciones que se encuentran en estado abierto vencido."/>
  </r>
  <r>
    <s v="AUDITORÍA INTERNA "/>
    <n v="579"/>
    <d v="2021-11-22T00:00:00"/>
    <x v="0"/>
    <s v="NO CONFORMIDAD No 2: No se evidenciaron mecanismos de control efectivos generados por la DTCA que permitan asegurar la custodia de los soportes de los pagos realizados por los distintos conceptos en las destinaciones especificas de recursos afectados en cada obligación cancelada"/>
    <s v="Interpretación errada del procedimiento boletín de caja y bancos"/>
    <s v="Gestión de Recursos Financieros"/>
    <s v="DTCA"/>
    <x v="1"/>
    <m/>
    <s v="x"/>
    <s v="Correctiva"/>
    <s v="Dar estricto cumplimiento a las actividades del procedimiento y realizar seguimiento mensual   a las actividades que garanticen la aplicabilidad del mismo "/>
    <x v="23"/>
    <d v="2023-02-15T00:00:00"/>
    <n v="317"/>
    <s v="VENCIDA"/>
    <s v="Acta de reunión de seguimiento"/>
    <s v="CANTIDAD"/>
    <n v="11"/>
    <m/>
    <m/>
    <s v="ELSA ROSMERY LEÓN - RAYMON SALES"/>
    <m/>
    <m/>
    <m/>
    <s v="ABIERTA"/>
    <m/>
    <s v="SUSCRITO MEDIANTE ORFEO RADICADO No 20221200000043 DEL 06-01-2022._x000a_06/06/20023: Mediante memorando No.20231200002913 de fecha 23 de mayo de 2023, se requirió al responsable evidencia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_x000a_30/11/2023 Mediante memorando No.20231200006923 del 24 de noviembre del 2023, se solicito al responsable las evidencias  de las acciones que se encuentran en estado abierto vencido."/>
  </r>
  <r>
    <s v="AUDITORÍA INTERNA "/>
    <m/>
    <d v="2021-11-22T00:00:00"/>
    <x v="0"/>
    <s v="NO CONFORMIDAD No 2: No se evidenciaron mecanismos de control efectivos generados por la DTCA que permitan asegurar la custodia de los soportes de los pagos realizados por los distintos conceptos en las destinaciones especificas de recursos afectados en cada obligación cancelada"/>
    <s v="Interpretación errada del procedimiento boletín de caja y bancos"/>
    <s v="Gestión de Recursos Financieros"/>
    <s v="DTCA"/>
    <x v="1"/>
    <m/>
    <s v="x"/>
    <s v="Correctiva"/>
    <s v="Socializar en reunión de trabajo con el equipo adtivo y financiero DTCA la versión vigente del procedimiento elaboración de boletín de caja y bancos a fin de  establecer compromisos que garanticen la aplicabilidad del procedimiento"/>
    <x v="23"/>
    <d v="2022-11-30T00:00:00"/>
    <n v="394"/>
    <s v="VENCIDA"/>
    <s v="Lista de asistencia con memorias y compromisos"/>
    <s v="CANTIDAD"/>
    <n v="1"/>
    <m/>
    <m/>
    <s v="FANNY SABOGAL AGUDELO"/>
    <m/>
    <m/>
    <m/>
    <s v="ABIERTA"/>
    <m/>
    <s v="SUSCRITO MEDIANTE ORFEO RADICADO No 20221200000043 DEL 06-01-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s evidencias no cumplen con la acción programada."/>
  </r>
  <r>
    <s v="AUDITORÍA INTERNA "/>
    <n v="580"/>
    <d v="2021-11-22T00:00:00"/>
    <x v="0"/>
    <s v="NO CONFORMIDAD No 3. Nose evidenci cumplimiento en el procedimiento de Elaboraci6n de Boletines de Caja y Bancos en las actividades No 9 y 10 en cuanto a que no se encontraron archivados la totalidad de los anexos con la relaci6n de egresos y relaci6n de pagos beneficiario final diligenciado y firmado para la actividad No 9 y de igual forma no se evidenci6 lo relacionado con el lnforme detallado de Bancos Vs saldos contables, firmado para la actividad No 10."/>
    <s v="Se priorizó la política cero papel al cargar los soportes en el expediente contractual y no para el proceso GRFinancieros y además"/>
    <s v="Gestión de Recursos Financieros"/>
    <s v="DTCA"/>
    <x v="1"/>
    <m/>
    <s v="x"/>
    <s v="De Corrección"/>
    <s v="Revisar y firmar las conciliaciones bancarias de las vigencias 2021 y dar cumplimiento a la normatividad de archivo"/>
    <x v="23"/>
    <d v="2023-02-15T00:00:00"/>
    <n v="317"/>
    <s v="VENCIDA"/>
    <s v="Conciliaciones bancarias 2021"/>
    <s v="CANTIDAD"/>
    <n v="12"/>
    <m/>
    <m/>
    <s v="ELSA ROSMERY LEÓN - RAYMON SALES"/>
    <m/>
    <m/>
    <m/>
    <s v="ABIERTA"/>
    <m/>
    <s v="SUSCRITO MEDIANTE ORFEO RADICADO No 20221200000043 DEL 06-01-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11-22T00:00:00"/>
    <x v="0"/>
    <s v="NO CONFORMIDAD No 3. Nose evidenci6 cumplimiento en el procedimiento de Elaboraci6n de Boletines de Caja y Bancos en las actividades No 9 y 10 en cuanto a que no se encontraron archivados la totalidad de los anexos con la relaci6n de egresos y relaci6n de pagos beneficiario final diligenciado y firmado para la actividad No 9 y de igual forma no se evidenci6 lo relacionado con el lnforme detallado de Bancos Vs saldos contables, firmado para la actividad No 10."/>
    <s v="Se priorizó la política cero papel al cargar los soportes en el expediente contractual y no para el proceso GRFinancieros y además"/>
    <s v="Gestión de Recursos Financieros"/>
    <s v="DTCA"/>
    <x v="1"/>
    <m/>
    <s v="x"/>
    <s v="Correctiva"/>
    <s v="Dar cumplimiento a las actividad 10 y garantizar la trazabilidad del punto de control respecto el informe detallado de bancos Vs saldos contables y la justificación de saldos en bancos a partir de la suscripción del plan mejoramiento"/>
    <x v="23"/>
    <d v="2023-02-15T00:00:00"/>
    <n v="317"/>
    <s v="VENCIDA"/>
    <s v="Conciliaciones bancarias 2022"/>
    <s v="CANTIDAD"/>
    <n v="12"/>
    <m/>
    <m/>
    <s v="FANNY SABOGAL AGUDELO"/>
    <m/>
    <m/>
    <m/>
    <s v="ABIERTA"/>
    <m/>
    <s v="SUSCRITO MEDIANTE ORFEO RADICADO No 20221200000043 DEL 06-01-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_x000a__x000a_30/11/2023 Mediante memorando No.20231200006923 del 24 de noviembre del 2023, se solicito al responsable las evidencias  de las acciones que se encuentran en estado abierto vencido."/>
  </r>
  <r>
    <s v="AUDITORÍA INTERNA "/>
    <n v="583"/>
    <d v="2021-11-22T00:00:00"/>
    <x v="0"/>
    <s v="NO CONFORMIDAD 6: No se evidenció cumplimiento en el procedimiento de Archivo y Control de Registros que evidenciara la aplicación de las series v subseries documentales correspondientes al proceso de Gesti6n de Recurses Financieros"/>
    <s v="No se priorizó las actividades de gestión documental teniendo en cuenta el número de compromisos y documentos que se producen dentro del proceso de gestión de recursos financieros "/>
    <s v="Gestión de Recursos Financieros"/>
    <s v="DTCA"/>
    <x v="1"/>
    <m/>
    <s v="x"/>
    <s v="De Corrección"/>
    <s v="Revisar la documentación y aplicar el procedimiento para los expedientes fisicos de las vigencia 2017 a 2020 "/>
    <x v="23"/>
    <d v="2023-02-15T00:00:00"/>
    <n v="317"/>
    <s v="VENCIDA"/>
    <s v="Certificación del coordinador y responsable de gestión documental DTCA"/>
    <s v="CANTIDAD"/>
    <n v="2"/>
    <m/>
    <m/>
    <s v="ELSA ROSMERY LEÓN - RAYMON SALES"/>
    <m/>
    <m/>
    <m/>
    <s v="ABIERTA"/>
    <m/>
    <s v="SUSCRITO MEDIANTE ORFEO RADICADO No 20221200000043 DEL 06-01-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SEGUIMIENTO MAPA DE RIESGOS"/>
    <n v="585"/>
    <d v="2021-12-27T00:00:00"/>
    <x v="1"/>
    <s v="Observación No.1 El Grupo de Gestión de Recursos Físicos, para la acción de control No.2 que consiste en “Reportar oportunamente al Grupo de procesos Corporativos los bienes a asegurar (oportunamente hace referencia a realizar el reporte una vez ingrese al inventario de la entidad)”, tiene establecido un peso porcentual del 50% y en la descripción de avance reporta un cumplimiento del 100%, lo que evidencia inconsistencia en el porcentaje reportado"/>
    <m/>
    <s v="Gestión de Recursos Físicos"/>
    <s v="NIVEL CENTRAL"/>
    <x v="12"/>
    <m/>
    <s v="x"/>
    <s v="De Mejora"/>
    <s v="Realizar el reporte de Riesgos del Proceso de GRFIS, teniendo en cuenta el peso porcentual de la acción de control para la vigencia 2022"/>
    <x v="24"/>
    <d v="2022-12-31T00:00:00"/>
    <n v="363"/>
    <s v="VENCIDA"/>
    <s v="Número de reportes de riesgos realizados"/>
    <s v="CANTIDAD"/>
    <n v="3"/>
    <m/>
    <m/>
    <s v="LUIS EBERTO COCA GONZÁLEZ - RAIMOND GUILLERMO SALES CONTRERAS"/>
    <m/>
    <m/>
    <m/>
    <s v="ABIERTA"/>
    <m/>
    <s v="Suscrito mediante orfeo radicado No 20221200000653 del 24-01-2022."/>
  </r>
  <r>
    <s v="OTRAS FUENTES"/>
    <m/>
    <d v="2022-03-17T00:00:00"/>
    <x v="1"/>
    <s v="Observación No.1 De acuerdo con los boletines de almacén suministrados por la Entidad y extraídos directamente del software de almacén, se evidencian registros de baja de bienes por obsolescencia durante la vigencia 2020 por valor de $701,994,098,92. No  obstante, los registros de deterioro acumulado de las propiedades planta y equipo al inicio del periodo solo alcanzo la suma de $ 26.050.099."/>
    <s v="Falta de capacitación y coordinación entre los reponsables del manejo de la información de bienes y los contadores, para dar aplicabilidad a las politicas relacionadas con el manejo del deteioro y vidas útiles de los bienes al servicio de la entidad"/>
    <s v="Gestión de Recursos Físicos"/>
    <s v="NIVEL CENTRAL"/>
    <x v="12"/>
    <m/>
    <s v="x"/>
    <s v="De Mejora"/>
    <s v="A patir de las capacitaciones dadas efectuar el seguimiento a las actas elaboradas sobre la variación de las vidas útiles y su registro en el sistema NEON."/>
    <x v="25"/>
    <d v="2022-11-30T00:00:00"/>
    <n v="394"/>
    <s v="VENCIDA"/>
    <s v="Actas"/>
    <s v="CANTIDAD"/>
    <n v="7"/>
    <m/>
    <m/>
    <s v="LUIS EBERTO COCA GONZÁLEZ - RAIMOND GUILLERMO SALES CONTRERAS"/>
    <m/>
    <m/>
    <m/>
    <s v="ABIERTA"/>
    <m/>
    <s v="Se  suscribe plan de mejoramiento por medio de memorando No 20221200002423,   fecha 17 de marzo del 2022. "/>
  </r>
  <r>
    <s v="OTRAS FUENTES"/>
    <m/>
    <d v="2022-03-17T00:00:00"/>
    <x v="1"/>
    <s v="Observación No.1 De acuerdo con los boletines de almacén suministrados por la Entidad y extraídos directamente del software de almacén, se evidencian registros de baja de bienes por obsolescencia durante la vigencia 2020 por valor de $701,994,098,92. No  obstante, los registros de deterioro acumulado de las propiedades planta y equipo al inicio del periodo solo alcanzo la suma de $ 26.050.099."/>
    <s v="Falta de capacitación y coordinación entre los reponsables del manejo de la información de bienes y los contadores, para dar aplicabilidad a las politicas relacionadas con el manejo del deteioro y vidas útiles de los bienes al servicio de la entidad"/>
    <s v="Gestión de Recursos Físicos"/>
    <s v="NIVEL CENTRAL"/>
    <x v="12"/>
    <m/>
    <s v="x"/>
    <s v="De Mejora"/>
    <s v="A Partir de las capacitaciones dadas efectuar en seguimiento a los registros en el software NEON sobre el deterioro para bienes con valor superior a 35 SMMLV y para los que dados de baja."/>
    <x v="25"/>
    <d v="2023-03-30T00:00:00"/>
    <n v="274"/>
    <s v="VENCIDA"/>
    <s v="Resoluciones de baja y planillas de calculo de deterioro"/>
    <s v="CANTIDAD"/>
    <n v="7"/>
    <m/>
    <m/>
    <s v="LUIS EBERTO COCA GONZÁLEZ - RAIMOND GUILLERMO SALES CONTRERAS"/>
    <m/>
    <m/>
    <m/>
    <s v="ABIERTA"/>
    <m/>
    <s v="Se  suscribe plan de mejoramiento por medio de memorando No 20221200002423,   fecha 17 de marzo del 2022. _x000a__x000a_15/12/2023: Mediante memorando No. 20231200007243 del 4 de diciembre de 2023, se requirio evidencias de las acciones que se encuenrtan en estado abierto vencidas con el fin de actualizar la matriz."/>
  </r>
  <r>
    <s v="OTRAS FUENTES"/>
    <m/>
    <d v="2022-03-17T00:00:00"/>
    <x v="1"/>
    <s v="Observación No.1 De acuerdo con los boletines de almacén suministrados por la Entidad y extraídos directamente del software de almacén, se evidencian registros de baja de bienes por obsolescencia durante la vigencia 2020 por valor de $701,994,098,92. No  obstante, los registros de deterioro acumulado de las propiedades planta y equipo al inicio del periodo solo alcanzo la suma de $ 26.050.099."/>
    <s v="Falta de capacitación y coordinación entre los reponsables del manejo de la información de bienes y los contadores, para dar aplicabilidad a las politicas relacionadas con el manejo del deteioro y vidas útiles de los bienes al servicio de la entidad"/>
    <s v="Gestión de Recursos Físicos"/>
    <s v="NIVEL CENTRAL"/>
    <x v="12"/>
    <m/>
    <s v="x"/>
    <s v="De Mejora"/>
    <s v="Efectuar el seguimiento al contenido de los reportes mensuales de conciliación entre los saldos de NEON y contabilidad, incluyendo las notas de PPyE correspondientes, según la variacio de vidas utiles y deterioro."/>
    <x v="25"/>
    <d v="2023-03-30T00:00:00"/>
    <n v="274"/>
    <s v="VENCIDA"/>
    <s v="Conciliaciones mensuales"/>
    <s v="CANTIDAD"/>
    <n v="63"/>
    <m/>
    <m/>
    <s v="LUIS EBERTO COCA GONZÁLEZ - RAIMOND GUILLERMO SALES CONTRERAS"/>
    <m/>
    <m/>
    <m/>
    <s v="ABIERTA"/>
    <m/>
    <s v="Se  suscribe plan de mejoramiento por medio de memorando No 20221200002423,   fecha 17 de marzo del 2022. "/>
  </r>
  <r>
    <s v="OTRAS FUENTES"/>
    <n v="596"/>
    <d v="2021-10-19T00:00:00"/>
    <x v="0"/>
    <s v="NO CONFORMIDAD No 27:Se evidenció que PNNC, no cuenta con los planes de prevención y seguridad ante emergencias debidamente actualizados y socializados a las personas que laboran en la entidad, para que se conozcan los procedimientos de evacuación y cómo actuar de acuerdo con las capacidades humanas y limitaciones de actividades ante la emergencia para que se actúe en forma eficaz en caso de una emergencia, según lo establecido en el ANEXO C de la NTC 6047 de 2013"/>
    <s v="Falta de revisión periódica del Plan de Emergencia de nivel central para generar  actualizaciones."/>
    <s v="Gestión del Talento Humano"/>
    <s v="NIVEL CENTRAL"/>
    <x v="10"/>
    <m/>
    <s v="x"/>
    <s v="De Corrección"/>
    <s v="Actualizar el plan de emergencias del nivel central de acuerdo con la norma citada"/>
    <x v="26"/>
    <d v="2023-07-31T00:00:00"/>
    <n v="151"/>
    <s v="VENCIDA"/>
    <s v="Numero de documentos actualizados "/>
    <s v="CANTIDAD"/>
    <n v="1"/>
    <m/>
    <m/>
    <s v="FANNY SABOGAL AGUDELO"/>
    <m/>
    <m/>
    <m/>
    <s v="ABIERTA"/>
    <m/>
    <s v="19/04/2023 :Mediante orfeo no.20221200000053 de fecha  06-01-2022 se suscribe Plan de Mejoramiento_x000a_19/04/2023: Mediante memorando no 20214400010123 de fecha 17-12-2021 el responsable anexa el Plan de Mejoramiento_x000a_19/04/2023: Mediante memorando no 20224400013803 de fecha 29-12-2022 el responsable solicitó prórroga para el cumplimiento del Plan de Mejoramiento con fecha maxima de 28 de febrero de 2023_x000a_19/04/2023: Mediante memorando no 20231200000023de fecha 03-01-2023 el Grupo de Control concedió prorroga hasta 28 de febrero de 2023_x000a_19/04/2023: El Grupo de Control Interno evidenció la socializaciómn &quot;Capacitar al personal para promover Estilos de Vida y Habitos Saludables, Socializar cambios en plan de emergencias del Nivel Central  y los procedimientos operativos normalizados&quot; _x000a__x000a_26/05/2023: Mediante memorando 20231200002993, del 25 de mayo de 2023, el grupo de Control Interno solicitó las evidencias del cumplimiento de las acciones vencidas.  Sin embargo, con correo electrónico de 20/05/2023 el grupo de Talento Humano envió aclaración con respecto a las acciones vencidas. Por lo anterior se programará reunión para el mes de junio con el fin de verificar las evidencias._x000a__x000a_06/06/2023: Mediante memorando No. 20231200002883 de fecha 9 de mayo de 2023, el Grupo de Control Interno autorizó prórroga hasta el 31 de Julio de 2023._x000a__x000a_27/06/2023: mediante memorando 20231200003573 del 27 de junio de 2023, se informa al responsable la actulización de la Matriz del Plan de Mejoramiento por parte del GCI con relación a la prorroga concedida hasta el 31 de julio de 2023._x000a__x000a_15/12/2023: Mediante memorando No. 20231200007233 del 4 de diciembre de 2023, se requirio evidencias de las acciones que se encuenrtan en estado abierto vencidas con el fin de actualizar la matriz."/>
  </r>
  <r>
    <s v="OTRAS FUENTES"/>
    <m/>
    <d v="2021-10-19T00:00:00"/>
    <x v="0"/>
    <s v="NO CONFORMIDAD No 27:Se evidenció que PNNC, no cuenta con los planes de prevención y seguridad ante emergencias debidamente actualizados y socializados a las personas que laboran en la entidad, para que se conozcan los procedimientos de evacuación y cómo actuar de acuerdo con las capacidades humanas y limitaciones de actividades ante la emergencia para que se actúe en forma eficaz en caso de una emergencia, según lo establecido en el ANEXO C de la NTC 6047 de 2013"/>
    <s v="Falta de revisión periódica del Plan de Emergencia de nivel central para generar  actualizaciones."/>
    <s v="Gestión del Talento Humano"/>
    <s v="NIVEL CENTRAL"/>
    <x v="10"/>
    <m/>
    <s v="x"/>
    <s v="Correctiva"/>
    <s v="Definir la periodicidad de revisión del  plan de emergencias del nivel central para generar  actualizaciones."/>
    <x v="26"/>
    <d v="2023-07-31T00:00:00"/>
    <n v="151"/>
    <s v="VENCIDA"/>
    <s v="Numero de documentos que definen periodicidad de revisión plan de emergencias del nivel central"/>
    <s v="CANTIDAD"/>
    <n v="1"/>
    <m/>
    <m/>
    <s v="FANNY SABOGAL AGUDELO"/>
    <m/>
    <m/>
    <m/>
    <s v="ABIERTA"/>
    <m/>
    <s v="19/04/2023 :Mediante orfeo no.20221200000053 de fecha  06-01-2022 se suscribe Plan de Mejoramiento_x000a_19/04/2023: Mediante memorando no 20214400010123 de fecha 17-12-2021 el responsable anexa el Plan de Mejoramiento_x000a_19/04/2023: Mediante memorando no 20224400013803 de fecha 29-12-2022 el responsable solicitó prórroga para el cumplimiento del Plan de Mejoramiento con fecha maxima de 28 de febrero de 2023_x000a_19/04/2023: Mediante memorando no 20231200000023de fecha 03-01-2023 el Grupo de Control concedió prorroga hasta 28 de febrero de 2023_x000a_19/04/2023: El Grupo de Control Interno evidenció la socializaciómn &quot;Capacitar al personal para promover Estilos de Vida y Habitos Saludables, Socializar cambios en plan de emergencias del Nivel Central  y los procedimientos operativos normalizados&quot; _x000a_06/06/2023: Mediante memorando No. 20231200002883 de fecha 9 de mayo de 2023, el Grupo de Control Interno autorizó prórroga hasta el 31 de Julio de 2023_x000a_15/12/2023: Mediante memorando No. 20231200007233 del 4 de diciembre de 2023, se requirio evidencias de las acciones que se encuenrtan en estado abierto vencidas con el fin de actualizar la matriz."/>
  </r>
  <r>
    <s v="OTRAS FUENTES"/>
    <m/>
    <d v="2021-10-19T00:00:00"/>
    <x v="0"/>
    <s v="NO CONFORMIDAD No 27:Se evidenció que PNNC, no cuenta con los planes de prevención y seguridad ante emergencias debidamente actualizados y socializados a las personas que laboran en la entidad, para que se conozcan los procedimientos de evacuación y cómo actuar de acuerdo con las capacidades humanas y limitaciones de actividades ante la emergencia para que se actúe en forma eficaz en caso de una emergencia, según lo establecido en el ANEXO C de la NTC 6047 de 2013"/>
    <s v="Falta de revisión periódica del Plan de Emergencia de nivel central para generar  actualizaciones."/>
    <s v="Gestión del Talento Humano"/>
    <s v="NIVEL CENTRAL"/>
    <x v="10"/>
    <m/>
    <s v="x"/>
    <s v="Correctiva"/>
    <s v="Socializar el plan de emergencias del nivel central"/>
    <x v="26"/>
    <d v="2023-07-31T00:00:00"/>
    <n v="151"/>
    <s v="VENCIDA"/>
    <s v="Numero de socializaciones del plan de emergencias del nivel central"/>
    <s v="CANTIDAD"/>
    <n v="1"/>
    <m/>
    <m/>
    <s v="FANNY SABOGAL AGUDELO"/>
    <m/>
    <m/>
    <m/>
    <s v="ABIERTA"/>
    <m/>
    <s v="19/04/2023 :Mediante orfeo no.20221200000053 de fecha  06-01-2022 se suscribe Plan de Mejoramiento_x000a_19/04/2023: Mediante memorando no 20214400010123 de fecha 17-12-2021 el responsable anexa el Plan de Mejoramiento_x000a_19/04/2023: Mediante memorando no 20224400013803 de fecha 29-12-2022 el responsable solicitó prórroga para el cumplimiento del Plan de Mejoramiento con fecha maxima de 28 de febrero de 2023_x000a_19/04/2023: Mediante orfeo no. 20234400001263  de fecha 24-02-2023 el responsable solicito el de envió de planos del Nivel Central actualizados_x000a_19/04/2023: Mediante memorando no 20231200000023de fecha 03-01-2023 el Grupo de Control concedió prorroga hasta 28 de febrero de 2023_x000a_19/04/2023: El Grupo de Control Interno evidencio en ell Plan de Emergencias del nivel central el cual será actualizado cada año._x000a_06/06/2023: Mediante memorando No. 20231200002883 de fecha 9 de mayo de 2023, el Grupo de Control Interno autorizó prórroga hasta el 31 de Julio de 2023._x000a_15/12/2023: Mediante memorando No. 20231200007233 del 4 de diciembre de 2023, se requirio evidencias de las acciones que se encuenrtan en estado abierto vencidas con el fin de actualizar la matriz."/>
  </r>
  <r>
    <s v="OTRAS FUENTES"/>
    <m/>
    <d v="2021-10-19T00:00:00"/>
    <x v="0"/>
    <s v="NO CONFORMIDAD No 27:Se evidenció que PNNC, no cuenta con los planes de prevención y seguridad ante emergencias debidamente actualizados y socializados a las personas que laboran en la entidad, para que se conozcan los procedimientos de evacuación y cómo actuar de acuerdo con las capacidades humanas y limitaciones de actividades ante la emergencia para que se actúe en forma eficaz en caso de una emergencia, según lo establecido en el ANEXO C de la NTC 6047 de 2013"/>
    <s v="Falta de revisión periódica del Plan de Emergencia de nivel central para generar  actualizaciones."/>
    <s v="Gestión del Talento Humano"/>
    <s v="NIVEL CENTRAL"/>
    <x v="10"/>
    <m/>
    <s v="x"/>
    <s v="Correctiva"/>
    <s v="Solicitar una capacitación a la ARL para el personal de nivel central en el tema &quot;Que hacer en caso de una emergencia&quot;"/>
    <x v="26"/>
    <d v="2023-07-31T00:00:00"/>
    <n v="151"/>
    <s v="VENCIDA"/>
    <s v="Numero de capacitaciones realizadas de &quot;Que hacer en caso de una emergencia&quot;"/>
    <s v="CANTIDAD"/>
    <n v="1"/>
    <m/>
    <m/>
    <s v="FANNY SABOGAL AGUDELO"/>
    <m/>
    <m/>
    <m/>
    <s v="ABIERTA"/>
    <m/>
    <s v="19/04/2023 :Mediante orfeo no.20221200000053 de fecha  06-01-2022 se suscribe Plan de Mejoramiento_x000a_19/04/2023: Mediante memorando no 20214400010123 de fecha 17-12-2021 el responsable anexa el Plan de Mejoramiento_x000a_19/04/2023: Mediante memorando no 20224400013803 de fecha 29-12-2022 el responsable solicitó prórroga para el cumplimiento del Plan de Mejoramiento con fecha maxima de 28 de febrero de 2023_x000a_19/04/2023: Mediante memorando no 20231200000023de fecha 03-01-2023 el Grupo de Control concedió prorroga hasta 28 de febrero de 2023_x000a_06/06/2023: Mediante memorando No. 20231200002883 de fecha 9 de mayo de 2023, el Grupo de Control Interno autorizó prórroga hasta el 31 de Julio de 2023_x000a__x000a_15/12/2023: Mediante memorando No. 20231200007233 del 4 de diciembre de 2023, se requirio evidencias de las acciones que se encuenrtan en estado abierto vencidas con el fin de actualizar la matriz."/>
  </r>
  <r>
    <s v="EVALUACIÓN AL SISTEMA DE CONTROL INTERNO"/>
    <n v="599"/>
    <d v="2021-12-15T00:00:00"/>
    <x v="0"/>
    <s v="NO CONFORMIDAD No. 1: El proceso de Gestión del Talento Humano no tiene adoptado el Instructivo en Parques para la “Entrega del cargo” -Actas de entrega."/>
    <s v="Porque el proceso de Talento Humano no tenia contemplado los controles correspondientes para efectuar la entrega del cargo."/>
    <s v="Gestión del Talento Humano"/>
    <s v="NIVEL CENTRAL"/>
    <x v="10"/>
    <m/>
    <s v="x"/>
    <s v="Correctiva"/>
    <s v="Oficializar un formato para la entrega de un cargo  a causa de  un retiro del personal de la entidad, con el objetivo de definir lineamientos y controles de la información a entregar por parte del funcionario. "/>
    <x v="27"/>
    <d v="2022-06-15T00:00:00"/>
    <n v="562"/>
    <s v="VENCIDA"/>
    <s v="Formato oficializado y socializado."/>
    <s v="CANTIDAD"/>
    <n v="1"/>
    <m/>
    <m/>
    <s v="FANNY SABOGAL AGUDELO"/>
    <m/>
    <m/>
    <m/>
    <s v="ABIERTA"/>
    <m/>
    <s v="Se suscribe mediante memorando 20221200003633_x000a__x000a_26/05/2023: Mediante memorando 20231200002993, del 25 de mayo de 2023, el grupo de Control Interno solicitó las evidencias del cumplimiento de las acciones vencidas. "/>
  </r>
  <r>
    <s v="EVALUACIÓN AL SISTEMA DE CONTROL INTERNO"/>
    <m/>
    <d v="2021-12-15T00:00:00"/>
    <x v="0"/>
    <s v="NO CONFORMIDAD No. 1: El proceso de Gestión del Talento Humano no tiene adoptado el Instructivo en Parques para la “Entrega del cargo” -Actas de entrega."/>
    <s v="Porque el proceso de Talento Humano no tenia contemplado los controles correspondientes para efectuar la entrega del cargo."/>
    <s v="Gestión del Talento Humano"/>
    <s v="NIVEL CENTRAL"/>
    <x v="10"/>
    <m/>
    <s v="x"/>
    <s v="Correctiva"/>
    <s v="Actualizar, oficializar y socializar  el procedimiento o instructivo que se requiera con los lineamientos y  controles requeridos que permitan asegurar la entrega efectiva del cargo y las actividades a realizar para evitar la perdida de información de la entidad.   "/>
    <x v="27"/>
    <d v="2022-06-15T00:00:00"/>
    <n v="562"/>
    <s v="VENCIDA"/>
    <s v="Documento oficializado y socializado."/>
    <s v="CANTIDAD"/>
    <n v="1"/>
    <m/>
    <m/>
    <s v="FANNY SABOGAL AGUDELO"/>
    <m/>
    <m/>
    <m/>
    <s v="ABIERTA"/>
    <m/>
    <s v="Se suscribe mediante memorando 20221200003633_x000a__x000a_23/05/2023: Mediante memorando 20231200002993, del 25 de mayo de 2023, el grupo de Control Interno solicitó las evidencias del cumplimiento de las acciones vencidas. "/>
  </r>
  <r>
    <s v="AUDITORÍA INTERNA "/>
    <n v="740"/>
    <d v="2021-12-20T00:00:00"/>
    <x v="0"/>
    <s v="NO CONFORMIDAD No 1: No se encontró evidencia o registros de publicación de los Ítems:_x000a_a. Imagen del Portal Único del Estado Colombiano y el logo de la marca paísCO – Colombia, c. Línea anticorrupción, _x000a_b. ¿Los videos o elementos multimedia tienen subtítulos y audio descripción (cuando no tiene audio original), como también su respectivo guion en texto? (en los siguientes casos también deben tener lenguaje de señas: para las alocuciones presiden-ciales, información sobre desastres y emergencias, información sobre seguridad ciudadana, rendición de cuentas anual de los entes centrales de cada sector del Gobierno Nacional), incumpliendo la Resolución No 1519 de 2020."/>
    <s v="No se realizo la publicaciòn de la informaciòn en el portal WEB incumpliendo la Resolución No 1519 de 2020."/>
    <s v="Gestión de Comunicaciones"/>
    <s v="NIVEL CENTRAL"/>
    <x v="5"/>
    <m/>
    <s v="x"/>
    <s v="De Corrección"/>
    <s v="Publicar en el portal WEB la informaciòn correspondiente al item referenciado como lo establece la Resolución No 1519 de 2020.. "/>
    <x v="28"/>
    <d v="2022-12-30T00:00:00"/>
    <n v="364"/>
    <s v="VENCIDA"/>
    <s v="Número de Registros de Publicaciones en el Portal WEB."/>
    <s v="CANTIDAD"/>
    <n v="1"/>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x v="0"/>
    <s v="NO CONFORMIDAD No 1: No se encontró evidencia o registros de publicación de los Ítems:_x000a_a. Imagen del Portal Único del Estado Colombiano y el logo de la marca paísCO – Colombia, c. Línea anticorrupción, _x000a_b. ¿Los videos o elementos multimedia tienen subtítulos y audio descripción (cuando no tiene audio original), como también su respectivo guion en texto? (en los siguientes casos también deben tener lenguaje de señas: para las alocuciones presiden-ciales, información sobre desastres y emergencias, información sobre seguridad ciudadana, rendición de cuentas anual de los entes centrales de cada sector del Gobierno Nacional), incumpliendo la Resolución No 1519 de 2020."/>
    <s v="No se realizo la publicaciòn de la informaciòn en el portal WEB incumpliendo la Resolución No 1519 de 2020."/>
    <s v="Gestión de Comunicaciones"/>
    <s v="NIVEL CENTRAL"/>
    <x v="5"/>
    <m/>
    <s v="x"/>
    <s v="Correctiva"/>
    <s v="Dar cumplimiento al marco normativo relacionado con la publicaciòn de la informaciòn como lo establece la Resolución No 1519 de 2020."/>
    <x v="28"/>
    <d v="2022-12-30T00:00:00"/>
    <n v="364"/>
    <s v="VENCIDA"/>
    <s v="Número de Registros de Publicaciones en el Portal WEB."/>
    <s v="CANTIDAD"/>
    <n v="1"/>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1"/>
    <d v="2021-12-20T00:00:00"/>
    <x v="0"/>
    <s v="NO CONFORMIDAD No 2:No se encontró evidencia o registros de publicación del Ítem: _x000a_1.5.10. Objeto, valor total de los honorarios, fecha de inicio y de terminación, cuando se trate contratos de prestación de servicios, incumpliendo la Resolución No 1519 de 2020."/>
    <s v="No se realizo la publicaciòn de la informaciòn en el portal WEB incumpliendo la Resolución No 1519 de 2020."/>
    <s v="Gestión de Comunicaciones"/>
    <s v="NIVEL CENTRAL"/>
    <x v="5"/>
    <m/>
    <s v="x"/>
    <s v="De Corrección"/>
    <s v="Publicar en el portal WEB la informaciòn correspondiente al item referenciado como lo establece la Resolución No 1519 de 2020.. "/>
    <x v="28"/>
    <d v="2022-12-30T00:00:00"/>
    <n v="364"/>
    <s v="VENCIDA"/>
    <s v="Número de Registros de Publicaciones en el Portal WEB."/>
    <s v="CANTIDAD"/>
    <n v="1"/>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x v="0"/>
    <s v="NO CONFORMIDAD No 2:No se encontró evidencia o registros de publicación del Ítem: _x000a_1.5.10. Objeto, valor total de los honorarios, fecha de inicio y de terminación, cuando se trate contratos de prestación de servicios, incumpliendo la Resolución No 1519 de 2020."/>
    <s v="No se realizo la publicaciòn de la informaciòn en el portal WEB incumpliendo la Resolución No 1519 de 2020."/>
    <s v="Gestión de Comunicaciones"/>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x v="28"/>
    <d v="2022-12-30T00:00:00"/>
    <n v="364"/>
    <s v="VENCIDA"/>
    <s v="Número de comunicaciones (Correo, Memorando, Circular) enviadas "/>
    <s v="CANTIDAD"/>
    <n v="2"/>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2"/>
    <d v="2021-12-20T00:00:00"/>
    <x v="0"/>
    <s v="NO COFORMIDAD No 3:No se encontró evidencia o registros de publicación del Ítem: _x000a_2.3.3. Participación ciudadana en la expedición de normas a través el SUCOP, incumpliendo la Resolución No 1519 de 2020."/>
    <s v="No se realizo la publicaciòn de la informaciòn en el portal WEB incumpliendo la Resolución No 1519 de 2020."/>
    <s v="Gestión de Comunicaciones"/>
    <s v="NIVEL CENTRAL"/>
    <x v="5"/>
    <m/>
    <s v="x"/>
    <s v="De Corrección"/>
    <s v="Publicar en el portal WEB la informaciòn correspondiente al item referenciado como lo establece la Resolución No 1519 de 2020.. "/>
    <x v="28"/>
    <d v="2022-12-30T00:00:00"/>
    <n v="364"/>
    <s v="VENCIDA"/>
    <s v="Número de Registros de Publicaciones en el Portal WEB."/>
    <s v="CANTIDAD"/>
    <n v="1"/>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x v="0"/>
    <s v="NO COFORMIDAD No 3:No se encontró evidencia o registros de publicación del Ítem: _x000a_2.3.3. Participación ciudadana en la expedición de normas a través el SUCOP, incumpliendo la Resolución No 1519 de 2020."/>
    <s v="No se realizo la publicaciòn de la informaciòn en el portal WEB incumpliendo la Resolución No 1519 de 2020."/>
    <s v="Gestión de Comunicaciones"/>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x v="28"/>
    <d v="2022-12-30T00:00:00"/>
    <n v="364"/>
    <s v="VENCIDA"/>
    <s v="Número de comunicaciones (Correo, Memorando, Circular) enviadas"/>
    <s v="CANTIDAD"/>
    <n v="2"/>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3"/>
    <d v="2021-12-20T00:00:00"/>
    <x v="0"/>
    <s v="NO CONFOMIDAD No 4:No se encontró evidencia o registros de publicación de los Ítems: _x000a_6.1.8. Calendario de la estra-tegia anual de participación ciudadana. (No se cumple), _x000a_6.1.9. Formulario de inscripción ciudadana a procesos de participación, instancias o acciones que ofrece la entidad. (No se cumple), _x000a_6.2.1.a. Publicación temas de interés, _x000a_6.2.1.b. Caja de herramientas, _x000a_6.2.1.c. Herramienta de evaluación y _x000a_6.2.1.d. Divulgar resultados, incumpliendo la Resolución No 1519 de 2020."/>
    <s v="No se realizo la publicaciòn de la informaciòn en el portal WEB incumpliendo la Resolución No 1519 de 2020."/>
    <s v="Gestión de Comunicaciones"/>
    <s v="NIVEL CENTRAL"/>
    <x v="5"/>
    <m/>
    <s v="x"/>
    <s v="De Corrección"/>
    <s v="Publicar en el portal WEB la informaciòn correspondiente al item referenciado como lo establece la Resolución No 1519 de 2020.. "/>
    <x v="28"/>
    <d v="2022-12-30T00:00:00"/>
    <n v="364"/>
    <s v="VENCIDA"/>
    <s v="Número de Registros de Publicaciones en el Portal WEB."/>
    <s v="CANTIDAD"/>
    <n v="1"/>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x v="0"/>
    <s v="NO CONFOMIDAD No 4: No se encontró evidencia o registros de publicación de los Ítems: _x000a_6.1.8. Calendario de la estra-tegia anual de participación ciudadana. (No se cumple), _x000a_6.1.9. Formulario de inscripción ciudadana a procesos de participación, instancias o acciones que ofrece la entidad. (No se cumple), _x000a_6.2.1.a. Publicación temas de interés, _x000a_6.2.1.b. Caja de herramientas, _x000a_6.2.1.c. Herramienta de evaluación y _x000a_6.2.1.d. Divulgar resultados, incumpliendo la Resolución No 1519 de 2020."/>
    <s v="No se realizo la publicaciòn de la informaciòn en el portal WEB incumpliendo la Resolución No 1519 de 2020."/>
    <s v="Gestión de Comunicaciones"/>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x v="28"/>
    <d v="2022-12-30T00:00:00"/>
    <n v="364"/>
    <s v="VENCIDA"/>
    <s v="Número de comunicaciones (Correo, Memorando, Circular) enviadas"/>
    <s v="CANTIDAD"/>
    <n v="2"/>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4"/>
    <d v="2021-12-20T00:00:00"/>
    <x v="0"/>
    <s v="NO CONFORMIDAD No 5:No se encontró evidencia o registros de publicación de los Ítems: _x000a_6.2. 2.a. Porcentaje del pre-supuesto para el proceso, _x000a_6.2.2.b. Habilitar canales de interacción y caja de herramientas, _x000a_6.2.2.c. Publicar la infor-mación sobre las decisiones y _x000a_6.2.2.d. Visibilizar avances de decisiones y su estado (semáforo), incumpliendo la Resolución No 1519 de 2020."/>
    <s v="No se realizo la publicaciòn de la informaciòn en el portal WEB incumpliendo la Resolución No 1519 de 2020."/>
    <s v="Gestión de Comunicaciones"/>
    <s v="NIVEL CENTRAL"/>
    <x v="5"/>
    <m/>
    <s v="x"/>
    <s v="De Corrección"/>
    <s v="Publicar en el portal WEB la informaciòn correspondiente al item referenciado como lo establece la Resolución No 1519 de 2020.. "/>
    <x v="28"/>
    <d v="2022-12-30T00:00:00"/>
    <n v="364"/>
    <s v="VENCIDA"/>
    <s v="Número de Registros de Publicaciones en el Portal WEB."/>
    <s v="CANTIDAD"/>
    <n v="1"/>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x v="0"/>
    <s v="NO CONFORMIDAD No 5: No se encontró evidencia o registros de publicación de los Ítems: _x000a_6.2. 2.a. Porcentaje del pre-supuesto para el proceso, _x000a_6.2.2.b. Habilitar canales de interacción y caja de herramientas, _x000a_6.2.2.c. Publicar la infor-mación sobre las decisiones y _x000a_6.2.2.d. Visibilizar avances de decisiones y su estado (semáforo), incumpliendo la Resolución No 1519 de 2020."/>
    <s v="No se realizo la publicaciòn de la informaciòn en el portal WEB incumpliendo la Resolución No 1519 de 2020."/>
    <s v="Gestión de Comunicaciones"/>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x v="28"/>
    <d v="2022-12-30T00:00:00"/>
    <n v="364"/>
    <s v="VENCIDA"/>
    <s v="Número de comunicaciones (Correo, Memorando, Circular) enviadas"/>
    <s v="CANTIDAD"/>
    <n v="2"/>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5"/>
    <d v="2021-12-20T00:00:00"/>
    <x v="0"/>
    <s v="NO CONFORMIDAD No 6: No se encontró evidencia o registros de publicación de los Ítems: _x000a_6.2.3.b. Habilitar canales de consulta y caja de herramientas, _x000a_6.2.3.c. Publicar observaciones y comentarios y las respuestas de proyectos nor-mativos, _x000a_6.2.3.d. Crear un enlace que redireccione a la Sección Normativa, _x000a_6.2.3.e. Facilitar herramienta de evalua-ción, _x000a_6.2. 4.a. Disponer un espacio para consulta sobre temas o problemáticas, _x000a_6.2.4. b. Convocatoria con el reto, _x000a_6.2.4. c. Informar retos vigentes y reporte con la frecuencia de votaciones de soluciones en cada reto, _x000a_6.2.4. d. Publicar la propuesta elegida y los criterios para su selección, _x000a_6.2.4.e. Divulgar el plan de trabajo para implementar la solución diseñada y _x000a_6.2.4.f. Publicar la información sobre los desarrollos o prototipos, incumpliendo la Resolución No 1519 de 2020."/>
    <s v="No se realizo la publicaciòn de la informaciòn en el portal WEB incumpliendo la Resolución No 1519 de 2020."/>
    <s v="Gestión de Comunicaciones"/>
    <s v="NIVEL CENTRAL"/>
    <x v="5"/>
    <m/>
    <s v="x"/>
    <s v="De Corrección"/>
    <s v="Publicar en el portal WEB la informaciòn correspondiente al item referenciado como lo establece la Resolución No 1519 de 2020.. "/>
    <x v="28"/>
    <d v="2022-12-30T00:00:00"/>
    <n v="364"/>
    <s v="VENCIDA"/>
    <s v="Número de Registros de Publicaciones en el Portal WEB."/>
    <s v="CANTIDAD"/>
    <n v="1"/>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x v="0"/>
    <s v="No se encontró evidencia o registros de publicación de los Ítems: _x000a_6.2.3.b. Habilitar canales de consulta y caja de herramientas, _x000a_6.2.3.c. Publicar observaciones y comentarios y las respuestas de proyectos nor-mativos, _x000a_6.2.3.d. Crear un enlace que redireccione a la Sección Normativa, _x000a_6.2.3.e. Facilitar herramienta de evalua-ción, _x000a_6.2. 4.a. Disponer un espacio para consulta sobre temas o problemáticas, _x000a_6.2.4. b. Convocatoria con el reto, _x000a_6.2.4. c. Informar retos vigentes y reporte con la frecuencia de votaciones de soluciones en cada reto, _x000a_6.2.4. d. Publicar la propuesta elegida y los criterios para su selección, _x000a_6.2.4.e. Divulgar el plan de trabajo para implementar la solución diseñada y _x000a_6.2.4.f. Publicar la información sobre los desarrollos o prototipos, incumpliendo la Resolución No 1519 de 2020."/>
    <s v="No se realizo la publicaciòn de la informaciòn en el portal WEB incumpliendo la Resolución No 1519 de 2020."/>
    <s v="Gestión de Comunicaciones"/>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x v="28"/>
    <d v="2022-12-30T00:00:00"/>
    <n v="364"/>
    <s v="VENCIDA"/>
    <s v="Número de comunicaciones (Correo, Memorando, Circular) enviadas"/>
    <s v="CANTIDAD"/>
    <n v="2"/>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6"/>
    <d v="2021-12-20T00:00:00"/>
    <x v="0"/>
    <s v="NO CONFORMIDAD No7:No se encontró evidencia o registros de publicación de los Ítems: _x000a_6.2.5.b. Estrategia de comu-nicación para la rendición de cuentas, _x000a_6.2.5.c. Calendario eventos de diálogo, _x000a_6.2.5.d. Articular a los informes de rendición de cuentas en el Menú transparencia, _x000a_6.2.5.e.Habilitar un canal para eventos de diálogo Articulación con sistema nacional de rendición de cuentas, _x000a_6.2.5.f. Preguntas y respuestas de eventos de diálogo, _x000a_6.2.5.g. Memorias de cada evento y _x000a_6.2.5.h. Acciones de mejora incorporadas; incumpliendo la Resolución No 1519 de 2020."/>
    <s v="No se realizo la publicaciòn de la informaciòn en el portal WEB incumpliendo la Resolución No 1519 de 2020."/>
    <s v="Gestión de Comunicaciones"/>
    <s v="NIVEL CENTRAL"/>
    <x v="5"/>
    <m/>
    <s v="x"/>
    <s v="De Corrección"/>
    <s v="Publicar en el portal WEB la informaciòn correspondiente al item referenciado como lo establece la Resolución No 1519 de 2020.. "/>
    <x v="28"/>
    <d v="2022-12-30T00:00:00"/>
    <n v="364"/>
    <s v="VENCIDA"/>
    <s v="Número de Registros de Publicaciones en el Portal WEB."/>
    <s v="CANTIDAD"/>
    <n v="1"/>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x v="0"/>
    <s v="NO CONFORMIDAD No7: No se encontró evidencia o registros de publicación de los Ítems: _x000a_6.2.5.b. Estrategia de comu-nicación para la rendición de cuentas, _x000a_6.2.5.c. Calendario eventos de diálogo, _x000a_6.2.5.d. Articular a los informes de rendición de cuentas en el Menú transparencia, _x000a_6.2.5.e.Habilitar un canal para eventos de diálogo Articulación con sistema nacional de rendición de cuentas, _x000a_6.2.5.f. Preguntas y respuestas de eventos de diálogo, _x000a_6.2.5.g. Memorias de cada evento y _x000a_6.2.5.h. Acciones de mejora incorporadas; incumpliendo la Resolución No 1519 de 2020."/>
    <s v="No se realizo la publicaciòn de la informaciòn en el portal WEB incumpliendo la Resolución No 1519 de 2020."/>
    <s v="Gestión de Comunicaciones"/>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x v="28"/>
    <d v="2022-12-30T00:00:00"/>
    <n v="364"/>
    <s v="VENCIDA"/>
    <s v="Número de comunicaciones (Correo, Memorando, Circular) enviadas"/>
    <s v="CANTIDAD"/>
    <n v="2"/>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7"/>
    <d v="2021-12-20T00:00:00"/>
    <x v="0"/>
    <s v="NO CONFORMIDAD No 8:No se encontró evidencia o registros de publicación de los Ítems: _x000a_6.2. 6.a. Informar las modali-dades de control social, _x000a_6.2.6.b. Convocar cuando inicie ejecución de programa, proyecto o contratos, 6.2.6.c. Re-sumen del tema objeto de vigilancia, _x000a_6.2.6.d. Informes del interventor o el supervisor, _x000a_6.2.6.e. Facilitar herramienta de evaluación de las actividades, _x000a_6.2.6.f. Publicar el registro de las observaciones de las veedurías y _x000a_6.2.6.g. Ac-ciones de mejora, incumpliendo la Resolución No 1519 de 2020"/>
    <s v="No se realizo la publicaciòn de la informaciòn en el portal WEB incumpliendo la Resolución No 1519 de 2020."/>
    <s v="Gestión de Comunicaciones"/>
    <s v="NIVEL CENTRAL"/>
    <x v="5"/>
    <m/>
    <s v="x"/>
    <s v="De Corrección"/>
    <s v="Publicar en el portal WEB la informaciòn correspondiente al item referenciado como lo establece la Resolución No 1519 de 2020.. "/>
    <x v="28"/>
    <d v="2022-12-30T00:00:00"/>
    <n v="364"/>
    <s v="VENCIDA"/>
    <s v="Número de Registros de Publicaciones en el Portal WEB."/>
    <s v="CANTIDAD"/>
    <n v="1"/>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x v="0"/>
    <s v="NO CONFORMIDAD No 8: No se encontró evidencia o registros de publicación de los Ítems: _x000a_6.2. 6.a. Informar las modali-dades de control social, _x000a_6.2.6.b. Convocar cuando inicie ejecución de programa, proyecto o contratos, 6.2.6.c. Re-sumen del tema objeto de vigilancia, _x000a_6.2.6.d. Informes del interventor o el supervisor, _x000a_6.2.6.e. Facilitar herramienta de evaluación de las actividades, _x000a_6.2.6.f. Publicar el registro de las observaciones de las veedurías y _x000a_6.2.6.g. Ac-ciones de mejora, incumpliendo la Resolución No 1519 de 2020"/>
    <s v="No se realizo la publicaciòn de la informaciòn en el portal WEB incumpliendo la Resolución No 1519 de 2020."/>
    <s v="Gestión de Comunicaciones"/>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x v="28"/>
    <d v="2022-12-30T00:00:00"/>
    <n v="364"/>
    <s v="VENCIDA"/>
    <s v="Número de comunicaciones (Correo, Memorando, Circular) enviadas"/>
    <s v="CANTIDAD"/>
    <n v="2"/>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8"/>
    <d v="2021-12-20T00:00:00"/>
    <x v="0"/>
    <s v="NO CONFORMIDAD No 9: No se encontró evidencia o registros de publicación de los Ítems: _x000a_7.1.1.a. Nombre o título de la categoría de la información, _x000a_7.1.1.b. Descripción del contenido la categoría de información, _x000a_7.1.1.c. Idioma, _x000a_7.1.1.d. Medio de conservación y/o soporte, _x000a_7.1.1.e. Formato, 7.1.1.f. Información publicada o disponible y _x000a_7.1.1.g. Enlace a www.datos.gov.co; incumpliendo la Resolución No 1519 de 2020."/>
    <s v="No se realizo la publicaciòn de la informaciòn en el portal WEB incumpliendo la Resolución No 1519 de 2020."/>
    <s v="Gestión de Comunicaciones"/>
    <s v="NIVEL CENTRAL"/>
    <x v="5"/>
    <m/>
    <s v="x"/>
    <s v="De Corrección"/>
    <s v="Publicar en el portal WEB la informaciòn correspondiente al item referenciado como lo establece la Resolución No 1519 de 2020.. "/>
    <x v="28"/>
    <d v="2022-12-30T00:00:00"/>
    <n v="364"/>
    <s v="VENCIDA"/>
    <s v="Número de Registros de Publicaciones en el Portal WEB."/>
    <s v="CANTIDAD"/>
    <n v="1"/>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x v="0"/>
    <s v="NO CONFORMIDAD No 9: No se encontró evidencia o registros de publicación de los Ítems: _x000a_7.1.1.a. Nombre o título de la categoría de la información, _x000a_7.1.1.b. Descripción del contenido la categoría de información, _x000a_7.1.1.c. Idioma, _x000a_7.1.1.d. Medio de conservación y/o soporte, _x000a_7.1.1.e. Formato, 7.1.1.f. Información publicada o disponible y _x000a_7.1.1.g. Enlace a www.datos.gov.co; incumpliendo la Resolución No 1519 de 2020."/>
    <s v="No se realizo la publicaciòn de la informaciòn en el portal WEB incumpliendo la Resolución No 1519 de 2020."/>
    <s v="Gestión de Comunicaciones"/>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x v="28"/>
    <d v="2022-12-30T00:00:00"/>
    <n v="364"/>
    <s v="VENCIDA"/>
    <s v="Número de acciones de comunicación realizadas"/>
    <s v="CANTIDAD"/>
    <n v="2"/>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9"/>
    <d v="2021-12-20T00:00:00"/>
    <x v="0"/>
    <s v="NO CONFORMIDAD No 10 : No se encontró evidencia o registros de publicación de los Ítems: _x000a_7.1.2.a. Nombre o título de la categoría de información, _x000a_7.1.2.b. Nombre o título de la información, _x000a_7.1.2.c. Idioma, _x000a_7.1.2.d. Medio de conserva-ción y/o soporte, _x000a_7.1.2.e. Fecha de generación de la información, _x000a_7.1.2.f. Nombre del responsable de la producción de la información, _x000a_7.1.2.g. Nombre del responsable de la información, 7.1.2.h. Objetivo legítimo de la excepción, _x000a_7.1.2.i. Fundamento constitucional o legal, _x000a_7.1.2.j. Fundamento jurídico de la excepción, _x000a_7.1.2.k. Excepción total o parcial, _x000a_7.1.2.l. Plazo de la clasificación o reserva y _x000a_7.1.2.m. Enlace a www.datos.gov.co; incumpliendo la Resolución No 1519 de 2020."/>
    <s v="No se realizo la publicaciòn de la informaciòn en el portal WEB incumpliendo la Resolución No 1519 de 2020."/>
    <s v="Gestión de Comunicaciones"/>
    <s v="NIVEL CENTRAL"/>
    <x v="5"/>
    <m/>
    <s v="x"/>
    <s v="De Corrección"/>
    <s v="Publicar en el portal WEB la informaciòn correspondiente al item referenciado como lo establece la Resolución No 1519 de 2020.. "/>
    <x v="28"/>
    <d v="2022-12-30T00:00:00"/>
    <n v="364"/>
    <s v="VENCIDA"/>
    <s v="Número de Registros de Publicaciones en el Portal WEB."/>
    <s v="CANTIDAD"/>
    <n v="1"/>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x v="0"/>
    <s v="NO CONFORMIDAD No 10 : No se encontró evidencia o registros de publicación de los Ítems: _x000a_7.1.2.a. Nombre o título de la categoría de información, _x000a_7.1.2.b. Nombre o título de la información, _x000a_7.1.2.c. Idioma, _x000a_7.1.2.d. Medio de conserva-ción y/o soporte, _x000a_7.1.2.e. Fecha de generación de la información, _x000a_7.1.2.f. Nombre del responsable de la producción de la información, _x000a_7.1.2.g. Nombre del responsable de la información, 7.1.2.h. Objetivo legítimo de la excepción, _x000a_7.1.2.i. Fundamento constitucional o legal, _x000a_7.1.2.j. Fundamento jurídico de la excepción, _x000a_7.1.2.k. Excepción total o parcial, _x000a_7.1.2.l. Plazo de la clasificación o reserva y _x000a_7.1.2.m. Enlace a www.datos.gov.co; incumpliendo la Resolución No 1519 de 2020."/>
    <s v="No se realizo la publicaciòn de la informaciòn en el portal WEB incumpliendo la Resolución No 1519 de 2020."/>
    <s v="Gestión de Comunicaciones"/>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x v="28"/>
    <d v="2022-12-30T00:00:00"/>
    <n v="364"/>
    <s v="VENCIDA"/>
    <s v="Número de comunicaciones (Correo, Memorando, Circular) enviadas"/>
    <s v="CANTIDAD"/>
    <n v="2"/>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50"/>
    <d v="2021-12-20T00:00:00"/>
    <x v="0"/>
    <s v="NO CONFORMIDAD No 11: No se encontró evidencia o registros de publicación de los Ítems: _x000a_7.1.3.a. Nombre o título de la información, _x000a_7.1.3. b. Idioma, _x000a_7.1.3.c. Medio de conservación y/o soporte, _x000a_7.1.3.d. Formato, _x000a_7.1.3.e. Fecha de generación de la información, _x000a_7.1.3.f. Frecuencia de actualización, _x000a_7.1.3.g. Lugar de consulta y _x000a_7.1.3.h. Nombre del responsable de la producción de la información; incumpliendo la Resolución No 1519 de 2020."/>
    <s v="No se realizo la publicaciòn de la informaciòn en el portal WEB incumpliendo la Resolución No 1519 de 2020."/>
    <s v="Gestión de Comunicaciones"/>
    <s v="NIVEL CENTRAL"/>
    <x v="5"/>
    <m/>
    <s v="x"/>
    <s v="De Corrección"/>
    <s v="Publicar en el portal WEB la informaciòn correspondiente al item referenciado como lo establece la Resolución No 1519 de 2020.. "/>
    <x v="28"/>
    <d v="2022-12-30T00:00:00"/>
    <n v="364"/>
    <s v="VENCIDA"/>
    <s v="Número de Registros de Publicaciones en el Portal WEB."/>
    <s v="CANTIDAD"/>
    <n v="1"/>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x v="0"/>
    <s v="NO CONFORMIDAD No 11: No se encontró evidencia o registros de publicación de los Ítems: _x000a_7.1.3.a. Nombre o título de la información, _x000a_7.1.3. b. Idioma, _x000a_7.1.3.c. Medio de conservación y/o soporte, _x000a_7.1.3.d. Formato, _x000a_7.1.3.e. Fecha de generación de la información, _x000a_7.1.3.f. Frecuencia de actualización, _x000a_7.1.3.g. Lugar de consulta y _x000a_7.1.3.h. Nombre del responsable de la producción de la información; incumpliendo la Resolución No 1519 de 2020."/>
    <s v="No se realizo la publicaciòn de la informaciòn en el portal WEB incumpliendo la Resolución No 1519 de 2020."/>
    <s v="Gestión de Comunicaciones"/>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x v="28"/>
    <d v="2022-12-30T00:00:00"/>
    <n v="364"/>
    <s v="VENCIDA"/>
    <s v="Número de comunicaciones (Correo, Memorando, Circular) enviadas"/>
    <s v="CANTIDAD"/>
    <n v="2"/>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SEGUIMIENTO MAPA DE RIESGOS"/>
    <m/>
    <d v="2022-02-16T00:00:00"/>
    <x v="1"/>
    <s v="Observación No.11 DTCA Los estudios previos presentados dan cuenta del responsable de la elaboración, y de las revisiones surtidas correspondientes aprobaciones, no obstante, no se puede determinar quién da el visto bueno a los requisitos técnicos y quien, a los requisitos financieros, ya que tal distinción no se realiza._x000a__x000a_"/>
    <s v="Ausencia de directrices formales, específicas, que indiquen que en los vistos buenos de los estudios previos se establezca la responsabilidad técnica y financiera."/>
    <s v="Gestión Contractual"/>
    <s v="DTCA"/>
    <x v="1"/>
    <m/>
    <s v="x"/>
    <s v="De Mejora"/>
    <s v="Realizar seguimiento al  cumplimiento, en todas las Modalidades, a la revisión y/o aprobación, estableciendo claramente la responsabilidad tecnica y financiera, con muestra aleatoria de 5 expedientes."/>
    <x v="29"/>
    <d v="2022-11-30T00:00:00"/>
    <n v="394"/>
    <s v="VENCIDA"/>
    <s v="Actas de seguimiento"/>
    <s v="CANTIDAD"/>
    <n v="2"/>
    <m/>
    <m/>
    <s v="FANNY SABOGAL AGUDELO"/>
    <m/>
    <m/>
    <m/>
    <s v="ABIERTA"/>
    <m/>
    <s v="Mediante memorando radicado con orfeo No 20221200006523 de fecha 28 de junio de 2022 se aprueba plan de mejoramiento- Gestión 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SEGUIMIENTO MAPA DE RIESGOS"/>
    <m/>
    <d v="2022-02-16T00:00:00"/>
    <x v="1"/>
    <s v="Observación No.17 DTCA Los estudios previos presentados por la Dirección Territorial Caribe para el Riesgo No.21, dan cuenta del responsable de la elaboración, y de las revisiones surtidas correspondientes aprobaciones, no obstante, no se puede determinar quién da el visto bueno a los requisitos técnicos y quien, a los requisitos financieros, ya que tal distinción no se realiza."/>
    <s v="Ausencia de directrices formales, específicas, que indiquen que en los vistos buenos de los estudios previos se establezca la responsabilidad técnica y financiera."/>
    <s v="Gestión Contractual"/>
    <s v="DTCA"/>
    <x v="1"/>
    <m/>
    <s v="x"/>
    <s v="De Mejora"/>
    <s v="Realizar seguimiento al  cumplimiento, en todas las Modalidades, a la revisión y/o aprobación, estableciendo claramente la responsabilidad tecnica y financiera, con muestra aleatoria de 5 expedientes."/>
    <x v="29"/>
    <d v="2022-11-30T00:00:00"/>
    <n v="394"/>
    <s v="VENCIDA"/>
    <s v="Actas de seguimiento"/>
    <s v="CANTIDAD"/>
    <n v="2"/>
    <m/>
    <m/>
    <s v="FANNY SABOGAL AGUDELO"/>
    <m/>
    <m/>
    <m/>
    <s v="ABIERTA"/>
    <m/>
    <s v="Mediante memorando radicado con orfeo No 20221200006523 de fecha 28 de junio de 2022 se aprueba plan de mejoramiento- Gestión 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797"/>
    <d v="2021-09-23T00:00:00"/>
    <x v="0"/>
    <s v="NO CONFORMIDAD No.49: No se evidencio la emisión de la decisión de fondo en el proceso sancionatorio ambiental adelantado en el expediente 016-2016 dentro de los 15 días siguientes al vencimiento del periodo probatorio con lo cual se vulnera el artículo 27 de la Ley 1333 de 2009."/>
    <s v="El tiempo establecido por la ley no es suficiente, por cuanto el tiempo de los 15 días se debe contar desde vencimiento del término para presentar alegatos de conclusión y no desde el término del periodo probatorio; además para realizar el fallo se requiere los informes técnicos-jurídicos de acuerdo a la sanción a imponer, que requieren tiempo adicional para su elaboración y no se cuenta personal juridico y técnico suficiente . "/>
    <s v="Autoridad Ambiental"/>
    <s v="DTAO"/>
    <x v="11"/>
    <m/>
    <s v="x"/>
    <s v="Correctiva"/>
    <s v="“Realizar seguimiento permanente a los nuevos procesos sancionatorios con fin de cumplir los términos establecidos por la Ley.”"/>
    <x v="30"/>
    <d v="2023-09-18T00:00:00"/>
    <n v="102"/>
    <s v="VENCIDA"/>
    <s v="Actos administrativos "/>
    <s v="PORCENTAJE"/>
    <n v="100"/>
    <m/>
    <m/>
    <s v="ELSA ROSMERY LEÓN "/>
    <m/>
    <m/>
    <m/>
    <s v="ABIERTA"/>
    <m/>
    <s v="Se suscribe mediante memorando 20221200005193  del 02 de junio de 2022_x000a__x000a__x000a_11/08/2023: Mediante memorando No. 20231200004693 del 15 de agosto de 2023, el Grupo de Control Interno requiero  evidencia de las acciones vencidas._x000a__x000a__x000a_25/08/2023: Mediante memorando No. 20236000005233 del 22 de agosto de 2023, el responsable  solicitó prorroga para el cumplimiento de la acción,  el Grupo de Control Interno concedió prorroga para el 18 de septiembre de 2023,_x000a__x000a__x000a_30/11/2023 Mediante memorando 20231200006913 del 24 de noviembre del 2023, se solicito al responsable las evidencias  de las acciones que se encuentran en estado abierto vencido."/>
  </r>
  <r>
    <s v="AUDITORÍA INTERNA "/>
    <n v="835"/>
    <d v="2022-03-11T00:00:00"/>
    <x v="0"/>
    <s v="Los PNN Amacayacu, PNN Cahuinarí y PNN Yaigojé Apaporis no cuentan con el Programa de Monitoreo, Portafolio de Investigaciones o las versiones finales de estos y los PNN Cahuinarí y PNN Yaigojé Apaporis no cuentan con la Geodatabase, incumpliendo lo establecido en la actividad No.7 del Procedimiento AMSPNN_PR_20 Actualización Instrumentos de Planeación V3."/>
    <s v=" El procedimiento de actualización de instrumentos de planeación vigente, no es  lo suficientemente explicíto  para responder  a las particularidades del relacionamiento, tiempos y dinámicas de los territorios de las áreas protegidas traslapadas o relacionadas con grupos étnicos."/>
    <s v="Administración y Manejo del Sistema de Parques Nacionales Naturales"/>
    <s v="NIVEL CENTRAL"/>
    <x v="7"/>
    <m/>
    <s v="x"/>
    <s v="Correctiva"/>
    <s v="Revisar y ajustar  el procedimiento AMSPNN_PR_20 Actualización instrumentos de planeación_V_3, el cual se especifique la aprobación de la GBD de acuerdo a los REM; y además exponga de forma explícita las particularidades y excepciones en  los requisitos para la formulación o actualización de los instrumentos de planeación y la presentación de los documentos anexos."/>
    <x v="31"/>
    <d v="2022-11-30T00:00:00"/>
    <s v="CERRADA"/>
    <s v="CERRADA"/>
    <s v="Procedimiento actualizado"/>
    <s v="CANTIDAD"/>
    <n v="1"/>
    <m/>
    <m/>
    <s v="PAULA ANDREA ARCINIEGAS"/>
    <m/>
    <m/>
    <m/>
    <s v="CERRADA"/>
    <d v="2023-11-22T00:00:00"/>
    <s v="15/12/2023: Se suscribió plan de mejoramiento mediante memorando No.20231200008073 del 14 d diciembre de 2023._x000a__x000a_71/2/2023: Mediamente memorando No. 20221200011823 del 22 de  noviembre de 2023 se dio cierre a la acción"/>
  </r>
  <r>
    <s v="AUDITORÍA INTERNA "/>
    <n v="836"/>
    <d v="2022-05-23T00:00:00"/>
    <x v="0"/>
    <s v="En el desarrollo del seguimiento, no se evidenció la remisión de los Acuerdos de Gestión del Director Territorial Amazonía, a partir del requerimiento realizado por el Grupo de Control Interno, mediante memorando 20211200009283 del 29 de septiembre de 2021."/>
    <s v="Por qué es lo estipulado por el procedimiento vigente Concertación, seguimiento y evaluación de los acuerdos de gestión"/>
    <s v="Gestión del Talento Humano"/>
    <s v="NIVEL CENTRAL"/>
    <x v="10"/>
    <m/>
    <s v="x"/>
    <s v="Correctiva"/>
    <s v="Actualizar el procedimiento GTH_28 &quot;Concertación, seguimiento y evaluación de los acuerdos de gestión&quot; especificando las situaciones administrativas de encargo y comisión en los cargos de Gerencia Pública, acorde con los lineamientos vigentes emitidos por el DAFP, para asegurar la alineación de la Entidad de los lineamientos legales en el tema."/>
    <x v="32"/>
    <d v="2023-06-01T00:00:00"/>
    <n v="211"/>
    <s v="VENCIDA"/>
    <s v="Procedimiento actualizado y oficializado "/>
    <s v="CANTIDAD"/>
    <n v="1"/>
    <m/>
    <m/>
    <s v="FANNY SABOGAL AGUDELO"/>
    <m/>
    <m/>
    <m/>
    <s v="ABIERTA"/>
    <m/>
    <s v="Se suscribe mediante memorando 20221200007493 del 28 de julio de 2022._x000a_20/04/2023: Mediante memorando no. 20231400000383 de fecha 28-02-2023 el responsable solicitio prórroga para el cumplimiento del Plan  de Mejoramiento para 01/06/2023_x000a_20/04/2023: El Grupo de Control Interno mediante memorando no.  20231200001453 de fecha 08-03-2023 concedió prórroga para la fecha estipulada._x000a__x000a_15/12/2023: Mediante memorando No. 20231200007233 del 4 de diciembre de 2023, se requirio evidencias de las acciones que se encuenrtan en estado abierto vencidas con el fin de actualizar la matriz."/>
  </r>
  <r>
    <s v="AUDITORÍA INTERNA "/>
    <m/>
    <d v="2022-06-09T00:00:00"/>
    <x v="0"/>
    <s v="NO CONFORMIDAD No. 7: De la revisión de los documentos que obran en la Oficina de Control Disciplinario Interno, se evidencia que algunos expedientes no cuentan con el formato actualizado “Hoja de Control de Documentos” Código: GD_FO_08, Expedientes: 903/2020, 892/2020, 929/2021, 919/2021, 923/2021."/>
    <s v="Porque se asignó la actividad al equipo de abogados de la oficina, quienes no contaban con los lineamientos especificos para gestión documental.  "/>
    <s v="Control Disciplinario"/>
    <s v="NIVEL CENTRAL"/>
    <x v="13"/>
    <m/>
    <s v="x"/>
    <s v="Correctiva"/>
    <s v="Generar solicitud al Grupo de Procesos Corporativos en relación a los lineamientos para gestión documental de archivo de gestión, programación para actualizar los expedientes con la hoja de control de documentos"/>
    <x v="33"/>
    <d v="2024-11-30T00:00:00"/>
    <n v="-337"/>
    <s v="A TIEMPO"/>
    <s v="Archivo de gestión con la hoja de control de documentos "/>
    <s v="PORCENTAJE"/>
    <n v="1"/>
    <m/>
    <m/>
    <s v="ABOGADA 2"/>
    <m/>
    <m/>
    <m/>
    <s v="ABIERTA"/>
    <m/>
    <s v="Se suscribe con memorando 20221200006843 del 08-07-2022 _x000a__x000a_4/12/2023: Mediante memorando No.20231200007183  del 4 de diciem bre de 2023 se realizó Solicitud de información de acciones del plan de mejoramiento por procesos-gestión que se encuentran en estado abierto vencido para realizar actualización del Plan._x000a__x000a_7/12/2023: Mediante memorando 20231900004093 del 29 de mayo de 2023, el responsable solicitó prórroga para el cumplimiento de la acción por lo cual medianemte memorando No.20231200003073 del 29 de mayo de 2023, se concedió próorga hasta el  30 de noviembre de 2024_x000a_"/>
  </r>
  <r>
    <s v="AUDITORÍA INTERNA "/>
    <m/>
    <d v="2022-06-09T00:00:00"/>
    <x v="0"/>
    <s v="NO CONFORMIDAD No. 8: De la revisión de los documentos que obran en la Oficina de Control Disciplinario Interno, se evidencia que no se ha realizado la transferencia de las series documentales de los archivos de gestión al archivo central o Semiactivo, de acuerdo con lo estipulado en la tabla de retención documental, conforme lo expuesto en el procedimiento GD_PR_01 y el cronograma indicado por el Grupo de Procesos Corporativos mediante memorando 20224000000034 del 09 de marzo de 2023"/>
    <s v="Porque el cargo se encuentra vacante y no hay quien realice la actividad "/>
    <s v="Control Disciplinario"/>
    <s v="NIVEL CENTRAL"/>
    <x v="13"/>
    <m/>
    <s v="x"/>
    <s v="Correctiva"/>
    <s v="Generar solicitud al Grupo de Procesos Corporativos en relación a los lineamientos para gestión documental de archivo de gestión, programación para la transferencia de las series docmentales de los archivos de gestión al archivo central o semiactivo"/>
    <x v="33"/>
    <d v="2024-11-30T00:00:00"/>
    <n v="-337"/>
    <s v="A TIEMPO"/>
    <s v="Transferencia ejecutada"/>
    <s v="PORCENTAJE"/>
    <n v="1"/>
    <m/>
    <m/>
    <s v="ABOGADA 2"/>
    <m/>
    <m/>
    <m/>
    <s v="ABIERTA"/>
    <m/>
    <s v="Se suscribe con memorando 20221200006843 del 08-07-2022 _x000a__x000a_4/12/2023: Mediante memorando No.20231200007183  del 4 de diciem bre de 2023 se realizó Solicitud de información de acciones del plan de mejoramiento por procesos-gestión que se encuentran en estado abierto vencido para realizar actualización del Plan_x000a__x000a_7/12/2023: Mediante memorando 20231900004093 del 29 de mayo de 2023, el responsable solicitó prórroga para el cumplimiento de la acción por lo cual medianemte memorando No.20231200003073 del 29 de mayo de 2023, se concedió próorga hasta el  30 de noviembre de 2024"/>
  </r>
  <r>
    <s v="AUDITORÍA INTERNA "/>
    <n v="856"/>
    <d v="2021-09-22T00:00:00"/>
    <x v="1"/>
    <s v="OBSERVACIÓN No.19: DTCA El expedienté DTCA -070-2016, se encuentra sin impulso procesal desde diciembre 2018"/>
    <m/>
    <s v="Autoridad Ambiental"/>
    <s v="DTCA"/>
    <x v="1"/>
    <s v="x"/>
    <m/>
    <s v="De Mejor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1"/>
    <s v="OBSERVACIÓN No.19: DTCA El expedienté DTCA -070-2016, se encuentra sin impulso procesal desde diciembre 2018"/>
    <m/>
    <s v="Autoridad Ambiental"/>
    <s v="DTCA"/>
    <x v="1"/>
    <s v="x"/>
    <m/>
    <s v="De Mejora"/>
    <s v=" Generar alertas a través de correo electrónico a las áreas protegidas para que efectúen los impulsos, cuando se identifiquen bajos movimientos en los procesos"/>
    <x v="32"/>
    <d v="2023-02-28T00:00:00"/>
    <n v="304"/>
    <s v="VENCIDA"/>
    <s v="Alertas generadas"/>
    <s v="PORCENTAJE"/>
    <n v="1"/>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57"/>
    <d v="2021-09-22T00:00:00"/>
    <x v="0"/>
    <s v="NO CONFORMIDAD No.19. DTCA No haber efectuado el procedimiento para la notificación del auto 415 de 2018, de conformidad con lo ordenado en el artículo 67 a 69 de la ley 1437 de 2011 en concordancia con el artículo 18 de la ley 1333 de 2009."/>
    <s v="Ineficaz seguimiento a las solicitudes de diligencia de notificación remitidas a las áreas protegidas"/>
    <s v="Autoridad Ambiental"/>
    <s v="DTCA"/>
    <x v="1"/>
    <s v="x"/>
    <m/>
    <s v="De Corrección"/>
    <s v="Requerir al jefe del área protegida la diligencia de notificación"/>
    <x v="32"/>
    <d v="2023-03-15T00:00:00"/>
    <n v="289"/>
    <s v="VENCIDA"/>
    <s v="Memorando remitido"/>
    <s v="CANTIDAD"/>
    <n v="1"/>
    <d v="2022-10-03T00:00:00"/>
    <s v="Se realizó requerimiento mediante memorando  al jefe del área protegida. Se evidencian 120226530002043_00002; REITERACION CIENAGA SPETIMEBRE"/>
    <s v="FANNY SABOGAL AGUDELO"/>
    <m/>
    <m/>
    <m/>
    <s v="ABIERTA"/>
    <m/>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r>
  <r>
    <s v="AUDITORÍA INTERNA "/>
    <m/>
    <d v="2021-09-22T00:00:00"/>
    <x v="0"/>
    <s v="NO CONFORMIDAD No.19. DTCA No haber efectuado el procedimiento para la notificación del auto 415 de 2018, de conformidad con lo ordenado en el artículo 67 a 69 de la ley 1437 de 2011 en concordancia con el artículo 18 de la ley 1333 de 2009."/>
    <s v="Ineficaz seguimiento a las solicitudes de diligencia de notificación remitidas a las áreas protegidas"/>
    <s v="Autoridad Ambiental"/>
    <s v="DTCA"/>
    <x v="1"/>
    <s v="x"/>
    <m/>
    <s v="Correctiva"/>
    <s v=" Generar alertas a través de correo electrónico a las áreas protegidas para que efectúen los impulsos, cuando se identifiquen bajos movimientos en los procesos"/>
    <x v="32"/>
    <d v="2023-02-28T00:00:00"/>
    <n v="304"/>
    <s v="VENCIDA"/>
    <s v="Alertas generadas"/>
    <s v="PORCENTAJE"/>
    <n v="1"/>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ÍA INTERNA "/>
    <m/>
    <d v="2021-09-22T00:00:00"/>
    <x v="0"/>
    <s v="NO CONFORMIDAD No.19. DTCA No haber efectuado el procedimiento para la notificación del auto 415 de 2018, de conformidad con lo ordenado en el artículo 67 a 69 de la ley 1437 de 2011 en concordancia con el artículo 18 de la ley 1333 de 2009."/>
    <s v="Ineficaz seguimiento a las solicitudes de diligencia de notificación remitidas a las áreas protegidas"/>
    <s v="Autoridad Ambiental"/>
    <s v="DTCA"/>
    <x v="1"/>
    <s v="x"/>
    <m/>
    <s v="Correctiva"/>
    <s v="Realizar una mesa de trabajo con el  área protegida a fin de establecer los compromisos para el desarrollo oportuno de las diligencias dando alcance a  la normatividad y el procedimiento de sancionatorio ambiental "/>
    <x v="32"/>
    <d v="2022-11-30T00:00:00"/>
    <n v="394"/>
    <s v="VENCIDA"/>
    <s v="Acta de reunión "/>
    <s v="CANTIDAD"/>
    <n v="7"/>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x v="0"/>
    <s v="NO CONFORMIDAD No.19. DTCA No haber efectuado el procedimiento para la notificación del auto 415 de 2018, de conformidad con lo ordenado en el artículo 67 a 69 de la ley 1437 de 2011 en concordancia con el artículo 18 de la ley 1333 de 2009."/>
    <s v="Ineficaz seguimiento a las solicitudes de diligencia de notificación remitidas a las áreas protegidas"/>
    <s v="Autoridad Ambiental"/>
    <s v="DTCA"/>
    <x v="1"/>
    <s v="x"/>
    <m/>
    <s v="Correctiv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r>
  <r>
    <s v="AUDITORÍA INTERNA "/>
    <n v="858"/>
    <d v="2021-09-22T00:00:00"/>
    <x v="1"/>
    <s v="OBSERVACIÓN No.20: DTCA_x000a_El expedienté DTCA -015-2018, se encuentra sin impulso procesal desde abril de 2018."/>
    <m/>
    <s v="Autoridad Ambiental"/>
    <s v="DTCA"/>
    <x v="1"/>
    <s v="x"/>
    <m/>
    <s v="De Mejor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1"/>
    <s v="OBSERVACIÓN No.20: DTCA_x000a_El expedienté DTCA -015-2018, se encuentra sin impulso procesal desde abril de 2018."/>
    <m/>
    <s v="Autoridad Ambiental"/>
    <s v="DTCA"/>
    <x v="1"/>
    <s v="x"/>
    <m/>
    <s v="De Mejora"/>
    <s v=" Generar alertas a través de correo electrónico a las áreas protegidas para que efectúen los impulsos, cuando se identifiquen bajos movimientos en los procesos"/>
    <x v="32"/>
    <d v="2023-02-28T00:00:00"/>
    <n v="304"/>
    <s v="VENCIDA"/>
    <s v="Alertas generadas"/>
    <s v="PORCENTAJE"/>
    <n v="1"/>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ÍA INTERNA "/>
    <n v="859"/>
    <d v="2021-09-22T00:00:00"/>
    <x v="1"/>
    <s v="OBSERVACIÓN No.21: DTCA En el expediente DTCA -015-2018, se evidenció que la publicación del auto 415 de 2018, se efectuó de forma tardía, y cuando había pasado más de un año desde su expedición"/>
    <m/>
    <s v="Autoridad Ambiental"/>
    <s v="DTCA"/>
    <x v="1"/>
    <s v="x"/>
    <m/>
    <s v="De Mejora"/>
    <s v="Realizar seguimiento en reunión de trabajo con periodicidad bimestral de los expedientes de procesos sancionatorios por parte del equipo de apoyo jurídico de la DTCA"/>
    <x v="32"/>
    <d v="2023-02-28T00:00:00"/>
    <n v="304"/>
    <s v="VENCIDA"/>
    <s v="Acta de reunión de seguimiento "/>
    <s v="CANTIDAD"/>
    <n v="4"/>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_x000a_30/11/2023 Mediante memorando No.20231200006923 del 24 de noviembre del 2023, se solicito al responsable las evidencias  de las acciones que se encuentran en estado abierto vencido."/>
  </r>
  <r>
    <s v="AUDITORÍA INTERNA "/>
    <m/>
    <d v="2021-09-22T00:00:00"/>
    <x v="1"/>
    <s v="OBSERVACIÓN No.21: DTCA En el expediente DTCA -015-2018, se evidenció que la publicación del auto 415 de 2018, se efectuó de forma tardía, y cuando había pasado más de un año desde su expedición"/>
    <m/>
    <s v="Autoridad Ambiental"/>
    <s v="DTCA"/>
    <x v="1"/>
    <s v="x"/>
    <m/>
    <s v="De Mejor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ÍA INTERNA "/>
    <n v="860"/>
    <d v="2021-09-22T00:00:00"/>
    <x v="0"/>
    <s v="NO CONFORMIDAD No.20: DTCA_x000a_Se evidenció inicio de procesos sancionatorios sin contar con informe inicial en el formato AMSPNN_FO_37, incumpliendo_x000a_el procedimiento AMSPNN_PR_22."/>
    <s v="No se dio estricto cumplimiento al procedimiento de sancionatorios al iniciar el proceso con los demás soportes remitidos por el área protegida"/>
    <s v="Autoridad Ambiental"/>
    <s v="DTCA"/>
    <x v="1"/>
    <s v="x"/>
    <m/>
    <s v="Correctiva"/>
    <s v="Realizar una mesa de trabajo con el  área protegida a fin de establecer los compromisos para el desarrollo oportuno de las diligencias dando alcance a  la normatividad y el procedimiento de sancionatorio ambiental "/>
    <x v="32"/>
    <d v="2022-11-30T00:00:00"/>
    <n v="394"/>
    <s v="VENCIDA"/>
    <s v="Acta de reunión "/>
    <s v="CANTIDAD"/>
    <n v="7"/>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x v="0"/>
    <s v="NO CONFORMIDAD No.20: DTCA_x000a_Se evidenció inicio de procesos sancionatorios sin contar con informe inicial en el formato AMSPNN_FO_37, incumpliendo_x000a_el procedimiento AMSPNN_PR_22."/>
    <s v="No se dio estricto cumplimiento al procedimiento de sancionatorios al iniciar el proceso con los demás soportes remitidos por el área protegida"/>
    <s v="Autoridad Ambiental"/>
    <s v="DTCA"/>
    <x v="1"/>
    <s v="x"/>
    <m/>
    <s v="Correctiv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_x000a_30/11/2023 Mediante memorando No.20231200006923 del 24 de noviembre del 2023, se solicito al responsable las evidencias  de las acciones que se encuentran en estado abierto vencido."/>
  </r>
  <r>
    <s v="AUDITORÍA INTERNA "/>
    <m/>
    <d v="2021-09-22T00:00:00"/>
    <x v="0"/>
    <s v="NO CONFORMIDAD No.20: DTCA_x000a_Se evidenció inicio de procesos sancionatorios sin contar con informe inicial en el formato AMSPNN_FO_37, incumpliendo_x000a_el procedimiento AMSPNN_PR_22."/>
    <s v="No se dio estricto cumplimiento al procedimiento de sancionatorios al iniciar el proceso con los demás soportes remitidos por el área protegida"/>
    <s v="Autoridad Ambiental"/>
    <s v="DTCA"/>
    <x v="1"/>
    <s v="x"/>
    <m/>
    <s v="Correctiva"/>
    <s v=" Generar alertas a través de correo electrónico a las áreas protegidas para que efectúen los impulsos, cuando se identifiquen bajos movimientos en los procesos"/>
    <x v="32"/>
    <d v="2023-02-28T00:00:00"/>
    <n v="304"/>
    <s v="VENCIDA"/>
    <s v="Alertas generadas"/>
    <s v="PORCENTAJE"/>
    <n v="1"/>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ÍA INTERNA "/>
    <n v="861"/>
    <d v="2021-09-22T00:00:00"/>
    <x v="1"/>
    <s v="OBSERVACIÓN No. 22: DTCA El Expediente DTCA -012-2019 no presenta impulso procesal desde el 23 de octubre de 2019, última actuación notificación auto 423 del 31 de mayo de 2019."/>
    <m/>
    <s v="Autoridad Ambiental"/>
    <s v="DTCA"/>
    <x v="1"/>
    <s v="x"/>
    <m/>
    <s v="De Mejora"/>
    <s v="Realizar seguimiento en reunión de trabajo con periodicidad bimestral de los expedientes de procesos sancionatorios por parte del equipo de apoyo jurídico de la DTCA"/>
    <x v="32"/>
    <d v="2023-02-28T00:00:00"/>
    <n v="304"/>
    <s v="VENCIDA"/>
    <s v="Acta de reunión de seguimiento "/>
    <s v="CANTIDAD"/>
    <n v="4"/>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_x000a_30/11/2023 Mediante memorando No.20231200006923 del 24 de noviembre del 2023, se solicito al responsable las evidencias  de las acciones que se encuentran en estado abierto vencido."/>
  </r>
  <r>
    <s v="AUDITORÍA INTERNA "/>
    <m/>
    <d v="2021-09-22T00:00:00"/>
    <x v="1"/>
    <s v="OBSERVACIÓN No. 22: DTCA El Expediente DTCA -012-2019 no presenta impulso procesal desde el 23 de octubre de 2019, última actuación notificación auto 423 del 31 de mayo de 2019."/>
    <m/>
    <s v="Autoridad Ambiental"/>
    <s v="DTCA"/>
    <x v="1"/>
    <s v="x"/>
    <m/>
    <s v="De Mejor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62"/>
    <d v="2021-09-22T00:00:00"/>
    <x v="0"/>
    <s v="NO CONFORMIDAD No.21: DTCA Se evidenció incumplimiento a la actividad 22 del procedimiento AMSPNN_PR_22_, debido a que no obra en el expediente constancia de comunicación del auto 669 del 11 de octubre de 2019, a la Procuraduría General de la nación incumpliendo igualmente lo establecido en el artículo 56 de la ley 1333 de 2009"/>
    <s v="Por error involuntario  y el número de expedientes no se tuvo en cuenta la falta de cumplimiento de la diligencia "/>
    <s v="Autoridad Ambiental"/>
    <s v="DTCA"/>
    <x v="1"/>
    <s v="x"/>
    <m/>
    <s v="Correctiv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
  </r>
  <r>
    <s v="AUDITORÍA INTERNA "/>
    <m/>
    <d v="2021-09-22T00:00:00"/>
    <x v="0"/>
    <s v="NO CONFORMIDAD No.21: DTCA Se evidenció incumplimiento a la actividad 22 del procedimiento AMSPNN_PR_22_, debido a que no obra en el expediente constancia de comunicación del auto 669 del 11 de octubre de 2019, a la Procuraduría General de la nación incumpliendo igualmente lo establecido en el artículo 56 de la ley 1333 de 2009"/>
    <s v="Por error involuntario  y el número de expedientes no se tuvo en cuenta la falta de cumplimiento de la diligencia "/>
    <s v="Autoridad Ambiental"/>
    <s v="DTCA"/>
    <x v="1"/>
    <s v="x"/>
    <m/>
    <s v="Correctiva"/>
    <s v="Realizar seguimiento en reunión de trabajo con periodicidad bimestral de los expedientes de procesos sancionatorios por parte del equipo de apoyo jurídico de la DTCA a fin de identificar el cumplimiento de las diligencias"/>
    <x v="32"/>
    <d v="2023-02-28T00:00:00"/>
    <n v="304"/>
    <s v="VENCIDA"/>
    <s v="Acta de reunión de seguimiento "/>
    <s v="CANTIDAD"/>
    <n v="4"/>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63"/>
    <d v="2021-09-22T00:00:00"/>
    <x v="0"/>
    <s v="NO CONFORMIDAD No.22: DTCA No se evidenció la notificación del auto 669 del 11 octubre 2019, incumpliendo lo establecido en el artículo 67 y siguientes de la ley 1437 de 2011, y la actividad número 20 del procedimiento AMSPNN_PR_22 vigente para la fecha."/>
    <s v="Ineficaz seguimiento a las solicitudes de diligencia de notificación remitidas a las áreas protegidas"/>
    <s v="Autoridad Ambiental"/>
    <s v="DTCA"/>
    <x v="1"/>
    <s v="x"/>
    <m/>
    <s v="De Corrección"/>
    <s v="Requerir al jefe del área protegida la diligencia de notificación"/>
    <x v="32"/>
    <d v="2023-03-15T00:00:00"/>
    <n v="289"/>
    <s v="VENCIDA"/>
    <s v="Memorando remitido"/>
    <s v="CANTIDAD"/>
    <n v="1"/>
    <d v="2022-10-03T00:00:00"/>
    <s v="Se realizó requerimiento mediante memorando  al jefe del área protegida solicitando cumplimiento de diligencias. Expediente No 009 -2019. JOSE DE DIOS BRAVO MANJARRES.. Se evidencian 120226530002043_00002; REITERACION CIENAGA SPETIMEBRE"/>
    <s v="FANNY SABOGAL AGUDELO"/>
    <m/>
    <m/>
    <m/>
    <s v="ABIERTA"/>
    <m/>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_x000a_"/>
  </r>
  <r>
    <s v="AUDITORÍA INTERNA "/>
    <m/>
    <d v="2021-09-22T00:00:00"/>
    <x v="0"/>
    <s v="NO CONFORMIDAD No.22: DTCA No se evidenció la notificación del auto 669 del 11 octubre 2019, incumpliendo lo establecido en el artículo 67 y siguientes de la ley 1437 de 2011, y la actividad número 20 del procedimiento AMSPNN_PR_22 vigente para la fecha."/>
    <s v="Ineficaz seguimiento a las solicitudes de diligencia de notificación remitidas a las áreas protegidas"/>
    <s v="Autoridad Ambiental"/>
    <s v="DTCA"/>
    <x v="1"/>
    <s v="x"/>
    <m/>
    <s v="Correctiva"/>
    <s v="Realizar una mesa de trabajo con el  área protegida a fin de establecer los compromisos para el desarrollo oportuno de las diligencias dando alcance a  la normatividad y el procedimiento de sancionatorio ambiental "/>
    <x v="32"/>
    <d v="2022-11-30T00:00:00"/>
    <n v="394"/>
    <s v="VENCIDA"/>
    <s v="Acta de reunión "/>
    <s v="CANTIDAD"/>
    <n v="7"/>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x v="0"/>
    <s v="NO CONFORMIDAD No.22: DTCA No se evidenció la notificación del auto 669 del 11 octubre 2019, incumpliendo lo establecido en el artículo 67 y siguientes de la ley 1437 de 2011, y la actividad número 20 del procedimiento AMSPNN_PR_22 vigente para la fecha."/>
    <s v="Ineficaz seguimiento a las solicitudes de diligencia de notificación remitidas a las áreas protegidas"/>
    <s v="Autoridad Ambiental"/>
    <s v="DTCA"/>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x v="32"/>
    <d v="2022-11-30T00:00:00"/>
    <n v="394"/>
    <s v="VENCIDA"/>
    <s v="Lista de asistencia"/>
    <s v="CANTIDAD"/>
    <n v="2"/>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x v="0"/>
    <s v="NO CONFORMIDAD No.22: DTCA No se evidenció la notificación del auto 669 del 11 octubre 2019, incumpliendo lo establecido en el artículo 67 y siguientes de la ley 1437 de 2011, y la actividad número 20 del procedimiento AMSPNN_PR_22 vigente para la fecha."/>
    <s v="Ineficaz seguimiento a las solicitudes de diligencia de notificación remitidas a las áreas protegidas"/>
    <s v="Autoridad Ambiental"/>
    <s v="DTCA"/>
    <x v="1"/>
    <s v="x"/>
    <m/>
    <s v="Correctiv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64"/>
    <d v="2021-09-22T00:00:00"/>
    <x v="1"/>
    <s v="OBSERVACIÓN No.23: DTCA No dar el impulso procesal correspondiente al expediente DTCA -09-2019, ya que, desde la expedición del auto de inicio, no se observan actuaciones conducentes a llevar a cabo la notificación del auto 669 del 11 de octubre de 2019, no se han realizado la práctica de las diligencias ordenadas en el citado auto, y a pesar de haber pasado más de 2 años desde la sede la expedición del auto inicio no se cuenta con formulación de cargos."/>
    <m/>
    <s v="Autoridad Ambiental"/>
    <s v="DTCA"/>
    <x v="1"/>
    <s v="x"/>
    <m/>
    <s v="De Mejora"/>
    <s v="Realizar seguimiento en reunión de trabajo con periodicidad bimestral de los expedientes de procesos sancionatorios por parte del equipo de apoyo jurídico de la DTCA"/>
    <x v="32"/>
    <d v="2023-02-28T00:00:00"/>
    <n v="304"/>
    <s v="VENCIDA"/>
    <s v="Acta de reunión de seguimiento "/>
    <s v="CANTIDAD"/>
    <n v="4"/>
    <m/>
    <m/>
    <s v="FANNY SABOGAL AGUDELO"/>
    <m/>
    <m/>
    <m/>
    <s v="ABIERTA"/>
    <m/>
    <s v="Se suscribe con memorando 20221200007613 del 29/07/2022_x000a_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
  </r>
  <r>
    <s v="AUDITORÍA INTERNA "/>
    <n v="865"/>
    <d v="2021-09-22T00:00:00"/>
    <x v="0"/>
    <s v="NO CONFORMIDAD No.23: DTCA_x000a_No se evidenció cumplimiento por parte del PNN Tayrona a lo ordenado en el artículo tercero del auto 734 del 15 de diciembre de 2016. "/>
    <s v="Ineficaz seguimiento a las solicitudes de diligencia de notificación remitidas a las áreas protegidas"/>
    <s v="Autoridad Ambiental"/>
    <s v="DTCA"/>
    <x v="1"/>
    <s v="x"/>
    <m/>
    <s v="De Corrección"/>
    <s v="Requerir al jefe del área protegida las diligencias pertinentes "/>
    <x v="32"/>
    <d v="2023-03-15T00:00:00"/>
    <n v="289"/>
    <s v="VENCIDA"/>
    <s v="Memorando remitido"/>
    <s v="CANTIDAD"/>
    <n v="1"/>
    <d v="2022-10-03T00:00:00"/>
    <s v="Mediante memorando se raliza reiteración del Cumplimiento de diligencias. Expediente No 028 -2016. MARLON MEJIA CURVELO, se evidencia: 120226530005133_00001 (1); MEMO 2033. N"/>
    <s v="FANNY SABOGAL AGUDELO"/>
    <m/>
    <m/>
    <m/>
    <s v="ABIERTA"/>
    <m/>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
  </r>
  <r>
    <s v="AUDITORÍA INTERNA "/>
    <m/>
    <d v="2021-09-22T00:00:00"/>
    <x v="0"/>
    <s v="NO CONFORMIDAD No.23: DTCA_x000a_No se evidenció cumplimiento por parte del PNN Tayrona a lo ordenado en el artículo tercero del auto 734 del 15 de diciembre de 2016. "/>
    <s v="Ineficaz seguimiento a las solicitudes de diligencia de notificación remitidas a las áreas protegidas"/>
    <s v="Autoridad Ambiental"/>
    <s v="DTCA"/>
    <x v="1"/>
    <s v="x"/>
    <m/>
    <s v="Correctiv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
  </r>
  <r>
    <s v="AUDITORÍA INTERNA "/>
    <m/>
    <d v="2021-09-22T00:00:00"/>
    <x v="0"/>
    <s v="NO CONFORMIDAD No.23: DTCA_x000a_No se evidenció cumplimiento por parte del PNN Tayrona a lo ordenado en el artículo tercero del auto 734 del 15 de diciembre de 2016. "/>
    <s v="Ineficaz seguimiento a las solicitudes de diligencia de notificación remitidas a las áreas protegidas"/>
    <s v="Autoridad Ambiental"/>
    <s v="DTCA"/>
    <x v="1"/>
    <s v="x"/>
    <m/>
    <s v="Correctiva"/>
    <s v="Realizar una mesa de trabajo con el  área protegida a fin de establecer los compromisos para el desarrollo oportuno de las diligencias dando alcance a  la normatividad y el procedimiento de sancionatorio ambiental "/>
    <x v="32"/>
    <d v="2022-11-30T00:00:00"/>
    <n v="394"/>
    <s v="VENCIDA"/>
    <s v="Acta de reunión "/>
    <s v="CANTIDAD"/>
    <n v="7"/>
    <m/>
    <m/>
    <s v="FANNY SABOGAL AGUDELO"/>
    <m/>
    <m/>
    <m/>
    <s v="ABIERTA"/>
    <m/>
    <s v="Se suscribe con memorando 20221200007613 del 29/07/2022_x000a_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x v="0"/>
    <s v="NO CONFORMIDAD No.23: DTCA_x000a_No se evidenció cumplimiento por parte del PNN Tayrona a lo ordenado en el artículo tercero del auto 734 del 15 de diciembre de 2016. "/>
    <s v="Ineficaz seguimiento a las solicitudes de diligencia de notificación remitidas a las áreas protegidas"/>
    <s v="Autoridad Ambiental"/>
    <s v="DTCA"/>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x v="32"/>
    <d v="2022-11-30T00:00:00"/>
    <n v="394"/>
    <s v="VENCIDA"/>
    <s v="Lista de asistencia"/>
    <s v="CANTIDAD"/>
    <n v="2"/>
    <m/>
    <m/>
    <s v="FANNY SABOGAL AGUDELO"/>
    <m/>
    <m/>
    <m/>
    <s v="ABIERTA"/>
    <m/>
    <s v="Se suscribe con memorando 20221200007613 del 29/07/2022_x000a_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66"/>
    <d v="2021-09-22T00:00:00"/>
    <x v="0"/>
    <s v="NO CONFORMIDAD No.24: DTCA_x000a_No se evidenció la notificación del auto 734 del 15 diciembre de 2016, incumpliendo lo establecido en el artículo 67 y siguientes de la ley 1437 de 2011, y la actividad número 20 del procedimiento AMSPNN_PR_22"/>
    <s v="Ineficaz seguimiento a las solicitudes de diligencia de notificación remitidas a las áreas protegidas"/>
    <s v="Autoridad Ambiental"/>
    <s v="DTCA"/>
    <x v="1"/>
    <s v="x"/>
    <m/>
    <s v="De Corrección"/>
    <s v="Requerir al jefe del área protegida las diligencia de notificación"/>
    <x v="32"/>
    <d v="2023-03-15T00:00:00"/>
    <n v="289"/>
    <s v="VENCIDA"/>
    <s v="Memorando remitido"/>
    <s v="CANTIDAD"/>
    <n v="1"/>
    <d v="2022-10-03T00:00:00"/>
    <s v="Mediante memorando se realiza requerimiento el cumplimiento de diligencias 028 2016 Marlon Mejia Curvelo."/>
    <s v="FANNY SABOGAL AGUDELO"/>
    <m/>
    <m/>
    <m/>
    <s v="ABIERTA"/>
    <m/>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30/11/2023 Mediante memorando No.20231200006923 del 24 de noviembre del 2023, se solicito al responsable las evidencias  de las acciones que se encuentran en estado abierto vencido._x000a__x000a_"/>
  </r>
  <r>
    <s v="AUDITORÍA INTERNA "/>
    <m/>
    <d v="2021-09-22T00:00:00"/>
    <x v="0"/>
    <s v="NO CONFORMIDAD No.24: DTCA_x000a_No se evidenció la notificación del auto 734 del 15 diciembre de 2016, incumpliendo lo establecido en el artículo 67 y siguientes de la ley 1437 de 2011, y la actividad número 20 del procedimiento AMSPNN_PR_22"/>
    <s v="Ineficaz seguimiento a las solicitudes de diligencia de notificación remitidas a las áreas protegidas"/>
    <s v="Autoridad Ambiental"/>
    <s v="DTCA"/>
    <x v="1"/>
    <s v="x"/>
    <m/>
    <s v="Correctiva"/>
    <s v=" Generar alertas a través de correo electrónico a las áreas protegidas para que efectúen los impulsos, cuando se identifiquen bajos movimientos en los procesos"/>
    <x v="32"/>
    <d v="2023-02-28T00:00:00"/>
    <n v="304"/>
    <s v="VENCIDA"/>
    <s v="Alertas generadas"/>
    <s v="PORCENTAJE"/>
    <n v="1"/>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ÍA INTERNA "/>
    <m/>
    <d v="2021-09-22T00:00:00"/>
    <x v="0"/>
    <s v="NO CONFORMIDAD No.24: DTCA_x000a_No se evidenció la notificación del auto 734 del 15 diciembre de 2016, incumpliendo lo establecido en el artículo 67 y siguientes de la ley 1437 de 2011, y la actividad número 20 del procedimiento AMSPNN_PR_22"/>
    <s v="Falta mayor seguimiento a las solicitudes de diligencia de notificación remitidas a las áreas protegidas para que no se presenten demoras"/>
    <s v="Autoridad Ambiental"/>
    <s v="DTCA"/>
    <x v="1"/>
    <s v="x"/>
    <m/>
    <s v="Correctiv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0"/>
    <s v="NO CONFORMIDAD No.24: DTCA_x000a_No se evidenció la notificación del auto 734 del 15 diciembre de 2016, incumpliendo lo establecido en el artículo 67 y siguientes de la ley 1437 de 2011, y la actividad número 20 del procedimiento AMSPNN_PR_22"/>
    <s v="Falta mayor seguimiento a las solicitudes de diligencia de notificación remitidas a las áreas protegidas para que no se presenten demoras"/>
    <s v="Autoridad Ambiental"/>
    <s v="DTCA"/>
    <x v="1"/>
    <s v="x"/>
    <m/>
    <s v="Correctiva"/>
    <s v="Realizar  mesas de trabajo con las  área protegida que  reportan presiones en el ejercicio de las funciones de prevención , vigilancia y control;   a fin de establecer los compromisos para el desarrollo oportuno de las diligencias dando alcance a  la normatividad y el procedimiento de sancionatorio ambiental "/>
    <x v="32"/>
    <d v="2022-11-30T00:00:00"/>
    <n v="394"/>
    <s v="VENCIDA"/>
    <s v="Actas de Reunión"/>
    <s v="CANTIDAD"/>
    <n v="7"/>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67"/>
    <d v="2021-09-22T00:00:00"/>
    <x v="1"/>
    <s v="OBSERVACIÓN No.25: DTCA_x000a_No dar el impulso procesal correspondiente al expediente DTCA -028-2016, ya que, desde la expedición del auto 734 del_x000a_15 diciembre de 2016, no se observan actuaciones conducentes para su notificación, no se han realizado la práctica de las_x000a_diligencias ordenadas en el citado auto, y a pesar de haber pasado más de un año desde la expedición del auto inicio, no_x000a_se cuenta con formulación de cargos"/>
    <m/>
    <s v="Autoridad Ambiental"/>
    <s v="DTCA"/>
    <x v="1"/>
    <s v="x"/>
    <m/>
    <s v="De Mejora"/>
    <s v="Realizar seguimiento en reunión de trabajo con periodicidad bimestral de los expedientes de procesos sancionatorios por parte del equipo de apoyo jurídico de la DTCA"/>
    <x v="32"/>
    <d v="2023-02-28T00:00:00"/>
    <n v="304"/>
    <s v="VENCIDA"/>
    <s v="Acta de reunión de seguimiento "/>
    <s v="CANTIDAD"/>
    <n v="4"/>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68"/>
    <d v="2021-09-22T00:00:00"/>
    <x v="1"/>
    <s v="OBSERVACIÓN No.26: DTCA Realizar la publicación del auto 617 del 24 de noviembre de 2016, 6 meses después de su expedición, omitiendo los fines establecidos en el artículo 69 y 70 de la Ley 99 de 1993 y el artículo 20 de la Ley 1333 de 2009."/>
    <m/>
    <s v="Autoridad Ambiental"/>
    <s v="DTCA"/>
    <x v="1"/>
    <s v="x"/>
    <m/>
    <s v="De Mejor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1"/>
    <s v="OBSERVACIÓN No.26: DTCA Realizar la publicación del auto 617 del 24 de noviembre de 2016, 6 meses después de su expedición, omitiendo los fines establecidos en el artículo 69 y 70 de la Ley 99 de 1993 y el artículo 20 de la Ley 1333 de 2009."/>
    <m/>
    <s v="Autoridad Ambiental"/>
    <s v="DTCA"/>
    <x v="1"/>
    <s v="x"/>
    <m/>
    <s v="De Mejora"/>
    <s v=" Generar alertas a través de correo electrónico a las áreas protegidas para que efectúen los impulsos, cuando se identifiquen bajos movimientos en los procesos"/>
    <x v="32"/>
    <d v="2023-02-28T00:00:00"/>
    <n v="304"/>
    <s v="VENCIDA"/>
    <s v="Alertas generadas"/>
    <s v="PORCENTAJE"/>
    <n v="1"/>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1"/>
    <s v="OBSERVACIÓN No.26: DTCA Realizar la publicación del auto 617 del 24 de noviembre de 2016, 6 meses después de su expedición, omitiendo los fines establecidos en el artículo 69 y 70 de la Ley 99 de 1993 y el artículo 20 de la Ley 1333 de 2009."/>
    <m/>
    <s v="Autoridad Ambiental"/>
    <s v="DTCA"/>
    <x v="1"/>
    <s v="x"/>
    <m/>
    <s v="De Mejora"/>
    <s v="Realizar seguimiento en reunión de trabajo con periodicidad bimestral de los expedientes de procesos sancionatorios por parte del equipo de apoyo jurídico de la DTCA"/>
    <x v="32"/>
    <d v="2023-02-28T00:00:00"/>
    <n v="304"/>
    <s v="VENCIDA"/>
    <s v="Acta de reunión de seguimiento "/>
    <s v="CANTIDAD"/>
    <n v="4"/>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69"/>
    <d v="2021-09-22T00:00:00"/>
    <x v="1"/>
    <s v="OBSERVACIÓN No.27: DTCA Pese a agotar el procedimiento para la notificación personal, se observa falencias al momento de notificar, ya que no obra constancia en calidad de que se le notifica al auto cuatro 454 el 30 de mayo 2017 a la señora Yoanis María de Ávila Santiago, y no obra copia del certificado de existencia y representación de la investigada."/>
    <m/>
    <s v="Autoridad Ambiental"/>
    <s v="DTCA"/>
    <x v="1"/>
    <s v="x"/>
    <m/>
    <s v="De Mejora"/>
    <s v="Indicar en los memorandos de solicitud de notificación los requisitos para notificar a personas jurídicas "/>
    <x v="32"/>
    <d v="2022-11-30T00:00:00"/>
    <n v="394"/>
    <s v="VENCIDA"/>
    <s v="Memorandos con requisitos remitidos"/>
    <s v="PORCENTAJE"/>
    <n v="1"/>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x v="1"/>
    <s v="OBSERVACIÓN No.27: DTCA Pese a agotar el procedimiento para la notificación personal, se observa falencias al momento de notificar, ya que no obra constancia en calidad de que se le notifica al auto cuatro 454 el 30 de mayo 2017 a la señora Yoanis María de Ávila Santiago, y no obra copia del certificado de existencia y representación de la investigada."/>
    <m/>
    <s v="Autoridad Ambiental"/>
    <s v="DTCA"/>
    <x v="1"/>
    <s v="x"/>
    <m/>
    <s v="De Mejor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1"/>
    <s v="OBSERVACIÓN No.27: DTCA Pese a agotar el procedimiento para la notificación personal, se observa falencias al momento de notificar, ya que no obra constancia en calidad de que se le notifica al auto cuatro 454 el 30 de mayo 2017 a la señora Yoanis María de Ávila Santiago, y no obra copia del certificado de existencia y representación de la investigada."/>
    <m/>
    <s v="Autoridad Ambiental"/>
    <s v="DTCA"/>
    <x v="1"/>
    <s v="x"/>
    <m/>
    <s v="De Mejora"/>
    <s v=" Generar alertas a través de correo electrónico a las áreas protegidas para que efectúen los impulsos, cuando se identifiquen bajos movimientos en los procesos"/>
    <x v="32"/>
    <d v="2023-02-28T00:00:00"/>
    <n v="304"/>
    <s v="VENCIDA"/>
    <s v="Alertas generadas"/>
    <s v="PORCENTAJE"/>
    <n v="1"/>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0"/>
    <d v="2021-09-22T00:00:00"/>
    <x v="1"/>
    <s v="OBSERVACIÓN No.28: DTCA No se observó el impulso procesal correspondiente al expediente DTCA-056-2016, desde el 27 de julio de 2017, fecha en que se notificó el auto de inicio."/>
    <m/>
    <s v="Autoridad Ambiental"/>
    <s v="DTCA"/>
    <x v="1"/>
    <s v="x"/>
    <m/>
    <s v="De Mejor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_x000a__x000a_30/11/2023 Mediante memorando No.20231200006923 del 24 de noviembre del 2023, se solicito al responsable las evidencias  de las acciones que se encuentran en estado abierto vencido."/>
  </r>
  <r>
    <s v="AUDITORÍA INTERNA "/>
    <m/>
    <d v="2021-09-22T00:00:00"/>
    <x v="1"/>
    <s v="OBSERVACIÓN No.28: DTCA No se observó el impulso procesal correspondiente al expediente DTCA-056-2016, desde el 27 de julio de 2017, fecha en que se notificó el auto de inicio."/>
    <m/>
    <s v="Autoridad Ambiental"/>
    <s v="DTCA"/>
    <x v="1"/>
    <s v="x"/>
    <m/>
    <s v="De Mejora"/>
    <s v=" Generar alertas a través de correo electrónico a las áreas protegidas para que efectúen los impulsos, cuando se identifiquen bajos movimientos en los procesos"/>
    <x v="32"/>
    <d v="2023-02-28T00:00:00"/>
    <n v="304"/>
    <s v="VENCIDA"/>
    <s v="Alertas generadas"/>
    <s v="PORCENTAJE"/>
    <n v="1"/>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1"/>
    <d v="2021-09-22T00:00:00"/>
    <x v="1"/>
    <s v="OBSERVACIÓN No.29: DTCA No dar el impulso procesal correspondiente al expediente DTCA-035-2017, desde el 25 de septiembre de 2017, fecha en que se notificó el auto de inicio, no hay impulsos procesales."/>
    <m/>
    <s v="Autoridad Ambiental"/>
    <s v="DTCA"/>
    <x v="1"/>
    <s v="x"/>
    <m/>
    <s v="De Mejor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1"/>
    <s v="OBSERVACIÓN No.29: DTCA No dar el impulso procesal correspondiente al expediente DTCA-035-2017, desde el 25 de septiembre de 2017, fecha en que se notificó el auto de inicio, no hay impulsos procesales."/>
    <m/>
    <s v="Autoridad Ambiental"/>
    <s v="DTCA"/>
    <x v="1"/>
    <s v="x"/>
    <m/>
    <s v="De Mejora"/>
    <s v=" Generar alertas a través de correo electrónico a las áreas protegidas para que efectúen los impulsos, cuando se identifiquen bajos movimientos en los procesos"/>
    <x v="32"/>
    <d v="2023-02-28T00:00:00"/>
    <n v="304"/>
    <s v="VENCIDA"/>
    <s v="Alertas generadas"/>
    <s v="PORCENTAJE"/>
    <n v="1"/>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2"/>
    <d v="2021-09-22T00:00:00"/>
    <x v="1"/>
    <s v="OBSERVACIÓN No.30: DTCA No dar el impulso procesal correspondiente al expediente DTCA-032-2020, a pesar de haberse detectado la presunta infracción ambiental, al interior del sector bahía Concha desde el día 14 de septiembre de 2018, y no haber notificado el Auto 591 del 13 de agosto de 2020."/>
    <m/>
    <s v="Autoridad Ambiental"/>
    <s v="DTCA"/>
    <x v="1"/>
    <s v="x"/>
    <m/>
    <s v="De Mejor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1"/>
    <s v="OBSERVACIÓN No.30: DTCA No dar el impulso procesal correspondiente al expediente DTCA-032-2020, a pesar de haberse detectado la presunta infracción ambiental, al interior del sector bahía Concha desde el día 14 de septiembre de 2018, y no haber notificado el Auto 591 del 13 de agosto de 2020."/>
    <m/>
    <s v="Autoridad Ambiental"/>
    <s v="DTCA"/>
    <x v="1"/>
    <s v="x"/>
    <m/>
    <s v="De Mejora"/>
    <s v=" Generar alertas a través de correo electrónico a las áreas protegidas para que efectúen los impulsos, cuando se identifiquen bajos movimientos en los procesos"/>
    <x v="32"/>
    <d v="2023-02-28T00:00:00"/>
    <n v="304"/>
    <s v="VENCIDA"/>
    <s v="Alertas generadas"/>
    <s v="PORCENTAJE"/>
    <n v="1"/>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3"/>
    <d v="2021-09-22T00:00:00"/>
    <x v="0"/>
    <s v="NO CONFORMIDAD No.29: DTCA La legalización de la medida preventiva impuesta mediante acta de fecha 08 de junio de 2012, se efectuó por fuera del término establecido en el artículo 15 de la ley 1333 de 2009, el cual establece un término máximo de 3 días para legalizar la medida preventiva impuesta en flagrancia."/>
    <s v="Deficientes conocimientos en el tema por parte del personal del área protegida quien adelantó en primera instancia el proceso sancionatorio antes de la distribución de funciones de PNNC"/>
    <s v="Autoridad Ambiental"/>
    <s v="DTCA"/>
    <x v="1"/>
    <s v="x"/>
    <m/>
    <s v="Correctiva"/>
    <s v="Sensibilizar al equipo de las áreas protegidas y responsables de apoyo del proceso autoridad ambiental respecto las diligencias del procedimiento sancionatorio ambiental"/>
    <x v="32"/>
    <d v="2022-11-30T00:00:00"/>
    <n v="394"/>
    <s v="VENCIDA"/>
    <s v="Lista de asistencia y presentación"/>
    <s v="CANTIDAD"/>
    <n v="2"/>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x v="0"/>
    <s v="NO CONFORMIDAD No.29: DTCA La legalización de la medida preventiva impuesta mediante acta de fecha 08 de junio de 2012, se efectuó por fuera del término establecido en el artículo 15 de la ley 1333 de 2009, el cual establece un término máximo de 3 días para legalizar la medida preventiva impuesta en flagrancia."/>
    <s v="Deficientes conocimientos en el tema por parte del personal del área protegida quien adelantó en primera instancia el proceso sancionatorio antes de la distribución de funciones de PNNC"/>
    <s v="Autoridad Ambiental"/>
    <s v="DTCA"/>
    <x v="1"/>
    <s v="x"/>
    <m/>
    <s v="Correctiv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4"/>
    <d v="2021-09-22T00:00:00"/>
    <x v="0"/>
    <s v="NO CONFORMIDAD No.30: DTCA No se evidenció apertura al proceso sancionatorio de carácter ambiental dentro de la oportunidad establecida en el artículo 17 la Ley 1333, el cual contempla una duración de seis (6) meses para adelantar la indagación preliminar y adoptar decisión de abrir investigación y/o archivo del expediente"/>
    <s v="Deficientes conocimientos en el tema del personal del área protegida quien adelantó en primera instancia el proceso sancionatorio"/>
    <s v="Autoridad Ambiental"/>
    <s v="DTCA"/>
    <x v="1"/>
    <s v="x"/>
    <m/>
    <s v="Correctiva"/>
    <s v="Sensibilizar al equipo de las áreas protegidas y responsables de apoyo del proceso autoridad ambiental respecto las diligencias del procedimiento sancionatorio ambiental"/>
    <x v="32"/>
    <d v="2022-11-30T00:00:00"/>
    <n v="394"/>
    <s v="VENCIDA"/>
    <s v="Lista de asistencia y presentación"/>
    <s v="CANTIDAD"/>
    <n v="2"/>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x v="0"/>
    <s v="NO CONFORMIDAD No.30: DTCA No se evidenció apertura al proceso sancionatorio de carácter ambiental dentro de la oportunidad establecida en el artículo 17 la Ley 1333, el cual contempla una duración de seis (6) meses para adelantar la indagación preliminar y adoptar decisión de abrir investigación y/o archivo del expediente"/>
    <s v="Deficientes conocimientos en el tema del personal del área protegida quien adelantó en primera instancia el proceso sancionatorio"/>
    <s v="Autoridad Ambiental"/>
    <s v="DTCA"/>
    <x v="1"/>
    <s v="x"/>
    <m/>
    <s v="Correctiv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5"/>
    <d v="2021-09-22T00:00:00"/>
    <x v="0"/>
    <s v="NO CONFORMIDAD No.31: DTCA No se evidenció comunicación del auto 361 del 25 de junio 2013 a la Procuraduría General de la nación, vulnerando con lo anterior el artículo 56 de la ley 1333 de 2009."/>
    <s v="Por error involuntario  y el número de expedientes no se tuvo en cuenta la falta de cumplimiento de la diligencia "/>
    <s v="Autoridad Ambiental"/>
    <s v="DTCA"/>
    <x v="1"/>
    <s v="x"/>
    <m/>
    <s v="Correctiv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0"/>
    <s v="NO CONFORMIDAD No.31: DTCA No se evidenció comunicación del auto 361 del 25 de junio 2013 a la Procuraduría General de la nación, vulnerando con lo anterior el artículo 56 de la ley 1333 de 2009."/>
    <s v="Por error involuntario  y el número de expedientes no se tuvo en cuenta la falta de cumplimiento de la diligencia "/>
    <s v="Autoridad Ambiental"/>
    <s v="DTCA"/>
    <x v="1"/>
    <s v="x"/>
    <m/>
    <s v="Correctiva"/>
    <s v="Realizar seguimiento en reunión de trabajo con periodicidad bimestral de los expedientes de procesos sancionatorios por parte del equipo de apoyo jurídico de la DTCA"/>
    <x v="32"/>
    <d v="2023-02-28T00:00:00"/>
    <n v="304"/>
    <s v="VENCIDA"/>
    <s v="Acta de reunión de seguimiento "/>
    <s v="CANTIDAD"/>
    <n v="4"/>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6"/>
    <d v="2021-09-22T00:00:00"/>
    <x v="1"/>
    <s v="OBSERVACIÓN No.31: DTCA A la fecha la Dirección Territorial Caribe no ha decidido el fondo el proceso adelantado en el expediente 001 de 2012 en contra del ciudadano Jorge Luis Díaz de Oro, identificado con cédula de ciudadanía número 7929854 de San Juan de Nepomuceno, a pesar de haber transcurrido más de 15 días desde la finalización de la oportunidad para presentar alegatos de conclusión y/o vencimiento del periodo probatorio"/>
    <m/>
    <s v="Autoridad Ambiental"/>
    <s v="DTCA"/>
    <x v="1"/>
    <s v="x"/>
    <m/>
    <s v="De Mejor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1"/>
    <s v="OBSERVACIÓN No.31: DTCA A la fecha la Dirección Territorial Caribe no ha decidido el fondo el proceso adelantado en el expediente 001 de 2012 en contra del ciudadano Jorge Luis Díaz de Oro, identificado con cédula de ciudadanía número 7929854 de San Juan de Nepomuceno, a pesar de haber transcurrido más de 15 días desde la finalización de la oportunidad para presentar alegatos de conclusión y/o vencimiento del periodo probatorio"/>
    <m/>
    <s v="Autoridad Ambiental"/>
    <s v="DTCA"/>
    <x v="1"/>
    <s v="x"/>
    <m/>
    <s v="De Mejora"/>
    <s v=" Generar alertas a través de correo electrónico a las áreas protegidas para que efectúen los impulsos, cuando se identifiquen bajos movimientos en los procesos"/>
    <x v="32"/>
    <d v="2023-02-28T00:00:00"/>
    <n v="304"/>
    <s v="VENCIDA"/>
    <s v="Alertas generadas"/>
    <s v="PORCENTAJE"/>
    <n v="1"/>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7"/>
    <d v="2021-09-22T00:00:00"/>
    <x v="1"/>
    <s v="OBSERVACIÓN No 32: DTCA Se observan demoras en la notificación del Auto 472 de 24 de septiembre de 2014, ya que la citación para la notificación fue expedida e día 18 de agosto de 2015, entregada el 27 de agosto de 2015 y solo se surtió la notificación personal solo hasta el día 02 de septiembre de 2015 al Señor Miguel Epiayu Epinayu."/>
    <m/>
    <s v="Autoridad Ambiental"/>
    <s v="DTCA"/>
    <x v="1"/>
    <s v="x"/>
    <m/>
    <s v="De Mejora"/>
    <s v="Realizar espacios de sensibilizar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x v="32"/>
    <d v="2022-11-30T00:00:00"/>
    <n v="394"/>
    <s v="VENCIDA"/>
    <s v="Lista de asistencia"/>
    <s v="CANTIDAD"/>
    <n v="2"/>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x v="1"/>
    <s v="OBSERVACIÓN No 32: DTCA Se observan demoras en la notificación del Auto 472 de 24 de septiembre de 2014, ya que la citación para la notificación fue expedida e día 18 de agosto de 2015, entregada el 27 de agosto de 2015 y solo se surtió la notificación personal solo hasta el día 02 de septiembre de 2015 al Señor Miguel Epiayu Epinayu."/>
    <m/>
    <s v="Autoridad Ambiental"/>
    <s v="DTCA"/>
    <x v="1"/>
    <s v="x"/>
    <m/>
    <s v="De Mejor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8"/>
    <d v="2021-09-22T00:00:00"/>
    <x v="1"/>
    <s v="OBSERVACIÓN No.33: DTCA El Santuario de Fauna y Flora Los Flamencos debe adoptar las medidas necesarias para la notificación de los actos administrativos conforme al artículo 67 y siguientes de la Ley 1437 de 2011, así como el artículo 24 de la Ley 1333 de 2009.Con el fin de evitar dilaciones injustificadas de los procesos. Teniendo en cuenta que el auto 440 del 18 de septiembre de 2015, solo quedo notificado correctamente hasta el día 26 de agosto de 2016."/>
    <m/>
    <s v="Autoridad Ambiental"/>
    <s v="DTCA"/>
    <x v="1"/>
    <s v="x"/>
    <m/>
    <s v="De Mejora"/>
    <s v="Realizar espacios de sensibilizar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x v="32"/>
    <d v="2022-11-30T00:00:00"/>
    <n v="394"/>
    <s v="VENCIDA"/>
    <s v="Lista de asistencia"/>
    <s v="CANTIDAD"/>
    <n v="2"/>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x v="1"/>
    <s v="OBSERVACIÓN No.33: DTCA El Santuario de Fauna y Flora Los Flamencos debe adoptar las medidas necesarias para la notificación de los actos administrativos conforme al artículo 67 y siguientes de la Ley 1437 de 2011, así como el artículo 24 de la Ley 1333 de 2009.Con el fin de evitar dilaciones injustificadas de los procesos. Teniendo en cuenta que el auto 440 del 18 de septiembre de 2015, solo quedo notificado correctamente hasta el día 26 de agosto de 2016."/>
    <m/>
    <s v="Autoridad Ambiental"/>
    <s v="DTCA"/>
    <x v="1"/>
    <s v="x"/>
    <m/>
    <s v="De Mejor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
  </r>
  <r>
    <s v="AUDITORÍA INTERNA "/>
    <n v="879"/>
    <d v="2021-09-22T00:00:00"/>
    <x v="0"/>
    <s v="NO CONFORMIDAD No.33: DTCA No se ha evidenciado notificación del auto 626 del 15 de septiembre de 2020, incumpliendo lo establecido en el artículo 67 y siguientes de la Ley 1437 de 2011."/>
    <s v="Ineficaz seguimiento a las solicitudes de diligencia de notificación remitidas a las áreas protegidas"/>
    <s v="Autoridad Ambiental"/>
    <s v="DTCA"/>
    <x v="1"/>
    <s v="x"/>
    <m/>
    <s v="De Corrección"/>
    <s v="Requerir al jefe del área protegida las diligencias pertinentes "/>
    <x v="32"/>
    <d v="2023-03-15T00:00:00"/>
    <n v="289"/>
    <s v="VENCIDA"/>
    <s v="Memorando remitido"/>
    <s v="CANTIDAD"/>
    <n v="1"/>
    <d v="2022-10-03T00:00:00"/>
    <s v="Mediante memorando  se realiza requerimiento de  Informe de criterios para imposición de sanción- Expediente sancionatorio No. 004 de 2013- MIGUEL EPIAYU EPINAYU."/>
    <s v="FANNY SABOGAL AGUDELO"/>
    <m/>
    <m/>
    <m/>
    <s v="ABIERTA"/>
    <m/>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0"/>
    <s v="NO CONFORMIDAD No.33: DTCA No se ha evidenciado notificación del auto 626 del 15 de septiembre de 2020, incumpliendo lo establecido en el artículo 67 y siguientes de la Ley 1437 de 2011."/>
    <s v="Ineficaz seguimiento a las solicitudes de diligencia de notificación remitidas a las áreas protegidas"/>
    <s v="Autoridad Ambiental"/>
    <s v="DTCA"/>
    <x v="1"/>
    <s v="x"/>
    <m/>
    <s v="De Corrección"/>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0"/>
    <s v="NO CONFORMIDAD No.33: DTCA No se ha evidenciado notificación del auto 626 del 15 de septiembre de 2020, incumpliendo lo establecido en el artículo 67 y siguientes de la Ley 1437 de 2011."/>
    <s v="Ineficaz seguimiento a las solicitudes de diligencia de notificación remitidas a las áreas protegidas"/>
    <s v="Autoridad Ambiental"/>
    <s v="DTCA"/>
    <x v="1"/>
    <s v="x"/>
    <m/>
    <s v="De Corrección"/>
    <s v="Realizar una mesa de trabajo con el  área protegida a fin de establecer los compromisos para el desarrollo oportuno de las diligencias dando alcance a  la normatividad y el procedimiento de sancionatorio ambiental "/>
    <x v="32"/>
    <d v="2022-11-30T00:00:00"/>
    <n v="394"/>
    <s v="VENCIDA"/>
    <s v="Acta de reunión "/>
    <s v="CANTIDAD"/>
    <n v="7"/>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x v="0"/>
    <s v="NO CONFORMIDAD No.33: DTCA No se ha evidenciado notificación del auto 626 del 15 de septiembre de 2020, incumpliendo lo establecido en el artículo 67 y siguientes de la Ley 1437 de 2011."/>
    <s v="Ineficaz seguimiento a las solicitudes de diligencia de notificación remitidas a las áreas protegidas"/>
    <s v="Autoridad Ambiental"/>
    <s v="DTCA"/>
    <x v="1"/>
    <s v="x"/>
    <m/>
    <s v="De Corrección"/>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x v="32"/>
    <d v="2022-11-30T00:00:00"/>
    <n v="394"/>
    <s v="VENCIDA"/>
    <s v="Lista de asistencia"/>
    <s v="CANTIDAD"/>
    <n v="2"/>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80"/>
    <d v="2021-09-22T00:00:00"/>
    <x v="1"/>
    <s v="OBSERVACIÓN No.34: No se observa impulso procesal del expediente DTCA 04-2013, desde el día 15 de septiembre de 2020."/>
    <m/>
    <s v="Autoridad Ambiental"/>
    <s v="DTCA"/>
    <x v="1"/>
    <s v="x"/>
    <m/>
    <s v="De Mejor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1"/>
    <s v="OBSERVACIÓN No.34: No se observa impulso procesal del expediente DTCA 04-2013, desde el día 15 de septiembre de 2020."/>
    <m/>
    <s v="Autoridad Ambiental"/>
    <s v="DTCA"/>
    <x v="1"/>
    <s v="x"/>
    <m/>
    <s v="De Mejora"/>
    <s v=" Generar alertas a través de correo electrónico a las áreas protegidas para que efectúen los impulsos, cuando se identifiquen bajos movimientos en los procesos"/>
    <x v="32"/>
    <d v="2023-02-28T00:00:00"/>
    <n v="304"/>
    <s v="VENCIDA"/>
    <s v="Alertas generadas"/>
    <s v="PORCENTAJE"/>
    <n v="1"/>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81"/>
    <d v="2021-09-22T00:00:00"/>
    <x v="0"/>
    <s v="NO CONFORMIDAD No.34: DTCA No se evidenció la realización de manera correcta de la notificación del auto 529 del 20 de octubre de 2015 al señor Dairo de Jesús Mejía Benjumea vulnerando el artículo 29 de la constitución, el articulo 69 y siguientes de la Ley 1437 de 2011 y la actividad 42 del procedimiento AMSPNN_PR_22."/>
    <s v="El AP no ha dado trámite al requerimiento remitido por el equipo jurídico para subsanar la solicitud de notificación"/>
    <s v="Autoridad Ambiental"/>
    <s v="DTCA"/>
    <x v="1"/>
    <s v="x"/>
    <m/>
    <s v="Correctiv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r>
  <r>
    <s v="AUDITORÍA INTERNA "/>
    <m/>
    <d v="2021-09-22T00:00:00"/>
    <x v="0"/>
    <s v="NO CONFORMIDAD No.34: DTCA No se evidenció la realización de manera correcta de la notificación del auto 529 del 20 de octubre de 2015 al señor Dairo de Jesús Mejía Benjumea vulnerando el artículo 29 de la constitución, el articulo 69 y siguientes de la Ley 1437 de 2011 y la actividad 42 del procedimiento AMSPNN_PR_22."/>
    <s v="El AP no ha dado trámite al requerimiento remitido por el equipo jurídico para subsanar la solicitud de notificación"/>
    <s v="Autoridad Ambiental"/>
    <s v="DTCA"/>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x v="32"/>
    <d v="2022-11-30T00:00:00"/>
    <n v="394"/>
    <s v="VENCIDA"/>
    <s v="Lista de asistencia"/>
    <s v="CANTIDAD"/>
    <n v="2"/>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82"/>
    <d v="2021-09-22T00:00:00"/>
    <x v="1"/>
    <s v="OBSERVACIÓN No.35: DTCA No se evidenció impulso procesal al expediente DTCA 01-2014 desde el 24 de noviembre de 2015"/>
    <m/>
    <s v="Autoridad Ambiental"/>
    <s v="DTCA"/>
    <x v="1"/>
    <s v="x"/>
    <m/>
    <s v="De Mejor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1"/>
    <s v="OBSERVACIÓN No.35: DTCA No se evidenció impulso procesal al expediente DTCA 01-2014 desde el 24 de noviembre de 2015"/>
    <m/>
    <s v="Autoridad Ambiental"/>
    <s v="DTCA"/>
    <x v="1"/>
    <s v="x"/>
    <m/>
    <s v="De Mejora"/>
    <s v=" Generar alertas a través de correo electrónico a las áreas protegidas para que efectúen los impulsos, cuando se identifiquen bajos movimientos en los procesos"/>
    <x v="32"/>
    <d v="2023-02-28T00:00:00"/>
    <n v="304"/>
    <s v="VENCIDA"/>
    <s v="Alertas generadas"/>
    <s v="PORCENTAJE"/>
    <n v="1"/>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83"/>
    <d v="2021-09-22T00:00:00"/>
    <x v="0"/>
    <s v="NO CONFORMIDAD No.35 DTCA No se evidenció la comunicación de la Resolución 147 del 02 de octubre de 2017 a la Procuraduría General de la Nación, incumpliendo la actividad 33 del procedimiento AMSPNN_PR_22 y el inciso 3 del artículo 56 de la Ley 1333 de 2009."/>
    <s v="No se contaba con una herramienta o punto de control que permitiera alertar sobre vencimientos para la realización de la comunicación,  que evitara pasar por alto las diligencias debido a las diferentes actividades contractuales."/>
    <s v="Autoridad Ambiental"/>
    <s v="DTCA"/>
    <x v="1"/>
    <s v="x"/>
    <m/>
    <s v="Correctiv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84"/>
    <d v="2021-09-22T00:00:00"/>
    <x v="0"/>
    <s v="NO CONFORMIDAD No.37: DTCA Se observa incumplimiento a lo establecido en el artículo 56 de la Ley 1333 por cuanto no obra la comunicación al Procurador."/>
    <s v="Por error involuntario  y el número de expedientes no se tuvo en cuenta la falta de cumplimiento de la diligencia "/>
    <s v="Autoridad Ambiental"/>
    <s v="DTCA"/>
    <x v="1"/>
    <s v="x"/>
    <m/>
    <s v="Correctiv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0"/>
    <s v="NO CONFORMIDAD No.37: DTCA Se observa incumplimiento a lo establecido en el artículo 56 de la Ley 1333 por cuanto no obra la comunicación al Procurador."/>
    <s v="Por error involuntario  y el número de expedientes no se tuvo en cuenta la falta de cumplimiento de la diligencia "/>
    <s v="Autoridad Ambiental"/>
    <s v="DTCA"/>
    <x v="1"/>
    <s v="x"/>
    <m/>
    <s v="Correctiva"/>
    <s v="Realizar seguimiento en reunión de trabajo con periodicidad bimestral de los expedientes de procesos sancionatorios por parte del equipo de apoyo jurídico de la DTCA"/>
    <x v="32"/>
    <d v="2023-02-28T00:00:00"/>
    <n v="304"/>
    <s v="VENCIDA"/>
    <s v="Acta de reunión de seguimiento "/>
    <s v="CANTIDAD"/>
    <n v="4"/>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85"/>
    <d v="2021-09-22T00:00:00"/>
    <x v="0"/>
    <s v="NO CONFORMIDAD No.39: DTCA Se evidenció la expedición de la Resolución 168 del 01 de diciembre de 2016, incumpliendo el término de 15 días contados desde la presentación de descargos o el vencimiento del periodo probatorio, con lo cual se vulnero el artículo 27 de la Ley 1333 de 2009."/>
    <s v="Demoras en la expedición del informe técnico de criterio a falta de los insumos correspondientes e insuficiente personal para la elaboración"/>
    <s v="Autoridad Ambiental"/>
    <s v="DTCA"/>
    <x v="1"/>
    <s v="x"/>
    <m/>
    <s v="Correctiv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0"/>
    <s v="NO CONFORMIDAD No.39: DTCA Se evidenció la expedición de la Resolución 168 del 01 de diciembre de 2016, incumpliendo el término de 15 días contados desde la presentación de descargos o el vencimiento del periodo probatorio, con lo cual se vulnero el artículo 27 de la Ley 1333 de 2009."/>
    <s v="Demoras en la expedición del informe técnico de criterio a falta de los insumos correspondientes e insuficiente personal que atiende lo correspondiente"/>
    <s v="Autoridad Ambiental"/>
    <s v="DTCA"/>
    <x v="1"/>
    <s v="x"/>
    <m/>
    <s v="Correctiva"/>
    <s v="Realizar espacios de sensibilización a los responsables  en los equipos técnicos de las áreas protegidas  con el fin de fortalecer el conocimiento y reconocer la importancia de las respuestas oportunas a las solicitudes para la elaboración de informes técnicos de criterios"/>
    <x v="32"/>
    <d v="2022-11-30T00:00:00"/>
    <n v="394"/>
    <s v="VENCIDA"/>
    <s v="Lista de asistencia"/>
    <s v="CANTIDAD"/>
    <n v="2"/>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86"/>
    <d v="2021-09-22T00:00:00"/>
    <x v="0"/>
    <s v="NO CONFORMIDAD No.40 DTCA No se evidenció la realización de la notificación de la Resolución 168 del 01 de diciembre de 2016 en debida forma, incumpliendo con el artículo 67 de la Ley 1437 de 2014 al no informarle al sancionado los recursos de Ley y los plazos para presentarlos."/>
    <s v="Falta de apropiación de los criterios contenidos en el acto administrativo que soporta la acción de notificación"/>
    <s v="Autoridad Ambiental"/>
    <s v="DTCA"/>
    <x v="1"/>
    <s v="x"/>
    <m/>
    <s v="De Corrección"/>
    <s v="Reiterar el requerimiento al área protegida para realizar la diligencia de notificación correctamente"/>
    <x v="32"/>
    <d v="2023-03-15T00:00:00"/>
    <n v="289"/>
    <s v="VENCIDA"/>
    <s v="Memorando remitido"/>
    <s v="CANTIDAD"/>
    <n v="1"/>
    <d v="2022-10-03T00:00:00"/>
    <s v="Mediante memorando se realizó Reiteración de solicitud de constancia de no presentación de recursos o remisión de_x000a_recursos contra la resolución No. 168 de 01-12-2018. Expediente No., 010 de 2014-_x000a_Alcides Pimienta. Evidencia: Evidencia de notificación de la resolución 168 de 01 de diciembre de 2016.; Evidencia de notificación de la resolución 168 de 01 de diciembre de 2016."/>
    <s v="FANNY SABOGAL AGUDELO"/>
    <m/>
    <m/>
    <m/>
    <s v="ABIERTA"/>
    <m/>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0"/>
    <s v="NO CONFORMIDAD No.40 DTCA No se evidenció la realización de la notificación de la Resolución 168 del 01 de diciembre de 2016 en debida forma, incumpliendo con el artículo 67 de la Ley 1437 de 2014 al no informarle al sancionado los recursos de Ley y los plazos para presentarlos."/>
    <s v="Falta de apropiación de los criterios contenidos en el acto administrativo que soporta la acción de notificación"/>
    <s v="Autoridad Ambiental"/>
    <s v="DTCA"/>
    <x v="1"/>
    <s v="x"/>
    <m/>
    <s v="Correctiv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0"/>
    <s v="NO CONFORMIDAD No.40 DTCA No se evidenció la realización de la notificación de la Resolución 168 del 01 de diciembre de 2016 en debida forma, incumpliendo con el artículo 67 de la Ley 1437 de 2014 al no informarle al sancionado los recursos de Ley y los plazos para presentarlos."/>
    <s v="Falta de apropiación de los criterios contenidos en el acto administrativo que soporta la acción de notificación"/>
    <s v="Autoridad Ambiental"/>
    <s v="DTCA"/>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x v="32"/>
    <d v="2022-11-30T00:00:00"/>
    <n v="394"/>
    <s v="VENCIDA"/>
    <s v="Lista de asistencia"/>
    <s v="CANTIDAD"/>
    <n v="2"/>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87"/>
    <d v="2021-09-22T00:00:00"/>
    <x v="1"/>
    <s v="OBSERVACIÓN No.36: DTCA El artículo 1 del auto 001 del 23 de marzo de 2014 no establece a quien se le impone la medida preventiva, a que proyecto, obra o actividad se le impone la medida preventiva"/>
    <m/>
    <s v="Autoridad Ambiental"/>
    <s v="DTCA"/>
    <x v="1"/>
    <s v="x"/>
    <m/>
    <s v="De Mejor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x v="32"/>
    <d v="2022-11-30T00:00:00"/>
    <n v="394"/>
    <s v="VENCIDA"/>
    <s v="Lista de asistencia"/>
    <s v="CANTIDAD"/>
    <n v="2"/>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88"/>
    <d v="2021-09-22T00:00:00"/>
    <x v="0"/>
    <s v="NO CONFORMIDAD No.41: DTCA No da cumplimiento al artículo 16 de la Ley 1333, al emitir el auto de inicio 333 del 27 de junio de 2014, por fuera del término de 10 días contados desde la expedición del auto que legalizo la medida preventiva impuesta mediante acta de fecha 02 de abril de 2014."/>
    <s v="El diligenciamiento de los formatos establecidos en el marco del SGI  y otras acciones propias del AP demandan mayor término que el establecido en la Ley 1333"/>
    <s v="Autoridad Ambiental"/>
    <s v="DTCA"/>
    <x v="1"/>
    <s v="x"/>
    <m/>
    <s v="Correctiv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89"/>
    <d v="2021-09-22T00:00:00"/>
    <x v="0"/>
    <s v="NO CONFORMIDAD No.42: DTCA No se evidenció la emisión de la decisión de fondo en el proceso sancionatorio ambiental adelantado en el expediente 011-2014 dentro de los 15 días siguientes al vencimiento del periodo probatorio, con lo cual se vulnera el artículo 27 de la Ley 1333 de 2009."/>
    <s v="Impulso procesal limitado como resultado de la carga laboral y el número de procesos que llevan los abogados del equipo de apoyo jurídico de la DTCA"/>
    <s v="Autoridad Ambiental"/>
    <s v="DTCA"/>
    <x v="1"/>
    <s v="x"/>
    <m/>
    <s v="De Corrección"/>
    <s v="Requerir al área protegida para que se cumpla notificación del auto de alegatos"/>
    <x v="32"/>
    <d v="2023-03-15T00:00:00"/>
    <n v="289"/>
    <s v="VENCIDA"/>
    <s v="Memorando remitido"/>
    <s v="CANTIDAD"/>
    <n v="1"/>
    <d v="2022-10-03T00:00:00"/>
    <s v="Mediante memorando se realizó Reiteración de solicitud de notificación de auto No. 550 de 20 de agosto de 2021-Expediente sancionatorio No. 011 de 2014- Leydi Johana Hurtado. Evidencias: Requerimiento al área para que notifique el auto de alegatos; REITERACIÓN DE SOLICITUD DE  NOTIFICACIÓN DE AUTO 550 DE 2021- LEYDY HURTADO.."/>
    <s v="FANNY SABOGAL AGUDELO"/>
    <m/>
    <m/>
    <m/>
    <s v="ABIERTA"/>
    <m/>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0"/>
    <s v="NO CONFORMIDAD No.42: DTCA No se evidenció la emisión de la decisión de fondo en el proceso sancionatorio ambiental adelantado en el expediente 011-2014 dentro de los 15 días siguientes al vencimiento del periodo probatorio, con lo cual se vulnera el artículo 27 de la Ley 1333 de 2009."/>
    <s v="Impulso procesal limitado como resultado de la carga laboral y el número de procesos que llevan los abogados del equipo de apoyo jurídico de la DTCA"/>
    <s v="Autoridad Ambiental"/>
    <s v="DTCA"/>
    <x v="1"/>
    <s v="x"/>
    <m/>
    <s v="Correctiv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0"/>
    <s v="NO CONFORMIDAD No.42: DTCA No se evidenció la emisión de la decisión de fondo en el proceso sancionatorio ambiental adelantado en el expediente 011-2014 dentro de los 15 días siguientes al vencimiento del periodo probatorio, con lo cual se vulnera el artículo 27 de la Ley 1333 de 2009."/>
    <s v="Impulso procesal limitado como resultado de la carga laboral y el número de procesos que llevan los abogados del equipo de apoyo jurídico de la DTCA"/>
    <s v="Autoridad Ambiental"/>
    <s v="DTCA"/>
    <x v="1"/>
    <s v="x"/>
    <m/>
    <s v="Correctiva"/>
    <s v=" Generar alertas a través de correo electrónico a las áreas protegidas para que efectúen los impulsos, cuando se identifiquen bajos movimientos en los procesos"/>
    <x v="32"/>
    <d v="2023-02-28T00:00:00"/>
    <n v="304"/>
    <s v="VENCIDA"/>
    <s v="Alertas generadas"/>
    <s v="PORCENTAJE"/>
    <n v="1"/>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0"/>
    <s v="NO CONFORMIDAD No.42: DTCA No se evidenció la emisión de la decisión de fondo en el proceso sancionatorio ambiental adelantado en el expediente 011-2014 dentro de los 15 días siguientes al vencimiento del periodo probatorio, con lo cual se vulnera el artículo 27 de la Ley 1333 de 2009."/>
    <s v="Impulso procesal limitado como resultado de la carga laboral y el número de procesos que llevan los abogados del equipo de apoyo jurídico de la DTCA"/>
    <s v="Autoridad Ambiental"/>
    <s v="DTCA"/>
    <x v="1"/>
    <s v="x"/>
    <m/>
    <s v="Correctiva"/>
    <s v="Realizar seguimiento en reunión de trabajo con periodicidad bimestral de los expedientes de procesos sancionatorios por parte del equipo de apoyo jurídico de la DTCA"/>
    <x v="32"/>
    <d v="2023-02-28T00:00:00"/>
    <n v="304"/>
    <s v="VENCIDA"/>
    <s v="Acta de reunión de seguimiento "/>
    <s v="CANTIDAD"/>
    <n v="4"/>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90"/>
    <d v="2021-09-22T00:00:00"/>
    <x v="0"/>
    <s v="NO CONFORMIDAD No.44: DTCA No se evidenció la publicación de la Resolución 014 del 17 de julio de 2009, en la Gaceta Ambiental de Parques Nacionales de Colombia, incumpliendo lo ordenado por el artículo 70 de la Ley 99 de 1993, que obliga a la publicación de los autos que inician los procedimientos ambientales."/>
    <s v="No se verificó si el Grupo Jurídico de la UAESPN publicó la resolución en razón a la solicitud remitida desde la DTCA"/>
    <s v="Autoridad Ambiental"/>
    <s v="DTCA"/>
    <x v="1"/>
    <s v="x"/>
    <m/>
    <s v="Correctiva"/>
    <s v="Dar estricto cumplimiento a la publicación y evidenciar  las nuevas resoluciones en la gaceta ambiental de PNNC conforme lo establece el procedimiento "/>
    <x v="32"/>
    <d v="2022-11-30T00:00:00"/>
    <n v="394"/>
    <s v="VENCIDA"/>
    <s v="Correo electrónico de solicitud y confirmación de las publicaciones e Impr Pants de publicación"/>
    <s v="PORCENTAJE"/>
    <n v="100"/>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91"/>
    <d v="2021-09-22T00:00:00"/>
    <x v="0"/>
    <s v="NO CONFORMIDAD No.45 DTCA Se evidenció la prórroga del periodo probatorio mediante Auto 077 del 28 de septiembre de 2012, auto que fue expedido por fuera de los primeros 30 días establecidos en el Auto 040 del 14 de mayo de 2012, incumpliendo con ello lo establecido en el artículo 26 de la Ley 1333 de 2009 y el artículo 29 constituciona"/>
    <s v="Demoras en la elaboración del concepto técnico, no se contaba con el insumo necesario, la práctica por parte del personal responsable y escaso personal para la elaboración. "/>
    <s v="Autoridad Ambiental"/>
    <s v="DTCA"/>
    <x v="1"/>
    <s v="x"/>
    <m/>
    <s v="Correctiv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0"/>
    <s v="NO CONFORMIDAD No.45 DTCA Se evidenció la prórroga del periodo probatorio mediante Auto 077 del 28 de septiembre de 2012, auto que fue expedido por fuera de los primeros 30 días establecidos en el Auto 040 del 14 de mayo de 2012, incumpliendo con ello lo establecido en el artículo 26 de la Ley 1333 de 2009 y el artículo 29 constituciona"/>
    <s v="Demoras en la elaboración del concepto técnico, no se contaba con el insumo necesario, la práctica por parte del personal responsable y escaso personal para la elaboración. "/>
    <s v="Autoridad Ambiental"/>
    <s v="DTCA"/>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x v="32"/>
    <d v="2022-11-30T00:00:00"/>
    <n v="394"/>
    <s v="VENCIDA"/>
    <s v="Lista de asistencia"/>
    <s v="CANTIDAD"/>
    <n v="2"/>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92"/>
    <d v="2021-09-22T00:00:00"/>
    <x v="1"/>
    <s v="OBSERVACIÓN No.38: DTCA Se evidenció la emisión del concepto 052 del 28 de diciembre de 2012, por fuera del término probatorio ordenado por el auto 040 del 14 de mayo de 2012, ampliado por el Auto 077 del 28 de septiembre de 2012"/>
    <m/>
    <s v="Autoridad Ambiental"/>
    <s v="DTCA"/>
    <x v="1"/>
    <s v="x"/>
    <m/>
    <s v="De Mejor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x v="1"/>
    <s v="OBSERVACIÓN No.38: DTCA Se evidenció la emisión del concepto 052 del 28 de diciembre de 2012, por fuera del término probatorio ordenado por el auto 040 del 14 de mayo de 2012, ampliado por el Auto 077 del 28 de septiembre de 2012"/>
    <m/>
    <s v="Autoridad Ambiental"/>
    <s v="DTCA"/>
    <x v="1"/>
    <s v="x"/>
    <m/>
    <s v="De Mejora"/>
    <s v="Realizar seguimiento en reunión de trabajo con periodicidad bimestral de los expedientes de procesos sancionatorios por parte del equipo de apoyo jurídico de la DTCA"/>
    <x v="32"/>
    <d v="2023-02-28T00:00:00"/>
    <n v="304"/>
    <s v="VENCIDA"/>
    <s v="Acta de reunión de seguimiento "/>
    <s v="CANTIDAD"/>
    <n v="4"/>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_x000a_30/11/2023 Mediante memorando No.20231200006923 del 24 de noviembre del 2023, se solicito al responsable las evidencias  de las acciones que se encuentran en estado abierto vencido."/>
  </r>
  <r>
    <s v="AUDITORÍA INTERNA "/>
    <n v="893"/>
    <d v="2021-09-22T00:00:00"/>
    <x v="0"/>
    <s v="NO CONFORMIDAD No.46: DTCA Se evidenció la apertura de dos periodos probatorios mediante los Autos 654 del 21 de noviembre de 2014 y 601 del 08 de agosto de 2019, para resolver el recurso de reposición interpuesto por el Dr. Rafael Mendieta Bermúdez, mediante radicado del 15 de agosto de 2014, incumpliendo con ello lo establecido en el artículo 58 del Decreto 01 de 1984."/>
    <s v=" falta de apropiación a las solicitudes sumado al poco personal en las AP no permitió atender oportunamente los requerimientos "/>
    <s v="Autoridad Ambiental"/>
    <s v="DTCA"/>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x v="32"/>
    <d v="2022-11-30T00:00:00"/>
    <n v="394"/>
    <s v="VENCIDA"/>
    <s v="Lista de asistencia"/>
    <s v="CANTIDAD"/>
    <n v="2"/>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x v="0"/>
    <s v="NO CONFORMIDAD No.46: DTCA Se evidenció la apertura de dos periodos probatorios mediante los Autos 654 del 21 de noviembre de 2014 y 601 del 08 de agosto de 2019, para resolver el recurso de reposición interpuesto por el Dr. Rafael Mendieta Bermúdez, mediante radicado del 15 de agosto de 2014, incumpliendo con ello lo establecido en el artículo 58 del Decreto 01 de 1984."/>
    <s v=" falta de apropiación a las solicitudes sumado al poco personal en las AP no permitió atender oportunamente los requerimientos "/>
    <s v="Autoridad Ambiental"/>
    <s v="DTCA"/>
    <x v="1"/>
    <s v="x"/>
    <m/>
    <s v="Correctiva"/>
    <s v=" Disponer de matriz de seguimiento de procesos sancionatorios   actualizada, que permita  identificar el movimiento y cumplimiento de los procedimientos a través de alertas."/>
    <x v="32"/>
    <d v="2023-02-28T00:00:00"/>
    <n v="304"/>
    <s v="VENCIDA"/>
    <s v="Reporte mensual de sancionatorios"/>
    <s v="CANTIDAD"/>
    <n v="8"/>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94"/>
    <d v="2021-09-22T00:00:00"/>
    <x v="0"/>
    <s v="NO CONFORMIDAD No.47: DTCA No se evidenció la respuesta al recurso de reposición interpuesto por el Dr. Rafael Mendieta Bermúdez, mediante radicado del 15 de agosto de 2014, trascurridos siete (7) años, incumplimiento el término de dos (2) meses establecido en el artículo 60 del Decreto 01 de 1984."/>
    <s v="No se priorizó la continuidad del seguimiento a las diligencias del proceso teniendo en cuenta que el área protegida no remitió el informe técnico  oportunamente "/>
    <s v="Autoridad Ambiental"/>
    <s v="DTCA"/>
    <x v="1"/>
    <s v="x"/>
    <m/>
    <s v="Correctiva"/>
    <s v="Realizar seguimiento en reunión de trabajo con periodicidad bimestral de los expedientes de procesos sancionatorios por parte del equipo de apoyo jurídico de la DTCA"/>
    <x v="32"/>
    <d v="2023-02-28T00:00:00"/>
    <n v="304"/>
    <s v="VENCIDA"/>
    <s v="Acta de reunión de seguimiento "/>
    <s v="CANTIDAD"/>
    <n v="4"/>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
  </r>
  <r>
    <s v="AUDITORÍA INTERNA "/>
    <m/>
    <d v="2021-09-22T00:00:00"/>
    <x v="0"/>
    <s v="NO CONFORMIDAD No.47: DTCA No se evidenció la respuesta al recurso de reposición interpuesto por el Dr. Rafael Mendieta Bermúdez, mediante radicado del 15 de agosto de 2014, trascurridos siete (7) años, incumplimiento el término de dos (2) meses establecido en el artículo 60 del Decreto 01 de 1984."/>
    <s v="No se priorizó la continuidad del seguimiento a las diligencias del proceso teniendo en cuenta que el área protegida no remitió el insumo oportunamente "/>
    <s v="Autoridad Ambiental"/>
    <s v="DTCA"/>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x v="32"/>
    <d v="2022-11-30T00:00:00"/>
    <n v="394"/>
    <s v="VENCIDA"/>
    <s v="Lista de asistencia"/>
    <s v="CANTIDAD"/>
    <n v="2"/>
    <m/>
    <m/>
    <s v="FANNY SABOGAL AGUDELO"/>
    <m/>
    <m/>
    <m/>
    <s v="ABIERTA"/>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IA INTERNA "/>
    <n v="901"/>
    <d v="2022-03-11T00:00:00"/>
    <x v="0"/>
    <s v="NO CONFORMIDAD No.2. En el marco de la Auditoría Interna, no se evidenció la socialización del Plan de Emergencia y Contingencia por Desastres Naturales y socionaturales vigente para los años 2020 y 2021 del PNN Amacayacu, incumpliendo la actividad No.8 del procedimiento AAMB_PR_06 Gestión del Riesgo Desastres Naturales V6."/>
    <s v="La actualización se envió en febrero 2021 a la DTAM cuando aún no había cambiado el formato, y las observaciones se recibieron en el mes de octubre de 2021 por parte de la Oficina Gestión del Riesgo."/>
    <s v="Autoridad Ambiental"/>
    <s v="DTAM"/>
    <x v="14"/>
    <s v="x"/>
    <m/>
    <s v="De Corrección"/>
    <s v="Se realizara la actualización incorporando los comentarios del mes de octubre para que la DTAM lo revise y antes de pasar a NC nos indique que hace falta o si cumple con lo requerido. Se hará seguimiento mediante orfeo. Y se hará la socialización con el CGRDNM"/>
    <x v="25"/>
    <d v="2023-04-30T00:00:00"/>
    <s v="CERRADA"/>
    <s v="CERRADA"/>
    <s v="PECDN aprobado"/>
    <s v="CANTIDAD"/>
    <n v="1"/>
    <m/>
    <m/>
    <s v="RAYMON GUILLERMO SALES CONTRERAS"/>
    <m/>
    <m/>
    <m/>
    <s v="CERRADA"/>
    <d v="2023-12-12T00:00:00"/>
    <s v="Se suscribe mediante memorando 20221200008133 del 17 de agosto de 2022_x000a_Se concede prorroga mediante orfeo radicado No 20221200011653 del 13-12-2022 hasta el 30-03-2023._x000a_Mediante Memorando 20221200011863 del 22/12/2022 no se da cierre a la accion del PMxPG de DTAM - OGR_x000a_17/05/2023: Mediante menorando no.20235120000343 de fecha 31/03/2023 el responsable solicitó prórroga para la fecha 30/04/2023_x000a_17/05/2023: Mediante menorando no.20231200002103 de fecha 4/04/2023 el Grupo de Control interno otorgó prórroga hasta el día 30/04/2023_x000a_30/11/2023 Mediante memorando 20231200006863 del 24 de noviembre del 2023, se solicito al responsable las evidencias  de las acciones que se encuentran en estado abierto vencido._x000a__x000a_Cerrada la No Conformidad en las evidencias de cumplimineto suscritas mediante orfeo radicado No 20231200007833 del 12-12-2023, cabe anotar que el Jefe de Área en el alcance de la comunicación hizo referencia a la Observación No 2."/>
  </r>
  <r>
    <s v="AUDITORIA INTERNA "/>
    <m/>
    <d v="2022-03-11T00:00:00"/>
    <x v="0"/>
    <s v="NO CONFORMIDAD No.2 PNN AMACAYACU_x000a_En el marco de la Auditoría Interna, no se evidenció la socialización del Plan de Emergencia y Contingencia por Desastres Naturales y socionaturales vigente para los años 2020 y 2021 del PNN Amacayacu, incumpliendo la actividad No.8 del procedimiento AAMB_PR_06 Gestión del Riesgo Desastres Naturales V6."/>
    <s v="La actualización se envió en febrero 2021 a la DTAM cuando aún no había cambiado el formato, y las observaciones se recibieron en el mes de octubre de 2021 por parte de la Oficina Gestión del Riesgo."/>
    <s v="Autoridad Ambiental"/>
    <s v="DTAM"/>
    <x v="14"/>
    <s v="x"/>
    <m/>
    <s v="De Corrección"/>
    <s v="De acuerdo con la versión aun vigente del PECND, en tanto la otra se revise, se oficiara a los comités departamental y regional para la socialización "/>
    <x v="25"/>
    <d v="2023-04-30T00:00:00"/>
    <s v="CERRADA"/>
    <s v="CERRADA"/>
    <s v="Oficios entregados"/>
    <s v="CANTIDAD"/>
    <n v="2"/>
    <m/>
    <m/>
    <s v="RAYMON GUILLERMO SALES CONTRERAS"/>
    <m/>
    <m/>
    <m/>
    <s v="CERRADA"/>
    <d v="2023-12-12T00:00:00"/>
    <s v="Se suscribe mediante memorando 20221200008133 del 17 de agosto de 2022_x000a_Se concede prorroga mediante orfeo radicado No 20221200011653 del 13-12-2022 hasta el 30-03-2023._x000a_Mediante Memorando 20221200011863 del 22/12/2022 no se da cierre a la accion del PMxPG de DTAM - OGR_x000a_30/11/2023 Mediante memorando 20231200006863 del 24 de noviembre del 2023, se solicito al responsable las evidencias  de las acciones que se encuentran en estado abierto vencido._x000a__x000a_Cerrada la No Conformidad en las evidencias de cumplimineto suscritas mediante orfeo radicado No 20231200007833 del 12-12-2023, cabe anotar que el Jefe de Área en el alcance de la comunicación hizo referencia a la Observación No 2, pendiente la medición de la efectividad."/>
  </r>
  <r>
    <s v="AUDITORIA INTERNA "/>
    <m/>
    <d v="2021-12-06T00:00:00"/>
    <x v="0"/>
    <s v="No Conformidad No. 1: Una vez realizada la revisión de los contratos, se evidenció la falta de publicación de los soportes de la experiencia laboral de los contratistas, en los diferentes contratos revisados en la plataforma SECOP II, lo que denota incumpli-miento de lo dispuesto en el Decreto 1081 de 2015, artículo 2.1.1.2.1.8, , en concordancia con el Decreto 1082 de 2015, artículo 2.2.1.1.1.3.1 “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
    <n v="0"/>
    <s v="Gestión Contractual"/>
    <s v="DTAN"/>
    <x v="15"/>
    <s v="x"/>
    <m/>
    <s v="Correctiva"/>
    <s v="2,  Realizar la revision en el secop de Los soportes de la experiencia laboral que no se han publicado en la plataforma."/>
    <x v="34"/>
    <d v="2023-07-31T00:00:00"/>
    <n v="151"/>
    <s v="VENCIDA"/>
    <s v="Acta con la revision  de los ducumentos que no se han publicado en  los contratos en la plataforma del SECOP."/>
    <s v="CANTIDAD"/>
    <n v="1"/>
    <d v="2023-03-15T00:00:00"/>
    <s v="No se entrega el acta para certificar la actividad realizada"/>
    <s v="MARIA MERCEDES MEDINA"/>
    <m/>
    <m/>
    <m/>
    <s v="ABIERTA"/>
    <m/>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 El Grupo de Control Interno, mediante memorando No.20231200004253 de fecha 13 de julio de 2023 , concedió prorroga de la acción para el día 31 de julio de 2023._x000a__x000a_11/08/2023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quot;los soportes que demuestren la carga de la experiencia laboral relacionada con los contratos en cuestión&quot;.  No obstante el término para cumplir la acción venció el 31 de juli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r>
  <r>
    <s v="AUDITORIA INTERNA "/>
    <m/>
    <d v="2021-12-06T00:00:00"/>
    <x v="0"/>
    <s v="NO CONFORMIDAD No. 2:_x000a_Revisados los contratos no se evidenciaron las firmas en los formatos de hoja de vida del SIGEP regida por Ley 190 de 1995, 489 y 443 de 1998, por parte de los contratistas, en los diferentes contratos de prestación de servicios en la plata-forma SECOP II, en cumplimiento de lo establecido en el Artículo 227 del Decreto 019 de 2012, modificado por el artículo 155. Reportes al Sistema de Información y Gestión del Empleo Público – SIGEP."/>
    <n v="0"/>
    <s v="Gestión Contractual"/>
    <s v="DTAN"/>
    <x v="15"/>
    <s v="x"/>
    <m/>
    <s v="Correctiva"/>
    <s v="2 Revisar las hojas de vida en el SIGEP y verificar que tengan las firmas de los contratistas"/>
    <x v="35"/>
    <d v="2023-07-31T00:00:00"/>
    <n v="151"/>
    <s v="VENCIDA"/>
    <s v="ACTA CON LA REVISION DE FRMAS EN LAS HOJAS DE VIDA SIGEP"/>
    <s v="CANTIDAD"/>
    <n v="1"/>
    <d v="2023-03-15T00:00:00"/>
    <s v="No se entrega el acta para certificar la actividad realizada"/>
    <s v="MARIA MERCEDES MEDINA"/>
    <m/>
    <m/>
    <m/>
    <s v="ABIERTA"/>
    <m/>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 El Grupo de Control Interno, mediante memorando No.20231200004253 de fecha 13 de julio de 2023 , concedió prorroga de la acción para el día 31 de julio de 2023_x000a_1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quot;los soportes que demuestren la firma de las hojas de vida en SIGEP&quot;.  No obstante el término para cumplir la acción venció el 31 de juli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r>
  <r>
    <s v="AUDITORIA INTERNA "/>
    <m/>
    <d v="2021-12-06T00:00:00"/>
    <x v="0"/>
    <s v="NO CONFORMIDAD No.3:_x000a_Una vez revisadas las carpetas contractuales, se evidenció la falta de publicación de las actas de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en lo establecido en el manual de contratación y supervisión Código: ABS_MN_01 y el procedimiento ABS_PR_02_Contratacion_Directa_V_6"/>
    <m/>
    <s v="Gestión Contractual"/>
    <s v="DTAN"/>
    <x v="15"/>
    <s v="x"/>
    <m/>
    <s v="De Corrección"/>
    <s v="2,  Realizar la revision en el secop el cumplimiento de  publicacón de las actas de aprobación de poliza."/>
    <x v="35"/>
    <d v="2023-05-31T00:00:00"/>
    <n v="212"/>
    <s v="VENCIDA"/>
    <s v="Acta de la revisión y publicación de actas de aprobación de poliza."/>
    <s v="CANTIDAD"/>
    <n v="1"/>
    <d v="2023-03-15T00:00:00"/>
    <s v="No se entrega el acta para certificar la actividad realizada"/>
    <s v="MARIA MERCEDES MEDINA"/>
    <m/>
    <m/>
    <m/>
    <s v="ABIERTA"/>
    <m/>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1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quot;los soportes que demuestren las actas de aprobación de las pólizas&quot;.  No obstante el término para cumplir la acción venció el 31 de juli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r>
  <r>
    <s v="AUDITORIA INTERNA "/>
    <n v="931"/>
    <d v="2021-12-06T00:00:00"/>
    <x v="0"/>
    <s v="NO CONFORMIDAD No. 8:_x000a_Revisada las carpetas contractuales, no se evidencia la entrega de productos del contratista durante algunos meses de ejecución del contrato. Incumpliendo lo establecido en el manual de contratación y supervisión Código: ABS_MN_01, numeral 4.9.4., Decreto 1081 de 2015, artículo 2.1.1.2.1.8 “Para efectos del cumplimiento de la obligación contenida en el literal g) del artículo 11 de la Ley 1712 de 2014 y Decreto 103 de 2015, artículo 8._x000a_CRITERIO –"/>
    <n v="0"/>
    <s v="Gestión Contractual"/>
    <s v="DTAN"/>
    <x v="15"/>
    <s v="x"/>
    <m/>
    <s v="De Corrección"/>
    <s v="1, SENSIBILIZAR A LOS SUPERVISORES SOBRE EL PROCEDIMIENTO PARA REVISAR LOS SOPORTES QUE COMPONEN LAS CUENTAS DE CADA UNO DE LOS CONTRATISTAS"/>
    <x v="35"/>
    <d v="2023-07-31T00:00:00"/>
    <n v="151"/>
    <s v="VENCIDA"/>
    <s v="SENSIBILIZACIONES  EN REVISION DE REQUISITOS DE LOS CONTRATOS SOPORTES QUE COMPONEN LAS CUENTAS "/>
    <s v="CANTIDAD"/>
    <n v="2"/>
    <d v="2023-03-15T00:00:00"/>
    <s v="No se entrega el acta para certificar la actividad realizada"/>
    <s v="MARIA MERCEDES MEDINA"/>
    <m/>
    <m/>
    <m/>
    <s v="ABIERTA"/>
    <m/>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quot;no se identificó dentro del acta información sobre la socialización del procedimiento o paso a paso para la revisión de los soportes correspondientes a las cuentas de los contratistas&quot;.  No obstante el término para cumplir la acción venció el 31 de julio de 2023, con memorando 20235510003273 del 14 de agosto de 2023, se solicita prórroga._x000a__x000a_30/11/2023 Mediante memorando 20231200006893 del 24 de noviembre del 2023, se solicito al responsable las evidencias  de las acciones que se encuentran en estado abierto vencido."/>
  </r>
  <r>
    <s v="AUDITORIA INTERNA "/>
    <m/>
    <d v="2021-12-06T00:00:00"/>
    <x v="0"/>
    <s v="NO CONFORMIDAD No. 8:_x000a_Revisada las carpetas contractuales, no se evidencia la entrega de productos del contratista durante algunos meses de ejecución del contrato. Incumpliendo lo establecido en el manual de contratación y supervisión Código: ABS_MN_01, numeral 4.9.4., Decreto 1081 de 2015, artículo 2.1.1.2.1.8 “Para efectos del cumplimiento de la obligación contenida en el literal g) del artículo 11 de la Ley 1712 de 2014 y Decreto 103 de 2015, artículo 8._x000a_CRITERIO –"/>
    <m/>
    <s v="Gestión Contractual"/>
    <s v="DTAN"/>
    <x v="15"/>
    <s v="x"/>
    <m/>
    <s v="Correctiva"/>
    <s v="2. Revisar las carpetas contractuales para identificar el archivo de productos  entregados por  contratista."/>
    <x v="35"/>
    <d v="2023-07-31T00:00:00"/>
    <n v="151"/>
    <s v="VENCIDA"/>
    <s v="Acta de la revsion de las carpetas contractuales de los productos entregados por contratistas."/>
    <s v="CANTIDAD"/>
    <n v="1"/>
    <d v="2023-03-15T00:00:00"/>
    <s v="No se entrega el acta para certificar la actividad realizada"/>
    <s v="MARIA MERCEDES MEDINA"/>
    <m/>
    <m/>
    <m/>
    <s v="ABIERTA"/>
    <m/>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quot;los soportes que demuestren las actas de aprobación de las pólizas&quot;.  No obstante el término para cumplir la acción venció el 31 de julio de 2023, con memorando 20235510003273 del 14 de agosto de 2023, se solicita prórroga.  Así mismo, se aclara que no son las actas de aprobación de las pólizas, sino &quot;las carpetas contractuales para identificar el archivo de productos entregados por contratistas&quot;._x000a__x000a__x000a_30/11/2023 Mediante memorando 20231200006893 del 24 de noviembre del 2023, se solicito al responsable las evidencias  de las acciones que se encuentran en estado abierto vencido."/>
  </r>
  <r>
    <s v="AUDITORIA INTERNA "/>
    <n v="932"/>
    <d v="2021-12-06T00:00:00"/>
    <x v="0"/>
    <s v="NO CONFORMIDAD No.11:_x000a_Una vez verificados los contratos, no se evidencia que se haya realizado la comunicación al supervisor del contrato. Incumpliendo lo establecido en el numeral 4.7.2.7. del manual de contratación y supervisión y el Decreto 1081 de 2015, artículo 2.1.1.2.1.8 “Para efectos del cumplimiento de la obligación contenida en el literal g) del artículo 11 de la Ley 1712 de 2014 y Decreto 103 de 2015, artículo 8°."/>
    <n v="0"/>
    <s v="Gestión Contractual"/>
    <s v="DTAN"/>
    <x v="15"/>
    <s v="x"/>
    <m/>
    <s v="De Corrección"/>
    <s v="2. Realizar  y formalizar el acta de  designación de supervisión a los contratos que no la tienen."/>
    <x v="35"/>
    <d v="2023-07-31T00:00:00"/>
    <n v="151"/>
    <s v="VENCIDA"/>
    <s v="Acta con la revision de contratos con identificacion y elaboración de supervision de contratos"/>
    <s v="CANTIDAD"/>
    <n v="1"/>
    <d v="2023-03-15T00:00:00"/>
    <s v="No se entrega el acta para certificar la actividad realizada"/>
    <s v="MARIA MERCEDES MEDINA"/>
    <m/>
    <m/>
    <m/>
    <s v="ABIERTA"/>
    <m/>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quot;no relaciona la formalización de la designación de supervisión de los contratos que carecen de supervisión&quot;.  No obstante el término para cumplir la acción venció el 31 de juli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r>
  <r>
    <s v="AUDITORIA INTERNA "/>
    <m/>
    <d v="2021-12-06T00:00:00"/>
    <x v="0"/>
    <s v="NO CONFORMIDAD No 17:_x000a_Revisada la información contractual, no se evidencian las actas de liquidación en los contratos de tracto sucesivo, in-cumpliendo lo establecido en el artículo 11 de la Ley 1150 de artículo 60 de la Ley 80 de 1993 modificado por el artículo 217 del Decreto 019 de 2019 y en el manual de contratación y supervisión Código: ABS_MN_01 numeral 4.9.1.2."/>
    <m/>
    <s v="Gestión Contractual"/>
    <s v="DTAN"/>
    <x v="15"/>
    <s v="x"/>
    <m/>
    <s v="Correctiva"/>
    <s v="2. Realziar revision de los contratos,  elaborar acta de liquidación y narchivar. "/>
    <x v="35"/>
    <d v="2023-05-31T00:00:00"/>
    <n v="212"/>
    <s v="VENCIDA"/>
    <s v=" Acta de revision de los contratos que  se encontraban sin acta de liquidación "/>
    <s v="CANTIDAD"/>
    <n v="1"/>
    <d v="2023-03-15T00:00:00"/>
    <s v="No se entrega el acta para certificar la actividad realizada"/>
    <s v="MARIA MERCEDES MEDINA"/>
    <m/>
    <m/>
    <m/>
    <s v="ABIERTA"/>
    <m/>
    <s v="Se suscribe con memorando 20221200009193 del 22/09/2021_x000a_GCI: Mediante memorando no 20235510001053 de fecha 16/03/2023, el responsable allegó avance y solicito prórroga para la fecha 28/07/2023._x000a_GCI: Mediante memorando no 20231200001843de fecha 30/03/2023, se concedió prórroga para la fecha 31/05/2023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quot;no relacionan los contratos pendientes de liquidación y que deben ser archivados&quot;.  No obstante el término para cumplir la acción venció el 31 de may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r>
  <r>
    <s v="AUDITORIA INTERNA "/>
    <n v="934"/>
    <d v="2021-12-06T00:00:00"/>
    <x v="0"/>
    <s v="NO CONFORMIDAD No 19:_x000a_Una vez revisados los contratos, se evidencia que no se verificaron los documentos que acreditan la idoneidad del con-tratista para el perfil a contratar en el CPS, incumpliendo lo establecido en el Decreto 1082 de 2015, por medio del cual se expide el Decreto Único Reglamentario del Sector Administrativo de Planeación Nacional, ARTICULO 2.2.1.2.1.4.9."/>
    <n v="0"/>
    <s v="Gestión Contractual"/>
    <s v="DTAN"/>
    <x v="15"/>
    <s v="x"/>
    <m/>
    <s v="De Corrección"/>
    <s v="SENSIBILIZAR A LOS RESPONSABLES QUE GENERAN LAS NECESIDADES PARA CONTRATAR EN LA REVISIÓN DE CADA REQUISITO PARA CONTRATAR EL PERSONAL DEMANDADO"/>
    <x v="35"/>
    <d v="2023-07-31T00:00:00"/>
    <s v="CERRADA"/>
    <s v="CERRADA"/>
    <s v="SENSIBILIZACIONES  EN  REQUISITOS PARA DEDFINIR LA IDONEIDAD DE LOS PROPONENTES  EN CPS"/>
    <s v="CANTIDAD"/>
    <n v="2"/>
    <d v="2023-03-15T00:00:00"/>
    <s v="Se aborda el tema en la sensiblización desarrollada de los requisotos para definir la idoneidad de los porponentes.- Anexos: Acta de reunión temas contractuale"/>
    <s v="MARIA MERCEDES MEDINA"/>
    <m/>
    <m/>
    <m/>
    <s v="CERRADA"/>
    <d v="2023-08-18T00:00:00"/>
    <s v="Se suscribe con memorando 20221200009193 del 22/09/2021_x000a_GCI: Mediante memorando no 20235510001053 de fecha 16/03/2023, el responsable allegó avance y solicito prórroga para la fecha 28/07/2023.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_x000a_11/08/2023: El responsable mediante memorando No. 20235510002913 del 28 de julio de 2023,  relaciono soportes que cumplen con la acción planteada, por lo cual, mediante memorando No. 20231200004793 de fecha 18 de agosto de 2023, el Grupo de Control Interno informo el cierre de la acción."/>
  </r>
  <r>
    <s v="AUDITORIA INTERNA "/>
    <n v="935"/>
    <d v="2021-12-06T00:00:00"/>
    <x v="1"/>
    <s v="OBSERVACION No. 1. En el formato de hoja de vida del SIGEP, de los contratos de prestación de servicios, no aparece firmada por el Coor-dinador de Contratos o Responsable, donde conste la verificación de la información suministrada por el contratista, quien certifica que la información aportada por quien diligenció y firmó el formulario fue constatada frente a los docu-mentos presentados como soporte según los lineamientos establecidos en el instructivo del formato de la hoja de vida, https://www.funcionpublica.gov.co/instructivo-del-formato-unico-hoja-de-vida-persona-natural."/>
    <n v="0"/>
    <s v="Gestión Contractual"/>
    <s v="DTAN"/>
    <x v="15"/>
    <m/>
    <m/>
    <s v="De Mejora"/>
    <s v="REVISAR  Y CORREGIR LOS CONTRATOS QUE NO PRESENTAN FIRMA EN LA PLATAFORMA DEL SIGEP POR PARTE DEL COORDINADOR DE CONTRATOS"/>
    <x v="35"/>
    <d v="2023-07-31T00:00:00"/>
    <n v="151"/>
    <s v="VENCIDA"/>
    <s v="ACTA DE REVISION  Y FIRMA DE  CONTRATOS DE CPS EN LA PLATAFORMA DEL SIGEP POR COORDIANDOR DE CONTRATOS"/>
    <s v="CANTIDAD"/>
    <n v="1"/>
    <d v="2023-03-15T00:00:00"/>
    <s v="No se entrega el acta para certificar la actividad realizada"/>
    <s v="MARIA MERCEDES MEDINA"/>
    <m/>
    <m/>
    <m/>
    <s v="ABIERTA"/>
    <m/>
    <s v="Se suscribe con memorando 20221200009193 del 22/09/2021_x000a_GCI: Mediante memorando no 20235510001053 de fecha 16/03/2023, el responsable allegó avance y solicito prórroga para la fecha 28/07/2023.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1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quot;...el Grupo de Control Interno no evidenció los contratos en los cuales el coordinador de contratos no ha proporcionado su firma en la plataforma SIGEP&quot;.  No obstante el término para cumplir la acción venció el 31 de mayo de 2023, con memorando 20235510003273 del 14 de agosto de 2023, se solicita prórroga._x000a__x000a__x000a__x000a_30/11/2023 Mediante memorando 20231200006893 del 24 de noviembre del 2023, se solicito al responsable las evidencias  de las acciones que se encuentran en estado abierto vencido."/>
  </r>
  <r>
    <s v="AUDITORIA INTERNA "/>
    <n v="940"/>
    <s v="06/07/2021 al 06/12/2021 "/>
    <x v="0"/>
    <s v="NO CONFORMIDAD No.8:_x000a_Revisada las carpetas contractuales, no se evidencia la entrega de productos del contratista durante algunos meses de ejecución del contrato. Incumpliendo lo establecido en el manual de contratación y supervisión Código: ABS_MN_01, numeral 4.9.4., Decreto 1081 de 2015, artículo 2.1.1.2.1.8 “Para efectos del cumplimiento de la obligación contenida en el literal g) del artículo 11 de la Ley 1712 de 2014 y Decreto 103 de 2015, artículo 8."/>
    <s v="Porque la cantidad contratistas a cargo de los supervisores  y el cumulo de trabajo bajo su supervisión,  hace que la revisión en plataforma se torne un poco dispendiosa y pueden omitir involuntariamente el cargue de algún documento. "/>
    <s v="Gestión Contractual"/>
    <s v="NIVEL CENTRAL"/>
    <x v="16"/>
    <m/>
    <s v="x"/>
    <s v="De Corrección"/>
    <s v="Cargar en la plataforma los documentos faltantes de ejecución del proceso LP-003-2020 y del contrato 042 de 2021  "/>
    <x v="36"/>
    <d v="2023-03-15T00:00:00"/>
    <s v="CERRADA"/>
    <s v="CERRADA"/>
    <s v="% de documentos faltantes, publicados en la plataforma  "/>
    <s v="PORCENTAJE"/>
    <n v="1"/>
    <m/>
    <m/>
    <s v="MARIA MERCEDES MEDINA - SEGUIMIENTO"/>
    <m/>
    <m/>
    <m/>
    <s v="CERRADA"/>
    <d v="2023-08-30T00:00:00"/>
    <s v="Se suscribe con memorando 20221200009293 del 26/09/2022_x000a_GCI: 20/04/2023:Mediante memorando no. 20224200008943 de fecha 26/12/2022, el responsable solicito prórroga hasta el 15/03/2023_x000a_GCI 20/04/2023: Mediante memorando no 20221200012153 de fecha 26/12/2022 se concedió prórroga hasta el 15/03/2023_x000a__x000a_30/06/2023: Mediante memorando No.20231200003623 de fecha 28 de junio de 2023 , el Grupo de Control Interno solicitó aclaración sobre el estado de la acción ( Si está abierta o cerrada), a causa de, las fallas presentadas en la matriz de Plan de Mejoramiento por Procesos_x000a__x000a_Con memorando 20234200004503 se dió respuesta por el GPC informando que pidió cierre de las No conformidades 5, 6, 7 y 8 con el memorando 20224200009043 del 29-12-2022                                                       _x000a__x000a_El memorando 20224200009043  fue devuelto por el GCI al GPC el 02-01-2023 para que se creara expediente.                                                                                                                                                                                                              _x000a__x000a_Con fecha 10-01-2023 el GPC devuelve el radicado 20224200009043 al GCI con expediente creado.  24-07-2023: Se verifica que con el memorando 2022420009043 del 29-12-2022, se remitieron los soportes  de las actividades relacionadas con la No conformidad No. 8, pantallazos de documentos en el SECOP II _x000a_El proceso aportó las siguientes evidencias:_x000a_-  Mediante el memorando 20224200009043 del 29-12-2022, se informa el cargue en la plataforma de los documentos faltantes de ejecución del proceso LP-003-2020, Pantallazos de SECOP II, en el Acápite “Documentos de ejecución del contrato” y aprobación de las cuentas como aceptadas por parte del Grupo de Gestión Financiera, de los contratos productos de la Licitación:  _x000a_Contrato CSU-FONAM-005-2020   _x000a_Contrato CSU-FONAM-006-2020   _x000a_- Sobre el contrato 042 de 2021, no sé aportó ninguna evidencia, por lo consiguiente NO SE CIERRA, hasta tanto no se adjunte la evidencia del cargue en la Plataforma Secop II, de los documentos del contrato. _x000a_y se informa del NO CIERRE al GPC por parte de GCI, con ORFEO 20231200004443 del 24-07-2023.   _x000a__x000a__x000a_15/12/2023: Mediante memorando No. 20231200007253 del 4 de diciembre de 2023, se requirio evidencias de las acciones que se encuenrtan en estado abierto vencidas con el fin de actualizar la matriz._x000a__x000a_7/12/2023:  Mediante memorando No. 20231200004853 del 30 de agosto de 2023 se socializó el cierre de la acción de la no confomidad no.8"/>
  </r>
  <r>
    <s v="AUDITORIA INTERNA "/>
    <n v="962"/>
    <d v="2021-07-06T00:00:00"/>
    <x v="0"/>
    <s v="NO CONFORMIDAD No.3: Una vez revisadas las carpetas contractuales, se evidenció la falta de publicación de las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en lo establecido en el manual de contratación y supervisión Código: ABS_MN_01 y el procedimiento ABS_PR_02_Contratacion_Directa_V_5"/>
    <s v="Porque anteriormente la herramienta secop establecia la fecha de aprobación, cuando se daba la opción de aprobación de garantias y no requeria un acta de aprobación"/>
    <s v="Gestión Contractual"/>
    <s v="DTPA"/>
    <x v="9"/>
    <m/>
    <s v="x"/>
    <s v="Correctiva"/>
    <s v="Revisar trimestralmente en el proceso de salidas conformes no conformes el cumplimiento de aprobación de las polizas de garantias, de los procesos contractuales realizados en el trimestre"/>
    <x v="37"/>
    <d v="2022-12-31T00:00:00"/>
    <n v="363"/>
    <s v="VENCIDA"/>
    <s v="(número de polizas de garantias aprobadas/numero de procesos contractuales con polizas)*100"/>
    <s v="PORCENTAJE"/>
    <n v="1"/>
    <m/>
    <m/>
    <s v="MARIA MERCEDES MEDINA"/>
    <m/>
    <m/>
    <m/>
    <s v="ABIERTA"/>
    <m/>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r>
  <r>
    <s v="AUDITORIA INTERNA "/>
    <n v="963"/>
    <d v="2021-07-06T00:00:00"/>
    <x v="0"/>
    <s v="NO CONFORMIDAD No.10: Se evidenció que los contratos no están siendo revisados previamente, con el fin de verificar que contengan los soportes respectivos, tales como CDP y RP como documentos precontractuales y de ejecución. Incumpliendo lo establecido el manual de contratación y supervisión Código: ABS_MN_01. "/>
    <s v="Porque el manual de contratación y supervisión no es claro con la información que se debe cargar a la plataforma como documento anexo precontractuales y de ejecución."/>
    <s v="Gestión Contractual"/>
    <s v="DTPA"/>
    <x v="9"/>
    <m/>
    <s v="x"/>
    <s v="De Corrección"/>
    <s v="Remitir memorando al Grupo de contratos, solicitando claridad en el manual de contratación y supervisión con repecto a la información que se debe cargar a la plataforma como documento anexo precontractuales y de ejecución "/>
    <x v="38"/>
    <d v="2022-12-31T00:00:00"/>
    <n v="363"/>
    <s v="VENCIDA"/>
    <s v="Oficio remitido"/>
    <s v="CANTIDAD"/>
    <n v="1"/>
    <m/>
    <m/>
    <s v="MARIA MERCEDES MEDINA"/>
    <m/>
    <m/>
    <m/>
    <s v="ABIERTA"/>
    <m/>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remitiendo como evidenbcia, el memorando 20237580000953 del Director Territorial de Pacífico a la Coordinadora del Grupo de Contratos del Nivel Central, donde se le solicita que se aclare en el Manual de Contratación, los documentos precontractuales y de ejecución que se deben cargar en la platamorma SECOP . "/>
  </r>
  <r>
    <s v="AUDITORIA INTERNA "/>
    <n v="965"/>
    <d v="2021-07-06T00:00:00"/>
    <x v="0"/>
    <s v="NO CONFORMIDAD No 17: Revisada la información contractual, no se evidencian las actas de liquidación en los contratos de tracto sucesivo, incumpliendo lo establecido en el artículo 11 de la Ley 1150 de artículo 60 de la Ley 80 de 1993 modificado por el artículo 217 del Decreto 019 de 2019 y en el manual de contratación y supervisión Código: ABS_MN_01 numeral 4.9.1.2."/>
    <s v="Porque cuando se hace la contratación del personal encargado de contratación de la territorial se ponen metas amplias de liquidación y no se establecen compromisos mensuales"/>
    <s v="Gestión Contractual"/>
    <s v="DTPA"/>
    <x v="9"/>
    <m/>
    <s v="x"/>
    <s v="Correctiva"/>
    <s v="Establecer en los indicadores de los abogados contratados para los procesos de contratación en la Territorial, la liquidación de procesos pendientes por liquidar de vigencias anteriores. "/>
    <x v="39"/>
    <d v="2022-10-31T00:00:00"/>
    <n v="424"/>
    <s v="VENCIDA"/>
    <s v="Procesos liquidados reportados en el indicador de liquidaciones del PAA (Matriz PAA)"/>
    <s v="CANTIDAD"/>
    <n v="4"/>
    <m/>
    <m/>
    <s v="MARIA MERCEDES MEDINA"/>
    <m/>
    <m/>
    <m/>
    <s v="ABIERTA"/>
    <m/>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r>
  <r>
    <s v="AUDITORIA INTERNA "/>
    <m/>
    <d v="2021-07-06T00:00:00"/>
    <x v="0"/>
    <s v="NO CONFORMIDAD No 17: Revisada la información contractual, no se evidencian las actas de liquidación en los contratos de tracto sucesivo, incumpliendo lo establecido en el artículo 11 de la Ley 1150 de artículo 60 de la Ley 80 de 1993 modificado por el artículo 217 del Decreto 019 de 2019 y en el manual de contratación y supervisión Código: ABS_MN_01 numeral 4.9.1.2."/>
    <s v="Porque cuando se hace la contratación del personal encargado de contratación de la territorial se ponen metas amplias de liquidación y no se establecen compromisos mensuales"/>
    <s v="Gestión Contractual"/>
    <s v="DTPA"/>
    <x v="9"/>
    <m/>
    <s v="x"/>
    <s v="De Corrección"/>
    <s v="Liquidar el contrato DTPA-IP-FONAM-007-2020."/>
    <x v="39"/>
    <d v="2022-11-30T00:00:00"/>
    <n v="394"/>
    <s v="VENCIDA"/>
    <s v="Contrato liquidado"/>
    <s v="CANTIDAD"/>
    <n v="1"/>
    <m/>
    <m/>
    <s v="MARIA MERCEDES MEDINA"/>
    <m/>
    <m/>
    <m/>
    <s v="ABIERTA"/>
    <m/>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r>
  <r>
    <s v="AUDITORIA INTERNA "/>
    <n v="966"/>
    <d v="2021-07-06T00:00:00"/>
    <x v="1"/>
    <s v="OBSERVACION No. 1. En el formato de hoja de vida del SIGEP, de los contratos de prestación de servicios, no aparece firmada por el Coordinador de Contratos o Responsable, donde conste la verificación de la información suministrada por el contratista, quien certifica que la información aportada por quien diligenció y firmó el formulario fue constatada frente a los documentos presentados como soporte según los lineamientos establecidos en el instructivo del formato de la hoja de vida, https://www.funcionpublica.gov.co/instructivo-del-formato-unico-hoja-de-vida-persona-natural."/>
    <s v="N.A."/>
    <s v="Gestión Contractual"/>
    <s v="DTPA"/>
    <x v="9"/>
    <m/>
    <s v="x"/>
    <s v="De Mejora"/>
    <s v="Pantallazo de aprobación de hojas de vida del SIGEP"/>
    <x v="39"/>
    <d v="2022-11-30T00:00:00"/>
    <n v="394"/>
    <s v="VENCIDA"/>
    <s v="(número de pantallazos de hojas de vidas aprobadas SIGEP/número de hojas de vida registradas en el sigep contratados)*100"/>
    <s v="PORCENTAJE"/>
    <n v="1"/>
    <m/>
    <m/>
    <s v="MARIA MERCEDES MEDINA"/>
    <m/>
    <m/>
    <m/>
    <s v="ABIERTA"/>
    <m/>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r>
  <r>
    <s v="AUDITORIA INTERNA "/>
    <n v="977"/>
    <d v="2022-09-30T00:00:00"/>
    <x v="0"/>
    <s v="No Conformidad: Como resultado de la verificación de los documentos a cargo del Proceso Servicio al Ciudadano, se evidenció que seis (06) documentos de once (11)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no se han definido fechas limites para la revsion de los documentos"/>
    <s v="Servicio al Ciudadano"/>
    <s v="NIVEL CENTRAL"/>
    <x v="17"/>
    <m/>
    <s v="x"/>
    <s v="De Corrección"/>
    <s v="Realizar trámite de oficialización  de los documntos ante la oficina asesora de planeación  "/>
    <x v="40"/>
    <d v="2024-01-30T00:00:00"/>
    <n v="-32"/>
    <s v="A TIEMPO"/>
    <s v="Número de documentos publicados "/>
    <s v="CANTIDAD"/>
    <n v="4"/>
    <m/>
    <m/>
    <s v="FANNY SABOGAL AGUDELO "/>
    <m/>
    <m/>
    <m/>
    <s v="ABIERTA"/>
    <m/>
    <s v="Se aprueba plan de mejora con Orfeo No 20221200009593 de fecha 27 de octubre _x000a_30/06/2023: Mediante memorando 20231200003643 de fecha 28 de junio de 2023 , el Grupo de Control Interno solicitó aclaración sobre el estado de la acción ( Si está abierta o cerrada), a causa de, las fallas presentadas en la matriz de Plan de Mejoramiento por Procesos._x000a__x000a_30/11/2023 Mediante memorando No.20231200006953 del 24 de noviembre del 2023, se solicito al responsable las evidencias  de las acciones que se encuentran en estado abierto vencido._x000a__x000a__x000a_19/12/2023: Mediante memorando No.20234000009953  del 30  de noviembre de 2023, el responsable solicitó prórroga para el cumplimiento de la acción. El Grupo de Control Interno valido la justificación por lo cual mediante memorando No. 20231200008273  del 20 de diciembre  de 2023 concedió prórroga hasta el 30 de enero de 2024."/>
  </r>
  <r>
    <s v="AUDITORIA INTERNA "/>
    <m/>
    <d v="2022-09-30T00:00:00"/>
    <x v="0"/>
    <s v="No Conformidad: Como resultado de la verificación de los documentos a cargo del Proceso Servicio al Ciudadano, se evidenció que seis (06) documentos de once (11)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no se han definido fechas limites para la revsion de los documentos"/>
    <s v="Servicio al Ciudadano"/>
    <s v="NIVEL CENTRAL"/>
    <x v="17"/>
    <m/>
    <s v="x"/>
    <s v="Correctiva"/>
    <s v="Elaborar cronograma estableciendo fechas límites de revision y oficializacion ante la OAP"/>
    <x v="40"/>
    <d v="2022-10-31T00:00:00"/>
    <s v="CERRADA"/>
    <s v="CERRADA"/>
    <s v="Número de cronogramas elaborados "/>
    <s v="CANTIDAD"/>
    <m/>
    <m/>
    <m/>
    <s v="FANNY SABOGAL AGUDELO "/>
    <m/>
    <m/>
    <m/>
    <s v="CERRADA"/>
    <d v="2023-12-20T00:00:00"/>
    <s v="Se aprueba plan de mejora con Orfeo No 20221200009593 de fecha 27 de octubre _x000a_30/06/2023: Mediante memorando 20231200003643 de fecha 28 de junio de 2023 , el Grupo de Control Interno solicitó aclaración sobre el estado de la acción ( Si está abierta o cerrada), a causa de, las fallas presentadas en la matriz de Plan de Mejoramiento por Procesos_x000a__x000a__x000a_30/11/2023 Mediante memorando No.20231200006953 del 24 de noviembre del 2023, se solicito al responsable las evidencias  de las acciones que se encuentran en estado abierto vencido._x000a__x000a_19/12/2023: Mediante memorando No. 20234000009953  del 30  de noviembre de 2023, el responsable allegó evidencias del cumplimiento de  acción. El Grupo de Control Interno valido las evidencias por lo cual mediante memorando No. 20231200008273  del 20 de diciembre de 2023 socializó cierre de la acción."/>
  </r>
  <r>
    <s v="AUDITORIA INTERNA "/>
    <n v="979"/>
    <d v="2022-08-11T00:00:00"/>
    <x v="0"/>
    <s v="NO CONFORMIDAD No10: PROCESO GESTIÓN DE TALENTO HUMANO_x000a_Como resultado de la verificación de los documentos a cargo del Proceso Gestión de Talento Humano, se evidenció que quince (15) documentos de veinticinco (25)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se desconocía los lineamientos establecidos en el instructivo DE- IN-08 Elaboración, Actualización y Derogación de Documentos del Sistema de Gestión Integrado – SGI.."/>
    <s v="Gestión del Talento Humano"/>
    <s v="NIVEL CENTRAL"/>
    <x v="10"/>
    <m/>
    <s v="x"/>
    <s v="De Corrección"/>
    <s v="Solicitar a la OAP los documentos editables del SIG – Proceso de Talento Humano, para generar los ajustes correspondientes conforme a los lineamientos establecidos en el instructivo - Elaboración, Actualización y Derogación de Documentos del Sistema de Gestión Integrado – SGI. "/>
    <x v="41"/>
    <d v="2023-04-01T00:00:00"/>
    <n v="272"/>
    <s v="VENCIDA"/>
    <s v="Numero de documentos ajusatdos"/>
    <s v="CANTIDAD"/>
    <n v="15"/>
    <m/>
    <m/>
    <s v="FANNY SABOGAL AGUDELO"/>
    <m/>
    <m/>
    <m/>
    <s v="ABIERTA"/>
    <m/>
    <s v="Se aprueba plan de mejora con Orfeo No 20221200010133 de fecha 27/10/2022_x000a__x000a_15/12/2023: Mediante memorando No. 20231200007233 del 4 de diciembre de 2023, se requirio evidencias de las acciones que se encuenrtan en estado abierto vencidas con el fin de actualizar la matriz."/>
  </r>
  <r>
    <s v="AUDITORIA INTERNA "/>
    <m/>
    <d v="2022-08-11T00:00:00"/>
    <x v="0"/>
    <s v="NO CONFORMIDAD No10: PROCESO GESTIÓN DE TALENTO HUMANO_x000a_Como resultado de la verificación de los documentos a cargo del Proceso Gestión de Talento Humano, se evidenció que quince (15) documentos de veinticinco (25)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se desconocía los lineamientos establecidos en el instructivo DE- IN-08 Elaboración, Actualización y Derogación de Documentos del Sistema de Gestión Integrado – SGI.."/>
    <s v="Gestión del Talento Humano"/>
    <s v="NIVEL CENTRAL"/>
    <x v="10"/>
    <m/>
    <s v="x"/>
    <s v="Correctiva"/>
    <s v="Solicitar a la OAP la oficialización de los documentos ajustados del SIG – Proceso de Talento Humano. "/>
    <x v="41"/>
    <d v="2023-04-01T00:00:00"/>
    <n v="272"/>
    <s v="VENCIDA"/>
    <s v="Numero de documentos oficializados"/>
    <s v="CANTIDAD"/>
    <n v="15"/>
    <m/>
    <m/>
    <s v="FANNY SABOGAL AGUDELO"/>
    <m/>
    <m/>
    <m/>
    <s v="ABIERTA"/>
    <m/>
    <s v="Se aprueba plan de mejora con Orfeo No 20221200010133 de fecha 27/10/2022_x000a__x000a_15/12/2023: Mediante memorando No. 20231200007233 del 4 de diciembre de 2023, se requirio evidencias de las acciones que se encuenrtan en estado abierto vencidas con el fin de actualizar la matriz."/>
  </r>
  <r>
    <s v="AUDITORIA INTERNA "/>
    <n v="982"/>
    <d v="2022-09-16T00:00:00"/>
    <x v="1"/>
    <s v="OBSERVACIÓN No.1: OFICINA DE GESTIÓN DEL RIESGO - DTOR -DNMI CINARUCO._x000a_En el marco de la auditoría se evidenció que el DNMI Cinaruco declarado reserva mediante Resolución 1441 del 31 de julio de 2018, presentó situaciones de emergencias sin contar con el Plan de Emergencias y Contingencias por Desastres Naturales y Socionaturales - PECDNS aprobado de manera oportuna en cumplimiento del procedimiento AAMB_PR_06 Gestión del Riesgo Desastres Naturales V6. (Se aprobó la primera versión mediante memorando del 20221500002013 del 14 de septiembre de 2022)."/>
    <m/>
    <s v="Autoridad Ambiental"/>
    <s v="DTOR"/>
    <x v="18"/>
    <m/>
    <s v="x"/>
    <s v="De Mejora"/>
    <s v="Notificar al DNMI Cinaruco para la entrega del documento Plan de Emergencias y Contingencias por Desastres Naturales y Socio naturales - PECDNS antes del vencimiento de su vigencia."/>
    <x v="42"/>
    <d v="2023-11-30T00:00:00"/>
    <n v="29"/>
    <s v="VENCIDA"/>
    <s v="Memorandos"/>
    <s v="CANTIDAD"/>
    <n v="2"/>
    <m/>
    <m/>
    <s v="PAULA ANDREA ARCINIEGAS - CARLOS FREDY REY"/>
    <m/>
    <m/>
    <m/>
    <s v="ABIERTA"/>
    <m/>
    <s v="Se aprueba plan de mejoramiento mediante memorando No 20221200010603 de 16 de noviembre de 2022"/>
  </r>
  <r>
    <s v="AUDITORIA INTERNA "/>
    <n v="983"/>
    <d v="2022-09-16T00:00:00"/>
    <x v="1"/>
    <s v="OBSERVACIÓN No.2: DIRECCIÓN TERRITORIAL ORINOQUIA -PNN TINIGUA_x000a_En la verificación adelantada en la auditoría se evidenció que, el PNN Tinigua en la vigencia 2021, no contó con el Plan de Contingencia para Riesgo Público actualizado por el término de 7 meses contados a partir de la expiración del plazo de la vigencia del plan inmediatamente anterior, incumpliendo el Procedimiento AAMB_PR_07 Gestión del Riesgo Público V5. (20211500002243 del 06 septiembre 2021 aprobación)."/>
    <m/>
    <s v="Autoridad Ambiental"/>
    <s v="DTOR"/>
    <x v="18"/>
    <m/>
    <s v="x"/>
    <s v="De Mejora"/>
    <s v="Notificar al PNN Tinigua para la entrega del documento Plan de Emergencias y Contingencias para Riesgo Público, antes del vencimiento de su vigencia."/>
    <x v="42"/>
    <d v="2023-11-30T00:00:00"/>
    <n v="29"/>
    <s v="VENCIDA"/>
    <s v="Memorandos"/>
    <s v="CANTIDAD"/>
    <n v="2"/>
    <m/>
    <m/>
    <s v="PAULA ANDREA ARCINIEGAS - CARLOS FREDY REY"/>
    <m/>
    <m/>
    <m/>
    <s v="ABIERTA"/>
    <m/>
    <s v="Se aprueba plan de mejoramiento mediante memorando No 20221200010603 de 16 de noviembre de 2022"/>
  </r>
  <r>
    <s v="AUDITORIA INTERNA "/>
    <m/>
    <d v="2022-09-16T00:00:00"/>
    <x v="1"/>
    <s v="OBSERVACIÓN No.2: DIRECCIÓN TERRITORIAL ORINOQUIA -PNN TINIGUA_x000a_En la verificación adelantada en la auditoría se evidenció que, el PNN Tinigua en la vigencia 2021, no contó con el Plan de Contingencia para Riesgo Público actualizado por el término de 7 meses contados a partir de la expiración del plazo de la vigencia del plan inmediatamente anterior, incumpliendo el Procedimiento AAMB_PR_07 Gestión del Riesgo Público V5. (20211500002243 del 06 septiembre 2021 aprobación)."/>
    <m/>
    <s v="Autoridad Ambiental"/>
    <s v="DTOR"/>
    <x v="18"/>
    <m/>
    <s v="x"/>
    <s v="De Mejora"/>
    <s v="Realizar seguimiento a la revisión y aprobación del Plan de Emergencias y Contingencias para Riesgo Público por parte del Oficina de Gestión del Riesgo."/>
    <x v="42"/>
    <d v="2023-11-30T00:00:00"/>
    <n v="29"/>
    <s v="VENCIDA"/>
    <s v="Memorandos"/>
    <s v="CANTIDAD"/>
    <n v="2"/>
    <m/>
    <m/>
    <s v="PAULA ANDREA ARCINIEGAS - CARLOS FREDY REY"/>
    <m/>
    <m/>
    <m/>
    <s v="ABIERTA"/>
    <m/>
    <s v="Se aprueba plan de mejoramiento mediante memorando No 20221200010603 de 16 de noviembre de 2022"/>
  </r>
  <r>
    <s v="AUDITORIA INTERNA "/>
    <n v="984"/>
    <d v="2022-09-16T00:00:00"/>
    <x v="0"/>
    <s v="NO CONFORMIDAD No.1 DIRECCIÓN TERRITORIAL ORINOQUIA -PNN PICACHOS_x000a_En el desarrollo de la auditoría no fue posible evidenciar acompañamiento técnico por parte de la DTOR a PNN Picachos en el proceso de formulación de los Plan de Emergencias y Contingencias por Desastres Naturales y Socio naturales - PECDNS, con el fin de verificar si cumplen metodológicamente con los lineamientos y responden a las amenazas de desastre que tiene el área protegida, en cumplimiento de la Actividad No.4 del procedimiento AAMB_PR_06 Gestión del Riesgo Desastres Naturales V6."/>
    <m/>
    <s v="Autoridad Ambiental"/>
    <s v="DTOR"/>
    <x v="18"/>
    <m/>
    <s v="x"/>
    <s v="Correctiva"/>
    <s v="Realizar reunión de articulación con la Dirección Territorial para adelantar la actualización del Plan de Emergencias y Contingencias por Desastres Naturales y Socio naturales - PECDNS, con la asesoría de Nivel Central."/>
    <x v="42"/>
    <d v="2023-11-30T00:00:00"/>
    <s v="CERRADA"/>
    <s v="CERRADA"/>
    <s v="Solicitudes "/>
    <s v="CANTIDAD"/>
    <n v="2"/>
    <m/>
    <m/>
    <s v="PAULA ANDREA ARCINIEGAS - CARLOS FREDY REY"/>
    <m/>
    <m/>
    <m/>
    <s v="CERRADA"/>
    <d v="2023-11-10T00:00:00"/>
    <s v="Se aprueba plan de mejoramiento mediante memorando No 20221200010603 de 16 de noviembre de 2022._x000a__x000a_10/11/2023: Mediante memorando No.20237010020443  del 7 de noviembre del 2023 el responsable envío evidencias , el Grupo de Control Interno verificó el cumplimiento de las acciones, por lo cual, mediante memorando No. 20231200006543 del 10 de noviembre del 2023 socializó el cierre de la Acción No.1 de la No Conformidad No.1"/>
  </r>
  <r>
    <s v="AUDITORIA INTERNA "/>
    <m/>
    <d v="2022-09-16T00:00:00"/>
    <x v="0"/>
    <s v="NO CONFORMIDAD No.1 DIRECCIÓN TERRITORIAL ORINOQUIA -PNN PICACHOS_x000a_En el desarrollo de la auditoría no fue posible evidenciar acompañamiento técnico por parte de la DTOR a PNN Picachos en el proceso de formulación de los Plan de Emergencias y Contingencias por Desastres Naturales y Socio naturales - PECDNS, con el fin de verificar si cumplen metodológicamente con los lineamientos y responden a las amenazas de desastre que tiene el área protegida, en cumplimiento de la Actividad No.4 del procedimiento AAMB_PR_06 Gestión del Riesgo Desastres Naturales V6."/>
    <s v="_x000a_Porque el PNN consideró que el apoyo técnico de la DT sería la revisión final del documento de PECDNS y retroalimentación en caso de requerirse. "/>
    <s v="Autoridad Ambiental"/>
    <s v="DTOR"/>
    <x v="18"/>
    <m/>
    <s v="x"/>
    <s v="Correctiva"/>
    <s v="Remitir a la Dirección Territorial el documento Plan de Emergencias y Contingencias por Desastres Naturales y Socio naturales - PECDNS actualizado, mediante el gestor documental Orfeo."/>
    <x v="42"/>
    <d v="2023-11-30T00:00:00"/>
    <s v="CERRADA"/>
    <s v="CERRADA"/>
    <s v="Reuniones ejecutadas"/>
    <s v="CANTIDAD"/>
    <n v="1"/>
    <m/>
    <m/>
    <s v="PAULA ANDREA ARCINIEGAS - CARLOS FREDY REY"/>
    <m/>
    <m/>
    <m/>
    <s v="CERRADA"/>
    <d v="2023-11-10T00:00:00"/>
    <s v="Se aprueba plan de mejoramiento mediante memorando No 20221200010603 de 16 de noviembre de 2022._x000a__x000a_10/11/2023: Mediante memorando No.20237010020443  del 7 de noviembre del 2023 el responsable envío evidencias , el Grupo de Control Interno verificó el cumplimiento de las acciones, por lo cual, mediante memorando No. 20231200006543 del 10 de noviembre del 2023 socializó el cierre de la Acción No.2 de la No Conformidad No.1"/>
  </r>
  <r>
    <s v="AUDITORIA INTERNA "/>
    <n v="985"/>
    <d v="2022-09-16T00:00:00"/>
    <x v="0"/>
    <s v="NO CONFORMIDAD No.2 DIRECCIÓN TERRITORIAL ORINOQUIA - PNN TINIGUA_x000a_En el proceso de verificación realizado por el Grupo de Control Interno no se pudo evidenciar acta de acompañamiento a PNN Tinigua asesorando al personal del área protegida en la estructuración y actualización de los Planes de Contingencia para Riesgo Público y en el desarrollo de la articulación interinstitucional con las entidades involucradas con la problemática presente en las Áreas, en cumplimiento de la Actividad No.6 del Procedimiento AAMB_PR_07 Gestión del Riesgo Público V5."/>
    <m/>
    <s v="Autoridad Ambiental"/>
    <s v="DTOR"/>
    <x v="18"/>
    <m/>
    <s v="x"/>
    <s v="Correctiva"/>
    <s v="Remitir al área protegida memorandos solicitando actualización del documento Plan de Emergencias y Contingencias por Riesgo Público."/>
    <x v="42"/>
    <d v="2023-11-30T00:00:00"/>
    <n v="29"/>
    <s v="VENCIDA"/>
    <s v="Solicitudes "/>
    <s v="CANTIDAD"/>
    <n v="2"/>
    <m/>
    <m/>
    <s v="PAULA ANDREA ARCINIEGAS - CARLOS FREDY REY"/>
    <m/>
    <m/>
    <m/>
    <s v="ABIERTA"/>
    <m/>
    <s v="Se aprueba plan de mejoramiento mediante memorando No 20221200010603 de 16 de noviembre de 2022"/>
  </r>
  <r>
    <s v="AUDITORIA INTERNA "/>
    <m/>
    <d v="2022-09-16T00:00:00"/>
    <x v="0"/>
    <s v="NO CONFORMIDAD No.2 DIRECCIÓN TERRITORIAL ORINOQUIA - PNN TINIGUA_x000a_En el proceso de verificación realizado por el Grupo de Control Interno no se pudo evidenciar acta de acompañamiento a PNN Tinigua asesorando al personal del área protegida en la estructuración y actualización de los Planes de Contingencia para Riesgo Público y en el desarrollo de la articulación interinstitucional con las entidades involucradas con la problemática presente en las Áreas, en cumplimiento de la Actividad No.6 del Procedimiento AAMB_PR_07 Gestión del Riesgo Público V5."/>
    <m/>
    <s v="Autoridad Ambiental"/>
    <s v="DTOR"/>
    <x v="18"/>
    <m/>
    <s v="x"/>
    <s v="Correctiva"/>
    <s v="Realizar mesas de trabajo con el PNN Tinigua para adelantar la actualización del Plan de Emergencias y Contingencias para Riesgo Público."/>
    <x v="42"/>
    <d v="2023-11-30T00:00:00"/>
    <n v="29"/>
    <s v="VENCIDA"/>
    <s v="Reuniones ejecutadas"/>
    <s v="CANTIDAD"/>
    <n v="1"/>
    <m/>
    <m/>
    <s v="PAULA ANDREA ARCINIEGAS - CARLOS FREDY REY"/>
    <m/>
    <m/>
    <m/>
    <s v="ABIERTA"/>
    <m/>
    <s v="Se aprueba plan de mejoramiento mediante memorando No 20221200010603 de 16 de noviembre de 2022"/>
  </r>
  <r>
    <s v="AUDITORIA INTERNA "/>
    <n v="986"/>
    <d v="2022-09-16T00:00:00"/>
    <x v="0"/>
    <s v="NO CONFORMIDAD No.3 DIRECCIÓN TERRITORIAL ORINOQUIA -PNN SUMAPAZ_x000a_De la verificación realizada para el PNN Sumapaz no se encuentra adoptada la actualización del plan de manejo mediante acto administrativo, sin que exista evidencia física o digital de las acciones adelantadas por la DTOR para los procesos de concertación con la comunidad, en cumplimiento del Procedimiento AMSPNN_PR_20 Ac-utilización Instrumentos de planeación V3."/>
    <m/>
    <s v="Administración y Manejo del Sistema de Parques Nacionales Naturales"/>
    <s v="DTOR"/>
    <x v="18"/>
    <m/>
    <s v="x"/>
    <s v="Correctiva"/>
    <s v="Adelantar espacios de trabajo en coordinación con el equipo del PNN Sumapaz y la Subdirección de Gestión y Manejo para evaluar opciones a gestionar o adelantar para continuar con la adopción del Plan de Manejo del área protegida."/>
    <x v="42"/>
    <d v="2023-11-30T00:00:00"/>
    <n v="29"/>
    <s v="VENCIDA"/>
    <s v="Reuniones ejecutadas"/>
    <s v="CANTIDAD"/>
    <n v="5"/>
    <m/>
    <m/>
    <s v="PAULA ANDREA ARCINIEGAS - CARLOS FREDY REY"/>
    <m/>
    <m/>
    <m/>
    <s v="ABIERTA"/>
    <m/>
    <s v="Se aprueba plan de mejoramiento mediante memorando No 20221200010603 de 16 de noviembre de 2022"/>
  </r>
  <r>
    <s v="AUDITORIA INTERNA "/>
    <n v="987"/>
    <d v="2022-09-16T00:00:00"/>
    <x v="0"/>
    <s v="NO CONFORMIDAD No.4 DIRECCIÓN TERRITORIAL ORINOQUIA -PNN CINARUCO_x000a_De la verificación realizada para el PNN Cinaruco no se encuentra adoptada la actualización del plan de manejo mediante acto administrativo, en cumplimiento del Procedimiento AMSPNN_PR_20 Actualización Instrumentos de Planeación V3."/>
    <m/>
    <s v="Administración y Manejo del Sistema de Parques Nacionales Naturales"/>
    <s v="DTOR"/>
    <x v="18"/>
    <m/>
    <s v="x"/>
    <s v="Correctiva"/>
    <s v="Realizar seguimiento al estado de revisión documento Plan de Manejo mediante comunicaciones (correos electrónicos o memorandos) hasta lograr su adopción mediante Acto Administrativo."/>
    <x v="42"/>
    <d v="2024-06-30T00:00:00"/>
    <n v="-184"/>
    <s v="A TIEMPO"/>
    <s v="Seguimientos "/>
    <s v="CANTIDAD"/>
    <n v="2"/>
    <m/>
    <m/>
    <s v="PAULA ANDREA ARCINIEGAS - CARLOS FREDY REY"/>
    <m/>
    <m/>
    <m/>
    <s v="ABIERTA"/>
    <m/>
    <s v="Se aprueba plan de mejoramiento mediante memorando No 20221200010603 de 16 de noviembre de 2022_x000a__x000a_1/12/2023 : Mediante memorando No. 20237010021293  del 22 de noviembre de 2023  el responsable remitió  evidencias de cumplimiento de la acción, mediante memorando No. 20231200007153 del 1 de diciembre de 2023  ,e l Grupo de Control Interno informó  que para dar cierre a la acción se solita que se allegue el Acto Administrativo de Adopción del instru-mento de planeación_x000a__x000a__x000a_19/12/2023: Mediante memorando No.20237010022533 del 14 de diciembre de 2023, el responsable solicitó prórroga para el cumplimiento de la acción. El Grupo de Control Interno valido la justificación por lo cual mediante memorando No. 20231200008243  del 19 de diciembre de 2023 concedió prórroga hasta el 30 de junio de 2023._x000a__x000a__x000a_"/>
  </r>
  <r>
    <s v="AUDITORIA INTERNA "/>
    <n v="988"/>
    <d v="2022-09-16T00:00:00"/>
    <x v="1"/>
    <s v="OBSERVACIÓN No.3 DIRECCIÓN TERRITORIAL ORINOQUIA_x000a_Conforme el procedimiento auditado no es posible identificar de manera clara las acciones y/o gestiones adelantadas por las áreas protegidas y la DTOR para la actualización de los planes de manejo que expiran en la vigencia 2022 y 2023, que permitan contar con el instrumento de planeación de manera oportuna una vez expirada la vigencia de cada instrumento."/>
    <m/>
    <s v="Administración y Manejo del Sistema de Parques Nacionales Naturales"/>
    <s v="DTOR"/>
    <x v="18"/>
    <m/>
    <s v="x"/>
    <s v="De Mejora"/>
    <s v="Adelantar espacios de trabajo para la socialización y seguimiento a la ruta de actualización de los instrumentos de planificación de las áreas protegidas asignadas a la Dirección Territorial Orinoquia."/>
    <x v="42"/>
    <d v="2023-11-30T00:00:00"/>
    <s v="CERRADA"/>
    <s v="CERRADA"/>
    <s v="Reuniones ejecutadas"/>
    <s v="CANTIDAD"/>
    <n v="8"/>
    <d v="2023-11-02T00:00:00"/>
    <s v="Se adelantaron espacios de trabajo y articulación entre los tres niveles para el seguimiento a la ruta de actualización de los instrumentos de planificación de las áreas protegidas asignadas a la Dirección Territorial Orinoquia._x000a_Anexo 1. Acta4_espaci_pm_pSum_10082023_x000a_Anexo 2. Acta5_limites_pSum_14082023_x000a_Anexo 3. Acta6_ecoturismo_pSum_14082023_x000a_Anexo 4. Asist_Ajustes_plan_man_DCin_x000a_Anexo 5_Rev_pdt_actualizaciónPM_pChi_x000a_Anexo 6_Rev_pdt_actualizaciónPM_pMac_x000a_Anexo 7_Rev_pdt_actualizaciónPM_pTin_x000a_Anexo 8_Rev_pdt_actualizaciónPM_pPic"/>
    <s v="PAULA ANDREA ARCINIEGAS - CARLOS FREDY REY"/>
    <m/>
    <m/>
    <m/>
    <s v="CERRADA"/>
    <d v="2023-12-19T00:00:00"/>
    <s v="Se aprueba plan de mejoramiento mediante memorando No 20221200010603 de 16 de noviembre de 2022_x000a__x000a_19/12/2023: Mediante memorando No.20237010022533 del 14 de diciembre de 2023, el responsable allegó evidencia para el cierre de la acción. El Grupo de Control Interno valido las evidencias por lo cual mediante memorandoNo. 20231200008243  del 19 de diciembre de 2023 socializó el  cierre de la acción correspondiente a la observación No.3."/>
  </r>
  <r>
    <s v="AUDITORIA INTERNA "/>
    <n v="989"/>
    <d v="2022-09-16T00:00:00"/>
    <x v="1"/>
    <s v="OBSERVACIÓN No.4 DIRECCIÓN TERRITORIAL ORINOQUIA y SUBDIRECCON DE GESTIÓN Y MANEJO_x000a_En virtud de la auditoría se pudo evidenciar que no se cuenta con una herramienta o procedimiento que permita hacer seguimiento efectivo al cumplimiento de la totalidad de las metas establecidas en los Plan de Manejo de las áreas pertenecientes a la DTOR."/>
    <m/>
    <s v="Administración y Manejo del Sistema de Parques Nacionales Naturales"/>
    <s v="DTOR"/>
    <x v="18"/>
    <m/>
    <s v="x"/>
    <s v="De Mejora"/>
    <s v="Solicitar mediante memorando a la Subdirección de Gestión y Manejo fortalecer la redacción de la actividad 36 &quot; Hacer seguimiento a la implementación del instrumento de planeación (REM o Plan de Manejo) &quot; del procedimiento &quot;Actualización de los instrumentos de planeación&quot; donde se pueda evidenciar la aplicación de la herramienta que ya está diseñada y los tiempos definidos para este seguimiento."/>
    <x v="42"/>
    <d v="2023-11-30T00:00:00"/>
    <s v="CERRADA"/>
    <s v="CERRADA"/>
    <s v="Solicitudes realizadas "/>
    <s v="CANTIDAD"/>
    <n v="1"/>
    <d v="2023-12-12T00:00:00"/>
    <s v="El Director Territorial solicito mediante correo electrónico los lineamientos para adelantar los procesos de participación en los palnes de manejo; y además, En atención a la actualización del procedimiento &quot;Actualización de los instrumentos de planeación&quot;, realizada en diciembre  de 2022, la Dirección Territorial Orinoquia solicito en reuniones de trabajo espacios para la divulgación de lineamientos, los cuales fueron programados por la Subdirección de Gestión y Manejo, en los cuales se divulgó la ruta para la actualización de los planes de manejo así como tematicas particulares inherentes. _x000a_Anexo 9. Solicitud_realizada_lineam_planes_manejo_x000a_Anexo 10.  Asistencia_Orientaciones _x000a_Anexo 11. Asistencia_pres_lineamientos_x000a_Anexo 12. Planes de Manejo y RH_x000a_Anexo 13. Pres_par_gobernanzaoct 2023c "/>
    <s v="PAULA ANDREA ARCINIEGAS - CARLOS FREDY REY"/>
    <m/>
    <m/>
    <m/>
    <s v="CERRADA"/>
    <d v="2023-12-19T00:00:00"/>
    <s v="Se aprueba plan de mejoramiento mediante memorando No 20221200010603 de 16 de noviembre de 2022_x000a__x000a_19/12/2023: Mediante memorando No.20237010022533 del 14 de diciembre de 2023, el responsable allegó evidencia para el cierre de la acción. El Grupo de Control Interno valido las evidencias por lo cual mediante memorando No. 20231200008243  del 19 de diciembre de 2023 socializó el  cierre de la acción correspondiente a la Observación No.4"/>
  </r>
  <r>
    <s v="AUDITORIA INTERNA "/>
    <n v="990"/>
    <d v="2022-09-16T00:00:00"/>
    <x v="1"/>
    <s v="OBSERVACIÓN No.1: OFICINA DE GESTIÓN DEL RIESGO - DTOR -DNMI CINARUCO._x000a_En el marco de la auditoría se evidenció que el DNMI Cinaruco declarado reserva mediante Resolución 1441 del 31 de julio de 2018, presentó situaciones de emergencias sin contar con el Plan de Emergencias y Contingencias por Desastres Naturales y Socionaturales - PECDNS aprobado de manera oportuna en cumplimiento del procedimiento AAMB_PR_06 Gestión del Riesgo Desastres Naturales V6. (Se aprobó la primera versión mediante memorando del 20221500002013 del 14 de septiembre de 2022)."/>
    <n v="0"/>
    <s v="Autoridad Ambiental"/>
    <s v="DTOR"/>
    <x v="19"/>
    <m/>
    <s v="x"/>
    <s v="De Mejora"/>
    <s v="Remitir a la Dirección Territorial el informe de implementación del año 1, del documento Plan de Emergencias y Contingencias por Desastres Naturales y Socio naturales - PECDNS, antes del 14 de septiembre de 2023. "/>
    <x v="42"/>
    <d v="2023-11-30T00:00:00"/>
    <s v="CERRADA"/>
    <s v="CERRADA"/>
    <s v="Informe realizados"/>
    <s v="CANTIDAD"/>
    <n v="1"/>
    <m/>
    <m/>
    <s v="PAULA ANDREA ARCINIEGAS"/>
    <m/>
    <m/>
    <m/>
    <s v="CERRADA"/>
    <d v="2023-12-01T00:00:00"/>
    <s v="Se aprueba plan de mejoramiento mediante memorando No 20221200011153 de 29 de noviembre de 2022._x000a__x000a_1/12/2023: Mediante memorando No. 20237010021293 del 22 de noviembre de 2023, el responsable remitió al Grupo de Control Interno, las evidencias del Plan de Mejoramiento por Procesos – Gestión, por lo cual mediante memorando No.20231200007153 del 1 de diciembre de 2023 el Grupo de Control Interno socializó el cierre de la acción"/>
  </r>
  <r>
    <s v="AUDITORIA INTERNA "/>
    <n v="991"/>
    <d v="2022-09-16T00:00:00"/>
    <x v="0"/>
    <s v="NO CONFORMIDAD No.4 DIRECCIÓN TERRITORIAL ORINOQUIA -PNN CINARUCO_x000a_De la verificación realizada para el PNN Cinaruco no se encuentra adoptada la actualización del plan de manejo mediante acto administrativo, en cumplimiento del Procedimiento AMSPNN_PR_20 Actualización Instrumentos de Planeación V3."/>
    <m/>
    <s v="Administración y Manejo del Sistema de Parques Nacionales Naturales"/>
    <s v="DTOR"/>
    <x v="19"/>
    <m/>
    <s v="x"/>
    <s v="Correctiva"/>
    <s v="Realizar seguimiento al estado de revisión del documento Plan de Manejo mediante comunicaciones (correos electrónicos o memorandos) hasta lograr su adopción mediante Acto Administrativo."/>
    <x v="42"/>
    <d v="2023-11-30T00:00:00"/>
    <n v="29"/>
    <s v="VENCIDA"/>
    <s v="Seguimientos "/>
    <s v="CANTIDAD"/>
    <n v="2"/>
    <m/>
    <m/>
    <s v="PAULA ANDREA ARCINIEGAS"/>
    <m/>
    <m/>
    <m/>
    <s v="ABIERTA"/>
    <m/>
    <s v="Se aprueba plan de mejoramiento mediante memorando No 20221200011153 de 29 de noviembre de 2022"/>
  </r>
  <r>
    <s v="AUDITORIA INTERNA "/>
    <n v="992"/>
    <d v="2022-09-16T00:00:00"/>
    <x v="0"/>
    <s v="NO CONFORMIDAD No.1 DIRECCIÓN TERRITORIAL ORINOQUIA -PNN PICACHOS_x000a_En el desarrollo de la auditoría no fue posible evidenciar acompañamiento técnico por parte de la DTOR a PNN Picachos en el proceso de formulación de los Plan de Emergencias y Contingencias por Desastres Naturales y Socio naturales - PECDNS, con el fin de verificar si cumplen metodológicamente con los lineamientos y responden a las amenazas de desastre que tiene el área protegida, en cumplimiento de la Actividad No.4 del procedimiento AAMB_PR_06 Gestión del Riesgo Desastres Naturales V6."/>
    <m/>
    <s v="Autoridad Ambiental"/>
    <s v="DTOR"/>
    <x v="20"/>
    <m/>
    <s v="x"/>
    <s v="Correctiva"/>
    <s v="Realizar reunión de articulación con la Dirección Territorial para adelantar la actualización del Plan de Emergencias y Contingencias por Desastres Naturales y Socio naturales - PECDNS, con la aseoria de Nivel Central."/>
    <x v="42"/>
    <d v="2023-11-30T00:00:00"/>
    <n v="29"/>
    <s v="VENCIDA"/>
    <s v="Reuniones ejecutadas"/>
    <s v="CANTIDAD"/>
    <n v="2"/>
    <m/>
    <m/>
    <s v="PAULA ANDREA ARCINIEGAS"/>
    <m/>
    <m/>
    <m/>
    <s v="ABIERTA"/>
    <m/>
    <s v="Se aprueba plan de mejoramiento mediante memorando No 20221200011163 de 29 de noviembre de 2022"/>
  </r>
  <r>
    <s v="AUDITORIA INTERNA "/>
    <m/>
    <d v="2022-09-16T00:00:00"/>
    <x v="0"/>
    <s v="NO CONFORMIDAD No.1 DIRECCIÓN TERRITORIAL ORINOQUIA -PNN PICACHOS_x000a_En el desarrollo de la auditoría no fue posible evidenciar acompañamiento técnico por parte de la DTOR a PNN Picachos en el proceso de formulación de los Plan de Emergencias y Contingencias por Desastres Naturales y Socio naturales - PECDNS, con el fin de verificar si cumplen metodológicamente con los lineamientos y responden a las amenazas de desastre que tiene el área protegida, en cumplimiento de la Actividad No.4 del procedimiento AAMB_PR_06 Gestión del Riesgo Desastres Naturales V6."/>
    <m/>
    <s v="Autoridad Ambiental"/>
    <s v="DTOR"/>
    <x v="20"/>
    <m/>
    <s v="x"/>
    <s v="Correctiva"/>
    <s v="Remitir a la Dirección Territorial el documento Plan de Emergencias y Contingencias por Desastres Naturales y Socio naturales - PECDNS actualizado, mediante el gestor documental Orfeo."/>
    <x v="42"/>
    <d v="2023-11-30T00:00:00"/>
    <n v="29"/>
    <s v="VENCIDA"/>
    <s v="Documento actualizado"/>
    <s v="CANTIDAD"/>
    <n v="1"/>
    <m/>
    <m/>
    <s v="PAULA ANDREA ARCINIEGAS"/>
    <m/>
    <m/>
    <m/>
    <s v="ABIERTA"/>
    <m/>
    <s v="Se aprueba plan de mejoramiento mediante memorando No 20221200011163 de 29 de noviembre de 2022"/>
  </r>
  <r>
    <s v="AUDITORIA INTERNA "/>
    <n v="994"/>
    <d v="2022-09-16T00:00:00"/>
    <x v="1"/>
    <s v="OBSERVACIÓN No.2: DIRECCIÓN TERRITORIAL ORINOQUIA -PNN TINIGUA_x000a_En la verificación adelantada en la auditoría se evidenció que, el PNN Tinigua en la vigencia 2021, no contó con el Plan de Contingencia para Riesgo Público actualizado por el término de 7 meses contados a partir de la expiración del plazo de la vigencia del plan inmediatamente anterior, incumpliendo el Procedimiento AAMB_PR_07 Gestión del Riesgo Público V5. (20211500002243 del 06 septiembre 2021 aprobación)."/>
    <m/>
    <s v="Autoridad Ambiental"/>
    <s v="DTOR"/>
    <x v="21"/>
    <m/>
    <s v="x"/>
    <s v="De Mejora"/>
    <s v="Realizar seguimiento al estado en el que se encuentra el Plan de Emergencias y Contingencias para Riesgo Público, mediante  memorando a la Dirección Territorial."/>
    <x v="42"/>
    <d v="2023-11-30T00:00:00"/>
    <n v="29"/>
    <s v="VENCIDA"/>
    <s v="Memorandos"/>
    <s v="CANTIDAD"/>
    <n v="1"/>
    <m/>
    <m/>
    <s v="PAULA ANDREA ARCINIEGAS"/>
    <m/>
    <m/>
    <m/>
    <s v="ABIERTA"/>
    <m/>
    <s v="Se aprueba plan de mejoramiento mediante memorando No 202212000111833 de 29 de noviembre de 2022"/>
  </r>
  <r>
    <s v="AUDITORIA INTERNA "/>
    <n v="995"/>
    <d v="2022-09-16T00:00:00"/>
    <x v="0"/>
    <s v="NO CONFORMIDAD No.2 DIRECCIÓN TERRITORIAL ORINOQUIA - PNN TINIGUA_x000a_En el proceso de verificación realizado por el Grupo de Control Interno no se pudo evidenciar acta de acompañamiento a PNN Tinigua asesorando al personal del área protegida en la estructuración y actualización de los Planes de Contingencia para Riesgo Público y en el desarrollo de la articulación interinstitucional con las entidades involucradas con la problemática presente en las Áreas, en cumplimiento de la Actividad No.6 del Procedimiento AAMB_PR_07 Gestión del Riesgo Público V5."/>
    <m/>
    <s v="Autoridad Ambiental"/>
    <s v="DTOR"/>
    <x v="21"/>
    <m/>
    <s v="x"/>
    <s v="De Mejora"/>
    <s v="Solicitar a la Dirección Territorial espacio para trabajar de manera articulada la actualización del documento Plan de Emergencias y Contingencias por Riesgo Público."/>
    <x v="42"/>
    <d v="2023-11-30T00:00:00"/>
    <n v="29"/>
    <s v="VENCIDA"/>
    <s v="Solicitudes "/>
    <s v="CANTIDAD"/>
    <n v="2"/>
    <m/>
    <m/>
    <s v="PAULA ANDREA ARCINIEGAS"/>
    <m/>
    <m/>
    <m/>
    <s v="ABIERTA"/>
    <m/>
    <s v="Se aprueba plan de mejoramiento mediante memorando No 202212000111833 de 29 de noviembre de 2022"/>
  </r>
  <r>
    <s v="AUDITORIA INTERNA "/>
    <m/>
    <d v="2022-09-16T00:00:00"/>
    <x v="0"/>
    <s v="NO CONFORMIDAD No.2 DIRECCIÓN TERRITORIAL ORINOQUIA - PNN TINIGUA_x000a_En el proceso de verificación realizado por el Grupo de Control Interno no se pudo evidenciar acta de acompañamiento a PNN Tinigua asesorando al personal del área protegida en la estructuración y actualización de los Planes de Contingencia para Riesgo Público y en el desarrollo de la articulación interinstitucional con las entidades involucradas con la problemática presente en las Áreas, en cumplimiento de la Actividad No.6 del Procedimiento AAMB_PR_07 Gestión del Riesgo Público V5."/>
    <m/>
    <s v="Autoridad Ambiental"/>
    <s v="DTOR"/>
    <x v="21"/>
    <m/>
    <s v="x"/>
    <s v="Correctiva"/>
    <s v="Adelantar con el apoyo de la Dirección Territorial  la actualización del Plan de Emergencias y Contingencias para Riesgo Público."/>
    <x v="42"/>
    <d v="2023-11-30T00:00:00"/>
    <n v="29"/>
    <s v="VENCIDA"/>
    <s v="Documento actualizado"/>
    <s v="CANTIDAD"/>
    <n v="1"/>
    <m/>
    <m/>
    <s v="PAULA ANDREA ARCINIEGAS"/>
    <m/>
    <m/>
    <m/>
    <s v="ABIERTA"/>
    <m/>
    <s v="Se aprueba plan de mejoramiento mediante memorando No 202212000111833 de 29 de noviembre de 2022"/>
  </r>
  <r>
    <s v="OTRAS FUENTES"/>
    <n v="996"/>
    <d v="2022-09-08T00:00:00"/>
    <x v="0"/>
    <s v="NO CONFORMIDAD No. 1. En la verificación por parte del Grupo de Control Interno, no se evidenció cumplimiento del 100% de la meta “...Informe semestral de resultados de la aplicación de las encuestas de satisfacción a usuarios. resultados de PQRS. que será presentado y retroalimentado en el Comité Directivo.”, la cual tenía como fecha de ejecución 23 de julio de 2022 en la responsabilidad del Grupo de Atención al Ciudadano."/>
    <s v=" No se verificó la fecha de ejecución registrada de la acción  en el PAAC"/>
    <s v="Servicio al Ciudadano"/>
    <s v="NIVEL CENTRAL"/>
    <x v="17"/>
    <m/>
    <s v="x"/>
    <s v="De Corrección"/>
    <s v="Solicitar  a la OAP ajustar la fecha de la acción relacionada con el informe de encuestas y PQRS en el  PAAC"/>
    <x v="40"/>
    <d v="2022-11-30T00:00:00"/>
    <s v="CERRADA"/>
    <s v="CERRADA"/>
    <s v="Número de memorandos con solicitudes de ajuste"/>
    <s v="CANTIDAD"/>
    <n v="1"/>
    <m/>
    <m/>
    <s v="FANNY SABOGAL AGUDELO "/>
    <m/>
    <m/>
    <m/>
    <s v="CERRADA"/>
    <d v="2023-12-20T00:00:00"/>
    <s v="Se aprueba suscripción plan de mejoramiento mediante memorando No 20221200010483 de fecha 09 de noviembre de 2022._x000a_30/06/2023: Mediante memorando 20231200003643 de fecha 28 de junio de 2023 , el Grupo de Control Interno solicitó aclaración sobre el estado de la acción ( Si está abierta o cerrada), a causa de, las fallas presentadas en la matriz de Plan de Mejoramiento por Procesos_x000a__x000a_30/11/2023 Mediante memorando No.20231200006953 del 24 de noviembre del 2023, se solicito al responsable las evidencias  de las acciones que se encuentran en estado abierto vencido._x000a__x000a__x000a_19/12/2023: Mediante memorando No. 20234000009953  del 30  de noviembre de 2023, el responsable allegó evidencias del cumplimiento de  acción. El Grupo de Control Interno valido las evidencias por lo cual mediante memorando No. 20231200008273  del 20 de diciembre de 2023 socializó cierre de la acción de la No Conformidad No.1"/>
  </r>
  <r>
    <s v="OTRAS FUENTES"/>
    <m/>
    <d v="2022-09-08T00:00:00"/>
    <x v="0"/>
    <s v="NO CONFORMIDAD No. 1. En la verificación por parte del Grupo de Control Interno, no se evidenció cumplimiento del 100% de la meta “...Informe semestral de resultados de la aplicación de las encuestas de satisfacción a usuarios. resultados de PQRS. que será presentado y retroalimentado en el Comité Directivo.”, la cual tenía como fecha de ejecución 23 de julio de 2022 en laresponsabilidad del Grupo de Atención al Ciudadano."/>
    <s v=" No se verificó la fecha de ejecución registrada de la acción  en el PAAC"/>
    <s v="Servicio al Ciudadano"/>
    <s v="NIVEL CENTRAL"/>
    <x v="17"/>
    <m/>
    <s v="x"/>
    <s v="Correctiva"/>
    <s v="Verificar las fechas de ejecución que se definan para el PAAC 2023"/>
    <x v="40"/>
    <d v="2023-01-30T00:00:00"/>
    <s v="CERRADA"/>
    <s v="CERRADA"/>
    <s v="Número de PAAC con fechas verificadas"/>
    <s v="CANTIDAD"/>
    <n v="1"/>
    <m/>
    <m/>
    <s v="FANNY SABOGAL AGUDELO "/>
    <m/>
    <m/>
    <m/>
    <s v="CERRADA"/>
    <d v="2023-12-20T00:00:00"/>
    <s v="Se aprueba suscripción plan de mejoramiento mediante memorando No 20221200010483 de fecha 09 de noviembre de 2022._x000a__x000a_26/05/2023: Mediante memorando 20231200002973, de fecha 25 de mayo de 2023, el grupo de Control Interno solicitó evidencias  del cumplimiento de las acciones vencidas._x000a__x000a_28/06/2023: mediante memorando 20231200003563 del 27 de junio de 2023 el GCI informó al reponsable dar cumplimiento a la actividad, aportando las evidencias correspondientes._x000a__x000a_26/07/2023: mediante memorando No 20231200004453 del 25 de julio de 2023 el grupo de Control Interno informa al proceso responsable que debe remitir las evidencias y justificaciones necesarias de la No Conformidad No. 1, antes del 31 de julio de 2023, dando cumplimiento a la acción propuesta._x000a__x000a_30/11/2023 Mediante memorando No.20231200006953 del 24 de noviembre del 2023, se solicito al responsable las evidencias  de las acciones que se encuentran en estado abierto vencido._x000a__x000a__x000a_19/12/2023: Mediante memorando No. 20234000009953  del 30  de noviembre de 2023, el responsable allegó evidencias del cumplimiento de  acción. El Grupo de Control Interno valido las evidencias por lo cual mediante memorando No. 20231200008273  del 20 de diciembre de 2023 socializó cierre de la acción de la No Conformidad No.1_x000a_"/>
  </r>
  <r>
    <s v="AUDITORIA INTERNA "/>
    <n v="997"/>
    <d v="2022-09-30T00:00:00"/>
    <x v="0"/>
    <s v="NO CONFORMIDAD No.5: PROCESO GESTIÓN DE COMUNICACIONES_x000a_Como resultado de la verificación de los documentos a cargo del proceso Gestión de Comunicaciones, se evidenció que un (1) documento de diez (10)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no se han definido fechas limites para la revsion de los documentos"/>
    <s v="Gestión de Comunicaciones"/>
    <s v="NIVEL CENTRAL"/>
    <x v="5"/>
    <m/>
    <s v="x"/>
    <s v="De Corrección"/>
    <s v="Realizar trámite de Verificación y oficialización  de los documentos ante la Oficina Asesora de Planeación OAP "/>
    <x v="40"/>
    <d v="2023-03-31T00:00:00"/>
    <n v="273"/>
    <s v="VENCIDA"/>
    <s v="Número de documentos publicados "/>
    <s v="CANTIDAD"/>
    <n v="4"/>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IA INTERNA "/>
    <m/>
    <d v="2022-09-30T00:00:00"/>
    <x v="0"/>
    <s v="NO CONFORMIDAD No.5: PROCESO GESTIÓN DE COMUNICACIONES_x000a_Como resultado de la verificación de los documentos a cargo del proceso Gestión de Comunicaciones, se evidenció que un (1) documento de diez (10)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no se han definido fechas limites para la revsion de los documentos"/>
    <s v="Gestión de Comunicaciones"/>
    <s v="NIVEL CENTRAL"/>
    <x v="5"/>
    <m/>
    <s v="x"/>
    <s v="Correctiva"/>
    <s v="Elaborar cronograma estableciendo fechas límites de revision y oficializacion de manera conjunta con la Oficina Asesora de Planeación OAP"/>
    <x v="40"/>
    <d v="2023-03-31T00:00:00"/>
    <n v="273"/>
    <s v="VENCIDA"/>
    <s v="Número de cronogramas elaborados "/>
    <s v="CANTIDAD"/>
    <n v="1"/>
    <m/>
    <m/>
    <s v="ABOGADA 2"/>
    <m/>
    <m/>
    <m/>
    <s v="ABIERTA"/>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IA INTERNA "/>
    <n v="998"/>
    <d v="2021-07-06T00:00:00"/>
    <x v="0"/>
    <s v="NO CONFORMIDAD No.2: Revisados los contratos no se evidenciaron las firmas en los formatos de hoja de vida del SIGEP regida por Ley 190 de 1995, 489 y 443 de 1998, por parte de los contratistas, en los diferentes contratos de prestación de servicios en la plata_x0002_forma SECOP II, en cumplimiento de lo establecido en el Artículo 227 del Decreto 019 de 2012, modificado por el artículo 155. Reportes al Sistema de Información y Gestión del Empleo Público – SIGEP."/>
    <s v="Por limitación tanto en la planta de personal como en contratistas. plataforma SECOP2. "/>
    <s v="Gestión Contractual"/>
    <s v="DTCA"/>
    <x v="1"/>
    <m/>
    <s v="x"/>
    <s v="Correctiva"/>
    <s v="Realizar verificacion de los documentos  recibidos para  los diferentes contratos de prestación de servicios en la plataforma SECOP II estableciendo una matriz de seguimiento al cumplimiento de los requisitos"/>
    <x v="43"/>
    <d v="2023-06-30T00:00:00"/>
    <n v="182"/>
    <s v="VENCIDA"/>
    <s v="matriz de verificacion"/>
    <s v="PORCENTAJE"/>
    <n v="100"/>
    <m/>
    <m/>
    <s v="FANNY SABOGAL AGUDELO"/>
    <m/>
    <m/>
    <m/>
    <s v="ABIERTA"/>
    <m/>
    <s v="Se suscribe con Orfeo No 20221200010913 de fecha 21/11/2022_x000a__x000a_26/05/2023: Mediante memorando 20231200002983, de fecha 25 de mayo de 2023, el grupo de Control Interno solicitó evidencias  del cumplimiento de las acciones vencidas._x000a__x000a_30/11/2023 Mediante memorando No.20231200006923 del 24 de noviembre del 2023, se solicito al responsable las evidencias  de las acciones que se encuentran en estado abierto vencido."/>
  </r>
  <r>
    <s v="AUDITORIA INTERNA "/>
    <m/>
    <d v="2021-07-06T00:00:00"/>
    <x v="0"/>
    <s v="NO CONFORMIDAD No.2: Revisados los contratos no se evidenciaron las firmas en los formatos de hoja de vida del SIGEP regida por Ley 190 de 1995, 489 y 443 de 1998, por parte de los contratistas, en los diferentes contratos de prestación de servicios en la plata_x0002_forma SECOP II, en cumplimiento de lo establecido en el Artículo 227 del Decreto 019 de 2012, modificado por el artículo 155. Reportes al Sistema de Información y Gestión del Empleo Público – SIGEP."/>
    <s v="Por limitación tanto en la planta de personal como en contratistas. plataforma SECOP2. "/>
    <s v="Gestión Contractual"/>
    <s v="DTCA"/>
    <x v="1"/>
    <m/>
    <s v="x"/>
    <s v="Correctiva"/>
    <s v="Celebrar mesa de trabajo con el gupo interno de contratos para socializar y revisar lo establecido en el manual de contratación y supervisión Código: ABS_MN_01 y el procedimiento ABS_PR_02_Contratacion_Directa_V_ y en cumplimiento de  en cumplimiento de lo establecido en el Artículo 227 del Decreto 019 de 2012, modificado por el artículo _x000a_155. Reportes al Sistema de Información y Gestión del Empleo Público – SIGEP; identificando y  determinando los puntos de control y quien los ejecutará."/>
    <x v="43"/>
    <d v="2023-06-30T00:00:00"/>
    <n v="182"/>
    <s v="VENCIDA"/>
    <s v="Acta de reunión "/>
    <s v="CANTIDAD"/>
    <n v="2"/>
    <m/>
    <m/>
    <s v="FANNY SABOGAL AGUDELO"/>
    <m/>
    <m/>
    <m/>
    <s v="ABIERTA"/>
    <m/>
    <s v="Se suscribe con Orfeo No 20221200010913 de fecha 21/11/2022_x000a__x000a_30/11/2023 Mediante memorando No.20231200006923 del 24 de noviembre del 2023, se solicito al responsable las evidencias  de las acciones que se encuentran en estado abierto vencido."/>
  </r>
  <r>
    <s v="AUDITORIA INTERNA "/>
    <m/>
    <d v="2021-07-06T00:00:00"/>
    <x v="0"/>
    <s v="NO CONFORMIDAD No.2: Revisados los contratos no se evidenciaron las firmas en los formatos de hoja de vida del SIGEP regida por Ley 190 de 1995, 489 y 443 de 1998, por parte de los contratistas, en los diferentes contratos de prestación de servicios en la plata_x0002_forma SECOP II, en cumplimiento de lo establecido en el Artículo 227 del Decreto 019 de 2012, modificado por el artículo 155. Reportes al Sistema de Información y Gestión del Empleo Público – SIGEP."/>
    <s v="Por limitación tanto en la planta de personal como en contratistas. plataforma SECOP2. "/>
    <s v="Gestión Contractual"/>
    <s v="DTCA"/>
    <x v="1"/>
    <m/>
    <s v="x"/>
    <s v="Correctiva"/>
    <s v="Generar guía didactica de apoyo al contratista que indique la documentación necesaria a aportar y como realizar el cargue de la misma en la plataforma SECOP II"/>
    <x v="43"/>
    <d v="2022-12-31T00:00:00"/>
    <n v="363"/>
    <s v="VENCIDA"/>
    <s v="Guía para contratistas"/>
    <s v="CANTIDAD"/>
    <n v="1"/>
    <m/>
    <m/>
    <s v="FANNY SABOGAL AGUDELO"/>
    <m/>
    <m/>
    <m/>
    <s v="ABIERTA"/>
    <m/>
    <s v="Se suscribe con Orfeo No 20221200010913 de fecha 21/11/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r>
  <r>
    <s v="AUDITORIA INTERNA "/>
    <n v="999"/>
    <d v="2021-07-06T00:00:00"/>
    <x v="0"/>
    <s v="NO CONFORMIDAD No.3: Una vez revisadas las carpetas contractuales, se evidenció la falta de publicación de las actas de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_x0002_ventor, que prueben la ejecución del contrato”, y en lo establecido en el manual de contratación y supervisión Código: ABS_MN_01 y el procedimiento ABS_PR_02_Contratacion_Directa_V_"/>
    <s v="Por falta de revisión y verificación del cumplimiento del procedimiento de contratación directa."/>
    <s v="Gestión Contractual"/>
    <s v="DTCA"/>
    <x v="1"/>
    <m/>
    <s v="x"/>
    <s v="De Corrección"/>
    <s v="Realizar publicacion de las actas de los contratos iPMC-DTCA-038-2021; DTCA-OBRA-001-2020, SFF los Flamencos; IPMC-DTCA-031-2021; IPMC-DTCA-040-2021; CD-DTCA-MTO-005-2021, Tayrona, PMC-DTCA-021-2021; DTCA-MANT-012-2021 SFF FLAMENCOS); CD-DTCA-CMTO-001-2021, DTCA-SUM-21-2020, DTCA-SUM-45-2020, CA-007F-2020, CA-007F-202"/>
    <x v="43"/>
    <d v="2023-01-31T00:00:00"/>
    <n v="332"/>
    <s v="VENCIDA"/>
    <s v="Actas publicadas"/>
    <s v="PORCENTAJE"/>
    <n v="100"/>
    <m/>
    <m/>
    <s v="FANNY SABOGAL AGUDELO"/>
    <m/>
    <m/>
    <m/>
    <s v="ABIERTA"/>
    <m/>
    <s v="Se suscribe con Orfeo No 20221200010913 de fecha 21/11/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IA INTERNA "/>
    <m/>
    <d v="2021-07-06T00:00:00"/>
    <x v="0"/>
    <s v="NO CONFORMIDAD No.3: Una vez revisadas las carpetas contractuales, se evidenció la falta de publicación de las actas de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_x0002_ventor, que prueben la ejecución del contrato”, y en lo establecido en el manual de contratación y supervisión Código: ABS_MN_01 y el procedimiento ABS_PR_02_Contratacion_Directa_V_"/>
    <s v="Por falta de revisión y verificación del cumplimiento del procedimiento de contratación directa."/>
    <s v="Gestión Contractual"/>
    <s v="DTCA"/>
    <x v="1"/>
    <m/>
    <s v="x"/>
    <s v="Correctiva"/>
    <s v="Celebrar mesa de trabajo con el gupo interno de contratos para socializar y revisar lo establecido en el manual de contratación y supervisión Código: ABS_MN_01 y el procedimiento ABS_PR_02_Contratacion_Directa_V_ y en cumplimiento de  en cumplimiento de lo establecido en el Artículo 227 del Decreto 019 de 2012, modificado por el artículo _x000a_155. Reportes al Sistema de Información y Gestión del Empleo Público – SIGEP; identificando y  determinando los puntos de control y quien los ejecutará."/>
    <x v="43"/>
    <d v="2023-06-30T00:00:00"/>
    <n v="182"/>
    <s v="VENCIDA"/>
    <s v="Acta de reunión "/>
    <s v="CANTIDAD"/>
    <n v="2"/>
    <m/>
    <m/>
    <s v="FANNY SABOGAL AGUDELO"/>
    <m/>
    <m/>
    <m/>
    <s v="ABIERTA"/>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n v="1000"/>
    <d v="2021-07-06T00:00:00"/>
    <x v="0"/>
    <s v="NO CONFORMIDAD No.7: Revisada la información contractual, no aparece en algunos contratos las constancias de cumplimiento por parte del Supervisor, incumpliendo lo establecido en el manual de contratación y supervisión Código: ABS_MN_01."/>
    <s v="Por debilidad administrativa en la identificación de los puntos de control y seguimiento del cumplimiento del manual de contratación."/>
    <s v="Gestión Contractual"/>
    <s v="DTCA"/>
    <x v="1"/>
    <m/>
    <s v="x"/>
    <s v="De Corrección"/>
    <s v="Remitir memorando de solicitud al supervisor, para que efectué cargue en el SECOP del cumplimiento del contrato DTCA-CPS-286-2020 y posterior seguimiento y verificación del cargue."/>
    <x v="43"/>
    <d v="2022-12-15T00:00:00"/>
    <n v="379"/>
    <s v="VENCIDA"/>
    <s v="MEMORANDO DE SOLICITUD DE CARGUE DE DOCUMENTOS"/>
    <s v="CANTIDAD"/>
    <n v="1"/>
    <m/>
    <m/>
    <s v="FANNY SABOGAL AGUDELO"/>
    <m/>
    <m/>
    <m/>
    <s v="ABIERTA"/>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m/>
    <d v="2021-07-06T00:00:00"/>
    <x v="0"/>
    <s v="NO CONFORMIDAD No.7: Revisada la información contractual, no aparece en algunos contratos las constancias de cumplimiento por parte del Supervisor, incumpliendo lo establecido en el manual de contratación y supervisión Código: ABS_MN_01."/>
    <s v="Por debilidad administrativa en la identificación de los puntos de control y seguimiento del cumplimiento del manual de contratación."/>
    <s v="Gestión Contractual"/>
    <s v="DTCA"/>
    <x v="1"/>
    <m/>
    <s v="x"/>
    <s v="Correctiva"/>
    <s v="Generar Alertas a los supervisores y contratistas de la DTCA y sus Aps, recordando  los documentos necesarios para generar el pago"/>
    <x v="43"/>
    <d v="2023-11-30T00:00:00"/>
    <n v="29"/>
    <s v="VENCIDA"/>
    <s v="divulgacion pieza de comunicación con alerta"/>
    <s v="CANTIDAD"/>
    <n v="12"/>
    <m/>
    <m/>
    <s v="FANNY SABOGAL AGUDELO"/>
    <m/>
    <m/>
    <m/>
    <s v="ABIERTA"/>
    <m/>
    <s v="Se suscribe con Orfeo No 20221200010913 de fecha 21/11/2022_x000a__x000a_26/05/2023: Mediante memorando 20231200002983, del 25 de mayo de 2023, el grupo de Control Interno solicitó las evidencias del cumplimiento de las acciones vencidas."/>
  </r>
  <r>
    <s v="AUDITORIA INTERNA "/>
    <m/>
    <d v="2021-07-06T00:00:00"/>
    <x v="0"/>
    <s v="NO CONFORMIDAD No.7: Revisada la información contractual, no aparece en algunos contratos las constancias de cumplimiento por parte del Supervisor, incumpliendo lo establecido en el manual de contratación y supervisión Código: ABS_MN_01."/>
    <s v="Por debilidad administrativa en la identificación de los puntos de control y seguimiento del cumplimiento del manual de contratación."/>
    <s v="Gestión Contractual"/>
    <s v="DTCA"/>
    <x v="1"/>
    <m/>
    <s v="x"/>
    <s v="Correctiva"/>
    <s v="Realizar seguimiento y verificación bimensual  del cumplimiento del manual de contratación y procedimiento de los distintas modalidades de contratación a través de una revisión de muestra aleatoria de 10  contratos "/>
    <x v="43"/>
    <d v="2023-11-30T00:00:00"/>
    <n v="29"/>
    <s v="VENCIDA"/>
    <s v="Acta de reunión "/>
    <s v="CANTIDAD"/>
    <n v="6"/>
    <m/>
    <m/>
    <s v="FANNY SABOGAL AGUDELO"/>
    <m/>
    <m/>
    <m/>
    <s v="ABIERTA"/>
    <m/>
    <s v="Se suscribe con Orfeo No 20221200010913 de fecha 21/11/2022_x000a__x000a_26/05/2023: Mediante memorando 20231200002983, del 25 de mayo de 2023, el grupo de Control Interno solicitó las evidencias del cumplimiento de las acciones vencidas."/>
  </r>
  <r>
    <s v="AUDITORIA INTERNA "/>
    <m/>
    <d v="2021-07-06T00:00:00"/>
    <x v="0"/>
    <s v="NO CONFORMIDAD No.7: Revisada la información contractual, no aparece en algunos contratos las constancias de cumplimiento por parte del Supervisor, incumpliendo lo establecido en el manual de contratación y supervisión Código: ABS_MN_01."/>
    <s v="Por debilidad administrativa en la identificación de los puntos de control y seguimiento del cumplimiento del manual de contratación."/>
    <s v="Gestión Contractual"/>
    <s v="DTCA"/>
    <x v="1"/>
    <m/>
    <s v="x"/>
    <s v="Correctiva"/>
    <s v="Celebrar mesa de trabajo con el gupo interno administrativo y financiero y de contratos para socializar y revisar lo establecido en el  incumpliendo lo establecido en el manual de contratación y supervisión Código: ABS_MN_01. identificando y  determinando los puntos de control y quien los ejecutará."/>
    <x v="43"/>
    <d v="2023-06-30T00:00:00"/>
    <n v="182"/>
    <s v="VENCIDA"/>
    <s v="Acta de reunión "/>
    <s v="CANTIDAD"/>
    <n v="2"/>
    <m/>
    <m/>
    <s v="FANNY SABOGAL AGUDELO"/>
    <m/>
    <m/>
    <m/>
    <s v="ABIERTA"/>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n v="1001"/>
    <d v="2021-07-06T00:00:00"/>
    <x v="0"/>
    <s v="NO CONFORMIDAD No. 9:Se evidenciaron Contratos que carecen de la firma de una de las partes. Incumpliendo lo establecido en el artículo 41 de la Ley 80 de 1993 y numeral 4.7.2.6. del Manual de Contratación y Supervisión Código: ABS_MN_01."/>
    <s v=" Por falta de seguimiento y control de la ejecución de las actividades conforme al manual de contratación y supervisión."/>
    <s v="Gestión Contractual"/>
    <s v="DTCA"/>
    <x v="1"/>
    <m/>
    <s v="x"/>
    <s v="Correctiva"/>
    <s v="Celebrar mesa de trabajo con el gupo interno de contratos para socializar y revisar lo establecido en el manual de contratación y supervisión Código: ABS_MN_01 y el procedimiento ABS_PR_02_Contratacion_Directa_V_ y en cumplimiento de  en cumplimiento de lo establecido en el Artículo 227 del Decreto 019 de 2012, modificado por el artículo _x000a_155. Reportes al Sistema de Información y Gestión del Empleo Público – SIGEP; identificando y  determinando los puntos de control y quien los ejecutará."/>
    <x v="43"/>
    <d v="2023-06-30T00:00:00"/>
    <n v="182"/>
    <s v="VENCIDA"/>
    <s v="Acta de reunión "/>
    <s v="CANTIDAD"/>
    <n v="2"/>
    <m/>
    <m/>
    <s v="FANNY SABOGAL AGUDELO"/>
    <m/>
    <m/>
    <m/>
    <s v="ABIERTA"/>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m/>
    <d v="2021-07-06T00:00:00"/>
    <x v="0"/>
    <s v="NO CONFORMIDAD No. 9:Se evidenciaron Contratos que carecen de la firma de una de las partes. Incumpliendo lo establecido en el artículo 41 de la Ley 80 de 1993 y numeral 4.7.2.6. del Manual de Contratación y Supervisión Código: ABS_MN_01."/>
    <s v=" Por falta de seguimiento y control de la ejecución de las actividades conforme al manual de contratación y supervisión."/>
    <s v="Gestión Contractual"/>
    <s v="DTCA"/>
    <x v="1"/>
    <m/>
    <s v="x"/>
    <s v="Correctiva"/>
    <s v="Realizar verificacion de los documentos  y firmas correspondientes en  los diferentes contratos de prestación de servicios en la plataforma SECOP II estableciendo una matriz de seguimiento al cumplimiento en cada uno de ellos"/>
    <x v="43"/>
    <d v="2023-06-30T00:00:00"/>
    <n v="182"/>
    <s v="VENCIDA"/>
    <s v="matriz de verificacion"/>
    <s v="PORCENTAJE"/>
    <n v="100"/>
    <m/>
    <m/>
    <s v="FANNY SABOGAL AGUDELO"/>
    <m/>
    <m/>
    <m/>
    <s v="ABIERTA"/>
    <m/>
    <s v="Se suscribe con Orfeo No 20221200010913 de fecha 21/11/2022_x000a__x000a_26/05/2023: Mediante memorando 20231200002983, del 25 de mayo de 2023, el grupo de Control Interno solicitó las evidencias del cumplimiento de las acciones vencidas._x000a_30/11/2023 Mediante memorando No.20231200006923 del 24 de noviembre del 2023, se solicito al responsable las evidencias  de las acciones que se encuentran en estado abierto vencido."/>
  </r>
  <r>
    <s v="AUDITORIA INTERNA "/>
    <n v="1002"/>
    <d v="2021-07-06T00:00:00"/>
    <x v="0"/>
    <s v="NO CONFORMIDAD No.11: Una vez verificados los contratos, no se evidencia que se haya realizado la comunicación al supervisor del contrato. Incumpliendo lo establecido en el numeral 4.7.2.7. del manual de contratación y supervisión y el Decreto 1081 de 2015, artículo 2.1.1.2.1.8 “Para efectos del cumplimiento de la obligación contenida en el literal g) del artículo 11 de la Ley 1712 de 2014 y Decreto 103 de 2015, artículo 8°.CD-DTCA-AR-001-202;_x000a_CD-DTCA-CMTO-001-2021;_x000a_DTCA-CPS-273-2020;_x000a_DTCA-SUM-45-2020;_x000a_DTCA-SUM-58-2020;_x000a_DTCA-MANT-012-2021 SFF FLAMENCOS;_x000a_DTCA-CMANT-019-2020,_x000a_IPMC-DTCA-038-2021,_x000a_PMC-DTCA-031-2021;_x000a_DTCA-040-2021;_x000a_CD-DTCA-MTO-005-2021;_x000a_DTCA-SUM-012-2020;_x000a_DTCA-021-2021,_x000a_PMC-DTCA-047-2021."/>
    <s v="Por falta de seguimiento y control de la ejecución de las actividades."/>
    <s v="Gestión Contractual"/>
    <s v="DTCA"/>
    <x v="1"/>
    <m/>
    <s v="x"/>
    <s v="Correctiva"/>
    <s v="Celebrar mesa de trabajo con el gupo interno de contratos para socializar y revisar lo establecido en el manual de contratación y supervisión Código: ABS_MN_01 y el procedimiento ABS_PR_02_Contratacion_Directa_V_ y en cumplimiento de  en cumplimiento de lo establecido en el Artículo 227 del Decreto 019 de 2012, modificado por el artículo _x000a_155. Reportes al Sistema de Información y Gestión del Empleo Público – SIGEP; identificando y  determinando los puntos de control y quien los ejecutará."/>
    <x v="43"/>
    <d v="2023-06-30T00:00:00"/>
    <n v="182"/>
    <s v="VENCIDA"/>
    <s v="Acta de reunión "/>
    <s v="CANTIDAD"/>
    <n v="2"/>
    <m/>
    <m/>
    <s v="FANNY SABOGAL AGUDELO"/>
    <m/>
    <m/>
    <m/>
    <s v="ABIERTA"/>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m/>
    <d v="2021-07-06T00:00:00"/>
    <x v="0"/>
    <s v="NO CONFORMIDAD No.11: Una vez verificados los contratos, no se evidencia que se haya realizado la comunicación al supervisor del contrato. Incumpliendo lo establecido en el numeral 4.7.2.7. del manual de contratación y supervisión y el Decreto 1081 de 2015, artículo 2.1.1.2.1.8 “Para efectos del cumplimiento de la obligación contenida en el literal g) del artículo 11 de la Ley 1712 de 2014 y Decreto 103 de 2015, artículo 8°.CD-DTCA-AR-001-202;_x000a_CD-DTCA-CMTO-001-2021;_x000a_DTCA-CPS-273-2020;_x000a_DTCA-SUM-45-2020;_x000a_DTCA-SUM-58-2020;_x000a_DTCA-MANT-012-2021 SFF FLAMENCOS;_x000a_DTCA-CMANT-019-2020,_x000a_IPMC-DTCA-038-2021,_x000a_PMC-DTCA-031-2021;_x000a_DTCA-040-2021;_x000a_CD-DTCA-MTO-005-2021;_x000a_DTCA-SUM-012-2020;_x000a_DTCA-021-2021,_x000a_PMC-DTCA-047-2021."/>
    <s v="Por falta de seguimiento y control de la ejecución de las actividades."/>
    <s v="Gestión Contractual"/>
    <s v="DTCA"/>
    <x v="1"/>
    <m/>
    <s v="x"/>
    <s v="Correctiva"/>
    <s v="Realizar seguimiento y verificación bimensual  del cumplimiento del manual de contratación y procedimiento de los distintas modalidades de contratación a través de una revisión de muestra aleatoria de 10  contratos "/>
    <x v="43"/>
    <d v="2023-11-30T00:00:00"/>
    <n v="29"/>
    <s v="VENCIDA"/>
    <s v="Acta de reunión "/>
    <s v="CANTIDAD"/>
    <n v="6"/>
    <m/>
    <m/>
    <s v="FANNY SABOGAL AGUDELO"/>
    <m/>
    <m/>
    <m/>
    <s v="ABIERTA"/>
    <m/>
    <s v="Se suscribe con Orfeo No 20221200010913 de fecha 21/11/2022_x000a__x000a_26/05/2023: Mediante memorando 20231200002983, del 25 de mayo de 2023, el grupo de Control Interno solicitó las evidencias del cumplimiento de las acciones vencidas."/>
  </r>
  <r>
    <s v="AUDITORIA INTERNA "/>
    <n v="1003"/>
    <d v="2021-07-06T00:00:00"/>
    <x v="0"/>
    <s v="NO CONFORMIDAD No.12: _x000a_En la revisión realizada, se observa que, no se actualiza la página de SECOP II, con los soportes del contrato y la evidencia de facturas que permitan determinar si hubo ejecución de éste, durante la vigencia 2021. Incumpliendo lo establecido en artículo 5 y 12 de la ley 1712 de 2014, así como el artículo 2.2.1.1.1.7.1 del Decreto 1082 de 2015. "/>
    <s v="Por falta de autocontrol, revisión y seguimiento de la ejecucuón de las actividades conforme a dicho procedimiento"/>
    <s v="Gestión Contractual"/>
    <s v="DTCA"/>
    <x v="1"/>
    <m/>
    <s v="x"/>
    <s v="De Corrección"/>
    <s v="Remitir memorando de solicitud al supervisor DTCA-SUM-012-2020; DTCA-021-2021; PMC-DTCA-047-2020F; PMC-043-DTCA-2021, CD-DTCA-MTO-005-2021, contrato de obra nación No.007 de 2020,PMC-DTCA-031-2021, IPMC-DTCA-SUM-054-2020, Mantenimiento de cocina Corales del Rosario; CPS-316-2020, IPMC-DTCA-CPS-273-2020; para que efectúen el cargue de evidencias de ejecucion respectivo en el SECOP y posterior seguimiento y verificación del cargue."/>
    <x v="43"/>
    <d v="2022-12-15T00:00:00"/>
    <n v="379"/>
    <s v="VENCIDA"/>
    <s v="MEMORANDO DE SOLICITUD DE CARGUE DE DOCUMENTOS"/>
    <s v="CANTIDAD"/>
    <n v="1"/>
    <m/>
    <m/>
    <s v="FANNY SABOGAL AGUDELO"/>
    <m/>
    <m/>
    <m/>
    <s v="ABIERTA"/>
    <m/>
    <s v="Se suscribe con Orfeo No 20221200010913 de fecha 21/11/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IA INTERNA "/>
    <m/>
    <d v="2021-07-06T00:00:00"/>
    <x v="0"/>
    <s v="NO CONFORMIDAD No.12: _x000a_En la revisión realizada, se observa que, no se actualiza la página de SECOP II, con los soportes del contrato y la evidencia de facturas que permitan determinar si hubo ejecución de éste, durante la vigencia 2021. Incumpliendo lo establecido en artículo 5 y 12 de la ley 1712 de 2014, así como el artículo 2.2.1.1.1.7.1 del Decreto 1082 de 2015. "/>
    <s v="Por falta de autocontrol, revisión y seguimiento de la ejecucuón de las actividades conforme a dicho procedimiento"/>
    <s v="Gestión Contractual"/>
    <s v="DTCA"/>
    <x v="1"/>
    <m/>
    <s v="x"/>
    <s v="Correctiva"/>
    <s v="Generar Alertas a los supervisores y contratistas de la DTCA y sus Aps, recordando  los documentos necesarios para general el pago"/>
    <x v="43"/>
    <d v="2023-11-30T00:00:00"/>
    <n v="29"/>
    <s v="VENCIDA"/>
    <s v="divulgacion pieza de comunicación con alerta"/>
    <s v="CANTIDAD"/>
    <n v="12"/>
    <m/>
    <m/>
    <s v="FANNY SABOGAL AGUDELO"/>
    <m/>
    <m/>
    <m/>
    <s v="ABIERTA"/>
    <m/>
    <s v="Se suscribe con Orfeo No 20221200010913 de fecha 21/11/2022_x000a_30/11/2023 Mediante memorando No.20231200006923 del 24 de noviembre del 2023, se solicito al responsable las evidencias  de las acciones que se encuentran en estado abierto vencido."/>
  </r>
  <r>
    <s v="AUDITORIA INTERNA "/>
    <m/>
    <d v="2021-07-06T00:00:00"/>
    <x v="0"/>
    <s v="NO CONFORMIDAD No.12: _x000a_En la revisión realizada, se observa que, no se actualiza la página de SECOP II, con los soportes del contrato y la evidencia de facturas que permitan determinar si hubo ejecución de éste, durante la vigencia 2021. Incumpliendo lo establecido en artículo 5 y 12 de la ley 1712 de 2014, así como el artículo 2.2.1.1.1.7.1 del Decreto 1082 de 2015. "/>
    <s v="Por falta de autocontrol, revisión y seguimiento de la ejecucuón de las actividades conforme a dicho procedimiento"/>
    <s v="Gestión Contractual"/>
    <s v="DTCA"/>
    <x v="1"/>
    <m/>
    <s v="x"/>
    <s v="Correctiva"/>
    <s v="Celebrar mesa de trabajo con el gupo interno administrativo y financiero y de contratos para socializar y revisar lo establecido en el  incumpliendo lo establecido en el manual de contratación y supervisión Código: ABS_MN_01. y del procedimiento de cadena presupuestal GRFN_PR_06 identificando y  determinando los puntos de control y quien los ejecutará."/>
    <x v="43"/>
    <d v="2023-06-30T00:00:00"/>
    <n v="182"/>
    <s v="VENCIDA"/>
    <s v="Acta de reunión "/>
    <s v="CANTIDAD"/>
    <n v="2"/>
    <m/>
    <m/>
    <s v="FANNY SABOGAL AGUDELO"/>
    <m/>
    <m/>
    <m/>
    <s v="ABIERTA"/>
    <m/>
    <s v="Se suscribe con Orfeo No 20221200010913 de fecha 21/11/2022"/>
  </r>
  <r>
    <s v="AUDITORIA INTERNA "/>
    <m/>
    <d v="2021-07-06T00:00:00"/>
    <x v="0"/>
    <s v="NO CONFORMIDAD No.12: _x000a_En la revisión realizada, se observa que, no se actualiza la página de SECOP II, con los soportes del contrato y la evidencia de facturas que permitan determinar si hubo ejecución de éste, durante la vigencia 2021. Incumpliendo lo establecido en artículo 5 y 12 de la ley 1712 de 2014, así como el artículo 2.2.1.1.1.7.1 del Decreto 1082 de 2015. "/>
    <s v="Por falta de autocontrol, revisión y seguimiento de la ejecucuón de las actividades conforme a dicho procedimiento"/>
    <s v="Gestión Contractual"/>
    <s v="DTCA"/>
    <x v="1"/>
    <m/>
    <s v="x"/>
    <s v="Correctiva"/>
    <s v="Realizar seguimiento y verificación bimensual  del cumplimiento del manual de contratación a través de una revisión de muestra aleatoria de 10  contratos "/>
    <x v="43"/>
    <d v="2023-11-30T00:00:00"/>
    <n v="29"/>
    <s v="VENCIDA"/>
    <s v="Acta de reunión "/>
    <s v="CANTIDAD"/>
    <n v="12"/>
    <m/>
    <m/>
    <s v="FANNY SABOGAL AGUDELO"/>
    <m/>
    <m/>
    <m/>
    <s v="ABIERTA"/>
    <m/>
    <s v="Se suscribe con Orfeo No 20221200010913 de fecha 21/11/2022_x000a_30/11/2023 Mediante memorando No.20231200006923 del 24 de noviembre del 2023, se solicito al responsable las evidencias  de las acciones que se encuentran en estado abierto vencido."/>
  </r>
  <r>
    <s v="AUDITORIA INTERNA "/>
    <n v="1004"/>
    <d v="2021-07-06T00:00:00"/>
    <x v="0"/>
    <s v="NO CONFORMIDAD No.13: _x000a_Verificada la información contractual, no se evidencia pagos de varios meses del primer semestre del 2021, como tam_x0002_poco evidencia de modificación del contrato. Incumpliendo lo establecido en el principio de planeación establecidos en la Constitución Política en sus artículos 209, 339 y 341 y la Ley 80 en su artículo 26, así obligaciones estipuladas en el contrato que es considerado ley para las partes."/>
    <s v="Por debilidad administrativa en los seguimientos de ejecucuón de las actividades"/>
    <s v="Gestión Contractual"/>
    <s v="DTCA"/>
    <x v="1"/>
    <m/>
    <s v="x"/>
    <s v="De Corrección"/>
    <s v="Remitir memorando de solicitud al supervisor, para que efectué cargue en el SECOP de los soportes de ejecucion CD-DTCA-CMTO-001-2021, para mantenimiento de embarcaciones para Coralesdel rosario y posterior seguimiento y verificación del cargue."/>
    <x v="43"/>
    <d v="2022-12-15T00:00:00"/>
    <n v="379"/>
    <s v="VENCIDA"/>
    <s v="MEMORANDO DE SOLICITUD DE CARGUE DE DOCUMENTOS"/>
    <s v="CANTIDAD"/>
    <n v="1"/>
    <m/>
    <m/>
    <s v="FANNY SABOGAL AGUDELO"/>
    <m/>
    <m/>
    <m/>
    <s v="ABIERTA"/>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m/>
    <d v="2021-07-06T00:00:00"/>
    <x v="0"/>
    <s v="NO CONFORMIDAD No.13: Verificada la información contractual, no se evidencia pagos de varios meses del primer semestre del 2021, como tam_x0002_poco evidencia de modificación del contrato. Incumpliendo lo establecido en el principio de planeación establecidos en la Constitución Política en sus artículos 209, 339 y 341 y la Ley 80 en su artículo 26, así obligaciones estipuladas en el contrato que es considerado ley para las partes."/>
    <s v="Por debilidad administrativa en los seguimientos de ejecucuón de las actividades"/>
    <s v="Gestión Contractual"/>
    <s v="DTCA"/>
    <x v="1"/>
    <m/>
    <s v="x"/>
    <s v="Correctiva"/>
    <s v="Realizar seguimiento y verificación bimensual  del cumplimiento del manual de contratación y el procedimiento de cadena presupuestal a través de una revisión de muestra aleatoria de 10  contratos "/>
    <x v="43"/>
    <d v="2023-08-31T00:00:00"/>
    <n v="120"/>
    <s v="VENCIDA"/>
    <s v="Acta de reunión "/>
    <s v="CANTIDAD"/>
    <n v="12"/>
    <m/>
    <m/>
    <s v="FANNY SABOGAL AGUDELO"/>
    <m/>
    <m/>
    <m/>
    <s v="ABIERTA"/>
    <m/>
    <s v="Se suscribe con Orfeo No 20221200010913 de fecha 21/11/2022"/>
  </r>
  <r>
    <s v="AUDITORIA INTERNA "/>
    <m/>
    <d v="2021-07-06T00:00:00"/>
    <x v="0"/>
    <s v="NO CONFORMIDAD No.13: Verificada la información contractual, no se evidencia pagos de varios meses del primer semestre del 2021, como tam_x0002_poco evidencia de modificación del contrato. Incumpliendo lo establecido en el principio de planeación establecidos en la Constitución Política en sus artículos 209, 339 y 341 y la Ley 80 en su artículo 26, así obligaciones estipuladas en el contrato que es considerado ley para las partes."/>
    <s v="Por debilidad administrativa en los seguimientos de ejecucuón de las actividades"/>
    <s v="Gestión Contractual"/>
    <s v="DTCA"/>
    <x v="1"/>
    <m/>
    <s v="x"/>
    <s v="Correctiva"/>
    <s v="Celebrar mesa de trabajo con el gupo interno administrativo y financiero y de contratos para socializar y revisar lo establecido en el  incumpliendo lo establecido en el manual de contratación y supervisión Código: ABS_MN_01. identificando y  determinando los puntos de control y quien los ejecutará."/>
    <x v="43"/>
    <d v="2023-06-30T00:00:00"/>
    <n v="182"/>
    <s v="VENCIDA"/>
    <s v="Acta de reunión "/>
    <s v="CANTIDAD"/>
    <n v="2"/>
    <m/>
    <m/>
    <s v="FANNY SABOGAL AGUDELO"/>
    <m/>
    <m/>
    <m/>
    <s v="ABIERTA"/>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n v="1005"/>
    <d v="2021-07-06T00:00:00"/>
    <x v="0"/>
    <s v="NO CONFORMIDAD No.15: _x000a_Revisados los contratos, no se adjuntan los soportes del proveedor que acrediten el cumplimiento de las formalidades contractuales. Incumpliendo lo establecido en el manual de contratación y supervisión Código: ABS_MN_01 y el Decreto Reglamentario Único 1081 de 2015, Artículo 2.1.1.2.1.8. Publicación de la ejecución de contratos. Y de la obligación contenida en el literal g) del artículo 11 de la Ley 1712 de 2014."/>
    <s v="Por debilidad administrativa en cuanto al seguimiento, revision y verificación dela debida ejecución del manual de contratación y supervisión."/>
    <s v="Gestión Contractual"/>
    <s v="DTCA"/>
    <x v="1"/>
    <m/>
    <s v="x"/>
    <s v="De Corrección"/>
    <s v="Remitir memorando de solicitud al supervisor, para que efectué cargue en el SECOP de los soportes de ejecucion DTCA-031-2021 Colorados y Corales del Rosario, mantenimiento de equipo y posterior seguimiento y verificación del cargue."/>
    <x v="43"/>
    <d v="2022-12-15T00:00:00"/>
    <n v="379"/>
    <s v="VENCIDA"/>
    <s v="MEMORANDO DE SOLICITUD DE CARGUE DE DOCUMENTOS"/>
    <s v="CANTIDAD"/>
    <n v="1"/>
    <m/>
    <m/>
    <s v="FANNY SABOGAL AGUDELO"/>
    <m/>
    <m/>
    <m/>
    <s v="ABIERTA"/>
    <m/>
    <s v="Se suscribe con Orfeo No 20221200010913 de fecha 21/11/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IA INTERNA "/>
    <m/>
    <d v="2021-07-06T00:00:00"/>
    <x v="0"/>
    <s v="NO CONFORMIDAD No.15: _x000a_Revisados los contratos, no se adjuntan los soportes del proveedor que acrediten el cumplimiento de las formalidades contractuales. Incumpliendo lo establecido en el manual de contratación y supervisión Código: ABS_MN_01 y el Decreto Reglamentario Único 1081 de 2015, Artículo 2.1.1.2.1.8. Publicación de la ejecución de contratos. Y de la obligación contenida en el literal g) del artículo 11 de la Ley 1712 de 2014."/>
    <s v="Por debilidad administrativa en cuanto al seguimiento, revision y verificación dela debida ejecución del manual de contratación y supervisión."/>
    <s v="Gestión Contractual"/>
    <s v="DTCA"/>
    <x v="1"/>
    <m/>
    <s v="x"/>
    <s v="Correctiva"/>
    <s v="Celebrar mesa de trabajo con el gupo interno de contratos para socializar y revisar lo establecido en el manual de contratación y supervisión Código: ABS_MN_01 y el procedimiento ABS_PR_02_Contratacion_Directa_V_ y en cumplimiento de  en cumplimiento de lo establecido en el Artículo 227 del Decreto 019 de 2012, modificado por el artículo _x000a_155. Reportes al Sistema de Información y Gestión del Empleo Público – SIGEP; identificando y  determinando los puntos de control y quien los ejecutará."/>
    <x v="43"/>
    <d v="2023-06-30T00:00:00"/>
    <n v="182"/>
    <s v="VENCIDA"/>
    <s v="Acta de reunión "/>
    <s v="CANTIDAD"/>
    <n v="2"/>
    <m/>
    <m/>
    <s v="FANNY SABOGAL AGUDELO"/>
    <m/>
    <m/>
    <m/>
    <s v="ABIERTA"/>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m/>
    <d v="2021-07-06T00:00:00"/>
    <x v="0"/>
    <s v="NO CONFORMIDAD No.15: _x000a_Revisados los contratos, no se adjuntan los soportes del proveedor que acrediten el cumplimiento de las formalidades contractuales. Incumpliendo lo establecido en el manual de contratación y supervisión Código: ABS_MN_01 y el Decreto Reglamentario Único 1081 de 2015, Artículo 2.1.1.2.1.8. Publicación de la ejecución de contratos. Y de la obligación contenida en el literal g) del artículo 11 de la Ley 1712 de 2014."/>
    <s v="Por debilidad administrativa en cuanto al seguimiento, revision y verificación dela debida ejecución del manual de contratación y supervisión."/>
    <s v="Gestión Contractual"/>
    <s v="DTCA"/>
    <x v="1"/>
    <m/>
    <s v="x"/>
    <s v="Correctiva"/>
    <s v="Realizar seguimiento y verificación bimensual  del cumplimiento del manual de contratación  y el procedimiento de cadena presupuestala través de una revisión de muestra aleatoria de 10  contratos "/>
    <x v="43"/>
    <d v="2023-11-30T00:00:00"/>
    <n v="29"/>
    <s v="VENCIDA"/>
    <s v="Acta de reunión "/>
    <s v="CANTIDAD"/>
    <n v="6"/>
    <m/>
    <m/>
    <s v="FANNY SABOGAL AGUDELO"/>
    <m/>
    <m/>
    <m/>
    <s v="ABIERTA"/>
    <m/>
    <s v="Se suscribe con Orfeo No 20221200010913 de fecha 21/11/2022"/>
  </r>
  <r>
    <s v="AUDITORIA INTERNA "/>
    <n v="1006"/>
    <d v="2021-07-06T00:00:00"/>
    <x v="0"/>
    <s v="NO CONFORMIDAD No.10: Se evidenció que los contratos no están siendo revisados previamente, con el fin de verificar que contengan los soportes respectivos, tales como CDP y RP como documentos precontractuales y de ejecución. Incumpliendo lo establecido el manual de contratación y supervisión Código: ABS_MN_01"/>
    <s v="Por falta de revisión y verificación del cumplimiento del procedimiento de contratación directa."/>
    <s v="Gestión Contractual"/>
    <s v="DTCA"/>
    <x v="1"/>
    <m/>
    <s v="x"/>
    <s v="Correctiva"/>
    <s v="Celebrar mesa de trabajo con el gupo interno administrativo y financiero y de contratos para socializar y revisar lo establecido en el  incumpliendo lo establecido en el manual de contratación y supervisión Código: ABS_MN_01. identificando y  determinando los puntos de control y quien los ejecutará."/>
    <x v="43"/>
    <d v="2023-06-30T00:00:00"/>
    <n v="182"/>
    <s v="VENCIDA"/>
    <s v="Acta de reunión "/>
    <s v="CANTIDAD"/>
    <n v="2"/>
    <m/>
    <m/>
    <s v="FANNY SABOGAL AGUDELO"/>
    <m/>
    <m/>
    <m/>
    <s v="ABIERTA"/>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m/>
    <d v="2021-07-06T00:00:00"/>
    <x v="0"/>
    <s v="NO CONFORMIDAD No.10: Se evidenció que los contratos no están siendo revisados previamente, con el fin de verificar que contengan los soportes respectivos, tales como CDP y RP como documentos precontractuales y de ejecución. Incumpliendo lo establecido el manual de contratación y supervisión Código: ABS_MN_01"/>
    <s v="Por falta de revisión y verificación del cumplimiento del procedimiento de contratación directa."/>
    <s v="Gestión Contractual"/>
    <s v="DTCA"/>
    <x v="1"/>
    <m/>
    <s v="x"/>
    <s v="Correctiva"/>
    <s v="Realizar verificacion de los documentos  y firmas correspondientes en  los diferentes contratos de prestación de servicios en la plataforma SECOP II estableciendo una matriz de seguimiento al cumplimiento en cada no de ellos"/>
    <x v="43"/>
    <d v="2023-11-30T00:00:00"/>
    <n v="29"/>
    <s v="VENCIDA"/>
    <s v="matriz de verificacion"/>
    <s v="PORCENTAJE"/>
    <n v="100"/>
    <m/>
    <m/>
    <s v="FANNY SABOGAL AGUDELO"/>
    <m/>
    <m/>
    <m/>
    <s v="ABIERTA"/>
    <m/>
    <s v="Se suscribe con Orfeo No 20221200010913 de fecha 21/11/2022"/>
  </r>
  <r>
    <s v="AUDITORIA INTERNA "/>
    <n v="1007"/>
    <d v="2021-07-06T00:00:00"/>
    <x v="0"/>
    <s v="OBSERVACION No. 1.En el formato de hoja de vida del SIGEP, de los contratos de prestación de servicios, no aparece firmada por el Coor_x0002_dinador de Contratos o Responsable, donde conste la verificación de la información suministrada por el contratistaquien certifica que la información aportada por quien diligenció y firmó el formulario fue constatada frente a los docu_x0002_mentos presentados como soporte según los lineamientos establecidos en el instructivo del formato de la hoja de vida, _x000a_https://www.funcionpublica.gov.co/instructivo-del-formato-unico-hoja-de-vida-persona-natural. "/>
    <s v="n/a"/>
    <s v="Gestión Contractual"/>
    <s v="DTCA"/>
    <x v="1"/>
    <m/>
    <s v="x"/>
    <s v="De Mejora"/>
    <s v="Realizar verificacion de los documentos  recibidos para  los diferentes contratos de prestación de servicios en la plataforma SECOP II estableciendo una matriz de seguimiento al cumplimiento de los requisitos"/>
    <x v="43"/>
    <d v="2023-11-30T00:00:00"/>
    <n v="29"/>
    <s v="VENCIDA"/>
    <s v="matriz de verificacion"/>
    <s v="PORCENTAJE"/>
    <n v="100"/>
    <m/>
    <m/>
    <s v="FANNY SABOGAL AGUDELO"/>
    <m/>
    <m/>
    <m/>
    <s v="ABIERTA"/>
    <m/>
    <s v="Se suscribe con Orfeo No 20221200010913 de fecha 21/11/2022_x000a__x000a_26/05/2023: Mediante memorando 20231200002983, del 25 de mayo de 2023, el grupo de Control Interno solicitó las evidencias del cumplimiento de las acciones vencidas."/>
  </r>
  <r>
    <s v="AUDITORIA INTERNA "/>
    <n v="1008"/>
    <d v="2022-10-20T00:00:00"/>
    <x v="0"/>
    <s v="NO CONFORMIDAD No.1: GRUPO DE TALENTO HUMANO_x000a_Como resultado de la verificación realizada al cumplimiento del Procedimiento Concertación Seguimiento y Evaluación de los Acuerdos de Gestión, se observó que no se están archivando con oportunidad los Acuerdos de Gestión de los Gerentes Públicos en las historias laborales de los mismos, teniendo en cuenta que de la muestra seleccionada han pasado hasta 12 meses de suscrito el acuerdo de gestión y a la fecha no reposa en las carpetas de los gerentes, incrementando el riesgo de pérdida y deterioro del documento."/>
    <s v="Por qué por no se remoto la actividad de “Archivar el acuerdo de gestión en la historia laboral del gerente público”, después del venteamiento de emergencia sanitaria.  "/>
    <s v="Gestión del Talento Humano"/>
    <s v="NIVEL CENTRAL"/>
    <x v="10"/>
    <m/>
    <s v="x"/>
    <s v="De Corrección"/>
    <s v="Imprimir y archivar los acuerdos de gestión en la historia laboral de los Gerentes Públicos."/>
    <x v="11"/>
    <d v="2023-07-30T00:00:00"/>
    <n v="152"/>
    <s v="VENCIDA"/>
    <s v="Historias laborales actualizadas"/>
    <s v="CANTIDAD"/>
    <n v="3"/>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x v="0"/>
    <s v="NO CONFORMIDAD No.1: GRUPO DE TALENTO HUMANO_x000a_Como resultado de la verificación realizada al cumplimiento del Procedimiento Concertación Seguimiento y Evaluación de los Acuerdos de Gestión, se observó que no se están archivando con oportunidad los Acuerdos de Gestión de los Gerentes Públicos en las historias laborales de los mismos, teniendo en cuenta que de la muestra seleccionada han pasado hasta 12 meses de suscrito el acuerdo de gestión y a la fecha no reposa en las carpetas de los gerentes, incrementando el riesgo de pérdida y deterioro del documento."/>
    <s v="Por qué por no se remoto la actividad de “Archivar el acuerdo de gestión en la historia laboral del gerente público”, después del venteamiento de emergencia sanitaria.  "/>
    <s v="Gestión del Talento Humano"/>
    <s v="NIVEL CENTRAL"/>
    <x v="10"/>
    <m/>
    <s v="x"/>
    <s v="Correctiva"/>
    <s v="Socializar el procedimiento al GGH y OAP el GTH_PR_28_ Concertación, seguimiento y evaluación de los acuerdos de gestión _ V_1 pdf, respecto a las actividades y responsabilidades del mismo."/>
    <x v="11"/>
    <d v="2023-07-30T00:00:00"/>
    <n v="152"/>
    <s v="VENCIDA"/>
    <s v="Procedimiento socializ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09"/>
    <d v="2022-10-20T00:00:00"/>
    <x v="0"/>
    <s v="NO CONFORMIDAD No.2: GRUPO DE GESTIÓN FINANCIERA-GRUPO DE TALENTO HUMANO_x000a_Como resultado de la verificación realizada al cumplimiento del Instructivo Medición Competencia Laboral Funciona-ríos Provisionales y los que se encuentran en Régimen Especial de Manejo PNN, se evidenció el incumplimiento por parte del grupo de Gestión Financiera en cuanto a la no suscripción del Plan de Seguimiento y Medición de la Competencia Laboral y la realización de los seguimientos correspondientes durante la vigencia 2021 por parte del jefe inmediato del área."/>
    <s v="Por falta de capacitación y sensibilización del Instructivo Medición Competencia Laboral Funcionarios Provisionales y los que se encuentran en Régimen Especial de Manejo PNN"/>
    <s v="Gestión del Talento Humano"/>
    <s v="NIVEL CENTRAL"/>
    <x v="10"/>
    <m/>
    <s v="x"/>
    <s v="De Corrección"/>
    <s v="Validar que el profesional del Grupo de Gestión Financiera cuente con la evaluación de Medición de la Competencia Laboral "/>
    <x v="11"/>
    <d v="2023-07-30T00:00:00"/>
    <n v="152"/>
    <s v="VENCIDA"/>
    <s v="Medición de la Competencia Laboral "/>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x v="0"/>
    <s v="NO CONFORMIDAD No.2: GRUPO DE GESTIÓN FINANCIERA-GRUPO DE TALENTO HUMANO_x000a_Como resultado de la verificación realizada al cumplimiento del Instructivo Medición Competencia Laboral Funciona-ríos Provisionales y los que se encuentran en Régimen Especial de Manejo PNN, se evidenció el incumplimiento por parte del grupo de Gestión Financiera en cuanto a la no suscripción del Plan de Seguimiento y Medición de la Competencia Laboral y la realización de los seguimientos correspondientes durante la vigencia 2021 por parte del jefe inmediato del área."/>
    <s v="Por falta de capacitación y sensibilización del Instructivo Medición Competencia Laboral Funcionarios Provisionales y los que se encuentran en Régimen Especial de Manejo PNN"/>
    <s v="Gestión del Talento Humano"/>
    <s v="NIVEL CENTRAL"/>
    <x v="10"/>
    <m/>
    <s v="x"/>
    <s v="Correctiva"/>
    <s v="Socializar el Instructivo Medición Competencia Laboral Funciona-ríos Provisionales y los que se encuentran en Régimen Especial de Manejo PNN, respecto a las actividades y responsabilidades del mismo, a los jefes inmediatos qui tienen a su cargo provisionales"/>
    <x v="11"/>
    <d v="2023-07-30T00:00:00"/>
    <n v="152"/>
    <s v="VENCIDA"/>
    <s v="Instructivo socializ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0"/>
    <d v="2022-10-20T00:00:00"/>
    <x v="0"/>
    <s v="NO CONFORMIDAD No.3: GRUPO DE TALENTO HUMANO_x000a_Como resultado de la verificación realizada al desarrollo del Instructivo Inducción y Reinducción, se evidencia que no se está llevando a cabo esta actividad a la totalidad de los funcionarios que ingresan a la entidad, observando debilidades en la definición de controles que permitan asegurar que la totalidad de los funcionarios reciban la socialización correspondiente y de interés para el desempeño de sus labores."/>
    <s v="El instructivo que define el cronograma no se encuentra actualizado."/>
    <s v="Gestión del Talento Humano"/>
    <s v="NIVEL CENTRAL"/>
    <x v="10"/>
    <m/>
    <s v="x"/>
    <s v="De Corrección"/>
    <s v="Actualizar el cronograma de inducción y reinducción de PNNC"/>
    <x v="11"/>
    <d v="2023-07-30T00:00:00"/>
    <n v="152"/>
    <s v="VENCIDA"/>
    <s v="Cronograma de inducción y reinducción actualiz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x v="0"/>
    <s v="NO CONFORMIDAD No.3: GRUPO DE TALENTO HUMANO_x000a_Como resultado de la verificación realizada al desarrollo del Instructivo Inducción y Reinducción, se evidencia que no se está llevando a cabo esta actividad a la totalidad de los funcionarios que ingresan a la entidad, observando debilidades en la definición de controles que permitan asegurar que la totalidad de los funcionarios reciban la socialización correspondiente y de interés para el desempeño de sus labores."/>
    <s v="El instructivo que define el cronograma no se encuentra actualizado."/>
    <s v="Gestión del Talento Humano"/>
    <s v="NIVEL CENTRAL"/>
    <x v="10"/>
    <m/>
    <s v="x"/>
    <s v="Correctiva"/>
    <s v="Actualizar y socializar el instructivo de inducción y reinducción"/>
    <x v="11"/>
    <d v="2023-07-30T00:00:00"/>
    <n v="152"/>
    <s v="VENCIDA"/>
    <s v="Instructivo actualizado y socializ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1"/>
    <d v="2022-10-20T00:00:00"/>
    <x v="0"/>
    <s v="NO CONFORMIDAD No. 4 GRUPO DE TALENTO HUMANO_x000a_Como resultado de la verificación realizada a la aplicación del Instructivo para la Tabulación de la Evaluación de la Capacitación, verificó que no se está realizando la evaluación de las capacitaciones, de conformidad con el objetivo del instructivo enunciado, es decir no se lleva a cabo la evaluación de las capacitaciones ni la tabulación de las mismas, lo que conlleva a la imposibilidad del análisis de resultados e implementación de acciones a partir de los mismos."/>
    <s v="El instructivo que define los lineamientos de evaluación de capacitación no se encuentra actualizado."/>
    <s v="Gestión del Talento Humano"/>
    <s v="NIVEL CENTRAL"/>
    <x v="10"/>
    <m/>
    <s v="x"/>
    <s v="De Corrección"/>
    <s v="Actualizar el instructivo de Tabulación de la Evaluación de la Capacitación"/>
    <x v="11"/>
    <d v="2023-07-30T00:00:00"/>
    <n v="152"/>
    <s v="VENCIDA"/>
    <s v="Instructivo actualizado "/>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x v="0"/>
    <s v="NO CONFORMIDAD No. 4 GRUPO DE TALENTO HUMANO_x000a_Como resultado de la verificación realizada a la aplicación del Instructivo para la Tabulación de la Evaluación de la Capacitación, verificó que no se está realizando la evaluación de las capacitaciones, de conformidad con el objetivo del instructivo enunciado, es decir no se lleva a cabo la evaluación de las capacitaciones ni la tabulación de las mismas, lo que conlleva a la imposibilidad del análisis de resultados e implementación de acciones a partir de los mismos."/>
    <s v="El instructivo que define los lineamientos de evaluación de capacitación no se encuentra actualizado."/>
    <s v="Gestión del Talento Humano"/>
    <s v="NIVEL CENTRAL"/>
    <x v="10"/>
    <m/>
    <s v="x"/>
    <s v="Correctiva"/>
    <s v="Socializar el instructivo de Tabulación de la Evaluación de la Capacitación"/>
    <x v="11"/>
    <d v="2023-07-30T00:00:00"/>
    <n v="152"/>
    <s v="VENCIDA"/>
    <s v="Instructivo socializado"/>
    <s v="CANTIDAD"/>
    <n v="1"/>
    <m/>
    <m/>
    <s v="FANNY SABOGAL AGUDELO"/>
    <m/>
    <m/>
    <m/>
    <s v="ABIERTA"/>
    <m/>
    <s v="Mediante memorando con radicado Orfeo No 20221200011333 de fecha 5 diciembre de 2022 se aprobó la suscripción de_x000a__x000a_15/12/2023: Mediante memorando No. 20231200007233 del 4 de diciembre de 2023, se requirio evidencias de las acciones que se encuenrtan en estado abierto vencidas con el fin de actualizar la matriz.l plan de mejoramiento. "/>
  </r>
  <r>
    <s v="AUDITORIA INTERNA "/>
    <n v="1012"/>
    <d v="2022-10-20T00:00:00"/>
    <x v="0"/>
    <s v="NO CONFORMIDAD No. 5 GRUPO DE TALENTO HUMANO_x000a_Como resultado de la verificación realizada al cumplimiento de las actividades definidas en el Plan Estratégico de Talento Humano, para la variable “Elaborar un plan de monitoreo y seguimiento del SIGEP definiendo la periódico-dad de verificación y al que se le evalúa la eficacia de su implementación, a nivel nacional.” Se evidenció que para la vigencia 2021 no se llevaron a cabo las actividades de verificación trimestral por parte del GGH, ni de la evaluación a la eficacia de la implementación del SIGEP."/>
    <s v="No se cuenta con la actualización correspondiente a la plataforma SIGEP II. "/>
    <s v="Gestión del Talento Humano"/>
    <s v="NIVEL CENTRAL"/>
    <x v="10"/>
    <m/>
    <s v="x"/>
    <s v="De Corrección"/>
    <s v="Actualizar el plan de monitoreo SIGEP "/>
    <x v="11"/>
    <d v="2023-07-30T00:00:00"/>
    <n v="152"/>
    <s v="VENCIDA"/>
    <s v="Plan de monitoreo actualizado "/>
    <s v="CANTIDAD"/>
    <n v="1"/>
    <m/>
    <m/>
    <s v="FANNY SABOGAL AGUDELO"/>
    <m/>
    <m/>
    <m/>
    <s v="ABIERTA"/>
    <m/>
    <s v="Mediante memorando con radicado Orfeo No 20221200011333 de fecha 5 diciembre de 2022 se aprobó la suscripción del plan de mejoramiento. _x000a__x000a__x000a_23/05/2023: Mediante memorando 20231200002993, del 25 de mayo de 2023, el grupo de Control Interno solicitó las evidencias del cumplimiento de las acciones vencidas. _x000a__x000a_15/12/2023: Mediante memorando No. 20231200007233 del 4 de diciembre de 2023, se requirio evidencias de las acciones que se encuenrtan en estado abierto vencidas con el fin de actualizar la matriz."/>
  </r>
  <r>
    <s v="AUDITORIA INTERNA "/>
    <m/>
    <d v="2022-10-20T00:00:00"/>
    <x v="0"/>
    <s v="NO CONFORMIDAD No. 5 GRUPO DE TALENTO HUMANO_x000a_Como resultado de la verificación realizada al cumplimiento de las actividades definidas en el Plan Estratégico de Talento Humano, para la variable “Elaborar un plan de monitoreo y seguimiento del SIGEP definiendo la periódico-dad de verificación y al que se le evalúa la eficacia de su implementación, a nivel nacional.” Se evidenció que para la vigencia 2021 no se llevaron a cabo las actividades de verificación trimestral por parte del GGH, ni de la evaluación a la eficacia de la implementación del SIGEP."/>
    <s v="No se cuenta con la actualización correspondiente a la plataforma SIGEP II. "/>
    <s v="Gestión del Talento Humano"/>
    <s v="NIVEL CENTRAL"/>
    <x v="10"/>
    <m/>
    <s v="x"/>
    <s v="Correctiva"/>
    <s v="Socializar el plan de monitoreo SIGEP "/>
    <x v="11"/>
    <d v="2023-07-30T00:00:00"/>
    <n v="152"/>
    <s v="VENCIDA"/>
    <s v="Plan de monitoreo socializado"/>
    <s v="CANTIDAD"/>
    <n v="1"/>
    <m/>
    <m/>
    <s v="FANNY SABOGAL AGUDELO"/>
    <m/>
    <m/>
    <m/>
    <s v="ABIERTA"/>
    <m/>
    <s v="Mediante memorando con radicado Orfeo No 20221200011333 de fecha 5 diciembre de 2022 se aprobó la suscripción del plan de mejoramiento._x000a__x000a_15/12/2023: Mediante memorando No. 20231200007233 del 4 de diciembre de 2023, se requirio evidencias de las acciones que se encuenrtan en estado abierto vencidas con el fin de actualizar la matriz. "/>
  </r>
  <r>
    <s v="AUDITORIA INTERNA "/>
    <n v="1013"/>
    <d v="2022-10-20T00:00:00"/>
    <x v="0"/>
    <s v="NO CONFORMIDAD No. 6: GRUPO DE TALENTO HUMANO_x000a_Como resultado de la verificación realizada al cumplimiento de las actividades definidas en el Plan Estratégico de Talento Humano, para la variable “Elaborar un plan de monitoreo y seguimiento del SIGEP definiendo la periodicidad de verificación y al que se le evalúa la eficacia de su implementación, a nivel nacional.” se evidencio que para la vigencia 2021, la entidad no cumplió con las disposiciones normativas (Decreto 2011 de 2017) en cuanto a la vinculación de personal discapacitado, encontrando vinculado un (1) funcionario en condición de discapacidad cuando se debieron vincular catorce (14) funcionarios."/>
    <s v="Desconocimiento por parte de la Dirección General respecto al cumplimiento del Decreto 2011 de 2017"/>
    <s v="Gestión del Talento Humano"/>
    <s v="NIVEL CENTRAL"/>
    <x v="10"/>
    <m/>
    <s v="x"/>
    <s v="De Corrección"/>
    <s v="Remitir comunicación a Dirección General, donde se relacione y se contextualice la obligatoriedad del cumplimiento Decreto 2011 de 2017, para recibir las instrucciones correspondientes del tema"/>
    <x v="11"/>
    <d v="2023-07-30T00:00:00"/>
    <n v="152"/>
    <s v="VENCIDA"/>
    <s v="Numero de Orfeos remitidos"/>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x v="0"/>
    <s v="NO CONFORMIDAD No. 6: GRUPO DE TALENTO HUMANO_x000a_Como resultado de la verificación realizada al cumplimiento de las actividades definidas en el Plan Estratégico de Talento Humano, para la variable “Elaborar un plan de monitoreo y seguimiento del SIGEP definiendo la periodicidad de verificación y al que se le evalúa la eficacia de su implementación, a nivel nacional.” se evidencio que para la vigencia 2021, la entidad no cumplió con las disposiciones normativas (Decreto 2011 de 2017) en cuanto a la vinculación de personal discapacitado, encontrando vinculado un (1) funcionario en condición de discapacidad cuando se debieron vincular catorce (14) funcionarios."/>
    <s v="Desconocimiento por parte de la Dirección General respecto al cumplimiento del Decreto 2011 de 2017"/>
    <s v="Gestión del Talento Humano"/>
    <s v="NIVEL CENTRAL"/>
    <x v="10"/>
    <m/>
    <s v="x"/>
    <s v="Correctiva"/>
    <s v="Elaborar y socializar fichas y/o comunicaciones, respecto a la implementación del Decreto 2011 de 2017."/>
    <x v="11"/>
    <d v="2023-07-30T00:00:00"/>
    <n v="152"/>
    <s v="VENCIDA"/>
    <s v="Fichas y/o comunicaciones socializadas"/>
    <s v="CANTIDAD"/>
    <n v="2"/>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4"/>
    <d v="2022-10-20T00:00:00"/>
    <x v="0"/>
    <s v="NO CONFORMIDAD No. 7: GRUPO DE TALENTO HUMANO_x000a_Como resultado de la verificación realizada al cumplimiento de las actividades definidas en el Plan Estratégico de Talento Humano, con relación al Plan de Acción Política de Integridad, para la variable “Realizar el diagnóstico del estado actual de la entidad en temas de integridad” se observó que no se dio cumplimiento integral de las acciones establecidas en dicho plan, teniendo en cuenta que no se realizaron los seguimientos trimestrales planteados a fin de hacer seguimiento a la implementación de los temas de integridad en la entidad."/>
    <s v="El cronograma del plan de acción de la política de integridad se encuentra desactualizado  "/>
    <s v="Gestión del Talento Humano"/>
    <s v="NIVEL CENTRAL"/>
    <x v="10"/>
    <m/>
    <s v="x"/>
    <s v="De Corrección"/>
    <s v="Elaborar el plan de acción de la Política de integridad "/>
    <x v="11"/>
    <d v="2023-07-30T00:00:00"/>
    <n v="152"/>
    <s v="VENCIDA"/>
    <s v="plan de acción de la Política de integridad Elaborado "/>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x v="0"/>
    <s v="NO CONFORMIDAD No. 7: GRUPO DE TALENTO HUMANO_x000a_Como resultado de la verificación realizada al cumplimiento de las actividades definidas en el Plan Estratégico de Talento Humano, con relación al Plan de Acción Política de Integridad, para la variable “Realizar el diagnóstico del estado actual de la entidad en temas de integridad” se observó que no se dio cumplimiento integral de las acciones establecidas en dicho plan, teniendo en cuenta que no se realizaron los seguimientos trimestrales planteados a fin de hacer seguimiento a la implementación de los temas de integridad en la entidad."/>
    <s v="El cronograma del plan de acción de la política de integridad se encuentra desactualizado  "/>
    <s v="Gestión del Talento Humano"/>
    <s v="NIVEL CENTRAL"/>
    <x v="10"/>
    <m/>
    <s v="x"/>
    <s v="Correctiva"/>
    <s v="Socializar el plan de acción Política de integridad"/>
    <x v="11"/>
    <d v="2023-07-30T00:00:00"/>
    <n v="152"/>
    <s v="VENCIDA"/>
    <s v="plan de acción de la Política de integridad socializado "/>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5"/>
    <d v="2022-10-20T00:00:00"/>
    <x v="0"/>
    <s v="NO CONFORMIDAD No. 8: GRUPO DE TALENTO HUMANO_x000a_Como resultado de la verificación realizada al cumplimiento de las actividades definidas en el Plan Estratégico de Talento Humano, con relación al Plan de Acción Política de Integridad, para la variable “Evaluación de Resultados de la implementación del Código de Integridad” se evidenció que no se realizaron durante la vigencia 2021 la aplica-ción de las evaluaciones enunciadas en la acción, incumpliendo así con la realización de las actividades definidas en los planes de acción del PETH."/>
    <s v="El cronograma de ampliación de evaluación de resultados de implementación de la política de integridad se encuentra desactualizado  "/>
    <s v="Gestión del Talento Humano"/>
    <s v="NIVEL CENTRAL"/>
    <x v="10"/>
    <m/>
    <s v="x"/>
    <s v="De Corrección"/>
    <s v="Elaborar cronograma de ampliación de evaluación de resultados de implementación de la política de integridad "/>
    <x v="11"/>
    <d v="2023-07-30T00:00:00"/>
    <n v="152"/>
    <s v="VENCIDA"/>
    <s v="cronograma de elaborado "/>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x v="0"/>
    <s v="NO CONFORMIDAD No. 8: GRUPO DE TALENTO HUMANO_x000a_Como resultado de la verificación realizada al cumplimiento de las actividades definidas en el Plan Estratégico de Talento Humano, con relación al Plan de Acción Política de Integridad, para la variable “Evaluación de Resultados de la implementación del Código de Integridad” se evidenció que no se realizaron durante la vigencia 2021 la aplica-ción de las evaluaciones enunciadas en la acción, incumpliendo así con la realización de las actividades definidas en los planes de acción del PETH."/>
    <s v="El cronograma de ampliación de evaluación de resultados de implementación de la política de integridad se encuentra desactualizado  "/>
    <s v="Gestión del Talento Humano"/>
    <s v="NIVEL CENTRAL"/>
    <x v="10"/>
    <m/>
    <s v="x"/>
    <s v="Correctiva"/>
    <s v="Socializar cronograma de ampliación de evaluación de resultados de implementación de la política de integridad "/>
    <x v="11"/>
    <d v="2023-07-30T00:00:00"/>
    <n v="152"/>
    <s v="VENCIDA"/>
    <s v="cronograma de socializado  "/>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6"/>
    <d v="2022-10-20T00:00:00"/>
    <x v="0"/>
    <s v="NO CONFORMIDAD No.9: GRUPO DE TALENTO HUMANO_x000a_Como resultado de la verificación realizada al cumplimiento de las actividades definidas en el GTH_PR_30 Procedimiento Conflicto de Intereses, a partir de la verificación de la muestra seleccionada se pudo constatar que no todos los funcionarios de planta de la entidad, cumplen con las disposiciones de las políticas de operación del procedimiento en lo relacionado con la actualización de la declaración de conflicto de interés cada año a través del formato de declaración de bienes y rentas en el aplicativo de la función pública antes del 31 de mayo de cada vigencia (…) Lo anterior, no permite evidenciar el cumplimiento integral de la declaración de conflicto de interés de la que trata la Ley 2013 de 2019, Artículo 2. (…) literal f) “Las personas naturales y jurídicas. públicas o privadas, que presten función pública, que presten servicios públicos respecto de la información directamente relacionada con la prestación del servicio público."/>
    <s v="El GTH_PR_30 Procedimiento Conflicto de Intereses se encuentra desactualizado  "/>
    <s v="Gestión del Talento Humano"/>
    <s v="NIVEL CENTRAL"/>
    <x v="10"/>
    <m/>
    <s v="x"/>
    <s v="De Corrección"/>
    <s v="Actualizar el procedimiento GTH_PR_30 Procedimiento Conflicto de Intereses"/>
    <x v="11"/>
    <d v="2023-07-30T00:00:00"/>
    <n v="152"/>
    <s v="VENCIDA"/>
    <s v=" GTH_PR_30 Procedimiento Conflicto de Intereses 1 Actualiz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x v="0"/>
    <s v="NO CONFORMIDAD No.9: GRUPO DE TALENTO HUMANO_x000a_Como resultado de la verificación realizada al cumplimiento de las actividades definidas en el GTH_PR_30 Procedimiento Conflicto de Intereses, a partir de la verificación de la muestra seleccionada se pudo constatar que no todos los funcionarios de planta de la entidad, cumplen con las disposiciones de las políticas de operación del procedimiento en lo relacionado con la actualización de la declaración de conflicto de interés cada año a través del formato de declaración de bienes y rentas en el aplicativo de la función pública antes del 31 de mayo de cada vigencia (…) Lo anterior, no permite evidenciar el cumplimiento integral de la declaración de conflicto de interés de la que trata la Ley 2013 de 2019, Artículo 2. (…) literal f) “Las personas naturales y jurídicas. públicas o privadas, que presten función pública, que presten servicios públicos respecto de la información directamente relacionada con la prestación del servicio público."/>
    <s v="El GTH_PR_30 Procedimiento Conflicto de Intereses se encuentra desactualizado  "/>
    <s v="Gestión del Talento Humano"/>
    <s v="NIVEL CENTRAL"/>
    <x v="10"/>
    <m/>
    <s v="x"/>
    <s v="Correctiva"/>
    <s v="Socializar el procedimiento GTH_PR_30 Procedimiento Conflicto de Intereses"/>
    <x v="11"/>
    <d v="2023-07-30T00:00:00"/>
    <n v="152"/>
    <s v="VENCIDA"/>
    <s v="GTH_PR_30 Procedimiento Conflicto de Intereses socializ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7"/>
    <d v="2022-10-20T00:00:00"/>
    <x v="0"/>
    <s v="NO CONFORMIDAD 10: GRUPO DE TALENTO HUMANO De acuerdo con la revisión de los expedientes 2021440610100008E,.20214406101000024E, 2015440610100006E, 20154406101000011E, 2021440610100005E, 20164406101000003E, se evidencia que no se realizó la evaluación médica de retiro conforme lo descrito en la actividad del procedimiento GTH_PR_26_Desvinculacion_asistida_V_1."/>
    <s v="El procedimiento GTH_PR_26_Desvinculacion_asistida_V_1 se encuentra desactualizado  "/>
    <s v="Gestión del Talento Humano"/>
    <s v="NIVEL CENTRAL"/>
    <x v="10"/>
    <m/>
    <s v="x"/>
    <s v="De Corrección"/>
    <s v="Actualizar el procedimiento GTH_PR_26_Desvinculacion_asistida_V_1"/>
    <x v="11"/>
    <d v="2023-07-30T00:00:00"/>
    <n v="152"/>
    <s v="VENCIDA"/>
    <s v="procedimiento GTH_PR_26_Desvinculacion_asistida_V_1 Actualiz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x v="0"/>
    <s v="NO CONFORMIDAD 11. GRUPO DE TALENTO HUMANO_x000a_De acuerdo con la verificación en el marco de la auditoria se evidenció que, se desvincularon 44 funcionarios por_x000a_supresión del cargo, sin emitir el acto administrativo correspondiente para el retiro no estando c informe a lo_x000a_establecido en la actividad 2, del procedimiento GTH_PR_26_Desvinculacion_asistida_V_1, en concordancia con lo_x000a_establecido en el Artículo 29 de la Constitución Política de Colombia."/>
    <s v="La dirección general comunico la supresión de empleos de la planta de personal en cumplimiento de lo descrito en el Decreto 1291 de 2021 "/>
    <s v="Gestión del Talento Humano"/>
    <s v="NIVEL CENTRAL"/>
    <x v="10"/>
    <m/>
    <s v="x"/>
    <s v="Correctiva"/>
    <s v="Socializar el procedimiento GTH_PR_26_Desvinculacion_asistida_V_1"/>
    <x v="11"/>
    <d v="2023-07-30T00:00:00"/>
    <n v="152"/>
    <s v="VENCIDA"/>
    <s v="procedimiento GTH_PR_26_Desvinculacion_asistida_V_1 socializ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8"/>
    <d v="2022-10-20T00:00:00"/>
    <x v="0"/>
    <s v="NO CONFORMIDAD 11. GRUPO DE TALENTO HUMANO_x000a_De acuerdo con la verificación en el marco de la auditoria se evidenció que, se desvincularon 44 funcionarios por_x000a_supresión del cargo, sin emitir el acto administrativo correspondiente para el retiro no estando c informe a lo_x000a_establecido en la actividad 2, del procedimiento GTH_PR_26_Desvinculacion_asistida_V_1, en concordancia con lo_x000a_establecido en el Artículo 29 de la Constitución Política de Colombia."/>
    <s v="La dirección general comunico la supresión de empleos de la planta de personal en cumplimiento de lo descrito en el Decreto 1291 de 2021 "/>
    <s v="Gestión del Talento Humano"/>
    <s v="NIVEL CENTRAL"/>
    <x v="10"/>
    <m/>
    <s v="x"/>
    <s v="De Corrección"/>
    <s v="Actualizar el procedimiento GTH_PR_26_Desvinculacion_asistida_V_1"/>
    <x v="11"/>
    <d v="2023-07-30T00:00:00"/>
    <n v="152"/>
    <s v="VENCIDA"/>
    <s v="procedimiento GTH_PR_26_Desvinculacion_asistida_V_1 Actualiz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9"/>
    <d v="2022-10-20T00:00:00"/>
    <x v="0"/>
    <s v="NO CONFORMIDAD 12: GRUPO DE TALENTO HUMANO_x000a_De acuerdo con la verificación realizada en el marco de la auditoría se evidenció que para los expedientes 2022440750100012E, 2015440610100007E, 2022440750100011E, 2021440610100032E y 2015440610100007E, no se diligenció el formato GTH_FO_98 Autorización de tratamiento y protección de datos personales de los funcionarios de PNNC_V_1 determinado en el procedimiento GTH_PR_29."/>
    <s v="El procedimiento PR_vinculacion_funcionario_publico_V_4 de vinculacion se encuentra desactualizado  "/>
    <s v="Gestión del Talento Humano"/>
    <s v="NIVEL CENTRAL"/>
    <x v="10"/>
    <m/>
    <s v="x"/>
    <s v="De Corrección"/>
    <s v="Actualizar el procedimiento PR_vinculacion_funcionario_publico"/>
    <x v="11"/>
    <d v="2023-07-30T00:00:00"/>
    <n v="152"/>
    <s v="VENCIDA"/>
    <s v="procedimiento PR_vinculacion_funcionario_publico Actualiz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x v="0"/>
    <s v="NO CONFORMIDAD 12: GRUPO DE TALENTO HUMANO_x000a_De acuerdo con la verificación realizada en el marco de la auditoría se evidenció que para los expedientes 2022440750100012E, 2015440610100007E, 2022440750100011E, 2021440610100032E y 2015440610100007E, no se diligenció el formato GTH_FO_98 Autorización de tratamiento y protección de datos personales de los funcionarios de PNNC_V_1 determinado en el procedimiento GTH_PR_29."/>
    <s v="El procedimiento PR_vinculacion_funcionario_publico_V_4 de vinculacion se encuentra desactualizado  "/>
    <s v="Gestión del Talento Humano"/>
    <s v="NIVEL CENTRAL"/>
    <x v="10"/>
    <m/>
    <s v="x"/>
    <s v="Correctiva"/>
    <s v="Socializar el procedimiento PR_vinculacion_funcionario_publico"/>
    <x v="11"/>
    <d v="2023-07-30T00:00:00"/>
    <n v="152"/>
    <s v="VENCIDA"/>
    <s v="procedimiento PR_vinculacion_funcionario_publico socializ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0"/>
    <d v="2022-10-20T00:00:00"/>
    <x v="0"/>
    <s v="NO CONFORMIDAD 13: GRUPO DE TALENTO HUMANO De la auditoría realizada se observa que no obra dentro de las hojas de vida de algunos funcionarios la totalidad de los documentos requeridos previo al nombramiento y la posesión sin que se pueda verificar el cumplimiento de la actividad 18 del procedimiento PR_vinculacion_funcionario_publico_V_4."/>
    <s v="La lista de chequeo se encuentra desactualizado  "/>
    <s v="Gestión del Talento Humano"/>
    <s v="NIVEL CENTRAL"/>
    <x v="10"/>
    <m/>
    <s v="x"/>
    <s v="De Corrección"/>
    <s v="Actualizar la lista de chequeo y oficializar "/>
    <x v="11"/>
    <d v="2023-07-30T00:00:00"/>
    <n v="152"/>
    <s v="VENCIDA"/>
    <s v="Formtato Actualzi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x v="0"/>
    <s v="NO CONFORMIDAD 13: GRUPO DE TALENTO HUMANO De la auditoría realizada se observa que no obra dentro de las hojas de vida de algunos funcionarios la totalidad de los documentos requeridos previo al nombramiento y la posesión sin que se pueda verificar el cumplimiento de la actividad 18 del procedimiento PR_vinculacion_funcionario_publico_V_4."/>
    <s v="La lista de chequeo se encuentra desactualizado  "/>
    <s v="Gestión del Talento Humano"/>
    <s v="NIVEL CENTRAL"/>
    <x v="10"/>
    <m/>
    <s v="x"/>
    <s v="Correctiva"/>
    <s v="Incluir formato en el procedimiento PR_vinculacion_funcionario_publico. Y socilzar"/>
    <x v="11"/>
    <d v="2023-07-30T00:00:00"/>
    <n v="152"/>
    <s v="VENCIDA"/>
    <s v="procedimiento PR_vinculacion_funcionario_publico Actualizado y socialzi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1"/>
    <d v="2022-10-20T00:00:00"/>
    <x v="0"/>
    <s v="NO CONFORMIDAD 14: GRUPO DE TALENTO HUMANO Se observa que para los expedientes 2015440610100077E, 2017440610100008E, y 2015440610100124E el for-mato ÚNICO DE SOLICITUD DE VACACIONES GTH_FO_21, no fue diligenciado para el reporte de la novedad de aplazamiento."/>
    <s v="El formato (SOLICITUD DE VACACIONES GTH_FO_21) se encuentra desactualizado "/>
    <s v="Gestión del Talento Humano"/>
    <s v="NIVEL CENTRAL"/>
    <x v="10"/>
    <m/>
    <s v="x"/>
    <s v="De Corrección"/>
    <s v="actualizar formato de solicitud de vacaciones"/>
    <x v="11"/>
    <d v="2023-07-30T00:00:00"/>
    <n v="152"/>
    <s v="VENCIDA"/>
    <s v="formato actualzi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x v="0"/>
    <s v="NO CONFORMIDAD 14: GRUPO DE TALENTO HUMANO Se observa que para los expedientes 2015440610100077E, 2017440610100008E, y 2015440610100124E el for-mato ÚNICO DE SOLICITUD DE VACACIONES GTH_FO_21, no fue diligenciado para el reporte de la novedad de aplazamiento."/>
    <s v="El formato (SOLICITUD DE VACACIONES GTH_FO_21) se encuentra desactualizado "/>
    <s v="Gestión del Talento Humano"/>
    <s v="NIVEL CENTRAL"/>
    <x v="10"/>
    <m/>
    <s v="x"/>
    <s v="Correctiva"/>
    <s v="Oficializar y socializar procedimiento de solicitud de vacaciones "/>
    <x v="11"/>
    <d v="2023-07-30T00:00:00"/>
    <n v="152"/>
    <s v="VENCIDA"/>
    <s v="Procedimeinto oficializado y socializ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2"/>
    <d v="2022-10-20T00:00:00"/>
    <x v="0"/>
    <s v="NO CONFORMIDAD 15: GRUPO DE TALENTO HUMANO Se observa que para los expedientes 2016440610100031E, y 2015440610100124E el formato ÚNICO DE SOLICI-TUD DE VACACIONES GTH_FO_21, no fue suscrito por la Subdirectora Administrativa y Financiera."/>
    <s v="El formato (SOLICITUD DE VACACIONES GTH_FO_21) se encuentra desactualizado "/>
    <s v="Gestión del Talento Humano"/>
    <s v="NIVEL CENTRAL"/>
    <x v="10"/>
    <m/>
    <s v="x"/>
    <s v="De Corrección"/>
    <s v="actualizar formato de solicitud de vacaciones"/>
    <x v="11"/>
    <d v="2023-07-30T00:00:00"/>
    <n v="152"/>
    <s v="VENCIDA"/>
    <s v="formato actualzi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x v="0"/>
    <s v="NO CONFORMIDAD 15: GRUPO DE TALENTO HUMANO Se observa que para los expedientes 2016440610100031E, y 2015440610100124E el formato ÚNICO DE SOLICI-TUD DE VACACIONES GTH_FO_21, no fue suscrito por la Subdirectora Administrativa y Financiera."/>
    <s v="El formato (SOLICITUD DE VACACIONES GTH_FO_21) se encuentra desactualizado "/>
    <s v="Gestión del Talento Humano"/>
    <s v="NIVEL CENTRAL"/>
    <x v="10"/>
    <m/>
    <s v="x"/>
    <s v="Correctiva"/>
    <s v="Oficializar y socializar procedimiento de solicitud de vacaciones "/>
    <x v="11"/>
    <d v="2023-07-30T00:00:00"/>
    <n v="152"/>
    <s v="VENCIDA"/>
    <s v="Procedimeinto oficializado y socializ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3"/>
    <d v="2022-10-20T00:00:00"/>
    <x v="0"/>
    <s v="NO CONFORMIDAD 16: GRUPO DE TALENTO HUMANO Se observa que a pesar del recobro realizado ante las EPS existe un saldo por pagar a favor de PNNC para la vigencia 2021 de $2.666.969 y para la vigencia 2022 un saldo por pagar a favor de PNNC de $982.728, sin que se_x000a_observe que se hayan adelantado las gestiones ante el comité de cartera por parte de Gestión Humana conforme el_x000a_Procedimiento de Trámite de Incapacidades y Licencias Código: GTH_IN_ 16 determina en el numeral 5.1.2.5."/>
    <s v="No se ha convocado la reunión ante el Grupo de gestión financiera para atender la acción del numeral 5.1.2.5."/>
    <s v="Gestión del Talento Humano"/>
    <s v="NIVEL CENTRAL"/>
    <x v="10"/>
    <m/>
    <s v="x"/>
    <s v="De Corrección"/>
    <s v="Solicitar al Grupo de Gestion Financiera convocar comité de cartera"/>
    <x v="11"/>
    <d v="2023-07-30T00:00:00"/>
    <n v="152"/>
    <s v="VENCIDA"/>
    <s v="Numero de Orfeos remitidos"/>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x v="0"/>
    <s v="NO CONFORMIDAD 16: GRUPO DE TALENTO HUMANO Se observa que a pesar del recobro realizado ante las EPS existe un saldo por pagar a favor de PNNC para la vigencia 2021 de $2.666.969 y para la vigencia 2022 un saldo por pagar a favor de PNNC de $982.728, sin que se_x000a_observe que se hayan adelantado las gestiones ante el comité de cartera por parte de Gestión Humana conforme el_x000a_Procedimiento de Trámite de Incapacidades y Licencias Código: GTH_IN_ 16 determina en el numeral 5.1.2.5."/>
    <s v="No se ha convocado la reunión ante el Grupo de gestión financiera para atender la acción del numeral 5.1.2.5."/>
    <s v="Gestión del Talento Humano"/>
    <s v="NIVEL CENTRAL"/>
    <x v="10"/>
    <m/>
    <s v="x"/>
    <s v="Correctiva"/>
    <s v="Generar acta de la accion a seguir respecto a los saldos identificados "/>
    <x v="11"/>
    <d v="2023-07-30T00:00:00"/>
    <n v="152"/>
    <s v="VENCIDA"/>
    <s v="acta"/>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4"/>
    <d v="2022-10-20T00:00:00"/>
    <x v="0"/>
    <s v="NO CONFORMIDAD 17: GRUPO DE TALENTO HUMANO_x000a_Se observa que, a partir de los resultados poco eficientes de los indicadores de líderes del Sistema de Seguridad y Salud en el trabajo, no se están documentando o generando planes de acción o de mejoramiento para optimizar la gestión."/>
    <s v="No se ha visto la necesidad de diseñar un indicador del Sistema de Seguridad y Salud en el trabajo"/>
    <s v="Gestión del Talento Humano"/>
    <s v="NIVEL CENTRAL"/>
    <x v="10"/>
    <m/>
    <s v="x"/>
    <s v="De Corrección"/>
    <s v="diseñar hoja metodologica para medir las acciones del Sistema de Seguridad y Salud en el trabajo"/>
    <x v="11"/>
    <d v="2023-07-30T00:00:00"/>
    <n v="152"/>
    <s v="VENCIDA"/>
    <s v="hoja metodologica"/>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x v="0"/>
    <s v="NO CONFORMIDAD 17: GRUPO DE TALENTO HUMANO_x000a_Se observa que, a partir de los resultados poco eficientes de los indicadores de líderes del Sistema de Seguridad y Salud en el trabajo, no se están documentando o generando planes de acción o de mejoramiento para optimizar la gestión."/>
    <s v="No se ha visto la necesidad de diseñar un indicador del Sistema de Seguridad y Salud en el trabajo"/>
    <s v="Gestión del Talento Humano"/>
    <s v="NIVEL CENTRAL"/>
    <x v="10"/>
    <m/>
    <s v="x"/>
    <s v="Correctiva"/>
    <s v="Oficializar y socializar metodologica para medir las acciones del Sistema de Seguridad y Salud en el trabajo"/>
    <x v="11"/>
    <d v="2023-07-30T00:00:00"/>
    <n v="152"/>
    <s v="VENCIDA"/>
    <s v="hoja metodologica oficialziada y socialziada"/>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5"/>
    <d v="2022-10-20T00:00:00"/>
    <x v="0"/>
    <s v="NO CONFORMIDAD 18: GRUPO DE TALENTO HUMANO_x000a_Se evidencia que las actividades relacionadas con los ejercicios de simulación o ejercicios de escritorio ante posibles emergencias, realizados por el equipo de Seguridad y Salud en el trabajo, no se encuentran enmarcadas en alguna guía, instructivo, procedimiento o lineamiento, con el fin de establecer una metodología clara a utilizar por parte de los participantes."/>
    <s v="No se habían identificado una necesidad por parte del Grupo de Talento Humano generar una actualización de guía, instructivo, procedimiento o lineamiento ante posibles emergencias.  "/>
    <s v="Gestión del Talento Humano"/>
    <s v="NIVEL CENTRAL"/>
    <x v="10"/>
    <m/>
    <s v="x"/>
    <s v="De Corrección"/>
    <s v="realizar un informe donde se identifiquen las  posibles emergencias a las cuales se puede ver involucrada la entidad"/>
    <x v="11"/>
    <d v="2023-07-30T00:00:00"/>
    <n v="152"/>
    <s v="VENCIDA"/>
    <s v="informe de identificacion"/>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x v="0"/>
    <s v="NO CONFORMIDAD 18: GRUPO DE TALENTO HUMANO_x000a_Se evidencia que las actividades relacionadas con los ejercicios de simulación o ejercicios de escritorio ante posibles emergencias, realizados por el equipo de Seguridad y Salud en el trabajo, no se encuentran enmarcadas en alguna guía, instructivo, procedimiento o lineamiento, con el fin de establecer una metodología clara a utilizar por parte de los participantes."/>
    <s v="No se habían identificado una necesidad por parte del Grupo de Talento Humano generar una actualización de guía, instructivo, procedimiento o lineamiento ante posibles emergencias.  "/>
    <s v="Gestión del Talento Humano"/>
    <s v="NIVEL CENTRAL"/>
    <x v="10"/>
    <m/>
    <s v="x"/>
    <s v="Correctiva"/>
    <s v="Elaborar guías o instructivos o procedimiento o lineamiento ante posibles emergencias.   "/>
    <x v="11"/>
    <d v="2023-07-30T00:00:00"/>
    <n v="152"/>
    <s v="VENCIDA"/>
    <s v="guías o instructivos o procedimiento o lineamiento ante posibles emergencias. "/>
    <s v="CANTIDAD"/>
    <n v="4"/>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6"/>
    <d v="2022-10-20T00:00:00"/>
    <x v="0"/>
    <s v="NO CONFORMIDAD 19: GRUPO DE TALENTO HUMANO_x000a_Se observa que para la vigencia 2021 y hasta el primer semestre de la vigencia 2022, más del 80% de las Áreas Protegidas de Parques Nacionales Naturales de Colombia, no estructuró el análisis de vulnerabilidad, lo que imposibilita la identificación y evaluación de las amenazas que se puedan presentar en estos territorios."/>
    <s v="no se cuenta con una guia o parametro para el nálisis de vulnerabilidad a nivel nacional"/>
    <s v="Gestión del Talento Humano"/>
    <s v="NIVEL CENTRAL"/>
    <x v="10"/>
    <m/>
    <s v="x"/>
    <s v="De Corrección"/>
    <s v="elaborar guia o parametro para el análisis de vulnerabilidad a nivel nacional"/>
    <x v="11"/>
    <d v="2023-07-30T00:00:00"/>
    <n v="152"/>
    <s v="VENCIDA"/>
    <s v="guia o parametro para el nálisis de vulnerabilidad a nivel nacional oficialziada"/>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x v="0"/>
    <s v="NO CONFORMIDAD 19: GRUPO DE TALENTO HUMANO_x000a_Se observa que para la vigencia 2021 y hasta el primer semestre de la vigencia 2022, más del 80% de las Áreas Protegidas de Parques Nacionales Naturales de Colombia, no estructuró el análisis de vulnerabilidad, lo que imposibilita la identificación y evaluación de las amenazas que se puedan presentar en estos territorios."/>
    <s v="no se cuenta con una guia o parametro para el nálisis de vulnerabilidad a nivel nacional"/>
    <s v="Gestión del Talento Humano"/>
    <s v="NIVEL CENTRAL"/>
    <x v="10"/>
    <m/>
    <s v="x"/>
    <s v="Correctiva"/>
    <s v="socializar guia o parametro para el nálisis de vulnerabilidad a nivel nacional"/>
    <x v="11"/>
    <d v="2023-07-30T00:00:00"/>
    <n v="152"/>
    <s v="VENCIDA"/>
    <s v="guia o parametro para el nálisis de vulnerabilidad a nivel nacional socialziada"/>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7"/>
    <d v="2022-10-20T00:00:00"/>
    <x v="0"/>
    <s v="NO CONFORMIDAD 20: GRUPO DE TALENTO HUMANO_x000a_Se evidencia que la GTH_FO_84 Matriz de Requisitos Legales del SG-SST, no se encuentra publicada en los documentos del Sistema y no ha sido socializada durante el primer semestre de la vigencia 2022 a los trabajadores de la entidad a través de medios de comunicación, como correos electrónicos, carteleras, pantallas etc."/>
    <s v="El formato GTH_FO_84 Matriz de Requisitos Legales del SG-SST se encuentra actualizado."/>
    <s v="Gestión del Talento Humano"/>
    <s v="NIVEL CENTRAL"/>
    <x v="10"/>
    <m/>
    <s v="x"/>
    <s v="De Corrección"/>
    <s v="actualizar el formato GTH_FO_84 Matriz de Requisitos Legales del SG-SST"/>
    <x v="11"/>
    <d v="2023-07-30T00:00:00"/>
    <n v="152"/>
    <s v="VENCIDA"/>
    <s v="formato actualzi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x v="0"/>
    <s v="NO CONFORMIDAD 20: GRUPO DE TALENTO HUMANO_x000a_Se evidencia que la GTH_FO_84 Matriz de Requisitos Legales del SG-SST, no se encuentra publicada en los documentos del Sistema y no ha sido socializada durante el primer semestre de la vigencia 2022 a los trabajadores de la entidad a través de medios de comunicación, como correos electrónicos, carteleras, pantallas etc."/>
    <s v="El formato GTH_FO_84 Matriz de Requisitos Legales del SG-SST se encuentra actualizado."/>
    <s v="Gestión del Talento Humano"/>
    <s v="NIVEL CENTRAL"/>
    <x v="10"/>
    <m/>
    <s v="x"/>
    <s v="Correctiva"/>
    <s v="oficializar guia o instructivo de diligenciemitno del formato GTH_FO_84 Matriz de Requisitos Legales del SG-SST"/>
    <x v="11"/>
    <d v="2023-07-30T00:00:00"/>
    <n v="152"/>
    <s v="VENCIDA"/>
    <s v="guia o instructivo de diligenciemitno del formato GTH_FO_84 Matriz de Requisitos Legales del SG-SST oficializ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8"/>
    <d v="2022-10-20T00:00:00"/>
    <x v="0"/>
    <s v="NO CONFORMIDAD 21: GRUPO DE TALENTO HUMANO Y GRUPO DE PROCESOS CORPORATIVOS._x000a_La sede principal del Edificio de Parques Naturales Nacionales de Colombia ubicado en calle 74, no cuenta con un espacio físico destinado a las mujeres trabajadoras gestantes y madres trabajadoras en lactancia, que les permita realizar actividades de extracción, conservación, transporte y suministro de la leche materna."/>
    <s v="No existía un documento base que mostrara la necesidad de contar con espacio para físico para trabajadoras gestantes y madres lactantes."/>
    <s v="Gestión del Talento Humano"/>
    <s v="NIVEL CENTRAL"/>
    <x v="10"/>
    <m/>
    <s v="x"/>
    <s v="De Corrección"/>
    <s v="elaborar informe tecnico que  enseñe la necesidad de contar con espacio para físico para trabajadoras gestantes y madres lactantes."/>
    <x v="11"/>
    <d v="2023-07-30T00:00:00"/>
    <n v="152"/>
    <s v="VENCIDA"/>
    <s v="informe de necesidad"/>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x v="0"/>
    <s v="NO CONFORMIDAD 21: GRUPO DE TALENTO HUMANO Y GRUPO DE PROCESOS CORPORATIVOS._x000a_La sede principal del Edificio de Parques Naturales Nacionales de Colombia ubicado en calle 74, no cuenta con un espacio físico destinado a las mujeres trabajadoras gestantes y madres trabajadoras en lactancia, que les permita realizar actividades de extracción, conservación, transporte y suministro de la leche materna."/>
    <s v="No existía un documento base que mostrara la necesidad de contar con espacio para físico para trabajadoras gestantes y madres lactantes."/>
    <s v="Gestión del Talento Humano"/>
    <s v="NIVEL CENTRAL"/>
    <x v="10"/>
    <m/>
    <s v="x"/>
    <s v="Correctiva"/>
    <s v="remitr informe al Grupo de Procesos Corporativos para tener en cuenta y esperar las instrucciones de aplicacion de mismo "/>
    <x v="11"/>
    <d v="2023-07-30T00:00:00"/>
    <n v="152"/>
    <s v="VENCIDA"/>
    <s v="Numero de Orfeos remitidos"/>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9"/>
    <d v="2022-10-20T00:00:00"/>
    <x v="0"/>
    <s v="NO CONFORMIDAD 22: GRUPO DE TALENTO HUMANO_x000a_Los accidentes e incidentes laborales registrados en los formatos GTH_FO_90 formato accidentes e incidentes laborales, diligenciados para la vigencia 2022, no cuentan con la firma del representante legal, ni del representante del COPASS."/>
    <s v="Desconocimiento por parte de la Dirección General respecto al cumplimiento de la normatividad vigente respecto a los accidentes e incidentes laborales."/>
    <s v="Gestión del Talento Humano"/>
    <s v="NIVEL CENTRAL"/>
    <x v="10"/>
    <m/>
    <s v="x"/>
    <s v="De Corrección"/>
    <s v="Remitir comunicación a Dirección General, donde se relacione y se contextualice la obligatoriedad del cumplimiento de la normatividad vigente respecto a los accidentes e incidentes laborales. para recibir las instrucciones correspondientes del tema"/>
    <x v="11"/>
    <d v="2023-07-30T00:00:00"/>
    <n v="152"/>
    <s v="VENCIDA"/>
    <s v="Numero de Orfeos remitidos"/>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x v="0"/>
    <s v="NO CONFORMIDAD 22: GRUPO DE TALENTO HUMANO_x000a_Los accidentes e incidentes laborales registrados en los formatos GTH_FO_90 formato accidentes e incidentes laborales, diligenciados para la vigencia 2022, no cuentan con la firma del representante legal, ni del representante del COPASS."/>
    <s v="Desconocimiento por parte de la Dirección General respecto al cumplimiento de la normatividad vigente respecto a los accidentes e incidentes laborales."/>
    <s v="Gestión del Talento Humano"/>
    <s v="NIVEL CENTRAL"/>
    <x v="10"/>
    <m/>
    <s v="x"/>
    <s v="Correctiva"/>
    <s v="Elaborar y socializar fichas y/o comunicaciones, respecto a la conformación del COPASST una vez se cuente con la conformación del mismo"/>
    <x v="11"/>
    <d v="2023-07-30T00:00:00"/>
    <n v="152"/>
    <s v="VENCIDA"/>
    <s v="Fichas y/o comunicaciones socializadas"/>
    <s v="CANTIDAD"/>
    <n v="2"/>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30"/>
    <d v="2022-10-20T00:00:00"/>
    <x v="1"/>
    <s v="OBSERVACION 1: GRUPO DE TALENTO HUMANO_x000a_De la auditoría realizada se observa que al momento de la desvinculación del funcionario que tiene personal a cargo no se realiza la evaluación parcial eventual, antes de retirarse del empleo, conforme la actividad 3, del procedimiento GTH_PR_26_Desvinculacion_asistida_V_1."/>
    <n v="0"/>
    <s v="Gestión del Talento Humano"/>
    <s v="NIVEL CENTRAL"/>
    <x v="10"/>
    <m/>
    <s v="x"/>
    <s v="Correctiva"/>
    <s v="Actualizar y Socializar el procedimiento GTH_PR_26_Desvinculacion_asistida_V_1"/>
    <x v="11"/>
    <d v="2023-07-30T00:00:00"/>
    <n v="152"/>
    <s v="VENCIDA"/>
    <s v="procedimiento GTH_PR_26_Desvinculacion_asistida_V_1actualizado y socializ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31"/>
    <d v="2022-10-20T00:00:00"/>
    <x v="1"/>
    <s v="OBSERVACIÓN 2: GRUPO DE TALENTO HUMANO De acuerdo a la revisión de los expedientes 2021440610100008E,.20214406101000024E, 2015440610100006E, 20154406101000011E, 2021440610100005E, 20164406101000003E, 2021440750100013E, 2015440610100044E, 2021440750100013E, 2021440610100001E, 2015440610100151E, 20214400610100027E se evidencia que no se encuentran diligenciados, y entregados al Grupo de Gestión, Dirección Territorial, o Área protegida, según corres-ponda, los formatos de desvinculación debidamente diligenciados y firmados, conforme la actividad 6, del procedi-miento GTH_PR_26_Desvinculacion_asistida_V_1."/>
    <n v="0"/>
    <s v="Gestión del Talento Humano"/>
    <s v="NIVEL CENTRAL"/>
    <x v="10"/>
    <m/>
    <s v="x"/>
    <s v="Correctiva"/>
    <s v="Actualizar y Socializar el procedimiento GTH_PR_26_Desvinculacion_asistida_V_1"/>
    <x v="11"/>
    <d v="2023-07-30T00:00:00"/>
    <n v="152"/>
    <s v="VENCIDA"/>
    <s v="procedimiento GTH_PR_26_Desvinculacion_asistida_V_1actualizado y socializ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32"/>
    <d v="2022-10-20T00:00:00"/>
    <x v="0"/>
    <s v="NO CONFORMIDAD 23: GRUPO DE TALENTO HUMANO_x000a_Se evidencia que el GTH_PR21 Procedimiento de reporte e investigación de accidentes e incidentes de trabajo V3, no ha sido actualizado desde febrero del 2015, el cual debería tener asociado entre sus actividades el formato GTH_F90 Investigación de Accidentes e incidentes laborales (actualizado el día 06 de noviembre de 2018) y que se viene implementando desde esa fecha."/>
    <s v="No se habían identificado una necesidad por parte del Grupo de Talento Humano generar una actualización en el procedimiento."/>
    <s v="Gestión del Talento Humano"/>
    <s v="NIVEL CENTRAL"/>
    <x v="10"/>
    <m/>
    <s v="x"/>
    <s v="De Corrección"/>
    <s v="Actualizar el procedimiento de reporte e investigación de accidentes e incidentes de trabajo"/>
    <x v="11"/>
    <d v="2023-07-30T00:00:00"/>
    <n v="152"/>
    <s v="VENCIDA"/>
    <s v="Procedimiento de reporte e investigación de accidentes e incidentes de trabajo Actualiz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x v="0"/>
    <s v="NO CONFORMIDAD 23: GRUPO DE TALENTO HUMANO_x000a_Se evidencia que el GTH_PR21 Procedimiento de reporte e investigación de accidentes e incidentes de trabajo V3, no ha sido actualizado desde febrero del 2015, el cual debería tener asociado entre sus actividades el formato GTH_F90 Investigación de Accidentes e incidentes laborales (actualizado el día 06 de noviembre de 2018) y que se viene implementando desde esa fecha."/>
    <s v="No se habían identificado una necesidad por parte del Grupo de Talento Humano generar una actualización en el procedimiento."/>
    <s v="Gestión del Talento Humano"/>
    <s v="NIVEL CENTRAL"/>
    <x v="10"/>
    <m/>
    <s v="x"/>
    <s v="Correctiva"/>
    <s v="Socializar el procedimiento  de reporte e investigación de accidentes e incidentes de trabajo"/>
    <x v="11"/>
    <d v="2023-07-30T00:00:00"/>
    <n v="152"/>
    <s v="VENCIDA"/>
    <s v="Procedimiento de reporte e investigación de accidentes e incidentes de trabajo socializado"/>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33"/>
    <d v="2022-10-20T00:00:00"/>
    <x v="0"/>
    <s v="NO CONFORMIDAD 24: GRUPO DE TALENTO HUMANO_x000a_Se evidencia que, para la vigencia del 2022, la entidad no ha formalizado la conformación del Comité Paritario de Seguridad y Salud en el Trabajo COPASST."/>
    <s v="Desconocimiento por parte de la Dirección General respecto al cumplimiento del artículo 5 de Resolución 2013 de 1986 “Por la cual se reglamenta la organización y funcionamiento de los Comités de Medicina, Higiene y Seguridad Industrial en los lugares de trabajo"/>
    <s v="Gestión del Talento Humano"/>
    <s v="NIVEL CENTRAL"/>
    <x v="10"/>
    <m/>
    <s v="x"/>
    <s v="De Corrección"/>
    <s v="Remitir comunicación a Dirección General, donde se relacione y se contextualice la obligatoriedad del artículo 5 de Resolución 2013 de 1986 “Por la cual se reglamenta la organización y funcionamiento de los Comités de Medicina, Higiene y Seguridad Industrial en los lugares de trabajo para recibir las instrucciones correspondientes del tema"/>
    <x v="11"/>
    <d v="2023-07-30T00:00:00"/>
    <n v="152"/>
    <s v="VENCIDA"/>
    <s v="Numero de Orfeos remitidos"/>
    <s v="CANTIDAD"/>
    <n v="1"/>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x v="0"/>
    <s v="NO CONFORMIDAD 24: GRUPO DE TALENTO HUMANO_x000a_Se evidencia que, para la vigencia del 2022, la entidad no ha formalizado la conformación del Comité Paritario de Seguridad y Salud en el Trabajo COPASST."/>
    <s v="Desconocimiento por parte de la Dirección General respecto al cumplimiento del artículo 5 de Resolución 2013 de 1986 “Por la cual se reglamenta la organización y funcionamiento de los Comités de Medicina, Higiene y Seguridad Industrial en los lugares de trabajo"/>
    <s v="Gestión del Talento Humano"/>
    <s v="NIVEL CENTRAL"/>
    <x v="10"/>
    <m/>
    <s v="x"/>
    <s v="Correctiva"/>
    <s v="Elaborar y socializar fichas y/o comunicaciones, respecto a la conformación del COPASST una vez se cuente con la conformación del mismo"/>
    <x v="11"/>
    <d v="2023-07-30T00:00:00"/>
    <n v="152"/>
    <s v="VENCIDA"/>
    <s v="Fichas y/o comunicaciones socializadas"/>
    <s v="CANTIDAD"/>
    <n v="2"/>
    <m/>
    <m/>
    <s v="FANNY SABOGAL AGUDELO"/>
    <m/>
    <m/>
    <m/>
    <s v="ABIERTA"/>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RESULTADOS ENCUESTA SATISFACCIÓN"/>
    <n v="1034"/>
    <m/>
    <x v="0"/>
    <s v="NO CONFORMIDAD No. 1 PNN GORGONA. Se identificó en el  análisis de las encuestas de satisfacción un porcentaje del 14% al estado regular las condiciones de los senderos del Parque Nacional Naural  Gorgona"/>
    <s v="El Area Protegida  presenta una humedad constante del 90%, que afecta constantemente el estado de los senderos"/>
    <s v="Sostenibilidad Financiera y Negocios Ambientales"/>
    <s v="DTPA"/>
    <x v="8"/>
    <m/>
    <s v="x"/>
    <s v="Correctiva"/>
    <s v="Efectuar mantenimiento periódico (trimestral) a los senderos del Area Protegida,a cargo del  Parque  Natural"/>
    <x v="44"/>
    <d v="2023-08-01T00:00:00"/>
    <n v="150"/>
    <s v="VENCIDA"/>
    <s v="Número de mantenimientos efectuados a los senderos del Area Protegida"/>
    <s v="CANTIDAD"/>
    <s v="2 informes de mantenimiento de efectuados"/>
    <m/>
    <m/>
    <s v="MARIA MERCEDES MEDINA - ABOGADA 2"/>
    <m/>
    <m/>
    <m/>
    <s v="ABIERTA"/>
    <m/>
    <s v="Se aprueba plan de mejoramiento con comunicación interna No 20221200011383 de fecha 05 de diciembre de 2022. "/>
  </r>
  <r>
    <s v="RESULTADOS ENCUESTA SATISFACCIÓN"/>
    <n v="1035"/>
    <d v="2022-10-30T00:00:00"/>
    <x v="1"/>
    <s v="Observación No.1: Los visitantes califican con un 22% de insatisfacción las actividades de avistamiento de aves del SFF Galeras. "/>
    <m/>
    <s v="Servicio al Ciudadano"/>
    <s v="DTAO"/>
    <x v="22"/>
    <m/>
    <s v="x"/>
    <s v="De Mejora"/>
    <s v="Ubicar en un lugar visible de la cabaña de PVC donde se hace atención a visitantes, una infografía (pendón o afiche) que brinde información al visitante de las posibles especies de aves que se pueden observar en el sector."/>
    <x v="45"/>
    <d v="2023-02-28T00:00:00"/>
    <n v="304"/>
    <s v="VENCIDA"/>
    <s v="infografia (pendón o afiche) instalado "/>
    <s v="CANTIDAD"/>
    <n v="1"/>
    <m/>
    <m/>
    <s v="FANNY SABOGAL AGUDELO "/>
    <m/>
    <m/>
    <m/>
    <s v="ABIERTA"/>
    <m/>
    <s v="Mediante memorando con radicado Orfeo No 20221200011403 de fecha 5 diciembre de 2022 se aprobó la suscripción del plan de mejoramiento. _x000a__x000a__x000a_30/11/2023 Mediante memorando 20231200006913 del 24 de noviembre del 2023, se solicito al responsable las evidencias  de las acciones que se encuentran en estado abierto vencido."/>
  </r>
  <r>
    <s v="AUDITORIA INTERNA "/>
    <n v="1042"/>
    <d v="2022-10-21T00:00:00"/>
    <x v="0"/>
    <s v="NO CONFORMIDAD No.1 DIRECCIÓN TERRITORIAL ANDES NORORIENTALES -. PNN Catatumbo Barí:_x000a_En el proceso de verificación realizado por el Grupo de Control Interno no se pudo evidenciar informe de implementación del Plan de Emergencias y Contingencias por Des7astres Naturales y Socionaturales - PECDNS por parte de PNN Catatumbo Barí, para la vigencia 2020 en cumplimiento de la Actividad No. 9 del Procedimiento AAMB_PR_06 Gestión del Riesgo Desastres Naturales V6."/>
    <s v="No se logro evidenciar el cumplimiento de las actividades de implementación del PECDNS del PNN Catatumbo Bari por los Problemas de conectvidad electrica e internet."/>
    <s v="Administración y Manejo del Sistema de Parques Nacionales Naturales"/>
    <s v="DTAN"/>
    <x v="15"/>
    <s v="x"/>
    <m/>
    <s v="Correctiva"/>
    <s v="Implentación del PECDNS del PNN Catatumbo Bari, en la vigencia 2021 - 2023  en la juridicción del Area Protegida."/>
    <x v="46"/>
    <d v="2023-08-14T00:00:00"/>
    <n v="137"/>
    <s v="VENCIDA"/>
    <s v="ACTAS Y LISTAS DE ASITENCIA Implentación PECDNS"/>
    <s v="CANTIDAD"/>
    <n v="4"/>
    <m/>
    <m/>
    <s v="ELSA ROSMERY LEÓN"/>
    <m/>
    <m/>
    <m/>
    <s v="ABIERTA"/>
    <m/>
    <s v="Se suscribe con Orfeo No 20221200012053 de fecha 26/12/2022_x000a__x000a_12/07/2023:Mediante memorando No. 20235510002383 del 27 de junio de 2023, el Responsable remitió al Grupo de Control Interno, las evidencias del Plan de Mejoramiento por Procesos - Gestión._x000a__x000a_12/07/2023:  Mediante memorando Mediante memorando No.20231200004243 del 13 de julio de 2023 el Grupo de Control Interno informó que deben realizarse las acciones necesarias para dar cumplimiento a la acción_x000a__x000a_13/07/2023: Mediante memorando No. 20235510002393 del 27 de junio de 2023, el Responsable remitió al Grupo de Control Interno, solicitud pórroga para el día 30 de agosto de 2023_x000a__x000a_13/07/2023: Mediante memorando No. 20231200004253 del 13  de julio de 2023, el Grupo de Control Interno comunicó que el plazo de entrega de la acción es el día 14 de agosto de 2023_x000a__x000a_17/10/2023: Mediante memorando No.20235510003473  del 29 de agosto  de 2023, el reponsable remitió evidencia:Informe Implementación PECDNS 2021-2023, el Grupo de Control Interno costató que la evidencia aportada no generan el cumplimiento de la misma por lo cual mediante memorando No. 20231200005993 del 17 de octubre de 2023 comunicó que se debe aportar Informe de Implementación correspondiente a la vigencia 2022. Adiconalmente se informó que se concede prórroga para el 24 de octubre de 2023._x000a__x000a_21/11/2023:  Medianete memorando No.20235510004373 del 3 de noviembre de 2023 el responsable remitió evidencias. El Grupo de Control Interno validó la información por lo cual mediante memorando No. 20231200006723 del 21 de noviembre de 2023 informo que para dar cierre a la  se debe remitir a el informe de implementación de la vigencia auditada para dar satisfactoriamente el cierre a la acción de la No conformidad No.1. _x000a__x000a_30/11/2023 Mediante memorando 20231200006893 del 24 de noviembre del 2023, se solicito al responsable las evidencias  de las acciones que se encuentran en estado abierto vencido._x000a__x000a_20/12/2023:  Mediante memorando 20235510005083  del 13  de diciembre del 2023 solicitó prórroga de la acción, mediante memorando No. xxxxx del xxxx el grupo de control interno concedió prórroga hasta el día xxxxxxx"/>
  </r>
  <r>
    <s v="AUDITORIA INTERNA "/>
    <n v="1043"/>
    <d v="2022-10-21T00:00:00"/>
    <x v="0"/>
    <s v="NO CONFORMIDAD No.2: DIRECCIÓN TERRITORIAL ANDES NORORIENTALES- PNN CATATUMBO BARÍ, EL COCUY, PISBA Y ÁREA DE ESTORAQUES:_x000a_En la verificación adelantada en la auditoría no se logró evidenciar asesoramiento por parte de la DTAN, al personal de las áreas protegidas en la estructuración y actualización de los Planes de Contingencia para Riesgo Público y en el desarrollo de la articulación interinstitucional, con las entidades involucradas con la problemática presente en las Áreas, incumpliendo la actividad 6 del Procedimiento AAMB_PR_07 Gestión del Riesgo Público V5."/>
    <s v="No hubo personal para acompañar a los Parques PNN CATATUMBO BARÍ, EL COCUY, PISBA Y ÁREA DE ESTORAQUES en el proceso de ajustes de los PCRP en la Vigencia 2020 - 2021"/>
    <s v="Administración y Manejo del Sistema de Parques Nacionales Naturales"/>
    <s v="DTAN"/>
    <x v="15"/>
    <s v="x"/>
    <m/>
    <s v="Correctiva"/>
    <s v="Realizar acompañamiento a las AP en las PNN CATATUMBO BARÍ, EL COCUY, PISBA Y ÁREA DE ESTORAQUES en los ajsutes del PCRP par la vigencia 2021 - 2023"/>
    <x v="46"/>
    <d v="2023-11-15T00:00:00"/>
    <n v="44"/>
    <s v="VENCIDA"/>
    <s v="comunicaciones ( Email_ Oficio - Memorandos) acompañando proceso de asjutes de  los PCRP"/>
    <s v="CANTIDAD"/>
    <n v="4"/>
    <m/>
    <m/>
    <s v="PAULA ANDREA ARCINIEGAS"/>
    <m/>
    <m/>
    <m/>
    <s v="ABIERTA"/>
    <m/>
    <s v="Se suscribe con Orfeo No 20221200012053 de fecha 26/12/2022_x000a_27/06/2023: Mediante memorando No. 20235510002123 de fecha 6 de junio de 2023, el responsable solicito modificación de la descripción de la acción de la No Conformidad No. 2._x000a__x000a_27/06/2023: : Mediante memorando No. 20231200003603  de fecha 28 de junio de 2023, el Grupo de Control Interno, informó que no se concede cambio a la descripción de la acción, debido a que está no cumple con la actividad No.6 del Procedimiento._x000a__x000a_12/07/2023:Mediante memorando No. 20235510002383 del 27 de junio de 2023, el Responsable remitió al Grupo de Control Interno, las evidencias del Plan de Mejoramiento por Procesos - Gestión._x000a__x000a_12/07/2023:  Mediante memorando Mediante memorando No.20231200004243 del 13 de julio de 2023 el Grupo de Control Interno informó que deben realizarse las acciones necesarias para dar cumplimiento a la acción_x000a__x000a_13/07/2023: Mediante memorando No. 20235510002393 del 27 de junio de 2023, el Responsable remitió al Grupo de Control Interno, solicitud pórroga para el día 30 de agosto de 2023_x000a__x000a_13/07/2023: Mediante memorando No. 20231200004253 del 13  de julio de 2023, el Grupo de Control Interno comunicó que el plazo de entrega de la acción es el día 14 de agosto de 2023_x000a__x000a_17/10/2023: Mediante memorando No.20235510003473 del 29 de agosto de 2023, el reponsable remitió solicutd de prórroga para el cumplimiento de la acción, el Grupo de Control Interno evaluó la justificiacón y mediante memorando No. 20231200005993  del 17 de octubte de 2023 informó la ampliación para la ejecución de la acción, con fecha del 15 de noviembre de 2023._x000a__x000a_30/11/2023 Mediante memorando 20231200006893 del 24 de noviembre del 2023, se solicito al responsable las evidencias  de las acciones que se encuentran en estado abierto vencido._x000a__x000a_20/12/2023:  Mediante memorando 20235510005083  del 13  de diciembre del 2023 solicitó prórroga de la acción, mediante memorando No. xxxxx del xxxx el grupo de control interno concedió prórroga hasta el día xxxxxxx_x000a__x000a_"/>
  </r>
  <r>
    <s v="AUDITORIA INTERNA "/>
    <n v="1044"/>
    <d v="2022-10-21T00:00:00"/>
    <x v="0"/>
    <s v="NO CONFORMIDAD No 4. DTAN, PNN COCUY, SUBDIRECCIÓN DE GESTIÓN Y MANEJO:_x000a_De la verificación realizada para el PNN Cocuy se evidencia que no se encuentra adoptada la actualización del plan de manejo mediante acto administrativo, sin que exista evidencia física o digital de los motivos que han impedido dicha adopción, incumpliendo el Procedimiento AMSPNN_PR_20 Actualización Instrumentos de Planeación V3"/>
    <s v="No se ha convocado una reunión con los tres niveles para revisar el tema que corresponde a la actualización del plan de manejo del PNN Cocuy"/>
    <s v="Administración y Manejo del Sistema de Parques Nacionales Naturales"/>
    <s v="DTAN"/>
    <x v="15"/>
    <s v="x"/>
    <m/>
    <s v="Correctiva"/>
    <s v="Remitir a la Dirección Territorial el documento Plan de Emergencias y Contingencias por Desastres Naturales y Socio naturales - PECDNS actualizado, mediante el gestor documental Orfeo."/>
    <x v="47"/>
    <d v="2023-08-14T00:00:00"/>
    <s v="CERRADA"/>
    <s v="CERRADA"/>
    <s v="Memorando enviados por Tecnico DTAN  con la convocatoria a reunión de los 3 niveles "/>
    <s v="CANTIDAD"/>
    <n v="1"/>
    <m/>
    <m/>
    <s v="ELSA ROSMERY LEÓN"/>
    <m/>
    <m/>
    <m/>
    <s v="CERRADA"/>
    <d v="2023-11-21T00:00:00"/>
    <s v="Se suscribe con Orfeo No 20221200012053 de fecha 26/12/2022_x000a__x000a_12/07/2023:Mediante memorando No. 20235510002383 del 27 de junio de 2023, el Responsable remitió al Grupo de Control Interno, las evidencias del Plan de Mejoramiento por Procesos - Gestión._x000a__x000a_12/07/2023:  Mediante memorando Mediante memorando No.20231200004243 del 13 de julio de 2023 el Grupo de Control Interno informó que deben realizarse las acciones necesarias para dar cumplimiento a la acción_x000a__x000a_13/07/2023: Mediante memorando No. 20235510002393 del 27 de junio de 2023, el Responsable remitió al Grupo de Control Interno, solicitud pórroga para el día 30 de agosto de 2023_x000a__x000a_13/07/2023: Mediante memorando No. 20231200004253 del 13  de julio de 2023, el Grupo de Control Interno comunicó que el plazo de entrega de la acción es el día 14 de agosto de 2023_x000a__x000a_17/10/2023: Mediante memorando No.20235510003473  del 29 de agosto  de 2023, el reponsable remitió evidencia:Lista de asistencia del Análisis Plan de Manejo PNN El Cocuy, el Grupo de Control Interno costató que la evidencia aportada no generan el cumplimiento de la misma por lo cual mediante memorando No. 20231200005993 del 17 de octubre 2023 comunicó que se debe aportar documentación que indique la actualización del Plan de Manejo. Adiconalmente se informó que se concede prórroga para el 24 de octubre de 2023._x000a__x000a_21/11/2023:  Medianete memorando No.20235510004373 del 3 de noviembre de 2023 el responsable remitió evidencias. El Grupo de Control Interno validó la información por lo cual mediante memorando No. 20231200006723 del 21 de noviembre de 2023  socializó el cierre de la No conformidad No.4"/>
  </r>
  <r>
    <s v="SEGUIMIENTO MAPA DE RIESGOS"/>
    <n v="1046"/>
    <d v="2022-11-03T00:00:00"/>
    <x v="0"/>
    <s v="La RNN Puinawai no Presentó los reportes  del protocolo de PVC conforme a los lineamientos establecidos en el documento vigente de PVC,  para la revisión del Nivel Territorial y validación del Nivel Central, incumpliendo la generación de evidencias establecidas en el Riesgo No. 22 del proceso Autoridad Ambiental como son los _x000a_informes trimestrales del protocolo de PVC."/>
    <s v="La RNN Puinawai no cuenta con personal para avanzar en la formulación e implementación del Protocolo de Prevención, Vigilancia y Control, que le permita dar cumplimiento al reporte cuatrimestral del riesgo No. 22, consistente en la generación de informes trimestrales de PVC."/>
    <s v="Autoridad Ambiental"/>
    <s v="DTAM"/>
    <x v="23"/>
    <s v="x"/>
    <m/>
    <s v="De Corrección"/>
    <s v="Identificar y socializar al interior de la RNN Puinawai los documentos: Informe trimestral de acciones de PVC, Programación de trimestral de recorridos de PVC, Ejecución trimestral de recorridos de PVC, procedimiento Prevención, Vigilancia y Control, Lineamiento de prevención, vigilancia y control, Lineamientos para la Formulación e Implementación de Protocolos de PVC, del proceso Autoridad Ambiental."/>
    <x v="48"/>
    <d v="2023-05-29T00:00:00"/>
    <s v="CERRADA"/>
    <s v="CERRADA"/>
    <s v="Acta de socialización"/>
    <s v="CANTIDAD"/>
    <n v="1"/>
    <m/>
    <m/>
    <s v="ELSA ROSMERY LEÓN"/>
    <m/>
    <m/>
    <m/>
    <s v="CERRADA"/>
    <d v="2023-09-14T00:00:00"/>
    <s v="Suscrito mediante orfeo No 20221200011473 del 06-12-2022_x000a_GCI 20/04/2023: Mediante orfeo no. 20235000001693   de fecha 16-02-2023 el responsable solicitó prórroga para el cumplimiento del Plan de Mejoramiento para la fecha 29/05/2023 , a razón de  que los procesos de contratación se encuentan en proceso. _x000a_GCI:20/04/2023: El Grupo de Control Interno mediante memorando no.20235000001693 de  fecha 16-02-2023 concedió la prórroga para el cumplimiento del Plan de Mejoramiento _x000a_30/11/2023 Mediante memorando 20231200006863 del 24 de noviembre del 2023, se solicito al responsable las evidencias  de las acciones que se encuentran en estado abierto vencido._x000a__x000a_27/12/2023: Cerrada mediante memroando No. 20231200005183 del 14 de spetiembre de 2023"/>
  </r>
  <r>
    <s v="SEGUIMIENTO MAPA DE RIESGOS"/>
    <m/>
    <d v="2022-11-03T00:00:00"/>
    <x v="0"/>
    <s v="La RNN Puinawai no Presentó los reportes  del protocolo de PVC conforme a los lineamientos establecidos en el documento vigente de PVC,  para la revisión del Nivel Territorial y validación del Nivel Central, incumpliendo la generación de evidencias establecidas en el Riesgo No. 22 del proceso Autoridad Ambiental como son los _x000a_informes trimestrales del protocolo de PVC."/>
    <s v="La RNN Puinawai no cuenta con personal para avanzar en la formulación e implementación del Protocolo de Prevención, Vigilancia y Control, que le permita dar cumplimiento al reporte cuatrimestral del riesgo No. 22, consistente en la generación de informes trimestrales de PVC."/>
    <s v="Autoridad Ambiental"/>
    <s v="DTAM"/>
    <x v="23"/>
    <s v="x"/>
    <m/>
    <s v="Correctiva"/>
    <s v="Incluir en el ejercicio de planeación para la vigencia 2023 la contratación por prestación de servicios de un profesional para abordar los temas asociados al proceso Autoridad Ambienta."/>
    <x v="48"/>
    <d v="2023-05-29T00:00:00"/>
    <s v="CERRADA"/>
    <s v="CERRADA"/>
    <s v="Profesional vinculado mediante Contrato de prestación de servicios"/>
    <s v="CANTIDAD"/>
    <n v="1"/>
    <m/>
    <m/>
    <s v="RAYMON GUILLERMO SALES CONTRERAS"/>
    <m/>
    <m/>
    <m/>
    <s v="CERRADA"/>
    <d v="2023-09-14T00:00:00"/>
    <s v="Suscrito mediante orfeo No 20221200011473 del 06-12-2022_x000a_GCI 20/04/2023: Mediante orfeo no. 20235000001693   de fecha 16-02-2023 el responsable solicitó prórroga para el cumplimiento del Plan de Mejoramiento para la fecha 29/05/2023 , a razón de  que los procesos de contratación se encuentan en proceso. _x000a_GCI:20/04/2023: El Grupo de Control Interno mediante memorando no.20235000001693 de  fecha 16-02-2023 concedió la prórroga para el cumplimiento del Plan de Mejoramiento _x000a_Se concedió prorroga mediante orfeo radicado No 20231200003283 del 14-06-2023 _x000a_30/11/2023 Mediante memorando 20231200006863 del 24 de noviembre del 2023, se solicito al responsable las evidencias  de las acciones que se encuentran en estado abierto vencido._x000a__x000a__x000a_27/12/2023: Cerrada mediante memroando No. 20231200005183 del 14 de spetiembre de 2023"/>
  </r>
  <r>
    <s v="SEGUIMIENTO MAPA DE RIESGOS"/>
    <m/>
    <d v="2022-11-03T00:00:00"/>
    <x v="0"/>
    <s v="La RNN Puinawai no Presentó los reportes  del protocolo de PVC conforme a los lineamientos establecidos en el documento vigente de PVC,  para la revisión del Nivel Territorial y validación del Nivel Central, incumpliendo la generación de evidencias establecidas en el Riesgo No. 22 del proceso Autoridad Ambiental como son los _x000a_informes trimestrales del protocolo de PVC."/>
    <s v="La RNN Puinawai no cuenta con personal para avanzar en la formulación e implementación del Protocolo de Prevención, Vigilancia y Control, que le permita dar cumplimiento al reporte cuatrimestral del riesgo No. 22, consistente en la generación de informes trimestrales de PVC."/>
    <s v="Autoridad Ambiental"/>
    <s v="DTAM"/>
    <x v="23"/>
    <s v="x"/>
    <m/>
    <s v="Correctiva"/>
    <s v="Generar e implementar el protocolo de prevención, Vigilancia y Control, de conformidad con los documentos del Sistema de Gestión Integrado, del Proceso Autoridad Ambiental."/>
    <x v="49"/>
    <d v="2023-05-29T00:00:00"/>
    <s v="CERRADA"/>
    <s v="CERRADA"/>
    <s v="Protocolo de PVC formulado y en implementación"/>
    <s v="CANTIDAD"/>
    <n v="1"/>
    <m/>
    <m/>
    <s v="RAYMON GUILLERMO SALES CONTRERAS"/>
    <m/>
    <m/>
    <m/>
    <s v="CERRADA"/>
    <d v="2023-12-27T00:00:00"/>
    <s v="Suscrito mediante orfeo No 20221200011473 del 06-12-2022_x000a_Se concedió prorroga mediante orfeo radicado No 20231200003283 del 14-06-2023 _x000a_30/11/2023 Mediante memorando 20231200006863 del 24 de noviembre del 2023, se solicito al responsable las evidencias  de las acciones que se encuentran en estado abierto vencido._x000a__x000a_27/12/2023: Mediante memorando No.  20235000015933 del 12 de diciembre de 2023 el responsable remitió evidencias para el cierre de la acción,  el Grupo de Control Interno valido las evidencias, por lo cual mediante memorando No. 20231200008513 del 27 de diciembre de 2023 socializó el cierre de la acción."/>
  </r>
  <r>
    <s v="AUDITORIA INTERNA "/>
    <n v="1047"/>
    <d v="2022-06-23T00:00:00"/>
    <x v="0"/>
    <s v="En cumplimiento del marco normativo de la la Resolución No 321 de 2015, modificada por la Resolución 538 de 2015,_x000a_de acuerdo a la racionalización de trámites, se evidencia que no se ha implementado por la Subdirección Administrativa_x000a_y Financiera, y el Grupo de Tecnologías de la Información y las Comunicaciones GTIC, el software y/o herramienta_x000a_liquidadora de servicios de evaluación y seguimiento de los trámites de la entidad."/>
    <s v="No se definieron las reglas de negocio que permiten finalizar el desarrollo para implementar el modulo  liquidador. _x000a_"/>
    <s v="Gestión de Tecnologías y Seguridad de la Información"/>
    <s v="NIVEL CENTRAL"/>
    <x v="24"/>
    <m/>
    <s v="x"/>
    <s v="Correctiva"/>
    <s v="Dar cumplimiento a la solicitud realizada por el Usuario  para la liquidación de trámites a traves de la Ventanilla ünica. "/>
    <x v="43"/>
    <d v="2024-06-30T00:00:00"/>
    <n v="-184"/>
    <s v="A TIEMPO"/>
    <s v="URL en la pagina web para el ingreso a VU (Modulo liquidador trámites)"/>
    <s v="CANTIDAD"/>
    <n v="1"/>
    <m/>
    <m/>
    <s v="CARLOS FREDY REY"/>
    <m/>
    <m/>
    <m/>
    <s v="ABIERTA"/>
    <m/>
    <s v="Suscrito mediante orfeo No 20221200011503 del 06-12-2022_x000a_28/06/2023: Se radica el memorando N° 20231200003703, a través del cual se solicita al proceso responsable de Tecnologías de la Información y Comunicaciones, enviar las evidencias de las acciones que vencen el 30 de junio de 2023._x000a__x000a_17/07/2023: mediante memoranto N° 20231200004333 del 18 de julio de 20123, el Grupo de Control Interno aprueba la prorroga solicitada a través del memorando No. 20231600157813 del 12 de julio de 2023 por el Grupo Tecnologías de la Información y las Comunicaciones, por lo que se procederá a realizar el ajuste de la fecha de cumplimiento al 30 de septiembre de 2023 para la acción planteada._x000a__x000a_29/09/2023: a través de memorando No. 20231200005283 del día 29 de septiembre de 2023 se solicitó al coordinador del Grupo de Tecnologías y Seguridad de la Información, enviar las evidencias de cumplimiento correspondientes a la acción planteada para este Plan de Mejoramiento. Se radica el memorando N° 20231200003703, a través del cual se solicita al proceso responsable de Tecnologías de la Información y Comunicaciones, enviar las evidencias de las acciones que vencen el 30 de junio de 2023._x000a__x000a_17/07/2023: mediante memoranto N° 20231200004333 del 18 de julio de 20123, el Grupo de Control Interno aprueba la prorroga solicitada a través del memorando No. 20231600157813 del 12 de julio de 2023 por el Grupo Tecnologías de la Información y las Comunicaciones, por lo que se procederá a realizar el ajuste de la fecha de cumplimiento al 30 de septiembre de 2023 para la acción planteada._x000a__x000a_29/09/2023: a través de memorando No. 20231200005283 del día 29 de septiembre de 2023 se solicitó al coordinador del Grupo de Tecnologías y Seguridad de la Información, enviar las evidencias de cumplimiento correspondientes a la acción planteada para este Plan de Mejoramiento._x000a__x000a_12/10/2023: A través del memorando No. 20231600158893 del 10 de octubre de 2023, el grupo responsable informa que no ha podido cumplir con la acción propuesta, por lo que el GCI emitirá un memorando nuevo solicitando una nueva fecha de entrega. _x000a__x000a_24/10/2023: A través de memorando No. 20231200006103 del 23 de octubre de 2023, el GCI solicita al grupo responsable informar la nueva fecha de entrega de la acción pendiente._x000a__x000a_16/11/2023: a través de memorando No. 20231600159333 del 26 de octubre de 2023, el proceso responsable solicita prorroga para el cumplimiuento de la acción propuesta._x000a__x000a_28/11/2023: mediante memorando No 20231200006553 del 14 de noviembre de 2023 se aprueba solicitud de prorroga hasta el 30 de junio de 2024"/>
  </r>
  <r>
    <s v="AUDITORIA INTERNA "/>
    <m/>
    <d v="2022-06-23T00:00:00"/>
    <x v="0"/>
    <s v="En cumplimiento del marco normativo de la la Resolución No 321 de 2015, modificada por la Resolución 538 de 2015,_x000a_de acuerdo a la racionalización de trámites, se evidencia que no se ha implementado por la Subdirección Administrativa_x000a_y Financiera, y el Grupo de Tecnologías de la Información y las Comunicaciones GTIC, el software y/o herramienta_x000a_liquidadora de servicios de evaluación y seguimiento de los trámites de la entidad."/>
    <s v="No se definieron las reglas de negocio que permiten finalizar el desarrollo para implementar el modulo  liquidador. _x000a_"/>
    <s v="Gestión de Tecnologías y Seguridad de la Información"/>
    <s v="NIVEL CENTRAL"/>
    <x v="24"/>
    <m/>
    <s v="x"/>
    <s v="De Corrección"/>
    <s v="Atender los parametros solicitados al GTEA para la liquidación de trámites. "/>
    <x v="43"/>
    <d v="2023-09-30T00:00:00"/>
    <s v="CERRADA"/>
    <s v="CERRADA"/>
    <s v="Memorando Orfeo parametros solicitados"/>
    <s v="CANTIDAD"/>
    <n v="1"/>
    <m/>
    <m/>
    <s v="CARLOS FREDY REY"/>
    <m/>
    <m/>
    <m/>
    <s v="CERRADA"/>
    <d v="2023-11-23T00:00:00"/>
    <s v="Suscrito mediante orfeo No 20221200011503 del 06-12-2022_x000a__x000a_28/06/2023: Se radica el memorando N° 20231200003703, a través del cual se solicita al proceso responsable de Tecnologías de la Información y Comunicaciones, enviar las evidencias de las acciones que vencen el 30 de junio de 2023._x000a__x000a_17/07/2023: mediante memoranto N° 20231200004333 del 18 de julio de 20123, el Grupo de Control Interno aprueba la prorroga solicitada a través del memorando No. 20231600157813 del 12 de julio de 2023 por el Grupo Tecnologías de la Información y las Comunicaciones, por lo que se procederá a realizar el ajuste de la fecha de cumplimiento al 30 de septiembre de 2023 para la acción planteada._x000a__x000a_29/09/2023: a través de memorando No. 20231200005283 del día 29 de septiembre de 2023 se solicitó al coordinador del Grupo de Tecnologías y Seguridad de la Información, enviar las evidencias de cumplimiento correspondientes a la acción planteada para este Plan de Mejoramiento._x000a__x000a_23/10/2023: a través de memorando No. 20231600158703 del 28 de septiembre de 2023 el procesos responsable remite el memorando donde solicita los parametros a tener en cuenta para la programación del software, como fórmulas, variables, valores y demás datos pertinentes._x000a__x000a_24/10/2023: A través del memorando No. 20231200006213 del 24 de octubre de 2023, el Grupo de Control Interno solicitó al proceso proceso responsable sopotar las evidencias para proceder con el cierre de la acción._x000a__x000a_28/11/2023: a través de memorando No. 20231200006843 del 23 de noviembre de 2023 se informa al responsable de proceso sobre el cierre de la acción propuesta._x000a__x000a_"/>
  </r>
  <r>
    <s v="AUDITORIA INTERNA "/>
    <n v="1048"/>
    <d v="2022-10-24T00:00:00"/>
    <x v="1"/>
    <s v="OBSERVACIÓN 7: Al verificar las evidencias aportadas por el proceso de Gestión Financiera, respecto al cumplimiento de la actividad No 10, del procedimiento Recepción de información financiera de los convenios, proyectos de cooperación nacional no oficial e internacional para registros en los estados financieros, en cuanto a la retroalimentación trimestral por información pendiente, incoherencias u otras temas específicos, no se cumple con lo establecido respecto a la remisión del memorando, así como tampoco se evidencia el cumplimiento de la periodicidad de la misma que indica “Trimestralmente”, toda vez que, no se está remitiendo la información de manera oportuna por parte de la Oficina Asesora de Planeación, dentro de los tiempos establecidos."/>
    <m/>
    <s v="Gestión de Recursos Financieros"/>
    <s v="NIVEL CENTRAL"/>
    <x v="25"/>
    <m/>
    <s v="x"/>
    <s v="De Mejora"/>
    <s v="Solicitar al Grupo de Gestión Financiera la modificación de los siguientes documentos:_x000a_Procedimiento Recepción de información financiera de los convenios/proyectos de cooperación nacional no oficial e internacional para registro en los estados financieros código GRFN_PR_23_x000a_y  manual de políticas contables operativas y anexos código GRFN_MN_01, _x000a_En lo relacionado a los plazos y responsabilidades de la Oficina Asesora de Planeación, con el objetivo de ajustar la periodicidad de la remisión y el control de la información de los proyectos de cooperación internacionales de la Entidad como insumo entregado por la OAP y estandarizar los dos documentos, teniendo en cuenta el marco normativo y que la actividad depende de terceros, y generar la revisión del documento previa oficialización por la Jefe Oficina Asesora de Planeación"/>
    <x v="50"/>
    <d v="2023-10-30T00:00:00"/>
    <s v="CERRADA"/>
    <s v="CERRADA"/>
    <s v="Comunicación y/o asistencia con los aportes de la OAP al Grupo de Gestión de Recursos Financieros."/>
    <s v="CANTIDAD"/>
    <n v="1"/>
    <m/>
    <m/>
    <s v="ELSA ROSMERY LEÓN"/>
    <m/>
    <m/>
    <m/>
    <s v="CERRADA"/>
    <d v="2023-12-14T00:00:00"/>
    <s v="Suscripción Plan de mejoramiento  mediante memorando No 20221200011923 de fecha 22 de diciembre del 2022._x000a__x000a_15/06/2023:  Mediante memorandoNo.20231400001593 de fecha 13 de junio de 2023, el Responsable solicitó prórroga para el cumplimiento de las acciones para el día 30 de octubre de 2023, ya que no cuentan con la evidencia. _x000a__x000a_15/06/2023: Mediante memorando No. 20231200003343 de fecha 15 de junio de 2023, el Grupo de Control Interno aprobó la prórroga para el cumplimiento de la acción de mejora._x000a__x000a_15/12/2023: Mediante memorando No.20231200007193  del 4 de diciembre de 2023, se requirio evidencias de las acciones que se encuenrtan en estado abierto vencidas con el fin de actualizar la matriz._x000a__x000a_15/12/2023 : Mediante memorando No. 20231200008113 del 14 diciembre de 2023 se socializó el cierre acción de la observación no. 7."/>
  </r>
  <r>
    <s v="AUDITORIA INTERNA "/>
    <n v="1049"/>
    <d v="2022-10-24T00:00:00"/>
    <x v="1"/>
    <s v="Al verificar las evidencias aportadas por el proceso de Gestión Financiera, respecto al cumplimiento de la actividad No 10, del procedimiento Recepción de información financiera de los convenios, proyectos de cooperación nacional no oficial e internacional para registros en los estados financieros, en cuanto a la retroalimentación trimestral por información pendiente, incoherencias u otras temas específicos, no se cumple con lo establecido respecto a la remisión del memorando, así como tampoco se evidencia el cumplimiento de la periodicidad de la misma que indica “Trimestralmente”, toda vez que, no se está remitiendo la información de manera oportuna por parte de la Oficina Asesora de Planeación, dentro de los tiempos establecidos."/>
    <m/>
    <s v="Gestión de Recursos Financieros"/>
    <s v="NIVEL CENTRAL"/>
    <x v="4"/>
    <m/>
    <s v="x"/>
    <s v="De Mejora"/>
    <s v="Oficialización de los cambios solicitados en los documentos:_x000a_Procedimiento Recepción de información financiera de los convenios/proyectos de cooperación nacional no oficial e internacional para registro en los estados financieros código GRFN_PR_23 y_x000a_Manual de políticas contables operativas y anexos código GRFN_MN_01, en lo relacionado _x000a_a las responsabilidad de la OAP para los Proyectos de Cooperación Nacional o Internacional."/>
    <x v="50"/>
    <d v="2023-06-30T00:00:00"/>
    <n v="182"/>
    <s v="VENCIDA"/>
    <s v="Procedimiento Recepción de información financiera de los convenios/proyectos de cooperación nacional no oficial e internacional para registro en los estados financieros código GRFN_PR_23 _x000a_manual de políticas contables operativas y anexos código      GRFN_MN_01 actualizado y oficializado"/>
    <s v="CANTIDAD"/>
    <n v="1"/>
    <m/>
    <m/>
    <s v="LUIS EBERTO COCA GONZÁLEZ"/>
    <m/>
    <m/>
    <m/>
    <s v="ABIERTA"/>
    <m/>
    <s v="Suscripción Plan de mejoramiento  mediante memorando No 20221200011923 de fecha 22 de diciembre del 2022._x000a__x000a_15/12/2023: Mediante memorando No. 20231200007223 del 4 de diciembre de 2023, se requirio evidencias de las acciones que se encuenrtan en estado abierto vencidas con el fin de actualizar la matriz."/>
  </r>
  <r>
    <s v="AUDITORIA INTERNA "/>
    <n v="1050"/>
    <d v="2022-05-20T00:00:00"/>
    <x v="0"/>
    <s v="NO CONFORMIDAD No.1: DIRECCIÓN TERRITORIAL CARIBE_x000a_Como resultado de la verificación realizada en el desarrollo del Procedimiento Seguimiento a la Emisión y Entrega de Informes Financieros en los Contratos de Prestación de Servicios Ecoturísticos Comunitarios, se evidencia el incumplimiento del punto del control de la actividad No 9 relacionado con la Certificación debidamente firmada del valor de la cuota de remuneración del contrato de prestación de servicios comunitarios No 001 de 2008, suscrito conla Empresa Comunitaria Nativos Activos y el Parque Nacional Natural Corales del Rosario y de San Bernardo para la vigencia 2021."/>
    <s v="Porque no  realizaba una planeación adecuada  para llevar a cabo  todas las actividades que tenía a cargo"/>
    <s v="Gestión de Recursos Financieros"/>
    <s v="DTCA"/>
    <x v="1"/>
    <m/>
    <s v="x"/>
    <s v="Correctiva"/>
    <s v="Establecer  cronograma a la DT indicando la fechas en que deben realizarse los desplazamientos a las APs para las visitas de revisión, durante la vigencia 2023"/>
    <x v="51"/>
    <d v="2023-02-28T00:00:00"/>
    <n v="304"/>
    <s v="VENCIDA"/>
    <s v="Cronograma de desplazamientos "/>
    <s v="CANTIDAD"/>
    <n v="1"/>
    <m/>
    <m/>
    <s v="ELSA ROSMERY LEÓN"/>
    <m/>
    <m/>
    <m/>
    <s v="ABIERTA"/>
    <m/>
    <s v="Suscripción Plan de mejoramiento  mediante memorando No 20221200011913 de fecha 22 de diciembre del 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 y se procede al cierre._x000a__x000a_23/06/2023: mediante memorando 20231200003393 del 23 de junio de 2023 el GCI dió respuesta a la solicitud de cierre._x000a__x000a_30/11/2023 Mediante memorando No.20231200006923 del 24 de noviembre del 2023, se solicito al responsable las evidencias  de las acciones que se encuentran en estado abierto vencido."/>
  </r>
  <r>
    <s v="AUDITORIA INTERNA "/>
    <m/>
    <d v="2022-05-20T00:00:00"/>
    <x v="0"/>
    <s v="NO CONFORMIDAD No.1: DIRECCIÓN TERRITORIAL CARIBE_x000a_Como resultado de la verificación realizada en el desarrollo del Procedimiento Seguimiento a la Emisión y Entrega de Informes Financieros en los Contratos de Prestación de Servicios Ecoturísticos Comunitarios, se evidencia el incumplimiento del punto del control de la actividad No 9 relacionado con la Certificación debidamente firmada del valor de la cuota de remuneración del contrato de prestación de servicios comunitarios No 001 de 2008, suscrito conla Empresa Comunitaria Nativos Activos y el Parque Nacional Natural Corales del Rosario y de San Bernardo para la vigencia 2021."/>
    <s v="Porque no  realizaba una planeación adecuada  para llevar a cabo  todas las actividades que tenía a cargo"/>
    <s v="Gestión de Recursos Financieros"/>
    <s v="DTCA"/>
    <x v="1"/>
    <m/>
    <s v="x"/>
    <s v="Correctiva"/>
    <s v="Efectuar el diligenciamiento de la matriz de comisiones en el tiempo establecido"/>
    <x v="51"/>
    <d v="2023-11-30T00:00:00"/>
    <n v="29"/>
    <s v="VENCIDA"/>
    <s v="Matriz de comisiones "/>
    <s v="CANTIDAD"/>
    <n v="10"/>
    <m/>
    <m/>
    <s v="FANNY SABOGAL AGUDELO"/>
    <m/>
    <m/>
    <m/>
    <s v="ABIERTA"/>
    <m/>
    <s v="Suscripción Plan de mejoramiento  mediante memorando No 20221200011913 de fecha 22 de diciembre del 2022."/>
  </r>
  <r>
    <s v="AUDITORIA INTERNA "/>
    <n v="1051"/>
    <d v="2022-05-20T00:00:00"/>
    <x v="0"/>
    <s v="NO CONFORMIDAD No.2: DIRECCIÓN TERRITORIAL CARIBE- DIRECCIÓN TERRITORIAL ORINOQUIA_x000a_Como resultado de la verificación realizada en el desarrollo del Procedimiento Seguimiento a la Emisión y Entrega de Informes Financieros en los Contratos de Prestación de Servicios Ecoturísticos Comunitarios, se evidencia el incumplimiento en la periodicidad establecida en la actividad No 14 relacionado con la causación de la cuota de remuneración con las empresas comunitarias con las cuales se tienen suscritos los contratos de prestación de servicios Ecoturísticos Comunitarios."/>
    <s v="Porque no  realizaba una planeación adecuada  para llevar a cabo  todas las actividades que tenía a cargo"/>
    <s v="Gestión de Recursos Financieros"/>
    <s v="DTCA"/>
    <x v="1"/>
    <m/>
    <s v="x"/>
    <s v="Correctiva"/>
    <s v="Establecer  cronograma a la DT indicando la fechas en que deben realizarse los desplazamientos a las APs para las visitas de revisión, durante la vigencia 2023"/>
    <x v="51"/>
    <d v="2023-02-28T00:00:00"/>
    <n v="304"/>
    <s v="VENCIDA"/>
    <s v="Cronograma de desplazamientos "/>
    <s v="CANTIDAD"/>
    <n v="1"/>
    <m/>
    <m/>
    <s v="ELSA ROSMERY LEÓN"/>
    <m/>
    <m/>
    <m/>
    <s v="ABIERTA"/>
    <m/>
    <s v="Suscripción Plan de mejoramiento  mediante memorando No 20221200011913 de fecha 22 de diciembre del 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 y se procede al cierre._x000a__x000a_23/06/2023: mediante memorando 20231200003393 del 23 de junio de 2023 el GCI dió respuesta a la solicitud de cierre._x000a__x000a_30/11/2023 Mediante memorando No.20231200006923 del 24 de noviembre del 2023, se solicito al responsable las evidencias  de las acciones que se encuentran en estado abierto vencido."/>
  </r>
  <r>
    <s v="AUDITORIA INTERNA "/>
    <m/>
    <d v="2022-05-20T00:00:00"/>
    <x v="0"/>
    <s v="NO CONFORMIDAD No.2: DIRECCIÓN TERRITORIAL CARIBE- DIRECCIÓN TERRITORIAL ORINOQUIA_x000a_Como resultado de la verificación realizada en el desarrollo del Procedimiento Seguimiento a la Emisión y Entrega de Informes Financieros en los Contratos de Prestación de Servicios Ecoturísticos Comunitarios, se evidencia el incumplimiento en la periodicidad establecida en la actividad No 14 relacionado con la causación de la cuota de remuneración con las empresas comunitarias con las cuales se tienen suscritos los contratos de prestación de servicios Ecoturísticos Comunitarios."/>
    <s v="Porque no  realizaba una planeación adecuada  para llevar a cabo  todas las actividades que tenía a cargo"/>
    <s v="Gestión de Recursos Financieros"/>
    <s v="DTCA"/>
    <x v="1"/>
    <m/>
    <s v="x"/>
    <s v="Correctiva"/>
    <s v="Efectuar el diligenciamiento de la matriz de comisiones en el tiempo establecido"/>
    <x v="51"/>
    <d v="2023-11-30T00:00:00"/>
    <n v="29"/>
    <s v="VENCIDA"/>
    <s v="Matriz de comisiones "/>
    <s v="CANTIDAD"/>
    <n v="12"/>
    <m/>
    <m/>
    <s v="FANNY SABOGAL AGUDELO"/>
    <m/>
    <m/>
    <m/>
    <s v="ABIERTA"/>
    <m/>
    <s v="Suscripción Plan de mejoramiento  mediante memorando No 20221200011913 de fecha 22 de diciembre del 2022."/>
  </r>
  <r>
    <s v="AUDITORIA INTERNA "/>
    <n v="1052"/>
    <d v="2022-05-20T00:00:00"/>
    <x v="0"/>
    <s v="NO CONFORMIDAD No.3: GRUPO DE GESTIÓN FINANCIERA- DIRECCIÓN TERRITORIAL CARIBE -_x000a_DIRECCIÓN TERRITORIAL AMAZONIA- DIRECCIÓN TERRITORIAL ORINOQUIA- DIRECCIÓN TERRITORIAL_x000a_ANDES OCCIDENTALES._x000a_Se reflejan saldos en bancos como resultado de la no ejecución total de los recursos solicitados como PAC por_x000a_algunas Direcciones Territoriales, incumpliendo el indicador establecido que define que no se deben mantener recursos financieros en bancos que ya se encuentran obligados y programados para pagos, incumplimiento también en los indicadores INPANUT (Indicador del PAC No utilizado), y en el indicador de saldo Documentos de recaudo por clasificar (60 días de plazo) , sin embargo se siguen asignando recursos por parte del Grupo de Gestión Financiera lo que no permite garantizar el cumplimiento de las directrices establecidas por el Ministerio de Hacienda y Crédito Público (MHCP) y lineamientos internos de la Circular para Ejecución de PAC, no reflejan eficacia en aras de asegurar su cumplimiento"/>
    <s v=" Porque no se realizan depuraciones, seguimientos y análisis correspondientes que conlleven a implementar acciones correctivas a tiempo."/>
    <s v="Gestión de Recursos Financieros"/>
    <s v="DTCA"/>
    <x v="1"/>
    <m/>
    <s v="x"/>
    <s v="Correctiva"/>
    <s v="Realizar comités de seguimiento mensual de verificación de depuración de  los saldos de las cuentas contables"/>
    <x v="51"/>
    <d v="2023-11-30T00:00:00"/>
    <n v="29"/>
    <s v="VENCIDA"/>
    <s v="Actas de seguimiento"/>
    <s v="CANTIDAD"/>
    <n v="12"/>
    <m/>
    <m/>
    <s v="ELSA ROSMERY LEÓN"/>
    <m/>
    <m/>
    <m/>
    <s v="ABIERTA"/>
    <m/>
    <s v="Suscripción Plan de mejoramiento  mediante memorando No 20221200011913 de fecha 22 de diciembre del 2022."/>
  </r>
  <r>
    <s v="AUDITORIA INTERNA "/>
    <n v="1053"/>
    <d v="2022-05-20T00:00:00"/>
    <x v="0"/>
    <s v="NO CONFORMIDAD No.6: DIRECCION TERRITORIAL CARIBE- GRUPO DE GESTIÓN FINANCIERA_x000a_Se evidencian saldos de vigencias anteriores en la cuenta 190603 AVANCES PARA VIÁTICOS Y GASTOS DE VIAJE (PARQUES NACIONALES Y SUBCUENTA FONAM - PNNC) como el correspondiente a la DTAM por valor_x000a_de $833.333 desde el 01 de enero de 2018 y el de la DTCA por valor de $410.840, se evidencia que no se realizó_x000a_la verificación y análisis que permitiera legalizar estos anticipos con la Direcciones Territoriales correspondientes."/>
    <s v="Porque dado que los saldos de otras cuentas eran mas elevados se priorizaron las depuraciones de acuerdo a ese criterio."/>
    <s v="Gestión de Recursos Financieros"/>
    <s v="DTCA"/>
    <x v="1"/>
    <m/>
    <s v="x"/>
    <s v="Correctiva"/>
    <s v="Realizar comités de seguimiento mensual de verificación de depuración de  los saldos de las cuentas contables"/>
    <x v="51"/>
    <d v="2023-11-30T00:00:00"/>
    <n v="29"/>
    <s v="VENCIDA"/>
    <s v="Actas de seguimiento"/>
    <s v="CANTIDAD"/>
    <n v="12"/>
    <m/>
    <m/>
    <s v="ELSA ROSMERY LEÓN"/>
    <m/>
    <m/>
    <m/>
    <s v="ABIERTA"/>
    <m/>
    <s v="Suscripción Plan de mejoramiento  mediante memorando No 20221200011913 de fecha 22 de diciembre del 2022."/>
  </r>
  <r>
    <s v="AUDITORIA INTERNA "/>
    <n v="1054"/>
    <d v="2022-05-20T00:00:00"/>
    <x v="0"/>
    <s v="NO CONFORMIDAD No. 9: DIRECCIÓN TERRITORIAL CARIBE_x000a_De acuerdo con la Actividad No. 3 del Procedimiento Sostenibilidad Contable, no se evidenciaron como lo establece el punto de control “…Anexo al Informe Descriptivo PCIC - Seguimiento Información Contable (Trimestral)…”, los correos electrónicos correspondientes a las Direcciones Territoriales Caribe y Pacifico, informando el cierre de la vigencia."/>
    <s v=" Por falta de conocimiento y de seguimiento a la aplicación y cumplimiento de cada una de las actividades y puntos de control que describe el procedimiento."/>
    <s v="Gestión de Recursos Financieros"/>
    <s v="DTCA"/>
    <x v="1"/>
    <m/>
    <s v="x"/>
    <s v="Correctiva"/>
    <s v="Socializar el Procedimiento Sostenibilidad Contable con el equipo interno de trabajo."/>
    <x v="46"/>
    <d v="2023-02-28T00:00:00"/>
    <n v="304"/>
    <s v="VENCIDA"/>
    <s v="listado de asistencia con ayuda de memoria"/>
    <s v="CANTIDAD"/>
    <n v="1"/>
    <m/>
    <m/>
    <s v="ELSA ROSMERY LEÓN"/>
    <m/>
    <m/>
    <m/>
    <s v="ABIERTA"/>
    <m/>
    <s v="Suscripción Plan de mejoramiento  mediante memorando No 20221200011913 de fecha 22 de diciembre del 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 y se procede al cierre._x000a__x000a_23/06/2023: mediante memorando 20231200003393 del 23 de junio de 2023 el GCI dió respuesta a la solicitud de cierre._x000a__x000a_30/11/2023 Mediante memorando No.20231200006923 del 24 de noviembre del 2023, se solicito al responsable las evidencias  de las acciones que se encuentran en estado abierto vencido._x000a_"/>
  </r>
  <r>
    <s v="AUDITORIA INTERNA "/>
    <m/>
    <d v="2022-05-20T00:00:00"/>
    <x v="0"/>
    <s v="NO CONFORMIDAD No. 9: DIRECCIÓN TERRITORIAL CARIBE_x000a_De acuerdo con la Actividad No. 3 del Procedimiento Sostenibilidad Contable, no se evidenciaron como lo establece el punto de control “…Anexo al Informe Descriptivo PCIC - Seguimiento Información Contable (Trimestral)…”, los correos electrónicos correspondientes a las Direcciones Territoriales Caribe y Pacifico, informando el cierre de la vigencia."/>
    <s v=" Por falta de conocimiento y de seguimiento a la aplicación y cumplimiento de cada una de las actividades y puntos de control que describe el procedimiento7"/>
    <s v="Gestión de Recursos Financieros"/>
    <s v="DTCA"/>
    <x v="1"/>
    <m/>
    <s v="x"/>
    <s v="Correctiva"/>
    <s v="Realizar  seguimiento mensual del cumplimiento de las actividad N 3 del Procedimiento Sostenibilidad Contable."/>
    <x v="51"/>
    <d v="2023-11-30T00:00:00"/>
    <n v="29"/>
    <s v="VENCIDA"/>
    <s v="correos electrónicos  informando el cierre de la_x000a_vigencia."/>
    <s v="CANTIDAD"/>
    <n v="10"/>
    <m/>
    <m/>
    <s v="FANNY SABOGAL AGUDELO"/>
    <m/>
    <m/>
    <m/>
    <s v="ABIERTA"/>
    <m/>
    <s v="Suscripción Plan de mejoramiento  mediante memorando No 20221200011913 de fecha 22 de diciembre del 2022."/>
  </r>
  <r>
    <s v="AUDITORIA INTERNA "/>
    <n v="1055"/>
    <d v="2022-05-20T00:00:00"/>
    <x v="0"/>
    <s v="NO CONFORMIDAD No.10: DIRECCIÓN TERRITORIAL CARIBE- DIRECCIÓN TERRITORIAL ANDES NORORIENTALES- DIRECCIÓN TERRITORIAL PACIFICO:_x000a_Al verificar las certificaciones correspondiente de la información registrada en la matriz de ingresos de visitantes por cada área protegida, se evidencia que las Direcciones Territoriales están incumpliendo lo relacionado con: “…Esta información debe ser remitida dentro de los seis primeros días calendario del mes siguiente del reporte…”. y en algunos casos se encuentran sin firma."/>
    <s v="Porque desde el grupo interno no se ha planteado la justificación para solicitar la aprobación del cambio"/>
    <s v="Gestión de Recursos Financieros"/>
    <s v="DTCA"/>
    <x v="1"/>
    <m/>
    <s v="x"/>
    <s v="Correctiva"/>
    <s v="Socializar con las AP el procedimeinto  realizando énfasis en los tiempos de entrega de la información requerida para realizar la certificación"/>
    <x v="46"/>
    <d v="2023-02-28T00:00:00"/>
    <n v="304"/>
    <s v="VENCIDA"/>
    <s v="listado de asistencia con ayuda de memoria"/>
    <s v="CANTIDAD"/>
    <n v="1"/>
    <m/>
    <m/>
    <s v="ELSA ROSMERY LEÓN"/>
    <m/>
    <m/>
    <m/>
    <s v="ABIERTA"/>
    <m/>
    <s v="Suscripción Plan de mejoramiento  mediante memorando No 20221200011913 de fecha 22 de diciembre del 2022.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r>
  <r>
    <s v="AUDITORIA INTERNA "/>
    <m/>
    <d v="2022-05-20T00:00:00"/>
    <x v="0"/>
    <s v="NO CONFORMIDAD No.10: DIRECCIÓN TERRITORIAL CARIBE- DIRECCIÓN TERRITORIAL ANDES NORORIENTALES- DIRECCIÓN TERRITORIAL PACIFICO:_x000a_Al verificar las certificaciones correspondiente de la información registrada en la matriz de ingresos de visitantes por cada área protegida, se evidencia que las Direcciones Territoriales están incumpliendo lo relacionado con: “…Esta información debe ser remitida dentro de los seis primeros días calendario del mes siguiente del reporte…”. y en algunos casos se encuentran sin firma."/>
    <s v="Porque desde el grupo interno no se ha planteado la justificación para solicitar la aprobación del cambio"/>
    <s v="Gestión de Recursos Financieros"/>
    <s v="DTCA"/>
    <x v="1"/>
    <m/>
    <s v="x"/>
    <s v="Correctiva"/>
    <s v="Remitir los certificados dentro de los seis primeros días calendario del mes siguiente del reporte."/>
    <x v="51"/>
    <d v="2023-11-30T00:00:00"/>
    <n v="29"/>
    <s v="VENCIDA"/>
    <s v="memorando remisorio con la certifiación debidamente firmada"/>
    <s v="CANTIDAD"/>
    <n v="10"/>
    <m/>
    <m/>
    <s v="FANNY SABOGAL AGUDELO"/>
    <m/>
    <m/>
    <m/>
    <s v="ABIERTA"/>
    <m/>
    <s v="Suscripción Plan de mejoramiento  mediante memorando No 20221200011913 de fecha 22 de diciembre del 2022."/>
  </r>
  <r>
    <s v="AUDITORIA INTERNA "/>
    <m/>
    <d v="2022-05-20T00:00:00"/>
    <x v="0"/>
    <s v="NO CONFORMIDAD No.10: DIRECCIÓN TERRITORIAL CARIBE- DIRECCIÓN TERRITORIAL ANDES NORORIENTALES- DIRECCIÓN TERRITORIAL PACIFICO:_x000a_Al verificar las certificaciones correspondiente de la información registrada en la matriz de ingresos de visitantes por cada área protegida, se evidencia que las Direcciones Territoriales están incumpliendo lo relacionado con: “…Esta información debe ser remitida dentro de los seis primeros días calendario del mes siguiente del reporte…”. y en algunos casos se encuentran sin firma."/>
    <s v="Porque desde el grupo interno no se ha planteado la justificación para solicitar la aprobación del cambio"/>
    <s v="Gestión de Recursos Financieros"/>
    <s v="DTCA"/>
    <x v="1"/>
    <m/>
    <s v="x"/>
    <s v="Correctiva"/>
    <s v="Realizar y enviar la solicitud de cambio de documentación del SGI al proceso de GRF, para su revisión y aprobación."/>
    <x v="46"/>
    <d v="2023-02-28T00:00:00"/>
    <n v="304"/>
    <s v="VENCIDA"/>
    <s v="Memorando de remisión con formato DE_FO_17 diligenciado"/>
    <s v="CANTIDAD"/>
    <n v="1"/>
    <m/>
    <m/>
    <s v="FANNY SABOGAL AGUDELO"/>
    <m/>
    <m/>
    <m/>
    <s v="ABIERTA"/>
    <m/>
    <s v="Suscripción Plan de mejoramiento  mediante memorando No 20221200011913 de fecha 22 de diciembre del 2022._x000a_06/06/2023: Mediante memorando No.20231200002913 de fecha 23 de mayo de 2023, se requirió al responsable evidencia de las acciones vencidas ._x000a__x000a_30/11/2023 Mediante memorando No.20231200006923 del 24 de noviembre del 2023, se solicito al responsable las evidencias  de las acciones que se encuentran en estado abierto vencido."/>
  </r>
  <r>
    <s v="AUDITORIA INTERNA "/>
    <m/>
    <d v="2022-05-20T00:00:00"/>
    <x v="0"/>
    <s v="NO CONFORMIDAD No.10: DIRECCIÓN TERRITORIAL CARIBE- DIRECCIÓN TERRITORIAL ANDES NORO-_x000a_RIENTALES- DIRECCIÓN TERRITORIAL PACIFICO:_x000a_Al verificar las certificaciones correspondientes de la información registrada en la matriz de ingresos de visitantes por cada área protegida, se evidencia que las Direcciones Territoriales están incumpliendo lo relacionado con: “…Esta información debe ser remitida dentro de los seis primeros días calendario del mes siguiente del reporte…”. y en algunos casos se encuentran sin firma."/>
    <s v="No se esta entregando la información dentro de los tiempos previstos de acuerdo a lo establecido en la actividad 15, del Procedimiento Recaudo y registro de derecho de ingreso"/>
    <s v="Gestión de Recursos Financieros"/>
    <s v="DTAN"/>
    <x v="15"/>
    <s v="x"/>
    <m/>
    <s v="Correctiva"/>
    <s v="Proyectar  y enviar el informe de ecoturismo  al nivel central en los 6 dias calendario de cada mes con las firmas del director territorial."/>
    <x v="52"/>
    <d v="2023-07-31T00:00:00"/>
    <s v="CERRADA"/>
    <s v="CERRADA"/>
    <s v="memorandos enviados con el informe de ecoturismo mensual"/>
    <s v="CANTIDAD"/>
    <n v="5"/>
    <m/>
    <m/>
    <s v="LUIS EBERTO COCA GONZÁLEZ"/>
    <m/>
    <m/>
    <m/>
    <s v="CERRADA"/>
    <d v="2023-10-10T00:00:00"/>
    <s v="Suscripción Plan de mejoramiento  mediante memorando No 20221200011933 de fecha 22 de diciembre del 2022._x000a_06/06/2023: Mediante memorando No.20231200002913 de fecha 23 de mayo de 2023, se requirió al responsable evidencia de las acciones vencidas._x000a__x000a_13/07/2023:Mediante memorando No. 20235510002393 del 27 de junio de 2023, el Responsable remitió al Grupo de Control Interno, solicitud pórroga para el día 30 de agosto de 2023._x000a__x000a_13/07/2023: El Grupo de Control Interno, mediante memorando No.20231200004253 de fecha 13 de julio de 2023 , concedió prorroga de la acción para el día 31 de julio de 2023_x000a__x000a__x000a_30/11/2023 Mediante memorando 20231200006893 del 24 de noviembre del 2023, se solicito al responsable las evidencias  de las acciones que se encuentran en estado abierto vencido._x000a__x000a__x000a_20/12/2023: Cerrada mediante memorando No.20231200005713 del 10 de octubre de 2023"/>
  </r>
  <r>
    <s v="AUDITORIA INTERNA "/>
    <n v="1056"/>
    <d v="2021-09-22T00:00:00"/>
    <x v="0"/>
    <s v="NO CONFORMIDAD No. 1: No se evidencian en el desarrollo de la auditoría interna al Proceso Gestión de Recursos Financieros - Nivel Central y Direcciones Territoriales, las pre conciliaciones Bancarias correspondientes al procedimiento Gestión Contable – Código:GRFN_PR_15. Por parte del Nivel Territorial incumpliendo la actividad No. 4 y 5."/>
    <s v="Por falta de seguimiento y verificación de las actividades realizadas."/>
    <s v="Gestión de Recursos Financieros"/>
    <s v="DTCA"/>
    <x v="1"/>
    <m/>
    <s v="x"/>
    <s v="De Corrección"/>
    <s v="Implementar y aplicar cada una de las actividades y puntos de control descritos con la periodicidad indicada en el procedimiento de Gestión Contable GRFN_PR_15"/>
    <x v="46"/>
    <d v="2023-12-15T00:00:00"/>
    <n v="14"/>
    <s v="VENCIDA"/>
    <s v="preconciliaciones mensuales saldos contables vs bancos"/>
    <s v="CANTIDAD"/>
    <n v="6"/>
    <m/>
    <m/>
    <s v="ELSA ROSMERY LEÓN"/>
    <m/>
    <m/>
    <m/>
    <s v="ABIERTA"/>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x v="0"/>
    <s v="NO CONFORMIDAD No. 1: No se evidencian en el desarrollo de la auditoría interna al Proceso Gestión de Recursos Financieros - Nivel Central y Direcciones Territoriales, las pre conciliaciones Bancarias correspondientes al procedimiento Gestión Contable – Código:GRFN_PR_15. Por parte del Nivel Territorial incumpliendo la actividad No. 4 y 5."/>
    <s v="Por falta de seguimiento y verificación de las actividades realizadas."/>
    <s v="Gestión de Recursos Financieros"/>
    <s v="DTCA"/>
    <x v="1"/>
    <m/>
    <s v="x"/>
    <s v="Correctiva"/>
    <s v="Socializar al interior del equipo financiero de la DTCA el procedimiento Gestión Contable – Código: GRFN_PR_15, "/>
    <x v="46"/>
    <d v="2023-02-28T00:00:00"/>
    <n v="304"/>
    <s v="VENCIDA"/>
    <s v="acta de reunión"/>
    <s v="CANTIDAD"/>
    <n v="1"/>
    <m/>
    <m/>
    <s v="FANNY SABOGAL AGUDELO"/>
    <m/>
    <m/>
    <m/>
    <s v="ABIERTA"/>
    <m/>
    <s v="Suscripción Plan de mejoramiento  mediante memorando No 20221200012253 de fecha 28 de diciembre del 2022._x000a_06/06/20023: Mediante memorando No.20231200002913 de fecha 23 de mayo de 2023, se requirió al responsable evidencia de las acciones vencidas ._x000a__x000a_30/11/2023 Mediante memorando No.20231200006923 del 24 de noviembre del 2023, se solicito al responsable las evidencias  de las acciones que se encuentran en estado abierto vencido."/>
  </r>
  <r>
    <s v="AUDITORIA INTERNA "/>
    <n v="1057"/>
    <d v="2021-09-22T00:00:00"/>
    <x v="0"/>
    <s v="NO CONFORMIDAD No. 2: DTCA – DTAO – GGF  Se evidenció que para el cierre de la vigencia 2020 y a marzo de 2021 presenta la DTCA en cuanto a saldos de convenios sin legalizar de la cuenta 190801 un valor de $172.467.257 – FONAM vigencia 2014 y $554.571.162 correspondiente a vigencias anteriores desde la vigencia 2016. "/>
    <s v="No existía apropiación de la ejecución de la actividad de seguimiento ."/>
    <s v="Gestión de Recursos Financieros"/>
    <s v="DTCA"/>
    <x v="1"/>
    <m/>
    <s v="x"/>
    <s v="De Corrección"/>
    <s v="Sensibilización a los supervisores de la responsabilidad del cumplimiento en la legalización de los convenios en la gestión contable de la DTCA."/>
    <x v="46"/>
    <d v="2023-02-28T00:00:00"/>
    <n v="304"/>
    <s v="VENCIDA"/>
    <s v="listado de asistencia"/>
    <s v="CANTIDAD"/>
    <n v="1"/>
    <m/>
    <m/>
    <s v="ELSA ROSMERY LEÓN"/>
    <m/>
    <m/>
    <m/>
    <s v="ABIERTA"/>
    <m/>
    <s v="Suscripción Plan de mejoramiento  mediante memorando No 20221200012253 de fecha 28 de diciembre del 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IA INTERNA "/>
    <m/>
    <d v="2021-09-22T00:00:00"/>
    <x v="0"/>
    <s v="NO CONFORMIDAD No. 2: DTCA – DTAO – GGF  Se evidenció que para el cierre de la vigencia 2020 y a marzo de 2021 presenta la DTCA en cuanto a saldos de convenios sin legalizar de la cuenta 190801 un valor de $172.467.257 – FONAM vigencia 2014 y $554.571.162 correspondiente a vigencias anteriores desde la vigencia 2016. "/>
    <s v="No existía apropiación de la ejecución de la actividad de seguimiento ."/>
    <s v="Gestión de Recursos Financieros"/>
    <s v="DTCA"/>
    <x v="1"/>
    <m/>
    <s v="x"/>
    <s v="Correctiva"/>
    <s v=" Establecer control y seguimiento a la legalización de los gastos a través de la Depuración e identificación de los saldos de los convenios, que conlleven a la conciliación de la infomación."/>
    <x v="46"/>
    <d v="2023-12-15T00:00:00"/>
    <n v="14"/>
    <s v="VENCIDA"/>
    <s v="Actas de seguimiento"/>
    <s v="CANTIDAD"/>
    <n v="6"/>
    <m/>
    <m/>
    <s v="FANNY SABOGAL AGUDELO"/>
    <m/>
    <m/>
    <m/>
    <s v="ABIERTA"/>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58"/>
    <d v="2021-09-22T00:00:00"/>
    <x v="0"/>
    <s v="NO CONFORMIDAD No. 3:Se evidenció que existen saldos sin recaudar con corte a 31 de marzo de 2021 por recobro de cartera de incapacidades,el cual presentan saldo de vigencias anteriores de la siguiente manera:Nivel Central $ 14.620.633,DTAN $ 12.921.565, DTAO $ 69.741.103, DTPA$40.609.967, DTCA $ 35.603.022, DTAM $ 57.418.998, DTOR $10.007.184, TOTAL $ 240.922.472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s v=" No hubo apropiación de la actividad ni el seguimiento de la ejecución de la misma"/>
    <s v="Gestión de Recursos Financieros"/>
    <s v="DTCA"/>
    <x v="1"/>
    <m/>
    <s v="x"/>
    <s v="De Corrección"/>
    <s v="Generar fichas de sostenibilidad que permitan la depuracion del saldo contable de la cuenta 138426001  con los soportes requeridos y enviar al NC para su aprobación"/>
    <x v="46"/>
    <d v="2023-12-31T00:00:00"/>
    <n v="-2"/>
    <s v="A TIEMPO"/>
    <s v="memorando"/>
    <s v="CANTIDAD"/>
    <n v="1"/>
    <m/>
    <m/>
    <s v="ELSA ROSMERY LEÓN"/>
    <m/>
    <m/>
    <m/>
    <s v="ABIERTA"/>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x v="0"/>
    <s v="NO CONFORMIDAD No. 3:Se evidenció que existen saldos sin recaudar con corte a 31 de marzo de 2021 por recobro de cartera de incapacidades,el cual presentan saldo de vigencias anteriores de la siguiente manera:Nivel Central $ 14.620.633,DTAN $ 12.921.565, DTAO $ 69.741.103, DTPA$40.609.967, DTCA $ 35.603.022, DTAM $ 57.418.998, DTOR $10.007.184, TOTAL $ 240.922.472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s v=" No hubo apropiación de la actividad ni el seguimiento de la ejecución de la misma"/>
    <s v="Gestión de Recursos Financieros"/>
    <s v="DTCA"/>
    <x v="1"/>
    <m/>
    <s v="x"/>
    <s v="Correctiva"/>
    <s v="Depurar e identificar los saldos por recaudar que conlleven a conciliarliar los saldos contables vs base de datos del grupo de gestion humana."/>
    <x v="46"/>
    <d v="2023-12-15T00:00:00"/>
    <n v="14"/>
    <s v="VENCIDA"/>
    <s v="Conciliaciones  mensuales "/>
    <s v="CANTIDAD"/>
    <n v="12"/>
    <m/>
    <m/>
    <s v="FANNY SABOGAL AGUDELO"/>
    <m/>
    <m/>
    <m/>
    <s v="ABIERTA"/>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x v="0"/>
    <s v="NO CONFORMIDAD No. 3:Se evidenció que existen saldos sin recaudar con corte a 31 de marzo de 2021 por recobro de cartera de incapacidades,el cual presentan saldo de vigencias anteriores de la siguiente manera:Nivel Central $ 14.620.633,DTAN $ 12.921.565, DTAO $ 69.741.103, DTPA$40.609.967, DTCA $ 35.603.022, DTAM $ 57.418.998, DTOR $10.007.184, TOTAL $ 240.922.472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s v=" No hubo apropiación de la actividad ni el seguimiento de la ejecución de la misma"/>
    <s v="Gestión de Recursos Financieros"/>
    <s v="DTCA"/>
    <x v="1"/>
    <m/>
    <s v="x"/>
    <s v="Correctiva"/>
    <s v="Seguimiento mensual a las gestiones de cobro realizadas a las EPS"/>
    <x v="46"/>
    <d v="2023-12-15T00:00:00"/>
    <n v="14"/>
    <s v="VENCIDA"/>
    <s v="Memorandos y/o correos electrónicos"/>
    <s v="PORCENTAJE"/>
    <n v="100"/>
    <m/>
    <m/>
    <s v="FANNY SABOGAL AGUDELO"/>
    <m/>
    <m/>
    <m/>
    <s v="ABIERTA"/>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59"/>
    <d v="2021-09-22T00:00:00"/>
    <x v="0"/>
    <s v="NO CONFORMIDAD No. 4 DTCA:  Se evidenció en el informe de la  conciliación contable de pasivos de la cuenta 240720001 – Recaudos por clasificar en la conciliación de la DTCA el cual existen saldos por imputar a cierre de la vigencia 2020 por valor de $941.043 y a 31 de marzo un valor de recaudo por clasificar de $940.370, el cual ha sido consolidada por el nivel central – GGF, esta debe revelar de manera exacta, veras y oportuna las cifras en los estados financieros de la entidad, Incumpliendo lo establecido en el Procedimiento Gestión Contable – Código: GRFN_PR_15. Actividad No. 19"/>
    <s v="porque la priorizacion se realizaba de acuerdo a la relevancia de los saldos."/>
    <s v="Gestión de Recursos Financieros"/>
    <s v="DTCA"/>
    <x v="1"/>
    <m/>
    <s v="x"/>
    <s v="De Corrección"/>
    <s v=" Establecer control y seguimiento a la Depuración y ajuste de los saldos  de la cuenta 240720001, garantizando que se revele de manera exacta, veras y oportuna las cifras en los estados financieros de la entidad, dando  cumpliendo a lo establecido en el Procedimiento Gestión Contable – Código: GRFN_PR_15. Actividad No. 19"/>
    <x v="46"/>
    <d v="2023-12-15T00:00:00"/>
    <n v="14"/>
    <s v="VENCIDA"/>
    <s v="Actas de seguimiento"/>
    <s v="CANTIDAD"/>
    <n v="6"/>
    <m/>
    <m/>
    <s v="ELSA ROSMERY LEÓN"/>
    <m/>
    <m/>
    <m/>
    <s v="ABIERTA"/>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x v="0"/>
    <s v="NO CONFORMIDAD No. 4 DTCA:  Se evidenció en el informe de la  conciliación contable de pasivos de la cuenta 240720001 – Recaudos por clasificar en la conciliación de la DTCA el cual existen saldos por imputar a cierre de la vigencia 2020 por valor de $941.043 y a 31 de marzo un valor de recaudo por clasificar de $940.370, el cual ha sido consolidada por el nivel central – GGF, esta debe revelar de manera exacta, veras y oportuna las cifras en los estados financieros de la entidad, Incumpliendo lo establecido en el Procedimiento Gestión Contable – Código: GRFN_PR_15. Actividad No. 19"/>
    <s v="porque la priorizacion se realizaba de acuerdo a la relevancia de los saldos."/>
    <s v="Gestión de Recursos Financieros"/>
    <s v="DTCA"/>
    <x v="1"/>
    <m/>
    <s v="x"/>
    <s v="Correctiva"/>
    <s v="Realizar las conciliaciones mensuales de los saldos de la cuenta  de recaudos por clasificar 240720001 a partir de la depuración e identificación de los mismos"/>
    <x v="46"/>
    <d v="2023-12-15T00:00:00"/>
    <n v="14"/>
    <s v="VENCIDA"/>
    <s v="Conciliaciones mensuales"/>
    <s v="CANTIDAD"/>
    <n v="12"/>
    <m/>
    <m/>
    <s v="FANNY SABOGAL AGUDELO"/>
    <m/>
    <m/>
    <m/>
    <s v="ABIERTA"/>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60"/>
    <d v="2021-09-22T00:00:00"/>
    <x v="0"/>
    <s v="NO CONFORMIDAD No. 5: DTCA - DTOR - DTPA_x000a_No se aportaron las conciliaciones de recaudos por clasificar establecidas en el procedimiento y solicitadas para la auditoria_x000a_a través del memorando No. 20211200006043 del día 12 de julio de 2021, lo que evidencia falta de control interno contable_x000a_por parte del nivel territorial en cuanto a no tener la información oportuna, tanto para el proceso de consolidación de_x000a_estados financieros por parte del nivel central como para el desarrollo de la auditoría, incumpliendo el Procedimiento Gestión Contable – Código: GRFN_PR_15. Actividad No. 19."/>
    <s v="Porque el procedimiento  Código: GRFN_PR_15. Actividad No. 19, así lo precisa."/>
    <s v="Gestión de Recursos Financieros"/>
    <s v="DTCA"/>
    <x v="1"/>
    <m/>
    <s v="x"/>
    <s v="De Corrección"/>
    <s v="Realizar las conciliaciones mensuales de los saldos de la cuenta  de recaudos por clasificar 240720001 a partir de la depuración e identificación de los mismos"/>
    <x v="46"/>
    <d v="2023-12-15T00:00:00"/>
    <n v="14"/>
    <s v="VENCIDA"/>
    <s v="CONCILIACIÓN DE RECAUDOS POR CLASIFICAR"/>
    <s v="CANTIDAD"/>
    <n v="12"/>
    <m/>
    <m/>
    <s v="ELSA ROSMERY LEÓN"/>
    <m/>
    <m/>
    <m/>
    <s v="ABIERTA"/>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x v="0"/>
    <s v="NO CONFORMIDAD No. 5: DTCA - DTOR - DTPA_x000a_No se aportaron las conciliaciones de recaudos por clasificar establecidas en el procedimiento y solicitadas para la auditoria_x000a_a través del memorando No. 20211200006043 del día 12 de julio de 2021, lo que evidencia falta de control interno contable_x000a_por parte del nivel territorial en cuanto a no tener la información oportuna, tanto para el proceso de consolidación de_x000a_estados financieros por parte del nivel central como para el desarrollo de la auditoría, incumpliendo el Procedimiento Gestión Contable – Código: GRFN_PR_15. Actividad No. 19."/>
    <s v="Porque el procedimiento  Código: GRFN_PR_15. Actividad No. 19, así lo precisa."/>
    <s v="Gestión de Recursos Financieros"/>
    <s v="DTCA"/>
    <x v="1"/>
    <m/>
    <s v="x"/>
    <s v="Correctiva"/>
    <s v="Establecer seguimiento y control a la realización y presentación de las conciliaciones de las cuentas que así lo requieran en el procedimiento de gestión contable y por instrucción de Nivel Central."/>
    <x v="46"/>
    <d v="2023-12-15T00:00:00"/>
    <n v="14"/>
    <s v="VENCIDA"/>
    <s v="MEMORANDO REMISORIO A NC"/>
    <s v="CANTIDAD"/>
    <n v="6"/>
    <m/>
    <m/>
    <s v="FANNY SABOGAL AGUDELO"/>
    <m/>
    <m/>
    <m/>
    <s v="ABIERTA"/>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x v="0"/>
    <s v="NO CONFORMIDAD No. 6: DTCA –GGF Se evidenció en la conciliación aportada por la Dirección Territorial Caribe-DTCA que se presenta una diferencia en la conciliación de la cuenta de Propiedad Planta y Equipo entre el valor reportado por el grupo de Procesos Corporativo - NEON a 31 de diciembre de 2020 comparado con la cifra reportada en SIIF por un valor de $626.585.800, por concepto de bienes recibidos por concesiones – reversión de bienes a efectos de devolución y a 31 de marzo de 2021 presenta_x000a_una diferencia de $97.376.813. Lo que genera el incumplimiento al Procedimiento GESTIÓN CONTABLE Código:_x000a_GRFN_PR_15 – Actividad No.20."/>
    <s v="Porque conllevó a una revisión exhaustiva y extensiva de mas de 3000 bienes."/>
    <s v="Gestión de Recursos Financieros"/>
    <s v="DTCA"/>
    <x v="1"/>
    <m/>
    <s v="x"/>
    <s v="Correctiva"/>
    <s v="Realizar la conciliación de la información del reporte de SIIF vs saldos NEON con el fin de identificar y depurar las diferencias reflejadas por la DTCA."/>
    <x v="46"/>
    <d v="2023-12-15T00:00:00"/>
    <n v="14"/>
    <s v="VENCIDA"/>
    <s v="CONCILIACIONES PPYE"/>
    <s v="CANTIDAD"/>
    <n v="12"/>
    <m/>
    <m/>
    <s v="FANNY SABOGAL AGUDELO"/>
    <m/>
    <m/>
    <m/>
    <s v="ABIERTA"/>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61"/>
    <d v="2021-09-22T00:00:00"/>
    <x v="0"/>
    <s v="NO CONFORMIDAD No. 7: GPC - DTCA - DTOR - DTAM - DTAN - DTPA - DTAO – GGF Para la vigencia fiscal 2020 no se realizó toma física de inventarios a nivel de la entidad, que permitan realizar la verificación de los registros de propiedad, planta y equipo, depreciaciones, amortizaciones, valorización e identificación y seguimiento bienes registrados y de esta manera establecer con mayor precisión la base para el cálculo de la Depreciación acumulada y por consiguiente revelar cifras que reflejen la realidad económica presentada en Estados Financieros de la entidad toda vez que para el cierre de la vigencia fiscal 2020 la cuenta 1685 -DEPRECIACIÓN ACUMULADA DE PROPIEDADES PLANTA Y EQUIPO, presenta un saldo de $ -24.641.583.397, que corresponde a un 30% sobre el activo revelado en la cuenta de Parque Nacionales Naturales de Colombia, para el caso de PPYE para diciembre 31 de 2020 asciende a un valor revelado de $88.909.858.203."/>
    <s v="Porque el virus covid 19 era de alto contagio y la propagación era muy rápida lo que conllevó a un confinamiento social que no permitió ejercer las actividades de manera presencial."/>
    <s v="Gestión de Recursos Financieros"/>
    <s v="DTCA"/>
    <x v="1"/>
    <m/>
    <s v="x"/>
    <s v="Correctiva"/>
    <s v="Realizar la toma física y actualización del inventario, que permitan  la verificación de los registros de propiedad planta y equipo, en cuanto a, depreciaciones , amortizaciones , valoracion e identificación y seguimiento bienes  registrados."/>
    <x v="46"/>
    <d v="2023-12-15T00:00:00"/>
    <n v="14"/>
    <s v="VENCIDA"/>
    <s v="INVENTARIO  PPYE"/>
    <s v="PORCENTAJE"/>
    <n v="1"/>
    <m/>
    <m/>
    <s v="ELSA ROSMERY LEÓN"/>
    <m/>
    <m/>
    <m/>
    <s v="ABIERTA"/>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62"/>
    <d v="2021-09-22T00:00:00"/>
    <x v="0"/>
    <s v="NO CONFORMIDAD No. 8: DTCA - DTOR - DTAO. No se aportaron los saldos de Depreciación Acumulada para el cierre de la vigencia fiscal 2020 y primer trimestre de la vigencia 2021, con las respectivas conciliaciones con el nivel central, solicitados mediante memorando No. 20211200006043 del 12 de julio de 2021, para la validación por parte del equipo auditor, lo que imposibilitó su revisión y verificación contra los saldos reportados en SIIF, esto evidencia que la información no fue reportada por parte de las Direcciones Territoriales en cuanto a la cuenta de PPYE de la entidad. Por lo descrito anteriormente no se dio cumplimiento al Procedimiento Gestión Contable – Código: GRFN_PR_15. Actividad No. 30"/>
    <s v="Por falta de seguimiento y revisión al cumplimiento del requerimiento"/>
    <s v="Gestión de Recursos Financieros"/>
    <s v="DTCA"/>
    <x v="1"/>
    <m/>
    <s v="x"/>
    <s v="De Corrección"/>
    <s v="Dar cumplimiento a las solicitudes requeridas al grupo interno de trabajo"/>
    <x v="46"/>
    <d v="2023-12-15T00:00:00"/>
    <n v="14"/>
    <s v="VENCIDA"/>
    <s v="Memorandos y/o correos electrónicos"/>
    <s v="CANTIDAD"/>
    <n v="4"/>
    <m/>
    <m/>
    <s v="ELSA ROSMERY LEÓN"/>
    <m/>
    <m/>
    <m/>
    <s v="ABIERTA"/>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x v="0"/>
    <s v="NO CONFORMIDAD No. 8: DTCA - DTOR - DTAO. No se aportaron los saldos de Depreciación Acumulada para el cierre de la vigencia fiscal 2020 y primer trimestre de la vigencia 2021, con las respectivas conciliaciones con el nivel central, solicitados mediante memorando No. 20211200006043 del 12 de julio de 2021, para la validación por parte del equipo auditor, lo que imposibilitó su revisión y verificación contra los saldos reportados en SIIF, esto evidencia que la información no fue reportada por parte de las Direcciones Territoriales en cuanto a la cuenta de PPYE de la entidad. Por lo descrito anteriormente no se dio cumplimiento al Procedimiento Gestión Contable – Código: GRFN_PR_15. Actividad No. 30"/>
    <s v="Por falta de seguimiento y revisión al cumplimiento del requerimiento"/>
    <s v="Gestión de Recursos Financieros"/>
    <s v="DTCA"/>
    <x v="1"/>
    <m/>
    <s v="x"/>
    <s v="Correctiva"/>
    <s v="Establecer seguimiento  a la elaboración de las conciliaciones mensuales de PPYE de NEON vs SIIF"/>
    <x v="46"/>
    <d v="2023-12-15T00:00:00"/>
    <n v="14"/>
    <s v="VENCIDA"/>
    <s v="CONCILIACIONES PPYE"/>
    <s v="CANTIDAD"/>
    <n v="12"/>
    <m/>
    <m/>
    <s v="FANNY SABOGAL AGUDELO"/>
    <m/>
    <m/>
    <m/>
    <s v="ABIERTA"/>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63"/>
    <d v="2021-09-22T00:00:00"/>
    <x v="0"/>
    <s v="NO CONFORMIDAD No. 9: DTCA Se evidenciaron saldos de anticipo sin legalizar con corte a la vigencia 2020, lo cual se observa que estos anticipos que fueron entregados a los contratistas no han sido ejecutados, para que de esta manera se amortice contablemente este valor, los cuales son recursos de propiedad de la entidad, toda vez que se debe recibir el bien o el servicio de conformidad, es de tener en cuenta que para el caso de la DTCA corresponde a un anticipo del 40% del contrato No. 003-20, el cual se le constituyó reserva presupuestal cuyo contrato no se evidencia en SECOP II, que cuente con prórroga para la vigencia fiscal 2021.DTCA $103.000.000  Por lo cual no se cumple el procedimiento GESTIÓN CONTABLE Código: GRFN_PR_15 – Actividad No.23 y 24."/>
    <s v=" Porque se estudiaba la posibilidad que el contrato se reiniciara para su completa ejecución."/>
    <s v="Gestión de Recursos Financieros"/>
    <s v="DTCA"/>
    <x v="1"/>
    <m/>
    <s v="x"/>
    <s v="De Corrección"/>
    <s v="Realizar la liquidación del contrato 003-20"/>
    <x v="46"/>
    <d v="2023-02-28T00:00:00"/>
    <n v="304"/>
    <s v="VENCIDA"/>
    <s v="ACTA DE LIQUIDACIÓN"/>
    <s v="CANTIDAD"/>
    <n v="1"/>
    <m/>
    <m/>
    <s v="ELSA ROSMERY LEÓN"/>
    <m/>
    <m/>
    <m/>
    <s v="ABIERTA"/>
    <m/>
    <s v="Suscripción Plan de mejoramiento  mediante memorando No 20221200012253 de fecha 28 de diciembre del 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s evidencias no cumplen con la acción programada._x000a_30/11/2023 Mediante memorando No.20231200006923 del 24 de noviembre del 2023, se solicito al responsable las evidencias  de las acciones que se encuentran en estado abierto vencido._x000a__x000a_"/>
  </r>
  <r>
    <s v="AUDITORIA INTERNA "/>
    <m/>
    <d v="2021-09-22T00:00:00"/>
    <x v="0"/>
    <s v="NO CONFORMIDAD No. 9: DTCA Se evidenciaron saldos de anticipo sin legalizar con corte a la vigencia 2020, lo cual se observa que estos anticipos que fueron entregados a los contratistas no han sido ejecutados, para que de esta manera se amortice contablemente este valor, los cuales son recursos de propiedad de la entidad, toda vez que se debe recibir el bien o el servicio de conformidad, es de tener en cuenta que para el caso de la DTCA corresponde a un anticipo del 40% del contrato No. 003-20, el cual se le constituyó reserva presupuestal cuyo contrato no se evidencia en SECOP II, que cuente con prórroga para la vigencia fiscal 2021.DTCA $103.000.000  Por lo cual no se cumple el procedimiento GESTIÓN CONTABLE Código: GRFN_PR_15 – Actividad No.23 y 24."/>
    <s v=" Porque se estudiaba la posibilidad que el contrato se reiniciara para su completa ejecución."/>
    <s v="Gestión de Recursos Financieros"/>
    <s v="DTCA"/>
    <x v="1"/>
    <m/>
    <s v="x"/>
    <s v="Correctiva"/>
    <s v="Seguimiento mensual del libro auxiliar contable por psi del detalle de las cuentas que tienen saldos."/>
    <x v="46"/>
    <d v="2023-12-15T00:00:00"/>
    <n v="14"/>
    <s v="VENCIDA"/>
    <s v="Reporte del libro auxiliar contable"/>
    <s v="CANTIDAD"/>
    <n v="12"/>
    <m/>
    <m/>
    <s v="FANNY SABOGAL AGUDELO"/>
    <m/>
    <m/>
    <m/>
    <s v="ABIERTA"/>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x v="0"/>
    <s v="NO CONFORMIDAD No. 9: DTCA Se evidenciaron saldos de anticipo sin legalizar con corte a la vigencia 2020, lo cual se observa que estos anticipos que fueron entregados a los contratistas no han sido ejecutados, para que de esta manera se amortice contablemente este valor, los cuales son recursos de propiedad de la entidad, toda vez que se debe recibir el bien o el servicio de conformidad, es de tener en cuenta que para el caso de la DTCA corresponde a un anticipo del 40% del contrato No. 003-20, el cual se le constituyó reserva presupuestal cuyo contrato no se evidencia en SECOP II, que cuente con prórroga para la vigencia fiscal 2021.DTCA $103.000.000  Por lo cual no se cumple el procedimiento GESTIÓN CONTABLE Código: GRFN_PR_15 – Actividad No.23 y 24."/>
    <s v=" Porque se estudiaba la posibilidad que el contrato se reiniciara para su completa ejecución."/>
    <s v="Gestión de Recursos Financieros"/>
    <s v="DTCA"/>
    <x v="1"/>
    <m/>
    <s v="x"/>
    <s v="De Corrección"/>
    <s v="realizar el  ajuste contable de legalización del saldo del anticipo  del contrato 003-20."/>
    <x v="46"/>
    <d v="2023-03-31T00:00:00"/>
    <n v="273"/>
    <s v="VENCIDA"/>
    <s v="COMPROBANTE CONTABLE  DE LEGALIZACIÓN"/>
    <s v="CANTIDAD"/>
    <n v="1"/>
    <m/>
    <m/>
    <s v="FANNY SABOGAL AGUDELO"/>
    <m/>
    <m/>
    <m/>
    <s v="ABIERTA"/>
    <m/>
    <s v="Suscripción Plan de mejoramiento  mediante memorando No 20221200012253 de fecha 28 de diciembre del 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_x000a__x000a_"/>
  </r>
  <r>
    <s v="AUDITORIA INTERNA "/>
    <n v="1064"/>
    <d v="2021-09-22T00:00:00"/>
    <x v="0"/>
    <s v="NO CONFORMIDAD No. 17: DTOR – DTAO – DTCA- GGF_x000a_No se dio cumplimiento al Procedimiento de Ejecución y Control Programa de PAC -GRFN_PR 09 Actividad No. 21, para los meses de mayo y junio en las Direcciones Territoriales DTOR, DTAO y DTCA, dejando de ejecutar PAC asignado, así: _x000a_DIRECCIÓN TERRITORIAL VALOR DE PAC SIN EJECUTAR VIGENCIA 2020_x000a_DTOR $49.534.684_x000a_DTCA $98.481.888_x000a_DTAO $68.108.810_x000a_Se indica que la no ejecución de PAC ya sea por el Nivel territorial o Nivel Central genera IMPANUT negativo y por consi_x0002_guiente se puede afectar la colocación del PAC para el mes siguiente de toda la entidad, generando incumplimiento en el pago de las obligaciones de la entidad, que pueden desencadenar en reclamaciones de orden financiero.Para el caso que se presenta IMPANUT negativo para el cierre de la vigencia 2020 para el rezago, este se convierte en vigencia expirada y se debe aplicar el tratamiento indicado para el pago de esta en el Decreto de Liquidación de diciembre de 2020 emitido por el Ministerio de Hacienda, esta situación genera incumplimiento en el pago de las obligaciones refe_x0002_rentes._x000a_REZAGO IMPANUT NEGATIVO –_x000a_DIC 2020 VALOR_x000a_Gastos generales 65.29% $ 2.484.914_x000a_Inversión Ordinaria 48.76% $ 66.923.237"/>
    <s v="Por desconocimiento  de los cambios y falta de socialización y apoyo de parte del equipo."/>
    <s v="Gestión de Recursos Financieros"/>
    <s v="DTCA"/>
    <x v="1"/>
    <m/>
    <s v="x"/>
    <s v="De Corrección"/>
    <s v="Ejecutar  totalmente el PAC_x000a_asignado a la Dirección territorial"/>
    <x v="46"/>
    <d v="2023-12-15T00:00:00"/>
    <n v="14"/>
    <s v="VENCIDA"/>
    <s v="Acta de seguimiento reunión de PAC"/>
    <s v="CANTIDAD"/>
    <n v="12"/>
    <m/>
    <m/>
    <s v="ELSA ROSMERY LEÓN"/>
    <m/>
    <m/>
    <m/>
    <s v="ABIERTA"/>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x v="0"/>
    <s v="NO CONFORMIDAD No. 17: DTOR – DTAO – DTCA- GGF_x000a_No se dio cumplimiento al Procedimiento de Ejecución y Control Programa de PAC -GRFN_PR 09 Actividad No. 21, para los meses de mayo y junio en las Direcciones Territoriales DTOR, DTAO y DTCA, dejando de ejecutar PAC asignado, así: _x000a_DIRECCIÓN TERRITORIAL VALOR DE PAC SIN EJECUTAR VIGENCIA 2020_x000a_DTOR $49.534.684_x000a_DTCA $98.481.888_x000a_DTAO $68.108.810_x000a_Se indica que la no ejecución de PAC ya sea por el Nivel territorial o Nivel Central genera IMPANUT negativo y por consi_x0002_guiente se puede afectar la colocación del PAC para el mes siguiente de toda la entidad, generando incumplimiento en el pago de las obligaciones de la entidad, que pueden desencadenar en reclamaciones de orden financiero.Para el caso que se presenta IMPANUT negativo para el cierre de la vigencia 2020 para el rezago, este se convierte en vigencia expirada y se debe aplicar el tratamiento indicado para el pago de esta en el Decreto de Liquidación de diciembre de 2020 emitido por el Ministerio de Hacienda, esta situación genera incumplimiento en el pago de las obligaciones refe_x0002_rentes._x000a_REZAGO IMPANUT NEGATIVO –_x000a_DIC 2020 VALOR_x000a_Gastos generales 65.29% $ 2.484.914_x000a_Inversión Ordinaria 48.76% $ 66.923.237"/>
    <s v="Por desconocimiento  de los cambios y falta de socialización y apoyo de parte del equipo."/>
    <s v="Gestión de Recursos Financieros"/>
    <s v="DTCA"/>
    <x v="1"/>
    <m/>
    <s v="x"/>
    <s v="Correctiva"/>
    <s v="Socializar el procedimiento establecido por el ministerio de hacienda con los diferentes proveedores de la Dirección territorial y las Áreas adscritas a su jurisdicción."/>
    <x v="53"/>
    <d v="2023-03-31T00:00:00"/>
    <n v="273"/>
    <s v="VENCIDA"/>
    <s v="Lista de asistencia"/>
    <s v="CANTIDAD"/>
    <n v="1"/>
    <m/>
    <m/>
    <s v="FANNY SABOGAL AGUDELO"/>
    <m/>
    <m/>
    <m/>
    <s v="ABIERTA"/>
    <m/>
    <s v="Suscripción Plan de mejoramiento  mediante memorando No 20221200012253 de fecha 28 de diciembre del 2022.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_x000a_"/>
  </r>
  <r>
    <s v="AUDITORIA INTERNA "/>
    <m/>
    <d v="2021-09-22T00:00:00"/>
    <x v="0"/>
    <s v="NO CONFORMIDAD No. 17: DTOR – DTAO – DTCA- GGF_x000a_No se dio cumplimiento al Procedimiento de Ejecución y Control Programa de PAC -GRFN_PR 09 Actividad No. 21, para los meses de mayo y junio en las Direcciones Territoriales DTOR, DTAO y DTCA, dejando de ejecutar PAC asignado, así: _x000a_DIRECCIÓN TERRITORIAL VALOR DE PAC SIN EJECUTAR VIGENCIA 2020_x000a_DTOR $49.534.684_x000a_DTCA $98.481.888_x000a_DTAO $68.108.810_x000a_Se indica que la no ejecución de PAC ya sea por el Nivel territorial o Nivel Central genera IMPANUT negativo y por consi_x0002_guiente se puede afectar la colocación del PAC para el mes siguiente de toda la entidad, generando incumplimiento en el pago de las obligaciones de la entidad, que pueden desencadenar en reclamaciones de orden financiero.Para el caso que se presenta IMPANUT negativo para el cierre de la vigencia 2020 para el rezago, este se convierte en vigencia expirada y se debe aplicar el tratamiento indicado para el pago de esta en el Decreto de Liquidación de diciembre de 2020 emitido por el Ministerio de Hacienda, esta situación genera incumplimiento en el pago de las obligaciones refe_x0002_rentes._x000a_REZAGO IMPANUT NEGATIVO –_x000a_DIC 2020 VALOR_x000a_Gastos generales 65.29% $ 2.484.914_x000a_Inversión Ordinaria 48.76% $ 66.923.237"/>
    <s v="Por desconocimiento  de los cambios y falta de socialización y apoyo de parte del equipo."/>
    <s v="Gestión de Recursos Financieros"/>
    <s v="DTCA"/>
    <x v="1"/>
    <m/>
    <s v="x"/>
    <s v="Correctiva"/>
    <s v="Generar alertas a los contratistas para que remitan su informe de manera oportuna con el fin de ejecutar la totalidad del PAC de acuerdo a lo programado."/>
    <x v="46"/>
    <d v="2023-12-15T00:00:00"/>
    <n v="14"/>
    <s v="VENCIDA"/>
    <s v="correos electrónicos"/>
    <s v="PORCENTAJE"/>
    <n v="1"/>
    <m/>
    <m/>
    <s v="FANNY SABOGAL AGUDELO"/>
    <m/>
    <m/>
    <m/>
    <s v="ABIERTA"/>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65"/>
    <d v="2021-09-22T00:00:00"/>
    <x v="0"/>
    <s v="NO CONFORMIDAD No. 18 DTCA –En el desarrollo de la auditoría al Proceso Gestión de Recursos Financieros - Nivel Central - Direcciones Territoriales, en la prueba de recorrido con la Coordinadora y el equipo de trabajo del Grupo de Gestión Financiera, se evidenció y se informa de la demora de la presentación de la información por parte del Nivel T erritorial en cuanto a las Notas a los Estados Financieros para el cierre de la vigencia Fiscal 2020, estas no contienen la suficiente profundización como lo exige la norma para entidades de gobierno, como es caso puntual para la cuenta de Propiedad Planta y Equipo, que amerita un análisis e información profunda, toda vez que esta cuenta representa materialmente un 95% sobre el activo de la Entidad. Por lo anterior no se está dando cumplimiento al Procedimiento EJECUCIÓN CONSOLIDACIÓN Y PRESENTACIÓN DE ESTADOS FINANCIEROS GRFN_PR_ 08 18/02/2021. Actividad No 11."/>
    <s v="Por falta de autocontrol y seguimiento a las actividades realizadas"/>
    <s v="Gestión de Recursos Financieros"/>
    <s v="DTCA"/>
    <x v="1"/>
    <m/>
    <s v="x"/>
    <s v="Correctiva"/>
    <s v="Realizar y presentar las notas a los estados financieros mensuales  de manera oportuna dando cumplimientoal Procedimiento EJECUCIÓN CONSOLIDACIÓN Y PRESENTACIÓN DE ESTADOS FINANCIEROS GRFN_PR_ 08 . Actividad No 11"/>
    <x v="46"/>
    <d v="2023-12-15T00:00:00"/>
    <n v="14"/>
    <s v="VENCIDA"/>
    <s v="Notas a los estados financieros"/>
    <s v="CANTIDAD"/>
    <n v="12"/>
    <m/>
    <m/>
    <s v="ELSA ROSMERY LEÓN"/>
    <m/>
    <m/>
    <m/>
    <s v="ABIERTA"/>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66"/>
    <d v="2021-09-22T00:00:00"/>
    <x v="1"/>
    <s v="OBSERVACIÓN No. 1 En el desarrollo de la auditoría al Proceso Gestión de Recursos Financieros - Nivel Central - Direcciones Territoriales, en la prueba de recorrido con la Coordinadora y el equipo de trabajo del Grupo de Gestión Financiera, se evidenció que los Certificados de Disponibilidad Presupuestal y Registros Presupuestales expedidos en el aplicativo SIIF – Nación para el caso de los Direcciones Territoriales no están dando cumplimiento a los estipulado en el procedimiento Cadena Presu- puestal Código: GRFN_PR_06 Actividad No. 6 por cuanto están expedidos pero no firmados..."/>
    <s v="N/A"/>
    <s v="Gestión de Recursos Financieros"/>
    <s v="DTCA"/>
    <x v="1"/>
    <m/>
    <s v="x"/>
    <s v="De Mejora"/>
    <s v="Realizar seguimiento trimestral a los  CDP  y  RP expedidos y firmados, a través de la revision de una muestra aleatoria de cinco CDP y cinco RP,  de acuerdo al procedimiento GRFN_PR_06 Actividad No. 6"/>
    <x v="46"/>
    <d v="2023-12-15T00:00:00"/>
    <n v="14"/>
    <s v="VENCIDA"/>
    <s v="ACTA DE SEGUIMIENTO"/>
    <s v="CANTIDAD"/>
    <n v="4"/>
    <m/>
    <m/>
    <s v="ELSA ROSMERY LEÓN"/>
    <m/>
    <m/>
    <m/>
    <s v="ABIERTA"/>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67"/>
    <d v="2022-10-31T00:00:00"/>
    <x v="1"/>
    <s v="OBSERVACIÓN No.2: DIRECCIÓN TERRITORIAL CARIBE- DIRECCIÓN TERRITORIAL ORINOQUIA_x000a_Como resultado de la verificación realizada en el desarrollo del Procedimiento Seguimiento a la Emisión y Entrega de Informes Financieros en los Contratos de Prestación de Servicios Ecoturísticos Comunitarios, se evidencia el incumplimiento en la periodicidad establecida en la actividad No 14 relacionado con la causación de la cuota de remuneración con las empresas comunitarias con las cuales se tienen suscritos los contratos de prestación de servicios Ecoturísticos Comunitarios."/>
    <s v="N/A"/>
    <s v="Gestión de Recursos Financieros"/>
    <s v="DTOR"/>
    <x v="18"/>
    <m/>
    <s v="x"/>
    <s v="De Mejora"/>
    <s v="Solicitar la actualización del procedimiento GRFN_PR_14 Procedimiento Seguimiento a la Emisión y Entrega de Informes Financieros en los Contratos de Prestación de Servicios Ecoturísticos Comunitarios, ajustando la periodicidad de entrega de la actividad No. 14, teniendo en cuenta la clausula 41 , modificación No.1 del contrato 003 de 2016. "/>
    <x v="54"/>
    <d v="2023-11-30T00:00:00"/>
    <n v="29"/>
    <s v="VENCIDA"/>
    <s v="Solicitudes "/>
    <s v="CANTIDAD"/>
    <n v="2"/>
    <m/>
    <m/>
    <s v="PAULA ANDREA ARCINIEGAS - CARLOS FREDY REY"/>
    <m/>
    <m/>
    <m/>
    <s v="ABIERTA"/>
    <m/>
    <s v="Mediante Memorando 20221200011743 se acepta la suscripsión del PMxPG de la DTOR"/>
  </r>
  <r>
    <s v="AUDITORIA INTERNA "/>
    <n v="1068"/>
    <d v="2022-10-31T00:00:00"/>
    <x v="0"/>
    <s v="NO CONFORMIDAD No.3: GRUPO DE GESTIÓN FINANCIERA- DIRECCIÓN TERRITORIAL CARIBE - DIRECCIÓN TERRITORIAL AMAZONIA- DIRECCIÓN TERRITORIAL ORINOQUIA- DIRECCIÓN TERRITORIAL ANDES OCCIDENTALES._x000a_Se reflejan saldos en bancos como resultado de la no ejecución total de los recursos solicitados como PAC por algunas Direcciones Territoriales, incumpliendo el indicador establecido que define que no se deben mantener recursos financieros en bancos que ya se encuentran obligados y programados para pagos, incumplimiento también en los indicadores INPANUT (Indicador del PAC No utilizado), y en el indicador de saldo Documentos de recaudo por clasificar (60 días de plazo) , sin embargo se siguen asignando recursos por parte del Grupo de Gestión Financiera lo que no permite garantizar el cumplimiento de las directrices establecidas por el Ministerio de Hacienda y Crédito Público (MHCP) y lineamientos internos de la Circular para Ejecución de PAC, no reflejan eficacia en aras de asegurar su cumplimiento."/>
    <n v="0"/>
    <s v="Gestión de Recursos Financieros"/>
    <s v="DTOR"/>
    <x v="18"/>
    <m/>
    <s v="x"/>
    <s v="Correctiva"/>
    <s v="Realizar el seguimiento a la gestión de creación de órdenes no presupuestales con traslado a pagaduría para pago de obligaciones tributarios, las cuales se deben generar la disposición del recurso a más tardar el primero de cada mes."/>
    <x v="54"/>
    <d v="2023-11-30T00:00:00"/>
    <n v="29"/>
    <s v="VENCIDA"/>
    <s v="Órdenes de pago no presupuestales "/>
    <s v="PORCENTAJE"/>
    <n v="1"/>
    <m/>
    <m/>
    <s v="PAULA ANDREA ARCINIEGAS - CARLOS FREDY REY"/>
    <m/>
    <m/>
    <m/>
    <s v="ABIERTA"/>
    <m/>
    <s v="Mediante Memorando 20221200011743 se acepta la suscripsión del PMxPG de la DTOR"/>
  </r>
  <r>
    <s v="AUDITORIA INTERNA "/>
    <m/>
    <d v="2022-10-31T00:00:00"/>
    <x v="0"/>
    <s v="NO CONFORMIDAD No.3: GRUPO DE GESTIÓN FINANCIERA- DIRECCIÓN TERRITORIAL CARIBE - DIRECCIÓN TERRITORIAL AMAZONIA- DIRECCIÓN TERRITORIAL ORINOQUIA- DIRECCIÓN TERRITORIAL ANDES OCCIDENTALES._x000a_Se reflejan saldos en bancos como resultado de la no ejecución total de los recursos solicitados como PAC por algunas Direcciones Territoriales, incumpliendo el indicador establecido que define que no se deben mantener recursos financieros en bancos que ya se encuentran obligados y programados para pagos, incumplimiento también en los indicadores INPANUT (Indicador del PAC No utilizado), y en el indicador de saldo Documentos de recaudo por clasificar (60 días de plazo) , sin embargo se siguen asignando recursos por parte del Grupo de Gestión Financiera lo que no permite garantizar el cumplimiento de las directrices establecidas por el Ministerio de Hacienda y Crédito Público (MHCP) y lineamientos internos de la Circular para Ejecución de PAC, no reflejan eficacia en aras de asegurar su cumplimiento."/>
    <n v="0"/>
    <s v="Gestión de Recursos Financieros"/>
    <s v="DTOR"/>
    <x v="18"/>
    <m/>
    <s v="x"/>
    <s v="Correctiva"/>
    <s v="Realizar  seguimiento a los saldos de bancos con corte a 30 de cada mes"/>
    <x v="54"/>
    <d v="2023-11-30T00:00:00"/>
    <n v="29"/>
    <s v="VENCIDA"/>
    <s v="Conciliación bancarias realizadas"/>
    <s v="CANTIDAD"/>
    <n v="5"/>
    <m/>
    <m/>
    <s v="PAULA ANDREA ARCINIEGAS - CARLOS FREDY REY"/>
    <m/>
    <m/>
    <m/>
    <s v="ABIERTA"/>
    <m/>
    <s v="Mediante Memorando 20221200011743 se acepta la suscripsión del PMxPG de la DTOR"/>
  </r>
  <r>
    <s v="AUDITORIA INTERNA "/>
    <n v="1069"/>
    <d v="2022-10-31T00:00:00"/>
    <x v="0"/>
    <s v="NO CONFORMIDAD No.5: DIRECCION TERRITORIAL ORINOQUIA_x000a_Para el usuario correspondiente al Director Territorial Orinoquia en la fecha de la prueba de recorrido del 09 de junio de 2022, no se evidenció la activación en el Sistema Integrado de Información Financiera SIIF, de igual forma lo correspondiente a las actividades No 14, 15 y 16."/>
    <n v="0"/>
    <s v="Gestión de Recursos Financieros"/>
    <s v="DTOR"/>
    <x v="18"/>
    <m/>
    <s v="x"/>
    <s v="Correctiva"/>
    <s v="Realizar  el seguimiento a los usuarios del SIIF  mediante alertas antes del vencimiento de las vigencias."/>
    <x v="54"/>
    <d v="2023-11-30T00:00:00"/>
    <n v="29"/>
    <s v="VENCIDA"/>
    <s v="solicitudes "/>
    <s v="PORCENTAJE"/>
    <n v="1"/>
    <m/>
    <m/>
    <s v="PAULA ANDREA ARCINIEGAS - CARLOS FREDY REY"/>
    <m/>
    <m/>
    <m/>
    <s v="ABIERTA"/>
    <m/>
    <s v="Mediante Memorando 20221200011743 se acepta la suscripsión del PMxPG de la DTOR"/>
  </r>
  <r>
    <s v="AUDITORIA INTERNA "/>
    <m/>
    <d v="2022-12-30T00:00:00"/>
    <x v="0"/>
    <s v="NO CONFORMIDAD No. 1: DIRECCION TERRITORIAL CARIBE, DIRECCION TERRITORIAL AMAZO-NIA, DIRECCION TERRITORIAL ANDES OCCIENTALES y GRUPO DE PROCESOS CORPORATIVOS._x000a_El Grupo de Control Interno, al solicitar los soportes del conteo físico de los bienes con el cuentadante, por cada una de las unidades de decisión de las Direcciones Territoriales Caribe, Amazonia y Andes Occiden-tales, estos no fueron suministrados por parte del Nivel Central dentro del drive que se destinado para tal fin, toda vez que no contaban con estos, por tanto, no se logró evidenciar el cumplimiento de la actividad No. 05 del procedimiento actualización de inventario."/>
    <s v="En el mes de mayo de 2022 la territorial concluye el levantamiento de inventarios por cuentadantes de la vigencia  2021 y este no es remitido al Grupo de Procesos Corporativos"/>
    <s v="Gestión de Recursos Físicos"/>
    <s v="DTAM"/>
    <x v="2"/>
    <s v="x"/>
    <m/>
    <s v="Correctiva"/>
    <s v="Generar el inventario físico por cuentadantes a través del conteo y la verificación física de los Bienes, de la vigencia 2023"/>
    <x v="55"/>
    <d v="2023-11-30T00:00:00"/>
    <s v="CERRADA"/>
    <s v="CERRADA"/>
    <s v="Inventario por cuentadantes vigencia 2023 realizado"/>
    <s v="PORCENTAJE"/>
    <n v="1"/>
    <m/>
    <m/>
    <s v="MARIA MERCEDES MEDINA - RAYMON SALES"/>
    <m/>
    <m/>
    <m/>
    <s v="CERRADA"/>
    <d v="2023-12-12T00:00:00"/>
    <s v="20/04/2023: Mediante 20231200001833 de fecha 30-03-2023 se suscribe el Plan de Mejoramiento._x000a_31-08-2023:  Acción para cumplir con fecha máxima el 17 de octubre de 2023,  según lo informado por la Directora Territorial Amazonía con el memorando 20235000010553 del 24 de agosto de 2023 y según esta Matríz._x000a__x000a_20/10/2023: Mediante memorando no. 20235000011613 del 22 de septiembre de 2023 el Responsable solicitó prórroga para el cumplimiento de la acción, por lo cual el Grupo de Control Interno verificó la justificación de la reporgramación de la ejecucón y mediante memorando No. 20231200005333 del 4 de octubre de 2023 concedio pórroga para el día 30 de noviembre de 2023._x000a_ _x000a_30/10/2023:  Con memorando    20231200006333 del 30 de octubre de 2023, dirigido a la Dra. JENNY PAULINE CUETO GÓMEZ - Directora Territorial Amazonía, se solicitan evidencias de cierre de la acción._x000a__x000a_30/11/2023:  Con memorando 20231200007113 del 30 de noviembre de 2023, dirigido a la Dra. Jenny Pauline Cueto Gómez - Directora Territorial Amazonía, se solicitan evidencias de cierre de la acción vencida._x000a__x000a_14-12-2023:  Se cerró por Raymond Sales, con memorando 20231200007823 el 12-12-2023"/>
  </r>
  <r>
    <s v="AUDITORIA INTERNA "/>
    <n v="1070"/>
    <d v="2022-12-30T00:00:00"/>
    <x v="0"/>
    <s v="NO CONFORMIDAD No. 1: DIRECCION TERRITORIAL CARIBE, DIRECCION TERRITORIAL AMAZO-NIA, DIRECCION TERRITORIAL ANDES OCCIENTALES y GRUPO DE PROCESOS CORPORATIVOS._x000a_El Grupo de Control Interno, al solicitar los soportes del conteo físico de los bienes con el cuentadante, por cada una de las unidades de decisión de las Direcciones Territoriales Caribe, Amazonia y Andes Occiden-tales, estos no fueron suministrados por parte del Nivel Central dentro del drive que se destinado para tal fin, toda vez que no contaban con estos, por tanto, no se logró evidenciar el cumplimiento de la actividad No. 05 del procedimiento actualización de inventario."/>
    <s v="En el mes de mayo de 2022 la territorial concluye el levantamiento de inventarios por cuentadantes de la vigencia  2021 y este no es remitido al Grupo de Procesos Corporativos"/>
    <s v="Gestión de Recursos Físicos"/>
    <s v="DTAM"/>
    <x v="2"/>
    <s v="x"/>
    <m/>
    <s v="Correctiva"/>
    <s v="Remitir al Grupo de Procesos Corporativos el inventario por cuentadantes de la vigencia 2023 de la Dirección Territorial Amazonía y sus Áreas Protegidas"/>
    <x v="55"/>
    <d v="2023-11-30T00:00:00"/>
    <s v="CERRADA"/>
    <s v="CERRADA"/>
    <s v="Inventario por cuentadantes vigencia 2023 comunicado mediante memorando orfeo"/>
    <s v="CANTIDAD"/>
    <n v="1"/>
    <m/>
    <m/>
    <s v="MARIA MERCEDES MEDINA - RAYMON SALES"/>
    <m/>
    <m/>
    <m/>
    <s v="CERRADA"/>
    <d v="2023-12-12T00:00:00"/>
    <s v="20/04/2023: Mediante 20231200001833 de fecha 30-03-2023 se suscribe el Plan de Mejoramiento._x000a_31-08-2023:  Acción para cumplir con fecha máxima el 17 de octubre de 2023,  según lo informado por la Directora Territorial Amazonía con el memorando 20235000010553 del 24 de agosto de 2023 y según esta Matríz._x000a_ _x000a_20/10/2023: Mediante memorando no. 20235000011613 del 22 de septiembre de 2023 el Responsable solicitó prórroga para el cumplimiento de la acción, por lo cual el Grupo de Control Interno verificó la justificación de la reporgramación de la ejecucón y mediante memorando No. 20231200005333 del 4 de octubre de 2023 concedio pórroga para el dóia 30 de noviembre de 2023._x000a_ _x000a_30/10/2023:  Con memorando    20231200006333 del 30 de octubre de 2023, dirigido a la Dra. JENNY PAULINE CUETO GÓMEZ - Directora Territorial Amazonía, se solicitan evidencias de cierre de la acción._x000a__x000a_30/11/2023:  Con memorando 20231200007113 del 30 de noviembre de 2023, dirigido a la Dra. Jenny Pauline Cueto Gómez - Directora Territorial Amazonía, se solicitan evidencias de cierre de la acción vencida._x000a__x000a_14/12/2023: Se cerró por Raymond Sales, con memorando 20231200007823el 12-12-2023."/>
  </r>
  <r>
    <s v="AUDITORIA INTERNA "/>
    <n v="1071"/>
    <d v="2022-09-05T00:00:00"/>
    <x v="1"/>
    <s v="OBSERVACIÓN No. 12: SFF GALERAS, PNN SELVA DE FLORENCIA, PNN LAS ORQUIDEAS, PNN TATAMÁ, PNN PURACE, PNN NEVADO DEL HUILA, PNN LAS HERMOSAS Y SFF OTUN QUIMBAYA-DIRECCION TERRITORIAL ANDES OCCIDENTALES _x000a_Al revisar el Análisis del Sector descrito dentro de los Estudios previos del proceso DTAO-SASI-N-003-2021, se observó que no permite evidenciar el cumplimiento con lo dispuesto en la Guía para la elaboración de Estudios de Sector, disponible desde el 27 de diciembre de 2013 por Colombia Compra Eficiente, en relación a que la información dispuesta en los contextos económico, técnico, regulatorio y otros aspectos que apliquen como el ambiental, social y/o político, no cuenta con la identificación bibliográfica puntual o la citación del enlace de la fuente de donde fue consultada la información, esto con el fin de dar certeza que la información que compone el respectivo Estudio de sector es confiable, de calidad y actualizada. "/>
    <m/>
    <s v="Gestión Contractual"/>
    <s v="DTAO"/>
    <x v="11"/>
    <m/>
    <s v="x"/>
    <s v="De Mejora"/>
    <s v="Incluir en los estudios previos las fuentes bibliograficas y/o enlaces de consulta de donde se toma la información de los diferentes contextos en los contratos que aplique."/>
    <x v="56"/>
    <d v="2023-11-30T00:00:00"/>
    <n v="29"/>
    <s v="VENCIDA"/>
    <s v="EP con fuentes "/>
    <s v="PORCENTAJE"/>
    <n v="1"/>
    <m/>
    <m/>
    <s v="ABOGADA 2"/>
    <m/>
    <m/>
    <m/>
    <s v="ABIERTA"/>
    <m/>
    <s v="20/04/2023: Mediante 20231200001943 de fecha 31-03-2023 se suscribe el Plan de Mejoramiento._x000a_ "/>
  </r>
  <r>
    <s v="AUDITORIA INTERNA "/>
    <n v="1072"/>
    <d v="2022-09-05T00:00:00"/>
    <x v="1"/>
    <s v="OBSERVACIÓN No. 13: PNN NEVADO DEL HUILA, PNN CVDJC, PNN LOS NEVADOS, PNN LAS HERMOSAS Y PNN LAS ORQUIDEAS- DIRECCION TERRITORIAL ANDES OCCIDENTALES _x000a_De la revisión al Análisis del Sector descrito dentro de los Estudios previos del proceso DTAO-LP-N-001-2021, se observa que no permite evidenciar el cumplimiento con lo dispuesto en la Guía para la elaboración de Estudios de Sector, disponible desde el 27 de diciembre de 2013 por Colombia Compra Eficiente, en relación a que la información dispuesta en los contextos económico, técnico, regulatorio y otros aspectos que apliquen como el ambiental, social y/o político, cuenta parcialmente con la identificación bibliográfica puntual o la citación del enlace de la fuente de donde fue consultada la información, esto con el fin de dar certeza que la información que compone el respectivo Estudio de sector es confiable, de calidad y actualizada. "/>
    <m/>
    <s v="Gestión Contractual"/>
    <s v="DTAO"/>
    <x v="11"/>
    <m/>
    <s v="x"/>
    <s v="De Mejora"/>
    <s v="Incluir en los estudios previos las fuentes bibliograficas y/o enlaces de consulta de donde se toma la información de los diferentes contextos en los contratos que aplique."/>
    <x v="56"/>
    <d v="2023-11-30T00:00:00"/>
    <n v="29"/>
    <s v="VENCIDA"/>
    <s v="EP con fuentes "/>
    <s v="PORCENTAJE"/>
    <n v="1"/>
    <m/>
    <m/>
    <s v="ABOGADA 2"/>
    <m/>
    <m/>
    <m/>
    <s v="ABIERTA"/>
    <m/>
    <s v="20/04/2023: Mediante 20231200001943 de fecha 31-03-2023 se suscribe el Plan de Mejoramiento._x000a_ "/>
  </r>
  <r>
    <s v="AUDITORIA INTERNA "/>
    <n v="1073"/>
    <d v="2022-09-05T00:00:00"/>
    <x v="0"/>
    <s v="NO CONFORMIDAD No. 28: SFF GALERAS, PNN SELVA DE FLORENCIA, PNN LAS ORQUIDEAS, PNN TATAMÁ, PNN PURACE, PNN NEVADO DEL HUILA, PNN LAS HERMOSAS Y SFF OTUN QUIMBAYA- DIRECCION TERRITORIAL ANDES OCCIDENTALES _x000a_El Grupo de Control Interno, al realizar la verificación del Análisis del Sector, inmerso dentro de los Estudios previos del proceso DTAO-SASI-N-003-2021, no se evidenció la aplicabilidad del Modelo de Abastecimiento Estratégico, disponible desde el 04 de agosto de 2021 por Colombia Compra Eficiente, en lo referente a las actuales directrices de esta entidad rectora, en los temas de análisis de la oferta y de la demanda mediante la herramienta dispuesta en su página Web, los cuales deben aplicarse en la preparación de los respectivos Análisis del sector y estudios de mercado."/>
    <s v="Porque no se ha recibido lineamientos, ni capacitación sobre este modelo por parte del nivel central y hace falta capacitación permanente sobre normatividad y procedimientos de indole contractual vigentes."/>
    <s v="Gestión Contractual"/>
    <s v="DTAO"/>
    <x v="11"/>
    <m/>
    <s v="x"/>
    <m/>
    <s v="Realizar capacitación para retroalimentación de normatividad, procedimientos, manuales del tema contractual."/>
    <x v="57"/>
    <d v="2023-11-30T00:00:00"/>
    <n v="29"/>
    <s v="VENCIDA"/>
    <s v="Acta de Reunión"/>
    <s v="CANTIDAD"/>
    <n v="2"/>
    <m/>
    <m/>
    <s v="ABOGADA 2"/>
    <m/>
    <m/>
    <m/>
    <s v="ABIERTA"/>
    <m/>
    <s v="20/04/2023: Mediante 20231200001943 de fecha 31-03-2023 se suscribe el Plan de Mejoramiento._x000a_ "/>
  </r>
  <r>
    <s v="AUDITORIA INTERNA "/>
    <m/>
    <d v="2022-09-05T00:00:00"/>
    <x v="0"/>
    <s v="NO CONFORMIDAD No. 29: SFF GALERAS, PNN SELVA DE FLORENCIA, PNN LAS ORQUIDEAS, PNN TATAMÁ, PNN PURACE, PNN NEVADO DEL HUILA, PNN LAS HERMOSAS Y SFF OTUN QUIMBAYA- DIRECCION TERRI-TORIAL ANDES OCCIDENTALES_x000a_El Grupo de Control Interno, al revisar el Análisis del Sector contenido dentro de los Estudios previos del proceso DTAO-SASI-N-003-2021, se observó que no fue posible evidenciar el cumplimiento con lo dispuesto en la Guía para la elaboración de Estudios de Sector, disponible desde el 27 de diciembre de 2013 por Colombia Compra Eficiente, en relación a que los procesos relacionados de otras entidades en los cuadros de título “Histórico de adquisiciones del servicio a contratar por otras Entidades Estatales”, no permite conocer si el precio y las condiciones de adquisición entre Entidades Estatales, en circunstancias similares para el mismo bien o servicio, son comparables o difieren, toda vez que seis de los nueve procesos relacionados no contienen la similitud requerida ya que se observa que estos fueron adelantados mediante la modalidad de Licitación Pública, de Selección abreviada de menor Cuantía y Mínima Cuantía, a diferencia del proceso DTOR-SASI-001-21, que se adelantó por Selección abreviada por Subasta Inversa."/>
    <s v="Porque no se ha recibido lineamientos, ni capacitación sobre este modelo por parte del nivel central y hace falta capacitación permanente sobre normatividad y procedimientos de indole contractual vigentes."/>
    <s v="Gestión Contractual"/>
    <s v="DTAO"/>
    <x v="11"/>
    <m/>
    <s v="x"/>
    <s v="Correctiva"/>
    <s v="Realizar capacitación sobre la Guía para la elaboración de Estudios de Sector y determinar puntos clave a tener en cuenta en los análisis del sector correspondientes a las diferentes modalidades de contratación."/>
    <x v="56"/>
    <d v="2023-06-30T00:00:00"/>
    <n v="182"/>
    <s v="VENCIDA"/>
    <s v="Acta de Reunión"/>
    <s v="CANTIDAD"/>
    <n v="1"/>
    <m/>
    <m/>
    <s v="ABOGADA 2"/>
    <m/>
    <m/>
    <m/>
    <s v="ABIERTA"/>
    <m/>
    <s v="20/04/2023: Mediante 20231200001943 de fecha 31-03-2023 se suscribe el Plan de Mejoramiento._x000a_ _x000a__x000a_30/11/2023 Mediante memorando 20231200006913 del 24 de noviembre del 2023, se solicito al responsable las evidencias  de las acciones que se encuentran en estado abierto vencido."/>
  </r>
  <r>
    <s v="AUDITORIA INTERNA "/>
    <n v="1074"/>
    <d v="2022-09-05T00:00:00"/>
    <x v="0"/>
    <s v="NO CONFORMIDAD No. 30: SFF GALERAS, PNN SELVA DE FLORENCIA, PNN LAS ORQUIDEAS, PNN TATAMÁ, PNN PURACE, PNN NEVADO DEL HUILA, PNN LAS HERMOSAS Y SFF OTUN QUIMBAYA- DIRECCION TERRITORIAL ANDES OCCIDENTALES _x000a_El Grupo de Control Interno, al realizar la verificación de los Estudios previos del proceso DTAO-SASI-N-003-2021, no se evidenció la aplicabilidad del del Artículo 2.2.1.2.1.2.12 del Decreto 310 de 2021, “Planeación de una adquisición en la bolsa de productos”, referente a la existencia de un estudio que compare e identifique las ventajas de utilizar la bolsa de productos para la adquisición respectiva frente a la subasta inversa. Este estudio debe consignarse expresamente en los documentos del Proceso de Selección y se deberá garantizar su oportuna publicidad a través del SECOP."/>
    <s v="Porque se requiere mayor capacitación y estudio detallado de la &quot;Guía para la elaboración de Estudios de Sector&quot; y verificación de su cumplimiento en los procesos."/>
    <s v="Gestión Contractual"/>
    <s v="DTAO"/>
    <x v="11"/>
    <m/>
    <s v="x"/>
    <s v="Correctiva"/>
    <s v="Incluir en los estudios previos la aplicabilidad de  “Planeación de una adquisición en la bolsa de productos”,  justificando claramente todas las circunstancias extraordinarias que por ubicación geografica de las AP deben tenerse en cuenta para la adquisicion de bienes y servicios cuya modalidad sea subasta inversa"/>
    <x v="56"/>
    <d v="2023-11-30T00:00:00"/>
    <n v="29"/>
    <s v="VENCIDA"/>
    <s v="Estudios previos con aplicación de bolsa de productos    "/>
    <s v="PORCENTAJE"/>
    <n v="1"/>
    <m/>
    <m/>
    <s v="ABOGADA 2"/>
    <m/>
    <m/>
    <m/>
    <s v="ABIERTA"/>
    <m/>
    <s v="20/04/2023: Mediante 20231200001943 de fecha 31-03-2023 se suscribe el Plan de Mejoramiento._x000a_ "/>
  </r>
  <r>
    <s v="AUDITORIA INTERNA "/>
    <n v="1075"/>
    <d v="2022-09-05T00:00:00"/>
    <x v="0"/>
    <s v="NO CONFORMIDAD No. 29: SFF GALERAS, PNN SELVA DE FLORENCIA, PNN LAS ORQUIDEAS, PNN TATAMÁ, PNN PURACE, PNN NEVADO DEL HUILA, PNN LAS HERMOSAS Y SFF OTUN QUIMBAYA- DIRECCION TERRI-TORIAL ANDES OCCIDENTALES_x000a_El Grupo de Control Interno, al revisar el Análisis del Sector contenido dentro de los Estudios previos del proceso DTAO-SASI-N-003-2021, se observó que no fue posible evidenciar el cumplimiento con lo dispuesto en la Guía para la elaboración de Estudios de Sector, disponible desde el 27 de diciembre de 2013 por Colombia Compra Eficiente, en relación a que los procesos relacionados de otras entidades en los cuadros de título “Histórico de adquisiciones del servicio a contratar por otras Entidades Estatales”, no permite conocer si el precio y las condiciones de adquisición entre Entidades Estatales, en circunstancias similares para el mismo bien o servicio, son comparables o difieren, toda vez que seis de los nueve procesos relacionados no contienen la similitud requerida ya que se observa que estos fueron adelantados mediante la modalidad de Licitación Pública, de Selección abreviada de menor Cuantía y Mínima Cuantía, a diferencia del proceso DTOR-SASI-001-21, que se adelantó por Selección abreviada por Subasta Inversa."/>
    <s v="Por que en los estudios previos no se incluyo la aplicabilidad “Planeación de una adquisición en la bolsa de productos”, y no se da claridad y justificación detallada de todas las circunstancias extraordinarias que por ubicación geografica de las AP deben tenerse en cuenta para la adquisicion de bienes y servicios."/>
    <s v="Gestión Contractual"/>
    <s v="DTAO"/>
    <x v="11"/>
    <m/>
    <s v="x"/>
    <m/>
    <s v="Verificación en el cumplimiento de la &quot;Guía para la elaboración de Estudios de Sector&quot; en los procesos que aplique. (abogado a cargo del proceso contratual) "/>
    <x v="57"/>
    <d v="2023-11-30T00:00:00"/>
    <n v="29"/>
    <s v="VENCIDA"/>
    <s v="Contrato verificado"/>
    <s v="PORCENTAJE"/>
    <n v="1"/>
    <m/>
    <m/>
    <s v="ABOGADA 2"/>
    <m/>
    <m/>
    <m/>
    <s v="ABIERTA"/>
    <m/>
    <s v="20/04/2023: Mediante 20231200001943 de fecha 31-03-2023 se suscribe el Plan de Mejoramiento._x000a_ "/>
  </r>
  <r>
    <s v="AUDITORIA INTERNA "/>
    <n v="1076"/>
    <d v="2022-09-05T00:00:00"/>
    <x v="0"/>
    <s v="NO CONFORMIDAD No. 31: SFF GALERAS, PNN SELVA DE FLORENCIA, PNN LAS ORQUIDEAS, PNN TATAMÁ, PNN PURACE, PNN NEVADO DEL HUILA, PNN LAS HERMOSAS Y SFF OTUN DIRECCION TERRITORIAL ANDES OCCIDENTALES _x000a_Al realizar la verificación del Análisis del Sector, contenido dentro de los Estudios previos del proceso DTAO-SASI-N-003-2021, no se evidenció la aplicabilidad de la Guía para la elaboración de Estudios de Sector, puesta el 27 de diciembre de 2013 por Colombia Compra Eficiente, en lo referente al establecimiento del Presupuesto oficial, no se observa el desarrollo del Análisis estadístico y el Análisis gráfico de que trata la Guía. Adicionalmente, en la revisión de lo expuesto en el literal D. “Presupuesto oficial”, señala que para “El valor de la presente contratación se justifica en la ponderación y comparación de las cotizaciones, de acuerdo a estudio de mercado adjunto al presente Estudio”, revisado los documentos dispuestos en la Plataforma del SECOP II, del proceso DTAO-SASI-N-003-2021, no se evidencia el Estudio dispuestos en la Plataforma del SECOP II, del proceso DTAO-SASI-N-003-2021, no se evidencia el Estudio de mercado que se menciona. "/>
    <s v="Porque se requiere mayor capacitación y estudio detallado de la &quot;Guía para la elaboración de Estudios de Sector&quot; y verificación de su cumplimiento en los procesos."/>
    <s v="Gestión Contractual"/>
    <s v="DTAO"/>
    <x v="11"/>
    <m/>
    <s v="x"/>
    <s v="Correctiva"/>
    <s v="Realizar capacitación sobre la Guía para la elaboración de Estudios de Sector y determinar puntos clave a tener en cuenta en los análisis del sector correspondientes a las diferentes modalidades de contratación."/>
    <x v="56"/>
    <d v="2023-06-30T00:00:00"/>
    <n v="182"/>
    <s v="VENCIDA"/>
    <s v="Acta de Reunión"/>
    <s v="CANTIDAD"/>
    <n v="1"/>
    <m/>
    <m/>
    <s v="ABOGADA 2"/>
    <m/>
    <m/>
    <m/>
    <s v="ABIERTA"/>
    <m/>
    <s v="20/04/2023: Mediante 20231200001943 de fecha 31-03-2023 se suscribe el Plan de Mejoramiento._x000a_ _x000a_30/11/2023 Mediante memorando 20231200006913 del 24 de noviembre del 2023, se solicito al responsable las evidencias  de las acciones que se encuentran en estado abierto vencido."/>
  </r>
  <r>
    <s v="AUDITORIA INTERNA "/>
    <n v="1077"/>
    <d v="2022-09-05T00:00:00"/>
    <x v="0"/>
    <s v="NO CONFORMIDAD No. 32: PNN NEVADO DEL HUILA, PNN CVDJC, PNN LOS NEVADOS, PNN LAS HERMOSAS Y PNN LAS ORQUIDEAS -DIRECCION TERRITORIAL ANDES OCCIDENTALES _x000a_El Grupo de Control Interno, al revisar el Análisis del Sector contenido dentro de los Estudios previos del proceso DTAO-LP-N-001-2021, se observa que no permite evidenciar el cumplimiento con lo dispuesto en la Guía para la elaboración de Estudios de Sector, disponible desde el 27 de diciembre de 2013 por Colombia Compra Eficiente, en relación a que los procesos relacionados de otras entidades en el Numeral 1.1.1. “Adquisiciones previas del servicio a contratar en otras entidades (histórico)”, no permite conocer si el precio y las condiciones de adquisición entre Entidades Estatales, en circunstancias similares para el mismo bien o servicio, son comparables o difieren, toda vez que los tres procesos rela-cionados no contienen la similitud requerida por la diferencia de una mayor cantidad de actividades, en relación con el adelantado por PNNC, que hacen que presupuestalmente generen gran diferencia en los valores de los mismos. "/>
    <s v="Porque se requiere mayor capacitación y estudio detallado de la &quot;Guía para la elaboración de Estudios de Sector&quot; y verificación de su cumplimiento en los procesos."/>
    <s v="Gestión Contractual"/>
    <s v="DTAO"/>
    <x v="11"/>
    <m/>
    <s v="x"/>
    <s v="Correctiva"/>
    <s v="Realizar capacitación sobre la Guía para la elaboración de Estudios de Sector y determinar puntos clave a tener en cuenta en los análisis del sector correspondientes a las diferentes modalidades de contratación."/>
    <x v="56"/>
    <d v="2023-06-30T00:00:00"/>
    <n v="182"/>
    <s v="VENCIDA"/>
    <s v="Acta de Reunión"/>
    <s v="CANTIDAD"/>
    <n v="1"/>
    <m/>
    <m/>
    <s v="ABOGADA 2"/>
    <m/>
    <m/>
    <m/>
    <s v="ABIERTA"/>
    <m/>
    <s v="20/04/2023: Mediante 20231200001943 de fecha 31-03-2023 se suscribe el Plan de Mejoramiento._x000a_ _x000a_30/11/2023 Mediante memorando 20231200006913 del 24 de noviembre del 2023, se solicito al responsable las evidencias  de las acciones que se encuentran en estado abierto vencido."/>
  </r>
  <r>
    <s v="AUDITORIA INTERNA "/>
    <n v="1078"/>
    <d v="2022-09-05T00:00:00"/>
    <x v="0"/>
    <s v="NO CONFORMIDAD No. 33: PNN NEVADO DEL HUILA, PNN CVDJC, PNN LOS NEVADOS, PNN LAS HERMOSAS Y PNN CONFORMIDAD:_x000a_Al realizar la verificación del Análisis del Sector, contenido dentro de los Estudios previos del proceso DTAO-LP-N-001-2021, no se evidencia la aplicabilidad de la Guía para la elaboración de Estudios de Sector, disponible desde el 27 de diciembre de 2013 por Colombia Compra Eficiente, en lo referente al establecimiento del Presupuesto oficial, no se observa el desarrollo del Análisis estadístico y el Análisis gráfico de que trata la Guía. Adicionalmente, en la revisión de lo expuesto en el literal A. “Presupuesto oficial”, señala que para “El valor de la presente contratación se justifica en la ponderación y comparación de las cotizaciones, de acuerdo con estudio de mercado adjunto al presente Estudio. Para determinar el presupuesto oficial se tomó el promedio de las cotizaciones presentadas”, revisado los documentos dispuestos en la Plataforma del SECOP II, del proceso DTAO-LP-N-001-2021, no se evidencia el Estudio de mercado que se menciona. "/>
    <s v="Porque se requiere mayor capacitación y estudio detallado de la &quot;Guía para la elaboración de Estudios de Sector&quot; y verificación de su cumplimiento en los procesos."/>
    <s v="Gestión Contractual"/>
    <s v="DTAO"/>
    <x v="11"/>
    <m/>
    <s v="x"/>
    <s v="Correctiva"/>
    <s v="Realizar capacitación sobre la Guía para la elaboración de Estudios de Sector y determinar puntos clave a tener en cuenta en los análisis del sector correspondientes a las diferentes modalidades de contratación."/>
    <x v="56"/>
    <d v="2023-06-30T00:00:00"/>
    <n v="182"/>
    <s v="VENCIDA"/>
    <s v="Acta de Reunión"/>
    <s v="CANTIDAD"/>
    <n v="1"/>
    <m/>
    <m/>
    <s v="ABOGADA 2"/>
    <m/>
    <m/>
    <m/>
    <s v="ABIERTA"/>
    <m/>
    <s v="20/04/2023: Mediante 20231200001943 de fecha 31-03-2023 se suscribe el Plan de Mejoramiento._x000a_ _x000a_30/11/2023 Mediante memorando 20231200006913 del 24 de noviembre del 2023, se solicito al responsable las evidencias  de las acciones que se encuentran en estado abierto vencido."/>
  </r>
  <r>
    <s v="AUDITORIA INTERNA "/>
    <n v="1079"/>
    <d v="2022-09-05T00:00:00"/>
    <x v="0"/>
    <s v="NO CONFORMIDAD 34. DIRECCION TERRITORIAL ANDES OCCIDENTALES – DTAO_x000a_En el marco de la auditoría se observó que el proceso DTAO-CSS-N-030-2021 en lo que concierne al contrato 029 de 2021, contrato que fuera suscrito el 9 de diciembre de 2021, para un plazo de ejecución inicial de 45 días sin superar el 31 de diciembre de 2021, el plazo que supera la vigencia y tiempo de ejecución inicialmente contemplado, siendo solicitada prórroga mediante radicado 20216200003853 del 23 de diciembre de 2021, sin embargo, la justificación de la misma se genera porque el plazo de ejecución no es suficiente por la temporada de suscripción, con lo cual se vulnera el principio de planeación."/>
    <s v="Porque se requiere mayor capacitación y estudio detallado de la &quot;Guía para la elaboración de Estudios de Sector&quot; y verificación de su cumplimiento en los procesos."/>
    <s v="Gestión Contractual"/>
    <s v="DTAO"/>
    <x v="11"/>
    <m/>
    <s v="x"/>
    <s v="Correctiva"/>
    <s v="Solicitar a la SAF realizar un ejercicio de seguimiento a la  planeación, asignación y ejecución presupuestal en el primer cuatrimestre con el fin de planear el cierre de la vigencia adecuadamente."/>
    <x v="56"/>
    <d v="2023-09-30T00:00:00"/>
    <n v="90"/>
    <s v="VENCIDA"/>
    <s v="orfeo solicitud y acta de reunión"/>
    <s v="CANTIDAD"/>
    <n v="1"/>
    <m/>
    <m/>
    <s v="ABOGADA 2"/>
    <m/>
    <m/>
    <m/>
    <s v="ABIERTA"/>
    <m/>
    <s v="20/04/2023: Mediante 20231200001943 de fecha 31-03-2023 se suscribe el Plan de Mejoramiento._x000a__x000a__x000a_28/06/2023: mediante memorando 2023611000473 del 13 de junio de 2023 la dirección territorial DTAO solicita modificación de la acción correctiva._x000a__x000a_28/06/2023: mediante memorando 20231200003763 del 28 de junio de 2023 el GCI aprueba la modificación de la acción correctiva y se amplia fecha de entrega hasta el 30 de septiembre de 2023. _x000a_ _x000a_30/11/2023 Mediante memorando 20231200006913 del 24 de noviembre del 2023, se solicito al responsable las evidencias  de las acciones que se encuentran en estado abierto vencido."/>
  </r>
  <r>
    <s v="AUDITORIA INTERNA "/>
    <n v="1080"/>
    <d v="2022-09-05T00:00:00"/>
    <x v="0"/>
    <s v="NO CONFORMIDAD No. 35 DIRECCION TERRITORIAL ANDES OCCIDENTALES - DTAO: _x000a_De la auditoria efectuada se evidenció que en el proceso DTAO-CSS-N-030-2021, no se evidencia como se estimó el valor, debido que el estudio de mercado no está publicado y no es posible identificar si se realizó, incumpliendo con lo determinado en la Ley 1712 de 2014, por medio de la cual se regula la transparencia y el derecho de acceso a la información pública nacional, artículo 3 de la Ley 1150 de 2007, reglamentado en el artículo 2.2.1.1.1.7.1. del Decreto 1082 de 2015. "/>
    <s v="_x000a_Debido a la asignación tardia a la DT de los recursos con destinación a los procesos de reactivación económica y teniendo en cuenta los tiempos según el cronograma establecido por la norma en los procesos pre contractuales y contractuales, además existen situaciones extraordinarias como el estado del tiempo (lluvias) transportes, entre otros que dificultan su cumplimiento y por tanto es necesario generar las reservas."/>
    <s v="Gestión Contractual"/>
    <s v="DTAO"/>
    <x v="11"/>
    <m/>
    <s v="x"/>
    <s v="Correctiva"/>
    <s v="Incluir en los estudios previos la aplicabilidad de  “Planeación de una adquisición en la bolsa de productos”,  justificando claramente todas las circunstancias extraordinarias que por ubicación geografica de las AP deben tenerse en cuenta para la adquisicion de bienes y servicios cuya modalidad sea subasta inversa"/>
    <x v="56"/>
    <d v="2023-11-30T00:00:00"/>
    <n v="29"/>
    <s v="VENCIDA"/>
    <s v="Estudios previos con aplicación de bolsa de productos    "/>
    <s v="PORCENTAJE"/>
    <n v="1"/>
    <m/>
    <m/>
    <s v="ABOGADA 2"/>
    <m/>
    <m/>
    <m/>
    <s v="ABIERTA"/>
    <m/>
    <s v="20/04/2023: Mediante 20231200001943 de fecha 31-03-2023 se suscribe el Plan de Mejoramiento._x000a_ "/>
  </r>
  <r>
    <s v="AUDITORIA INTERNA "/>
    <n v="1081"/>
    <d v="2022-09-05T00:00:00"/>
    <x v="0"/>
    <s v="NO CONFORMIDAD 36. DIRECCION TERRITORIAL ANDES OCCIDENTALES - DTAO: _x000a_En el marco de la auditoría se observó que el proceso DTAO-SASI-N-003-2021- Contrato de Suministros Nación 023 del 2021, contrato que fuera suscrito finalizando la vigencia, determinó un plazo de ejecución inicial de treinta (30) DÍAS calendario, contados a partir del perfeccionamiento y expedición del registro presupuestal y aprobación de la garantía, sin embargo el contrato fue suspendido y modificado, generando una reserva presupuestal aprobada hasta el mes de junio de 2022 sin que hubiese sido posible la ejecución del contrato dentro de los plazos inicialmente planteados, violando el principio de planeación "/>
    <s v="Por que en los estudios previos no se incluyo la aplicabilidad “Planeación de una adquisición en la bolsa de productos”, y no se da claridad y justificación detallada de todas las circunstancias extraordinarias que por ubicación geografica de las AP deben tenerse en cuenta para la adquisicion de bienes y servicios."/>
    <s v="Gestión Contractual"/>
    <s v="DTAO"/>
    <x v="11"/>
    <m/>
    <s v="x"/>
    <s v="Correctiva"/>
    <s v="Solicitar a la SAF realizar un ejercicio de seguimiento a la  planeación, asignación y ejecución presupuestal en el primer cuatrimestre con el fin de planear el cierre de la vigencia adecuadamente."/>
    <x v="56"/>
    <d v="2023-09-30T00:00:00"/>
    <n v="90"/>
    <s v="VENCIDA"/>
    <s v="orfeo solicitud y acta de reunión"/>
    <s v="CANTIDAD"/>
    <n v="1"/>
    <m/>
    <m/>
    <s v="ABOGADA 2"/>
    <m/>
    <m/>
    <m/>
    <s v="ABIERTA"/>
    <m/>
    <s v="20/04/2023: Mediante 20231200001943 de fecha 31-03-2023 se suscribe el Plan de Mejoramiento._x000a_ _x000a_Solicitar a la SAF realizar un ejercicio de seguimiento a la  planeación, asignación y ejecución presupuestal en el primer cuatrimestre con el fin de planear el cierre de la vigencia adecuadamente._x000a__x000a_28/06/2023: mediante memorando 2023611000473 del 13 de junio de 2023 la dirección territorial DTAO solicita modificación de la acción correctiva._x000a__x000a_28/06/2023: mediante memorando 20231200003763 del 28 de junio de 2023 el GCI aprueba la modificación de la acción correctiva y se amplia fecha de entrega hasta el 30 de septiembre de 2023. "/>
  </r>
  <r>
    <s v="SEGUIMIENTO MAPA DE RIESGOS"/>
    <n v="1083"/>
    <d v="2022-12-26T00:00:00"/>
    <x v="1"/>
    <s v="Observación No.1 En la verificación realizada, no fue posible evidenciar los soportes cargados en el DRIVE que dieran cumplimiento de la actividad por parte del Grupo de Comunicaciones en la acción correspondiente a: “…Incidir en la articulación con las otras entidades del SINAP para trabajar conjuntamente los temas derivados de la política del SINAP que se fortalezcan con acciones de comunicación…”"/>
    <n v="0"/>
    <s v="Gestión de Comunicaciones"/>
    <s v="NIVEL CENTRAL"/>
    <x v="5"/>
    <m/>
    <s v="x"/>
    <s v="De Mejora"/>
    <s v="En los tres reportes reportes a realizar para la vigencia 2023 de la administración de Riesgos de Gestión, Corrupción y Oportunidades, se remitirá a la Oficina Asesora de Planeación Captura de Pantalla donde se evidencia el cargue en el DRIVE de las evidencias completas para cada cuatrimestre, permitiendo dejar evidencia del cargue de las mismas."/>
    <x v="58"/>
    <d v="2023-12-15T00:00:00"/>
    <n v="14"/>
    <s v="VENCIDA"/>
    <s v="Correos a Oficina Asesora de Planeación con reporte de los riesgos y que incluyan las capturas de pantalla que muestren el cargue de las evidencias en el DRIVE de la OAP."/>
    <s v="CANTIDAD"/>
    <n v="3"/>
    <m/>
    <m/>
    <s v="ABOGADA 2"/>
    <m/>
    <m/>
    <m/>
    <s v="ABIERTA"/>
    <m/>
    <s v="17/05/2023: Mediante memorando no. 20231200002123 de fecha 4-04-2023 se suscribió el Plan de Mejoramiento. "/>
  </r>
  <r>
    <s v="SEGUIMIENTO MAPA DE RIESGOS"/>
    <n v="1086"/>
    <d v="2023-05-12T00:00:00"/>
    <x v="0"/>
    <s v="Se evidenció que, para los 41 riesgos de corrupción, solo el 71% se encuentra estructurado de acuerdo con la Guía para la administración del riesgo y el diseño de controles en Entidades Públicas. Versión 5 – diciembre de 2020, no obstante, el 29% de los riesgos de corrupción no cumplen con la estructura de la definición del riesgo._x000a_• Servicio al Ciudadano: Se evidenció debilidades en la formulación del riesgo 232_x000a_• Participación Social: Se evidenció debilidades en la formulación del riesgo 218_x000a_• Gestión Jurídica: Se evidenció debilidades en la formulación del riesgo 233 y 234_x000a_• Gestión del Conocimiento y la Innovación: Se evidenció debilidades en la formulación del riesgo 235_x000a_• Gestión Recursos Financieros: Se evidenció debilidades en la formulación del riesgo 237 y 240_x000a_• Gestión Contractual: Se evidenció debilidades en la formulación del riesgo 226, 227 y 228_x000a_• Administración y Manejo del Sistema de Parques Nacionales Naturales: Se evidenció debilidades en la formulación del riesgo 210 y 211"/>
    <s v="Por que la OAP posee la responsabilidad de asesoramiento y acompañamiento en las acciones o actividades de identificación de riesgos, pero para dichas actividades de la OAP como segunda línea de defensa solo se contaba con dos personas para el tema de riesgos de toda la Entidad y otros temas requeridos."/>
    <s v="Direccionamiento Estratégico"/>
    <s v="NIVEL CENTRAL"/>
    <x v="25"/>
    <m/>
    <s v="x"/>
    <s v="Correctiva"/>
    <s v="Generar mesas de trabajo con los procesos para los ajustes correspondientes en la redacción de los riesgos conforme la gestión de riesgos de corrupción, para los cuales continúan vigentes los lineamientos contenidos en la versión 4 de la Guía para la administración del riesgo y el diseño de controles en entidades públicas de 2018. - DAFP _x000a_• Servicio al Ciudadano: Se evidenció debilidades en la formulación del riesgo 232_x000a_• Participación Social: Se evidenció debilidades en la formulación del riesgo 218_x000a_• Gestión Jurídica: Se evidenció debilidades en la formulación del riesgo 233 y 234_x000a_• Gestión del Conocimiento y la Innovación: Se evidenció debilidades en la formulación del riesgo 235_x000a_• Gestión Recursos Financieros: Se evidenció debilidades en la formulación del riesgo 237 y 240_x000a_• Gestión Contractual: Se evidenció debilidades en la formulación del riesgo 226, 227 y 228_x000a_• Administración y Manejo del Sistema de Parques Nacionales Naturales: Se evidenció debilidades en la formulación del riesgo 210 y 211._x000a_y acompañar hasta recibir la aprobación por parte del líder de proceso y consolidar en el mapa de riesgos de la entidad consolidado."/>
    <x v="59"/>
    <d v="2023-09-30T00:00:00"/>
    <s v="CERRADA"/>
    <s v="CERRADA"/>
    <s v="Descripción de riesgos actualizada y oficializado"/>
    <s v="CANTIDAD"/>
    <n v="12"/>
    <m/>
    <m/>
    <m/>
    <m/>
    <m/>
    <m/>
    <s v="CERRADA"/>
    <d v="2023-10-24T00:00:00"/>
    <s v="15/06/2023: Mediante memorando No. 20231200003363 del 15 de junio de 2023, se suscribió Plan de Mejoramiento por Procesos- Gestión_x000a__x000a_17/10/2023: Mediante memorando No.20231400003273 del 29 de septiembre de 2023, el reponsable remitió evidencia: Actas de mesas de trabajo, el Grupo de Control Interno verificó el cumplimiento de la acción por lo cual mediante memorando No. 20231200006233 del 24 de octubre de 2023 informó el cierre de la acción. "/>
  </r>
  <r>
    <s v="AUDITORIA INTERNA "/>
    <n v="1089"/>
    <d v="2022-12-07T00:00:00"/>
    <x v="0"/>
    <s v="NO CONFORMIDAD No.1: El Grupo de Procesos Corporativos, no está efectuando los controles necesarios para contar con el seguimiento adecuado del programa de gestión documental en el que generen el envío del plan de trabajo para la vigencia en curso y lo relacionado con el punto de control “…Expedientes virtuales y físicos creados conforme a los lineamientos definidos en el Instructivo Programa de Gestión Documental…”, como lo define la Actividad No 3."/>
    <s v="Porque no se ha parametrizado el sistema para que se identifique en los reportes las respectivas series y subseries documentales."/>
    <s v="Gestión Documental"/>
    <s v="NIVEL CENTRAL"/>
    <x v="12"/>
    <m/>
    <s v="x"/>
    <s v="De Corrección"/>
    <s v="Parametrizar el Sistema para que se generen los reportes con la identificación de las Series y Subseries documentales."/>
    <x v="60"/>
    <d v="2023-11-30T00:00:00"/>
    <n v="29"/>
    <s v="VENCIDA"/>
    <s v="Reporte expedientes virtuales donde se identifiquen las Series y subseries"/>
    <s v="CANTIDAD"/>
    <n v="1"/>
    <m/>
    <m/>
    <s v="LUIS EBERTO COCA GONZÁLEZ - RAIMOND GUILLERMO SALES CONTRERAS"/>
    <m/>
    <m/>
    <m/>
    <s v="ABIERTA"/>
    <m/>
    <s v="Suscrito mediante orfeo radicado No 20231200003333 del 15-06-2023"/>
  </r>
  <r>
    <s v="AUDITORIA INTERNA "/>
    <n v="1090"/>
    <d v="2022-12-07T00:00:00"/>
    <x v="0"/>
    <s v="NO CONFORMIDAD No. 2: En el proceso de verificación realizado por el Equipo Auditor del Grupo de Control Interno en el marco del procedimiento Archivo y Control de Documentos, no se evidenció que las Direcciones Territoriales, reportaran el listado de expedientes creados para las vigencias 2021 - 2022 como lo establece la Actividad No 3."/>
    <s v="Porque no se ha parametrizado el sistema para que se identifique en los reportes las respectivas series y subseries documentales."/>
    <s v="Gestión Documental"/>
    <s v="NIVEL CENTRAL"/>
    <x v="12"/>
    <m/>
    <s v="x"/>
    <s v="Correctiva"/>
    <s v="Dar cumplimiento a lo establecido en la actividad No. 3 del procedimiento Archivo y Control de Documentos, que establece Crear expedientes físicos y digitales, conforme a las Tablas de retención documental aprobadas."/>
    <x v="60"/>
    <d v="2023-11-30T00:00:00"/>
    <s v="CERRADA"/>
    <s v="CERRADA"/>
    <s v="Reporte expedientes virtuales donde se identifiquen las Series y subseries"/>
    <s v="CANTIDAD"/>
    <n v="1"/>
    <m/>
    <m/>
    <s v="RAYMON GUILLERMO SALES CONTRERAS"/>
    <m/>
    <m/>
    <m/>
    <s v="CERRADA"/>
    <d v="2023-12-12T00:00:00"/>
    <s v="Suscrito mediante orfeo radicado No 20231200003333 del 15-06-2023._x000a__x000a_Cerrada La No conformidad en el cumplimineto de las acciones suscritas Mediante Memorando Radicado No 20231200007853 del 12-12-2023, pendiente la medición de la efectividad."/>
  </r>
  <r>
    <s v="AUDITORIA INTERNA "/>
    <m/>
    <d v="2022-12-07T00:00:00"/>
    <x v="0"/>
    <s v="NO CONFORMIDAD No. 2: En el proceso de verificación realizado por el Equipo Auditor del Grupo de Control Interno en el marco del procedimiento Archivo y Control de Documentos, no se evidenció que las Direcciones Territoriales, reportaran el listado de expedientes creados para las vigencias 2021 - 2022 como lo establece la Actividad No 3."/>
    <s v="Porque no se ha parametrizado el sistema para que se identifique en los reportes las respectivas series y subseries documentales."/>
    <s v="Gestión Documental"/>
    <s v="NIVEL CENTRAL"/>
    <x v="12"/>
    <m/>
    <s v="x"/>
    <s v="De Corrección"/>
    <s v="Parametrizar el Sistema para que se generen los reportes con la identificación de las Series y Subseries documentales."/>
    <x v="60"/>
    <d v="2023-11-30T00:00:00"/>
    <n v="29"/>
    <s v="VENCIDA"/>
    <s v="Reporte expedientes virtuales donde se identifiquen las Series y subseries"/>
    <s v="CANTIDAD"/>
    <n v="1"/>
    <m/>
    <m/>
    <s v="LUIS EBERTO COCA GONZÁLEZ - RAIMOND GUILLERMO SALES CONTRERAS"/>
    <m/>
    <m/>
    <m/>
    <s v="ABIERTA"/>
    <m/>
    <s v="Suscrito mediante orfeo radicado No 20231200003333 del 15-06-2023"/>
  </r>
  <r>
    <s v="AUDITORIA INTERNA "/>
    <n v="1091"/>
    <d v="2022-12-07T00:00:00"/>
    <x v="1"/>
    <s v="OBSERVACIÓN No.1: El Grupo de Control Interno, realizó la verificación al documento del argumento y justificación técnica de la solicitud de la caja menor, el cual no se encuentra firmado por el responsable que indica el procedimiento, lo que no permite evidenciar el cumplimiento con lo establecido dentro de la actividad No. 4 del Procedimiento de Caja Menor vigente desde el 18-02-2021, en cuanto a la firma de este documento. "/>
    <s v="No aplica"/>
    <s v="Gestión de Recursos Financieros"/>
    <s v="NIVEL CENTRAL"/>
    <x v="12"/>
    <m/>
    <s v="x"/>
    <s v="De Mejora"/>
    <s v="Dar cumplimiento a lo establecido en la actividad No. 4 del procedimiento que establece que deben estar firmados todos los documentos que se requieren para la constitución de la caja menor."/>
    <x v="61"/>
    <d v="2023-08-31T00:00:00"/>
    <n v="120"/>
    <s v="VENCIDA"/>
    <s v="Memorando de la justificación de la constitución de la caja menor firmado _x000a_"/>
    <s v="CANTIDAD"/>
    <n v="1"/>
    <m/>
    <m/>
    <s v="LUIS EBERTO COCA GONZÁLEZ - RAIMOND GUILLERMO SALES CONTRERAS"/>
    <m/>
    <m/>
    <m/>
    <s v="ABIERTA"/>
    <m/>
    <s v="Suscrito mediante orfeo radicado No 20231200003933del 06-07-2023_x000a__x000a_15/12/2023: Mediante memorando No. 20231200007243 del 4 de diciembre de 2023, se requirio evidencias de las acciones que se encuenrtan en estado abierto vencidas con el fin de actualizar la matriz."/>
  </r>
  <r>
    <s v="AUDITORIA INTERNA "/>
    <m/>
    <d v="2022-12-07T00:00:00"/>
    <x v="0"/>
    <s v="NO CONFORMIDAD No.1: El Grupo de Control Interno, al solicitar al cuentadante los soportes de apertura de libros como son el: Libro auxiliar de caja y bancos y la Conciliación diaria caja menor documentos que se encuentran establecidos en el punto de control, no fueron suministrados, toda vez que no contaban con estos, por tanto, no se logró evidenciar el cumplimiento de la actividad No. 18 del procedimiento de caja menor."/>
    <s v="Por desconocimiento de las actividades y puntos de control de procedimientos de un proceso diferente a los que se lideran desde el Grupo."/>
    <s v="Gestión de Recursos Financieros"/>
    <s v="NIVEL CENTRAL"/>
    <x v="12"/>
    <m/>
    <s v="x"/>
    <s v="Correctiva"/>
    <s v="Dar cumplimiento a lo establecido en la actividad No 18 del procedimiento que establece los soportes de apertura de libros como son el: Libro auxiliar de caja y bancos y la Conciliación diaria caja menor documentos que se encuentran establecidos como punto de control."/>
    <x v="61"/>
    <d v="2023-12-30T00:00:00"/>
    <n v="-1"/>
    <s v="A TIEMPO"/>
    <s v="Socialización  Formatos Libro auxiliar de caja y bancos y la Conciliación diaria caja menor"/>
    <s v="CANTIDAD"/>
    <n v="1"/>
    <m/>
    <m/>
    <s v="LUIS EBERTO COCA GONZÁLEZ - RAIMOND GUILLERMO SALES CONTRERAS"/>
    <m/>
    <m/>
    <m/>
    <s v="ABIERTA"/>
    <m/>
    <s v="Suscrito mediante orfeo radicado No 20231200003933del 06-07-2023"/>
  </r>
  <r>
    <s v="AUDITORIA INTERNA "/>
    <m/>
    <d v="2022-12-07T00:00:00"/>
    <x v="0"/>
    <s v="NO CONFORMIDAD No.1: El Grupo de Control Interno, al solicitar al cuentadante los soportes de apertura de libros como son el: Libro auxiliar de caja y bancos y la Conciliación diaria caja menor documentos que se encuentran establecidos en el punto de control, no fueron suministrados, toda vez que no contaban con estos, por tanto, no se logró evidenciar el cumplimiento de la actividad No. 18 del procedimiento de caja menor."/>
    <s v="Por desconocimiento de las actividades y puntos de control de procedimientos de un proceso diferente a los que se lideran desde el Grupo."/>
    <s v="Gestión de Recursos Financieros"/>
    <s v="NIVEL CENTRAL"/>
    <x v="12"/>
    <m/>
    <s v="x"/>
    <s v="De Corrección"/>
    <s v="Ajustar el procedimiento de caja menor junto con el GGF En el punto de control de la actividad 18 ya que no se hace necesario la apertura de libros y conciliación diaria. Teniendo en cuenta que SIIF genera reporte de movimientos de caja."/>
    <x v="61"/>
    <d v="2023-12-30T00:00:00"/>
    <n v="-1"/>
    <s v="A TIEMPO"/>
    <s v="Procedimiento actualizado"/>
    <s v="CANTIDAD"/>
    <n v="1"/>
    <m/>
    <m/>
    <s v="LUIS EBERTO COCA GONZÁLEZ - RAIMOND GUILLERMO SALES CONTRERAS"/>
    <m/>
    <m/>
    <m/>
    <s v="ABIERTA"/>
    <m/>
    <s v="Suscrito mediante orfeo radicado No 20231200003933del 06-07-2023"/>
  </r>
  <r>
    <s v="AUDITORIA INTERNA "/>
    <n v="1092"/>
    <d v="2022-12-07T00:00:00"/>
    <x v="0"/>
    <s v="NO CONFORMIDAD No. 2: El Grupo de Control Interno, al realizar la verificación del diligenciamiento del formato de solicitud de caja menor, GRFN_FO_08, para los respectivos reembolsos, no evidenció el cumplimiento de la actividad No. 20 del procedimiento de caja menor, el cual, no se encuentra firmado por el ordenador del gasto y su estructuración en el formato no es la adecuada."/>
    <s v="Por desconocimiento de las actividades y puntos de control de procedimientos de un proceso diferente a los que se lideran desde el Grupo."/>
    <s v="Gestión de Recursos Financieros"/>
    <s v="NIVEL CENTRAL"/>
    <x v="12"/>
    <m/>
    <s v="x"/>
    <s v="Correctiva"/>
    <s v="Dar cumplimiento a lo establecido en la actividad No 20 del procedimiento en lo que compete al diligenciamiento del formato de solicitud de caja menor, GRFN_FO_08, para los respectivos reembolsos"/>
    <x v="61"/>
    <d v="2023-12-30T00:00:00"/>
    <n v="-1"/>
    <s v="A TIEMPO"/>
    <s v="Socialización Formato solicitud caja menor  y  procedimiento caja menor Actualizados"/>
    <s v="CANTIDAD"/>
    <n v="2"/>
    <m/>
    <m/>
    <s v="LUIS EBERTO COCA GONZÁLEZ - RAIMOND GUILLERMO SALES CONTRERAS"/>
    <m/>
    <m/>
    <m/>
    <s v="ABIERTA"/>
    <m/>
    <s v="Suscrito mediante orfeo radicado No 20231200003933del 06-07-2023"/>
  </r>
  <r>
    <s v="AUDITORIA INTERNA "/>
    <m/>
    <d v="2022-12-07T00:00:00"/>
    <x v="0"/>
    <s v="NO CONFORMIDAD No. 2: El Grupo de Control Interno, al realizar la verificación del diligenciamiento del formato de solicitud de caja menor, GRFN_FO_08, para los respectivos reembolsos, no evidenció el cumplimiento de la actividad No. 20 del procedimiento de caja menor, el cual, no se encuentra firmado por el ordenador del gasto y su estructuración en el formato no es la adecuada."/>
    <s v="Por desconocimiento de las actividades y puntos de control de procedimientos de un proceso diferente a los que se lideran desde el Grupo."/>
    <s v="Gestión de Recursos Financieros"/>
    <s v="NIVEL CENTRAL"/>
    <x v="12"/>
    <m/>
    <s v="x"/>
    <s v="De Corrección"/>
    <s v="Ajustar el formato GRFN_FO_08 y el procedimiento de la caja menor junto con el GGF. Teniendo en cuenta que no es necesario la firma del ordenador del gasto, ya que existe un responsable de la caja menor establecido por resolución."/>
    <x v="61"/>
    <d v="2023-12-30T00:00:00"/>
    <n v="-1"/>
    <s v="A TIEMPO"/>
    <s v="Formato solicitud caja menor  y  procedimiento caja menor Actualizados"/>
    <s v="CANTIDAD"/>
    <n v="2"/>
    <m/>
    <m/>
    <s v="LUIS EBERTO COCA GONZÁLEZ - RAIMOND GUILLERMO SALES CONTRERAS"/>
    <m/>
    <m/>
    <m/>
    <s v="ABIERTA"/>
    <m/>
    <s v="Suscrito mediante orfeo radicado No 20231200003933del 06-07-2023"/>
  </r>
  <r>
    <s v="AUDITORIA INTERNA "/>
    <n v="1093"/>
    <d v="2022-12-07T00:00:00"/>
    <x v="0"/>
    <s v="NO CONFORMIDAD No. 3: El Grupo de Control Interno, al verificar el diligenciamiento del formato Comprobante provisional caja menor, código GRFN_FO_07, no evidenció el cumplimiento integral de la actividad No. 21, en el punto de control recibo provisional caja menor, ya que no se conserva evidencia de estos soportes, los cuales son destruidos al momento de la legalización del gasto, y no se cuenta con una relación de consecutivos de los mismos, impidiendo así la verificación del punto de control._x000a__x000a_De igual, forma se incumple con el numeral de la NTC ISO: 9001:2015 “(…) 7.5.3 Control de la información documentada, 7.5.3.2 Para el control de la información documentada, la organización debe abordar las siguientes actividades, según corresponda (…)_x000a_b) almacenamiento y preservación, incluida la preservación de la legibilidad; (…)_x000a_d) conservación y disposición (…)”"/>
    <s v="Por desconocimiento de las actividades y puntos de control de procedimientos de un proceso diferente a los que se lideran desde el Grupo."/>
    <s v="Gestión de Recursos Financieros"/>
    <s v="NIVEL CENTRAL"/>
    <x v="12"/>
    <m/>
    <s v="x"/>
    <s v="Correctiva"/>
    <s v="Dar cumplimiento a lo establecido en la actividad No 21 del procedimiento en lo que compete al diligenciamiento del formato Comprobante provisional caja menor, código GRFN_FO_07."/>
    <x v="61"/>
    <d v="2023-12-30T00:00:00"/>
    <n v="-1"/>
    <s v="A TIEMPO"/>
    <s v="Socialización Formato comprobante provisional caja menor anulados"/>
    <s v="CANTIDAD"/>
    <n v="1"/>
    <m/>
    <m/>
    <s v="LUIS EBERTO COCA GONZÁLEZ - RAIMOND GUILLERMO SALES CONTRERAS"/>
    <m/>
    <m/>
    <m/>
    <s v="ABIERTA"/>
    <m/>
    <s v="Suscrito mediante orfeo radicado No 20231200003933del 06-07-2023"/>
  </r>
  <r>
    <s v="AUDITORIA INTERNA "/>
    <m/>
    <d v="2022-12-07T00:00:00"/>
    <x v="0"/>
    <s v="NO CONFORMIDAD No. 3: El Grupo de Control Interno, al verificar el diligenciamiento del formato Comprobante provisional caja menor, código GRFN_FO_07, no evidenció el cumplimiento integral de la actividad No. 21, en el punto de control recibo provisional caja menor, ya que no se conserva evidencia de estos soportes, los cuales son destruidos al momento de la legalización del gasto, y no se cuenta con una relación de consecutivos de los mismos, impidiendo así la verificación del punto de control._x000a__x000a_De igual, forma se incumple con el numeral de la NTC ISO: 9001:2015 “(…) 7.5.3 Control de la información documentada, 7.5.3.2 Para el control de la información documentada, la organización debe abordar las siguientes actividades, según corresponda (…)_x000a_b) almacenamiento y preservación, incluida la preservación de la legibilidad; (…)_x000a_d) conservación y disposición (…)”"/>
    <s v="Por desconocimiento de las actividades y puntos de control de procedimientos de un proceso diferente a los que se lideran desde el Grupo."/>
    <s v="Gestión de Recursos Financieros"/>
    <s v="NIVEL CENTRAL"/>
    <x v="12"/>
    <m/>
    <s v="x"/>
    <s v="De Corrección"/>
    <s v="Llevar consecutivo comprobante provisional caja menor anulados previa legalización del gasto."/>
    <x v="61"/>
    <d v="2023-12-30T00:00:00"/>
    <n v="-1"/>
    <s v="A TIEMPO"/>
    <s v="Formato comprobante provisional caja menor anulados"/>
    <s v="CANTIDAD"/>
    <n v="1"/>
    <m/>
    <m/>
    <s v="LUIS EBERTO COCA GONZÁLEZ - RAIMOND GUILLERMO SALES CONTRERAS"/>
    <m/>
    <m/>
    <m/>
    <s v="ABIERTA"/>
    <m/>
    <s v="Suscrito mediante orfeo radicado No 20231200003933del 06-07-2023"/>
  </r>
  <r>
    <s v="AUDITORIA INTERNA "/>
    <n v="1094"/>
    <d v="2022-12-07T00:00:00"/>
    <x v="0"/>
    <s v="NO CONFORMIDAD No. 4: El Grupo de Control Interno, al solicitar las conciliaciones de la caja menor, evidenció que no se realiza esta actividad, por tanto, no se encuentra documentada, incumpliéndose así lo establecido en el punto de control de la actividad No. 32 del procedimiento de caja menor adoptado por la entidad."/>
    <s v="Por desconocimiento de las actividades y puntos de control de procedimientos de un proceso diferente a los que se lideran desde el Grupo."/>
    <s v="Gestión de Recursos Financieros"/>
    <s v="NIVEL CENTRAL"/>
    <x v="12"/>
    <m/>
    <s v="x"/>
    <s v="Correctiva"/>
    <s v="Dar cumplimiento a lo establecido en la actividad No 32 del procedimiento en lo que compete a la realización de las conciliaciones de las caja menor."/>
    <x v="61"/>
    <d v="2023-12-30T00:00:00"/>
    <n v="-1"/>
    <s v="A TIEMPO"/>
    <s v="Procedimiento actualizado"/>
    <s v="CANTIDAD"/>
    <n v="1"/>
    <m/>
    <m/>
    <s v="LUIS EBERTO COCA GONZÁLEZ - RAIMOND GUILLERMO SALES CONTRERAS"/>
    <m/>
    <m/>
    <m/>
    <s v="ABIERTA"/>
    <m/>
    <s v="Suscrito mediante orfeo radicado No 20231200003933del 06-07-2023"/>
  </r>
  <r>
    <s v="AUDITORIA INTERNA "/>
    <m/>
    <d v="2022-12-07T00:00:00"/>
    <x v="0"/>
    <s v="NO CONFORMIDAD No. 4: El Grupo de Control Interno, al solicitar las conciliaciones de la caja menor, evidenció que no se realiza esta actividad, por tanto, no se encuentra documentada, incumpliéndose así lo establecido en el punto de control de la actividad No. 32 del procedimiento de caja menor adoptado por la entidad."/>
    <s v="Por desconocimiento de las actividades y puntos de control de procedimientos de un proceso diferente a los que se lideran desde el Grupo."/>
    <s v="Gestión de Recursos Financieros"/>
    <s v="NIVEL CENTRAL"/>
    <x v="12"/>
    <m/>
    <s v="x"/>
    <s v="De Corrección"/>
    <s v="Ajustar el procedimiento de caja menor junto con el GGF En el punto de control de la actividad 32  ya que no es necesario la realización de conciliación de caja menor teniendo en cuenta que SIIF permite verificar el estado actual mediante el reporte ejecución Caja Menor."/>
    <x v="61"/>
    <d v="2023-12-30T00:00:00"/>
    <n v="-1"/>
    <s v="A TIEMPO"/>
    <s v="Procedimiento actualizado"/>
    <s v="CANTIDAD"/>
    <n v="1"/>
    <m/>
    <m/>
    <s v="LUIS EBERTO COCA GONZÁLEZ - RAIMOND GUILLERMO SALES CONTRERAS"/>
    <m/>
    <m/>
    <m/>
    <s v="ABIERTA"/>
    <m/>
    <s v="Suscrito mediante orfeo radicado No 20231200003933del 06-07-2023"/>
  </r>
  <r>
    <s v="AUDITORIA INTERNA "/>
    <n v="1095"/>
    <d v="2022-12-07T00:00:00"/>
    <x v="0"/>
    <s v="NO CONFORMIDAD No. 5: El Grupo de Control Interno, al realizar la revisión de los documentos soportes de los dos arqueos de caja menor, realizados durante la vigencia 2022, evidencia que el formato utilizado para este, no se encuentra establecido, vigente, ni aprobado en el Sistema Integrado de Gestión de la entidad. "/>
    <s v="porque el formato no se encuentra registrado en el sistema integrado de gestión."/>
    <s v="Gestión de Recursos Financieros"/>
    <s v="NIVEL CENTRAL"/>
    <x v="12"/>
    <m/>
    <s v="x"/>
    <s v="Correctiva"/>
    <s v="Verificar los documentos de los puntos de control con el GGF."/>
    <x v="61"/>
    <d v="2023-12-30T00:00:00"/>
    <n v="-1"/>
    <s v="A TIEMPO"/>
    <s v="formato publicado en el Sistema de Gestión Integrado"/>
    <s v="CANTIDAD"/>
    <n v="1"/>
    <m/>
    <m/>
    <s v="LUIS EBERTO COCA GONZÁLEZ - RAIMOND GUILLERMO SALES CONTRERAS"/>
    <m/>
    <m/>
    <m/>
    <s v="ABIERTA"/>
    <m/>
    <s v="Suscrito mediante orfeo radicado No 20231200003933del 06-07-2023"/>
  </r>
  <r>
    <s v="AUDITORIA INTERNA "/>
    <m/>
    <d v="2022-12-07T00:00:00"/>
    <x v="0"/>
    <s v="NO CONFORMIDAD No. 5: El Grupo de Control Interno, al realizar la revisión de los documentos soportes de los dos arqueos de caja menor, realizados durante la vigencia 2022, evidencia que el formato utilizado para este, no se encuentra establecido, vigente, ni aprobado en el Sistema Integrado de Gestión de la entidad. "/>
    <s v="porque el formato no se encuentra registrado en el sistema integrado de gestión."/>
    <s v="Gestión de Recursos Financieros"/>
    <s v="NIVEL CENTRAL"/>
    <x v="12"/>
    <m/>
    <s v="x"/>
    <s v="De Corrección"/>
    <s v="Ajustar el formato junto con el Grupo de Gestión Financiera y solicitar la inclusión del mismo en el Sistema Integrado de Gestión."/>
    <x v="61"/>
    <d v="2023-12-30T00:00:00"/>
    <n v="-1"/>
    <s v="A TIEMPO"/>
    <s v="formato publicado en el Sistema de Gestión Integrado"/>
    <s v="CANTIDAD"/>
    <n v="1"/>
    <m/>
    <m/>
    <s v="LUIS EBERTO COCA GONZÁLEZ - RAIMOND GUILLERMO SALES CONTRERAS"/>
    <m/>
    <m/>
    <m/>
    <s v="ABIERTA"/>
    <m/>
    <s v="Suscrito mediante orfeo radicado No 20231200003933del 06-07-2023"/>
  </r>
  <r>
    <s v="AUDITORIA INTERNA "/>
    <n v="1096"/>
    <d v="2022-12-07T00:00:00"/>
    <x v="0"/>
    <s v="NO CONFORMIDAD No. 6: El Grupo de Control Interno, en la revisión de la presentación de informes del estado de la caja menor, de los que trata el artículo No. 3 en la Resolución 085 del 2022, no evidenció la elaboración y presentación de los mismos, incumpliendo así lo establecido en la resolución en mención. "/>
    <s v="Por desconocimiento de las actividades y puntos de control de procedimientos de un proceso diferente a los que se lideran desde el Grupo."/>
    <s v="Gestión de Recursos Financieros"/>
    <s v="NIVEL CENTRAL"/>
    <x v="12"/>
    <m/>
    <m/>
    <s v="Correctiva"/>
    <s v="Elaborar y presentar los informes del estado y seguimiento de la caja menor como lo establece el acto administrativo de constitución."/>
    <x v="61"/>
    <d v="2023-12-30T00:00:00"/>
    <n v="-1"/>
    <s v="A TIEMPO"/>
    <s v="Resolución caja menor Vigencia Actual"/>
    <s v="CANTIDAD"/>
    <n v="1"/>
    <m/>
    <m/>
    <s v="LUIS EBERTO COCA GONZÁLEZ - RAIMOND GUILLERMO SALES CONTRERAS"/>
    <m/>
    <m/>
    <m/>
    <s v="ABIERTA"/>
    <m/>
    <s v="Suscrito mediante orfeo radicado No 20231200003933del 06-07-2023"/>
  </r>
  <r>
    <s v="AUDITORIA INTERNA "/>
    <m/>
    <d v="2022-12-07T00:00:00"/>
    <x v="0"/>
    <s v="NO CONFORMIDAD No. 6: El Grupo de Control Interno, en la revisión de la presentación de informes del estado de la caja menor, de los que trata el artículo No. 3 en la Resolución 085 del 2022, no evidenció la elaboración y presentación de los mismos, incumpliendo así lo establecido en la resolución en mención. "/>
    <s v="Por desconocimiento de las actividades y puntos de control de procedimientos de un proceso diferente a los que se lideran desde el Grupo."/>
    <s v="Gestión de Recursos Financieros"/>
    <s v="NIVEL CENTRAL"/>
    <x v="12"/>
    <m/>
    <s v="x"/>
    <s v="De Corrección"/>
    <s v="Ajustar la Resolución para la Vigencia 2023."/>
    <x v="61"/>
    <d v="2023-08-31T00:00:00"/>
    <n v="120"/>
    <s v="VENCIDA"/>
    <s v="Resolución caja menor Vigencia Actual"/>
    <s v="CANTIDAD"/>
    <n v="1"/>
    <m/>
    <m/>
    <s v="LUIS EBERTO COCA GONZÁLEZ - RAIMOND GUILLERMO SALES CONTRERAS"/>
    <m/>
    <m/>
    <m/>
    <s v="ABIERTA"/>
    <m/>
    <s v="Suscrito mediante orfeo radicado No 20231200003933del 06-07-2023_x000a__x000a_15/12/2023: Mediante memorando No. 20231200007243 del 4 de diciembre de 2023, se requirio evidencias de las acciones que se encuenrtan en estado abierto vencidas con el fin de actualizar la matriz."/>
  </r>
  <r>
    <s v="AUDITORIA INTERNA "/>
    <n v="1097"/>
    <d v="2022-06-23T00:00:00"/>
    <x v="1"/>
    <s v="OBSERVACIÓN No 3: _x000a_Los requerimientos realizados por el Grupo de Trámites y Evaluación Ambiental, no tienen las respuestas por concepto de permisos y tramites conferidos y no obra evidencia de la remisión a la OAJ para el cobro coactivo incumpliendo el procedimiento Código: GJ_PR_01 Cobro Coactivo Administrativo en su actividad 1."/>
    <s v="No aplica"/>
    <s v="Autoridad Ambiental"/>
    <s v="NIVEL CENTRAL"/>
    <x v="26"/>
    <m/>
    <s v="x"/>
    <s v="De Mejora"/>
    <s v="Modificar los procedimientos establecidos para los trámites ambientales con el fin de precisar el alcance que deben tener  los requerimientos que el GTEA efectúa en el marco del seguimiento de los permisos otorgados y en donde a su vez se determine la importancia de la armonización de dichos procedimientos con el procedimiento GRFN_PR_20 del Grupo de Gestión Financiera y el procedimiento GJ_PR_01 de la Oficina Asesora Jurídica."/>
    <x v="62"/>
    <d v="2023-08-31T00:00:00"/>
    <n v="120"/>
    <s v="VENCIDA"/>
    <s v="Procedimientos de calidad actualizados "/>
    <s v="PORCENTAJE"/>
    <n v="100"/>
    <m/>
    <m/>
    <m/>
    <m/>
    <m/>
    <m/>
    <s v="ABIERTA"/>
    <m/>
    <s v="11/08/2023: Mediante memorando No. 20221200011123 del 25 de noviembre de 2022 se suscribe el Plan de Mejoramiento _x000a__x000a_11/08/2023 Mediante memorando No. 20232300005563 del 1 de agosto de 2023, el resposanble solicito prórroga para el cumplimiento de la actividad para el día 31 de agosto de 2023. El grupo de control interno mediante memorando No. 20231200004883 del 30 de agosto de 2023 concedio prórroga para la fecha establecida._x000a__x000a_17/10/2023: Mediante memorando No.2023230006233 del 4 de septiembre de 2023, el reponsable remitió evidencia: Procedimientos actualizados, el Grupo de Control Interno verificó el cumplimiento de la acción por lo cual mediante memorando No. 20231200006253 del 25 de octubre de 2023 comunicó que para dar cierre a la acción, el procedimiento AMSPNN_PR_28 debe estar oficializado en la intranet y en la pagina web."/>
  </r>
  <r>
    <s v="AUDITORIA INTERNA "/>
    <m/>
    <d v="2022-06-23T00:00:00"/>
    <x v="1"/>
    <s v="OBSERVACIÓN No 3: _x000a_Los requerimientos realizados por el Grupo de Trámites y Evaluación Ambiental, no tienen las respuestas por concepto de permisos y tramites conferidos y no obra evidencia de la remisión a la OAJ para el cobro coactivo incumpliendo el procedimiento Código: GJ_PR_01 Cobro Coactivo Administrativo en su actividad 1."/>
    <s v="No aplica"/>
    <s v="Autoridad Ambiental"/>
    <s v="NIVEL CENTRAL"/>
    <x v="26"/>
    <m/>
    <s v="x"/>
    <s v="De Mejora"/>
    <s v="Solicitar la modificación al procedimiento GJ_PR_01 de la Oficina Asesora Jurídica denominado “PROCEDIMIENTO COBRO COACTIVO ADMINISTRATIVO”, para que el mismo guarde la debida articulación con el procedimiento GRFN_PR_20 del Grupo de Gestión Financiera denominado “PROCEDIMIENTO GESTIÓN CARTERA” y de esta manera se pueda determinar con claridad que dependencia es la encargada de realizar la solicitud de inicio de trámite coactivo ante la OAJ con los soportes necesarios."/>
    <x v="62"/>
    <d v="2023-06-30T00:00:00"/>
    <n v="182"/>
    <s v="VENCIDA"/>
    <s v="Comunicaciones que se generen con las otras dependencias y el procedimiento GJ_PR_01  actualizado"/>
    <s v="PORCENTAJE"/>
    <n v="100"/>
    <m/>
    <m/>
    <m/>
    <m/>
    <m/>
    <m/>
    <s v="ABIERTA"/>
    <m/>
    <s v="11/08/2023: Mediante memorando No. 20221200011123 del 25 de noviembre de 2022 se suscribe el Plan de Mejoramiento _x000a__x000a_17/10/2023: Mediante memorando No.2023230006233 del 4 de septiembre de 2023, el reponsable remitió evidencia: Memorando comunicaciones, el Grupo de Control Interno costató que la evidencia aportada no generan el cumplimiento de la misma por lo cual mediante memorando No. 20231200006253 del 25 de octubre de 2023 informo que se debe aportar una respuesta clara y concisa de la dependencia encargada de realizar la solicitud de cobro coactivo ante la OAJ. Adiconalmente se informó que se debe solictar reprogramación de la fecha de ejecuión toda vez que la fecha era el 30 de junio de 2023._x000a_"/>
  </r>
  <r>
    <s v="AUDITORIA INTERNA "/>
    <n v="1098"/>
    <d v="2022-10-24T00:00:00"/>
    <x v="0"/>
    <s v="NO CONFORMIDAD No.1: No se evidenció la aplicación e implementación del Módulo correspondiente al Procedimiento de Viáticos en el Sistema Integrado de Información Financiera SIIF, el cual es de carácter obligatorio en  los lineamientos e indicadores establecidos por el Ministerio de Hacienda y Crédito Público en el marco de la circu_x0002_lar No 015 del 09 de abril del 2019."/>
    <s v="No esta aplicando e implementando del Módulo correspondiente al Procedimiento de Viáticos en el Sistema Integrado de Información Financiera SIIF de PNN."/>
    <s v="Gestión de Recursos Financieros"/>
    <s v="DTAN"/>
    <x v="15"/>
    <s v="x"/>
    <m/>
    <s v="Correctiva"/>
    <s v="Presentar  requerimientos al nivel central con todos los requsitos para el tramite de apertura de caja menor en la DTAN"/>
    <x v="63"/>
    <d v="2024-05-30T00:00:00"/>
    <n v="-153"/>
    <s v="A TIEMPO"/>
    <s v="memorandos enviados al nivel central con la solicitud de autotirzación de caja menor"/>
    <s v="CANTIDAD"/>
    <n v="4"/>
    <m/>
    <m/>
    <s v="LUIS EBERTO COCA GONZÁLEZ"/>
    <m/>
    <m/>
    <m/>
    <s v="ABIERTA"/>
    <m/>
    <s v="15/08/2023: Mediante memorando No. 20231200001243 del 2 de febrero de 2023 se suscribe el Plan de Mejoramiento._x000a__x000a_11/08/2023: El responsable mediante memorando No. 20235510002823  del 24 de julio de 2023,  relaciono soportes que cumplen con la acción planteada. Mediante memorando No. 20231200004903 de fecha 30 de agosto de 2023el Grupo de Control Interno informo el que para el cierre de la acción es necesario soportar la acción planteada._x000a__x000a__x000a_30/11/2023 Mediante memorando 20231200006893 del 24 de noviembre del 2023, se solicito al responsable las evidencias  de las acciones que se encuentran en estado abierto vencido._x000a__x000a_14/12/2023: Mediante memorando No 20231200008143, del 14 de diciembre del 2023, se hizo requerimiento del cumplimiento de las actividades programadas por el Grupo de Gestión Financiera al interior del Plan de Mejoramiento, actividades que se encuentran vencidas y se hizo requerimiento de la remisión de las evidencias a más tardar el 21 de diciembre de 2023, en carpetas debidamente organizadas por número de no conformidad, observación y acción._x000a__x000a_22/12/2023 Se proyecto Memorando para autorizar prorroga has el 30-05-2024"/>
  </r>
  <r>
    <s v="AUDITORIA INTERNA "/>
    <m/>
    <d v="2022-10-24T00:00:00"/>
    <x v="0"/>
    <s v="NO CONFORMIDAD No.2: Dar cumplimiento al marco normativo y lineamientos establecidos en el procedimiento Tramite de Comisiones código: GTH_PR_24, Versión: 5, Vigente desde: 20/12/2021 en lo que compete a las legalizaciones y liquidaciones de comisión en lo que corresponde a : “…El pago de viáticos se hace a través de reconocimiento, es decir se paga después de finalizada la comisión conforme a las actividades indicadas en el paso a paso de este procedimiento (Reconocimiento y pago de la orden de comisión)…”"/>
    <s v="No se  esta dando cumplimiento al tramite de legalización de comisiones de acuerdo al procedimiento vigente GTH_PR_24, Versión: 5, Vigente desde: 20/12/2021  "/>
    <s v="Gestión de Recursos Financieros"/>
    <s v="DTAN"/>
    <x v="15"/>
    <s v="x"/>
    <m/>
    <s v="Correctiva"/>
    <s v="Presentar los PAC Mesuales con las comisiones legalizadas"/>
    <x v="63"/>
    <d v="2023-06-15T00:00:00"/>
    <s v="CERRADA"/>
    <s v="CERRADA"/>
    <s v="FORMATO_x000a_SOLICITUD PAC MENSUAL - Código: GRFN_FO_13"/>
    <s v="CANTIDAD"/>
    <n v="4"/>
    <m/>
    <m/>
    <s v="LUIS EBERTO COCA GONZÁLEZ"/>
    <m/>
    <m/>
    <m/>
    <s v="CERRADA"/>
    <d v="2023-10-10T00:00:00"/>
    <s v="15/08/2023: Mediante memorando No. 20231200001243 del 2 de febrero de 2023 se suscribe el Plan de Mejoramiento._x000a__x000a__x000a_11/08/2023: El responsable mediante memorando No. 20235510002823  del 24 de julio de 2023,  relaciono soportes que cumplen con la acción planteada. Mediante memorando No. 20231200004903 de fecha 30 de agosto de 2023el Grupo de Control Interno informo el que para el cierre de la acción es necesario soportar la acción planteada._x000a__x000a__x000a_30/11/2023 Mediante memorando 20231200006893 del 24 de noviembre del 2023, se solicito al responsable las evidencias  de las acciones que se encuentran en estado abierto vencido._x000a__x000a_20/12/2023: Cerrada mediante memorando No.20231200005713 del 10 de octubre de 2023"/>
  </r>
  <r>
    <s v="RESULTADO DE INDICADORES"/>
    <n v="1099"/>
    <s v="Evaluación por Dependencias de la  vigencia 2022"/>
    <x v="0"/>
    <s v="No Conformidad No.1 Incumplimiento en el indicador &quot;Porcentaje de sanciones en firme, debidamente ejecutadas&quot;"/>
    <s v="Las metas no fueron definidas correctamente y no se realizaron los ajustes necesarios una vez se obtuvieron las alertas de que la tendencia no daba para cumplir la meta inicialmente propuesta."/>
    <s v="Autoridad Ambiental"/>
    <s v="NIVEL CENTRAL"/>
    <x v="26"/>
    <m/>
    <m/>
    <s v="De Mejora"/>
    <s v="Realizar una reunión en el primer semestre de la vigencia a fin de determinar el cumplimiento de la meta y dos reuniones (julio y octubre) con cada una de las direcciones territoriales para evaluar la tendencia de cumplimiento del indicador y proponer los ajustes necesarios para la meta que sean correspondientes con las capacidades de la dirección territorial y sus áreas."/>
    <x v="64"/>
    <d v="2023-11-30T00:00:00"/>
    <n v="29"/>
    <s v="VENCIDA"/>
    <s v="Reuniones de análsis de indicadores relacionados con procesos sancionatorios con DTs"/>
    <s v="CANTIDAD"/>
    <n v="12"/>
    <m/>
    <m/>
    <m/>
    <m/>
    <m/>
    <m/>
    <s v="ABIERTA"/>
    <m/>
    <s v="29/08/2023: Mediante memorando No.  del 20231200004893 del 30 de agosto de 2023 se suscribe el Plan de Mejoramiento "/>
  </r>
  <r>
    <s v="RESULTADO DE INDICADORES"/>
    <m/>
    <s v="Evaluación por Dependencias de la  vigencia 2022"/>
    <x v="0"/>
    <s v="No Conformidad No.2 Incumplimiento en el indicador &quot;Porcentaje de procesos sancionatorios resueltos de fondo con acto administrativo.&quot;"/>
    <s v="Las metas no fueron definidas correctamente y no se realizaron los ajustes necesarios una vez se obtuvieron las alertas de que la tendencia no daba para cumplir la meta inicialmente propuesta."/>
    <s v="Autoridad Ambiental"/>
    <s v="NIVEL CENTRAL"/>
    <x v="26"/>
    <m/>
    <m/>
    <s v="De Mejora"/>
    <s v="Realizar una reunión en el primer semestre de la vigencia a fin de determinar el cumplimiento de la meta y dos reuniones (julio y octubre) con cada una de las direcciones territoriales para evaluar la tendencia de cumplimiento del indicador y proponer los ajustes necesarios para la meta que sean correspondientes con las capacidades de la dirección territorial y sus áreas."/>
    <x v="64"/>
    <d v="2023-11-30T00:00:00"/>
    <n v="29"/>
    <s v="VENCIDA"/>
    <s v="Reuniones de análsis de indicadores relacionados con procesos sancionatorios con DTs"/>
    <s v="CANTIDAD"/>
    <n v="12"/>
    <m/>
    <m/>
    <m/>
    <m/>
    <m/>
    <m/>
    <s v="ABIERTA"/>
    <m/>
    <s v="29/08/2023: Mediante memorando No.  del 20231200004893 del 30 de agosto de 2023 se suscribe el Plan de Mejoramiento "/>
  </r>
  <r>
    <s v="AUDITORIA INTERNA "/>
    <n v="1100"/>
    <d v="2022-12-01T00:00:00"/>
    <x v="0"/>
    <s v="NO CONFORMIDAD No.1: GRUPO DE PROCESOS CORPORATIVOS._x000a__x000a_El Grupo de Control Interno, al solicitar los soportes del conteo físico de los bienes con el cuentadante, por cada una de las unidades de decisión de las Direcciones Territoriales Caribe, Amazonia y Andes Occidentales, estos no fueron suministrados por parte del Nivel Central dentro del drive que se destinó para tal fin, toda vez que no contaban con estos, por tanto, no se logró evidenciar el cumplimiento de la actividad No. 05 del procedimiento actualización de inventario."/>
    <s v="Porque no hubo claridad de la información solicitada"/>
    <s v="Gestión de Recursos Físicos"/>
    <s v="NIVEL CENTRAL"/>
    <x v="12"/>
    <m/>
    <s v="x"/>
    <s v="Correctiva"/>
    <s v="Reportes de la toma física de inventarios por cuentadantes debidamente firmados y enviados al Nivel Central."/>
    <x v="65"/>
    <d v="2023-12-31T00:00:00"/>
    <n v="-2"/>
    <s v="A TIEMPO"/>
    <s v="Reporte de toma física de inventarios por cuentadante"/>
    <s v="CANTIDAD"/>
    <n v="6"/>
    <m/>
    <m/>
    <s v="LUIS EBERTO COCA GONZÁLEZ - RAIMOND GUILLERMO SALES CONTRERAS"/>
    <m/>
    <m/>
    <m/>
    <s v="ABIERTA"/>
    <m/>
    <s v="31/08/2023: Mediante memorando No.20231200001973  del 31 de marzo de 2023 se suscribe el Plan de Mejoramiento "/>
  </r>
  <r>
    <s v="AUDITORIA INTERNA "/>
    <n v="1101"/>
    <d v="2023-07-28T00:00:00"/>
    <x v="1"/>
    <s v="El equipo auditor observó que, el memorando No. 2021767002055300008 emitido por la Oficina de Gestión del Riesgo con asunto “Plan de Emergencias y Contingencias por Desastres Naturales y Socionaturales del PNN Gorgona” carece tanto de radicación como de fecha de emisión, y el anexo No. 2021758000056300012 se encuentra firmado pero carece de número de radicación y fecha, datos claves para la trazabilidad, por lo anterior el documento no se encuentra debidamente formalizado y comunicado de acuerdo con los procedimientos internos de la entidad."/>
    <s v="N/A"/>
    <s v="Autoridad Ambiental"/>
    <s v="NIVEL CENTRAL"/>
    <x v="27"/>
    <m/>
    <s v="x"/>
    <s v="De Mejora"/>
    <s v="Realizar seguimiento y verificación en el gestor documental Orfeo de los memorandos radicados de los Planes de Emergencias y Contingencias por desastres naturales y socionaturales de las áreas protegidas."/>
    <x v="66"/>
    <d v="2023-11-30T00:00:00"/>
    <s v="CERRADA"/>
    <s v="CERRADA"/>
    <s v="Base de datos con la relación de Memorandos Radicados correspondientes a los Planes de Emergencias y Contingencias por desastres naturales y socionaturales de las áreas protegidas."/>
    <s v="CANTIDAD"/>
    <n v="1"/>
    <m/>
    <m/>
    <s v="PAULA ANDREA ARCINIEGAS"/>
    <m/>
    <m/>
    <m/>
    <s v="CERRADA"/>
    <d v="2023-12-07T00:00:00"/>
    <s v="30/09/2023: Mediante memorando No.20231200005113  del 14 de septiembre de 2023 se suscribe el Plan de Mejoramiento._x000a__x000a_13/012/2023:  Mediante memorando No.  20231500002893 del 30 de noviembre de 2023, el responsable remitió, las evidencias del Plan de Mejoramiento por Procesos - Gestión, mediante memorando No.20231200007443 del 7 de diciembre de 2023 el Grupo de Control Interno socializó el cierre de la accción correspondiente  a la observación No.1"/>
  </r>
  <r>
    <s v="AUDITORIA INTERNA "/>
    <n v="1102"/>
    <d v="2023-03-09T00:00:00"/>
    <x v="0"/>
    <s v="De acuerdo con la revisión efectuada al aplicativo EKOGUI, se observó que no se calificó el riesgo, ni se realizó la incorporación del valor de la provisión del proceso 412398 y 977764, dentro de los términos expuestos en el artículo 2.2.3.4.1.10 del Decreto 1069 de 2015, numerales 4 y 5."/>
    <s v="No se cuenta con un lineamiento, o instrucción que defina el responsable, el mecanismo y periodicidad para realizar el seguimiento de los procesos Judiciales en la plataforma EKOGI."/>
    <s v="Gestión Jurídica"/>
    <s v="NIVEL CENTRAL"/>
    <x v="28"/>
    <m/>
    <s v="x"/>
    <s v="De Corrección"/>
    <s v="Incorporar la calificación del riesgo y el valor de la provisión contable de los procesos 412398 &quot;Acción de nulidad concesión minera Parque Nacional Natural YAIGOJE APAPORIS&quot; y 977764&quot;simple nulidad, ordenanza 15 de 2001 por la cual se establece un gravamen estampilla pro Universidad Tecnológica del Choco &quot;, por parte del abogado defensor."/>
    <x v="67"/>
    <d v="2023-11-05T00:00:00"/>
    <n v="54"/>
    <s v="VENCIDA"/>
    <s v="Expedientes de los procesos ajustados"/>
    <s v="CANTIDAD"/>
    <n v="2"/>
    <m/>
    <m/>
    <s v="MARIA MERCEDES MEDINA OROZCO- SEGUIMIENTO"/>
    <m/>
    <m/>
    <m/>
    <s v="ABIERTA"/>
    <m/>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r>
  <r>
    <s v="AUDITORIA INTERNA "/>
    <m/>
    <d v="2023-03-09T00:00:00"/>
    <x v="0"/>
    <s v="De acuerdo con la revisión efectuada se observó que en los Expedientes: 2014130160200016E, 2014130160200005E, 2015130160200015E, 2015130160200006E, 2015130160200034E, 2016130160200012E, 2022130160200004E, 2023130160200002E, 2021130160200045E, 2018130160200002E, 2018130160200010E, 2019130160200007E, 2019130160200006E, 2019130160200008E, no reposa memorando dirigido al Grupo de Gestión Financiera con la calificación y provisión contable, situación que en algunos casos es reiterativa."/>
    <s v="No se cuenta con un lineamiento, o instrucción que defina el responsable, el mecanismo y periodicidad para realizar el seguimiento de los procesos Judiciales en la plataforma EKOGI."/>
    <s v="Gestión Jurídica"/>
    <s v="NIVEL CENTRAL"/>
    <x v="28"/>
    <m/>
    <s v="x"/>
    <s v="De Corrección"/>
    <s v="Incorporar memorando dirigido al Grupo de Gestión Financiera con la calificación y provisión contable, por parte del profesional que tiene a cargo los procesos Judiciales de la entidad o el abogado defensor."/>
    <x v="67"/>
    <d v="2023-11-05T00:00:00"/>
    <n v="54"/>
    <s v="VENCIDA"/>
    <s v="Expedientes de los procesos ajustados"/>
    <s v="CANTIDAD"/>
    <n v="14"/>
    <m/>
    <m/>
    <s v="MARIA MERCEDES MEDINA OROZCO- SEGUIMIENTO"/>
    <m/>
    <m/>
    <m/>
    <s v="ABIERTA"/>
    <m/>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r>
  <r>
    <s v="AUDITORIA INTERNA "/>
    <m/>
    <d v="2023-03-09T00:00:00"/>
    <x v="0"/>
    <s v="Una vez revisados los expedientes virtuales, se evidenció que:_x000a_1. Los expedientes con código único del proceso Nos. 25000232400020120027800, 23001333300620130067200 y 47001333300520150034600, no cuentan con registro ni radicado en la plataforma ORFEO._x000a_2. Los expedientes no están actualizados, en algunos casos no está la totalidad las actuaciones ejecutadas en el marco de estos o se actualizó incorrectamente la base Ekogui como se describe a continuación:_x000a_2014130160200016E No obra en el expediente documento inicial de demanda, alegatos de conclusión, ni me-morando a financiera con la calificación y provisión._x000a_2014130160200005E: No obra en el expediente auto que admite demanda, contestación de demanda y memo-rando a financiera con la calificación y provisión._x000a_2014130130200004E: No se observan evidencias de las actuaciones posteriores a la citación a audiencia del 17 de mayo de 2022._x000a_2022130160200008E: Solo obra en el expediente el escrito de demanda."/>
    <s v="No se ha realizado una capacitación en temas relacionados con gestión documental en el proceso de Gestión Jurídica, así como no se tienen claras las instrucciones para la conformación de los expedientes en ORFEO."/>
    <s v="Gestión Jurídica"/>
    <s v="NIVEL CENTRAL"/>
    <x v="28"/>
    <m/>
    <s v="x"/>
    <s v="De Corrección"/>
    <s v="Incorporar los documentos faltantes en los expedientes 25000232400020120027800&quot;acción popular, prevención y atención de desastres población santa cruz del islote, Golfo de Morrosquillo, Cartagena de Indias&quot;, 23001333300620130067200 &quot; acción de reparación directa muerte violenta de una persona , PNN PARAMILLO&quot;. 47001333300520150034600&quot;Reparación directa mueste de una persona  por acciente parque Tayrona&quot;_x000a_2014130160200016E:  &quot;reparación directa muerte violenta&quot;_x000a_2014130160200005E: &quot; reparación directa muerte violenta&quot; _x000a_2014130130200004E: &quot;acción popular suspensión acciones mineras, zona Taraira&quot;_x000a_2022130160200008E: &quot;Acción de nulidad y restablecimiento del derecho, reconocimiento contrato realidad&quot;, por parte del profesional que tiene a cargo los procesos Judiciales de la entidad o el abogado defensor."/>
    <x v="67"/>
    <d v="2023-11-05T00:00:00"/>
    <n v="54"/>
    <s v="VENCIDA"/>
    <s v="Expedientes de los procesos ajustados"/>
    <s v="CANTIDAD"/>
    <n v="7"/>
    <m/>
    <m/>
    <s v="MARIA MERCEDES MEDINA OROZCO- SEGUIMIENTO"/>
    <m/>
    <m/>
    <m/>
    <s v="ABIERTA"/>
    <m/>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r>
  <r>
    <s v="AUDITORIA INTERNA "/>
    <n v="1103"/>
    <d v="2023-03-09T00:00:00"/>
    <x v="0"/>
    <s v="De acuerdo con la revisión efectuada al aplicativo EKOGUI, se observó que no se calificó el riesgo, ni se realizó la incorporación del valor de la provisión del proceso 412398 y 977764, dentro de los términos expuestos en el artículo 2.2.3.4.1.10 del Decreto 1069 de 2015, numerales 4 y 5."/>
    <s v="No se cuenta con un lineamiento, o instrucción que defina el responsable, el mecanismo y periodicidad para realizar el seguimiento de los procesos Judiciales en la plataforma EKOGI."/>
    <s v="Gestión Jurídica"/>
    <s v="NIVEL CENTRAL"/>
    <x v="28"/>
    <m/>
    <s v="x"/>
    <s v="Correctiva"/>
    <s v="Realizar capacitación con la Agencia Nacional de Defensa Jurídica del Estado en el aplicativo EKOGUI, por parte del administrador del aplicativo."/>
    <x v="68"/>
    <d v="2023-07-30T00:00:00"/>
    <n v="152"/>
    <s v="VENCIDA"/>
    <s v="Capacitación sobre el aplicativo EKOGI, Solicitada."/>
    <s v="CANTIDAD"/>
    <n v="1"/>
    <m/>
    <m/>
    <s v="MARIA MERCEDES MEDINA OROZCO - SEGUIMIENTO"/>
    <m/>
    <m/>
    <m/>
    <s v="ABIERTA"/>
    <m/>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r>
  <r>
    <s v="AUDITORIA INTERNA "/>
    <n v="1104"/>
    <d v="2023-03-09T00:00:00"/>
    <x v="0"/>
    <s v="De acuerdo con la revisión efectuada al aplicativo EKOGUI, se observó que no se calificó el riesgo, ni se realizó la incorporación del valor de la provisión del proceso 412398 y 977764, dentro de los términos expuestos en el artículo 2.2.3.4.1.10 del Decreto 1069 de 2015, numerales 4 y 5."/>
    <s v="No se cuenta con un lineamiento, o instrucción que defina el responsable, el mecanismo y periodicidad para realizar el seguimiento de los procesos Judiciales en la plataforma EKOGI."/>
    <s v="Gestión Jurídica"/>
    <s v="NIVEL CENTRAL"/>
    <x v="28"/>
    <m/>
    <s v="x"/>
    <s v="De Mejora"/>
    <s v="Elaborar un documento con las indicaciones para la actualización de la Plataforma EKOGUI, por parte del profesional que tiene a cargo los procesos Judiciales de la entidad o el abogado defensor."/>
    <x v="67"/>
    <d v="2023-11-05T00:00:00"/>
    <n v="54"/>
    <s v="VENCIDA"/>
    <s v="Documento elaborado y tramitado."/>
    <s v="CANTIDAD"/>
    <n v="1"/>
    <m/>
    <m/>
    <s v="MARIA MERCEDES MEDINA OROZCO - SEGUIMIENTO"/>
    <m/>
    <m/>
    <m/>
    <s v="ABIERTA"/>
    <m/>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r>
  <r>
    <s v="AUDITORIA INTERNA "/>
    <n v="1105"/>
    <d v="2023-07-24T00:00:00"/>
    <x v="0"/>
    <s v="En el proceso de verificación realizado por el Equipo Auditor del Grupo de Control Interno en el marco del procedimiento Radiocomunicaciones y Telecomunicaciones, no se evidenció la aplicación e implementación que demuestre su desarrollo y ejecución en las actividades establecidas y sus responsables en el Nivel Central, Territorial y Local para las vigencias 2022 – 2023."/>
    <s v="no se sociaizó el procedimiento de Radiocomunicaciones y Telecomunicaciones con las Direcciones Territoriales y Áreas Protegidas. "/>
    <s v="Gestión de Tecnologías y Seguridad de la Información"/>
    <s v="NIVEL CENTRAL"/>
    <x v="24"/>
    <m/>
    <s v="x"/>
    <s v="Correctiva"/>
    <s v="Actualizar procedimiento radiocomunicaciones y teleconunicaciones "/>
    <x v="69"/>
    <d v="2024-03-30T00:00:00"/>
    <n v="-92"/>
    <s v="A TIEMPO"/>
    <s v="Procedimiento radiocomunicaciones y telecomunicaciones actualizado "/>
    <s v="CANTIDAD"/>
    <n v="1"/>
    <m/>
    <m/>
    <s v="CARLOS FREDY REY"/>
    <m/>
    <m/>
    <m/>
    <s v="ABIERTA"/>
    <m/>
    <s v="25/10/2023: Se aprueba el Plan de Mejoramiento suscrito a través de memorando No. 20231200006203 del 24 de octubre de 2023._x000a__x000a_12/12/2023: a través de memorando No. 20231600159743 del 5 de diciembre de 2023, el proceso responsable solicita prorroga para la entrega de las acciones propuestas hasta el 30 de marzo de 2024._x000a__x000a_12/12/2023: a través del memorando No. 20231200007813 del 11 de diciembre de 2023, el Grupo de Contro Interno aprueba la solicitud de prórroga hasta el 30 de marzo de 2024."/>
  </r>
  <r>
    <s v="AUDITORIA INTERNA "/>
    <m/>
    <d v="2023-07-24T00:00:00"/>
    <x v="0"/>
    <s v="En el proceso de verificación realizado por el Equipo Auditor del Grupo de Control Interno en el marco del procedimiento Radiocomunicaciones y Telecomunicaciones, no se evidenció la aplicación e implementación que demuestre su desarrollo y ejecución en las actividades establecidas y sus responsables en el Nivel Central, Territorial y Local para las vigencias 2022 – 2023."/>
    <s v="no se sociaizó el procedimiento de Radiocomunicaciones y Telecomunicaciones con las Direcciones Territoriales y Áreas Protegidas. "/>
    <s v="Gestión de Tecnologías y Seguridad de la Información"/>
    <s v="NIVEL CENTRAL"/>
    <x v="24"/>
    <m/>
    <s v="x"/>
    <s v="Correctiva"/>
    <s v="Realizar socializar procedimiento radiocomunicaicones y telecomunicacioes"/>
    <x v="69"/>
    <d v="2024-03-03T00:00:00"/>
    <n v="-65"/>
    <s v="A TIEMPO"/>
    <s v="Listado de asistencia de socialización "/>
    <s v="CANTIDAD"/>
    <n v="1"/>
    <m/>
    <m/>
    <s v="CARLOS FREDY REY"/>
    <m/>
    <m/>
    <m/>
    <s v="ABIERTA"/>
    <m/>
    <s v="25/10/2023: Se aprueba el Plan de Mejoramiento suscrito a través de memorando No. 20231200006203 del 24 de octubre de 2023."/>
  </r>
  <r>
    <s v="AUDITORIA INTERNA "/>
    <n v="1106"/>
    <d v="2023-07-24T00:00:00"/>
    <x v="0"/>
    <s v="En la evaluación realizada por el Equipo Auditor del Grupo de Control Interno en el marco del procedimiento Gestión de Cambios TI, no se observó la aplicación e implementación que demuestre el desarrollo y ejecución del procedimiento GTSI_PR_03 V2, ya que este indica el paso a paso que se debe llevar a cabo para gestionar las solicitudes de cambio de TI, que son trasversales a todas las Tecnologías en general de la Entidad, incluso la actividad No 2 de este mismo procedimiento tiene como punto de control, el diligenciamiento del formato de Solicitud de Cambios RFC código GTSI_FO_17."/>
    <s v="No se realizó la socialización del procedimiento GTSI_PR_03  gestió de cambios a  las Direcciones Territoriales."/>
    <s v="Gestión de Tecnologías y Seguridad de la Información"/>
    <s v="NIVEL CENTRAL"/>
    <x v="24"/>
    <m/>
    <s v="x"/>
    <s v="Correctiva"/>
    <s v="Ralizar la sociallización del  procedimiento GTSI_PR_03 al GTIC y Direcciones Territoriales."/>
    <x v="69"/>
    <d v="2023-12-15T00:00:00"/>
    <s v="CERRADA"/>
    <s v="CERRADA"/>
    <s v="Listado de asistencia de socialización "/>
    <s v="CANTIDAD"/>
    <n v="1"/>
    <m/>
    <m/>
    <s v="CARLOS FREDY REY"/>
    <m/>
    <m/>
    <m/>
    <s v="CERRADA"/>
    <d v="2023-12-21T00:00:00"/>
    <s v="25/10/2023: Se aprueba el Plan de Mejoramiento suscrito a través de memorando No. 20231200006203 del 24 de octubre de 2023._x000a__x000a_14/12/2023: A través del memorando No. 20231600159783 del 11 de diciembre de 2023 el proceso responsable remitió las evidencias de las acciones ejecutadas las cuales cumplen con el plan de mejoramiento propuesto._x000a__x000a_22/12/2023: a través de memorando No. 20231200008353 del 21 de diciembre de 2023 el Grupo de Control Interno aprueba el cierre de la No Conformidad."/>
  </r>
  <r>
    <s v="AUDITORIA INTERNA "/>
    <n v="1107"/>
    <d v="2023-07-24T00:00:00"/>
    <x v="0"/>
    <s v="En la evaluación realizada por el Equipo Auditor del Grupo de Control Interno en el marco del procedimiento Incidentes en Seguridad de la Información, no se observó la aplicación e implementación que demuestre el desarrollo y ejecución de todas las actividades definidas en el procedimiento, que involucra como responsable "/>
    <s v="La entidad no tiene definido dentro de la estructura el cargo de oficial de seguridad de la información. "/>
    <s v="Gestión de Tecnologías y Seguridad de la Información"/>
    <s v="NIVEL CENTRAL"/>
    <x v="24"/>
    <m/>
    <s v="x"/>
    <s v="Correctiva"/>
    <s v="Actualizar procedimiento incidentes de sguridad de la información con la denominacion de los responsables de acuerdo a la estructura de la entidad"/>
    <x v="69"/>
    <d v="2024-06-30T00:00:00"/>
    <n v="-184"/>
    <s v="A TIEMPO"/>
    <s v="Procedimiento incidentes de seguridad de la información actualizado "/>
    <s v="CANTIDAD"/>
    <n v="1"/>
    <m/>
    <m/>
    <s v="CARLOS FREDY REY"/>
    <m/>
    <m/>
    <m/>
    <s v="ABIERTA"/>
    <m/>
    <s v="25/10/2023: Se aprueba el Plan de Mejoramiento suscrito a través de memorando No. 20231200006203 del 24 de octubre de 2023."/>
  </r>
  <r>
    <s v="AUDITORIA INTERNA "/>
    <m/>
    <d v="2023-07-24T00:00:00"/>
    <x v="0"/>
    <s v="En la evaluación realizada por el Equipo Auditor del Grupo de Control Interno en el marco del procedimiento Incidentes en Seguridad de la Información, no se observó la aplicación e implementación que demuestre el desarrollo y ejecución de todas las actividades definidas en el procedimiento, que involucra como responsable "/>
    <s v="La entidad no tiene definido dentro de la estructura el cargo de oficial de seguridad de la información. "/>
    <s v="Gestión de Tecnologías y Seguridad de la Información"/>
    <s v="NIVEL CENTRAL"/>
    <x v="24"/>
    <m/>
    <s v="x"/>
    <s v="Correctiva"/>
    <s v="Ralizar la sociallización del  procedimiento GTSI_PR_02 al GTIC incidentes de seguridad de la infomación "/>
    <x v="69"/>
    <d v="2024-06-30T00:00:00"/>
    <n v="-184"/>
    <s v="A TIEMPO"/>
    <s v="Listado de asistencia de socialización "/>
    <s v="CANTIDAD"/>
    <n v="1"/>
    <m/>
    <m/>
    <s v="CARLOS FREDY REY"/>
    <m/>
    <m/>
    <m/>
    <s v="ABIERTA"/>
    <m/>
    <s v="25/10/2023: Se aprueba el Plan de Mejoramiento suscrito a través de memorando No. 20231200006203 del 24 de octubre de 2023."/>
  </r>
  <r>
    <s v="AUDITORIA INTERNA "/>
    <n v="1108"/>
    <d v="2023-07-24T00:00:00"/>
    <x v="0"/>
    <s v="En el proceso de verificación realizado por el Equipo Auditor del Grupo de Control Interno en el marco del procedimiento Operación de Servicios de Tecnologías, no se observó la aplicación e implementación de los formatos Asignación de Bienes y Servicios Tecnológicos GTSI_FO_03 y Devolución Bienes y Servicios Tecnológicos GTSI_FO_04 para la desactivación de los usuarios Luz Yadira Castro Obando y Rolando Duque López por la novedad de retiro de la entidad en el Nivel Central para la vigencia 2022."/>
    <s v="Los formatos Asignación de Bienes y Servicios Tecnológicos GTSI_FO_03 y Devolución Bienes y Servicios Tecnológicos GTSI_FO_04  no se encuentran asociados a los procedimientos de proceso de gestióndel talento humano y gestión contractual. "/>
    <s v="Gestión de Tecnologías y Seguridad de la Información"/>
    <s v="NIVEL CENTRAL"/>
    <x v="24"/>
    <m/>
    <s v="x"/>
    <s v="Correctiva"/>
    <s v="Actualizar el procedimiento gestión de usuarios GTSI_PR_05 excluyendo Asignación de Bienes y Servicios Tecnológicos GTSI_FO_03 y Devolución Bienes y Servicios Tecnológicos GTSI_FO_04 "/>
    <x v="69"/>
    <d v="2024-06-30T00:00:00"/>
    <n v="-184"/>
    <s v="A TIEMPO"/>
    <s v="Procedimiento gestión de usuarios actualizado "/>
    <s v="CANTIDAD"/>
    <n v="1"/>
    <m/>
    <m/>
    <s v="CARLOS FREDY REY"/>
    <m/>
    <m/>
    <m/>
    <s v="ABIERTA"/>
    <m/>
    <s v="25/10/2023: Se aprueba el Plan de Mejoramiento suscrito a través de memorando No. 20231200006203 del 24 de octubre de 2023."/>
  </r>
  <r>
    <s v="AUDITORIA INTERNA "/>
    <m/>
    <d v="2023-07-24T00:00:00"/>
    <x v="0"/>
    <s v="En el proceso de verificación realizado por el Equipo Auditor del Grupo de Control Interno en el marco del procedimiento Operación de Servicios de Tecnologías, no se observó la aplicación e implementación de los formatos Asignación de Bienes y Servicios Tecnológicos GTSI_FO_03 y Devolución Bienes y Servicios Tecnológicos GTSI_FO_04 para la desactivación de los usuarios Luz Yadira Castro Obando y Rolando Duque López por la novedad de retiro de la entidad en el Nivel Central para la vigencia 2022."/>
    <s v="Los formatos Asignación de Bienes y Servicios Tecnológicos GTSI_FO_03 y Devolución Bienes y Servicios Tecnológicos GTSI_FO_04  no se encuentran asociados a los procedimientos de proceso de gestióndel talento humano y gestión contractual. "/>
    <s v="Gestión de Tecnologías y Seguridad de la Información"/>
    <s v="NIVEL CENTRAL"/>
    <x v="24"/>
    <m/>
    <s v="x"/>
    <s v="Correctiva"/>
    <s v="Escalar en conjunto con el Grupo de Control Interno la solicitud al Comité de Gstión y Desempeño solcitnado la inclusión de los formatos Asignación de Bienes y Servicios Tecnológicos GTSI_FO_03 y Devolución Bienes y Servicios Tecnológicos GTSI_FO_04 en los procesos gestióndel talento humano y gestión contractual.  "/>
    <x v="69"/>
    <d v="2024-03-30T00:00:00"/>
    <n v="-92"/>
    <s v="A TIEMPO"/>
    <s v="Correo y/o memorando  enviado de solicitud revisión en CGID"/>
    <s v="CANTIDAD"/>
    <n v="1"/>
    <m/>
    <m/>
    <s v="CARLOS FREDY REY"/>
    <m/>
    <m/>
    <m/>
    <s v="ABIERTA"/>
    <m/>
    <s v="25/10/2023: Se aprueba el Plan de Mejoramiento suscrito a través de memorando No. 20231200006203 del 24 de octubre de 2023."/>
  </r>
  <r>
    <s v="AUDITORIA INTERNA "/>
    <n v="1109"/>
    <d v="2023-07-24T00:00:00"/>
    <x v="0"/>
    <s v="En la evaluación realizada por el Equipo Auditor del Grupo de Control Interno en el marco del Plan de Acción Anual vigencia 2002, el indicador establecido para la actualización de los 4 planes incorporados el Modelo Integrado de Planeación y Gestión MIPG, el porcentaje alcanzado fue del 100% y se evidenció que no se actualizó el Plan Estratégico de Tecnologías de la Información y las Comunicaciones PETIC publicado en el portal WEB de la entidad."/>
    <s v="las necesidades del GTIC para la vigencia se enfocaron en otros lineamientos requeridos por Gobierno Digital. "/>
    <s v="Gestión de Tecnologías y Seguridad de la Información"/>
    <s v="NIVEL CENTRAL"/>
    <x v="24"/>
    <m/>
    <s v="x"/>
    <s v="Correctiva"/>
    <s v="Actualizar el PETI de acuerdo a la estrategia al nuevo plan de desarrollo del Gobierno Nacional  "/>
    <x v="69"/>
    <d v="2024-03-30T00:00:00"/>
    <n v="-92"/>
    <s v="A TIEMPO"/>
    <s v="Documento PETIC"/>
    <s v="CANTIDAD"/>
    <n v="1"/>
    <m/>
    <m/>
    <s v="CARLOS FREDY REY"/>
    <m/>
    <m/>
    <m/>
    <s v="ABIERTA"/>
    <m/>
    <s v="25/10/2023: Se aprueba el Plan de Mejoramiento suscrito a través de memorando No. 20231200006203 del 24 de octubre de 2023."/>
  </r>
  <r>
    <s v="AUDITORIA INTERNA "/>
    <m/>
    <d v="2023-07-24T00:00:00"/>
    <x v="0"/>
    <s v="En la verificación realizada por el Equipo Auditor del Grupo de Control Interno, en el marco de la aplicación y ejecución del Proceso de Gestión de Tecnologías y Seguridad de la Información, no se evidencia la existencia de un instrumento que permita llevar un control del inventario tecnológico que cumpla con: &quot;Gestionar los recursos tecnológicos que permiten optimizar, agilizar y soportar la operación de los procesos de la entidad, para mejorar la trazabilidad, disponibilidad y escalabilidad de la plataforma tecnológica de Parques Nacionales Naturales de Colombia a través de los controles de infraestructura y seguridad definidos&quot;."/>
    <s v="El recurso con el que cuenta el GTIC es muy limitado y se debe priorizar el personal para la prestación básica del servicio. "/>
    <s v="Gestión de Tecnologías y Seguridad de la Información"/>
    <s v="NIVEL CENTRAL"/>
    <x v="24"/>
    <m/>
    <s v="x"/>
    <s v="Correctiva"/>
    <s v="Actualizar la versión de la mesa de ayuda (GLPI) para contar el inventario tecnologico de la entidad. "/>
    <x v="70"/>
    <d v="2024-06-30T00:00:00"/>
    <n v="-184"/>
    <s v="A TIEMPO"/>
    <s v="Capturas de actualización del aplicativo mesa de ayuda. "/>
    <s v="CANTIDAD"/>
    <n v="1"/>
    <m/>
    <m/>
    <s v="CARLOS FREDY REY"/>
    <m/>
    <m/>
    <m/>
    <s v="ABIERTA"/>
    <m/>
    <s v="25/10/2023: Se aprueba el Plan de Mejoramiento suscrito a través de memorando No. 20231200006203 del 24 de octubre de 2023."/>
  </r>
  <r>
    <s v="AUDITORIA INTERNA "/>
    <m/>
    <d v="2023-07-24T00:00:00"/>
    <x v="0"/>
    <s v="En la verificación realizada por el Equipo Auditor del Grupo de Control Interno, en el marco de la aplicación y ejecución del Proceso de Gestión de Tecnologías y Seguridad de la Información, no se evidencia la existencia de un instrumento que permita llevar un control del inventario tecnológico que cumpla con: &quot;Gestionar los recursos tecnológicos que permiten optimizar, agilizar y soportar la operación de los procesos de la entidad, para mejorar la trazabilidad, disponibilidad y escalabilidad de la plataforma tecnológica de Parques Nacionales Naturales de Colombia a través de los controles de infraestructura y seguridad definidos&quot;."/>
    <s v="El recurso con el que cuenta el GTIC es muy limitado y se debe priorizar el personal para la prestación básica del servicio. "/>
    <s v="Gestión de Tecnologías y Seguridad de la Información"/>
    <s v="NIVEL CENTRAL"/>
    <x v="24"/>
    <m/>
    <s v="x"/>
    <s v="Correctiva"/>
    <s v="Proyección en el PAA de un Profesional Especailizado para liderar la mesa de ayuda "/>
    <x v="70"/>
    <d v="2023-12-30T00:00:00"/>
    <s v="CERRADA"/>
    <s v="CERRADA"/>
    <s v="PAA "/>
    <s v="CANTIDAD"/>
    <n v="1"/>
    <m/>
    <m/>
    <s v="CARLOS FREDY REY"/>
    <m/>
    <m/>
    <m/>
    <s v="CERRADA"/>
    <d v="2023-12-21T00:00:00"/>
    <s v="25/10/2023: Se aprueba el Plan de Mejoramiento suscrito a través de memorando No. 20231200006203 del 24 de octubre de 2023._x000a__x000a_14/12/2023: A través del memorando No. 20231600159783 del 11 de diciembre de 2023 el proceso responsable remitió las evidencias de las acciones ejecutadas las cuales cumplen con el plan de mejoramiento propuesto._x000a__x000a_22/12/2023: a través de memorando No. 20231200008353 del 21 de diciembre de 2023 el Grupo de Control Interno aprueba el cierre de la No Conformidad."/>
  </r>
  <r>
    <s v="AUDITORIA INTERNA "/>
    <n v="1110"/>
    <d v="2023-07-24T00:00:00"/>
    <x v="0"/>
    <s v="En la verificación realizada por el Equipo Auditor del Grupo de Control Interno en el marco de la aplicación y ejecución del Proceso de Gestión de Tecnologías y Seguridad de la Información, no se evidencia la implementación de un plan de tratamiento de riesgos de seguridad y privacidad de la información, que contemple acciones para reducir la afectación a la entidad en caso de una materialización. Esta tarea debe ser participativa, con mesas de trabajo conjunto en donde se planteen estrategias para la identificación, análisis, tratamiento, evaluación y monitoreo de riesgos. Al final del ejercicio, el plan de tratamiento debe cubrir los riesgos de información de todos las grupos y direcciones territoriales que conforman la Entidad."/>
    <s v="El análisis de riesgos por activo por proceso requiere inversión de tiempo y personal con el que la Entidad no cuenta. "/>
    <s v="Gestión de Tecnologías y Seguridad de la Información"/>
    <s v="NIVEL CENTRAL"/>
    <x v="24"/>
    <m/>
    <s v="x"/>
    <s v="Correctiva"/>
    <s v="Delimitar el alcande del plan de tratamiento de riesgos al proceso de gestión TI"/>
    <x v="71"/>
    <d v="2024-06-30T00:00:00"/>
    <n v="-184"/>
    <s v="A TIEMPO"/>
    <s v="Plan de tratamiento de riesgos de GTIC "/>
    <s v="CANTIDAD"/>
    <n v="1"/>
    <m/>
    <m/>
    <s v="CARLOS FREDY REY"/>
    <m/>
    <m/>
    <m/>
    <s v="ABIERTA"/>
    <m/>
    <s v="25/10/2023: Se aprueba el Plan de Mejoramiento suscrito a través de memorando No. 20231200006203 del 24 de octubre de 2023."/>
  </r>
  <r>
    <s v="AUDITORIA INTERNA "/>
    <n v="1111"/>
    <d v="2023-07-24T00:00:00"/>
    <x v="0"/>
    <s v="En la verificación realizada por el Equipo Auditor del Grupo de Control Interno en el marco de la aplicación y ejecución del Proceso de Gestión de Tecnologías y Seguridad de la Información, no se evidencia que el documento PETI fuera el resultado de un adecuado ejercicio de planeación estratégica de TI que hiciera parte integral de la estrategia Institucional en el marco de la Arquitectura Empresarial. Este documento debe ser actualizado constantemente en función del cumplimiento de los objetivos allí planteados y de los ejercicios que den como resultado la inclusión de un nuevo proyecto."/>
    <s v="las necesidades del GTIC para la vigencia se enfocaron en otros lineamientos requeridos por Gobierno Digital. "/>
    <s v="Gestión de Tecnologías y Seguridad de la Información"/>
    <s v="NIVEL CENTRAL"/>
    <x v="24"/>
    <m/>
    <s v="x"/>
    <s v="Correctiva"/>
    <s v="Actualizar el PETI de acuerdo a la estrategia al nuevo plan de desarrollo del Gobierno Nacional  "/>
    <x v="69"/>
    <d v="2024-03-30T00:00:00"/>
    <n v="-92"/>
    <s v="A TIEMPO"/>
    <s v="Documento PETIC"/>
    <s v="CANTIDAD"/>
    <n v="1"/>
    <m/>
    <m/>
    <s v="CARLOS FREDY REY"/>
    <m/>
    <m/>
    <m/>
    <s v="ABIERTA"/>
    <m/>
    <s v="25/10/2023: Se aprueba el Plan de Mejoramiento suscrito a través de memorando No. 20231200006203 del 24 de octubre de 2023."/>
  </r>
  <r>
    <s v="AUDITORIA INTERNA "/>
    <n v="1112"/>
    <d v="2023-07-24T00:00:00"/>
    <x v="0"/>
    <s v="En la verificación realizada por el Equipo Auditor del Grupo de Control Interno, en el marco de la aplicación y ejecución del Proceso de Gestión de Tecnologías y Seguridad de la Información, se evidencia que no existe una política de copias de respaldo."/>
    <s v="  No se oficializo a la OAP el documento manual de politicas de seguridad de la información para su respectiva publicación en el SGI."/>
    <s v="Gestión de Tecnologías y Seguridad de la Información"/>
    <s v="NIVEL CENTRAL"/>
    <x v="24"/>
    <m/>
    <s v="x"/>
    <s v="Correctiva"/>
    <s v="Elaborar el documento  manual de politicas de seguridad de la información en el proceso de Gestión de Tecnologias de la Información y las Comunicaciones."/>
    <x v="69"/>
    <d v="2024-03-30T00:00:00"/>
    <n v="-92"/>
    <s v="A TIEMPO"/>
    <s v="Manual de politicas "/>
    <s v="CANTIDAD"/>
    <n v="1"/>
    <m/>
    <m/>
    <s v="CARLOS FREDY REY"/>
    <m/>
    <m/>
    <m/>
    <s v="ABIERTA"/>
    <m/>
    <s v="25/10/2023: Se aprueba el Plan de Mejoramiento suscrito a través de memorando No. 20231200006203 del 24 de octubre de 2023._x000a__x000a_12/12/2023: a través de memorando No. 20231600159743 del 5 de diciembre de 2023, el proceso responsable solicita prorroga para la entrega de las acciones propuestas hasta el 30 de marzo de 2024._x000a__x000a_12/12/2023: a través del memorando No. 20231200007813 del 11 de diciembre de 2023, el Grupo de Contro Interno aprueba la solicitud de prórroga hasta el 30 de marzo de 2024"/>
  </r>
  <r>
    <s v="AUDITORIA INTERNA "/>
    <m/>
    <d v="2023-07-24T00:00:00"/>
    <x v="0"/>
    <s v="En la verificación realizada por el Equipo Auditor del Grupo de Control Interno, en el marco de la aplicación y ejecución del Proceso de Gestión de Tecnologías y Seguridad de la Información, se evidencia que no existe una política de copias de respaldo."/>
    <s v="  No se oficializo a la OAP el documento manual de politicas de seguridad de la información para su respectiva publicación en el SGI."/>
    <s v="Gestión de Tecnologías y Seguridad de la Información"/>
    <s v="NIVEL CENTRAL"/>
    <x v="24"/>
    <m/>
    <s v="x"/>
    <s v="Correctiva"/>
    <s v="Publicar y sociaizar  el manual de politicas de seguridad de la información en el proceso de Gestión de Tecnologias de la Información y las Comunicaciones."/>
    <x v="69"/>
    <d v="2024-06-30T00:00:00"/>
    <n v="-184"/>
    <s v="A TIEMPO"/>
    <s v="Listado de asistencia de socialización "/>
    <s v="CANTIDAD"/>
    <n v="1"/>
    <m/>
    <m/>
    <s v="CARLOS FREDY REY"/>
    <m/>
    <m/>
    <m/>
    <s v="ABIERTA"/>
    <m/>
    <s v="25/10/2023: Se aprueba el Plan de Mejoramiento suscrito a través de memorando No. 20231200006203 del 24 de octubre de 2023."/>
  </r>
  <r>
    <s v="AUDITORIA INTERNA "/>
    <n v="1113"/>
    <d v="2023-07-24T00:00:00"/>
    <x v="0"/>
    <s v="En la verificación realizada por el Equipo Auditor del Grupo de Control Interno en el marco de la aplicación y ejecución del Proceso de Gestión de Tecnologías y Seguridad de la Información, no se evidencia una estrategia de uso y apropiación que permita socializar los instructivos, formatos, procedimientos, políticas etc., del proceso."/>
    <s v="No se oficializo la estrategia de uso y apropiación a la OAP para su respectiva publicación en el SGI."/>
    <s v="Gestión de Tecnologías y Seguridad de la Información"/>
    <s v="NIVEL CENTRAL"/>
    <x v="24"/>
    <m/>
    <s v="x"/>
    <s v="Correctiva"/>
    <s v="Actualizar estrategia de uso y apropiación bajo los lineamientos del SGI"/>
    <x v="69"/>
    <d v="2024-06-30T00:00:00"/>
    <n v="-184"/>
    <s v="A TIEMPO"/>
    <s v="Estrategia de uso y apropiación actualizado "/>
    <s v="CANTIDAD"/>
    <n v="1"/>
    <m/>
    <m/>
    <s v="CARLOS FREDY REY"/>
    <m/>
    <m/>
    <m/>
    <s v="ABIERTA"/>
    <m/>
    <s v="25/10/2023: Se aprueba el Plan de Mejoramiento suscrito a través de memorando No. 20231200006203 del 24 de octubre de 2023."/>
  </r>
  <r>
    <s v="AUDITORIA INTERNA "/>
    <m/>
    <d v="2023-07-24T00:00:00"/>
    <x v="0"/>
    <s v="En la verificación realizada por el Equipo Auditor del Grupo de Control Interno en el marco de la aplicación y ejecución del Proceso de Gestión de Tecnologías y Seguridad de la Información, no se evidencia una estrategia de uso y apropiación que permita socializar los instructivos, formatos, procedimientos, políticas etc., del proceso."/>
    <s v="No se oficializo la estrategia de uso y apropiación a la OAP para su respectiva publicación en el SGI."/>
    <s v="Gestión de Tecnologías y Seguridad de la Información"/>
    <s v="NIVEL CENTRAL"/>
    <x v="24"/>
    <m/>
    <s v="x"/>
    <s v="Correctiva"/>
    <s v="Publicar y sociaizar  el estrategia de uso y apropiación "/>
    <x v="69"/>
    <d v="2024-06-30T00:00:00"/>
    <n v="-184"/>
    <s v="A TIEMPO"/>
    <s v="Listado de asistencia de socialización "/>
    <s v="CANTIDAD"/>
    <n v="1"/>
    <m/>
    <m/>
    <s v="CARLOS FREDY REY"/>
    <m/>
    <m/>
    <m/>
    <s v="ABIERTA"/>
    <m/>
    <s v="25/10/2023: Se aprueba el Plan de Mejoramiento suscrito a través de memorando No. 20231200006203 del 24 de octubre de 2023."/>
  </r>
  <r>
    <s v="AUDITORIA INTERNA "/>
    <n v="1114"/>
    <d v="2023-07-24T00:00:00"/>
    <x v="0"/>
    <s v="En la verificación realizada por el Equipo Auditor del Grupo de Control Interno en el marco de la aplicación y ejecución del Proceso de Gestión de Tecnologías y Seguridad de la Información, no se evidencia la existencia de un manual de políticas de seguridad y privacidad de la información."/>
    <s v=" No se oficializo a la OAP el documento manual de politicas de seguridad de la información para su respectiva publicación en el SGI."/>
    <s v="Gestión de Tecnologías y Seguridad de la Información"/>
    <s v="NIVEL CENTRAL"/>
    <x v="24"/>
    <m/>
    <s v="x"/>
    <s v="Correctiva"/>
    <s v="Elaborar el documento  manual de politicas de seguridad de la información en el proceso de Gestión de Tecnologias de la Información y las Comunicaciones."/>
    <x v="69"/>
    <d v="2024-03-30T00:00:00"/>
    <n v="-92"/>
    <s v="A TIEMPO"/>
    <s v="Manual de politicas "/>
    <s v="CANTIDAD"/>
    <n v="1"/>
    <m/>
    <m/>
    <s v="CARLOS FREDY REY"/>
    <m/>
    <m/>
    <m/>
    <s v="ABIERTA"/>
    <m/>
    <s v="25/10/2023: Se aprueba el Plan de Mejoramiento suscrito a través de memorando No. 20231200006203 del 24 de octubre de 2023._x000a__x000a_12/12/2023: a través de memorando No. 20231600159743 del 5 de diciembre de 2023, el proceso responsable solicita prorroga para la entrega de las acciones propuestas hasta el 30 de marzo de 2024._x000a__x000a_12/12/2023: a través del memorando No. 20231200007813 del 11 de diciembre de 2023, el Grupo de Contro Interno aprueba la solicitud de prórroga hasta el 30 de marzo de 2024"/>
  </r>
  <r>
    <s v="AUDITORIA INTERNA "/>
    <m/>
    <d v="2023-07-24T00:00:00"/>
    <x v="0"/>
    <s v="En la verificación realizada por el Equipo Auditor del Grupo de Control Interno en el marco de la aplicación y ejecución del Proceso de Gestión de Tecnologías y Seguridad de la Información, no se evidencia la existencia de un manual de políticas de seguridad y privacidad de la información."/>
    <s v=" No se oficializo a la OAP el documento manual de politicas de seguridad de la información para su respectiva publicación en el SGI."/>
    <s v="Gestión de Tecnologías y Seguridad de la Información"/>
    <s v="NIVEL CENTRAL"/>
    <x v="24"/>
    <m/>
    <s v="x"/>
    <s v="Correctiva"/>
    <s v="Publicar y sociaizar  el manual de politicas de seguridad de la información en el proceso de Gestión de Tecnologias de la Información y las Comunicaciones."/>
    <x v="69"/>
    <d v="2024-06-30T00:00:00"/>
    <n v="-184"/>
    <s v="A TIEMPO"/>
    <s v="Listado de asistencia de socialización "/>
    <s v="CANTIDAD"/>
    <n v="1"/>
    <m/>
    <m/>
    <s v="CARLOS FREDY REY"/>
    <m/>
    <m/>
    <m/>
    <s v="ABIERTA"/>
    <m/>
    <s v="25/10/2023: Se aprueba el Plan de Mejoramiento suscrito a través de memorando No. 20231200006203 del 24 de octubre de 2023."/>
  </r>
  <r>
    <s v="AUDITORIA INTERNA "/>
    <n v="1115"/>
    <d v="2023-07-24T00:00:00"/>
    <x v="0"/>
    <s v="En la verificación realizada por el Equipo Auditor del Grupo de Control Interno en el marco de la aplicación y ejecución del Proceso de Gestión de Tecnologías y Seguridad de la Información, no se evidencia una estrategia de uso y apropiación que permita socializar los instructivos, formatos, procedimientos, políticas etc., del proceso."/>
    <s v="No se oficializo la estrategia de uso y apropiación a la OAP para su respectiva publicación en el SGI."/>
    <s v="Gestión de Tecnologías y Seguridad de la Información"/>
    <s v="NIVEL CENTRAL"/>
    <x v="24"/>
    <m/>
    <s v="x"/>
    <s v="Correctiva"/>
    <s v="Actualizar estrategia de uso y apropiación bajo los lineamientos del SGI"/>
    <x v="69"/>
    <d v="2024-06-30T00:00:00"/>
    <n v="-184"/>
    <s v="A TIEMPO"/>
    <s v="Estrategia de uso y apropiación actualizado "/>
    <s v="CANTIDAD"/>
    <n v="1"/>
    <m/>
    <m/>
    <s v="CARLOS FREDY REY"/>
    <m/>
    <m/>
    <m/>
    <s v="ABIERTA"/>
    <m/>
    <s v="25/10/2023: Se aprueba el Plan de Mejoramiento suscrito a través de memorando No. 20231200006203 del 24 de octubre de 2023."/>
  </r>
  <r>
    <s v="AUDITORIA INTERNA "/>
    <m/>
    <d v="2023-07-24T00:00:00"/>
    <x v="0"/>
    <s v="En la verificación realizada por el Equipo Auditor del Grupo de Control Interno en el marco de la aplicación y ejecución del Proceso de Gestión de Tecnologías y Seguridad de la Información, no se evidencia una estrategia de uso y apropiación que permita socializar los instructivos, formatos, procedimientos, políticas etc., del proceso."/>
    <s v="No se oficializo la estrategia de uso y apropiación a la OAP para su respectiva publicación en el SGI."/>
    <s v="Gestión de Tecnologías y Seguridad de la Información"/>
    <s v="NIVEL CENTRAL"/>
    <x v="24"/>
    <m/>
    <s v="x"/>
    <s v="Correctiva"/>
    <s v="Publicar y sociaizar  el estrategia de uso y apropiación "/>
    <x v="69"/>
    <d v="2024-06-30T00:00:00"/>
    <n v="-184"/>
    <s v="A TIEMPO"/>
    <s v="Listado de asistencia de socialización "/>
    <s v="CANTIDAD"/>
    <n v="1"/>
    <m/>
    <m/>
    <s v="CARLOS FREDY REY"/>
    <m/>
    <m/>
    <m/>
    <s v="ABIERTA"/>
    <m/>
    <s v="25/10/2023: Se aprueba el Plan de Mejoramiento suscrito a través de memorando No. 20231200006203 del 24 de octubre de 2023."/>
  </r>
  <r>
    <s v="AUDITORIA INTERNA "/>
    <n v="1116"/>
    <d v="2023-07-24T00:00:00"/>
    <x v="0"/>
    <s v="En la verificación realizada por el Equipo Auditor del Grupo de Control Interno en el marco de la aplicación y ejecución del Proceso de Gestión de Tecnologías y Seguridad de la Información, no se evidencia la existencia de un manual de políticas de seguridad y privacidad de la información."/>
    <s v=" No se oficializo a la OAP el documento manual de politicas de seguridad de la información para su respectiva publicación en el SGI."/>
    <s v="Gestión de Tecnologías y Seguridad de la Información"/>
    <s v="NIVEL CENTRAL"/>
    <x v="24"/>
    <m/>
    <s v="x"/>
    <s v="Correctiva"/>
    <s v="Elaborar el documento  manual de politicas de seguridad de la información en el proceso de Gestión de Tecnologias de la Información y las Comunicaciones."/>
    <x v="69"/>
    <d v="2024-03-30T00:00:00"/>
    <n v="-92"/>
    <s v="A TIEMPO"/>
    <s v="Manual de politicas "/>
    <s v="CANTIDAD"/>
    <n v="1"/>
    <m/>
    <m/>
    <s v="CARLOS FREDY REY"/>
    <m/>
    <m/>
    <m/>
    <s v="ABIERTA"/>
    <m/>
    <s v="25/10/2023: Se aprueba el Plan de Mejoramiento suscrito a través de memorando No. 20231200006203 del 24 de octubre de 2023._x000a__x000a_12/12/2023: a través de memorando No. 20231600159743 del 5 de diciembre de 2023, el proceso responsable solicita prorroga para la entrega de las acciones propuestas hasta el 30 de marzo de 2024._x000a__x000a_12/12/2023: a través del memorando No. 20231200007813 del 11 de diciembre de 2023, el Grupo de Contro Interno aprueba la solicitud de prórroga hasta el 30 de marzo de 2024"/>
  </r>
  <r>
    <s v="AUDITORIA INTERNA "/>
    <m/>
    <d v="2023-07-24T00:00:00"/>
    <x v="0"/>
    <s v="En la verificación realizada por el Equipo Auditor del Grupo de Control Interno en el marco de la aplicación y ejecución del Proceso de Gestión de Tecnologías y Seguridad de la Información, no se evidencia la existencia de un manual de políticas de seguridad y privacidad de la información."/>
    <s v=" No se oficializo a la OAP el documento manual de politicas de seguridad de la información para su respectiva publicación en el SGI."/>
    <s v="Gestión de Tecnologías y Seguridad de la Información"/>
    <s v="NIVEL CENTRAL"/>
    <x v="24"/>
    <m/>
    <s v="x"/>
    <s v="Correctiva"/>
    <s v="Publicar y sociaizar  el manual de politicas de seguridad de la información en el proceso de Gestión de Tecnologias de la Información y las Comunicaciones."/>
    <x v="69"/>
    <d v="2024-06-30T00:00:00"/>
    <n v="-184"/>
    <s v="A TIEMPO"/>
    <s v="Listado de asistencia de socialización "/>
    <s v="CANTIDAD"/>
    <n v="1"/>
    <m/>
    <m/>
    <s v="CARLOS FREDY REY"/>
    <m/>
    <m/>
    <m/>
    <s v="ABIERTA"/>
    <m/>
    <s v="25/10/2023: Se aprueba el Plan de Mejoramiento suscrito a través de memorando No. 20231200006203 del 24 de octubre de 2023."/>
  </r>
  <r>
    <s v="AUDITORIA INTERNA "/>
    <n v="1117"/>
    <d v="2023-07-24T00:00:00"/>
    <x v="0"/>
    <s v="En la verificación realizada por el Equipo Auditor del Grupo de Control Interno en el marco de la aplicación y ejecución del Proceso de Gestión de Tecnologías y Seguridad de la Información, no se evidencia la implementación del Modelo de Seguridad y Privacidad de la Información – MSPI, o un sistema que adopte medidas apropiadas, efectivas y verificables de seguridad que permitan demostrar el correcto cumplimiento de buenas prácticas. Esto con el fin de salvaguardar la confidencialidad, integridad y disponibilidad de los activos de información, atendiendo lo establecido en el decreto 1078 de 2015."/>
    <s v="no se encontraba el personal capacitado para  realizar la actualización de la estrategia de seguridad de la información. "/>
    <s v="Gestión de Tecnologías y Seguridad de la Información"/>
    <s v="NIVEL CENTRAL"/>
    <x v="24"/>
    <m/>
    <s v="x"/>
    <s v="Correctiva"/>
    <s v="Implementar una estrategia para la medición de la impementación del MSPI."/>
    <x v="69"/>
    <d v="2024-06-30T00:00:00"/>
    <n v="-184"/>
    <s v="A TIEMPO"/>
    <s v="Estrategia de medición para la implementación del MSPI"/>
    <s v="CANTIDAD"/>
    <n v="1"/>
    <m/>
    <m/>
    <s v="CARLOS FREDY REY"/>
    <m/>
    <m/>
    <m/>
    <s v="ABIERTA"/>
    <m/>
    <s v="25/10/2023: Se aprueba el Plan de Mejoramiento suscrito a través de memorando No. 20231200006203 del 24 de octubre de 2023."/>
  </r>
  <r>
    <s v="AUDITORIA INTERNA "/>
    <n v="1118"/>
    <d v="2023-07-24T00:00:00"/>
    <x v="1"/>
    <s v="En la verificación realizada por el Equipo Auditor del Grupo de Control Interno en el marco de la aplicación y ejecución del Proceso de Gestión de Tecnologías y Seguridad de la Información, no se evidencian los resultados de las fases I y III del proceso de transición del protocolo IPv6, los servicios publicados en Internet no responden a través de este protocolo, no se aporta evidencia del prefijo IPv6 suministrado por LACNIC a la Entidad y los equipos de usuario final no están configurados con el protocolo IPv6."/>
    <s v="NA"/>
    <s v="Gestión de Tecnologías y Seguridad de la Información"/>
    <s v="NIVEL CENTRAL"/>
    <x v="24"/>
    <m/>
    <s v="x"/>
    <s v="De Mejora"/>
    <s v="Renovación y activación del pull IPV6"/>
    <x v="69"/>
    <d v="2024-02-29T00:00:00"/>
    <n v="-62"/>
    <s v="A TIEMPO"/>
    <s v="Contrato renovación"/>
    <s v="CANTIDAD"/>
    <n v="1"/>
    <m/>
    <m/>
    <s v="CARLOS FREDY REY"/>
    <m/>
    <m/>
    <m/>
    <s v="ABIERTA"/>
    <m/>
    <s v="25/10/2023: Se aprueba el Plan de Mejoramiento suscrito a través de memorando No. 20231200006203 del 24 de octubre de 2023._x000a__x000a_14/12/2023: A través del memorando No. 20231600159783 del 11 de diciembre de 2023 el proceso responsable remitió las evidencias de las acciones ejecutadas las cuales cumplen de manera parcial con el plan de mejoramiento propuesto, por lo que se solicitará al proceso remitir evidencias válidas que permitan constatar el cumplimiento total._x000a__x000a_22/12/2023: a través de memorando No. 20231200008343 del 21 de diciembre de 2023 el Grupo de Control Interno aprueba la solicitud de prorroga hasta el 29 de febrero de 2024."/>
  </r>
  <r>
    <s v="AUDITORIA INTERNA "/>
    <n v="1119"/>
    <d v="2023-07-24T00:00:00"/>
    <x v="1"/>
    <s v="En el proceso de verificación realizado por el Equipo Auditor del Grupo de Control Interno en el marco de la Caracteri-zación del Proceso de Gestión de Tecnologías y Seguridad de la Información, no se observó la Identificación de los Usuarios Internos y Externos caracterizados en el Nivel Central, Direcciones Territoriales y Áreas Protegidas para las vigencias 2022 – 2023."/>
    <s v="NA"/>
    <s v="Gestión de Tecnologías y Seguridad de la Información"/>
    <s v="NIVEL CENTRAL"/>
    <x v="24"/>
    <m/>
    <s v="x"/>
    <s v="De Mejora"/>
    <s v="Actualizacion de la matriz de partes interesadas"/>
    <x v="69"/>
    <d v="2024-04-30T00:00:00"/>
    <n v="-123"/>
    <s v="A TIEMPO"/>
    <s v="Matriz de partes interesadas "/>
    <s v="CANTIDAD"/>
    <n v="1"/>
    <m/>
    <m/>
    <s v="CARLOS FREDY REY"/>
    <m/>
    <m/>
    <m/>
    <s v="ABIERTA"/>
    <m/>
    <s v="25/10/2023: Se aprueba el Plan de Mejoramiento suscrito a través de memorando No. 20231200006203 del 24 de octubre de 2023."/>
  </r>
  <r>
    <s v="EVALUACIÓN AL SISTEMA DE CONTROL INTERNO"/>
    <n v="1120"/>
    <d v="2023-07-24T00:00:00"/>
    <x v="0"/>
    <s v="El Grupo de Control Interno no presentó los estados financieros al Comité de Coordinación de Control Interno."/>
    <s v="Porque la información la tenían en power point y se encontraban en el cierre, enviado una presentación de los Estados Financieros unicamente de la vigencia 2022. "/>
    <s v="Evaluación Independiente"/>
    <s v="NIVEL CENTRAL"/>
    <x v="29"/>
    <m/>
    <s v="x"/>
    <s v="Correctiva"/>
    <s v="Solicitar  al proceso responsable la información  de los estados  financieros correspondiente a las vigencia 2021 y 2022, para realizar el análisis y la presentación el marco del Comité Institucional de Coordinación de Control Interno."/>
    <x v="72"/>
    <d v="2023-11-30T00:00:00"/>
    <n v="29"/>
    <s v="VENCIDA"/>
    <s v="Solicitud de  información"/>
    <s v="CANTIDAD"/>
    <n v="1"/>
    <m/>
    <m/>
    <s v="PAULA ANDREA ARCINIEGAS"/>
    <m/>
    <m/>
    <m/>
    <s v="ABIERTA"/>
    <m/>
    <s v="25/10/2023: Suscrito mediante memorando No. 20231200006273 del 25 de octubre de 2023"/>
  </r>
  <r>
    <s v="EVALUACIÓN AL SISTEMA DE CONTROL INTERNO"/>
    <m/>
    <d v="2023-07-24T00:00:00"/>
    <x v="0"/>
    <s v="El Grupo de Control Interno no presentó los estados financieros al Comité de Coordinación de Control Interno."/>
    <s v="Porque la información la tenían en power point y se encontraban en el cierre, enviado una presentación de los Estados Financieros unicamente de la vigencia 2022. "/>
    <s v="Evaluación Independiente"/>
    <s v="NIVEL CENTRAL"/>
    <x v="29"/>
    <m/>
    <s v="x"/>
    <s v="Correctiva"/>
    <s v="Realizar la presentación relacionada con los  estados financieros durante el Tercer Comité Institucional de Coordinación de  Control Interno de la vigencia 2023."/>
    <x v="72"/>
    <d v="2023-12-31T00:00:00"/>
    <n v="-2"/>
    <s v="A TIEMPO"/>
    <s v="Acta del Comité Institucional de Control Interno"/>
    <s v="CANTIDAD"/>
    <n v="1"/>
    <m/>
    <m/>
    <s v="PAULA ANDREA ARCINIEGAS"/>
    <m/>
    <m/>
    <m/>
    <s v="ABIERTA"/>
    <m/>
    <s v="25/10/2023: Suscrito mediante memorando No. 20231200006273 del 25 de octubre de 2023"/>
  </r>
  <r>
    <s v="EVALUACIÓN AL SISTEMA DE CONTROL INTERNO"/>
    <n v="1121"/>
    <d v="2023-08-17T00:00:00"/>
    <x v="0"/>
    <s v="El Grupo de Control Interno durante el ejercicio de seguimiento y evaluación al Sistema de Control Interno evidenció que el Procedimiento de Conflicto de Intereses no se encuentra actualizado, el procedi-miento publicado en la Intranet cuenta con fecha del 3 de septiembre 2021, necesita ser revisado y actualizado para así refle-jar mejores prácticas y poder abordar los posibles escenarios que puedan surgir."/>
    <s v="Porque no se ha realizado la gestión de actulización del procedimiento por parte de las dependencias a cargo."/>
    <s v="Gestión del Talento Humano"/>
    <s v="NIVEL CENTRAL"/>
    <x v="10"/>
    <m/>
    <m/>
    <s v="Correctiva"/>
    <s v="Actualizar el procedimiento de conflicto de intereses"/>
    <x v="73"/>
    <d v="2023-11-30T00:00:00"/>
    <n v="29"/>
    <s v="VENCIDA"/>
    <s v="Procedimiento actualizado"/>
    <s v="CANTIDAD"/>
    <n v="1"/>
    <m/>
    <m/>
    <s v="PAULA ANDREA ARCINIEGAS"/>
    <m/>
    <m/>
    <m/>
    <s v="ABIERTA"/>
    <m/>
    <s v="10/11/2023: Suscrito mediante memorando No. 20231200006533  del 10 de noviembre de 2023._x000a__x000a_15/12/2023: Mediante memorando No. 20231200007233 del 4 de diciembre de 2023, se requirio evidencias de las acciones que se encuenrtan en estado abierto vencidas con el fin de actualizar la matriz."/>
  </r>
  <r>
    <s v="SALIDA NO CONFORME"/>
    <n v="1122"/>
    <d v="2023-10-19T00:00:00"/>
    <x v="0"/>
    <s v="Incumplimiento de los requisitos (legales, de la organización y del cliente) para los “Derechos de Petición Atendidos”"/>
    <s v="No hay un mecanismo de identificación primaria de los PQRSD bien sea en el menú del Gestor Documental o al abrir la Bandeja de Entrada, que permita priorizar y hacer seguimiento a estos radicados."/>
    <s v="Servicio al Ciudadano"/>
    <s v="NIVEL CENTRAL"/>
    <x v="30"/>
    <s v="SI "/>
    <m/>
    <s v="Correctiva"/>
    <s v="Seleccionar y hacer seguimiento por parte de cada servidor público del GGCI, de los radicados  relacionados con PQRSD que le sean asignados, mediante la creación de una carpeta en Drive en cuyo interior se cargarán reportes del Gestor Documental, en Excel con los radicados clasificados como petición,  para priorizar su gestión en cumplimiento de los requisitos para &quot;Derechos de Petición Atendidos&quot;"/>
    <x v="74"/>
    <d v="2023-12-31T00:00:00"/>
    <n v="-2"/>
    <s v="A TIEMPO"/>
    <s v="Carpeta Seguimiento PQRSD Dic 2023"/>
    <s v="PORCENTAJE"/>
    <n v="100"/>
    <m/>
    <m/>
    <m/>
    <m/>
    <m/>
    <m/>
    <s v="ABIERTA"/>
    <m/>
    <s v="18/11/2023: Suscrito mediante memorando No. 20231200008233 del 18 de diciembre de 2023"/>
  </r>
  <r>
    <s v="SALIDA NO CONFORME"/>
    <n v="1123"/>
    <d v="2023-10-19T00:00:00"/>
    <x v="0"/>
    <s v="De acuerdo al reporte de Salidas No Conformes del l y ll trimestre realizado_x000a_por el proceso de Servicio al Ciudadano, se identificó que el GPM presentó 2_x000a_de 18 que incumplen los requisitos (legales, de la organización y del cliente)_x000a_para los “Derechos de Petición Atendidos”, generando para el proceso salidas No conformes."/>
    <s v="Desconocimiento por parte del GPM de la gestión apropiada ( tiempos, recursos) para dar respuesta según  tipo de requerimiento y terminos de ley."/>
    <s v="Administración y Manejo del Sistema de Parques Nacionales Naturales"/>
    <s v="NIVEL CENTRAL"/>
    <x v="7"/>
    <s v="x"/>
    <m/>
    <s v="Correctiva"/>
    <s v="Realizar socialización al GPM con apoyo del grupo de atención al ciudadano, sobre PQRSD, enfatizando en como se deben responder los requerimientos ( según su tipo), los tiempos establecidos para ello; y recursos para pedir ampliación de tiempos de respuesta."/>
    <x v="75"/>
    <d v="2024-07-30T00:00:00"/>
    <s v="CERRADA"/>
    <s v="CERRADA"/>
    <s v="Socialización generada"/>
    <s v="CANTIDAD"/>
    <n v="1"/>
    <m/>
    <m/>
    <m/>
    <m/>
    <m/>
    <m/>
    <s v="CERRADA"/>
    <d v="2023-11-08T00:00:00"/>
    <s v="Se aprueba plan de mejora con Orfeo No 20221200010013 de fecha 25/10/2022_x000a_19/04/203: Mediante memorando no. 20222200004283 de fecha 27-12-2022 el responsable solicita prórroga para la  acción correctiva para el 30 de abril de 2023._x000a_19/04/2023: Mediante memorando no. 20221200012323 de fecha 30-12-2022 el Grupo de Control Interno concedió la prórroga para el día 30 de abril de 2023 _x000a_20/04/2023: Mediante memorando no. 20232200000313 de fecha 30-01-2023 el responsable allegó el primer avance correspondiente a la primera acción correctiva._x000a_20/04/2023: El Grupo de Control Interno validó la evidencia suministrada por el responsable,constatando la socialización de los documentos sujetos a actualizción y derogación del Sistema de Gestión Inetegrado (SGI), por medio de la trazabilidad de correos electrónicos de fechas19 de agosto de 2022, 6 de octubre de 2022,7 de octubre de 2022, 21 de octubre de 2022, en los cuales se indicarón pautas para el procedimiento._x000a_20/04/2023: Por medio de memorando no 20231200001763 de fecha 27-03-2023 el Grupo de Control Interno informó los avances de gestión se reciben solo cuando se haya cumplido con la actividad en su totatalidad._x000a_8/06/2023: Mediante memorando No.20232200001013 de fecha 25/04/2023, el responsable solicitó prórroga para el cumplimiento de la acción, ya que  los documentos que hacen parte de las actualizaciones y ajustes son de la linea tematica de educacidn ambiental. Esta linea se integra  al proceso de gestidn de comunicaciones y los ajustes en los documentos deben tener directrices impartidas desde su nuevo proceso_x000a_8/06/2023: Mediante memorando No.20231200002803 del 17 de mayo de 2023 se concedió prorroga hasta el 30 de septiembre de 2023_x000a_17/10/2023: Mediante memorando No.20232200002373 del 22 de septiembre de 2023, el reponsable remitió solicutd de prórroga para el cumplimiento de la acción, ya que han presentando dificultades para los ajustes de los documentos pendientes, el Grupo de Control Interno evaluó la justificiacón y mediante memorando No. 20231200006003 del 17 de octubre de 2023  informó la ampliación para la ejecución de la acción, con fecha del 30 de octubre de 2023. Adicionalmente recalco el cumplimiento de la misma ya que es la tercera aprobación de prórroga. _x000a_8/11/2023: Mediante memorando No. 20232200002863  del 25 de octubre   el responsable remitió evidencia, el Grupo de Control Interno verificó la validéz de los soportes por lo cual mediante memorando No.20231200006373 del 8 de noviembre del 2023 socializó el cierre de la acción No.2 de la No conformidad No.3"/>
  </r>
  <r>
    <s v="AUDITORÍA AL SISTEMA DE GESTIÓN INTEGRADO"/>
    <n v="1124"/>
    <d v="2023-07-30T00:00:00"/>
    <x v="0"/>
    <s v="NO CONFORMIDAD No.12: DTAM-PNN SERRANIA DE CHIRIBIQUETE_x000a_No se dio cumplimiento al Código Nacional de Tránsito en las normas establecidas organizando las infracciones de los vehículos adscritos a la Dirección Territorial Amazonia en la responsabilidad del Parque Nacional Natural Serranía de Chiribiquete que a la fecha se encuentran pendiente de pago."/>
    <s v="Se generaron comparendos mediante orden formal por infracción al código de tránsito, con cargo a la cédula del funcionario, que cometió la infracción.  "/>
    <s v="Gestión de Recursos Físicos"/>
    <s v="DTOR"/>
    <x v="31"/>
    <m/>
    <s v="x"/>
    <s v="De Corrección"/>
    <s v="Elevar Oficios a las Secretarias de Tránsito de Cundinamarca  y del  Tolima, con el fin de solicitar la desvinculación de los comparendos impuestos a los vehículos de placas  OBG156 y OBG155 asignados al PNN Chiribiquete, dado que al momento de la imposición se hicieron con cargo a la cédula de la persona que conducía el vehículo._x000a__x000a_"/>
    <x v="76"/>
    <d v="2023-12-31T00:00:00"/>
    <n v="-3"/>
    <s v="A TIEMPO"/>
    <s v="Oficios realizados"/>
    <s v="CANTIDAD"/>
    <n v="2"/>
    <m/>
    <m/>
    <s v="MARIA MERCEDES MEDINA - RAYMON SALES"/>
    <m/>
    <m/>
    <m/>
    <s v="ABIERTA"/>
    <m/>
    <s v="Suscrito mediante memorando No. 20231200008163 del 15 de diciembre de 2023"/>
  </r>
  <r>
    <s v="AUDITORÍA AL SISTEMA DE GESTIÓN INTEGRADO"/>
    <m/>
    <d v="2023-07-30T00:00:00"/>
    <x v="0"/>
    <s v="NO CONFORMIDAD No.12: DTAM-PNN SERRANIA DE CHIRIBIQUETE_x000a_No se dio cumplimiento al Código Nacional de Tránsito en las normas establecidas organizando las infracciones de los vehículos adscritos a la Dirección Territorial Amazonia en la responsabilidad del Parque Nacional Natural Serranía de Chiribiquete que a la fecha se encuentran pendiente de pago."/>
    <s v="Se generaron comparendos mediante orden formal por infracción al código de tránsito, con cargo a la cédula del funcionario, que cometió la infracción.  "/>
    <s v="Gestión de Recursos Físicos"/>
    <s v="DTOR"/>
    <x v="31"/>
    <m/>
    <s v="x"/>
    <s v="Correctiva"/>
    <s v="Generar matriz de seguimiento en la que se identifique cuentadantes y conductor de los vehículos asignados a la Sede de la Dirección Territorial y las Áreas Protegidas, con el fin de verificar de forma trimestral, la generación o no de infracciones por violación a las normas de tránsito."/>
    <x v="76"/>
    <d v="2023-12-31T00:00:00"/>
    <n v="-3"/>
    <s v="A TIEMPO"/>
    <s v="Matriz de seguimiento"/>
    <s v="CANTIDAD"/>
    <n v="1"/>
    <m/>
    <m/>
    <s v="MARIA MERCEDES MEDINA - RAYMON SALES"/>
    <m/>
    <m/>
    <m/>
    <s v="ABIERTA"/>
    <m/>
    <s v="Suscrito mediante memorando No. 20231200008163 del 15 de diciembre de 2023"/>
  </r>
  <r>
    <s v="AUDITORIA INTERNA "/>
    <m/>
    <d v="2023-04-26T00:00:00"/>
    <x v="1"/>
    <s v="No se evidenció gestión eficaz en la etapa final del proceso de baja de la camioneta de placas OBG-153, ya que han pasado más de 10 meses sin que se haya surtido la destinación final de la misma."/>
    <s v="N/A"/>
    <s v="Gestión de Recursos Físicos"/>
    <s v="NIVEL CENTRAL"/>
    <x v="12"/>
    <m/>
    <s v="x"/>
    <s v="De Mejora"/>
    <s v="Realizar las gestiones con las entidades autorizadas por la ley, para la disposición final del vehículo."/>
    <x v="77"/>
    <d v="2024-03-30T00:00:00"/>
    <n v="-3"/>
    <s v="A TIEMPO"/>
    <s v="Oficio entidad autorizada para el proceso disposición final del vehículo."/>
    <s v="CANTIDAD"/>
    <n v="1"/>
    <m/>
    <m/>
    <s v="MARIA MERCEDES MEDINA - RAYMON SALES"/>
    <m/>
    <m/>
    <m/>
    <s v="ABIERTA"/>
    <m/>
    <s v="Suscrito mediante memorando No. 20231200008173 del 15 de diciembre de 2023"/>
  </r>
  <r>
    <s v="AUDITORIA INTERNA "/>
    <m/>
    <d v="2023-04-26T00:00:00"/>
    <x v="1"/>
    <s v="El proceso cuenta con herramientas suficientes para el control del parque automotor; sin embargo, no se tiene claridad respecto de la forma, oportunidad y responsable de aplicar los formatos."/>
    <s v="N/A"/>
    <s v="Gestión de Recursos Físicos"/>
    <s v="NIVEL CENTRAL"/>
    <x v="12"/>
    <m/>
    <s v="x"/>
    <s v="De Mejora"/>
    <s v="Realizar capacitación con los responsables del proceso, en el manejo de los formatos adscritos al mismo."/>
    <x v="77"/>
    <d v="2023-12-30T00:00:00"/>
    <n v="-3"/>
    <s v="A TIEMPO"/>
    <s v="Lista de Asistencia capacitación manejo de formatos por parte de los responsables del proceso,"/>
    <s v="CANTIDAD"/>
    <n v="1"/>
    <m/>
    <m/>
    <s v="MARIA MERCEDES MEDINA - RAYMON SALES"/>
    <m/>
    <m/>
    <m/>
    <s v="ABIERTA"/>
    <m/>
    <s v="Suscrito mediante memorando No. 20231200008173 del 15 de diciembre de 2023"/>
  </r>
  <r>
    <s v="AUDITORIA INTERNA "/>
    <m/>
    <d v="2023-04-26T00:00:00"/>
    <x v="1"/>
    <s v="Los servidores del Proceso de Gestión de Recursos Físicos no tienen claridad respecto de la Política de Fortalecimiento Institucional y Simplificación de Procesos del MIPG, en lo referente a la gestión de los recursos físicos."/>
    <s v="N/A"/>
    <s v="Gestión de Recursos Físicos"/>
    <m/>
    <x v="12"/>
    <m/>
    <s v="x"/>
    <s v="De Mejora"/>
    <s v="Solicitar capacitación en el manejo de la Política de Fortalecimiento Institucional y Simplificación de Procesos del MIPG, en lo referente a la gestión de los recursos físicos."/>
    <x v="77"/>
    <d v="2023-12-30T00:00:00"/>
    <n v="-3"/>
    <s v="A TIEMPO"/>
    <s v="Lista de Asistencia en el manejo de la Política de Fortalecimiento Institucional y Simplificación de Procesos del MIPG."/>
    <s v="CANTIDAD"/>
    <n v="1"/>
    <m/>
    <m/>
    <s v="MARIA MERCEDES MEDINA - RAYMON SALES"/>
    <m/>
    <m/>
    <m/>
    <s v="ABIERTA"/>
    <m/>
    <s v="Suscrito mediante memorando No. 20231200008173 del 15 de diciembre de 2023"/>
  </r>
  <r>
    <s v="AUDITORIA INTERNA "/>
    <m/>
    <d v="2023-04-26T00:00:00"/>
    <x v="0"/>
    <s v="Una vez verificada la información, se observó el incumplimiento del GRF_PR_03 Procedimiento Actualización de Inventarios y el Manual para el manejo y control de Propiedad Planta y Equipo, al no contar con los soportes documentales idóneos que garanticen la propiedad de los bienes."/>
    <s v="Porque el bien no encuentra registrado en bases de datos de las respectivas autoridades."/>
    <s v="Gestión de Recursos Físicos"/>
    <m/>
    <x v="12"/>
    <m/>
    <s v="x"/>
    <s v="Correctiva"/>
    <s v="Dar cumplimiento a lo establecido GRF_PR_03 Procedimiento Actualización de Inventarios y el Manual para el manejo y control de Propiedad Planta y Equipo."/>
    <x v="77"/>
    <d v="2024-06-30T00:00:00"/>
    <n v="-3"/>
    <s v="A TIEMPO"/>
    <s v="Oficio entidad competente para la identificación y localización de la motocicleta"/>
    <s v="CANTIDAD"/>
    <n v="1"/>
    <m/>
    <m/>
    <s v="MARIA MERCEDES MEDINA - RAYMON SALES"/>
    <m/>
    <m/>
    <m/>
    <s v="ABIERTA"/>
    <m/>
    <s v="Suscrito mediante memorando No. 20231200008173 del 15 de diciembre de 2023"/>
  </r>
  <r>
    <s v="AUDITORIA INTERNA "/>
    <m/>
    <m/>
    <x v="2"/>
    <m/>
    <m/>
    <m/>
    <m/>
    <x v="12"/>
    <m/>
    <s v="x"/>
    <s v="De Corrección"/>
    <s v="Realizar gestión ante los entes competentes para el trámite de localización de la motocicleta y efectuar la respectiva disposición final de la misma."/>
    <x v="77"/>
    <d v="2024-06-30T00:00:00"/>
    <n v="-3"/>
    <s v="A TIEMPO"/>
    <s v="Oficio entidad competente para la identificación y localización de la motocicleta"/>
    <s v="CANTIDAD"/>
    <n v="1"/>
    <m/>
    <m/>
    <s v="MARIA MERCEDES MEDINA - RAYMON SALES"/>
    <m/>
    <m/>
    <m/>
    <s v="ABIERTA"/>
    <m/>
    <s v="Suscrito mediante memorando No. 20231200008173 del 15 de diciembre de 2023"/>
  </r>
  <r>
    <s v="AUDITORIA INTERNA "/>
    <m/>
    <d v="2023-04-26T00:00:00"/>
    <x v="0"/>
    <s v="Incumplimiento del rol como primera línea de defensa, de acuerdo con lo definido en el componente de Actividades de Control de MIPG, en lo relacionado con el monitoreo y seguimiento de los riesgos."/>
    <s v="Porque hace falta capacitación en los temas de líneas de defensa por parte del Grupo de Procesos Corporativos."/>
    <s v="Gestión de Recursos Físicos"/>
    <m/>
    <x v="12"/>
    <m/>
    <s v="x"/>
    <s v="Correctiva"/>
    <s v="Dar cumplimiento al rol de primera línea de defensa de acuerdo con lo definido en el componente de Actividades de Control de MIPG, en lo relacionado con el monitoreo y seguimiento de los riesgos."/>
    <x v="77"/>
    <d v="2023-12-30T00:00:00"/>
    <n v="-3"/>
    <s v="A TIEMPO"/>
    <s v="Lista de Asistencia en el manejo del rol como primera línea de defensa, de acuerdo con lo definido en el componente de Actividades de Control de MIPG, en lo relacionado con el monitoreo y seguimiento de los riesgos."/>
    <s v="CANTIDAD"/>
    <n v="1"/>
    <m/>
    <m/>
    <s v="MARIA MERCEDES MEDINA - RAYMON SALES"/>
    <m/>
    <m/>
    <m/>
    <s v="ABIERTA"/>
    <m/>
    <s v="Suscrito mediante memorando No. 20231200008173 del 15 de diciembre de 2023"/>
  </r>
  <r>
    <s v="AUDITORIA INTERNA "/>
    <m/>
    <d v="2023-04-26T00:00:00"/>
    <x v="0"/>
    <s v="Incumplimiento del rol como primera línea de defensa, de acuerdo con lo definido en el componente de Actividades de Control de MIPG, en lo relacionado con el monitoreo y seguimiento de los riesgos."/>
    <s v="Porque hace falta capacitación en los temas de líneas de defensa por parte del Grupo de Procesos Corporativos."/>
    <s v="Gestión de Recursos Físicos"/>
    <m/>
    <x v="12"/>
    <m/>
    <s v="x"/>
    <s v="De Corrección"/>
    <s v="Solicitar capacitación en el manejo del rol como primera línea de defensa, de acuerdo con lo definido en el componente de Actividades de Control de MIPG, en lo relacionado con el monitoreo y seguimiento de los riesgos."/>
    <x v="77"/>
    <d v="2023-12-30T00:00:00"/>
    <n v="-3"/>
    <s v="A TIEMPO"/>
    <s v="Lista de Asistencia en el manejo del rol como primera línea de defensa, de acuerdo con lo definido en el componente de Actividades de Control de MIPG, en lo relacionado con el monitoreo y seguimiento de los riesgos."/>
    <s v="CANTIDAD"/>
    <n v="1"/>
    <m/>
    <m/>
    <s v="MARIA MERCEDES MEDINA - RAYMON SALES"/>
    <m/>
    <m/>
    <m/>
    <s v="ABIERTA"/>
    <m/>
    <s v="Suscrito mediante memorando No. 20231200008173 del 15 de diciembre de 2023"/>
  </r>
  <r>
    <s v="AUDITORIA INTERNA "/>
    <m/>
    <d v="2022-12-16T00:00:00"/>
    <x v="0"/>
    <s v="NO CONFORMIDAD 1: En la verificación adelantada por el Equipo Auditor del Acta de Inició del Contrato Interadministrativo No 001 del 2022, se evidencia un Acta de inicio del contrato de fecha 04 de febrero del 2022, con la que se establece la etapa de Pre-Operación del contrato como actividad inmersa en la Clausula Segunda, siendo quien firma como supervisor del mismo (Señor Gustavo Sánchez Herrera, Director Territorial Caribe), quien no es el responsable, como se evidencia en el Orfeo radicado No 20224200003023 del 07-02-2022; donde establece la delegación de la supervisión al Subdirector de Sostenibilidad y Negocios Ambientales, Señor Luis Alberto Bautista Peña. No se evidenció Acta de recibo que demuestre la entrega de los bienes y elementos de manera formal y soportada con salidas de_x000a_almacén que pudiera asegura el cumplimiento de la Pre-Operación y Operación efectiva de la Sociedad Hotelera Tequendama,_x000a_incumpliéndose la Clausula Primera del Contrato."/>
    <s v="No se tenia acta de recibo de la entrega de los bienes inmuebles y elementos, debido a que en la medida que se entregaban las obras y los elementos se realizaban actas parciales, lo que genero dificultad en la entrega de bienes y elementos de manera formal y soportada con las respectivas salidas de almacen. "/>
    <s v="Gestión Contractual"/>
    <m/>
    <x v="32"/>
    <m/>
    <s v="x"/>
    <s v="De Corrección"/>
    <s v="Incluir acta de recibo que _x000a_demuestre la entrega de los bienes y elementos  en la carpeta de preoperación y operación del Contrato Interadministrativo No 001 del 2022"/>
    <x v="78"/>
    <d v="2024-04-30T00:00:00"/>
    <n v="-3"/>
    <s v="A TIEMPO"/>
    <s v="Acta de recibo en carpeta contractual "/>
    <s v="CANTIDAD"/>
    <n v="1"/>
    <m/>
    <m/>
    <s v="MARIA MERCEDES MEDINA - RAYMON SALES"/>
    <m/>
    <m/>
    <m/>
    <s v="ABIERTA"/>
    <m/>
    <s v="Suscrito mediante memorando No. 20231200008183del 15 de diciembre de 2023"/>
  </r>
  <r>
    <s v="AUDITORIA INTERNA "/>
    <m/>
    <d v="2022-12-16T00:00:00"/>
    <x v="0"/>
    <s v="NO CONFORMIDAD 1: En la verificación adelantada por el Equipo Auditor del Acta de Inició del Contrato Interadministrativo No 001 del 2022, se evidencia un Acta de inicio del contrato de fecha 04 de febrero del 2022, con la que se establece la etapa de Pre-Operación del contrato como actividad inmersa en la Clausula Segunda, siendo quien firma como supervisor del mismo (Señor Gustavo Sánchez Herrera, Director Territorial Caribe), quien no es el responsable, como se evidencia en el Orfeo radicado No 20224200003023 del 07-02-2022; donde establece la delegación de la supervisión al Subdirector de Sostenibilidad y Negocios Ambientales, Señor Luis Alberto Bautista Peña. No se evidenció Acta de recibo que demuestre la entrega de los bienes y elementos de manera formal y soportada con salidas de_x000a_almacén que pudiera asegura el cumplimiento de la Pre-Operación y Operación efectiva de la Sociedad Hotelera Tequendama,_x000a_incumpliéndose la Clausula Primera del Contrato."/>
    <s v="No se ha realizado una revision a la documentación  de la fase preoperacional y operacional del Contrato Interadministrativo No 001 del 2022 que se encuentra soportada en la carpeta del contrato"/>
    <s v="Gestión Contractual"/>
    <m/>
    <x v="32"/>
    <m/>
    <s v="x"/>
    <s v="De Corrección"/>
    <s v="Revisar la documentación de la fase preoperacional y operacional del Contrato Interadministrativo No 001 del 2022 que se encuentra soportada en la carpeta del contrato"/>
    <x v="79"/>
    <d v="2024-04-30T00:00:00"/>
    <n v="-3"/>
    <s v="A TIEMPO"/>
    <s v="Acta con la revision de la documentacion del proceso operacional y operacional "/>
    <s v="CANTIDAD"/>
    <n v="1"/>
    <m/>
    <m/>
    <s v="MARIA MERCEDES MEDINA - RAYMON SALES"/>
    <m/>
    <m/>
    <m/>
    <s v="ABIERTA"/>
    <m/>
    <s v="Suscrito mediante memorando No. 20231200008183del 15 de diciembre de 2023"/>
  </r>
  <r>
    <s v="AUDITORIA INTERNA "/>
    <m/>
    <d v="2022-12-16T00:00:00"/>
    <x v="0"/>
    <s v="NO CONFORMIDAD 4: En la revisión adelantada por el Equipo Auditor de las obligaciones del Contrato Interadministrativo No 001 del 2022, en el marco de la supervisión, no se observan las actas de los Comités de Seguimiento donde se realizó la aprobación del Plan de Inversiones, Presupuesto de Operación, Plan de Manejo y el Plan de Ordenamiento Ecoturístico. En las “Obligaciones del Contratista en la Etapa de Operación Efectiva”, no se observa el Acta del Comité de Seguimiento que se debió haber realizado el 20 de noviembre del 2022 donde se tenía que realizar la aprobación del Presupuesto de Operación para la vigencia 2022, el cual debió ser aprobado por PNNC,_x000a_PNN Tayrona, DTCA, incumpliéndose la Clausula Tercera del Contrato."/>
    <s v="No hay un responsable de la gestion documental del Contrato Interadministrativo del Contrato Interadministrativo No 001 del 2022"/>
    <s v="Gestión Contractual"/>
    <m/>
    <x v="32"/>
    <m/>
    <s v="x"/>
    <s v="De Corrección"/>
    <s v="Solicitar al PNN Tayrona que se designe un responsable de la gestión documental del Contrato Interadministrativo No 001 del 2022"/>
    <x v="78"/>
    <d v="2024-04-30T00:00:00"/>
    <n v="-3"/>
    <s v="A TIEMPO"/>
    <s v="Memorando con la solicitud "/>
    <s v="CANTIDAD"/>
    <n v="1"/>
    <m/>
    <m/>
    <s v="MARIA MERCEDES MEDINA - RAYMON SALES"/>
    <m/>
    <m/>
    <m/>
    <s v="ABIERTA"/>
    <m/>
    <s v="Suscrito mediante memorando No. 20231200008183del 15 de diciembre de 2023"/>
  </r>
  <r>
    <s v="AUDITORIA INTERNA "/>
    <m/>
    <d v="2022-12-16T00:00:00"/>
    <x v="0"/>
    <s v="NO CONFORMIDAD 4: En la revisión adelantada por el Equipo Auditor de las obligaciones del Contrato Interadministrativo No 001 del 2022, en el marco de la supervisión, no se observan las actas de los Comités de Seguimiento donde se realizó la aprobación del Plan de Inversiones, Presupuesto de Operación, Plan de Manejo y el Plan de Ordenamiento Ecoturístico. En las “Obligaciones del Contratista en la Etapa de Operación Efectiva”, no se observa el Acta del Comité de Seguimiento que se debió haber realizado el 20 de noviembre del 2022 donde se tenía que realizar la aprobación del Presupuesto de Operación para la vigencia 2022, el cual debió ser aprobado por PNNC,_x000a_PNN Tayrona, DTCA, incumpliéndose la Clausula Tercera del Contrato."/>
    <s v="No se ha realizado una revision a la documentación  de la fase preoperacional y operacional del Contrato Interadministrativo No 001 del 2022 que se encuentra soportada en la carpeta del contrato"/>
    <s v="Gestión Contractual"/>
    <m/>
    <x v="32"/>
    <m/>
    <s v="x"/>
    <s v="Correctiva"/>
    <s v="Realizar una revisión semestral de la documentación del Contrato Interadministrativo No 001 del 2022 Tequendama para actualizar y mantener vigente la información del _x000a_contrato"/>
    <x v="79"/>
    <d v="2024-04-30T00:00:00"/>
    <n v="-3"/>
    <s v="A TIEMPO"/>
    <s v="Informe con la revision a la documentación del contrato "/>
    <s v="CANTIDAD"/>
    <n v="1"/>
    <m/>
    <m/>
    <s v="MARIA MERCEDES MEDINA - RAYMON SALES"/>
    <m/>
    <m/>
    <m/>
    <s v="ABIERTA"/>
    <m/>
    <s v="Suscrito mediante memorando No. 20231200008183del 15 de diciembre de 2023"/>
  </r>
  <r>
    <s v="AUDITORIA INTERNA "/>
    <n v="1125"/>
    <d v="2023-07-24T00:00:00"/>
    <x v="0"/>
    <s v="NO CONFORMIDAD No. 01: DTPA._x000a_En el proceso de verificación realizado por el Equipo Auditor del Grupo de Control Interno en el marco del procedimiento Actualización de Inventarios, no se evidenció la verificación, revisión y actualización de los bienes y elementos asignados como cuentadantes en la DTPA y sus áreas protegidas en las vigencias 2022-2023 que permitan identificar que los bienes se encuentran actualizados y asignados en el uso, servicio, custodia y responsabilidad."/>
    <d v="1899-12-30T00:00:00"/>
    <s v="Gestión de Recursos Físicos"/>
    <m/>
    <x v="32"/>
    <m/>
    <s v="x"/>
    <s v="Correctiva"/>
    <s v="Realizar la verificación, revisión y actualización de los bienes y elementos asignados como cuentadantes en la DTPA y sus áreas protegidas que conlleve a la actualización del inventario."/>
    <x v="78"/>
    <d v="2024-04-30T00:00:00"/>
    <n v="-3"/>
    <s v="A TIEMPO"/>
    <s v="Inventario actualizado"/>
    <s v="PORCENTAJE"/>
    <n v="1"/>
    <m/>
    <m/>
    <s v="MARIA MERCEDES MEDINA - RAYMON SALES"/>
    <m/>
    <m/>
    <m/>
    <s v="ABIERTA"/>
    <m/>
    <s v="Suscrito mediante memorando No. 20231200008203 del 18 de diciembre de 2023"/>
  </r>
  <r>
    <s v="AUDITORIA INTERNA "/>
    <n v="1126"/>
    <d v="2023-07-24T00:00:00"/>
    <x v="0"/>
    <s v="NO CONFORMIDAD No. 02: DTPA._x000a_En la evaluación realizada por el Equipo Auditor del Grupo de Control Interno en lo correspondiente a los reportes de consumo de combustible reportados por las áreas adscritas a la DTPA, no se evidenciaron los análisis a las variaciones que permitan identificar que sus justificaciones, correspondieron a la información reportada en las vigencias 2022-2023."/>
    <d v="1899-12-30T00:00:00"/>
    <s v="Gestión de Recursos Físicos"/>
    <m/>
    <x v="32"/>
    <m/>
    <s v="x"/>
    <s v="Correctiva"/>
    <s v="Generar mecanismos que permitan realizar el anaisis eficaz a las variaciones reportadas que se articulen a las justificaciones generadas en los consumos de combustible mensuales enviados a la DTPA."/>
    <x v="78"/>
    <d v="2024-04-30T00:00:00"/>
    <n v="-3"/>
    <s v="CERRADA"/>
    <s v="Matriz con el Analisis y Verificación eficaz del consumo de combustible "/>
    <s v="CANTIDAD"/>
    <n v="1"/>
    <m/>
    <m/>
    <s v="MARIA MERCEDES MEDINA - RAYMON SALES"/>
    <m/>
    <m/>
    <m/>
    <s v="CERRADA"/>
    <d v="2023-11-08T00:00:00"/>
    <s v="15/12/2023: Se suscribió plan de mejoramiento mediante memorando No.20231200008073 del 14 d diciembre de 2023."/>
  </r>
  <r>
    <s v="AUDITORIA INTERNA "/>
    <n v="1127"/>
    <d v="2023-07-24T00:00:00"/>
    <x v="0"/>
    <s v="NO CONFORMIDAD No. 03: DTPA._x000a_En la evaluación realizada por el Equipo Auditor del Grupo de Control Interno en lo correspondiente a los reportes de consumo de servicios públicos reportados por las áreas adscritas a la DTPA, no se observaron los análisis a las variaciones que permitan identificar que sus justificaciones y observaciones, corresponden a la información reportada en las vigencias 2022-2023."/>
    <d v="1899-12-30T00:00:00"/>
    <s v="Gestión de Recursos Físicos"/>
    <m/>
    <x v="32"/>
    <m/>
    <s v="x"/>
    <s v="Correctiva"/>
    <s v="Adoptar acciones que permitan realizar el anaisis eficaz a las variaciones reportadas que se articulen a las justificaciones generadas en los consumos de servicios públicos mensuales enviados a la DTPA."/>
    <x v="78"/>
    <d v="2024-04-30T00:00:00"/>
    <n v="-3"/>
    <s v="A TIEMPO"/>
    <s v="Analisis eficaz del consumo de servicio públicos"/>
    <s v="CANTIDAD"/>
    <n v="1"/>
    <m/>
    <m/>
    <s v="MARIA MERCEDES MEDINA - RAYMON SALES"/>
    <m/>
    <m/>
    <m/>
    <s v="ABIERTA"/>
    <m/>
    <s v="Suscrito mediante memorando No. 20231200008203 del 18 de diciembre de 2023"/>
  </r>
  <r>
    <s v="AUDITORIA INTERNA "/>
    <n v="1128"/>
    <d v="2023-07-24T00:00:00"/>
    <x v="0"/>
    <s v="NO CONFORMIDAD No. 04: DTPA_x000a_En la evaluación realizada por el Equipo Auditor del Grupo de Control Interno en el marco del procedimiento actualización de inventarios, no se observó el plaqueteo de los bienes recibidos por donación que se encuentran en servicio en la sede administrativa de la DTPA en las vigencias 2022 – 2023."/>
    <d v="1899-12-30T00:00:00"/>
    <s v="Gestión de Recursos Físicos"/>
    <m/>
    <x v="32"/>
    <m/>
    <s v="x"/>
    <s v="Correctiva"/>
    <s v="Realizar el plaqueteo de los bienes y elementos asignados como cuentadantes en la DTPA y sus áreas protegidas que conlleve al registro y actualización del inventario."/>
    <x v="78"/>
    <d v="2024-04-30T00:00:00"/>
    <n v="-3"/>
    <s v="A TIEMPO"/>
    <s v="Inventario actualizado"/>
    <s v="PORCENTAJE"/>
    <n v="1"/>
    <m/>
    <m/>
    <s v="MARIA MERCEDES MEDINA - RAYMON SALES"/>
    <m/>
    <m/>
    <m/>
    <s v="ABIERTA"/>
    <m/>
    <s v="Suscrito mediante memorando No. 20231200008203 del 18 de diciembre de 2023"/>
  </r>
  <r>
    <s v="AUDITORIA INTERNA "/>
    <n v="1129"/>
    <d v="2023-07-24T00:00:00"/>
    <x v="0"/>
    <s v="NO CONFORMIDAD No. 05: DTPA._x000a_En la evaluación realizada por el Equipo Auditor del Grupo de Control Interno en el marco del procedimiento Entradas A Almacén, Código: GRF_PR_07, Versión 8, Vigente desde el 20-08-2021; no se evidenció el cumplimiento de la actividad No 4: “…Realizar la entrada de los elementos teniendo en cuenta la categoría de Almacén, y la clasificación del bien en el Software de inventarios y registrarlos en el Formato vigente comprobante de entrada de almacén GRF_FO_20. Nota: una vez verificada la información imprimir y firmar…”., no se evidenció el “…Formato vigente comprobante de entrada de almacén GRF_FO_20…”; de los bienes recibidos por donación que se encuentran en servicio y no están plaqueteados en la sede administrativa de la DTPA en las vigencias 2022 – 2023."/>
    <d v="1899-12-30T00:00:00"/>
    <s v="Gestión de Recursos Físicos"/>
    <m/>
    <x v="32"/>
    <m/>
    <s v="x"/>
    <s v="Correctiva"/>
    <s v="Generar las entradas de almacen de los elementos teniendo en cuenta la categoría de Almacén, y la clasificación del bien en el Software de inventarios y registrarlos en el Formato vigente comprobante de entrada de almacén GRF_FO_20 recibidos en Donación."/>
    <x v="78"/>
    <d v="2024-04-30T00:00:00"/>
    <n v="-3"/>
    <s v="A TIEMPO"/>
    <s v="Formato actualizado "/>
    <s v="PORCENTAJE"/>
    <n v="1"/>
    <m/>
    <m/>
    <s v="MARIA MERCEDES MEDINA - RAYMON SALES"/>
    <m/>
    <m/>
    <m/>
    <s v="ABIERTA"/>
    <m/>
    <s v="Suscrito mediante memorando No. 20231200008203 del 18 de diciembre de 2023"/>
  </r>
  <r>
    <s v="AUDITORIA INTERNA "/>
    <n v="1130"/>
    <d v="2023-07-24T00:00:00"/>
    <x v="0"/>
    <s v="NO CONFORMIDAD No. 06: DTPA._x000a_En la evaluación realizada por el Equipo Auditor del Grupo de Control Interno en el marco del procedimiento Salidas de Almacén, Código: GRF_PR_06, Versión 8, Vigente del 20-08-2021, no se evidenció el cumplimiento de la actividad No 1: “…Recibir las solicitudes de bienes para realizar el respectivo trámite por Consumo, Bajas de bienes, transferencias, traslados, comodatos y por concesión. Nota: Los bienes devolutivos adquiridos con destinación específica en los que se conoce la dependencia, así como los bienes de consumo que no se encuentren físicamente en bodega, no requieren solicitud para asignación. NOTA: Para el caso de elementos de la Tienda de Parques diligenciar el formato vigente solicitud de pedidos GRF_FO_21. …”., de los bienes recibidos por donación que se encuentran en servicio y no están plaqueteados en la sede administrativa de la DTPA en las vigencias 2022 – 2023."/>
    <d v="1899-12-30T00:00:00"/>
    <s v="Gestión de Recursos Físicos"/>
    <m/>
    <x v="32"/>
    <m/>
    <s v="x"/>
    <s v="Correctiva"/>
    <s v="Generar las salidas de almacen de los elementos teniendo en cuenta la categoría de Almacén, y la clasificación del bien en el Software de inventarios y registrarlos en el Formato vigente comprobante de salida de almacén GRF_FO_19 recibidos en Donación."/>
    <x v="78"/>
    <d v="2024-04-30T00:00:00"/>
    <n v="-3"/>
    <s v="A TIEMPO"/>
    <s v="Formato actualizado "/>
    <s v="PORCENTAJE"/>
    <n v="1"/>
    <m/>
    <m/>
    <s v="MARIA MERCEDES MEDINA - RAYMON SALES"/>
    <m/>
    <m/>
    <m/>
    <s v="ABIERTA"/>
    <m/>
    <s v="Suscrito mediante memorando No. 20231200008203 del 18 de diciembre de 2023"/>
  </r>
  <r>
    <s v="AUDITORIA INTERNA "/>
    <n v="1131"/>
    <d v="2023-07-24T00:00:00"/>
    <x v="0"/>
    <s v="NO CONFORMIDAD No. 07: DTPA._x000a_En el proceso de verificación realizado por el Equipo Auditor del Grupo de Control Interno en el marco del procedimiento actualización de inventarios en la DTPA y sus áreas adscritas, actividad No 2: “…Actualizar el software de inventario teniendo en cuenta los movimientos de los bienes de acuerdo con la información suministrada por los diferentes Cuentadantes, Grupos, Dependencias, Oficinas, Territoriales y Áreas Protegidas…”; no se evidenció el cumplimiento del punto de control relacionado con: “…Reporte de Propiedad Planta y Equipo del software de Inventarios…”; de los bienes y elementos se encuentren constituidos como cuentadantes para las vigencias 2022-2023 en el “…Formato vigente inventario de elementos cuentadante código GRF_FO_17…”."/>
    <d v="1899-12-30T00:00:00"/>
    <s v="Gestión de Recursos Físicos"/>
    <m/>
    <x v="32"/>
    <m/>
    <s v="x"/>
    <s v="Correctiva"/>
    <s v="Verificar que todos los bienes y elementos se encuentren constituidos como cuentadantes y registrados en el reporte de Propiedad Planta y Equipo del software de Inventarios"/>
    <x v="78"/>
    <d v="2024-04-30T00:00:00"/>
    <n v="-3"/>
    <s v="A TIEMPO"/>
    <s v="Inventario actualizado"/>
    <s v="PORCENTAJE"/>
    <n v="1"/>
    <m/>
    <m/>
    <s v="MARIA MERCEDES MEDINA - RAYMON SALES"/>
    <m/>
    <m/>
    <m/>
    <s v="ABIERTA"/>
    <m/>
    <s v="Suscrito mediante memorando No. 20231200008203 del 18 de diciembre de 2023"/>
  </r>
  <r>
    <s v="AUDITORIA INTERNA "/>
    <n v="1132"/>
    <d v="2023-07-24T00:00:00"/>
    <x v="0"/>
    <s v="NO CONFORMIDAD No. 08: DTPA - PNN FARALLONES._x000a_En el proceso de verificación realizado por el Equipo Auditor del Grupo de Control Interno en el marco del procedimiento actualización de inventarios actividad No 2: “…Actualizar el software de inventario teniendo en cuenta los movimientos delos bienes de acuerdo con la información suministrada por los diferentes Cuentadantes, Grupos, Dependencias, Oficinas, Territoriales y Áreas Protegidas…”; no se evidenció el cumplimiento del punto de control relacionado con: “…Reporte de Propiedad Planta y Equipo del software de Inventarios…”; de los bienes y elementos se encuentren constituidos como cuentadantes para las vigencias 2022-2023 en el “…Formato vigente inventario de elementos cuentadante código GRF_FO_17…”, en la DTPA y el Parque Nacional Natural Farallones de Cali."/>
    <s v="N/A"/>
    <s v="Gestión de Recursos Físicos"/>
    <m/>
    <x v="32"/>
    <m/>
    <s v="x"/>
    <s v="De Corrección"/>
    <s v="_x000a__x000a_Actualizar el inventario de los bienes y elementos de los cuentadantes que se encuentran en custodia en el PNN Farallones de Cali_x000a_"/>
    <x v="78"/>
    <d v="2024-04-30T00:00:00"/>
    <n v="-3"/>
    <s v="A TIEMPO"/>
    <s v="Inventario actualizado"/>
    <s v="PORCENTAJE"/>
    <n v="1"/>
    <m/>
    <m/>
    <s v="MARIA MERCEDES MEDINA - RAYMON SALES"/>
    <m/>
    <m/>
    <m/>
    <s v="ABIERTA"/>
    <m/>
    <s v="Suscrito mediante memorando No. 20231200008203 del 18 de diciembre de 2023"/>
  </r>
  <r>
    <s v="AUDITORIA INTERNA "/>
    <n v="1133"/>
    <d v="2023-07-24T00:00:00"/>
    <x v="0"/>
    <s v="NO CONFORMIDAD No. 09: DTPA._x000a_En el proceso de verificación realizado por el Equipo Auditor del Grupo de Control Interno, en el marco del procedimiento Entradas al Almacén y el aplicativo Neón, actividad No. 2 “Recibir el Bien y verificar sus respectivos soportes”, no se está dando cumplimiento, debido a que el Acta de Donación No. 079 del 4 de noviembre de 2020, se encuentra cargada en el aplicativo, sin firma del Director Territorial, quien recibe la donación como responsable de la Dirección Territorial Pacifico."/>
    <s v="N/A"/>
    <s v="Gestión de Recursos Físicos"/>
    <m/>
    <x v="32"/>
    <m/>
    <s v="x"/>
    <s v="De Corrección"/>
    <s v="Remisión de seguimiento a las Actas de donación de manera mensual, para los próximos tres meses con las firmas correspondientes para su revisión y verificación  "/>
    <x v="78"/>
    <d v="2024-04-30T00:00:00"/>
    <n v="-3"/>
    <s v="A TIEMPO"/>
    <s v="correo electronico con el seguimiento de las acta de donación  "/>
    <s v="CANTIDAD"/>
    <n v="3"/>
    <m/>
    <m/>
    <s v="MARIA MERCEDES MEDINA - RAYMON SALES"/>
    <m/>
    <m/>
    <m/>
    <s v="ABIERTA"/>
    <m/>
    <s v="Suscrito mediante memorando No. 20231200008203 del 18 de diciembre de 2023"/>
  </r>
  <r>
    <s v="AUDITORIA INTERNA "/>
    <n v="1134"/>
    <d v="2023-07-24T00:00:00"/>
    <x v="0"/>
    <s v="NO CONFORMIDAD No. 10: DTPA_x000a_En el proceso de verificación realizado por el Equipo Auditor del Grupo de Control Interno, en el marco del procedimiento Salidas del Almacén y el aplicativo Neón, en la Actividad No. 3 “Diligenciar el formato Comprobante de salida de almacén en el software de inventarios, verificar, imprimir y firmar.”, correspondiente al Acta de Donación No. 079 del 31 de agosto de 2020 de KFW, el Comprobante de Salida de Almacén no se encuentra firmado por parte del Jefe del Área. "/>
    <d v="1899-12-30T00:00:00"/>
    <s v="Gestión de Recursos Físicos"/>
    <m/>
    <x v="32"/>
    <m/>
    <s v="x"/>
    <s v="Correctiva"/>
    <s v="_x000a_Realizar seguimiento al diligenciamiento de los formatos y  Comprobantes de salida de almacén en el software de inventarios NEÖN y asegurar su firma."/>
    <x v="78"/>
    <d v="2024-04-30T00:00:00"/>
    <n v="-3"/>
    <s v="A TIEMPO"/>
    <s v="Seguimiento al formato y comprobante de salida de almacén con su respectiva firma"/>
    <s v="CANTIDAD"/>
    <n v="3"/>
    <m/>
    <m/>
    <s v="MARIA MERCEDES MEDINA - RAYMON SALES"/>
    <m/>
    <m/>
    <m/>
    <s v="ABIERTA"/>
    <m/>
    <s v="Suscrito mediante memorando No. 20231200008203 del 18 de diciembre de 2023"/>
  </r>
  <r>
    <s v="AUDITORIA INTERNA "/>
    <n v="1135"/>
    <d v="2023-07-24T00:00:00"/>
    <x v="0"/>
    <s v="NO CONFORMIDAD No. 11: DTPA._x000a_En el proceso de verificación realizado por el Equipo Auditor del Grupo de Control Interno, en el marco del procedimiento Salidas del Almacén y el aplicativo Neón, en la actividad No. 2 “Recibir el Bien y verificar sus respectivos soportes”, correspondiente al Acta de Donación No. 103 del 25 de febrero de 2022 de KFW, se encuentran otros soportes que no corresponden a los bienes entregados en el Acta de donación."/>
    <d v="1899-12-30T00:00:00"/>
    <s v="Gestión de Recursos Físicos"/>
    <m/>
    <x v="32"/>
    <m/>
    <s v="x"/>
    <s v="Correctiva"/>
    <s v=" Solicitar por medio de memorando al Grupo Coorporativo de Procesos , sobre aclaración en el procedimiento de ENTRADAS A ALMACÉN con código GRF_PR_07, en el punto de las evidencias que se deben cargar cuando las donaciones vienen compartidas con otras Direcciones Territoriales."/>
    <x v="78"/>
    <d v="2024-04-30T00:00:00"/>
    <n v="-3"/>
    <s v="A TIEMPO"/>
    <s v="Actualización procedimiento de Entradas a Almacén"/>
    <s v="CANTIDAD"/>
    <n v="1"/>
    <m/>
    <m/>
    <s v="MARIA MERCEDES MEDINA - RAYMON SALES"/>
    <m/>
    <m/>
    <m/>
    <s v="ABIERTA"/>
    <m/>
    <s v="Suscrito mediante memorando No. 20231200008173 del 15 de diciembre de 2023"/>
  </r>
  <r>
    <s v="AUDITORIA INTERNA "/>
    <n v="1136"/>
    <d v="2023-07-24T00:00:00"/>
    <x v="0"/>
    <s v="NO CONFORMIDAD No. 12: DTPA_x000a_En el proceso de verificación realizado por el Equipo Auditor del Grupo de Control Interno de las Actas de Donación y el aplicativo Neón, se evidenció que en el Acta de Donación No. 087 del 26 de febrero de 2021, el elemento Moto Carguero AKT-AK200 ZW y los accesorios por valor de $10.027.226 no han sido entregados al Parque Nacional Uramba, aunque el  Acta de Donación se encuentra firmada por el responsable de la Dirección Territorial el 26/02/2021."/>
    <d v="1899-12-30T00:00:00"/>
    <s v="Gestión de Recursos Físicos"/>
    <m/>
    <x v="32"/>
    <m/>
    <s v="x"/>
    <s v="De Corrección"/>
    <s v="Remisión de los documentos tales como: el acta de liquidación y el radicado, para su revisión y verificación de eixstencia."/>
    <x v="78"/>
    <d v="2024-04-30T00:00:00"/>
    <n v="-3"/>
    <s v="A TIEMPO"/>
    <s v="correo electronico con los soportes correspondientes "/>
    <s v="CANTIDAD"/>
    <n v="1"/>
    <m/>
    <m/>
    <s v="MARIA MERCEDES MEDINA - RAYMON SALES"/>
    <m/>
    <m/>
    <m/>
    <s v="ABIERTA"/>
    <m/>
    <s v="Suscrito mediante memorando No. 20231200008173 del 15 de diciembre de 2023"/>
  </r>
  <r>
    <s v="AUDITORIA INTERNA "/>
    <n v="1137"/>
    <d v="2023-07-24T00:00:00"/>
    <x v="0"/>
    <s v="NO CONFORMIDAD No. 13: DTPA_x000a_En el proceso de verificación realizado por el Equipo Auditor del Grupo de Control Interno, una vez revisados aleatoriamente los elementos dados en donación por KFW para la sede Administrativa de la DTPA, en el Acta No. 082 del 24 de noviembre de 2020, se observa que la mayoría están escritos con marcador y no cuentan con la placa del inventario impresa."/>
    <d v="1899-12-30T00:00:00"/>
    <s v="Gestión de Recursos Físicos"/>
    <m/>
    <x v="32"/>
    <m/>
    <s v="x"/>
    <s v="Correctiva"/>
    <s v="Actualizar el plaqueteo con sus respectivos registros de inventario impresos de los bienes y elementos de adscritos a la sede Administrativa de la DTPA ."/>
    <x v="78"/>
    <d v="2024-12-31T00:00:00"/>
    <n v="-3"/>
    <s v="A TIEMPO"/>
    <s v="Plaqueteo y Registros Actualizados en NEON"/>
    <s v="PORCENTAJE"/>
    <n v="1"/>
    <m/>
    <m/>
    <s v="MARIA MERCEDES MEDINA - RAYMON SALES"/>
    <m/>
    <m/>
    <m/>
    <s v="ABIERTA"/>
    <m/>
    <s v="Suscrito mediante memorando No. 20231200008173 del 15 de diciembre de 2023"/>
  </r>
  <r>
    <s v="AUDITORIA INTERNA "/>
    <n v="1138"/>
    <d v="2023-07-24T00:00:00"/>
    <x v="1"/>
    <s v="OBSERVACIÓN No. 01: DTPA._x000a_En el proceso de verificación realizado por el Equipo Auditor del Grupo de Control Interno, la responsable de proyectos de Cooperación, no ha revisado la pertinencia de la Caracterización del Proceso de Cooperación Nacional No Oficial Internacional del Sistema de Gestión Integrado."/>
    <s v="N/A"/>
    <s v="Cooperación Nacional No Oficial e Internacional"/>
    <m/>
    <x v="32"/>
    <m/>
    <s v="x"/>
    <s v="De Mejora"/>
    <s v="Solicitar socialización mediante memorando a la Oficina Asesora de Planeación sobre el tema  de la Caracterización del Proceso de Cooperación Nacional No Oficial Internacional del Sistema de Gestión Integrado"/>
    <x v="78"/>
    <d v="2024-04-30T00:00:00"/>
    <n v="-3"/>
    <s v="A TIEMPO"/>
    <s v="Memorando solicitud de Socialización "/>
    <s v="CANTIDAD"/>
    <n v="1"/>
    <m/>
    <m/>
    <s v="MARIA MERCEDES MEDINA - RAYMON SALES"/>
    <m/>
    <m/>
    <m/>
    <s v="ABIERTA"/>
    <m/>
    <s v="Suscrito mediante memorando No. 20231200008173 del 15 de diciembre de 202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7">
  <r>
    <s v="AUDITORÍA INTERNA "/>
    <n v="5"/>
    <d v="2017-10-13T00:00:00"/>
    <s v="NO CONFORMIDAD "/>
    <s v="No conformidad No. 1 No se dio cumplimiento a las actividades las actividades 13, 16 y 23 del procedí-miento por parte del Santuario de Fauna y Flora Los Flamencos en lo que compete a tener ajustado y aprobado el documento Plan de Manejo y sus anexos Programa de Monitoreo, Plan de Emergencia y Con-contingencia por Desastres Naturales y Plan de Contingencia para Riesgo Publico incumpliendo con el numeral 5.3 Política de Calidad NTCGP1000 y el elemento 1.2.2 Modelo de Operación por Procesos 1.2 Con-ponente Direccionamiento Estratégico, 1. Modulo Control de Planeación y Gestión."/>
    <s v="Desarrollo del debido proceso de revisión en niveles central y territorial._x000a__x000a_­Falta de seguimiento por parte de DTCA y Área Protegida."/>
    <x v="0"/>
    <s v="DTCA"/>
    <x v="0"/>
    <m/>
    <s v="x"/>
    <s v="De Corrección"/>
    <s v="Corrección: Actualizar el instrumento de planificación de acuerdo al alcance establecido por los tres niveles de PNNC (AP, DTCA, NC)_x000a_• Componente Diagnóstico: 30 de abril de 2020_x000a_• Componente de ordenamiento: 31 de Julio del 2020_x000a_• Componente Plan Estratégico de Acción: 31 de diciembre del 2020_x000a_DOCUMENTO ACTUALIZADO: 31 de diciembre del 2020_x000a_"/>
    <d v="2017-11-20T00:00:00"/>
    <x v="0"/>
    <n v="0"/>
    <b v="0"/>
    <m/>
    <m/>
    <m/>
    <d v="2022-12-09T00:00:00"/>
    <s v="En la vigencia 2022, el Santuario de Flora y Fauna Los Flamencos se ha continuado con el ejercicio de la recopilación de información (secundaria y/o trabajo de campo por el equipo del área protegida) e identificación de elementos faltantes que nutren el instrumento de planificación, basados en los lineamientos institucionales (hoja metodológica Código: AMSPNN_IN_19 vigente desde 2017), y la GUIA METODOLÓGICA para la planeación y el manejo de las áreas protegidas administradas por PNN – Marta C. Díaz L.2020; identificando la necesidad de incorporar al diagnóstico del AP las prácticas tradicionales de los consejos comunitarios de comunidades negras que hacen uso del Santuario. Atendiendo lo anterior, se solicitó apoyo al Proyecto GIZ MIMAC, Manejo Integral Marino Costero en el marco de la iniciativa IKI, quienes contrataron la Consultoría para el levantamiento de esta información, y de la cual ya se cuenta con una versión preliminar en espera de la entrega formal del documento. Además, el equipo del AP avanza en el análisis de la encuesta socioeconómica realizada a finales de la vigencia 2021, para actualizar el componente diagnóstico del instrumento de planificación. _x000a__x000a_Es importante adicionar, que se ha avanzado en la suscripción del Acuerdo de Relacionamiento con tres consejos comunitarios de Camarones y Perico, vecinos al Santuario Los Flamencos, logrando la firma del Pacto el día 04 de agosto de 2022. Para el caso de las comunidades indígenas, se avanza en el proceso de negociación del acuerdo Yanama con las autoridades tradicionales de las comunidades wayuu que se encuentran al interior del área protegida; para lo cual ha sido necesario solicitar el apoyo de entes territoriales (oficina Asuntos indígenas del Distrito de Riohacha y La Gobernación de La Guajira) para avanzar en la comprensión del acuerdo Yanama en el uso del lenguaje propio y con la participación de palabreros de la región (estos últimos financiados por GIZ). Ambos acuerdos han sido trabajados, revisados y avalados por el Grupo de Gobernanza y Oficina Jurídica del Nivel Central y Territorial Caribe. Sin embargo, aun las instancias de concertación no están consolidadas para definir el proceso de concertación del instrumento de planificación. Así mismo se expresa, que el área protegida cuenta con la aprobación de los documentos anexos referenciados en la no conformidad No.1. (Programa de Monitoreo en revisión por nivel central, Plan de Emergencia y Contingencia por Desastres Naturales aprobado por memorando No. 20221500000043 del 07 de enero de 2022 y Plan de Contingencia para Riesgo Publico con memorando No. 20211500001763 del 30 de julio de 2021). _x000a__x000a_Es importante adicionar, que desde la jefatura del área protegida se realizó la solicitud de viabilidad para la formulación del instrumento de planificación del SFF Los Flamencos - Documento versión institucional a la Subdirección de Gestión y Manejo de Áreas Protegidas a través del memorando No. 20226760002853 del 27 de octubre de 2022, con la finalidad de poder avanzar en la formulación del documento y no continuar sin Plan de Manejo. De acuerdo a lo anterior, el día 28 de noviembre de 2022 con el memorando No. 20222000007573 la Subdirección de Gestión y Manejo de la Entidad informa que están atentos a orientar y acompañar el proceso de formulación del instrumento, para lo cual se generarán los espacios necesarios en los que se analicen los alcances y se estructure el documento, respondiendo a las situaciones particulares con las comunidades relacionadas con el Santuario y que es necesario esperar la vigencia 2023, cuando se organice el personal relacionado con la gestión de la Subdirección, pero dejó abierta la posibilidad de desarrollar una sesión virtual en la segunda semana de diciembre con el objetivo de analizar con el área protegida los requerimientos y definir la ruta de trabajo para la vigencia 2023. "/>
    <s v="ELSA ROSMERY LEÓN"/>
    <m/>
    <m/>
    <m/>
    <x v="0"/>
    <m/>
    <s v="SE AVALAN LOS AVANCES REPORTADOS PARA EL DOCUMENTO PRELIMINAR DIAGNOSTICO MEDIANTE ORFEO No20201200008323 DEL 02-10-2020._x000a__x000a_Suscrito con Orfeo No 20171200007593 del 27-11-2017_x000a_Se concedió prórroga mediante Orfeo No 20181200006063 del 21-11-2018 hasta el 31-12-2019._x000a_El GCI con Orfeo 20201200008811 concedió prórroga hasta el 31-12-2020. Solicitó  avance  del II y III  cuatrimestre con  el porcentaje y la fecha en que se realizó la actividad .  _x000a_El GCI con Orfeo 20201200003353 solicitó a la Coordinadora del Grupo de Planeación y Manejo, concepto sobre solicitud de prórroga presentada por el AP _x000a_El GCI con Orfeo 20201200004103 concedió prórroga hasta el 30-05-2021._x000a_Con Orfeo 20211200006233 del 15 de julio  el Grupo concedió prórroga hasta el 31 de agosto._x000a_Con Orfeo 20216760002833 el Área Protegida presenta al Grupo de Control Interno  las limitaciones que han tenido para dar cumplimiento a la no conformidad y a la fecha establecida y un avance del 60% al 5 de octubre de 2021, sin embargo , no informa la fecha estimada para dar cumplimiento.  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Se concedió prórroga mediante Orfeo No 20221200002743 del 28-03-2022 de acuerdo al comunicado radicado con orfeo No 20226760000783 del 18 de marzo de 2022. _x000a__x000a_Mediante memorando radicado No 20226510002643 de fecha 11 diciembre de 2022, la unidad de decisión remite el detalle de los avances realizados frente a la acción, mediante memorando  No 20221200011973 de fecha 23 de diciembre de 2022 el Grupo de Control Interno emite respuesta y se concede plazo para cumplimiento final de la acción hasta el 30 marzo de 2023. _x000a_Se concedió prórroga mediante Orfeo No 20231200004293 del 13-07-2023 hasta el 29-12-2023."/>
  </r>
  <r>
    <s v="AUDITORÍA INTERNA "/>
    <m/>
    <d v="2017-10-13T00:00:00"/>
    <s v="NO CONFORMIDAD "/>
    <s v="No conformidad No. 1 No se dio cumplimiento a las actividades las actividades 13, 16 y 23 del procedí-miento por parte del Santuario de Fauna y Flora Los Flamencos en lo que compete a tener ajustado y aprobado el documento Plan de Manejo y sus anexos Programa de Monitoreo, Plan de Emergencia y Con-contingencia por Desastres Naturales y Plan de Contingencia para Riesgo Publico incumpliendo con el numeral 5.3 Política de Calidad NTCGP1000 y el elemento 1.2.2 Modelo de Operación por Procesos 1.2 Con-ponente Direccionamiento Estratégico, 1. Modulo Control de Planeación y Gestión."/>
    <s v="Desarrollo del debido proceso de revisión en niveles central y territorial._x000a__x000a_­Falta de seguimiento por parte de DTCA y Área Protegida."/>
    <x v="0"/>
    <s v="DTCA"/>
    <x v="0"/>
    <m/>
    <s v="x"/>
    <s v="De Corrección"/>
    <s v="Actualizar la información correspondiente al  Documentos Plan de Manejo en el alcance establecido por la DTCA y el Nivel Central. "/>
    <d v="2017-11-20T00:00:00"/>
    <x v="0"/>
    <n v="0"/>
    <b v="0"/>
    <m/>
    <m/>
    <m/>
    <d v="2022-12-09T00:00:00"/>
    <s v="En la vigencia 2022, el Santuario de Flora y Fauna Los Flamencos se ha continuado con el ejercicio de la recopilación de información (secundaria y/o trabajo de campo por el equipo del área protegida) e identificación de elementos faltantes que nutren el instrumento de planificación, basados en los lineamientos institucionales (hoja metodológica Código: AMSPNN_IN_19 vigente desde 2017), y la GUIA METODOLÓGICA para la planeación y el manejo de las áreas protegidas administradas por PNN – Marta C. Díaz L.2020; identificando la necesidad de incorporar al diagnóstico del AP las prácticas tradicionales de los consejos comunitarios de comunidades negras que hacen uso del Santuario. Atendiendo lo anterior, se solicitó apoyo al Proyecto GIZ MIMAC, Manejo Integral Marino Costero en el marco de la iniciativa IKI, quienes contrataron la Consultoría para el levantamiento de esta información, y de la cual ya se cuenta con una versión preliminar en espera de la entrega formal del documento. Además, el equipo del AP avanza en el análisis de la encuesta socioeconómica realizada a finales de la vigencia 2021, para actualizar el componente diagnóstico del instrumento de planificación. _x000a__x000a_Es importante adicionar, que se ha avanzado en la suscripción del Acuerdo de Relacionamiento con tres consejos comunitarios de Camarones y Perico, vecinos al Santuario Los Flamencos, logrando la firma del Pacto el día 04 de agosto de 2022. Para el caso de las comunidades indígenas, se avanza en el proceso de negociación del acuerdo Yanama con las autoridades tradicionales de las comunidades wayuu que se encuentran al interior del área protegida; para lo cual ha sido necesario solicitar el apoyo de entes territoriales (oficina Asuntos indígenas del Distrito de Riohacha y La Gobernación de La Guajira) para avanzar en la comprensión del acuerdo Yanama en el uso del lenguaje propio y con la participación de palabreros de la región (estos últimos financiados por GIZ). Ambos acuerdos han sido trabajados, revisados y avalados por el Grupo de Gobernanza y Oficina Jurídica del Nivel Central y Territorial Caribe. Sin embargo, aun las instancias de concertación no están consolidadas para definir el proceso de concertación del instrumento de planificación. Así mismo se expresa, que el área protegida cuenta con la aprobación de los documentos anexos referenciados en la no conformidad No.1. (Programa de Monitoreo en revisión por nivel central, Plan de Emergencia y Contingencia por Desastres Naturales aprobado por memorando No. 20221500000043 del 07 de enero de 2022 y Plan de Contingencia para Riesgo Publico con memorando No. 20211500001763 del 30 de julio de 2021). _x000a__x000a_Es importante adicionar, que desde la jefatura del área protegida se realizó la solicitud de viabilidad para la formulación del instrumento de planificación del SFF Los Flamencos - Documento versión institucional a la Subdirección de Gestión y Manejo de Áreas Protegidas a través del memorando No. 20226760002853 del 27 de octubre de 2022, con la finalidad de poder avanzar en la formulación del documento y no continuar sin Plan de Manejo. De acuerdo a lo anterior, el día 28 de noviembre de 2022 con el memorando No. 20222000007573 la Subdirección de Gestión y Manejo de la Entidad informa que están atentos a orientar y acompañar el proceso de formulación del instrumento, para lo cual se generarán los espacios necesarios en los que se analicen los alcances y se estructure el documento, respondiendo a las situaciones particulares con las comunidades relacionadas con el Santuario y que es necesario esperar la vigencia 2023, cuando se organice el personal relacionado con la gestión de la Subdirección, pero dejó abierta la posibilidad de desarrollar una sesión virtual en la segunda semana de diciembre con el objetivo de analizar con el área protegida los requerimientos y definir la ruta de trabajo para la vigencia 2023. "/>
    <s v="VIVIANA ROCÍO DURAN CASTR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Se concedió prórroga mediante Orfeo No 20231200004293 del 13-07-2023 hasta el 29-12-2023."/>
  </r>
  <r>
    <s v="AUDITORÍA INTERNA "/>
    <n v="16"/>
    <d v="2018-06-26T00:00:00"/>
    <s v="NO CONFORMIDAD "/>
    <s v="NC No 1: No se evidenció en los expedientes contractuales el  cumplimiento de la normativa de gestión documental de conformidad con lo establecido por los art. 11 y 16 Ley 594 de 2000, artículo 4 del acuerdo 002 de 2014 del Archivo General de la Nación, art. 36 de la Ley 1437 de 2011,numeral 7.5. Información Documentada,7.5.1 Generalidades, literal b y numeral 7.5.3 Control de la Información Documentada NTC ISO 9001:2015, sin determinar puntos de control incumpliendo el procedimiento de convenios V2, Ley 1712 de 2014 y Ley de Transparencia y del Derecho al acceso Información pública."/>
    <s v="Deficiente conocimiento de las normas legales y técnicas_x000a_que regulan los aspectos propios de la gestión archivística"/>
    <x v="1"/>
    <s v="DTCA"/>
    <x v="1"/>
    <m/>
    <s v="x"/>
    <s v="De Corrección"/>
    <s v="Revisar el total de (71) expedientes de convenio sujeto de auditoria vigencias (2014-2018) y corregir  las inconsistencias teniendo en cuenta normatividad de gestión documental y Ley General de Archivo. Se remitirán como evidencia el total de  expedientes corregidos relacionados en el informe de auditoria y una muestra aleatoria de cinco (5) expedientes  adicionales . Acta de reunión producto del ejercicio de revisión de los expedientes"/>
    <d v="2018-08-01T00:00:00"/>
    <x v="1"/>
    <n v="394"/>
    <s v="VENCIDA"/>
    <m/>
    <m/>
    <m/>
    <m/>
    <m/>
    <s v="FANNY SABOGAL AGUDELO"/>
    <m/>
    <m/>
    <m/>
    <x v="0"/>
    <m/>
    <s v="*ABIERTA POR FECHA DE CUMPLIMIENTO memorando 20191200000663 del 12-02-2019._x000a_El GCI con ORFEO 20191200005183 requirió evidencias _x000a_El GCI con ORFEO 20191200006993 del 22/10/2019 reitero requerimiento._x000a_Con ORFEO 20191200007123 del 25/10/2019 el GCI concedió prórroga hasta el 05/12/2019. _x000a_El GCI solicitó evidencias con 20201200002593 01/04/2020._x000a_Con ORFEO 20201200006643 del 24 de agosto  de 2020 concedió prórroga._x000a_Con Orfeo  20201200010813 del  1° de diciembre  se concedió prórroga._x000a_Con Orfeo 20211200002733 se concedió prórroga._x000a_El Grupo de Control Interno con Orfeo N. 20211200009393 del 30 de septiembre concedio prórroga hasta el 10 de diciembre de 2021.  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Mediante Orfeo 20221200003943de fecha 28/04/2022 se informa que se registran los avances enviados por la Dirección mediante ORFEO 20226510001703 DEL 24/03/2022_x000a__x000a_Memorando 20226510001703 del 24 de marzo de 2022, la Dirección informa que la No conformidad se encuentra vencida, pendiente que el coordinador administrativo y financiero solicite prórroga justificada._x000a__x000a__x000a_Mediante memorando 20221200004633 de fecha 19/05/2022  se da respuesta a memorando 20226560005733 de 16 de mayo de 2022 solicitud de modficación de fechas de cumplimiento  de las acciones _x000a__x000a_7/06/2023: Mediante memorando No 20231200002983 del 25 de mayo de 2023, el Grupo de Control Interno solicitó evidencias a la Dirección Territorial Caribe de las acciones vencidas. 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17"/>
    <d v="2018-06-26T00:00:00"/>
    <s v="NO CONFORMIDAD "/>
    <s v="NC No 2. No se evidenció en los expedientes contractuales la adecuada supervisión de los mismos, incumpliendo con lo dispuesto en el Manual de Contratación y Supervisión de la Entidad, art 83 y 84 Ley 1474 de 2011, así como el Estatuto General de Contratación de la Administración Publica"/>
    <s v="Falta de capacitación por parte de la DTCA a los supervisores de convenios en cuanto a sus responsabilidades, administrativas,  técnicas, jurídicas, fi nancieras y contables"/>
    <x v="1"/>
    <s v="DTCA"/>
    <x v="1"/>
    <m/>
    <s v="x"/>
    <s v="De Corrección"/>
    <s v="Revisar el total de (71)  expedientes de convenios que fueron sujeto de auditoria (2014-2018), remitir el total de expedientes corregidos relacionados en el informe de auditoria, acta de reunión y memorandos del ejercicio de revisión y entrega de documentación con los responsables  "/>
    <d v="2018-08-01T00:00:00"/>
    <x v="1"/>
    <n v="394"/>
    <s v="VENCIDA"/>
    <m/>
    <m/>
    <m/>
    <m/>
    <m/>
    <s v="VIVIANA ROCÍO DURAN CASTRO"/>
    <m/>
    <m/>
    <m/>
    <x v="0"/>
    <m/>
    <s v="*ABIERTA POR FECHA DE CUMPLIMIENTO memorando 20191200000663 del 12-02-2019._x000a_El GCI con ORFEO 20191200005183 requirió evidencias _x000a_El GCI con ORFEO 20191200006993 del 22/10/2019 reitero  requerimiento._x000a_Con ORFEO 20191200007123 del 25/10/2019 el GCI concedió prórroga hasta el 05/12/2019.  _x000a_El GCI solicitó evidencias con 20201200002593 01/04/2020._x000a_Con ORFEO 20201200006643 del 24 de agosto  de 2020 concedió prórroga _x000a_Con Orfeo  20201200010813 del  1° de diciembre  se concedió prórroga._x000a_Con Orfeo 20211200002733 se concedió prórroga._x000a_El Grupo de Control Interno con Orfeo N. 20211200009393 del 30 de septiembre concedio prórroga hasta el  10 de diciembre de 2021.   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Mediante Orfeo 20221200003943de fecha 28/04/2022  se informa que se registran los avances enviados por la Dirección mediante ORFEO 20226510001703 del 24/03/2022_x000a__x000a_Memorando 20226510001703 del 24 de marzo de 2022, la Dirección informa que la No conformidad se encuentra vencida, pendiente que el coordinador administrativo y financiero solicite prórroga justificada._x000a__x000a__x000a_Mediante memorando 20221200004633 de fecha 19/05/2022  se da respuesta a memorando 20226560005733 de 16 de mayo de 2022 solicitud de modficación de fechas de cumplimiento  de las acciones _x000a__x000a_7/06/2023: Mediante memorando No 20231200002983 del 25 de mayo de 2023, el Grupo de Control Interno solicitó evidencias a la Dirección Territorial Caribe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18"/>
    <d v="2018-06-26T00:00:00"/>
    <s v="NO CONFORMIDAD "/>
    <s v="NC No 2. No se evidenció en los expedientes contractuales la adecuada supervisión de los mismos, incumpliendo con lo dispuesto en el Manual de Contratación y Supervisión de la Entidad, art 83 y 84 Ley 1474 de 2011, así como el Estatuto General de Contratación de la Administración Publica"/>
    <s v="Falta de capacitación por parte de la DTCA a los supervisores de convenios en cuanto a sus responsabilidades, administrativas,  técnicas, jurídicas, fi nancieras y contables"/>
    <x v="1"/>
    <s v="DTCA"/>
    <x v="1"/>
    <m/>
    <s v="x"/>
    <s v="De Corrección"/>
    <s v="Revisar el total de (71)  expedientes de convenios que fueron sujeto de auditoria (2014-2018), remitir el total de expedientes corregidos relacionados en el informe de auditoria, acta de reunión y memorandos del ejercicio de revisión y entrega de documentación con los responsables  "/>
    <d v="2018-08-01T00:00:00"/>
    <x v="1"/>
    <n v="394"/>
    <s v="VENCIDA"/>
    <m/>
    <m/>
    <m/>
    <m/>
    <m/>
    <s v="VIVIANA ROCÍO DURAN CASTRO"/>
    <m/>
    <m/>
    <m/>
    <x v="0"/>
    <m/>
    <s v="*ABIERTA POR FECHA DE CUMPLIMIENTO memorando 20191200000663 del 12-02-2019._x000a_El GCI con ORFEO 20191200005183 requirió evidencias AC127_x000a_El GCI con ORFEO 20191200006993 del 22/10/2019 reitero  requerimiento._x000a_Con ORFEO 20191200007123 del 25/10/2019 el GCI concedió prórroga hasta el 05/12/2019.  _x000a_El GCI solicitó evidencias con 20201200002593 01/04/2020._x000a_Con ORFEO 20201200006643 del 24 de agosto  de 2020 concedió prórroga _x000a_Con Orfeo  20201200010813 del  1° de diciembre  se concedió prórroga._x000a_Con Orfeo 20211200002733 se concedió prórroga._x000a_El Grupo de Control Interno con Orfeo N. 20211200009393 del 30 de septiembre concedio prórroga hasta el  10 de diciembre de 2021.   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Memorando 20226510001703 del 24 de marzo de 2022, la Dirección informa que la No conformidad se encuentra vencida, pendiente que el coordinador administrativo y financiero solicite prórroga justificada._x000a__x000a__x000a_Mediante memorando 20221200004633 de fecha 19/05/2022  se da respuesta a memorando 20226560005733 de 16 de mayo de 2022 solicitud de modficación de fechas de cumplimiento  de las acciones _x000a__x000a_7/06/2023: Mediante memorando No 20231200002983 del 25 de mayo de 2023, el Grupo de Control Interno solicitó evidencias a la Dirección Territorial Caribe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20"/>
    <d v="2018-06-26T00:00:00"/>
    <s v="NO CONFORMIDAD "/>
    <s v="NC No 4. Se evidenció poca gestión en la legalización de anticipos de las cuentas 142012 y 14202 de los Estados Básicos Contables 2014-2018, incumpliendo el Régimen de Contabilidad Pública, directrices de Nivel Central,  literal b) del artículo 7.5.1 y literal a) del 7.5.3.1 ISO 9001:2015"/>
    <s v="Falta de apropiación e inobservancia del manual de contratación y supervisión de la entidad  por parte de los supervisores  de convenios"/>
    <x v="1"/>
    <s v="DTCA"/>
    <x v="1"/>
    <m/>
    <s v="x"/>
    <s v="De Corrección"/>
    <s v="Verificar  el total de (71) expedientes de los convenios sujeto de auditoria vigencia 2014-2018 e incluir los soportes faltantes correspondientes a las legalizaciones financieras de acuerdo a las normas contables y directrices de Nivel Central. Se remitirá como evidencia los expedientes corregidos relacionados en el informe de auditoría y una muestra aleatoria de 5 expedientes adicionales y Acta de reunión "/>
    <d v="2018-08-01T00:00:00"/>
    <x v="1"/>
    <n v="394"/>
    <s v="VENCIDA"/>
    <m/>
    <m/>
    <m/>
    <m/>
    <m/>
    <s v="YESMINDELID RIAÑO SASTRE"/>
    <m/>
    <m/>
    <m/>
    <x v="0"/>
    <m/>
    <s v="*ABIERTA POR FECHA DE CUMPLIMIENTO memorando 20191200000663 del 12-02-2019._x000a_*ABIERTA POR FECHA DE CUMPLIMIENTO memorando 20191200000663 del 12-02-2019._x000a_El GCI con ORFEO 20191200005183 requirió evidencias _x000a_El GCI con ORFEO  20191200006993 del 22/10/2019 GCI reitero  requerimiento._x000a_Con ORFEO 20191200007123 del 25/10/2019 el GCI  se requirió a la DT Caribe reportar las evidencias de la acción de corrección de la No Conformidad No.4 o en su defecto solicitar la prórroga correspondiente al GCI, antes de su vencimiento. _x000a_El GCI solicitó evidencias con 20201200002593 01/04/2020._x000a_Con ORFEO 20201200006643 del 24 de agosto  de 2020  se concedió prórroga._x000a_Con Orfeo  20201200010813 del  1° de diciembre  se concedió prórroga._x000a_Con Orfeo 20211200002733 se concedió prórroga. _x000a_El Grupo de Control Interno con Orfeo N. 20211200009393 del 30 de septiembre concedio prórroga hasta el  10 de diciembre de 2021.   _x000a__x000a_Mediante Orfeo 20221200003943de fecha 28/04/2022  se informa que se registran los avances enviados por la Dirección mediante ORFEO 20226510001703 del 24/03/2022_x000a__x000a_Memorando 20226510001703 del 24 de marzo de 2022, la Dirección informa que la No conformidad se encuentra vencida, pendiente que el coordinador administrativo y financiero solicite prórroga justificada._x000a__x000a_Mediante memorando 20221200004633 de fecha 19/05/2022  se da respuesta a memorando 20226560005733 de 16 de mayo de 2022 solicitud de modficación de fechas de cumplimiento  de las acciones _x000a__x000a_7/06/2023: Mediante memorando No 20231200002983 del 25 de mayo de 2023, el Grupo de Control Interno solicitó evidencias a la Dirección Territorial Caribe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23"/>
    <d v="2019-11-05T00:00:00"/>
    <s v="NO CONFORMIDAD "/>
    <s v="NO CONFORMIDAD  No 1:No se tienen aprobados en su totalidad los Planes de Manejo de las áreas protegidas adscritas a la DTAM, se requiere generar los mecanismos e instancias necesarias ante la Dirección Territorial Amazonia,  Subdirección de Gestión y Manejo de Áreas Protegidas, Oficina Asesora Jurídica y el Grupo de Participación Social que conlleven a su  aprobación."/>
    <s v="Las rutas de trabajo planteadas con cada una de las áreas protegidas no han sido objeto de seguimiento para identificar debilidades y particularidades, que permita el avance en la construcción de los planes de manejo. "/>
    <x v="0"/>
    <s v="DTAM"/>
    <x v="2"/>
    <m/>
    <s v="x"/>
    <s v="De Corrección"/>
    <s v="Establecer matriz de seguimiento en la que se identifique estado de planes de manejo, con cronograma de seguimiento de las acciones que se identifiquen_x000a__x000a_"/>
    <d v="2020-02-25T00:00:00"/>
    <x v="2"/>
    <s v="CERRADA"/>
    <s v="CERRADA"/>
    <s v="Grado de cumplimiento de actividades establecidas_x000a__x000a_"/>
    <s v="PORCENTAJE"/>
    <n v="1"/>
    <m/>
    <m/>
    <s v="RAYMON GUILLERMO SALES CONTRERAS"/>
    <m/>
    <m/>
    <m/>
    <x v="1"/>
    <d v="2023-12-27T00:00:00"/>
    <s v="Se suscribe mediante memorando No. 20201200002793 del 13 de abril de 2020._x000a_Se concede prorroga mediante orfeo no 20201200010663 del 30-11-2020 hasta el 30-12-2021._x000a_Se avalan las acciones reportadas como avance mediante orfeo no 20201200011173 del 09-12-2020._x000a_Se concede prorroga mediante orfeo No 20211200010523 del 08-11-2021 hasta el 28-11-2022._x000a_Se concede prorroga mediante orfeo No 20221200012083 del 27-12-2022 hasta el 10-11-2023._x000a__x000a__x000a_21/11/2023: Mediante memorando No.20235000014093  del 16 de noviembre del 2023 el responsable solicitó prórroga de la acción, mediante memorando No.20231200006743 del 16 de noviembre de 2023 el Grupo de Control Interno concedió pórroga hasta el 31 de mayo de 2023 y además informo que es la última prórroga otorgada al Plan de Mejoramiento._x000a__x000a_27/12/2023: Mediante memorando No. 20235000015933 del 12 de diciembre de 2023 el responsable remitió evidencias para el cierre de la acción, el Grupo de Control Interno valido las evidencias por lo cual mediante memorando No. 20235000015933  del 27 de diciembre de 2023, socializó el cierre de la acción._x000a_"/>
  </r>
  <r>
    <s v="AUDITORÍA INTERNA "/>
    <m/>
    <d v="2019-11-05T00:00:00"/>
    <s v="NO CONFORMIDAD "/>
    <s v="NO CONFORMIDAD  No 1:No se tienen aprobados en su totalidad los Planes de Manejo de las áreas protegidas adscritas a la DTAM, se requiere generar los mecanismos e instancias necesarias ante la Dirección Territorial Amazonia,  Subdirección de Gestión y Manejo de Áreas Protegidas, Oficina Asesora Jurídica y el Grupo de Participación Social que conlleven a su  aprobación."/>
    <s v="Las rutas de trabajo planteadas con cada una de las áreas protegidas no han sido objeto de seguimiento para identificar debilidades y particularidades, que permita el avance en la construcción de los planes de manejo. "/>
    <x v="0"/>
    <s v="DTAM"/>
    <x v="2"/>
    <m/>
    <s v="x"/>
    <s v="Correctiva"/>
    <s v="Adelantar actividades y seguimentos requeridos con el fin de contar con la formulación de los Planes de Manejo, que permita a la Territorial  adelantar el proceso de adopción de los instrumentos en la presente vigencia._x000a__x000a_"/>
    <d v="2020-02-25T00:00:00"/>
    <x v="2"/>
    <s v="CERRADA"/>
    <s v="CERRADA"/>
    <s v="Planes de Manejo formulados"/>
    <s v="CANTIDAD"/>
    <n v="9"/>
    <m/>
    <m/>
    <s v="RAYMON GUILLERMO SALES CONTRERAS"/>
    <m/>
    <m/>
    <m/>
    <x v="1"/>
    <d v="2023-12-27T00:00:00"/>
    <s v="Se suscribe mediante memorando No. 20201200002793 del 13 de abril de 2020._x000a_Se concede prorroga mediante orfeo no 20201200010663 del 30-11-2020 hasta el 30-12-2021._x000a_Se avalan las acciones reportadas como avance mediante orfeo no 20201200011173 del 09-12-2020._x000a_Se concede prorroga mediante orfeo No 20211200010523 del 08-11-2021 hasta el 28-11-2022._x000a_Se concede prorroga mediante orfeo No 20221200012083 del 27-12-2022 hasta el 10-11-2023._x000a__x000a_21/11/2023: Mediante memorando No.20235000014093  del 16 de noviembre del 2023 el responsable solicitó prórroga de la acción, mediante memorando No.20231200006743 del 16 de noviembre de 2023 el Grupo de Control Interno concedió pórroga hasta el 31 de mayo de 2023 y además informo que es la última prórroga otorgada al Plan de Mejoramiento._x000a__x000a_27/12/2023: Mediante memorando No. 20235000015933 del 12 de diciembre de 2023 el responsable remitió evidencias para el cierre de la acción, el Grupo de Control Interno valido las evidencias por lo cual mediante memorando No. 20235000015933  del 27 de diciembre de 2023, socializó el cierre de la acción."/>
  </r>
  <r>
    <s v="AUDITORÍA INTERNA "/>
    <n v="54"/>
    <d v="2019-07-15T00:00:00"/>
    <s v="NO CONFORMIDAD "/>
    <s v="No Conformidad No.9: No se evidencia cumplimiento del compromiso relacionado con el uso y aprovechamiento más adecuado en actividades de Ecoturismo Comunitario del bote eduardoño E25A0GB con placa 33213 Careta, Careta que a la fecha se encuentra inactiva y en deterioro, tal como lo establece el plan de trabajo en su actividad No. 7 &quot;Definir la situación de la embarcación fondo de Cristal con el fin de darle el uso correspondiente. Si no se cumple se desistirá el requerimiento&quot;."/>
    <s v="Falencias en el ejercicio de supervisión a los compromisos establecidos en el Plan de Trabajo del Contrato con la empresa Comunitaria Nativos Activos."/>
    <x v="2"/>
    <s v="DTCA"/>
    <x v="3"/>
    <m/>
    <s v="x"/>
    <s v="De Corrección"/>
    <s v="Determinar el estado de la embarcación y realizar el mantenimiento correspondiente para ponerla en funcionamiento."/>
    <d v="2019-12-30T00:00:00"/>
    <x v="3"/>
    <n v="152"/>
    <s v="VENCIDA"/>
    <s v="Concepto técnico del estado de la embarcación y solicitud de mantenimiento de la misma"/>
    <s v="CANTIDAD"/>
    <n v="1"/>
    <d v="2022-12-19T00:00:00"/>
    <s v="Se solicita prorroga hasta 30 de marzo del 2023, teniendo en cuenta los tiempos que se requieren para la consecución de recursos para el pago de conceptos requeridos para dar de baja la embarcación, se anexan los correos enviados a la DTCA para la gestión"/>
    <s v="RAYMON GUILLERMO SALES CONTRERAS"/>
    <m/>
    <m/>
    <m/>
    <x v="0"/>
    <m/>
    <s v="Plan de Mejoramiento  aprobado con Orfeo 20191200009643 del 26/12/2019._x000a_Con Orfeo 20201200006143  el GCI  observó el reporte de avance._x000a_Con 20201200007353 se aprobó ampliación término acción octubre 30._x000a_Con Orfeo 20201200009363 del 6-11-2020 se aprobó ampliación término acción abril  30 del 2021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El GCI informo y concedio prorroga de la acción para el 29 de julio de 2022. mediante orfeo 20221200003463 del 18 de abril 2022, donde adicional a ello comunico que se recibio el comunicado con No de Orfeo 20216660009133 del 30/11/2021 y se recibe la información relacionada con (Que debido al costo beneficio para reparar la embarcación, se dio inicio al procedimiento de la entidad para dar de baja dicha embarcación. Anexo 1. Propuesta económica adecuación bote)  _x000a__x000a_Se recibe memorando con Orfeo No 20226510002173 del 04 de agosto de 2022 donde se eallegan soportes de las gestiones adelantadas para el cumplimiento del plan de mejoera y se da respuesta con memorando No 20221200008613 de fecha 30 agosto de 2022, donde se prorroga de la acción hasta el 30/11/2022_x000a__x000a_Se recibe memorando Orfeo No 20226510002743 del 23/12/2022 donde se eallegan soportes de las gestiones adelantadas para el cumplimiento del plan de mejora y se da respuesta con memorando No 20221200012133 de fecha 27 de diciembre de 2022,donde se prorroga de la acción hasta el 30/03/2022_x000a_GCI: 20/04/2023: Medianete memorando no 20236660000733 de fecha 3-02-2023 el responsable solicita prórroga para la fecha 30/05/2023 para el cumplimiento del Plan de Mejoramiento, a causa de  los tiempos que se requieren para la consecución de recursos para el pago de conceptos requeridos para dar de baja la embarcación, el Grupo de Control Interno evidenció la solicitud del concepto técnico del estado de la embarcación a la DTCA_x000a__x000a_GCI: 20/04/2023: Medianete memorando no 20231200001353 de fecha 28-02-2023l Grupo de Control Interno concedió prórroga con fecha de 30/05/2023_x000a__x000a_28/06/2023: mediante memorando No 20231200003783 del 28 de junio de 2023 se concede prorroga hasta el 30 de julio de 2023, sin embargo con la profesional de calidad Luisa Díaz se sugiró evaluar el cuplimiento de la fehca aprogramada para dar de baja la embarcación, en razón a que la ejecución de la actividad no depende solo del área protegida."/>
  </r>
  <r>
    <s v="AUDITORÍA INTERNA "/>
    <n v="75"/>
    <d v="2019-07-31T00:00:00"/>
    <s v="NO CONFORMIDAD "/>
    <s v="No conformidad No. 2: Al realizar el seguimiento al corte 30 de abril de 2019, de los Mapas de riesgos se logró evidenciar que no se generó avance de dos (2) acciones preventivas planteadas con respecto a la Generación de Lineamientos en el trámite de pagos no presupuestales y Realizar seguimiento a la Gestión de las Tesorería de las DT."/>
    <s v="Porque se incumplió con la generación de lineamientos  y seguimientos oportunamente, faltando al autocontrol en el area de tesoreria."/>
    <x v="3"/>
    <s v="NIVEL CENTRAL"/>
    <x v="4"/>
    <m/>
    <s v="x"/>
    <s v="De Corrección"/>
    <s v="Ejecutar las dos (2) acciones preventivas relacionadas con  la Generación de Lineamientos en el trámite de pagos no presupuestales y Realizar seguimiento a la Gestión de las Tesorería de las DT."/>
    <d v="2020-06-01T00:00:00"/>
    <x v="4"/>
    <n v="274"/>
    <s v="VENCIDA"/>
    <s v="Cumplimiento de las acciones preventivas propuestas dentro del mapa de riesgos"/>
    <s v="PORCENTAJE"/>
    <n v="1"/>
    <m/>
    <m/>
    <s v="LUIS EBERTO COCA GONZÁLEZ"/>
    <m/>
    <m/>
    <m/>
    <x v="0"/>
    <m/>
    <s v="Memorando 220204300001243 del 5 de junio de 2020 solicitud suscripción Plan de Mejoramiento auditoria 2018-2019, suscripción mediante memorando 20201200004353 de junio 11 de 2020._x000a__x000a_Mediante memorando 20221200002003 de feha de 07 de marzo del 2022, solicitid  las evidencias de cierre de las acciones vencidas._x000a__x000a_Se mantiene abierta mediante memorando No 20221200006933 del 14 de julio del 2022, en el cual reposa el acta, la matriz y listados de asistencia de las mesas de trabajo adelantadas entre el Grupo de Gestión Financiera y Control Interno._x000a__x000a_Memorando 20221200008883 del 09 de septiembre del 2022, se aprueba refornulación de la acción._x000a__x000a_Memorando 20221200009803 del 11 de octubre del 2022, solicitud remision Plan de Mejoramiento por Porcesos Gestión con la reformulación. 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la reformulación acciones (2) y (9) vigencia 2019-30 marzo 2023.&quot; Plazos acordado entre  la Coordinadora Grupo de Gestión Financiera  y la Coordinadora Grupo Control Interno.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_x000a__x000a_"/>
  </r>
  <r>
    <s v="AUDITORÍA INTERNA "/>
    <m/>
    <d v="2019-07-31T00:00:00"/>
    <s v="NO CONFORMIDAD "/>
    <s v="No conformidad No. 9: En el momento de realizar la verificación de la cartera de FONAM, se logró evidenciar que la misma es generada en procesos diferentes al de Recursos Financieros, sin embargo; este último es el que realiza la Gestión de Cobro cuando conoce su origen y el deudor legal._x000a_Sin bien es cierto el proceso de Recursos Financieros debe registrar, contabilizar y reflejar en sus Estados Financieros la cartera de la entidad, no es menos cierto que la Gestión de Cobro de la misma no puede realizarla este proceso, por cuanto la causa, el detalle, el deudor, el concepto entre otros se origina en procesos totalmente diferentes al proceso de Recursos Financieros._x000a_Al realizar el cotejo individual de esta cartera de FONAM, se vislumbró que existen cuentas por cobrar desde la vigencia 2005 (19 años), en cartera la cual ha sido depurada y se encuentra pendiente por cobrar, incumpliéndose  lo estipulado en la Resolución 357 de fecha 23 de julio de 2008, y resolución 193 de 2016, emitidas por la Contaduría General de la Nación, “Por la cual se adopta el procedimiento de control interno contable y de reporte del informe anual de evaluación a la Contaduría General de la Nación”, en su anexo “PROCEDIMIENTO PARA LA IMPLEMEN-TACIÓN Y EVALUACIÓN DEL CONTROL INTERNO CONTABLE”, el cual establece: …3.2.14. Análisis, verificación y conciliación de información. Debe realizarse permanentemente el análisis de la información contable registrada en las diferentes subcuentas, a fin de contrastarla y ajustarla, si a ello hubiere lugar, con las fuentes de datos que provienen de aquellas dependencias que generan informa-ción relativa a bancos, inversiones, nómina, rentas o cuentas por cobrar, deuda pública, propiedad, planta y equipo, entre otros(…)_x000a_Asimismo, el numeral 3.2.1.indica la  Estructura del área contable y gestión por procesos, así: De acuerdo con la complejidad de la estruc-tura organizacional y de las operaciones que desarrollan las entidades, deberán contar con una estructura del área contable que les per-mita desarrollar adecuadamente todas las etapas que comprenden el proceso contable. En tal sentido, deberán diseñar y mantener, en su estructura organizacional, los procesos necesarios para la adecuada administración del sistema contable y disponer de un sistema de información que les permita cumplir adecuadamente sus funciones. Con tal fin, las entidades deberán adelantar acciones tendientes a determinar la forma como circula la información, observando su conveniencia y eficiencia, así como su contribución a la neutralización o mitigación de los riesgos relacionados con la oportunidad de la información. En este análisis, se deberán identificar, de manera clara, los documentos soporte a través de los cuales fluye la información, para establecer posteriormente su relación y efecto sobre la contabilidad, así como determinar los puntos críticos o de mayor impacto sobre el resultado del proceso contable. Para este fin, se pueden elaborar diagramas de flujo que vinculen los diferentes procesos desarrollados por la entidad y que permitan identificar los responsables y la forma como fluye y debe fluir la información financiera para proceder luego a implementar los controles que se requieran._x000a_Por lo anteriormente expuesto, el análisis, verificación y conciliación de información lo realiza el  proceso de Recursos Financieros desde una óptica netamente contable, pero  el cobro de la cartera son fuentes de datos que provienen de otras dependencias que generan in-formación, como en este caso particularmente el de las Cuentas por Cobrar._x000a_ _x000a__x000a_"/>
    <s v="No existen lineamientos en la entidad para el manejo de la cartera estableciendo actividades, responsables y puntos de control transversal a todas las dependencias de la entidad._x000a_"/>
    <x v="3"/>
    <s v="NIVEL CENTRAL"/>
    <x v="4"/>
    <m/>
    <s v="x"/>
    <s v="Correctiva"/>
    <s v="Socializar y dar aplicación procedimiento gestión cartera con el fin de establecer actividades, responsables y puntos de control "/>
    <d v="2020-06-01T00:00:00"/>
    <x v="4"/>
    <n v="274"/>
    <s v="VENCIDA"/>
    <s v="Actas de reunión socialización procedimiento Gestión Cartera"/>
    <s v="CANTIDAD"/>
    <n v="9"/>
    <m/>
    <m/>
    <s v="LUIS EBERTO COCA GONZÁLEZ"/>
    <m/>
    <m/>
    <m/>
    <x v="0"/>
    <m/>
    <s v="Memorando 220204300001243 del 5 de junio de 2020 solicitud suscripción Plan de Mejoramiento auditoria 2018-2019, suscripción mediante memorando 20201200004353 de junio 11 de 2020. Memorando 202043000202093  de 01092020 y prorroga concedida orfeo 20201200007733 del 24092020. Memorando 20204300004703 del 03112020, solicitud prórroga. Concedida memorando 20201200009733 del 11112020._x000a__x000a_Mediante memorando 20221200002003 de feha de 07 de marzo del 2022, se solicita las evidencias para el  de cierre de las acciones vencidas._x000a__x000a_Esta acción se encuentra en procesos de depuracion en las mesas de trabajo realizadas entre el Grupo de Control Interno y el Grupo de Gestión Financiera, en el plan de mejoramiento del mes de julio se verá reflejado en estado actual de la acción._x000a__x000a_Se mantiene abierta mediante memorando No 20221200006933 del 14 de julio del 2022,  en el cual reposa el acta, la matriz y listados de asistencia de las mesas de trabajo adelantadas entre el Grupo de Gestión Financiera y Control Interno,  en cuanto no se evidenciaron las actas de socialización del procedimiento._x000a__x000a_Memorando 20221200008883 del 09 de septiembre del 2022, se aprueba refornulación de la acción._x000a__x000a_Memorando 20221200009803 del 11 de octubre del 2022, solicitud remision Plan de Mejoramiento por Porcesos Gestión con la reformulación. 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la reformulación acciones (2) y (9) vigencia 2019-30 marzo 2023.&quot; Plazos acordado entre  la Coordinadora Grupo de Gestión Financiera  y la Coordinadora Grupo Control Interno.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n v="109"/>
    <d v="2020-05-08T00:00:00"/>
    <s v="NO CONFORMIDAD "/>
    <s v="No Conformidad No.4 No se da cumplimiento en su totalidad a la actividad No 10 del procedimiento en lo que_x000a_corresponde a: “… Transferir las series documentales de los archivos de gestión al archivo central o Semiactivo, de_x000a_acuerdo a lo estipulado en la tabla de retención documental y diligenciando el formato único de Transferencias_x000a_documentales. …”"/>
    <s v="La mayoría de los integrantes del GCEA no revisan ni gestionan oportunamente la solicitudes que llegan a través del aplicativo Orfeo y falta conocimiento avanzado de manejo de archivo físico por parte del asistente administrativo. "/>
    <x v="4"/>
    <s v="NIVEL CENTRAL"/>
    <x v="5"/>
    <m/>
    <s v="x"/>
    <s v="De Corrección"/>
    <s v="Organizar los archivos de gestión fisicos y digitales y realizar un control periódico de los archivos digitales"/>
    <d v="2020-06-20T00:00:00"/>
    <x v="5"/>
    <n v="379"/>
    <s v="VENCIDA"/>
    <s v="Plan de trabajo"/>
    <s v="CANTIDAD"/>
    <n v="1"/>
    <m/>
    <m/>
    <s v="JAIRO ADRIANO ARTEAGA VELASQUEZ"/>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
  </r>
  <r>
    <s v="AUDITORÍA INTERNA "/>
    <m/>
    <d v="2020-05-08T00:00:00"/>
    <s v="NO CONFORMIDAD "/>
    <s v="No Conformidad No.4 No se da cumplimiento en su totalidad a la actividad No 10 del procedimiento en lo que_x000a_corresponde a: “… Transferir las series documentales de los archivos de gestión al archivo central o Semiactivo, de_x000a_acuerdo a lo estipulado en la tabla de retención documental y diligenciando el formato único de Transferencias_x000a_documentales. …”"/>
    <s v="La mayoría de los integrantes del GCEA no revisan ni gestionan oportunamente la solicitudes que llegan a través del aplicativo Orfeo y falta conocimiento avanzado de manejo de archivo físico por parte del asistente administrativo. "/>
    <x v="4"/>
    <s v="NIVEL CENTRAL"/>
    <x v="5"/>
    <m/>
    <s v="x"/>
    <s v="Correctiva"/>
    <s v="elaborar diagnóstico del estado de los archivos de gestión y organziar los archivos físicos y digitales."/>
    <d v="2020-06-20T00:00:00"/>
    <x v="5"/>
    <n v="379"/>
    <s v="VENCIDA"/>
    <s v="Plan de trabajo"/>
    <s v="CANTIDAD"/>
    <n v="1"/>
    <m/>
    <m/>
    <s v="JAIRO ADRIANO ARTEAGA VELASQUEZ"/>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
  </r>
  <r>
    <s v="AUDITORÍA INTERNA "/>
    <m/>
    <d v="2020-05-08T00:00:00"/>
    <s v="NO CONFORMIDAD "/>
    <s v="No Conformidad No.4 No se da cumplimiento en su totalidad a la actividad No 10 del procedimiento en lo que_x000a_corresponde a: “… Transferir las series documentales de los archivos de gestión al archivo central o Semiactivo, de_x000a_acuerdo a lo estipulado en la tabla de retención documental y diligenciando el formato único de Transferencias_x000a_documentales. …”"/>
    <s v="La mayoría de los integrantes del GCEA no revisan ni gestionan oportunamente la solicitudes que llegan a través del aplicativo Orfeo y falta conocimiento avanzado de manejo de archivo físico por parte del asistente administrativo. "/>
    <x v="4"/>
    <s v="NIVEL CENTRAL"/>
    <x v="5"/>
    <m/>
    <s v="x"/>
    <s v="Correctiva"/>
    <s v="solicitar sensibilizaciones en el manejo de los archivos físicos y digitales."/>
    <d v="2020-06-20T00:00:00"/>
    <x v="5"/>
    <n v="379"/>
    <s v="VENCIDA"/>
    <s v="Capacitaciones"/>
    <s v="CANTIDAD"/>
    <n v="1"/>
    <m/>
    <m/>
    <s v="JAIRO ADRIANO ARTEAGA VELASQUEZ"/>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0-05-08T00:00:00"/>
    <s v="NO CONFORMIDAD "/>
    <s v="No Conformidad No.4 No se da cumplimiento en su totalidad a la actividad No 10 del procedimiento en lo que_x000a_corresponde a: “… Transferir las series documentales de los archivos de gestión al archivo central o Semiactivo, de_x000a_acuerdo a lo estipulado en la tabla de retención documental y diligenciando el formato único de Transferencias_x000a_documentales. …”"/>
    <s v="La mayoría de los integrantes del GCEA no revisan ni gestionan oportunamente la solicitudes que llegan a través del aplicativo Orfeo y falta conocimiento avanzado de manejo de archivo físico por parte del asistente administrativo. "/>
    <x v="4"/>
    <s v="NIVEL CENTRAL"/>
    <x v="5"/>
    <m/>
    <s v="x"/>
    <s v="Correctiva"/>
    <s v="Control de gestión de archivos digitales"/>
    <d v="2020-06-20T00:00:00"/>
    <x v="5"/>
    <n v="379"/>
    <s v="VENCIDA"/>
    <s v="Estado de Orfeos de la Dependencia"/>
    <s v="CANTIDAD"/>
    <n v="1"/>
    <m/>
    <m/>
    <s v="JAIRO ADRIANO ARTEAGA VELASQUEZ"/>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19-11-30T00:00:00"/>
    <s v="NO CONFORMIDAD "/>
    <s v="No Conformidad No 8:Se registran elementos recibidos en comodatos-administración que de acuerdo con la información suministrada en la auditoria, estos elementos no son de responsabilidad de la entidad como la casa y los paneles solares que se encuentran asignados a la sede de Nuquí ocasionando gastos por concepto de seguros entre otros."/>
    <s v="Están pendientes los trámites para liquidar el comodato y el convenio establecidos con la Alcaldía y Fontur. "/>
    <x v="5"/>
    <s v="DTPA"/>
    <x v="6"/>
    <m/>
    <s v="x"/>
    <s v="Correctiva"/>
    <s v="Relizar las acciones pertinentes para la liquidacion total del comodato dejando implmentaado el procedimeinto de reitoro de los equipos del inventario del Parque."/>
    <d v="2020-08-15T00:00:00"/>
    <x v="6"/>
    <n v="639"/>
    <s v="VENCIDA"/>
    <s v="Comunicaciones"/>
    <s v="CANTIDAD"/>
    <n v="1"/>
    <d v="2022-05-13T00:00:00"/>
    <s v="Se identifico el comodato o préstamo de uso a titulo precario No.NQ-CM-002-14 con el cual se tiene el punto de promoción y divulgación de parques nacionales naturales de Colombia y desarrollo de programas de apoyo a las comunidades artesanales de la localidad del municipio de Nuquí Chocó; sin embargo esta liderado por la unidad administrativa especial de aeronáutica civil; firmado en su entonces por la doctora Julia Miranda Londoño quien era la Directora General de PNNC y la directora del la Aeronáutica Regional Antioquia._x000a_Por lo anterior se viene gestionando con NC la firma de acta de restitución de inmueble en comodato para la entrega de los equipos y el retiro del inventario de la DTPA._x000a_Evidencias:_x000a_-Contrato de comodato No. NQ-CM-002-14_x000a_-Acta de restitución inmueble en comodato de la Aeronáutica civil unidad administrativa especial_x000a_-Remisión de acta a NC para firma"/>
    <s v="YESMINDELID RIAÑO SASTRE"/>
    <m/>
    <m/>
    <m/>
    <x v="0"/>
    <m/>
    <s v="Suscrito según memorando No. 20201200006463 del 13 de agosto de 2020._x000a_Se autoriza prorroga según memorando 20201200011083 del 4/12/2020. _x000a_Mediante memorando No. 20217500010333 del 16/06/2021, se presentan las evidencias de avance para el cumplimiento.._x000a_Medainte memorando No. 20217500013533 del 6/08/2021 se presenta porrroga hasta el 30/11/2021_x000a_Medainte memorando No.20211200007093 del 11/08/2021  se prorroga  la accion._x000a_Mediante radicado 20217500023503 del 31/12/21 del 31/12/2021  solicta prorroga de la acción_x000a_Se requiere mediante memorando 20221200002833 del 30/03/2022_x000a_Se requiere mediante radicado 20221200009433 del 29 de septiembre de 2022_x000a_Se da respuesta mediante memorando 20221200012183 del 27/12/2022_x000a_06/06/20023: Mediante memorando No.20231200002943 de fecha 24 de mayo de 2023, se requirió al responsable evidencia de las acciones vencidas ._x000a_"/>
  </r>
  <r>
    <s v="AUDITORÍA INTERNA "/>
    <m/>
    <d v="2020-08-18T00:00:00"/>
    <s v="NO CONFORMIDAD "/>
    <s v="No conformidad No.3. No se evidenció el consecutivo en el listado de visitantes y control de recaudo presentado por PNN Old Providence, en el mes de febrero de 2020, es decir, que se cumple parcialmente las actividades 7 y 9 del procedimiento Recaudo y registro de ingreso. Es necesario llevar un control del resumen de la boletería vendida."/>
    <s v="No hubo un punto de control que nos permitiera evidenciar el consecutivo faltante dado que correspondia a exento y por ende no afectaba el reporte financiero"/>
    <x v="3"/>
    <s v="DTCA"/>
    <x v="1"/>
    <m/>
    <s v="x"/>
    <s v="Correctiva"/>
    <s v="Establecer un punto de control con el profesional de ecoturismo y contador de la DTCA a fin de garantizar el consecutivo en la boletaria independiente que afecte o no el valor recaudado "/>
    <d v="2020-10-07T00:00:00"/>
    <x v="1"/>
    <n v="394"/>
    <s v="VENCIDA"/>
    <s v="Consecutivo de facturacion del pnn old providence "/>
    <s v="PORCENTAJE"/>
    <n v="1"/>
    <m/>
    <m/>
    <s v="FANNY SABOGAL AGUDELO"/>
    <m/>
    <m/>
    <m/>
    <x v="0"/>
    <m/>
    <s v="Solicitud de suscripción PM-PG 2020430004783 07102020, sucripción del PM orfeo 2020120008943 del 29102020._x000a_Con Orfeo No. 20211200001813 del 8 de marzo de 2021 el Grupo de Control Interno aprobó la prórroga._x000a_El Grupo de Control Interno con Orfeo N. 20211200009393 del 30 de septiembre concedio prórroga hasta el  30 de junio de 2022._x000a_El Grupo de Control Interno con Orfeo N. 20221200008613 del 04 de agosto concedio prórroga hasta el  30 de noviembre de 2022._x000a_06/06/20023: Mediante memorando No.20231200002913 de fecha 23 de mayo de 2023, se requirió al responsable evidencia de las acciones vencidas ."/>
  </r>
  <r>
    <s v="AUDITORIA INTERNA "/>
    <m/>
    <d v="2022-09-12T00:00:00"/>
    <s v="NO CONFORMIDAD "/>
    <s v="No Conformidad #3: Como resultado de la verificación de los documentos a cargo del Proceso Administración y Manejo del Sistema_x000a_de Parques Nacionales Naturales, se evidenció que trece (13) documentos de veinticuatro (24) disponibles en el_x000a_Modelo Integrado de Planeación y Gestión- SGI no se encuentran elaborados y/o presentan inconsistencia en_x000a_cuanto a la definición de algunas características de los mismos, incumplimiento con los lineamientos estipulados_x000a_en el instructivo Elaboración, Actualización y Derogación de Documentos del Sistema de Gestión Integrado – SGI. "/>
    <s v="No hay socialización ni orientación a los temáticos encargados de los documentos  en base al instructivo Elaboración, Actualización y Derogación de Documentos del Sistema de Gestión Integrado – SGI, para  la actualización de  documentos."/>
    <x v="0"/>
    <s v="NIVEL CENTRAL"/>
    <x v="7"/>
    <m/>
    <s v="x"/>
    <s v="Correctiva"/>
    <s v="Analizar las incosistencias de los documentos,hacer los ajustes requeridos y solicitar la oficialización a la OAP."/>
    <d v="2022-10-12T00:00:00"/>
    <x v="7"/>
    <s v="CERRADA"/>
    <s v="CERRADA"/>
    <s v="Docuemntos oficializados_x000a_"/>
    <s v="CANTIDAD"/>
    <n v="13"/>
    <m/>
    <m/>
    <s v="PAULA ANDREA ARCINIEGAS "/>
    <m/>
    <m/>
    <m/>
    <x v="1"/>
    <d v="2023-11-08T00:00:00"/>
    <s v="Se aprueba plan de mejora con Orfeo No 20221200010013 de fecha 25/10/2022_x000a_19/04/203: Mediante memorando no. 20222200004283 de fecha 27-12-2022 el responsable solicita prórroga para la  acción correctiva para el 30 de abril de 2023._x000a_19/04/2023: Mediante memorando no. 20221200012323 de fecha 30-12-2022 el Grupo de Control Interno concedió la prórroga para el día 30 de abril de 2023 _x000a_20/04/2023: Mediante memorando no. 20232200000313 de fecha 30-01-2023 el responsable allegó el primer avance correspondiente a la primera acción correctiva._x000a_20/04/2023: El Grupo de Control Interno validó la evidencia suministrada por el responsable,constatando la socialización de los documentos sujetos a actualizción y derogación del Sistema de Gestión Inetegrado (SGI), por medio de la trazabilidad de correos electrónicos de fechas19 de agosto de 2022, 6 de octubre de 2022,7 de octubre de 2022, 21 de octubre de 2022, en los cuales se indicarón pautas para el procedimiento._x000a_20/04/2023: Por medio de memorando no 20231200001763 de fecha 27-03-2023 el Grupo de Control Interno informó los avances de gestión se reciben solo cuando se haya cumplido con la actividad en su totatalidad._x000a_8/06/2023: Mediante memorando No.20232200001013 de fecha 25/04/2023, el responsable solicitó prórroga para el cumplimiento de la acción, ya que  los documentos que hacen parte de las actualizaciones y ajustes son de la linea tematica de educacidn ambiental. Esta linea se integra  al proceso de gestidn de comunicaciones y los ajustes en los documentos deben tener directrices impartidas desde su nuevo proceso_x000a_8/06/2023: Mediante memorando No.20231200002803 del 17 de mayo de 2023 se concedió prorroga hasta el 30 de septiembre de 2023_x000a_17/10/2023: Mediante memorando No.20232200002373 del 22 de septiembre de 2023, el reponsable remitió solicutd de prórroga para el cumplimiento de la acción, ya que han presentando dificultades para los ajustes de los documentos pendientes, el Grupo de Control Interno evaluó la justificiacón y mediante memorando No. 20231200006003 del 17 de octubre de 2023  informó la ampliación para la ejecución de la acción, con fecha del 30 de octubre de 2023. Adicionalmente recalco el cumplimiento de la misma ya que es la tercera aprobación de prórroga. _x000a_8/11/2023: Mediante memorando No. 20232200002863  del 25 de octubre   el responsable remitió evidencia, el Grupo de Control Interno verificó la validéz de los soportes por lo cual mediante memorando No.20231200006373 del 8 de noviembre del 2023 socializó el cierre de la acción No.2 de la No conformidad No.3"/>
  </r>
  <r>
    <s v="AUDITORÍA INTERNA "/>
    <m/>
    <d v="2020-11-27T00:00:00"/>
    <s v="NO CONFORMIDAD "/>
    <s v="NO CONFORMIDAD No. 3: No se evidenció cumplimiento por parte del Parque Nacional Natural Gorgona a lo establecido en la actividad No 8 del procedimiento Gestión del Riesgo de Desastres Naturales y Socionaturales._x000a__x000a_Actividad No 8: Socializar el Plan de Emergencia y Contingencia por Desastres Naturales y Socionaturales a los Consejos Municipales y Departamentales de Gestión del Riesgo."/>
    <s v="No se aplicó el procedimiento como está establecido en la actividad No. 8, en lo que corresponde al procedimiento de Gestión del Riesgo de Desastres Naturales"/>
    <x v="0"/>
    <s v="DTPA"/>
    <x v="8"/>
    <m/>
    <s v="x"/>
    <s v="Correctiva"/>
    <s v="Aplicación y cumplimiento del procedimiento de Gestión de Riesgo de Desastres Naturales, en lo correspondiente a la gestión con los  los Consejos Municipales y Departamentales de Gestión del Riesgo, para incluir en las agendas de las reuniones la socialización del plan de Emergencia y Contingencia  por Desastres Naturales  del PNN Gorgona"/>
    <d v="2021-02-01T00:00:00"/>
    <x v="8"/>
    <n v="151"/>
    <s v="VENCIDA"/>
    <s v="No. socializaciones programadas/ socializaciones ejecutadas"/>
    <s v="CANTIDAD"/>
    <n v="4"/>
    <d v="2022-11-10T00:00:00"/>
    <s v="Se generó un espacio, con el equipo de trabajo del PNNG,  asi como, con entidades residentes  y organismos residentes en el AP, en donde, se socializó el Plan de Emergencia y contingencias de desastres naturales._x000a_-Registro fotográfico del espacio_x000a_-Lista y ayuda de memoria del espacio generado."/>
    <s v="PAULA ANDREA ARCINIEGAS"/>
    <m/>
    <m/>
    <m/>
    <x v="0"/>
    <m/>
    <s v="SUSCRITO MEDIANTE ORFEO No 20211200000943 DEL 02-02-2021._x000a_Mediante memo 20217500023503 del 31/12/21 indica que esta en proceso de actualización,  Se requiere mediante memorando 20221200002833 del 30/03/2022_x000a_Se hace seguimiento con el enlace de calidad de la DTPA el día 28 de septiembre de 2022  mediante reunión_x000a_Se requiere mediante radicado 20221200009433 del 29 de septiembre de 2022_x000a_Se da respuesta con memorando 20221200011203 del  29/11/2022_x000a__x000a_27/06/2023: Mediante memorando No. 20231200002823 de 23 de mayo de 2023, el Grupo de Control Interno Solicito evidencias de las acciones vencidas._x000a__x000a_27/06/2023: Mediante memorando No 20237500011203 del 29 de mayo de 2023, el responsable comunió que el  Plan de Emergencia y contingencias de desastres naturales no se en cuentra aprobado._x000a__x000a__x000a_27/06/2023:  Mediante memorando No. 20231200002823 de 31 de mayo de 2023, el Grupo de Control Interno informó nuevo plazo de entrega para la acción de la No Conformidad No. 3  hasta el 31 de julio de 2023."/>
  </r>
  <r>
    <s v="AUDITORÍA INTERNA "/>
    <n v="259"/>
    <d v="2020-11-23T00:00:00"/>
    <s v="NO CONFORMIDAD "/>
    <s v="NO CONFORMIDAD No. 5: Se evidencia en contratos de obra y suministro, falta de acta de liquidación del contrato, lo que implica incumplimiento a la actividad 13 del procedimiento ABS_PR_05."/>
    <s v="No se realizo la supervisión de los contratos de obra y suministro en la actividad correspondiente a su liquidación a efectos de proceder de manera oportuna."/>
    <x v="1"/>
    <s v="DTPA"/>
    <x v="9"/>
    <m/>
    <s v="x"/>
    <s v="Correctiva"/>
    <s v="Proceder con la liquidación de los contratos de obra y de suministro de la vigencia 2019. "/>
    <d v="2021-05-01T00:00:00"/>
    <x v="9"/>
    <n v="332"/>
    <s v="VENCIDA"/>
    <s v="Actas de liquidación elaboradas, firmadas y publicadas."/>
    <s v="PORCENTAJE"/>
    <n v="1"/>
    <m/>
    <m/>
    <s v="MARIA MERCEDES MEDINA"/>
    <m/>
    <m/>
    <m/>
    <x v="0"/>
    <m/>
    <s v="Suscrito mediante  Orfeo  radicado  No 20211200003113 DEL 26-04-2021._x000a_ Se requiere mediante memorando 20221200002833 del 30/03/2022 _x000a_Se requiere mediante radicado 20221200009433 del 29 de septiembre de 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r>
  <r>
    <s v="AUDITORIA INTERNA "/>
    <m/>
    <d v="2022-10-20T00:00:00"/>
    <s v="NO CONFORMIDAD "/>
    <s v="NO CONFORMIDAD 10: GRUPO DE TALENTO HUMANO De acuerdo con la revisión de los expedientes 2021440610100008E,.20214406101000024E, 2015440610100006E, 20154406101000011E, 2021440610100005E, 20164406101000003E, se evidencia que no se realizó la evaluación médica de retiro conforme lo descrito en la actividad del procedimiento GTH_PR_26_Desvinculacion_asistida_V_1."/>
    <s v="El procedimiento GTH_PR_26_Desvinculacion_asistida_V_1 se encuentra desactualizado  "/>
    <x v="6"/>
    <s v="NIVEL CENTRAL"/>
    <x v="10"/>
    <m/>
    <s v="x"/>
    <s v="Correctiva"/>
    <s v="Socializar el procedimiento GTH_PR_26_Desvinculacion_asistida_V_1"/>
    <d v="2022-11-28T00:00:00"/>
    <x v="3"/>
    <n v="152"/>
    <s v="VENCIDA"/>
    <s v="procedimiento GTH_PR_26_Desvinculacion_asistida_V_1 socializado"/>
    <s v="CANTIDAD"/>
    <n v="1"/>
    <m/>
    <m/>
    <s v="FANNY SABOGAL AGUDELO"/>
    <m/>
    <m/>
    <m/>
    <x v="0"/>
    <m/>
    <s v="Mediante memorando con radicado Orfeo No 20221200011333 de fecha 5 diciembre de 2022 se aprobó la suscripción del plan de mejoramiento. _x000a_15/12/2023: Mediante memorando No. 20231200007233 del 4 de diciembre de 2023, se requirio evidencias de las acciones que se encuenrtan en estado abierto vencidas con el fin de actualizar la matriz."/>
  </r>
  <r>
    <s v="AUDITORÍA INTERNA "/>
    <m/>
    <d v="2021-07-22T00:00:00"/>
    <s v="NO CONFORMIDAD "/>
    <s v="NO CONFORMIDAD No.3 No se evidenciaron los soportes de Facturación por concepto de servicio de alimentos y bebidas para las vigencias 2015 y 2016."/>
    <s v="Falta de apropiación de la normatividad de archivo y técnicas gestión documental "/>
    <x v="7"/>
    <s v="DTCA"/>
    <x v="3"/>
    <m/>
    <s v="x"/>
    <s v="Correctiva"/>
    <s v="Archivar copia digital de las facturas generadas a partir de 2021  por la Empresa Comunitaria _x000a__x000a_"/>
    <d v="2021-09-01T00:00:00"/>
    <x v="10"/>
    <n v="243"/>
    <s v="VENCIDA"/>
    <s v="Copia digital de las facturas generadas "/>
    <s v="PORCENTAJE"/>
    <n v="1"/>
    <d v="2022-11-11T00:00:00"/>
    <s v="Se ha avanzado, sin embargo a la fecha no ha sido posible tener todas las copias digitales. En virtud de la anterior se solicita prórroga a 30/11/2022"/>
    <s v="FANNY SABOGAL AGUDELO"/>
    <m/>
    <m/>
    <m/>
    <x v="0"/>
    <m/>
    <s v="Se suscribe mendiante memorando 20211200009203 de fecha 28 de septiembre de 2021 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con radicado Orfeo No 20226510002483 del 02 de noviembre de 2022 la Dirección Teritorial remite el reporte de avances de la acción y solicita reprogramación en la fecha de cumplimiento, a lo cual el GCI mediante memorando con radicado Orfeo No 20221200011433 del 05 de diciembre de 2022 comunica que se otorga la prorroga para cumplimiento de la acción hasta el 09 de diciembre de 2022. _x000a__x000a_Se recibe memorando Orfeo No 20226510002743 del 23/12/2022 donde se eallegan soportes de las gestiones adelantadas para el cumplimiento del plan de mejoera y se da respuesta con memorando No 20221200012133 de fecha 27 de diciembre de 2022, donde se prorroga de la acción hasta el 30/03/2022_x000a_20/04/2023: Mediante memorando no.20236660000733  de fecha 23-02-2023 el responsable solicitó prórroga para el cumplimiento del Plan de Mejoramiento para la fecha 30/04/2023, a causa de que las facturas que se deben_x000a_archivar deben ser remitidas por el Eco Hotel La Cocotera, y a pesar de las solicitudes no se han recibido respuesta alguna. _x000a__x000a_20/04/2023: El Grupo de Control Interno mediangte memorando no. 20231200001353 de fecha  28/02/2023 concedió la prórroga para el cumplimiento de la acción propuesta."/>
  </r>
  <r>
    <s v="AUDITORÍA INTERNA "/>
    <n v="352"/>
    <d v="2021-07-22T00:00:00"/>
    <s v="NO CONFORMIDAD "/>
    <s v="NO CONFORMIDAD No.12 Los inventarios no se encuentran actualizados. Año tras año se registran las mismas observaciones sobre los mismos elementos que por su naturaleza y estado deben ser reparados, devueltos o reintegrados para el trámite administrativo correspondiente, la infraestructura registrada no involucra los elementos descritos en el otrosí No.3 suscrito el 18 de septiembre de 2013, acuerdo PRIMERO que modifica la Cláusula No.2 alcance, incumpliendo lo establecido en la Obligación No.10 de la Cláusula No.6 del Contrato de Ecoturismo Comunitario No.001 de 2008 entre Parques Nacionales Naturales de Colombia y la Empresa Comunitaria “Nativos Activos”."/>
    <s v=" Desconocimiento del documento de inventario sobre el cual se deberían realizar las actualizaciones_x0009__x0009__x0009__x000a__x0009__x0009__x0009__x000a__x0009__x0009__x0009__x000a__x0009__x0009__x0009__x000a__x0009__x0009__x0009_"/>
    <x v="5"/>
    <s v="DTCA"/>
    <x v="3"/>
    <m/>
    <s v="x"/>
    <s v="Correctiva"/>
    <s v="Realizar las gestiones pertinentes para la actualización del inventario "/>
    <d v="2021-09-01T00:00:00"/>
    <x v="3"/>
    <n v="152"/>
    <s v="VENCIDA"/>
    <s v="Formato Inventario de elementos /cuentadante GRF_FO_17"/>
    <s v="CANTIDAD"/>
    <n v="1"/>
    <d v="2022-06-10T00:00:00"/>
    <s v="EL área avanza en la gestión para la actualización del inventario de la cocotera. Se anexan (Anexo 15. listado de asistencia con la DTCA, Anexo 16. Memorando de solicitud inventario Cocotera) Se solicita ampliar la fecha de cumplimiento hasta el  30 de Noviembre de 2022"/>
    <s v="FANNY SABOGAL AGUDELO"/>
    <m/>
    <m/>
    <m/>
    <x v="0"/>
    <m/>
    <s v="Se suscribe mendiante memorando 20211200009203_x000a__x000a_Mediante Orfeo 20221200006543 de fecha 28 de junio de 2022, se da respuesta a memorando radicado por la Dirección Territorial Caribe con Orfeo No 20226510001993 de fecha 10 de junio de 2022, donde se solicita la reprogramación de la acción al 30 de julio de 2022. por lo que se procede a la reprogramación. 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_x000a__x000a_Mediante memorando con radicado Orfeo No 20226510002483 del 02 de noviembre de 2022 la Dirección Teritorial remite el reporte de avances de la acción y solicita reprogramación en la fecha de cumplimiento, a lo cual el GCI mediante memorando con radicado Orfeo No 20221200011433 del 05 de diciembre de 2022 comunica que se otorga la prorroga para cumplimiento de la acción hasta el 09 de diciembre de 2022. _x000a__x000a_Se recibe memorando Orfeo No 20226510002743 del 23/12/2022 donde se eallegan soportes de las gestiones adelantadas para el cumplimiento del plan de mejoera y se da respuesta con memorando No 20221200012133 de fecha 27 de diciembre de 2022,, donde se prorroga de la acción hasta el 28/02/2023_x000a__x000a_GCI:20/04/2023: Medianete memorando no 20236660000733 de fecha 3-02-2023 el responsable solicita prórroga para la fecha 30/05/2023 para el cumplimiento del Plan de Mejoramiento._x000a__x000a_GCI:20/04/2023: Medianete memorando no 20231200001353 de fecha 28-02-2023l Grupo de Control Interno concedió prórroga con fecha de 30/05/2023_x000a__x000a_28/06/2023: mediante memorando N° 20231200003783 del 28 de junio de 2023 se concede prorroga hasta el 30 de julio de 2023"/>
  </r>
  <r>
    <s v="AUDITORÍA INTERNA "/>
    <m/>
    <d v="2021-07-22T00:00:00"/>
    <s v="NO CONFORMIDAD "/>
    <s v="NO CONFORMIDAD No.29 En verificación de la Primera Fase de auditoria no se evidenció cumplimiento de la acreditación de la afiliación y pago de Seguridad Social para los trabajadores asociados al contrato. Para la vigencia 2016 falta la acreditación para los meses enero, febrero, marzo y noviembre y para la vigencia 2020 faltan las evidencias de los meses de abril, mayo junio y julio respectivamente, por lo anterior no se está dando cumplimiento a la obligación No.26, de la cláusula No.6 del Contrato de Ecoturismo Comunitario No.001 de 2008._x000a_ _x000a_"/>
    <s v="Falencias en el ejercicio de la supervisión _x000a_   _x000a__x0009__x0009__x0009__x000a__x0009__x0009__x0009__x000a__x0009__x0009__x0009__x000a__x0009__x0009__x0009_"/>
    <x v="7"/>
    <s v="DTCA"/>
    <x v="3"/>
    <m/>
    <s v="x"/>
    <s v="De Corrección"/>
    <s v="Almacenar acreditación por parte del Representante Legal de la Empresa Comunitaria  de la afiliación y pago de Seguridad Social para los trabajadores asociados al contrato para los periodos enero, febrero, marzo y noviembre 2016 y  abril, mayo junio y julio 2020"/>
    <d v="2021-09-01T00:00:00"/>
    <x v="11"/>
    <n v="385"/>
    <s v="VENCIDA"/>
    <s v="Documento - acreditación "/>
    <s v="CANTIDAD"/>
    <n v="8"/>
    <d v="2022-11-02T00:00:00"/>
    <s v="La ECNA remitio al AP copia de las planillas de aportes correspondientes al primer semestre del 2022, se continua realizando el seguimiento Anexo 20. Planillas de aportes 2022. Se solicita prorroga hasta el 30 de noviembre para adjuntar las planillas faltantes "/>
    <s v="FANNY SABOGAL AGUDELO"/>
    <m/>
    <m/>
    <m/>
    <x v="0"/>
    <m/>
    <s v="Se suscribe mendiante memorando 20211200009203 de fecha 28 de septiembre de 2021 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con radicado Orfeo No 20226510002483 del 02 de noviembre de 2022 la Dirección Territorial remitió el reporte de evidencias de la acción. El Grupo de Control Interno mediante memorando con radicado Orfeo No 20221200011433 del 05 de diciembre de 2022 comunica que se otorga el plazo de reprogramación de la acción para el 09 de diciembre de 2022._x000a__x000a_28/06/2023: mediante memorando No 20231200003783 del 28 de junio de 2023 se solicita aclarar evidencia para proceder con el cierre._x000a__x000a_"/>
  </r>
  <r>
    <s v="AUDITORÍA INTERNA "/>
    <n v="397"/>
    <d v="2021-06-30T00:00:00"/>
    <s v="NO CONFORMIDAD "/>
    <s v="NO CONFORMIDAD No. 1: No efectuar otro si a la cláusula 35 del contrato de concesión No. 001 de 2016, que aclarare o derogare la necesidad de la existencia de la póliza de calidad y estabilidad de obras"/>
    <s v="No se tuvo en cuenta solicitar la realización del Otro si del contrato."/>
    <x v="2"/>
    <s v="DTPA"/>
    <x v="8"/>
    <m/>
    <s v="x"/>
    <s v="Correctiva"/>
    <s v=" Solicitar mediante memorando interno la eliminación de la exigencia de la póliza de calidad y estabilidad de la obra para que la SSNA realice la respectiva modificación contractual. "/>
    <d v="2021-10-01T00:00:00"/>
    <x v="12"/>
    <n v="728"/>
    <s v="VENCIDA"/>
    <s v="Solicitud de Modificación del contrato "/>
    <s v="CANTIDAD"/>
    <n v="1"/>
    <d v="2022-11-10T00:00:00"/>
    <s v="Se remitió la solicitud a la oficina SSNA, con el fin de eliminar la exigencia de la póliza de calidad y espabilidad de obra _x000a_-Solicitud de eliminación de la exigencia de póliza de calidad y estabilidad de obra."/>
    <s v="MARIA MERCEDES MEDINA - ABOGADA 2"/>
    <m/>
    <m/>
    <m/>
    <x v="0"/>
    <m/>
    <s v="Se suscribe mediante memorando   2021120001010 del 19/10/2021_x000a_ Se requiere mediante memorando 20221200002833 del 30/03/2022_x000a_Se requiere mediante memorando 20221200006563 del 28-06-2022_x000a_Se hace seguimiento con el enlace de calidad de la DTPA el día 29 de agosto de 2022 mediante reunión_x000a_Se hace seguimiento con el enlace de calidad de la DTPA el día 28 de septiembre de 2022  mediante reunión_x000a_Se requiere mediante radicado 20221200009433 del 29 de septiembre de 2022_x000a_Se da respuesta con memorando 20221200011203 del 29/11/2022_x000a_Se da respuesta con memorando 20221200012183 del 27/12/2022_x000a_21/09/2023: Con memorando 20231200004543 del 11 de agosto de 2023, se reitera el memorando 20231200012183 del 27 de diciembre de 2022 donde se solicitaron las evidencias de las acciones vencidas._x000a_Con memorando 20237500017393 del 16 de agosto de 2023, se dió respuesta por la DTP, remitiendo la evidencia de envío del memorando con radicación 20227670008733 de fecha 20-05-2022 a la Subdirección de Sostenibilidad y Negocios Ambientales y al Grupo de Contratación, asunto  Solicitud de OTRO SI retiro necesidad de la existencia de la pólica de calidad y estabilidad de la obra._x000a_"/>
  </r>
  <r>
    <s v="AUDITORÍA INTERNA "/>
    <n v="423"/>
    <d v="2021-06-30T00:00:00"/>
    <s v="NO CONFORMIDAD "/>
    <s v="NO CONFORMIDAD No. 27: No se encontró en el desarrollo de la auditoría interna al Contrato de Concesión No. 001 de 2016 – Unión Temporal Concesión Gorgona para las Vigencias 2016- 2020, evidencia que demuestre el cumplimiento de la Cláusula No.15 Obligaciones del Concesionario: 15.2) Obligaciones Durante la Ejecución, 15.2.3) Obligaciones relacionadas con la Ac-utilización de las fichas técnicas de acuerdo con los mantenimientos realizados."/>
    <s v="Porque existe desconocimiento por parte del supervisor del contrato de concesión del requerimiento de documentar el seguimiento al plan de mantenimiento. "/>
    <x v="2"/>
    <s v="DTPA"/>
    <x v="8"/>
    <m/>
    <s v="x"/>
    <s v="De Corrección"/>
    <s v="Solicitar a la concesión la entrega de las fichas tecnicas de los mantenimientos ejecutados durante la ejecución del contrato_x000a_Crear un expediente virtual  (Drive) que contenga todos los documentos del seguimiento a la ejecución del contrato desde su inicio a la fecha, incluyendo las fichas tecnicas de acuerdo con los mantenimiento realizados "/>
    <d v="2021-10-31T00:00:00"/>
    <x v="13"/>
    <n v="547"/>
    <s v="VENCIDA"/>
    <s v="Memorando Carpeta Virtual"/>
    <s v="Unidad"/>
    <n v="2"/>
    <d v="2022-11-10T00:00:00"/>
    <s v="Se solicito en reunión realizada el 25 de junio de 2022 las fichas técnicas de los mantenimiento efectuados por la concesión, recibiendo de parte de la administración informes con los mantenimiento efectuados; sin embargo, en estos no se han implementados los formatos que se tienen desde PNNC para el mantenimiento de las infraestructura, por lo tanto en reunión realizada en el mes de julio en el AP, se socializa al administrador encargado los formatos y se solicitó nuevamente su entrega; en donde, a la fecha se recibieron los reportes adjuntos en la carpeta de evidencias; cargándose de igual forma en la carpeta compartida en drive._x000a_-Acta de reunión_x000a_-Lista de asistencia_x000a_-Acta de comité operativo Julio_x000a_-Informes de mantenimiento"/>
    <s v="MARIA MERCEDES MEDINA - ABOGADA 2"/>
    <m/>
    <m/>
    <m/>
    <x v="0"/>
    <m/>
    <s v="Se suscribe mediante memorando  2021120001010 del 19/10/2021_x000a_Mediante memorando  20211200012103 del 21/12/2021 se indica que no sirvio archivo de evidencias _x000a_Se prorroga mediante radicado 20221200004013 del 29-04-2022 hasta el 30/06/2022_x000a_Se requiere mediante radicado 20221200006563 del 28-06-2022_x000a_Se hace seguimiento con el enlace de calidad de la DTPA el día 29 de agosto de 2022 mediante reunión_x000a_Se hace seguimiento con el enlace de calidad de la DTPA el día 28 de septiembre de 2022  mediante reunión_x000a_Se requiere mediante radicado 20221200009433 del 29 de septiembre de 2022_x000a_Se da respuesta con memorando 20221200012183 del 27/12/2022_x000a_26/09/2023: Con memorando 20231200004543 del 11/08/2023 se requirieron evidencias del cumplimiento de las acciones._x000a_La DTP da respuesta con el memorando 20237500017393 del 16 de agosto de 2023"/>
  </r>
  <r>
    <s v="AUDITORÍA INTERNA "/>
    <n v="519"/>
    <d v="2021-09-22T00:00:00"/>
    <s v="NO CONFORMIDAD "/>
    <s v="No Conformidad No.1: No se evidencian en el desarrollo de la auditoría interna al Proceso Gestión de Recursos Financieros - Nivel Central y Direcciones Territoriales, las pre conciliaciones Bancarias correspondientes al procedimiento Gestión Contable – Código: GRFN_PR_15. Por parte del Nivel Territorial incumpliendo la actividad No. 4 y 5. "/>
    <s v="Incumplimiento al procedimiento de gestión contable, que permita realizar seguimiento a partidas conciliatorias dentro del mismo periodo y dar solución a las mismas en pro de no acumular partidas y soportar el proceso en debida forma de conciliaciones bancarias."/>
    <x v="3"/>
    <s v="NIVEL CENTRAL"/>
    <x v="4"/>
    <m/>
    <s v="x"/>
    <s v="Correctiva"/>
    <s v="Elaborar las preconciliaciones bancarias y deben constituir un soporte obligatorio para firma de conciliaciones bancarias."/>
    <d v="2021-12-01T00:00:00"/>
    <x v="4"/>
    <s v="CERRADA"/>
    <s v="CERRADA"/>
    <s v="Número de Preconciliaciones mensuales firmadas cada DT y NC"/>
    <s v="CANTIDAD"/>
    <n v="84"/>
    <m/>
    <m/>
    <s v="LUIS EBERTO COCA GONZÁLEZ"/>
    <m/>
    <m/>
    <m/>
    <x v="1"/>
    <d v="2023-08-29T00:00:00"/>
    <s v="Memorando 220204300001243 del 5 de junio de 2020 solicitud suscripción Plan de Mejoramiento auditoria 2018-2019, suscripción mediante memorando 20201200004353 de junio 11 de 2020. Memorando 202043000202093  de 01092020 y prorroga concedida orfeo 20201200007733 del 24092020. Memorando 20204300004703 del 03112020, solicitud prórroga. Concedida memorando 20201200009733 del 11112020._x000a__x000a_Mediante memorando 20221200002003 de feha de 07 de marzo del 2022, se solicita las evidencias para el  de cierre de las acciones vencidas._x000a__x000a_Esta acción se encuentra en procesos de depuracion en las mesas de trabajo realizadas entre el Grupo de Control Interno y el Grupo de Gestión Financiera, en el plan de mejoramiento del mes de julio se verá reflejado en estado actual de la acción._x000a__x000a_Se mantiene abierta mediante memorando No 20221200006933 del 14 de julio del 2022,  en el cual reposa el acta, la matriz y listados de asistencia de las mesas de trabajo adelantadas entre el Grupo de Gestión Financiera y Control Interno,  en cuanto no se evidenciaron las actas de socialización del procedimiento._x000a__x000a_Memorando 20221200008883 del 09 de septiembre del 2022, se aprueba refornulación de la acción._x000a__x000a_Memorando 20221200009803 del 11 de octubre del 2022, solicitud remision Plan de Mejoramiento por Porcesos Gestión con la reformulación. 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la reformulación acciones (2) y (9) vigencia 2019-30 marzo 2023.&quot; Plazos acordado entre  la Coordinadora Grupo de Gestión Financiera  y la Coordinadora Grupo Control Interno.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r>
  <r>
    <s v="AUDITORÍA INTERNA "/>
    <m/>
    <d v="2021-09-22T00:00:00"/>
    <s v="NO CONFORMIDAD "/>
    <s v="No Conformidad No. 1: No se evidencian en el desarrollo de la auditoría interna al Proceso Gestión de Recursos Financieros - Nivel Central y  Direcciones Territoriales, las pre conciliaciones Bancarias correspondientes al procedimiento Gestión Contable – Código:  GRFN_PR_15. Por parte del Nivel Territorial incumpliendo la actividad No. 4 y 5"/>
    <s v="Incumplimiento al procedimiento de gestión contable, que permita realizar seguimiento a partidas conciliatorias dentro del mismo periodo y dar solución a las mismas en pro de no acumular partidas y soportar el proceso en debida forma de conciliaciones bancarias."/>
    <x v="3"/>
    <s v="NIVEL CENTRAL"/>
    <x v="4"/>
    <m/>
    <s v="x"/>
    <s v="Correctiva"/>
    <s v="Actualizar y socializar el procedimiento incluyendo punto de control que garantice el cumplimiento de las preconciliaciones por parte de las Direcciones Territoriales"/>
    <d v="2021-12-01T00:00:00"/>
    <x v="4"/>
    <n v="274"/>
    <s v="VENCIDA"/>
    <s v="Procedimiento actualizado y socializado"/>
    <s v="CANTIDAD"/>
    <n v="1"/>
    <m/>
    <m/>
    <s v="LUIS EBERTO COCA GONZÁLEZ"/>
    <m/>
    <m/>
    <m/>
    <x v="0"/>
    <m/>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1/11/2022 de noviembre 2022 Ampliación del plazo hasta el 30/03/ 2023._x000a__x000a_15/12/2023: Mediante memorando No. 20231200007223 del 4 de diciembre de 2023, se requirio evidencias de las acciones que se encuenrtan en estado abierto vencidas con el fin de actualizar la matriz."/>
  </r>
  <r>
    <s v="AUDITORÍA INTERNA"/>
    <n v="525"/>
    <d v="2021-09-22T00:00:00"/>
    <s v="NO CONFORMIDAD "/>
    <s v="No conformidad 2: Se evidenció que para el cierre de la vigencia 2020 y a marzo de 2021 presenta la DTCA en cuanto a saldos de convenios sin legalizar de la cuenta 190801 un valor de $172.467.257 – FONAM vigencia 2014 y $554.571.162 correspondiente a vigencias anteriores desde la vigencia 2016. De igual forma la DTAO con un saldo sin legalizar de convenios al cierre de la vigencia 2020 y marzo 2021 un valor de $25.000.000. La situación descrita anteriormente trae como consecuencias medidas negativas por parte del Ministerio de Hacienda – GRUPO PAC, en cuanto a la penalización con la no colocación de PAC para PNNC, por el déficit de recaudo fiscal, como se ha advertido en mesa de trabajo con el Ministerio de Hacienda y esto significaría incumplimiento en cuanto al pago de las obligaciones contraídas con proveedores de bienes o servicios de la entidad que pueden terminar en reclamaciones contractuales, incumpliendo el Procedimiento GESTIÓN CONTABLE Código: GRFN_PR_15 – Actividades No. 11 y 15."/>
    <s v="No se ha dado reforzado desde el Nivel Central  con participación de supervisores, contratos, contadores respecto a las implicaciones del no acatamiento de la norma presupuestal y las cláusulas de los contratos respecto a convenios sin ejecución total dentro del año fiscal. Falta seguimiento periódico."/>
    <x v="3"/>
    <s v="DTAO"/>
    <x v="11"/>
    <m/>
    <s v="x"/>
    <s v="Correctiva"/>
    <s v="Realizar una mesa de trabajo integral con Contratos, supervisores, contadores NC y DTS y fijar lineamientos e implicaciones respecto a la ejecución anual de los convenios y dar seguimiento trimestral."/>
    <d v="2021-12-01T00:00:00"/>
    <x v="1"/>
    <n v="394"/>
    <s v="VENCIDA"/>
    <s v="Acta mesa de trabajo interdisciplinaria  y número de Informes de seguimiento de saldos en los EEFF Trimestral NC y DTS"/>
    <s v="CANTIDAD"/>
    <n v="29"/>
    <m/>
    <m/>
    <s v="ABOGADA 2"/>
    <s v="LUIS EBERTO COCA GONZÁLEZ"/>
    <m/>
    <m/>
    <x v="0"/>
    <m/>
    <s v="SUSCRITO MEDIANTE ORFEO No 21-12-2021. Con radicado No. 20221200003373 del 8 de abril se realiza seguimiento y  con la Lider de Calidad, de la DTAO, Diana Medina en reunión celebrada el 26 de abril de 2022 se adjunta acta de reunión, continúa abierta._x000a_Se realiza seguimiento mediante memorando No.20221200005143 del 01/06/2022. _x000a_Se recibe solicitud mediante memorando No. 20226110001143 del 27 de mayo de 2022 para el cambio en la responsabilidad, y se da respuesta con memorando No. 20221200007683 del 02 de agosto del 2022, indicando que una vez, verificada la información por parte del Grupo de Control Interno, se evidenció que la acción anteriormente descrita fue aprobada, con el radicado No. 202112000120 el día 21 de diciembre del 2021 y en el cual se adjuntó la matriz en formato Excel. La línea de aprobación se encuentra relaciona en la fila No 18 del documento.  Así las cosas, se ratifica el compromiso con la acción planteada y se menciona que la fecha de vencimiento se encuentra para el día 30 de noviembre del 2022._x000a_30/06/2023: Mediante memorando 20231200003673 de fecha 28 de junio de 2023 , el Grupo de Control Interno solicitó aclaración sobre el estado de la acción ( Si está abierta o cerrada), a causa de, las fallas presentadas en la matriz de Plan de Mejoramiento por Procesos._x000a__x000a_30/11/2023 Mediante memorando 20231200006913 del 24 de noviembre del 2023, se solicito al responsable las evidencias  de las acciones que se encuentran en estado abierto vencido._x000a__x000a_14/12/2023: Mediante memorando No 20231200008133, del 14 de diciembre del 2023, se hizo requerimiento del cumplimiento de las actividades programadas por el Grupo de Gestión Financiera al interior del Plan de Mejoramiento, actividades que se encuentran vencidas y se hizo requerimiento de la remisión de las evidencias a más tardar el 21 de diciembre de 2023, en carpetas debidamente organizadas por número de no conformidad, observación y acción."/>
  </r>
  <r>
    <s v="AUDITORÍA INTERNA "/>
    <m/>
    <d v="2021-09-22T00:00:00"/>
    <s v="NO CONFORMIDAD "/>
    <s v="NO CONFORMIDAD No. 3:  Se evidenció que existen saldos sin recaudar con corte a 31 de marzo de 2021 por recobro de cartera de incapacidades, el cual presentan saldo de vigencias anteriores de la siguiente manera: (DTOR $ 10.007.184)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
    <s v="Se requiere que a traves de la oficina asesora juridica del nivel central se continue en la revision de estos casos para definir proceso legal que sea efectivo en el cobro de  las incapacidades."/>
    <x v="3"/>
    <s v="NIVEL CENTRAL"/>
    <x v="4"/>
    <m/>
    <s v="x"/>
    <s v="De Corrección"/>
    <s v="Remitir al Grupo de Control Interno un memorando solicitando como accion de mejora a esta no conformidad, la gestión de cobro de la cartera al Grupo de Gestión Humana y a los responsables de nomina en las Direcciones Territoriales de acuerdo a las funciones del grupo"/>
    <d v="2021-11-15T00:00:00"/>
    <x v="4"/>
    <n v="274"/>
    <s v="VENCIDA"/>
    <s v="Memorando"/>
    <s v="CANTIDAD"/>
    <n v="1"/>
    <m/>
    <m/>
    <s v="LUIS EBERTO COCA GONZÁLEZ"/>
    <m/>
    <m/>
    <m/>
    <x v="0"/>
    <m/>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1/2022 de noviembre 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m/>
    <d v="2021-09-22T00:00:00"/>
    <s v="NO CONFORMIDAD "/>
    <s v="NO CONFORMIDAD No. 3:  Se evidenció que existen saldos sin recaudar con corte a 31 de marzo de 2021 por recobro de cartera de incapacidades, el cual presentan saldo de vigencias anteriores de la siguiente manera: (DTOR $ 10.007.184)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
    <s v="Se requiere que a traves de la oficina asesora juridica del nivel central se continue en la revision de estos casos para definir proceso legal que sea efectivo en el cobro de  las incapacidades."/>
    <x v="3"/>
    <s v="NIVEL CENTRAL"/>
    <x v="4"/>
    <m/>
    <s v="x"/>
    <s v="Correctiva"/>
    <s v="Mesa de trabajo para analizar los casos especiales entre Grupo de Gestión Humana y Grupo Gestion Financiera para determinar su tratamiento. "/>
    <d v="2021-11-15T00:00:00"/>
    <x v="4"/>
    <n v="274"/>
    <s v="VENCIDA"/>
    <s v="Acta "/>
    <s v="CANTIDAD"/>
    <n v="1"/>
    <m/>
    <m/>
    <s v="LUIS EBERTO COCA GONZÁLEZ"/>
    <m/>
    <m/>
    <m/>
    <x v="0"/>
    <m/>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1/2022 de noviembre 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n v="531"/>
    <d v="2021-09-22T00:00:00"/>
    <s v="NO CONFORMIDAD "/>
    <s v="NO CONFORMIDAD No. 4: Se evidenció en el informe de la conciliación contable de pasivos de la cuenta 240720001 – Recaudos por clasificar en la conciliación de la DTCA el cual existen saldos por imputar a cierre de la vigencia 2020 por valor de $941.043 y a 31 de marzo un valor de recaudo por clasificar de $940.370, el cual ha sido consolidada por el nivel central – GGF, esta debe revelar de manera exacta, veras y oportuna las cifras en los estados financieros de la entidad, Incumpliendo lo establecido en el Procedimiento Gestión Contable – Código: GRFN_PR_15. Actividad No. 19."/>
    <s v="No se realizan las conciliaciones contables de recaudos por clasificar de manera oportuna"/>
    <x v="3"/>
    <s v="NIVEL CENTRAL"/>
    <x v="4"/>
    <m/>
    <s v="x"/>
    <s v="Correctiva"/>
    <s v="Actualizacion de los requisitos para asignacion de PAC mensual, incluyendo como indicador la imputacion de los documentos de recaudo por clasificar de vigencis anteriores."/>
    <d v="2021-12-01T00:00:00"/>
    <x v="4"/>
    <s v="CERRADA"/>
    <s v="CERRADA"/>
    <s v="Número de conciliaciones contables recaudos por clasificar cada DT y NC"/>
    <s v="CANTIDAD"/>
    <n v="84"/>
    <m/>
    <m/>
    <s v="LUIS EBERTO COCA GONZÁLEZ"/>
    <m/>
    <m/>
    <m/>
    <x v="1"/>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1/2022 de noviembre 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n v="534"/>
    <d v="2021-09-22T00:00:00"/>
    <s v="NO CONFORMIDAD "/>
    <s v="NO CONFORMIDAD No. 6: Se evidenció en la conciliación aportada por la Dirección Territorial Caribe-DTCA que se presenta una diferencia en la conciliación de la cuenta de Propiedad Planta y Equipo entre el valor reportado por el grupo de Procesos Corporativo - NEON a 31 de diciembre de 2020 comparado con la cifra reportada en SIIF por un valor de $626.585.800, por concepto de bienes recibidos por concesiones – reversión de bienes a efectos de devolución y a 31 de marzo de 2021 presenta _x000a_una diferencia de $97.376.813. Lo que genera el incumplimiento al Procedimiento GESTIÓN CONTABLE Código: _x000a_GRFN_PR_15 – Actividad No.20."/>
    <s v="No se ha definido un procedimiento contable y administrativo de los contratos de concesión que permita realizar un seguimiento al control de los bienes entregados por el concesionario, y las operaciones realizadas por el concedente en virtud de éstos contratos."/>
    <x v="3"/>
    <s v="NIVEL CENTRAL"/>
    <x v="4"/>
    <m/>
    <s v="x"/>
    <s v="Correctiva"/>
    <s v="Definir un procedimiento de tipo contable de concesión"/>
    <d v="2021-12-01T00:00:00"/>
    <x v="4"/>
    <s v="CERRADA"/>
    <s v="CERRADA"/>
    <s v="Número de procedimiento de concesión"/>
    <s v="CANTIDAD"/>
    <n v="1"/>
    <m/>
    <m/>
    <s v="LUIS EBERTO COCA GONZÁLEZ"/>
    <m/>
    <m/>
    <m/>
    <x v="1"/>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m/>
    <d v="2021-09-22T00:00:00"/>
    <s v="NO CONFORMIDAD "/>
    <s v="NO CONFORMIDAD No. 7: Para la vigencia fiscal 2020 no se realizó toma física de inventarios a nivel de la entidad, que permitan realizar la verificación de los registros de propiedad, planta y equipo, depreciaciones, amortizaciones, valorización e identificación y seguimiento bienes registrados y de esta manera establecer con mayor precisión la base para el cálculo de la Depreciación acumulada y por consiguiente revelar cifras que reflejen la realidad económica presentada en Estados Financieros de la entidad toda vez que para el cierre de la vigencia fiscal 2020 la cuenta 1685 -DEPRECIACIÓN ACUMULADA DE PROPIEDADES PLANTA Y EQUIPO, presenta un saldo de $ -24.641.583.397, que corresponde a un 30% sobre el activo revelado en la cuenta de Parque Nacionales Naturales de Colombia, para el caso de PPYE para diciembre 31 de 2020 asciende a un valor revelado de $88.909.858.203._x000a_Es preciso indicar que la revisión realizada en la auditoría ejecutada por la CGR, para la vigencia fiscal 2020 referente a la vida útil de los elementos de PPYE, arrojó que el grupo de elementos auditados debían ser ajustados en su totalidad, lo que genera cambio en la cifra base para el cálculo de la Depreciación Acumulada, es necesario realizar una revisión definitiva de manera global al 100% del inventario de la entidad, (toma física , estado del bien técnico y responsable de cada elemento) siendo esta una de las falencias más representativa en cuanto a revelación, preparación y consolidación de Estados Financieros de la entidad._x000a_Por lo descrito anteriormente no se dio cumplimiento al Procedimiento Gestión Contable –Código: GRFN_PR 15, Actividad No. 30. "/>
    <s v="Se requiere mantener actualizado los inventarios en la direccion territorial  para lograr identificar los bienes que ya no cumplen su función o se encuentran averiados.."/>
    <x v="3"/>
    <s v="NIVEL CENTRAL"/>
    <x v="4"/>
    <m/>
    <s v="x"/>
    <s v="De Corrección"/>
    <s v="Memorando a GCI informando la responsabilidad de las dependencias generadoras de información, y solicita el traslado de la no conformidad al Grupo de Procesos Corporativos "/>
    <d v="2021-10-15T00:00:00"/>
    <x v="4"/>
    <n v="274"/>
    <s v="VENCIDA"/>
    <s v="Memorando"/>
    <s v="CANTIDAD"/>
    <n v="1"/>
    <m/>
    <m/>
    <s v="LUIS EBERTO COCA GONZÁLEZ"/>
    <m/>
    <m/>
    <m/>
    <x v="0"/>
    <m/>
    <s v="Suscrito mediante memorando No 20211200012093 del  No 21-12-2021_x000a__x000a_Memorando 20221200009803 del 11 de octubre del 2022, solicitud de evidencias de acciones vencidas.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0/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n v="541"/>
    <d v="2021-09-22T00:00:00"/>
    <s v="NO CONFORMIDAD "/>
    <s v="NO CONFORMIDAD No. 10: Se evidenció que existen saldos por imputar con corte a 31 de marzo de 2021, los cuales se reflejan en el reporte consolidado – DTN (Dirección del Tesoro Nacional) por reclasificar de la cuenta 572080 recaudos por valor de $133.541.332."/>
    <s v="Porque no se ha dado cumplimiento al nuevo procedimiento grfn_pr_22_-devolucion-consignaciones-direccion-tesoro-nacional-en-el-portafolio-de-pnn_v_1G12"/>
    <x v="3"/>
    <s v="NIVEL CENTRAL"/>
    <x v="4"/>
    <m/>
    <s v="x"/>
    <s v="Correctiva"/>
    <s v="Aplicación de los documentos de recaudo por clasificar correspondientes a devoluciones "/>
    <d v="2021-12-15T00:00:00"/>
    <x v="4"/>
    <n v="274"/>
    <s v="VENCIDA"/>
    <s v="DRXC IMPUTADO "/>
    <s v="CANTIDAD"/>
    <n v="11"/>
    <m/>
    <m/>
    <s v="LUIS EBERTO COCA GONZÁLEZ"/>
    <m/>
    <m/>
    <m/>
    <x v="0"/>
    <m/>
    <s v="Suscrito mediante memorando No 20211200012093 del  No 21-12-2021_x000a__x000a_Se aprueba mediante memorando No  20221200010163 del  27 octubre del 2022, ajuste en la fecha de cumplimiento de la acción.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2/2022  Ampliación del plazo hasta el 30/03/2023._x000a__x000a__x000a_15/12/2023: Mediante memorando No. 20231200007223 del 4 de diciembre de 2023, se requirio evidencias de las acciones que se encuenrtan en estado abierto vencidas con el fin de actualizar la matriz."/>
  </r>
  <r>
    <s v="AUDITORÍA INTERNA "/>
    <m/>
    <d v="2021-09-22T00:00:00"/>
    <s v="NO CONFORMIDAD "/>
    <s v="NO CONFORMIDAD No. 10: Se evidenció que existen saldos por imputar con corte a 31 de marzo de 2021, los cuales se reflejan en el reporte consolidado – DTN (Dirección del Tesoro Nacional) por reclasificar de la cuenta 572080 recaudos por valor de $133.541.332."/>
    <s v="Porque no se ha dado cumplimiento al nuevo procedimiento grfn_pr_22_-devolucion-consignaciones-direccion-tesoro-nacional-en-el-portafolio-de-pnn_v_1G13"/>
    <x v="3"/>
    <s v="NIVEL CENTRAL"/>
    <x v="4"/>
    <m/>
    <s v="x"/>
    <s v="Correctiva"/>
    <s v="Mesas de trabajo mensuales con las  DTS previo a la aprobacion de PAC,  realizando seguimiento a la gestión de los documentos pendientes por imputar de vigencia actual y vigencias anteriores"/>
    <d v="2021-12-16T00:00:00"/>
    <x v="4"/>
    <s v="CERRADA"/>
    <s v="CERRADA"/>
    <s v="Mesas de Trabajo"/>
    <s v="CANTIDAD"/>
    <n v="72"/>
    <m/>
    <m/>
    <s v="LUIS EBERTO COCA GONZÁLEZ"/>
    <m/>
    <m/>
    <m/>
    <x v="1"/>
    <d v="2023-08-29T00:00:00"/>
    <s v="Suscrito mediante memorando No 20211200012093 del  No 21-12-2021_x000a__x000a_Se aprueba mediante memorando No  20221200010163 del  27 octubre del 2022, ajuste en la fecha de cumplimiento de la acción.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2/2022  Ampliación del plazo hasta el 30/03/2023._x000a__x000a__x000a_15/12/2023: Mediante memorando No. 20231200007223 del 4 de diciembre de 2023, se requirio evidencias de las acciones que se encuenrtan en estado abierto vencidas con el fin de actualizar la matriz."/>
  </r>
  <r>
    <s v="AUDITORÍA INTERNA "/>
    <n v="542"/>
    <d v="2021-09-22T00:00:00"/>
    <s v="NO CONFORMIDAD "/>
    <s v="NO CONFORMIDAD No. 11 Se evidenció en la conciliación de Operaciones Reciprocas para la cuenta de FONAM al cierre de la vigencia fiscal 2020 que existen diferencias en los saldos reportados a la CGN el cual se deben conciliar con las entidades para establecer los saldos reales en estados financieros."/>
    <s v="Pese a realizar conciliaciones de operaciones recíprocas, No se han reportado a la CGN las entidades que no dan respuesta o corrigen la inconsitencia de manera inoportuna, por lo tanto hay que dejar trazabilidad de que la diferencia presentada no corresponde a la entidad."/>
    <x v="3"/>
    <s v="NIVEL CENTRAL"/>
    <x v="4"/>
    <m/>
    <s v="x"/>
    <s v="Correctiva"/>
    <s v="Elaborar respuesta a la CGN de diferencias de reciprocas trimestrales incluyendo en un capítulo las entidades que no han dado respuesta o no han realizado corrección acorde a la solicitud de PNN."/>
    <d v="2021-12-01T00:00:00"/>
    <x v="4"/>
    <s v="CERRADA"/>
    <s v="CERRADA"/>
    <s v="Número de oficios diferencias reciprocas (trimestrales) remitidos a la CGN y a Minambiente por parte de Fonam"/>
    <s v="CANTIDAD"/>
    <n v="6"/>
    <m/>
    <m/>
    <s v="LUIS EBERTO COCA GONZÁLEZ"/>
    <m/>
    <m/>
    <m/>
    <x v="1"/>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n v="543"/>
    <d v="2021-09-22T00:00:00"/>
    <s v="NO CONFORMIDAD "/>
    <s v="NO CONFORMIDAD No. 12 Se evidenció en la conciliación de Operaciones Reciprocas para la cuenta de PNNC – Nación al cierre de la vigencia fiscal 2020 que existen diferencias en los saldos reportados a la CGN, los cuales deben ser conciliados con exactitud para que la revelación de saldos en estados financieros muestre la realidad de los hechos económicos."/>
    <s v="Pese a realizar conciliaciones de operaciones recíprocas, No se han reportado a la CGN las entidades que no dan respuesta o corrigen la inconsitencia de manera inoportuna, por lo tanto hay que dejar trazabilidad de que la diferencia presentada no corresponde a la entidad."/>
    <x v="3"/>
    <s v="NIVEL CENTRAL"/>
    <x v="4"/>
    <m/>
    <s v="x"/>
    <s v="Correctiva"/>
    <s v="Elaborar respuesta a la CGN de diferencias de reciprocas trimestrales incluyendo en un capítulo las entidades que no han dado respuesta o no han realizado corrección acorde a la solicitud de PNN."/>
    <d v="2021-12-01T00:00:00"/>
    <x v="4"/>
    <s v="CERRADA"/>
    <s v="CERRADA"/>
    <s v="Número de oficios diferencias reciprocas (trimestrales) remitidos a la CGN y a Minambiente por parte de Fonam"/>
    <s v="CANTIDAD"/>
    <n v="6"/>
    <m/>
    <m/>
    <s v="LUIS EBERTO COCA GONZÁLEZ"/>
    <m/>
    <m/>
    <m/>
    <x v="1"/>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n v="544"/>
    <d v="2021-09-22T00:00:00"/>
    <s v="NO CONFORMIDAD "/>
    <s v="NO CONFORMIDAD No. 13 GGF En el desarrollo de la auditoria se observó una cartera con saldos sin recaudo de la Cuenta – FONAM para al cierre de la vigencia 2020, así: VIGENCIA 2020 ENTRE UNO Y TRES AÑOS MAS DE TRES AÑOS TOTAL, CARTERA $ 7.612.018.320 $ 1.897.678.703 $ 830.549.225 $ 10.340.246.249 Se evidenció que no se está llevando a cabo el recaudo de la cartera, toda vez que se presentan en los estados financieros con corte a diciembre de 2020 saldos pendientes del trámite del recaudo con una antigüedad de más de tres años, que se puede materializar en el riesgo por la no recuperación del recaudo por expiración de vigencia de estos saldos, afectando el flujo de caja de la entidad. Por otra parte, se hace necesario crear el Comité de Cartera en cumplimiento de la Resolución No. 494 de 2018 y la elaboración del manual con las políticas de recaudo de cartera para la entidad. Por lo cual no se está dando cumplimiento al Procedimiento Gestión Cartera. GRFN_PR_ 20 Actividad No.5."/>
    <s v="La insuficiencia  de personal afecta de manera significativa la gestión de seguiniento y control de las actividades de cartera especialmente las de recaudo y el pago por parte del tercero. "/>
    <x v="3"/>
    <s v="NIVEL CENTRAL"/>
    <x v="4"/>
    <m/>
    <s v="x"/>
    <s v="De Mejora"/>
    <s v=" Las acciones de segumiento se realizarán  de manera cuatrimestral con el fin de aumentar  el recaudo por parte del tercero"/>
    <d v="2021-11-01T00:00:00"/>
    <x v="4"/>
    <s v="CERRADA"/>
    <s v="CERRADA"/>
    <s v="Matriz de excel llamadas telefónicas, correos electrónicos y/u oficios vía orfeo "/>
    <s v="CANTIDAD"/>
    <n v="100"/>
    <m/>
    <m/>
    <s v="LUIS EBERTO COCA GONZÁLEZ"/>
    <m/>
    <m/>
    <m/>
    <x v="1"/>
    <d v="2023-08-29T00:00:00"/>
    <s v="Suscrito mediante memorando No 20211200012093 del  No 21-12-2021_x000a__x000a_Memorando 20221200009803 del 11 de octubre del 2022, solicitud de evidencias de acciones vencidas.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21/06/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n v="545"/>
    <d v="2021-09-22T00:00:00"/>
    <s v="NO CONFORMIDAD "/>
    <s v="NO CONFORMIDAD No. 14: GGF Se observó una cartera con saldos sin recaudo de la Cuenta – FONAM con corte a 31 de marzo de 2021, así: VIGENCIA 2020 ENTRE UNO Y TRES AÑOS MAS DE TRES AÑOS TOTAL, CARTERA $ 1.777.289.230 $ 7.367.970.145 $ 828.078.012 $ 9.973.337.388 Se evidenció que no se está llevando a cabo el recaudo de la cartera, toda vez que se presentan en los estados financieros con corte a 31 de marzo de 2021 saldos pendientes del trámite del recaudo con una antigüedad de más de tres años, que se puede materializar en el riesgo por la no recuperación del recaudo por expiración de vigencia de estos saldos, afectando el flujo de caja de la entidad. Es fundamental la creación del comité de cartera en cumplimiento de la resolución No. 494 de 2018 y la elaboración del manual con las políticas de recaudo de cartera para la entidad. Por lo cual no se está dando cumplimiento al Procedimiento Gestión Cartera. GRFN_PR_ 20 Actividad No.5."/>
    <s v="La insuficiencia  de personal afecta de manera significativa la gestión de seguiniento y control de las actividades de cartera especialmente las de recaudo y el pago por parte del tercero. "/>
    <x v="3"/>
    <s v="NIVEL CENTRAL"/>
    <x v="4"/>
    <m/>
    <s v="x"/>
    <s v="De Mejora"/>
    <s v="Aumentar las acciones segumiento de la cartera con el fin de aumentar  el recaudo por parte del tercero"/>
    <d v="2021-11-01T00:00:00"/>
    <x v="4"/>
    <s v="CERRADA"/>
    <s v="CERRADA"/>
    <s v="Matriz de excel llamadas telefónicas, correos electrónicos y/u oficios vía orfeo "/>
    <s v="CANTIDAD"/>
    <n v="100"/>
    <m/>
    <m/>
    <s v="LUIS EBERTO COCA GONZÁLEZ"/>
    <m/>
    <m/>
    <m/>
    <x v="1"/>
    <d v="2023-08-29T00:00:00"/>
    <s v="Suscrito mediante memorando No 20211200012093 del  No 21-12-2021_x000a__x000a_Memorando 20221200009803 del 11 de octubre del 2022, solicitud de evidencias de acciones vencidas.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21/06/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n v="546"/>
    <d v="2021-09-22T00:00:00"/>
    <s v="NO CONFORMIDAD "/>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x v="3"/>
    <s v="NIVEL CENTRAL"/>
    <x v="4"/>
    <m/>
    <s v="x"/>
    <s v="Correctiva"/>
    <s v="Identicar el responsable de la actividad"/>
    <d v="2021-11-01T00:00:00"/>
    <x v="4"/>
    <s v="CERRADA"/>
    <s v="CERRADA"/>
    <s v="Memorando"/>
    <s v="CANTIDAD"/>
    <n v="1"/>
    <m/>
    <m/>
    <s v="LUIS EBERTO COCA GONZÁLEZ"/>
    <m/>
    <m/>
    <m/>
    <x v="1"/>
    <d v="2023-08-29T00:00:00"/>
    <s v="Suscrito mediante memorando No 20211200012093 del  No 21-12-2021_x000a__x000a_Memorando 20221200009803 del 11 de octubre del 2022, solicitud de evidencias de acciones vencidas.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06/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m/>
    <d v="2021-09-22T00:00:00"/>
    <s v="NO CONFORMIDAD "/>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x v="3"/>
    <s v="NIVEL CENTRAL"/>
    <x v="4"/>
    <m/>
    <s v="x"/>
    <s v="Correctiva"/>
    <s v="Reiterar memorando a GGH solicitando la inclusion de la siguiente funcion de cartera: &quot; Realizar gestión de cobro y dar seguimiento al recaudo de la cartera a favor de Parques Nacionales Naturales y la Subcuenta FONAM – Parques en su etapa ordinaria&quot;"/>
    <d v="2021-11-01T00:00:00"/>
    <x v="4"/>
    <n v="274"/>
    <s v="VENCIDA"/>
    <s v="Memorando"/>
    <s v="CANTIDAD"/>
    <n v="1"/>
    <m/>
    <m/>
    <s v="LUIS EBERTO COCA GONZÁLEZ"/>
    <m/>
    <m/>
    <m/>
    <x v="0"/>
    <m/>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m/>
    <d v="2021-09-22T00:00:00"/>
    <s v="NO CONFORMIDAD "/>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x v="3"/>
    <s v="NIVEL CENTRAL"/>
    <x v="4"/>
    <m/>
    <s v="x"/>
    <s v="Correctiva"/>
    <s v="Elaboración de manual de cartera de Parques Nacionales entre Grupo Gestión Financiera y Oficina Asesora Juridica"/>
    <d v="2021-11-01T00:00:00"/>
    <x v="4"/>
    <n v="274"/>
    <s v="VENCIDA"/>
    <s v="Manual"/>
    <s v="CANTIDAD"/>
    <n v="1"/>
    <m/>
    <m/>
    <s v="LUIS EBERTO COCA GONZÁLEZ"/>
    <m/>
    <m/>
    <m/>
    <x v="0"/>
    <m/>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_x000a_"/>
  </r>
  <r>
    <s v="AUDITORÍA INTERNA "/>
    <m/>
    <d v="2021-09-22T00:00:00"/>
    <s v="NO CONFORMIDAD "/>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x v="3"/>
    <s v="NIVEL CENTRAL"/>
    <x v="4"/>
    <m/>
    <s v="x"/>
    <s v="Correctiva"/>
    <s v="Memorando al GCI solicitando el traslado parcial de la no conformidad a la OAJ, respecto al manual de cartera de Parques Nacionales."/>
    <d v="2021-11-01T00:00:00"/>
    <x v="4"/>
    <n v="274"/>
    <s v="VENCIDA"/>
    <s v="Memorando"/>
    <s v="CANTIDAD"/>
    <n v="1"/>
    <m/>
    <m/>
    <s v="LUIS EBERTO COCA GONZÁLEZ"/>
    <m/>
    <m/>
    <m/>
    <x v="0"/>
    <m/>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06/06/2023: Mediante memorando No.20231200003083 de fecha 29de may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m/>
    <d v="2021-09-22T00:00:00"/>
    <s v="NO CONFORMIDAD "/>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x v="3"/>
    <s v="NIVEL CENTRAL"/>
    <x v="4"/>
    <m/>
    <s v="x"/>
    <s v="Correctiva"/>
    <s v="Actualizar y socializar procedimiento de cartera, junto a la socializaicón del manual de cartera de FONAM  a las dependencias relacionadas con el proceso de cobro"/>
    <d v="2021-11-01T00:00:00"/>
    <x v="4"/>
    <n v="274"/>
    <s v="VENCIDA"/>
    <s v="Procedimiento actualizado y socializado_x000a_Manual FONAM Socializado"/>
    <s v="CANTIDAD"/>
    <n v="2"/>
    <m/>
    <m/>
    <s v="LUIS EBERTO COCA GONZÁLEZ"/>
    <m/>
    <m/>
    <m/>
    <x v="0"/>
    <m/>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m/>
    <d v="2021-09-22T00:00:00"/>
    <s v="NO CONFORMIDAD "/>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x v="3"/>
    <s v="NIVEL CENTRAL"/>
    <x v="4"/>
    <m/>
    <s v="x"/>
    <s v="Correctiva"/>
    <s v="Realizar solicitud a GSIR respecto al desarrollo de un aplicativo para el registro, control y seguimiento de la cartera de la Entidad y al GGH respecto a la inclusion del modulo de incapacidades en el aplicativo de nomina. "/>
    <d v="2021-11-01T00:00:00"/>
    <x v="4"/>
    <s v="CERRADA"/>
    <s v="CERRADA"/>
    <s v="Memorando"/>
    <s v="CANTIDAD"/>
    <n v="2"/>
    <m/>
    <m/>
    <s v="LUIS EBERTO COCA GONZÁLEZ"/>
    <m/>
    <m/>
    <m/>
    <x v="1"/>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n v="549"/>
    <d v="2021-09-22T00:00:00"/>
    <s v="NO CONFORMIDAD "/>
    <s v="NO CONFORMIDAD No. 17:No se dio cumplimiento al Procedimiento de Ejecución y Control Programa de PAC -GRFN_PR 09 Actividad No. 21, para los meses de mayo y junio en las Direcciones Territoriales DTOR, DTAO y DTCA, dejando de ejecutar PAC asignado, así: (DTOR valor del pac sin ejecutar vigencia 2020 $49.534.684) Se indica que la no ejecución de PAC ya sea por el Nivel territorial o Nivel Central genera IMPANUT negativo y por consiguiente se puede afectar la colocación del PAC para el mes siguiente de toda la entidad, generando incumplimiento en el pago de las obligaciones de la entidad, que pueden desencadenar en reclamaciones de orden financiero._x000a_Para el caso que se presenta IMPANUT negativo para el cierre de la vigencia 2020 para el rezago, este se convierte en vigencia expirada y se debe aplicar el tratamiento indicado para el pago de esta en el Decreto de Liquidación de diciembre de 2020 emitido por el Ministerio de Hacienda, esta situación genera incumplimiento en el pago de las obligaciones referentes."/>
    <s v="Apesar de realizar la programación  PAC acorde a la directriz dada por la Subdirección Administrativa y Financiera, se requiere realizar un  seguimiento riguroso y oportuno a las fechas establecidas para el trámite de pagos a fin de garantizar la ejecución de los recursos solicitados."/>
    <x v="3"/>
    <s v="NIVEL CENTRAL"/>
    <x v="4"/>
    <m/>
    <s v="x"/>
    <s v="Correctiva"/>
    <s v="Memorando a GGH solicitando revisión al cronograma que garantice la oportuna entrega de la información de la nomina de las DTS al GGF, con el fin de ejecutar la totalidad del PAC de acuerdo a lo programado."/>
    <d v="2021-10-07T00:00:00"/>
    <x v="4"/>
    <s v="CERRADA"/>
    <s v="CERRADA"/>
    <s v="Memorando"/>
    <s v="CANTIDAD"/>
    <n v="1"/>
    <m/>
    <m/>
    <s v="LUIS EBERTO COCA GONZÁLEZ"/>
    <m/>
    <m/>
    <m/>
    <x v="1"/>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06/06/20023: Mediante memorando No.20231200002913 de fecha 23 de may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r>
  <r>
    <s v="AUDITORÍA INTERNA "/>
    <m/>
    <d v="2021-09-22T00:00:00"/>
    <s v="NO CONFORMIDAD "/>
    <s v="No Conformidad No 18: En el desarrollo de la auditoría al Proceso Gestión de Recursos Financieros - Nivel Central - Direcciones Territoriales, en la prueba de recorrido con la Coordinadora y el equipo de trabajo del Grupo de Gestión Financiera, se evidenció y se informa de la demora de la presentación de la información por parte del Nivel Territorial en cuanto a las Notas a los Estados Financieros para el cierre de la vigencia Fiscal 2020, estas no contienen la suficiente profundización como lo exige la norma para entidades de gobierno, como es caso puntual para la cuenta de Propiedad Planta y Equipo, que amerita un análisis e información profunda, toda vez que esta cuenta representa materialmente un 95% sobre el activo de la Entidad._x000a_Por lo anterior no se está dando cumplimiento al Procedimiento EJECUCIÓN CONSOLIDACIÓN Y PRESENTACIÓN DE ESTADOS FINANCIEROS GRFN_PR_ 08 18/02/2021. Actividad No 11. "/>
    <s v="No se da cumplimiento al manual de politias contables respecto al diligenciamiento de anexos solicitados por la CGN de notas de ppye anuales e información descriptiva en las notas."/>
    <x v="3"/>
    <s v="NIVEL CENTRAL"/>
    <x v="4"/>
    <m/>
    <s v="x"/>
    <s v="Correctiva"/>
    <s v="Diligenciar anexos semestrales determinados por la CGN para notas anuales a los EEFF"/>
    <d v="2021-12-01T00:00:00"/>
    <x v="4"/>
    <s v="CERRADA"/>
    <s v="CERRADA"/>
    <s v="Número de Anexos EEFF notas (2) de ppye CGN  - NC y DTS"/>
    <s v="CANTIDAD"/>
    <n v="14"/>
    <m/>
    <m/>
    <s v="LUIS EBERTO COCA GONZÁLEZ"/>
    <m/>
    <m/>
    <m/>
    <x v="1"/>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m/>
    <d v="2021-09-22T00:00:00"/>
    <s v="NO CONFORMIDAD "/>
    <s v="NO CONFORMIDAD No. 19: No se evidencia cumplimiento de la actividad No 13 en lo relacionado con “...Consolidar trimestralmente la información_x000a_financiera de todos los contratistas generando el respectivo informe y remitirlo a la Subdirección de Sostenibilidad y_x000a_Negocios Ambientales...”"/>
    <s v="Las Direcciones Territoriales no envian oportunamente las certificaciones de cuota de remuneración de los Contratos de Ecoturismo Comunitario con las cuales se consolida la información financiera de todos los contratistas para remitir informe a la SSNA"/>
    <x v="3"/>
    <s v="NIVEL CENTRAL"/>
    <x v="4"/>
    <m/>
    <s v="x"/>
    <s v="Correctiva"/>
    <s v="Remitir trimestralmente memorandos a las Direcciones Territoriales, recordando la entrega oportuna de las certificaciones de cuota de remuneración de los contratos de Ecoturismo Comunitario, las cuales son necesarias para la consolidación de la información financiera de los contratistas."/>
    <d v="2021-12-01T00:00:00"/>
    <x v="4"/>
    <s v="CERRADA"/>
    <s v="CERRADA"/>
    <s v="#  de memorandos"/>
    <s v="CANTIDAD"/>
    <n v="4"/>
    <m/>
    <m/>
    <s v="LUIS EBERTO COCA GONZÁLEZ"/>
    <m/>
    <m/>
    <m/>
    <x v="1"/>
    <d v="2023-08-14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2/2022 Ampliación del plazo hasta el 30/03/2023.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_x000a_"/>
  </r>
  <r>
    <s v="AUDITORÍA INTERNA "/>
    <n v="562"/>
    <d v="2021-09-22T00:00:00"/>
    <s v="OBSERVACIÓN"/>
    <s v="OBSERVACIÓN 2: Se observó que el Procedimiento Cadena Presupuestal Código: GRFN_PR_06 Actividad No. 10, remite a la actividad No. 13, no  siendo coherente, en realidad corrresponde a la actividad No. 20 "/>
    <m/>
    <x v="3"/>
    <s v="NIVEL CENTRAL"/>
    <x v="4"/>
    <m/>
    <s v="x"/>
    <s v="De Mejora"/>
    <s v="Revisar la secuencia de las actividades y realizar el respectivo ajuste"/>
    <d v="2021-10-20T00:00:00"/>
    <x v="4"/>
    <s v="CERRADA"/>
    <s v="CERRADA"/>
    <s v="# de procedimientos actualizados"/>
    <s v="CANTIDAD"/>
    <s v="Ajustar el procedimiento actual"/>
    <m/>
    <m/>
    <s v="LUIS EBERTO COCA GONZÁLEZ"/>
    <m/>
    <m/>
    <m/>
    <x v="1"/>
    <d v="2023-08-29T00:00:0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n v="563"/>
    <d v="2021-09-22T00:00:00"/>
    <s v="OBSERVACIÓN"/>
    <s v="OBSERVACIÓN 3: Se requiere verificar el punto de control del procedimiento en lo que corresponde a la presentación de informes trimestrales teniendo en cuenta que en la realidad el Grupo de Gestión Financiera esta implementado una matriz con la información de los contratos de prestación de servicios ecoturísticos comunitarios "/>
    <m/>
    <x v="3"/>
    <s v="NIVEL CENTRAL"/>
    <x v="4"/>
    <m/>
    <s v="x"/>
    <s v="De Mejora"/>
    <s v="Modificar el punto de control de la actividad No. 13 del procedimiento grfn_pr_14_-seguimiento-a-la-emision-y-entrega-de-informes-financieros-en-los-contratos-de-prestacion-de-servicios-ecoturisticos-comunitarios_v_3"/>
    <d v="2021-12-01T00:00:00"/>
    <x v="4"/>
    <n v="274"/>
    <s v="VENCIDA"/>
    <s v="# procedimientos actualizados"/>
    <s v="CANTIDAD"/>
    <n v="1"/>
    <m/>
    <m/>
    <s v="LUIS EBERTO COCA GONZÁLEZ"/>
    <m/>
    <m/>
    <m/>
    <x v="0"/>
    <m/>
    <s v="Suscrito mediante memorando No 20211200012093 del  No 21-12-2021_x000a__x000a_Se aprueba mediante memorando No  20221200010163 del 27 octubre del 2022, ajuste en la fecha de cumplimiento de la acción.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n v="566"/>
    <d v="2021-09-22T00:00:00"/>
    <s v="OBSERVACIÓN"/>
    <s v="OBSERVACIÓN No. 4_x000a_Se requiere dar cumplimiento en lo relacionado con las firmas del formato vigente “Boletín de Caja y Bancos” código GRFN_FO_03 y sus Anexos, solo por los responsables del proceso (Pagador y Coordinador) como lo establece la actividad No 10 del procedimiento"/>
    <m/>
    <x v="3"/>
    <s v="NIVEL CENTRAL"/>
    <x v="4"/>
    <m/>
    <s v="x"/>
    <s v="De Mejora"/>
    <s v="Actualización de formato de Boletín de Caja y Bancos” código GRFN_FO_03 y sus Anexos, estableciendo la firma de los responsables "/>
    <d v="2021-10-07T00:00:00"/>
    <x v="4"/>
    <s v="CERRADA"/>
    <s v="CERRADA"/>
    <s v="Actualización formato boletín y anexos "/>
    <s v="CANTIDAD"/>
    <n v="1"/>
    <m/>
    <m/>
    <s v="LUIS EBERTO COCA GONZÁLEZ"/>
    <m/>
    <m/>
    <m/>
    <x v="1"/>
    <d v="2023-08-29T00:00:00"/>
    <s v="Suscrito mediante memorando No 20211200012093 del  No 21-12-2021_x000a__x000a_Memorando 20221200009803 del 11 de octubre del 2022, solicitud de evidencias de acciones vencidas. 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m/>
    <d v="2021-11-22T00:00:00"/>
    <s v="NO CONFORMIDAD "/>
    <s v="NO CONFORMIDAD No. 1: No se dio cumpilmiento a lo establecido en el procedimiento Cadena Presupuestal en la actividad No 34 que establece: &quot;...Firmar digitalmente la orden de pago y archivar en el expediente correspondiente en el aplicativo gestor documen­tal, para soporte del Boletín Diario de Caja y Bancos Virtual.. .&quot;, de igual forma la Actividad No 33: No se dio cumplimiento al punto de control relacionadocon: &quot;...Listado de orden de pago en estado pagada...&quot;;y en la Actividad No 32, no se evidenció cumplimiento del punto de control correspondiente a : &quot;...Orden de Pago autorizada ...&quot;;para las vigencias 2017-2018-2019-2020 y 2021"/>
    <s v="Interpretación errada del procedimiento elaboración de boletín de caja y bancos"/>
    <x v="3"/>
    <s v="DTCA"/>
    <x v="1"/>
    <m/>
    <s v="x"/>
    <s v="Correctiva"/>
    <s v="Socializar en reunión de trabajo con el equipo adtivo y financiero DTCA la versión vigente del procedimiento elaboración de boletín de caja y bancos a fin de  establecer compromisos que garanticen la aplicabilidad del procedimiento"/>
    <d v="2022-01-03T00:00:00"/>
    <x v="1"/>
    <n v="394"/>
    <s v="VENCIDA"/>
    <s v="Lista de asistencia con memorias y compromisos"/>
    <s v="CANTIDAD"/>
    <n v="1"/>
    <m/>
    <m/>
    <s v="FANNY SABOGAL AGUDELO"/>
    <m/>
    <m/>
    <m/>
    <x v="0"/>
    <m/>
    <s v="SUSCRITO MEDIANTE ORFEO RADICADO No 20221200000043 DEL 06-01-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
  </r>
  <r>
    <s v="AUDITORÍA INTERNA "/>
    <m/>
    <d v="2021-11-22T00:00:00"/>
    <s v="NO CONFORMIDAD "/>
    <s v="NO CONFORMIDAD No. 1: No se dio cumpilmiento a lo establecido en el procedimiento Cadena Presupuestal en la actividad No 34 que establece: &quot;...Firmar digitalmente la orden de pago y archivar en el expediente correspondiente en el aplicativo gestor documen­tal, para soporte del Boletín Diario de Caja y Bancos Virtual.. .&quot;, de igual forma la Actividad No 33: No se dio cumplimiento al punto de control relacionadocon: &quot;...Listado de orden de pago en estado pagada...&quot;;y en la Actividad No 32, no se evidenció cumplimiento del punto de control correspondiente a : &quot;...Orden de Pago autorizada ...&quot;;para las vigencias 2017-2018-2019-2020 y 2021"/>
    <s v="Interpretación errada del procedimiento boletín de caja y bancos"/>
    <x v="3"/>
    <s v="DTCA"/>
    <x v="1"/>
    <m/>
    <s v="x"/>
    <s v="Correctiva"/>
    <s v="Dar estricto cumplimiento a las actividades del procedimiento y realizar seguimiento mensual   a las actividades que garanticen la aplicabilidad del mismo "/>
    <d v="2022-01-03T00:00:00"/>
    <x v="14"/>
    <n v="317"/>
    <s v="VENCIDA"/>
    <s v="Acta de reunión de seguimiento"/>
    <s v="CANTIDAD"/>
    <n v="11"/>
    <m/>
    <m/>
    <s v="FANNY SABOGAL AGUDELO"/>
    <m/>
    <m/>
    <m/>
    <x v="0"/>
    <m/>
    <s v="SUSCRITO MEDIANTE ORFEO RADICADO No 20221200000043 DEL 06-01-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s evidencias no cumplen con la acción programada._x000a__x000a_30/11/2023 Mediante memorando No.20231200006923 del 24 de noviembre del 2023, se solicito al responsable las evidencias  de las acciones que se encuentran en estado abierto vencido."/>
  </r>
  <r>
    <s v="AUDITORÍA INTERNA "/>
    <n v="579"/>
    <d v="2021-11-22T00:00:00"/>
    <s v="NO CONFORMIDAD "/>
    <s v="NO CONFORMIDAD No 2: No se evidenciaron mecanismos de control efectivos generados por la DTCA que permitan asegurar la custodia de los soportes de los pagos realizados por los distintos conceptos en las destinaciones especificas de recursos afectados en cada obligación cancelada"/>
    <s v="Interpretación errada del procedimiento boletín de caja y bancos"/>
    <x v="3"/>
    <s v="DTCA"/>
    <x v="1"/>
    <m/>
    <s v="x"/>
    <s v="Correctiva"/>
    <s v="Dar estricto cumplimiento a las actividades del procedimiento y realizar seguimiento mensual   a las actividades que garanticen la aplicabilidad del mismo "/>
    <d v="2022-01-03T00:00:00"/>
    <x v="14"/>
    <n v="317"/>
    <s v="VENCIDA"/>
    <s v="Acta de reunión de seguimiento"/>
    <s v="CANTIDAD"/>
    <n v="11"/>
    <m/>
    <m/>
    <s v="ELSA ROSMERY LEÓN - RAYMON SALES"/>
    <m/>
    <m/>
    <m/>
    <x v="0"/>
    <m/>
    <s v="SUSCRITO MEDIANTE ORFEO RADICADO No 20221200000043 DEL 06-01-2022._x000a_06/06/20023: Mediante memorando No.20231200002913 de fecha 23 de mayo de 2023, se requirió al responsable evidencia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_x000a_30/11/2023 Mediante memorando No.20231200006923 del 24 de noviembre del 2023, se solicito al responsable las evidencias  de las acciones que se encuentran en estado abierto vencido."/>
  </r>
  <r>
    <s v="AUDITORÍA INTERNA "/>
    <m/>
    <d v="2021-11-22T00:00:00"/>
    <s v="NO CONFORMIDAD "/>
    <s v="NO CONFORMIDAD No 2: No se evidenciaron mecanismos de control efectivos generados por la DTCA que permitan asegurar la custodia de los soportes de los pagos realizados por los distintos conceptos en las destinaciones especificas de recursos afectados en cada obligación cancelada"/>
    <s v="Interpretación errada del procedimiento boletín de caja y bancos"/>
    <x v="3"/>
    <s v="DTCA"/>
    <x v="1"/>
    <m/>
    <s v="x"/>
    <s v="Correctiva"/>
    <s v="Socializar en reunión de trabajo con el equipo adtivo y financiero DTCA la versión vigente del procedimiento elaboración de boletín de caja y bancos a fin de  establecer compromisos que garanticen la aplicabilidad del procedimiento"/>
    <d v="2022-01-03T00:00:00"/>
    <x v="1"/>
    <n v="394"/>
    <s v="VENCIDA"/>
    <s v="Lista de asistencia con memorias y compromisos"/>
    <s v="CANTIDAD"/>
    <n v="1"/>
    <m/>
    <m/>
    <s v="FANNY SABOGAL AGUDELO"/>
    <m/>
    <m/>
    <m/>
    <x v="0"/>
    <m/>
    <s v="SUSCRITO MEDIANTE ORFEO RADICADO No 20221200000043 DEL 06-01-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s evidencias no cumplen con la acción programada."/>
  </r>
  <r>
    <s v="AUDITORÍA INTERNA "/>
    <n v="580"/>
    <d v="2021-11-22T00:00:00"/>
    <s v="NO CONFORMIDAD "/>
    <s v="NO CONFORMIDAD No 3. Nose evidenci cumplimiento en el procedimiento de Elaboraci6n de Boletines de Caja y Bancos en las actividades No 9 y 10 en cuanto a que no se encontraron archivados la totalidad de los anexos con la relaci6n de egresos y relaci6n de pagos beneficiario final diligenciado y firmado para la actividad No 9 y de igual forma no se evidenci6 lo relacionado con el lnforme detallado de Bancos Vs saldos contables, firmado para la actividad No 10."/>
    <s v="Se priorizó la política cero papel al cargar los soportes en el expediente contractual y no para el proceso GRFinancieros y además"/>
    <x v="3"/>
    <s v="DTCA"/>
    <x v="1"/>
    <m/>
    <s v="x"/>
    <s v="De Corrección"/>
    <s v="Revisar y firmar las conciliaciones bancarias de las vigencias 2021 y dar cumplimiento a la normatividad de archivo"/>
    <d v="2022-01-03T00:00:00"/>
    <x v="14"/>
    <n v="317"/>
    <s v="VENCIDA"/>
    <s v="Conciliaciones bancarias 2021"/>
    <s v="CANTIDAD"/>
    <n v="12"/>
    <m/>
    <m/>
    <s v="ELSA ROSMERY LEÓN - RAYMON SALES"/>
    <m/>
    <m/>
    <m/>
    <x v="0"/>
    <m/>
    <s v="SUSCRITO MEDIANTE ORFEO RADICADO No 20221200000043 DEL 06-01-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11-22T00:00:00"/>
    <s v="NO CONFORMIDAD "/>
    <s v="NO CONFORMIDAD No 3. Nose evidenci6 cumplimiento en el procedimiento de Elaboraci6n de Boletines de Caja y Bancos en las actividades No 9 y 10 en cuanto a que no se encontraron archivados la totalidad de los anexos con la relaci6n de egresos y relaci6n de pagos beneficiario final diligenciado y firmado para la actividad No 9 y de igual forma no se evidenci6 lo relacionado con el lnforme detallado de Bancos Vs saldos contables, firmado para la actividad No 10."/>
    <s v="Se priorizó la política cero papel al cargar los soportes en el expediente contractual y no para el proceso GRFinancieros y además"/>
    <x v="3"/>
    <s v="DTCA"/>
    <x v="1"/>
    <m/>
    <s v="x"/>
    <s v="Correctiva"/>
    <s v="Dar cumplimiento a las actividad 10 y garantizar la trazabilidad del punto de control respecto el informe detallado de bancos Vs saldos contables y la justificación de saldos en bancos a partir de la suscripción del plan mejoramiento"/>
    <d v="2022-01-03T00:00:00"/>
    <x v="14"/>
    <n v="317"/>
    <s v="VENCIDA"/>
    <s v="Conciliaciones bancarias 2022"/>
    <s v="CANTIDAD"/>
    <n v="12"/>
    <m/>
    <m/>
    <s v="FANNY SABOGAL AGUDELO"/>
    <m/>
    <m/>
    <m/>
    <x v="0"/>
    <m/>
    <s v="SUSCRITO MEDIANTE ORFEO RADICADO No 20221200000043 DEL 06-01-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_x000a__x000a_30/11/2023 Mediante memorando No.20231200006923 del 24 de noviembre del 2023, se solicito al responsable las evidencias  de las acciones que se encuentran en estado abierto vencido."/>
  </r>
  <r>
    <s v="AUDITORÍA INTERNA "/>
    <n v="583"/>
    <d v="2021-11-22T00:00:00"/>
    <s v="NO CONFORMIDAD "/>
    <s v="NO CONFORMIDAD 6: No se evidenció cumplimiento en el procedimiento de Archivo y Control de Registros que evidenciara la aplicación de las series v subseries documentales correspondientes al proceso de Gesti6n de Recurses Financieros"/>
    <s v="No se priorizó las actividades de gestión documental teniendo en cuenta el número de compromisos y documentos que se producen dentro del proceso de gestión de recursos financieros "/>
    <x v="3"/>
    <s v="DTCA"/>
    <x v="1"/>
    <m/>
    <s v="x"/>
    <s v="De Corrección"/>
    <s v="Revisar la documentación y aplicar el procedimiento para los expedientes fisicos de las vigencia 2017 a 2020 "/>
    <d v="2022-01-03T00:00:00"/>
    <x v="14"/>
    <n v="317"/>
    <s v="VENCIDA"/>
    <s v="Certificación del coordinador y responsable de gestión documental DTCA"/>
    <s v="CANTIDAD"/>
    <n v="2"/>
    <m/>
    <m/>
    <s v="ELSA ROSMERY LEÓN - RAYMON SALES"/>
    <m/>
    <m/>
    <m/>
    <x v="0"/>
    <m/>
    <s v="SUSCRITO MEDIANTE ORFEO RADICADO No 20221200000043 DEL 06-01-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SEGUIMIENTO MAPA DE RIESGOS"/>
    <n v="585"/>
    <d v="2021-12-27T00:00:00"/>
    <s v="OBSERVACIÓN"/>
    <s v="Observación No.1 El Grupo de Gestión de Recursos Físicos, para la acción de control No.2 que consiste en “Reportar oportunamente al Grupo de procesos Corporativos los bienes a asegurar (oportunamente hace referencia a realizar el reporte una vez ingrese al inventario de la entidad)”, tiene establecido un peso porcentual del 50% y en la descripción de avance reporta un cumplimiento del 100%, lo que evidencia inconsistencia en el porcentaje reportado"/>
    <m/>
    <x v="5"/>
    <s v="NIVEL CENTRAL"/>
    <x v="12"/>
    <m/>
    <s v="x"/>
    <s v="De Mejora"/>
    <s v="Realizar el reporte de Riesgos del Proceso de GRFIS, teniendo en cuenta el peso porcentual de la acción de control para la vigencia 2022"/>
    <d v="2022-01-20T00:00:00"/>
    <x v="15"/>
    <n v="363"/>
    <s v="VENCIDA"/>
    <s v="Número de reportes de riesgos realizados"/>
    <s v="CANTIDAD"/>
    <n v="3"/>
    <m/>
    <m/>
    <s v="LUIS EBERTO COCA GONZÁLEZ - RAIMOND GUILLERMO SALES CONTRERAS"/>
    <m/>
    <m/>
    <m/>
    <x v="0"/>
    <m/>
    <s v="Suscrito mediante orfeo radicado No 20221200000653 del 24-01-2022."/>
  </r>
  <r>
    <s v="OTRAS FUENTES"/>
    <m/>
    <d v="2022-03-17T00:00:00"/>
    <s v="OBSERVACIÓN"/>
    <s v="Observación No.1 De acuerdo con los boletines de almacén suministrados por la Entidad y extraídos directamente del software de almacén, se evidencian registros de baja de bienes por obsolescencia durante la vigencia 2020 por valor de $701,994,098,92. No  obstante, los registros de deterioro acumulado de las propiedades planta y equipo al inicio del periodo solo alcanzo la suma de $ 26.050.099."/>
    <s v="Falta de capacitación y coordinación entre los reponsables del manejo de la información de bienes y los contadores, para dar aplicabilidad a las politicas relacionadas con el manejo del deteioro y vidas útiles de los bienes al servicio de la entidad"/>
    <x v="5"/>
    <s v="NIVEL CENTRAL"/>
    <x v="12"/>
    <m/>
    <s v="x"/>
    <s v="De Mejora"/>
    <s v="A patir de las capacitaciones dadas efectuar el seguimiento a las actas elaboradas sobre la variación de las vidas útiles y su registro en el sistema NEON."/>
    <d v="2022-04-01T00:00:00"/>
    <x v="1"/>
    <n v="394"/>
    <s v="VENCIDA"/>
    <s v="Actas"/>
    <s v="CANTIDAD"/>
    <n v="7"/>
    <m/>
    <m/>
    <s v="LUIS EBERTO COCA GONZÁLEZ - RAIMOND GUILLERMO SALES CONTRERAS"/>
    <m/>
    <m/>
    <m/>
    <x v="0"/>
    <m/>
    <s v="Se  suscribe plan de mejoramiento por medio de memorando No 20221200002423,   fecha 17 de marzo del 2022. "/>
  </r>
  <r>
    <s v="OTRAS FUENTES"/>
    <m/>
    <d v="2022-03-17T00:00:00"/>
    <s v="OBSERVACIÓN"/>
    <s v="Observación No.1 De acuerdo con los boletines de almacén suministrados por la Entidad y extraídos directamente del software de almacén, se evidencian registros de baja de bienes por obsolescencia durante la vigencia 2020 por valor de $701,994,098,92. No  obstante, los registros de deterioro acumulado de las propiedades planta y equipo al inicio del periodo solo alcanzo la suma de $ 26.050.099."/>
    <s v="Falta de capacitación y coordinación entre los reponsables del manejo de la información de bienes y los contadores, para dar aplicabilidad a las politicas relacionadas con el manejo del deteioro y vidas útiles de los bienes al servicio de la entidad"/>
    <x v="5"/>
    <s v="NIVEL CENTRAL"/>
    <x v="12"/>
    <m/>
    <s v="x"/>
    <s v="De Mejora"/>
    <s v="A Partir de las capacitaciones dadas efectuar en seguimiento a los registros en el software NEON sobre el deterioro para bienes con valor superior a 35 SMMLV y para los que dados de baja."/>
    <d v="2022-04-01T00:00:00"/>
    <x v="4"/>
    <n v="274"/>
    <s v="VENCIDA"/>
    <s v="Resoluciones de baja y planillas de calculo de deterioro"/>
    <s v="CANTIDAD"/>
    <n v="7"/>
    <m/>
    <m/>
    <s v="LUIS EBERTO COCA GONZÁLEZ - RAIMOND GUILLERMO SALES CONTRERAS"/>
    <m/>
    <m/>
    <m/>
    <x v="0"/>
    <m/>
    <s v="Se  suscribe plan de mejoramiento por medio de memorando No 20221200002423,   fecha 17 de marzo del 2022. _x000a__x000a_15/12/2023: Mediante memorando No. 20231200007243 del 4 de diciembre de 2023, se requirio evidencias de las acciones que se encuenrtan en estado abierto vencidas con el fin de actualizar la matriz."/>
  </r>
  <r>
    <s v="OTRAS FUENTES"/>
    <m/>
    <d v="2022-03-17T00:00:00"/>
    <s v="OBSERVACIÓN"/>
    <s v="Observación No.1 De acuerdo con los boletines de almacén suministrados por la Entidad y extraídos directamente del software de almacén, se evidencian registros de baja de bienes por obsolescencia durante la vigencia 2020 por valor de $701,994,098,92. No  obstante, los registros de deterioro acumulado de las propiedades planta y equipo al inicio del periodo solo alcanzo la suma de $ 26.050.099."/>
    <s v="Falta de capacitación y coordinación entre los reponsables del manejo de la información de bienes y los contadores, para dar aplicabilidad a las politicas relacionadas con el manejo del deteioro y vidas útiles de los bienes al servicio de la entidad"/>
    <x v="5"/>
    <s v="NIVEL CENTRAL"/>
    <x v="12"/>
    <m/>
    <s v="x"/>
    <s v="De Mejora"/>
    <s v="Efectuar el seguimiento al contenido de los reportes mensuales de conciliación entre los saldos de NEON y contabilidad, incluyendo las notas de PPyE correspondientes, según la variacio de vidas utiles y deterioro."/>
    <d v="2022-04-01T00:00:00"/>
    <x v="4"/>
    <n v="274"/>
    <s v="VENCIDA"/>
    <s v="Conciliaciones mensuales"/>
    <s v="CANTIDAD"/>
    <n v="63"/>
    <m/>
    <m/>
    <s v="LUIS EBERTO COCA GONZÁLEZ - RAIMOND GUILLERMO SALES CONTRERAS"/>
    <m/>
    <m/>
    <m/>
    <x v="0"/>
    <m/>
    <s v="Se  suscribe plan de mejoramiento por medio de memorando No 20221200002423,   fecha 17 de marzo del 2022. "/>
  </r>
  <r>
    <s v="OTRAS FUENTES"/>
    <n v="596"/>
    <d v="2021-10-19T00:00:00"/>
    <s v="NO CONFORMIDAD "/>
    <s v="NO CONFORMIDAD No 27:Se evidenció que PNNC, no cuenta con los planes de prevención y seguridad ante emergencias debidamente actualizados y socializados a las personas que laboran en la entidad, para que se conozcan los procedimientos de evacuación y cómo actuar de acuerdo con las capacidades humanas y limitaciones de actividades ante la emergencia para que se actúe en forma eficaz en caso de una emergencia, según lo establecido en el ANEXO C de la NTC 6047 de 2013"/>
    <s v="Falta de revisión periódica del Plan de Emergencia de nivel central para generar  actualizaciones."/>
    <x v="6"/>
    <s v="NIVEL CENTRAL"/>
    <x v="10"/>
    <m/>
    <s v="x"/>
    <s v="De Corrección"/>
    <s v="Actualizar el plan de emergencias del nivel central de acuerdo con la norma citada"/>
    <d v="2022-01-01T00:00:00"/>
    <x v="8"/>
    <n v="151"/>
    <s v="VENCIDA"/>
    <s v="Numero de documentos actualizados "/>
    <s v="CANTIDAD"/>
    <n v="1"/>
    <m/>
    <m/>
    <s v="FANNY SABOGAL AGUDELO"/>
    <m/>
    <m/>
    <m/>
    <x v="0"/>
    <m/>
    <s v="19/04/2023 :Mediante orfeo no.20221200000053 de fecha  06-01-2022 se suscribe Plan de Mejoramiento_x000a_19/04/2023: Mediante memorando no 20214400010123 de fecha 17-12-2021 el responsable anexa el Plan de Mejoramiento_x000a_19/04/2023: Mediante memorando no 20224400013803 de fecha 29-12-2022 el responsable solicitó prórroga para el cumplimiento del Plan de Mejoramiento con fecha maxima de 28 de febrero de 2023_x000a_19/04/2023: Mediante memorando no 20231200000023de fecha 03-01-2023 el Grupo de Control concedió prorroga hasta 28 de febrero de 2023_x000a_19/04/2023: El Grupo de Control Interno evidenció la socializaciómn &quot;Capacitar al personal para promover Estilos de Vida y Habitos Saludables, Socializar cambios en plan de emergencias del Nivel Central  y los procedimientos operativos normalizados&quot; _x000a__x000a_26/05/2023: Mediante memorando 20231200002993, del 25 de mayo de 2023, el grupo de Control Interno solicitó las evidencias del cumplimiento de las acciones vencidas.  Sin embargo, con correo electrónico de 20/05/2023 el grupo de Talento Humano envió aclaración con respecto a las acciones vencidas. Por lo anterior se programará reunión para el mes de junio con el fin de verificar las evidencias._x000a__x000a_06/06/2023: Mediante memorando No. 20231200002883 de fecha 9 de mayo de 2023, el Grupo de Control Interno autorizó prórroga hasta el 31 de Julio de 2023._x000a__x000a_27/06/2023: mediante memorando 20231200003573 del 27 de junio de 2023, se informa al responsable la actulización de la Matriz del Plan de Mejoramiento por parte del GCI con relación a la prorroga concedida hasta el 31 de julio de 2023._x000a__x000a_15/12/2023: Mediante memorando No. 20231200007233 del 4 de diciembre de 2023, se requirio evidencias de las acciones que se encuenrtan en estado abierto vencidas con el fin de actualizar la matriz."/>
  </r>
  <r>
    <s v="OTRAS FUENTES"/>
    <m/>
    <d v="2021-10-19T00:00:00"/>
    <s v="NO CONFORMIDAD "/>
    <s v="NO CONFORMIDAD No 27:Se evidenció que PNNC, no cuenta con los planes de prevención y seguridad ante emergencias debidamente actualizados y socializados a las personas que laboran en la entidad, para que se conozcan los procedimientos de evacuación y cómo actuar de acuerdo con las capacidades humanas y limitaciones de actividades ante la emergencia para que se actúe en forma eficaz en caso de una emergencia, según lo establecido en el ANEXO C de la NTC 6047 de 2013"/>
    <s v="Falta de revisión periódica del Plan de Emergencia de nivel central para generar  actualizaciones."/>
    <x v="6"/>
    <s v="NIVEL CENTRAL"/>
    <x v="10"/>
    <m/>
    <s v="x"/>
    <s v="Correctiva"/>
    <s v="Definir la periodicidad de revisión del  plan de emergencias del nivel central para generar  actualizaciones."/>
    <d v="2022-01-01T00:00:00"/>
    <x v="8"/>
    <n v="151"/>
    <s v="VENCIDA"/>
    <s v="Numero de documentos que definen periodicidad de revisión plan de emergencias del nivel central"/>
    <s v="CANTIDAD"/>
    <n v="1"/>
    <m/>
    <m/>
    <s v="FANNY SABOGAL AGUDELO"/>
    <m/>
    <m/>
    <m/>
    <x v="0"/>
    <m/>
    <s v="19/04/2023 :Mediante orfeo no.20221200000053 de fecha  06-01-2022 se suscribe Plan de Mejoramiento_x000a_19/04/2023: Mediante memorando no 20214400010123 de fecha 17-12-2021 el responsable anexa el Plan de Mejoramiento_x000a_19/04/2023: Mediante memorando no 20224400013803 de fecha 29-12-2022 el responsable solicitó prórroga para el cumplimiento del Plan de Mejoramiento con fecha maxima de 28 de febrero de 2023_x000a_19/04/2023: Mediante memorando no 20231200000023de fecha 03-01-2023 el Grupo de Control concedió prorroga hasta 28 de febrero de 2023_x000a_19/04/2023: El Grupo de Control Interno evidenció la socializaciómn &quot;Capacitar al personal para promover Estilos de Vida y Habitos Saludables, Socializar cambios en plan de emergencias del Nivel Central  y los procedimientos operativos normalizados&quot; _x000a_06/06/2023: Mediante memorando No. 20231200002883 de fecha 9 de mayo de 2023, el Grupo de Control Interno autorizó prórroga hasta el 31 de Julio de 2023_x000a_15/12/2023: Mediante memorando No. 20231200007233 del 4 de diciembre de 2023, se requirio evidencias de las acciones que se encuenrtan en estado abierto vencidas con el fin de actualizar la matriz."/>
  </r>
  <r>
    <s v="OTRAS FUENTES"/>
    <m/>
    <d v="2021-10-19T00:00:00"/>
    <s v="NO CONFORMIDAD "/>
    <s v="NO CONFORMIDAD No 27:Se evidenció que PNNC, no cuenta con los planes de prevención y seguridad ante emergencias debidamente actualizados y socializados a las personas que laboran en la entidad, para que se conozcan los procedimientos de evacuación y cómo actuar de acuerdo con las capacidades humanas y limitaciones de actividades ante la emergencia para que se actúe en forma eficaz en caso de una emergencia, según lo establecido en el ANEXO C de la NTC 6047 de 2013"/>
    <s v="Falta de revisión periódica del Plan de Emergencia de nivel central para generar  actualizaciones."/>
    <x v="6"/>
    <s v="NIVEL CENTRAL"/>
    <x v="10"/>
    <m/>
    <s v="x"/>
    <s v="Correctiva"/>
    <s v="Socializar el plan de emergencias del nivel central"/>
    <d v="2022-01-01T00:00:00"/>
    <x v="8"/>
    <n v="151"/>
    <s v="VENCIDA"/>
    <s v="Numero de socializaciones del plan de emergencias del nivel central"/>
    <s v="CANTIDAD"/>
    <n v="1"/>
    <m/>
    <m/>
    <s v="FANNY SABOGAL AGUDELO"/>
    <m/>
    <m/>
    <m/>
    <x v="0"/>
    <m/>
    <s v="19/04/2023 :Mediante orfeo no.20221200000053 de fecha  06-01-2022 se suscribe Plan de Mejoramiento_x000a_19/04/2023: Mediante memorando no 20214400010123 de fecha 17-12-2021 el responsable anexa el Plan de Mejoramiento_x000a_19/04/2023: Mediante memorando no 20224400013803 de fecha 29-12-2022 el responsable solicitó prórroga para el cumplimiento del Plan de Mejoramiento con fecha maxima de 28 de febrero de 2023_x000a_19/04/2023: Mediante orfeo no. 20234400001263  de fecha 24-02-2023 el responsable solicito el de envió de planos del Nivel Central actualizados_x000a_19/04/2023: Mediante memorando no 20231200000023de fecha 03-01-2023 el Grupo de Control concedió prorroga hasta 28 de febrero de 2023_x000a_19/04/2023: El Grupo de Control Interno evidencio en ell Plan de Emergencias del nivel central el cual será actualizado cada año._x000a_06/06/2023: Mediante memorando No. 20231200002883 de fecha 9 de mayo de 2023, el Grupo de Control Interno autorizó prórroga hasta el 31 de Julio de 2023._x000a_15/12/2023: Mediante memorando No. 20231200007233 del 4 de diciembre de 2023, se requirio evidencias de las acciones que se encuenrtan en estado abierto vencidas con el fin de actualizar la matriz."/>
  </r>
  <r>
    <s v="OTRAS FUENTES"/>
    <m/>
    <d v="2021-10-19T00:00:00"/>
    <s v="NO CONFORMIDAD "/>
    <s v="NO CONFORMIDAD No 27:Se evidenció que PNNC, no cuenta con los planes de prevención y seguridad ante emergencias debidamente actualizados y socializados a las personas que laboran en la entidad, para que se conozcan los procedimientos de evacuación y cómo actuar de acuerdo con las capacidades humanas y limitaciones de actividades ante la emergencia para que se actúe en forma eficaz en caso de una emergencia, según lo establecido en el ANEXO C de la NTC 6047 de 2013"/>
    <s v="Falta de revisión periódica del Plan de Emergencia de nivel central para generar  actualizaciones."/>
    <x v="6"/>
    <s v="NIVEL CENTRAL"/>
    <x v="10"/>
    <m/>
    <s v="x"/>
    <s v="Correctiva"/>
    <s v="Solicitar una capacitación a la ARL para el personal de nivel central en el tema &quot;Que hacer en caso de una emergencia&quot;"/>
    <d v="2022-01-01T00:00:00"/>
    <x v="8"/>
    <n v="151"/>
    <s v="VENCIDA"/>
    <s v="Numero de capacitaciones realizadas de &quot;Que hacer en caso de una emergencia&quot;"/>
    <s v="CANTIDAD"/>
    <n v="1"/>
    <m/>
    <m/>
    <s v="FANNY SABOGAL AGUDELO"/>
    <m/>
    <m/>
    <m/>
    <x v="0"/>
    <m/>
    <s v="19/04/2023 :Mediante orfeo no.20221200000053 de fecha  06-01-2022 se suscribe Plan de Mejoramiento_x000a_19/04/2023: Mediante memorando no 20214400010123 de fecha 17-12-2021 el responsable anexa el Plan de Mejoramiento_x000a_19/04/2023: Mediante memorando no 20224400013803 de fecha 29-12-2022 el responsable solicitó prórroga para el cumplimiento del Plan de Mejoramiento con fecha maxima de 28 de febrero de 2023_x000a_19/04/2023: Mediante memorando no 20231200000023de fecha 03-01-2023 el Grupo de Control concedió prorroga hasta 28 de febrero de 2023_x000a_06/06/2023: Mediante memorando No. 20231200002883 de fecha 9 de mayo de 2023, el Grupo de Control Interno autorizó prórroga hasta el 31 de Julio de 2023_x000a__x000a_15/12/2023: Mediante memorando No. 20231200007233 del 4 de diciembre de 2023, se requirio evidencias de las acciones que se encuenrtan en estado abierto vencidas con el fin de actualizar la matriz."/>
  </r>
  <r>
    <s v="EVALUACIÓN AL SISTEMA DE CONTROL INTERNO"/>
    <n v="599"/>
    <d v="2021-12-15T00:00:00"/>
    <s v="NO CONFORMIDAD "/>
    <s v="NO CONFORMIDAD No. 1: El proceso de Gestión del Talento Humano no tiene adoptado el Instructivo en Parques para la “Entrega del cargo” -Actas de entrega."/>
    <s v="Porque el proceso de Talento Humano no tenia contemplado los controles correspondientes para efectuar la entrega del cargo."/>
    <x v="6"/>
    <s v="NIVEL CENTRAL"/>
    <x v="10"/>
    <m/>
    <s v="x"/>
    <s v="Correctiva"/>
    <s v="Oficializar un formato para la entrega de un cargo  a causa de  un retiro del personal de la entidad, con el objetivo de definir lineamientos y controles de la información a entregar por parte del funcionario. "/>
    <d v="2022-03-28T00:00:00"/>
    <x v="16"/>
    <n v="562"/>
    <s v="VENCIDA"/>
    <s v="Formato oficializado y socializado."/>
    <s v="CANTIDAD"/>
    <n v="1"/>
    <m/>
    <m/>
    <s v="FANNY SABOGAL AGUDELO"/>
    <m/>
    <m/>
    <m/>
    <x v="0"/>
    <m/>
    <s v="Se suscribe mediante memorando 20221200003633_x000a__x000a_26/05/2023: Mediante memorando 20231200002993, del 25 de mayo de 2023, el grupo de Control Interno solicitó las evidencias del cumplimiento de las acciones vencidas. "/>
  </r>
  <r>
    <s v="EVALUACIÓN AL SISTEMA DE CONTROL INTERNO"/>
    <m/>
    <d v="2021-12-15T00:00:00"/>
    <s v="NO CONFORMIDAD "/>
    <s v="NO CONFORMIDAD No. 1: El proceso de Gestión del Talento Humano no tiene adoptado el Instructivo en Parques para la “Entrega del cargo” -Actas de entrega."/>
    <s v="Porque el proceso de Talento Humano no tenia contemplado los controles correspondientes para efectuar la entrega del cargo."/>
    <x v="6"/>
    <s v="NIVEL CENTRAL"/>
    <x v="10"/>
    <m/>
    <s v="x"/>
    <s v="Correctiva"/>
    <s v="Actualizar, oficializar y socializar  el procedimiento o instructivo que se requiera con los lineamientos y  controles requeridos que permitan asegurar la entrega efectiva del cargo y las actividades a realizar para evitar la perdida de información de la entidad.   "/>
    <d v="2022-03-28T00:00:00"/>
    <x v="16"/>
    <n v="562"/>
    <s v="VENCIDA"/>
    <s v="Documento oficializado y socializado."/>
    <s v="CANTIDAD"/>
    <n v="1"/>
    <m/>
    <m/>
    <s v="FANNY SABOGAL AGUDELO"/>
    <m/>
    <m/>
    <m/>
    <x v="0"/>
    <m/>
    <s v="Se suscribe mediante memorando 20221200003633_x000a__x000a_23/05/2023: Mediante memorando 20231200002993, del 25 de mayo de 2023, el grupo de Control Interno solicitó las evidencias del cumplimiento de las acciones vencidas. "/>
  </r>
  <r>
    <s v="AUDITORÍA INTERNA "/>
    <n v="740"/>
    <d v="2021-12-20T00:00:00"/>
    <s v="NO CONFORMIDAD "/>
    <s v="NO CONFORMIDAD No 1: No se encontró evidencia o registros de publicación de los Ítems:_x000a_a. Imagen del Portal Único del Estado Colombiano y el logo de la marca paísCO – Colombia, c. Línea anticorrupción, _x000a_b. ¿Los videos o elementos multimedia tienen subtítulos y audio descripción (cuando no tiene audio original), como también su respectivo guion en texto? (en los siguientes casos también deben tener lenguaje de señas: para las alocuciones presiden-ciales, información sobre desastres y emergencias, información sobre seguridad ciudadana, rendición de cuentas anual de los entes centrales de cada sector del Gobierno Nacional), incumpliendo la Resolución No 1519 de 2020."/>
    <s v="No se realizo la publicaciòn de la informaciòn en el portal WEB incumpliendo la Resolución No 1519 de 2020."/>
    <x v="8"/>
    <s v="NIVEL CENTRAL"/>
    <x v="5"/>
    <m/>
    <s v="x"/>
    <s v="De Corrección"/>
    <s v="Publicar en el portal WEB la informaciòn correspondiente al item referenciado como lo establece la Resolución No 1519 de 2020.. "/>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s v="NO CONFORMIDAD "/>
    <s v="NO CONFORMIDAD No 1: No se encontró evidencia o registros de publicación de los Ítems:_x000a_a. Imagen del Portal Único del Estado Colombiano y el logo de la marca paísCO – Colombia, c. Línea anticorrupción, _x000a_b. ¿Los videos o elementos multimedia tienen subtítulos y audio descripción (cuando no tiene audio original), como también su respectivo guion en texto? (en los siguientes casos también deben tener lenguaje de señas: para las alocuciones presiden-ciales, información sobre desastres y emergencias, información sobre seguridad ciudadana, rendición de cuentas anual de los entes centrales de cada sector del Gobierno Nacional), incumpliendo la Resolución No 1519 de 2020."/>
    <s v="No se realizo la publicaciòn de la informaciòn en el portal WEB incumpliendo la Resolución No 1519 de 2020."/>
    <x v="8"/>
    <s v="NIVEL CENTRAL"/>
    <x v="5"/>
    <m/>
    <s v="x"/>
    <s v="Correctiva"/>
    <s v="Dar cumplimiento al marco normativo relacionado con la publicaciòn de la informaciòn como lo establece la Resolución No 1519 de 2020."/>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1"/>
    <d v="2021-12-20T00:00:00"/>
    <s v="NO CONFORMIDAD "/>
    <s v="NO CONFORMIDAD No 2:No se encontró evidencia o registros de publicación del Ítem: _x000a_1.5.10. Objeto, valor total de los honorarios, fecha de inicio y de terminación, cuando se trate contratos de prestación de servicios, incumpliendo la Resolución No 1519 de 2020."/>
    <s v="No se realizo la publicaciòn de la informaciòn en el portal WEB incumpliendo la Resolución No 1519 de 2020."/>
    <x v="8"/>
    <s v="NIVEL CENTRAL"/>
    <x v="5"/>
    <m/>
    <s v="x"/>
    <s v="De Corrección"/>
    <s v="Publicar en el portal WEB la informaciòn correspondiente al item referenciado como lo establece la Resolución No 1519 de 2020.. "/>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s v="NO CONFORMIDAD "/>
    <s v="NO CONFORMIDAD No 2:No se encontró evidencia o registros de publicación del Ítem: _x000a_1.5.10. Objeto, valor total de los honorarios, fecha de inicio y de terminación, cuando se trate contratos de prestación de servicios, incumpliendo la Resolución No 1519 de 2020."/>
    <s v="No se realizo la publicaciòn de la informaciòn en el portal WEB incumpliendo la Resolución No 1519 de 2020."/>
    <x v="8"/>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d v="2022-02-18T00:00:00"/>
    <x v="17"/>
    <n v="364"/>
    <s v="VENCIDA"/>
    <s v="Número de comunicaciones (Correo, Memorando, Circular) enviadas "/>
    <s v="CANTIDAD"/>
    <n v="2"/>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2"/>
    <d v="2021-12-20T00:00:00"/>
    <s v="NO CONFORMIDAD "/>
    <s v="NO COFORMIDAD No 3:No se encontró evidencia o registros de publicación del Ítem: _x000a_2.3.3. Participación ciudadana en la expedición de normas a través el SUCOP, incumpliendo la Resolución No 1519 de 2020."/>
    <s v="No se realizo la publicaciòn de la informaciòn en el portal WEB incumpliendo la Resolución No 1519 de 2020."/>
    <x v="8"/>
    <s v="NIVEL CENTRAL"/>
    <x v="5"/>
    <m/>
    <s v="x"/>
    <s v="De Corrección"/>
    <s v="Publicar en el portal WEB la informaciòn correspondiente al item referenciado como lo establece la Resolución No 1519 de 2020.. "/>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s v="NO CONFORMIDAD "/>
    <s v="NO COFORMIDAD No 3:No se encontró evidencia o registros de publicación del Ítem: _x000a_2.3.3. Participación ciudadana en la expedición de normas a través el SUCOP, incumpliendo la Resolución No 1519 de 2020."/>
    <s v="No se realizo la publicaciòn de la informaciòn en el portal WEB incumpliendo la Resolución No 1519 de 2020."/>
    <x v="8"/>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d v="2022-02-18T00:00:00"/>
    <x v="17"/>
    <n v="364"/>
    <s v="VENCIDA"/>
    <s v="Número de comunicaciones (Correo, Memorando, Circular) enviadas"/>
    <s v="CANTIDAD"/>
    <n v="2"/>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3"/>
    <d v="2021-12-20T00:00:00"/>
    <s v="NO CONFORMIDAD "/>
    <s v="NO CONFOMIDAD No 4:No se encontró evidencia o registros de publicación de los Ítems: _x000a_6.1.8. Calendario de la estra-tegia anual de participación ciudadana. (No se cumple), _x000a_6.1.9. Formulario de inscripción ciudadana a procesos de participación, instancias o acciones que ofrece la entidad. (No se cumple), _x000a_6.2.1.a. Publicación temas de interés, _x000a_6.2.1.b. Caja de herramientas, _x000a_6.2.1.c. Herramienta de evaluación y _x000a_6.2.1.d. Divulgar resultados, incumpliendo la Resolución No 1519 de 2020."/>
    <s v="No se realizo la publicaciòn de la informaciòn en el portal WEB incumpliendo la Resolución No 1519 de 2020."/>
    <x v="8"/>
    <s v="NIVEL CENTRAL"/>
    <x v="5"/>
    <m/>
    <s v="x"/>
    <s v="De Corrección"/>
    <s v="Publicar en el portal WEB la informaciòn correspondiente al item referenciado como lo establece la Resolución No 1519 de 2020.. "/>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s v="NO CONFORMIDAD "/>
    <s v="NO CONFOMIDAD No 4: No se encontró evidencia o registros de publicación de los Ítems: _x000a_6.1.8. Calendario de la estra-tegia anual de participación ciudadana. (No se cumple), _x000a_6.1.9. Formulario de inscripción ciudadana a procesos de participación, instancias o acciones que ofrece la entidad. (No se cumple), _x000a_6.2.1.a. Publicación temas de interés, _x000a_6.2.1.b. Caja de herramientas, _x000a_6.2.1.c. Herramienta de evaluación y _x000a_6.2.1.d. Divulgar resultados, incumpliendo la Resolución No 1519 de 2020."/>
    <s v="No se realizo la publicaciòn de la informaciòn en el portal WEB incumpliendo la Resolución No 1519 de 2020."/>
    <x v="8"/>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d v="2022-02-18T00:00:00"/>
    <x v="17"/>
    <n v="364"/>
    <s v="VENCIDA"/>
    <s v="Número de comunicaciones (Correo, Memorando, Circular) enviadas"/>
    <s v="CANTIDAD"/>
    <n v="2"/>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4"/>
    <d v="2021-12-20T00:00:00"/>
    <s v="NO CONFORMIDAD "/>
    <s v="NO CONFORMIDAD No 5:No se encontró evidencia o registros de publicación de los Ítems: _x000a_6.2. 2.a. Porcentaje del pre-supuesto para el proceso, _x000a_6.2.2.b. Habilitar canales de interacción y caja de herramientas, _x000a_6.2.2.c. Publicar la infor-mación sobre las decisiones y _x000a_6.2.2.d. Visibilizar avances de decisiones y su estado (semáforo), incumpliendo la Resolución No 1519 de 2020."/>
    <s v="No se realizo la publicaciòn de la informaciòn en el portal WEB incumpliendo la Resolución No 1519 de 2020."/>
    <x v="8"/>
    <s v="NIVEL CENTRAL"/>
    <x v="5"/>
    <m/>
    <s v="x"/>
    <s v="De Corrección"/>
    <s v="Publicar en el portal WEB la informaciòn correspondiente al item referenciado como lo establece la Resolución No 1519 de 2020.. "/>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s v="NO CONFORMIDAD "/>
    <s v="NO CONFORMIDAD No 5: No se encontró evidencia o registros de publicación de los Ítems: _x000a_6.2. 2.a. Porcentaje del pre-supuesto para el proceso, _x000a_6.2.2.b. Habilitar canales de interacción y caja de herramientas, _x000a_6.2.2.c. Publicar la infor-mación sobre las decisiones y _x000a_6.2.2.d. Visibilizar avances de decisiones y su estado (semáforo), incumpliendo la Resolución No 1519 de 2020."/>
    <s v="No se realizo la publicaciòn de la informaciòn en el portal WEB incumpliendo la Resolución No 1519 de 2020."/>
    <x v="8"/>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d v="2022-02-18T00:00:00"/>
    <x v="17"/>
    <n v="364"/>
    <s v="VENCIDA"/>
    <s v="Número de comunicaciones (Correo, Memorando, Circular) enviadas"/>
    <s v="CANTIDAD"/>
    <n v="2"/>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5"/>
    <d v="2021-12-20T00:00:00"/>
    <s v="NO CONFORMIDAD "/>
    <s v="NO CONFORMIDAD No 6: No se encontró evidencia o registros de publicación de los Ítems: _x000a_6.2.3.b. Habilitar canales de consulta y caja de herramientas, _x000a_6.2.3.c. Publicar observaciones y comentarios y las respuestas de proyectos nor-mativos, _x000a_6.2.3.d. Crear un enlace que redireccione a la Sección Normativa, _x000a_6.2.3.e. Facilitar herramienta de evalua-ción, _x000a_6.2. 4.a. Disponer un espacio para consulta sobre temas o problemáticas, _x000a_6.2.4. b. Convocatoria con el reto, _x000a_6.2.4. c. Informar retos vigentes y reporte con la frecuencia de votaciones de soluciones en cada reto, _x000a_6.2.4. d. Publicar la propuesta elegida y los criterios para su selección, _x000a_6.2.4.e. Divulgar el plan de trabajo para implementar la solución diseñada y _x000a_6.2.4.f. Publicar la información sobre los desarrollos o prototipos, incumpliendo la Resolución No 1519 de 2020."/>
    <s v="No se realizo la publicaciòn de la informaciòn en el portal WEB incumpliendo la Resolución No 1519 de 2020."/>
    <x v="8"/>
    <s v="NIVEL CENTRAL"/>
    <x v="5"/>
    <m/>
    <s v="x"/>
    <s v="De Corrección"/>
    <s v="Publicar en el portal WEB la informaciòn correspondiente al item referenciado como lo establece la Resolución No 1519 de 2020.. "/>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s v="NO CONFORMIDAD "/>
    <s v="No se encontró evidencia o registros de publicación de los Ítems: _x000a_6.2.3.b. Habilitar canales de consulta y caja de herramientas, _x000a_6.2.3.c. Publicar observaciones y comentarios y las respuestas de proyectos nor-mativos, _x000a_6.2.3.d. Crear un enlace que redireccione a la Sección Normativa, _x000a_6.2.3.e. Facilitar herramienta de evalua-ción, _x000a_6.2. 4.a. Disponer un espacio para consulta sobre temas o problemáticas, _x000a_6.2.4. b. Convocatoria con el reto, _x000a_6.2.4. c. Informar retos vigentes y reporte con la frecuencia de votaciones de soluciones en cada reto, _x000a_6.2.4. d. Publicar la propuesta elegida y los criterios para su selección, _x000a_6.2.4.e. Divulgar el plan de trabajo para implementar la solución diseñada y _x000a_6.2.4.f. Publicar la información sobre los desarrollos o prototipos, incumpliendo la Resolución No 1519 de 2020."/>
    <s v="No se realizo la publicaciòn de la informaciòn en el portal WEB incumpliendo la Resolución No 1519 de 2020."/>
    <x v="8"/>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d v="2022-02-18T00:00:00"/>
    <x v="17"/>
    <n v="364"/>
    <s v="VENCIDA"/>
    <s v="Número de comunicaciones (Correo, Memorando, Circular) enviadas"/>
    <s v="CANTIDAD"/>
    <n v="2"/>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6"/>
    <d v="2021-12-20T00:00:00"/>
    <s v="NO CONFORMIDAD "/>
    <s v="NO CONFORMIDAD No7:No se encontró evidencia o registros de publicación de los Ítems: _x000a_6.2.5.b. Estrategia de comu-nicación para la rendición de cuentas, _x000a_6.2.5.c. Calendario eventos de diálogo, _x000a_6.2.5.d. Articular a los informes de rendición de cuentas en el Menú transparencia, _x000a_6.2.5.e.Habilitar un canal para eventos de diálogo Articulación con sistema nacional de rendición de cuentas, _x000a_6.2.5.f. Preguntas y respuestas de eventos de diálogo, _x000a_6.2.5.g. Memorias de cada evento y _x000a_6.2.5.h. Acciones de mejora incorporadas; incumpliendo la Resolución No 1519 de 2020."/>
    <s v="No se realizo la publicaciòn de la informaciòn en el portal WEB incumpliendo la Resolución No 1519 de 2020."/>
    <x v="8"/>
    <s v="NIVEL CENTRAL"/>
    <x v="5"/>
    <m/>
    <s v="x"/>
    <s v="De Corrección"/>
    <s v="Publicar en el portal WEB la informaciòn correspondiente al item referenciado como lo establece la Resolución No 1519 de 2020.. "/>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s v="NO CONFORMIDAD "/>
    <s v="NO CONFORMIDAD No7: No se encontró evidencia o registros de publicación de los Ítems: _x000a_6.2.5.b. Estrategia de comu-nicación para la rendición de cuentas, _x000a_6.2.5.c. Calendario eventos de diálogo, _x000a_6.2.5.d. Articular a los informes de rendición de cuentas en el Menú transparencia, _x000a_6.2.5.e.Habilitar un canal para eventos de diálogo Articulación con sistema nacional de rendición de cuentas, _x000a_6.2.5.f. Preguntas y respuestas de eventos de diálogo, _x000a_6.2.5.g. Memorias de cada evento y _x000a_6.2.5.h. Acciones de mejora incorporadas; incumpliendo la Resolución No 1519 de 2020."/>
    <s v="No se realizo la publicaciòn de la informaciòn en el portal WEB incumpliendo la Resolución No 1519 de 2020."/>
    <x v="8"/>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d v="2022-02-18T00:00:00"/>
    <x v="17"/>
    <n v="364"/>
    <s v="VENCIDA"/>
    <s v="Número de comunicaciones (Correo, Memorando, Circular) enviadas"/>
    <s v="CANTIDAD"/>
    <n v="2"/>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7"/>
    <d v="2021-12-20T00:00:00"/>
    <s v="NO CONFORMIDAD "/>
    <s v="NO CONFORMIDAD No 8:No se encontró evidencia o registros de publicación de los Ítems: _x000a_6.2. 6.a. Informar las modali-dades de control social, _x000a_6.2.6.b. Convocar cuando inicie ejecución de programa, proyecto o contratos, 6.2.6.c. Re-sumen del tema objeto de vigilancia, _x000a_6.2.6.d. Informes del interventor o el supervisor, _x000a_6.2.6.e. Facilitar herramienta de evaluación de las actividades, _x000a_6.2.6.f. Publicar el registro de las observaciones de las veedurías y _x000a_6.2.6.g. Ac-ciones de mejora, incumpliendo la Resolución No 1519 de 2020"/>
    <s v="No se realizo la publicaciòn de la informaciòn en el portal WEB incumpliendo la Resolución No 1519 de 2020."/>
    <x v="8"/>
    <s v="NIVEL CENTRAL"/>
    <x v="5"/>
    <m/>
    <s v="x"/>
    <s v="De Corrección"/>
    <s v="Publicar en el portal WEB la informaciòn correspondiente al item referenciado como lo establece la Resolución No 1519 de 2020.. "/>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s v="NO CONFORMIDAD "/>
    <s v="NO CONFORMIDAD No 8: No se encontró evidencia o registros de publicación de los Ítems: _x000a_6.2. 6.a. Informar las modali-dades de control social, _x000a_6.2.6.b. Convocar cuando inicie ejecución de programa, proyecto o contratos, 6.2.6.c. Re-sumen del tema objeto de vigilancia, _x000a_6.2.6.d. Informes del interventor o el supervisor, _x000a_6.2.6.e. Facilitar herramienta de evaluación de las actividades, _x000a_6.2.6.f. Publicar el registro de las observaciones de las veedurías y _x000a_6.2.6.g. Ac-ciones de mejora, incumpliendo la Resolución No 1519 de 2020"/>
    <s v="No se realizo la publicaciòn de la informaciòn en el portal WEB incumpliendo la Resolución No 1519 de 2020."/>
    <x v="8"/>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d v="2022-02-18T00:00:00"/>
    <x v="17"/>
    <n v="364"/>
    <s v="VENCIDA"/>
    <s v="Número de comunicaciones (Correo, Memorando, Circular) enviadas"/>
    <s v="CANTIDAD"/>
    <n v="2"/>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8"/>
    <d v="2021-12-20T00:00:00"/>
    <s v="NO CONFORMIDAD "/>
    <s v="NO CONFORMIDAD No 9: No se encontró evidencia o registros de publicación de los Ítems: _x000a_7.1.1.a. Nombre o título de la categoría de la información, _x000a_7.1.1.b. Descripción del contenido la categoría de información, _x000a_7.1.1.c. Idioma, _x000a_7.1.1.d. Medio de conservación y/o soporte, _x000a_7.1.1.e. Formato, 7.1.1.f. Información publicada o disponible y _x000a_7.1.1.g. Enlace a www.datos.gov.co; incumpliendo la Resolución No 1519 de 2020."/>
    <s v="No se realizo la publicaciòn de la informaciòn en el portal WEB incumpliendo la Resolución No 1519 de 2020."/>
    <x v="8"/>
    <s v="NIVEL CENTRAL"/>
    <x v="5"/>
    <m/>
    <s v="x"/>
    <s v="De Corrección"/>
    <s v="Publicar en el portal WEB la informaciòn correspondiente al item referenciado como lo establece la Resolución No 1519 de 2020.. "/>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s v="NO CONFORMIDAD "/>
    <s v="NO CONFORMIDAD No 9: No se encontró evidencia o registros de publicación de los Ítems: _x000a_7.1.1.a. Nombre o título de la categoría de la información, _x000a_7.1.1.b. Descripción del contenido la categoría de información, _x000a_7.1.1.c. Idioma, _x000a_7.1.1.d. Medio de conservación y/o soporte, _x000a_7.1.1.e. Formato, 7.1.1.f. Información publicada o disponible y _x000a_7.1.1.g. Enlace a www.datos.gov.co; incumpliendo la Resolución No 1519 de 2020."/>
    <s v="No se realizo la publicaciòn de la informaciòn en el portal WEB incumpliendo la Resolución No 1519 de 2020."/>
    <x v="8"/>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d v="2022-02-18T00:00:00"/>
    <x v="17"/>
    <n v="364"/>
    <s v="VENCIDA"/>
    <s v="Número de acciones de comunicación realizadas"/>
    <s v="CANTIDAD"/>
    <n v="2"/>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49"/>
    <d v="2021-12-20T00:00:00"/>
    <s v="NO CONFORMIDAD "/>
    <s v="NO CONFORMIDAD No 10 : No se encontró evidencia o registros de publicación de los Ítems: _x000a_7.1.2.a. Nombre o título de la categoría de información, _x000a_7.1.2.b. Nombre o título de la información, _x000a_7.1.2.c. Idioma, _x000a_7.1.2.d. Medio de conserva-ción y/o soporte, _x000a_7.1.2.e. Fecha de generación de la información, _x000a_7.1.2.f. Nombre del responsable de la producción de la información, _x000a_7.1.2.g. Nombre del responsable de la información, 7.1.2.h. Objetivo legítimo de la excepción, _x000a_7.1.2.i. Fundamento constitucional o legal, _x000a_7.1.2.j. Fundamento jurídico de la excepción, _x000a_7.1.2.k. Excepción total o parcial, _x000a_7.1.2.l. Plazo de la clasificación o reserva y _x000a_7.1.2.m. Enlace a www.datos.gov.co; incumpliendo la Resolución No 1519 de 2020."/>
    <s v="No se realizo la publicaciòn de la informaciòn en el portal WEB incumpliendo la Resolución No 1519 de 2020."/>
    <x v="8"/>
    <s v="NIVEL CENTRAL"/>
    <x v="5"/>
    <m/>
    <s v="x"/>
    <s v="De Corrección"/>
    <s v="Publicar en el portal WEB la informaciòn correspondiente al item referenciado como lo establece la Resolución No 1519 de 2020.. "/>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s v="NO CONFORMIDAD "/>
    <s v="NO CONFORMIDAD No 10 : No se encontró evidencia o registros de publicación de los Ítems: _x000a_7.1.2.a. Nombre o título de la categoría de información, _x000a_7.1.2.b. Nombre o título de la información, _x000a_7.1.2.c. Idioma, _x000a_7.1.2.d. Medio de conserva-ción y/o soporte, _x000a_7.1.2.e. Fecha de generación de la información, _x000a_7.1.2.f. Nombre del responsable de la producción de la información, _x000a_7.1.2.g. Nombre del responsable de la información, 7.1.2.h. Objetivo legítimo de la excepción, _x000a_7.1.2.i. Fundamento constitucional o legal, _x000a_7.1.2.j. Fundamento jurídico de la excepción, _x000a_7.1.2.k. Excepción total o parcial, _x000a_7.1.2.l. Plazo de la clasificación o reserva y _x000a_7.1.2.m. Enlace a www.datos.gov.co; incumpliendo la Resolución No 1519 de 2020."/>
    <s v="No se realizo la publicaciòn de la informaciòn en el portal WEB incumpliendo la Resolución No 1519 de 2020."/>
    <x v="8"/>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d v="2022-02-18T00:00:00"/>
    <x v="17"/>
    <n v="364"/>
    <s v="VENCIDA"/>
    <s v="Número de comunicaciones (Correo, Memorando, Circular) enviadas"/>
    <s v="CANTIDAD"/>
    <n v="2"/>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n v="750"/>
    <d v="2021-12-20T00:00:00"/>
    <s v="NO CONFORMIDAD "/>
    <s v="NO CONFORMIDAD No 11: No se encontró evidencia o registros de publicación de los Ítems: _x000a_7.1.3.a. Nombre o título de la información, _x000a_7.1.3. b. Idioma, _x000a_7.1.3.c. Medio de conservación y/o soporte, _x000a_7.1.3.d. Formato, _x000a_7.1.3.e. Fecha de generación de la información, _x000a_7.1.3.f. Frecuencia de actualización, _x000a_7.1.3.g. Lugar de consulta y _x000a_7.1.3.h. Nombre del responsable de la producción de la información; incumpliendo la Resolución No 1519 de 2020."/>
    <s v="No se realizo la publicaciòn de la informaciòn en el portal WEB incumpliendo la Resolución No 1519 de 2020."/>
    <x v="8"/>
    <s v="NIVEL CENTRAL"/>
    <x v="5"/>
    <m/>
    <s v="x"/>
    <s v="De Corrección"/>
    <s v="Publicar en el portal WEB la informaciòn correspondiente al item referenciado como lo establece la Resolución No 1519 de 2020.. "/>
    <d v="2022-02-18T00:00:00"/>
    <x v="17"/>
    <n v="364"/>
    <s v="VENCIDA"/>
    <s v="Número de Registros de Publicaciones en el Portal WEB."/>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m/>
    <d v="2021-12-20T00:00:00"/>
    <s v="NO CONFORMIDAD "/>
    <s v="NO CONFORMIDAD No 11: No se encontró evidencia o registros de publicación de los Ítems: _x000a_7.1.3.a. Nombre o título de la información, _x000a_7.1.3. b. Idioma, _x000a_7.1.3.c. Medio de conservación y/o soporte, _x000a_7.1.3.d. Formato, _x000a_7.1.3.e. Fecha de generación de la información, _x000a_7.1.3.f. Frecuencia de actualización, _x000a_7.1.3.g. Lugar de consulta y _x000a_7.1.3.h. Nombre del responsable de la producción de la información; incumpliendo la Resolución No 1519 de 2020."/>
    <s v="No se realizo la publicaciòn de la informaciòn en el portal WEB incumpliendo la Resolución No 1519 de 2020."/>
    <x v="8"/>
    <s v="NIVEL CENTRAL"/>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d v="2022-02-18T00:00:00"/>
    <x v="17"/>
    <n v="364"/>
    <s v="VENCIDA"/>
    <s v="Número de comunicaciones (Correo, Memorando, Circular) enviadas"/>
    <s v="CANTIDAD"/>
    <n v="2"/>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SEGUIMIENTO MAPA DE RIESGOS"/>
    <m/>
    <d v="2022-02-16T00:00:00"/>
    <s v="OBSERVACIÓN"/>
    <s v="Observación No.11 DTCA Los estudios previos presentados dan cuenta del responsable de la elaboración, y de las revisiones surtidas correspondientes aprobaciones, no obstante, no se puede determinar quién da el visto bueno a los requisitos técnicos y quien, a los requisitos financieros, ya que tal distinción no se realiza._x000a__x000a_"/>
    <s v="Ausencia de directrices formales, específicas, que indiquen que en los vistos buenos de los estudios previos se establezca la responsabilidad técnica y financiera."/>
    <x v="1"/>
    <s v="DTCA"/>
    <x v="1"/>
    <m/>
    <s v="x"/>
    <s v="De Mejora"/>
    <s v="Realizar seguimiento al  cumplimiento, en todas las Modalidades, a la revisión y/o aprobación, estableciendo claramente la responsabilidad tecnica y financiera, con muestra aleatoria de 5 expedientes."/>
    <d v="2022-05-15T00:00:00"/>
    <x v="1"/>
    <n v="394"/>
    <s v="VENCIDA"/>
    <s v="Actas de seguimiento"/>
    <s v="CANTIDAD"/>
    <n v="2"/>
    <m/>
    <m/>
    <s v="FANNY SABOGAL AGUDELO"/>
    <m/>
    <m/>
    <m/>
    <x v="0"/>
    <m/>
    <s v="Mediante memorando radicado con orfeo No 20221200006523 de fecha 28 de junio de 2022 se aprueba plan de mejoramiento- Gestión 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SEGUIMIENTO MAPA DE RIESGOS"/>
    <m/>
    <d v="2022-02-16T00:00:00"/>
    <s v="OBSERVACIÓN"/>
    <s v="Observación No.17 DTCA Los estudios previos presentados por la Dirección Territorial Caribe para el Riesgo No.21, dan cuenta del responsable de la elaboración, y de las revisiones surtidas correspondientes aprobaciones, no obstante, no se puede determinar quién da el visto bueno a los requisitos técnicos y quien, a los requisitos financieros, ya que tal distinción no se realiza."/>
    <s v="Ausencia de directrices formales, específicas, que indiquen que en los vistos buenos de los estudios previos se establezca la responsabilidad técnica y financiera."/>
    <x v="1"/>
    <s v="DTCA"/>
    <x v="1"/>
    <m/>
    <s v="x"/>
    <s v="De Mejora"/>
    <s v="Realizar seguimiento al  cumplimiento, en todas las Modalidades, a la revisión y/o aprobación, estableciendo claramente la responsabilidad tecnica y financiera, con muestra aleatoria de 5 expedientes."/>
    <d v="2022-05-15T00:00:00"/>
    <x v="1"/>
    <n v="394"/>
    <s v="VENCIDA"/>
    <s v="Actas de seguimiento"/>
    <s v="CANTIDAD"/>
    <n v="2"/>
    <m/>
    <m/>
    <s v="FANNY SABOGAL AGUDELO"/>
    <m/>
    <m/>
    <m/>
    <x v="0"/>
    <m/>
    <s v="Mediante memorando radicado con orfeo No 20221200006523 de fecha 28 de junio de 2022 se aprueba plan de mejoramiento- Gestión 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797"/>
    <d v="2021-09-23T00:00:00"/>
    <s v="NO CONFORMIDAD "/>
    <s v="NO CONFORMIDAD No.49: No se evidencio la emisión de la decisión de fondo en el proceso sancionatorio ambiental adelantado en el expediente 016-2016 dentro de los 15 días siguientes al vencimiento del periodo probatorio con lo cual se vulnera el artículo 27 de la Ley 1333 de 2009."/>
    <s v="El tiempo establecido por la ley no es suficiente, por cuanto el tiempo de los 15 días se debe contar desde vencimiento del término para presentar alegatos de conclusión y no desde el término del periodo probatorio; además para realizar el fallo se requiere los informes técnicos-jurídicos de acuerdo a la sanción a imponer, que requieren tiempo adicional para su elaboración y no se cuenta personal juridico y técnico suficiente . "/>
    <x v="9"/>
    <s v="DTAO"/>
    <x v="11"/>
    <m/>
    <s v="x"/>
    <s v="Correctiva"/>
    <s v="“Realizar seguimiento permanente a los nuevos procesos sancionatorios con fin de cumplir los términos establecidos por la Ley.”"/>
    <d v="2022-05-25T00:00:00"/>
    <x v="18"/>
    <n v="102"/>
    <s v="VENCIDA"/>
    <s v="Actos administrativos "/>
    <s v="PORCENTAJE"/>
    <n v="100"/>
    <m/>
    <m/>
    <s v="ELSA ROSMERY LEÓN "/>
    <m/>
    <m/>
    <m/>
    <x v="0"/>
    <m/>
    <s v="Se suscribe mediante memorando 20221200005193  del 02 de junio de 2022_x000a__x000a__x000a_11/08/2023: Mediante memorando No. 20231200004693 del 15 de agosto de 2023, el Grupo de Control Interno requiero  evidencia de las acciones vencidas._x000a__x000a__x000a_25/08/2023: Mediante memorando No. 20236000005233 del 22 de agosto de 2023, el responsable  solicitó prorroga para el cumplimiento de la acción,  el Grupo de Control Interno concedió prorroga para el 18 de septiembre de 2023,_x000a__x000a__x000a_30/11/2023 Mediante memorando 20231200006913 del 24 de noviembre del 2023, se solicito al responsable las evidencias  de las acciones que se encuentran en estado abierto vencido."/>
  </r>
  <r>
    <s v="AUDITORÍA INTERNA "/>
    <n v="835"/>
    <d v="2022-03-11T00:00:00"/>
    <s v="NO CONFORMIDAD "/>
    <s v="Los PNN Amacayacu, PNN Cahuinarí y PNN Yaigojé Apaporis no cuentan con el Programa de Monitoreo, Portafolio de Investigaciones o las versiones finales de estos y los PNN Cahuinarí y PNN Yaigojé Apaporis no cuentan con la Geodatabase, incumpliendo lo establecido en la actividad No.7 del Procedimiento AMSPNN_PR_20 Actualización Instrumentos de Planeación V3."/>
    <s v=" El procedimiento de actualización de instrumentos de planeación vigente, no es  lo suficientemente explicíto  para responder  a las particularidades del relacionamiento, tiempos y dinámicas de los territorios de las áreas protegidas traslapadas o relacionadas con grupos étnicos."/>
    <x v="0"/>
    <s v="NIVEL CENTRAL"/>
    <x v="7"/>
    <m/>
    <s v="x"/>
    <s v="Correctiva"/>
    <s v="Revisar y ajustar  el procedimiento AMSPNN_PR_20 Actualización instrumentos de planeación_V_3, el cual se especifique la aprobación de la GBD de acuerdo a los REM; y además exponga de forma explícita las particularidades y excepciones en  los requisitos para la formulación o actualización de los instrumentos de planeación y la presentación de los documentos anexos."/>
    <d v="2022-05-01T00:00:00"/>
    <x v="1"/>
    <s v="CERRADA"/>
    <s v="CERRADA"/>
    <s v="Procedimiento actualizado"/>
    <s v="CANTIDAD"/>
    <n v="1"/>
    <m/>
    <m/>
    <s v="PAULA ANDREA ARCINIEGAS"/>
    <m/>
    <m/>
    <m/>
    <x v="1"/>
    <d v="2023-11-22T00:00:00"/>
    <s v="15/12/2023: Se suscribió plan de mejoramiento mediante memorando No.20231200008073 del 14 d diciembre de 2023._x000a__x000a_71/2/2023: Mediamente memorando No. 20221200011823 del 22 de  noviembre de 2023 se dio cierre a la acción"/>
  </r>
  <r>
    <s v="AUDITORÍA INTERNA "/>
    <n v="836"/>
    <d v="2022-05-23T00:00:00"/>
    <s v="NO CONFORMIDAD "/>
    <s v="En el desarrollo del seguimiento, no se evidenció la remisión de los Acuerdos de Gestión del Director Territorial Amazonía, a partir del requerimiento realizado por el Grupo de Control Interno, mediante memorando 20211200009283 del 29 de septiembre de 2021."/>
    <s v="Por qué es lo estipulado por el procedimiento vigente Concertación, seguimiento y evaluación de los acuerdos de gestión"/>
    <x v="6"/>
    <s v="NIVEL CENTRAL"/>
    <x v="10"/>
    <m/>
    <s v="x"/>
    <s v="Correctiva"/>
    <s v="Actualizar el procedimiento GTH_28 &quot;Concertación, seguimiento y evaluación de los acuerdos de gestión&quot; especificando las situaciones administrativas de encargo y comisión en los cargos de Gerencia Pública, acorde con los lineamientos vigentes emitidos por el DAFP, para asegurar la alineación de la Entidad de los lineamientos legales en el tema."/>
    <d v="2022-07-01T00:00:00"/>
    <x v="19"/>
    <n v="211"/>
    <s v="VENCIDA"/>
    <s v="Procedimiento actualizado y oficializado "/>
    <s v="CANTIDAD"/>
    <n v="1"/>
    <m/>
    <m/>
    <s v="FANNY SABOGAL AGUDELO"/>
    <m/>
    <m/>
    <m/>
    <x v="0"/>
    <m/>
    <s v="Se suscribe mediante memorando 20221200007493 del 28 de julio de 2022._x000a_20/04/2023: Mediante memorando no. 20231400000383 de fecha 28-02-2023 el responsable solicitio prórroga para el cumplimiento del Plan  de Mejoramiento para 01/06/2023_x000a_20/04/2023: El Grupo de Control Interno mediante memorando no.  20231200001453 de fecha 08-03-2023 concedió prórroga para la fecha estipulada._x000a__x000a_15/12/2023: Mediante memorando No. 20231200007233 del 4 de diciembre de 2023, se requirio evidencias de las acciones que se encuenrtan en estado abierto vencidas con el fin de actualizar la matriz."/>
  </r>
  <r>
    <s v="AUDITORÍA INTERNA "/>
    <m/>
    <d v="2022-06-09T00:00:00"/>
    <s v="NO CONFORMIDAD "/>
    <s v="NO CONFORMIDAD No. 7: De la revisión de los documentos que obran en la Oficina de Control Disciplinario Interno, se evidencia que algunos expedientes no cuentan con el formato actualizado “Hoja de Control de Documentos” Código: GD_FO_08, Expedientes: 903/2020, 892/2020, 929/2021, 919/2021, 923/2021."/>
    <s v="Porque se asignó la actividad al equipo de abogados de la oficina, quienes no contaban con los lineamientos especificos para gestión documental.  "/>
    <x v="10"/>
    <s v="NIVEL CENTRAL"/>
    <x v="13"/>
    <m/>
    <s v="x"/>
    <s v="Correctiva"/>
    <s v="Generar solicitud al Grupo de Procesos Corporativos en relación a los lineamientos para gestión documental de archivo de gestión, programación para actualizar los expedientes con la hoja de control de documentos"/>
    <d v="2022-07-12T00:00:00"/>
    <x v="20"/>
    <n v="-337"/>
    <s v="A TIEMPO"/>
    <s v="Archivo de gestión con la hoja de control de documentos "/>
    <s v="PORCENTAJE"/>
    <n v="1"/>
    <m/>
    <m/>
    <s v="ABOGADA 2"/>
    <m/>
    <m/>
    <m/>
    <x v="0"/>
    <m/>
    <s v="Se suscribe con memorando 20221200006843 del 08-07-2022 _x000a__x000a_4/12/2023: Mediante memorando No.20231200007183  del 4 de diciem bre de 2023 se realizó Solicitud de información de acciones del plan de mejoramiento por procesos-gestión que se encuentran en estado abierto vencido para realizar actualización del Plan._x000a__x000a_7/12/2023: Mediante memorando 20231900004093 del 29 de mayo de 2023, el responsable solicitó prórroga para el cumplimiento de la acción por lo cual medianemte memorando No.20231200003073 del 29 de mayo de 2023, se concedió próorga hasta el  30 de noviembre de 2024_x000a_"/>
  </r>
  <r>
    <s v="AUDITORÍA INTERNA "/>
    <m/>
    <d v="2022-06-09T00:00:00"/>
    <s v="NO CONFORMIDAD "/>
    <s v="NO CONFORMIDAD No. 8: De la revisión de los documentos que obran en la Oficina de Control Disciplinario Interno, se evidencia que no se ha realizado la transferencia de las series documentales de los archivos de gestión al archivo central o Semiactivo, de acuerdo con lo estipulado en la tabla de retención documental, conforme lo expuesto en el procedimiento GD_PR_01 y el cronograma indicado por el Grupo de Procesos Corporativos mediante memorando 20224000000034 del 09 de marzo de 2023"/>
    <s v="Porque el cargo se encuentra vacante y no hay quien realice la actividad "/>
    <x v="10"/>
    <s v="NIVEL CENTRAL"/>
    <x v="13"/>
    <m/>
    <s v="x"/>
    <s v="Correctiva"/>
    <s v="Generar solicitud al Grupo de Procesos Corporativos en relación a los lineamientos para gestión documental de archivo de gestión, programación para la transferencia de las series docmentales de los archivos de gestión al archivo central o semiactivo"/>
    <d v="2022-07-12T00:00:00"/>
    <x v="20"/>
    <n v="-337"/>
    <s v="A TIEMPO"/>
    <s v="Transferencia ejecutada"/>
    <s v="PORCENTAJE"/>
    <n v="1"/>
    <m/>
    <m/>
    <s v="ABOGADA 2"/>
    <m/>
    <m/>
    <m/>
    <x v="0"/>
    <m/>
    <s v="Se suscribe con memorando 20221200006843 del 08-07-2022 _x000a__x000a_4/12/2023: Mediante memorando No.20231200007183  del 4 de diciem bre de 2023 se realizó Solicitud de información de acciones del plan de mejoramiento por procesos-gestión que se encuentran en estado abierto vencido para realizar actualización del Plan_x000a__x000a_7/12/2023: Mediante memorando 20231900004093 del 29 de mayo de 2023, el responsable solicitó prórroga para el cumplimiento de la acción por lo cual medianemte memorando No.20231200003073 del 29 de mayo de 2023, se concedió próorga hasta el  30 de noviembre de 2024"/>
  </r>
  <r>
    <s v="AUDITORÍA INTERNA "/>
    <n v="856"/>
    <d v="2021-09-22T00:00:00"/>
    <s v="OBSERVACIÓN"/>
    <s v="OBSERVACIÓN No.19: DTCA El expedienté DTCA -070-2016, se encuentra sin impulso procesal desde diciembre 2018"/>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OBSERVACIÓN"/>
    <s v="OBSERVACIÓN No.19: DTCA El expedienté DTCA -070-2016, se encuentra sin impulso procesal desde diciembre 2018"/>
    <m/>
    <x v="9"/>
    <s v="DTCA"/>
    <x v="1"/>
    <s v="x"/>
    <m/>
    <s v="De Mejor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57"/>
    <d v="2021-09-22T00:00:00"/>
    <s v="NO CONFORMIDAD "/>
    <s v="NO CONFORMIDAD No.19. DTCA No haber efectuado el procedimiento para la notificación del auto 415 de 2018, de conformidad con lo ordenado en el artículo 67 a 69 de la ley 1437 de 2011 en concordancia con el artículo 18 de la ley 1333 de 2009."/>
    <s v="Ineficaz seguimiento a las solicitudes de diligencia de notificación remitidas a las áreas protegidas"/>
    <x v="9"/>
    <s v="DTCA"/>
    <x v="1"/>
    <s v="x"/>
    <m/>
    <s v="De Corrección"/>
    <s v="Requerir al jefe del área protegida la diligencia de notificación"/>
    <d v="2022-07-01T00:00:00"/>
    <x v="22"/>
    <n v="289"/>
    <s v="VENCIDA"/>
    <s v="Memorando remitido"/>
    <s v="CANTIDAD"/>
    <n v="1"/>
    <d v="2022-10-03T00:00:00"/>
    <s v="Se realizó requerimiento mediante memorando  al jefe del área protegida. Se evidencian 120226530002043_00002; REITERACION CIENAGA SPETIMEBRE"/>
    <s v="FANNY SABOGAL AGUDELO"/>
    <m/>
    <m/>
    <m/>
    <x v="0"/>
    <m/>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r>
  <r>
    <s v="AUDITORÍA INTERNA "/>
    <m/>
    <d v="2021-09-22T00:00:00"/>
    <s v="NO CONFORMIDAD "/>
    <s v="NO CONFORMIDAD No.19. DTCA No haber efectuado el procedimiento para la notificación del auto 415 de 2018, de conformidad con lo ordenado en el artículo 67 a 69 de la ley 1437 de 2011 en concordancia con el artículo 18 de la ley 1333 de 2009."/>
    <s v="Ineficaz seguimiento a las solicitudes de diligencia de notificación remitidas a las áreas protegidas"/>
    <x v="9"/>
    <s v="DTCA"/>
    <x v="1"/>
    <s v="x"/>
    <m/>
    <s v="Correctiv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ÍA INTERNA "/>
    <m/>
    <d v="2021-09-22T00:00:00"/>
    <s v="NO CONFORMIDAD "/>
    <s v="NO CONFORMIDAD No.19. DTCA No haber efectuado el procedimiento para la notificación del auto 415 de 2018, de conformidad con lo ordenado en el artículo 67 a 69 de la ley 1437 de 2011 en concordancia con el artículo 18 de la ley 1333 de 2009."/>
    <s v="Ineficaz seguimiento a las solicitudes de diligencia de notificación remitidas a las áreas protegidas"/>
    <x v="9"/>
    <s v="DTCA"/>
    <x v="1"/>
    <s v="x"/>
    <m/>
    <s v="Correctiva"/>
    <s v="Realizar una mesa de trabajo con el  área protegida a fin de establecer los compromisos para el desarrollo oportuno de las diligencias dando alcance a  la normatividad y el procedimiento de sancionatorio ambiental "/>
    <d v="2022-07-01T00:00:00"/>
    <x v="1"/>
    <n v="394"/>
    <s v="VENCIDA"/>
    <s v="Acta de reunión "/>
    <s v="CANTIDAD"/>
    <n v="7"/>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NO CONFORMIDAD "/>
    <s v="NO CONFORMIDAD No.19. DTCA No haber efectuado el procedimiento para la notificación del auto 415 de 2018, de conformidad con lo ordenado en el artículo 67 a 69 de la ley 1437 de 2011 en concordancia con el artículo 18 de la ley 1333 de 2009."/>
    <s v="Ineficaz seguimiento a las solicitudes de diligencia de notificación remitidas a las áreas protegidas"/>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r>
  <r>
    <s v="AUDITORÍA INTERNA "/>
    <n v="858"/>
    <d v="2021-09-22T00:00:00"/>
    <s v="OBSERVACIÓN"/>
    <s v="OBSERVACIÓN No.20: DTCA_x000a_El expedienté DTCA -015-2018, se encuentra sin impulso procesal desde abril de 2018."/>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OBSERVACIÓN"/>
    <s v="OBSERVACIÓN No.20: DTCA_x000a_El expedienté DTCA -015-2018, se encuentra sin impulso procesal desde abril de 2018."/>
    <m/>
    <x v="9"/>
    <s v="DTCA"/>
    <x v="1"/>
    <s v="x"/>
    <m/>
    <s v="De Mejor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ÍA INTERNA "/>
    <n v="859"/>
    <d v="2021-09-22T00:00:00"/>
    <s v="OBSERVACIÓN"/>
    <s v="OBSERVACIÓN No.21: DTCA En el expediente DTCA -015-2018, se evidenció que la publicación del auto 415 de 2018, se efectuó de forma tardía, y cuando había pasado más de un año desde su expedición"/>
    <m/>
    <x v="9"/>
    <s v="DTCA"/>
    <x v="1"/>
    <s v="x"/>
    <m/>
    <s v="De Mejora"/>
    <s v="Realizar seguimiento en reunión de trabajo con periodicidad bimestral de los expedientes de procesos sancionatorios por parte del equipo de apoyo jurídico de la DTCA"/>
    <d v="2022-07-01T00:00:00"/>
    <x v="21"/>
    <n v="304"/>
    <s v="VENCIDA"/>
    <s v="Acta de reunión de seguimiento "/>
    <s v="CANTIDAD"/>
    <n v="4"/>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_x000a_30/11/2023 Mediante memorando No.20231200006923 del 24 de noviembre del 2023, se solicito al responsable las evidencias  de las acciones que se encuentran en estado abierto vencido."/>
  </r>
  <r>
    <s v="AUDITORÍA INTERNA "/>
    <m/>
    <d v="2021-09-22T00:00:00"/>
    <s v="OBSERVACIÓN"/>
    <s v="OBSERVACIÓN No.21: DTCA En el expediente DTCA -015-2018, se evidenció que la publicación del auto 415 de 2018, se efectuó de forma tardía, y cuando había pasado más de un año desde su expedición"/>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ÍA INTERNA "/>
    <n v="860"/>
    <d v="2021-09-22T00:00:00"/>
    <s v="NO CONFORMIDAD "/>
    <s v="NO CONFORMIDAD No.20: DTCA_x000a_Se evidenció inicio de procesos sancionatorios sin contar con informe inicial en el formato AMSPNN_FO_37, incumpliendo_x000a_el procedimiento AMSPNN_PR_22."/>
    <s v="No se dio estricto cumplimiento al procedimiento de sancionatorios al iniciar el proceso con los demás soportes remitidos por el área protegida"/>
    <x v="9"/>
    <s v="DTCA"/>
    <x v="1"/>
    <s v="x"/>
    <m/>
    <s v="Correctiva"/>
    <s v="Realizar una mesa de trabajo con el  área protegida a fin de establecer los compromisos para el desarrollo oportuno de las diligencias dando alcance a  la normatividad y el procedimiento de sancionatorio ambiental "/>
    <d v="2022-07-01T00:00:00"/>
    <x v="1"/>
    <n v="394"/>
    <s v="VENCIDA"/>
    <s v="Acta de reunión "/>
    <s v="CANTIDAD"/>
    <n v="7"/>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NO CONFORMIDAD "/>
    <s v="NO CONFORMIDAD No.20: DTCA_x000a_Se evidenció inicio de procesos sancionatorios sin contar con informe inicial en el formato AMSPNN_FO_37, incumpliendo_x000a_el procedimiento AMSPNN_PR_22."/>
    <s v="No se dio estricto cumplimiento al procedimiento de sancionatorios al iniciar el proceso con los demás soportes remitidos por el área protegida"/>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_x000a_30/11/2023 Mediante memorando No.20231200006923 del 24 de noviembre del 2023, se solicito al responsable las evidencias  de las acciones que se encuentran en estado abierto vencido."/>
  </r>
  <r>
    <s v="AUDITORÍA INTERNA "/>
    <m/>
    <d v="2021-09-22T00:00:00"/>
    <s v="NO CONFORMIDAD "/>
    <s v="NO CONFORMIDAD No.20: DTCA_x000a_Se evidenció inicio de procesos sancionatorios sin contar con informe inicial en el formato AMSPNN_FO_37, incumpliendo_x000a_el procedimiento AMSPNN_PR_22."/>
    <s v="No se dio estricto cumplimiento al procedimiento de sancionatorios al iniciar el proceso con los demás soportes remitidos por el área protegida"/>
    <x v="9"/>
    <s v="DTCA"/>
    <x v="1"/>
    <s v="x"/>
    <m/>
    <s v="Correctiv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ÍA INTERNA "/>
    <n v="861"/>
    <d v="2021-09-22T00:00:00"/>
    <s v="OBSERVACIÓN"/>
    <s v="OBSERVACIÓN No. 22: DTCA El Expediente DTCA -012-2019 no presenta impulso procesal desde el 23 de octubre de 2019, última actuación notificación auto 423 del 31 de mayo de 2019."/>
    <m/>
    <x v="9"/>
    <s v="DTCA"/>
    <x v="1"/>
    <s v="x"/>
    <m/>
    <s v="De Mejora"/>
    <s v="Realizar seguimiento en reunión de trabajo con periodicidad bimestral de los expedientes de procesos sancionatorios por parte del equipo de apoyo jurídico de la DTCA"/>
    <d v="2022-07-01T00:00:00"/>
    <x v="21"/>
    <n v="304"/>
    <s v="VENCIDA"/>
    <s v="Acta de reunión de seguimiento "/>
    <s v="CANTIDAD"/>
    <n v="4"/>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_x000a_30/11/2023 Mediante memorando No.20231200006923 del 24 de noviembre del 2023, se solicito al responsable las evidencias  de las acciones que se encuentran en estado abierto vencido."/>
  </r>
  <r>
    <s v="AUDITORÍA INTERNA "/>
    <m/>
    <d v="2021-09-22T00:00:00"/>
    <s v="OBSERVACIÓN"/>
    <s v="OBSERVACIÓN No. 22: DTCA El Expediente DTCA -012-2019 no presenta impulso procesal desde el 23 de octubre de 2019, última actuación notificación auto 423 del 31 de mayo de 2019."/>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62"/>
    <d v="2021-09-22T00:00:00"/>
    <s v="NO CONFORMIDAD "/>
    <s v="NO CONFORMIDAD No.21: DTCA Se evidenció incumplimiento a la actividad 22 del procedimiento AMSPNN_PR_22_, debido a que no obra en el expediente constancia de comunicación del auto 669 del 11 de octubre de 2019, a la Procuraduría General de la nación incumpliendo igualmente lo establecido en el artículo 56 de la ley 1333 de 2009"/>
    <s v="Por error involuntario  y el número de expedientes no se tuvo en cuenta la falta de cumplimiento de la diligencia "/>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
  </r>
  <r>
    <s v="AUDITORÍA INTERNA "/>
    <m/>
    <d v="2021-09-22T00:00:00"/>
    <s v="NO CONFORMIDAD "/>
    <s v="NO CONFORMIDAD No.21: DTCA Se evidenció incumplimiento a la actividad 22 del procedimiento AMSPNN_PR_22_, debido a que no obra en el expediente constancia de comunicación del auto 669 del 11 de octubre de 2019, a la Procuraduría General de la nación incumpliendo igualmente lo establecido en el artículo 56 de la ley 1333 de 2009"/>
    <s v="Por error involuntario  y el número de expedientes no se tuvo en cuenta la falta de cumplimiento de la diligencia "/>
    <x v="9"/>
    <s v="DTCA"/>
    <x v="1"/>
    <s v="x"/>
    <m/>
    <s v="Correctiva"/>
    <s v="Realizar seguimiento en reunión de trabajo con periodicidad bimestral de los expedientes de procesos sancionatorios por parte del equipo de apoyo jurídico de la DTCA a fin de identificar el cumplimiento de las diligencias"/>
    <d v="2022-07-01T00:00:00"/>
    <x v="21"/>
    <n v="304"/>
    <s v="VENCIDA"/>
    <s v="Acta de reunión de seguimiento "/>
    <s v="CANTIDAD"/>
    <n v="4"/>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63"/>
    <d v="2021-09-22T00:00:00"/>
    <s v="NO CONFORMIDAD "/>
    <s v="NO CONFORMIDAD No.22: DTCA No se evidenció la notificación del auto 669 del 11 octubre 2019, incumpliendo lo establecido en el artículo 67 y siguientes de la ley 1437 de 2011, y la actividad número 20 del procedimiento AMSPNN_PR_22 vigente para la fecha."/>
    <s v="Ineficaz seguimiento a las solicitudes de diligencia de notificación remitidas a las áreas protegidas"/>
    <x v="9"/>
    <s v="DTCA"/>
    <x v="1"/>
    <s v="x"/>
    <m/>
    <s v="De Corrección"/>
    <s v="Requerir al jefe del área protegida la diligencia de notificación"/>
    <d v="2022-07-01T00:00:00"/>
    <x v="22"/>
    <n v="289"/>
    <s v="VENCIDA"/>
    <s v="Memorando remitido"/>
    <s v="CANTIDAD"/>
    <n v="1"/>
    <d v="2022-10-03T00:00:00"/>
    <s v="Se realizó requerimiento mediante memorando  al jefe del área protegida solicitando cumplimiento de diligencias. Expediente No 009 -2019. JOSE DE DIOS BRAVO MANJARRES.. Se evidencian 120226530002043_00002; REITERACION CIENAGA SPETIMEBRE"/>
    <s v="FANNY SABOGAL AGUDELO"/>
    <m/>
    <m/>
    <m/>
    <x v="0"/>
    <m/>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_x000a_"/>
  </r>
  <r>
    <s v="AUDITORÍA INTERNA "/>
    <m/>
    <d v="2021-09-22T00:00:00"/>
    <s v="NO CONFORMIDAD "/>
    <s v="NO CONFORMIDAD No.22: DTCA No se evidenció la notificación del auto 669 del 11 octubre 2019, incumpliendo lo establecido en el artículo 67 y siguientes de la ley 1437 de 2011, y la actividad número 20 del procedimiento AMSPNN_PR_22 vigente para la fecha."/>
    <s v="Ineficaz seguimiento a las solicitudes de diligencia de notificación remitidas a las áreas protegidas"/>
    <x v="9"/>
    <s v="DTCA"/>
    <x v="1"/>
    <s v="x"/>
    <m/>
    <s v="Correctiva"/>
    <s v="Realizar una mesa de trabajo con el  área protegida a fin de establecer los compromisos para el desarrollo oportuno de las diligencias dando alcance a  la normatividad y el procedimiento de sancionatorio ambiental "/>
    <d v="2022-07-01T00:00:00"/>
    <x v="1"/>
    <n v="394"/>
    <s v="VENCIDA"/>
    <s v="Acta de reunión "/>
    <s v="CANTIDAD"/>
    <n v="7"/>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NO CONFORMIDAD "/>
    <s v="NO CONFORMIDAD No.22: DTCA No se evidenció la notificación del auto 669 del 11 octubre 2019, incumpliendo lo establecido en el artículo 67 y siguientes de la ley 1437 de 2011, y la actividad número 20 del procedimiento AMSPNN_PR_22 vigente para la fecha."/>
    <s v="Ineficaz seguimiento a las solicitudes de diligencia de notificación remitidas a las áreas protegidas"/>
    <x v="9"/>
    <s v="DTCA"/>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d v="2022-07-01T00:00:00"/>
    <x v="1"/>
    <n v="394"/>
    <s v="VENCIDA"/>
    <s v="Lista de asistencia"/>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NO CONFORMIDAD "/>
    <s v="NO CONFORMIDAD No.22: DTCA No se evidenció la notificación del auto 669 del 11 octubre 2019, incumpliendo lo establecido en el artículo 67 y siguientes de la ley 1437 de 2011, y la actividad número 20 del procedimiento AMSPNN_PR_22 vigente para la fecha."/>
    <s v="Ineficaz seguimiento a las solicitudes de diligencia de notificación remitidas a las áreas protegidas"/>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64"/>
    <d v="2021-09-22T00:00:00"/>
    <s v="OBSERVACIÓN"/>
    <s v="OBSERVACIÓN No.23: DTCA No dar el impulso procesal correspondiente al expediente DTCA -09-2019, ya que, desde la expedición del auto de inicio, no se observan actuaciones conducentes a llevar a cabo la notificación del auto 669 del 11 de octubre de 2019, no se han realizado la práctica de las diligencias ordenadas en el citado auto, y a pesar de haber pasado más de 2 años desde la sede la expedición del auto inicio no se cuenta con formulación de cargos."/>
    <m/>
    <x v="9"/>
    <s v="DTCA"/>
    <x v="1"/>
    <s v="x"/>
    <m/>
    <s v="De Mejora"/>
    <s v="Realizar seguimiento en reunión de trabajo con periodicidad bimestral de los expedientes de procesos sancionatorios por parte del equipo de apoyo jurídico de la DTCA"/>
    <d v="2022-07-01T00:00:00"/>
    <x v="21"/>
    <n v="304"/>
    <s v="VENCIDA"/>
    <s v="Acta de reunión de seguimiento "/>
    <s v="CANTIDAD"/>
    <n v="4"/>
    <m/>
    <m/>
    <s v="FANNY SABOGAL AGUDELO"/>
    <m/>
    <m/>
    <m/>
    <x v="0"/>
    <m/>
    <s v="Se suscribe con memorando 20221200007613 del 29/07/2022_x000a_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
  </r>
  <r>
    <s v="AUDITORÍA INTERNA "/>
    <n v="865"/>
    <d v="2021-09-22T00:00:00"/>
    <s v="NO CONFORMIDAD "/>
    <s v="NO CONFORMIDAD No.23: DTCA_x000a_No se evidenció cumplimiento por parte del PNN Tayrona a lo ordenado en el artículo tercero del auto 734 del 15 de diciembre de 2016. "/>
    <s v="Ineficaz seguimiento a las solicitudes de diligencia de notificación remitidas a las áreas protegidas"/>
    <x v="9"/>
    <s v="DTCA"/>
    <x v="1"/>
    <s v="x"/>
    <m/>
    <s v="De Corrección"/>
    <s v="Requerir al jefe del área protegida las diligencias pertinentes "/>
    <d v="2022-07-01T00:00:00"/>
    <x v="22"/>
    <n v="289"/>
    <s v="VENCIDA"/>
    <s v="Memorando remitido"/>
    <s v="CANTIDAD"/>
    <n v="1"/>
    <d v="2022-10-03T00:00:00"/>
    <s v="Mediante memorando se raliza reiteración del Cumplimiento de diligencias. Expediente No 028 -2016. MARLON MEJIA CURVELO, se evidencia: 120226530005133_00001 (1); MEMO 2033. N"/>
    <s v="FANNY SABOGAL AGUDELO"/>
    <m/>
    <m/>
    <m/>
    <x v="0"/>
    <m/>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
  </r>
  <r>
    <s v="AUDITORÍA INTERNA "/>
    <m/>
    <d v="2021-09-22T00:00:00"/>
    <s v="NO CONFORMIDAD "/>
    <s v="NO CONFORMIDAD No.23: DTCA_x000a_No se evidenció cumplimiento por parte del PNN Tayrona a lo ordenado en el artículo tercero del auto 734 del 15 de diciembre de 2016. "/>
    <s v="Ineficaz seguimiento a las solicitudes de diligencia de notificación remitidas a las áreas protegidas"/>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
  </r>
  <r>
    <s v="AUDITORÍA INTERNA "/>
    <m/>
    <d v="2021-09-22T00:00:00"/>
    <s v="NO CONFORMIDAD "/>
    <s v="NO CONFORMIDAD No.23: DTCA_x000a_No se evidenció cumplimiento por parte del PNN Tayrona a lo ordenado en el artículo tercero del auto 734 del 15 de diciembre de 2016. "/>
    <s v="Ineficaz seguimiento a las solicitudes de diligencia de notificación remitidas a las áreas protegidas"/>
    <x v="9"/>
    <s v="DTCA"/>
    <x v="1"/>
    <s v="x"/>
    <m/>
    <s v="Correctiva"/>
    <s v="Realizar una mesa de trabajo con el  área protegida a fin de establecer los compromisos para el desarrollo oportuno de las diligencias dando alcance a  la normatividad y el procedimiento de sancionatorio ambiental "/>
    <d v="2022-07-01T00:00:00"/>
    <x v="1"/>
    <n v="394"/>
    <s v="VENCIDA"/>
    <s v="Acta de reunión "/>
    <s v="CANTIDAD"/>
    <n v="7"/>
    <m/>
    <m/>
    <s v="FANNY SABOGAL AGUDELO"/>
    <m/>
    <m/>
    <m/>
    <x v="0"/>
    <m/>
    <s v="Se suscribe con memorando 20221200007613 del 29/07/2022_x000a_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NO CONFORMIDAD "/>
    <s v="NO CONFORMIDAD No.23: DTCA_x000a_No se evidenció cumplimiento por parte del PNN Tayrona a lo ordenado en el artículo tercero del auto 734 del 15 de diciembre de 2016. "/>
    <s v="Ineficaz seguimiento a las solicitudes de diligencia de notificación remitidas a las áreas protegidas"/>
    <x v="9"/>
    <s v="DTCA"/>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d v="2022-07-01T00:00:00"/>
    <x v="1"/>
    <n v="394"/>
    <s v="VENCIDA"/>
    <s v="Lista de asistencia"/>
    <s v="CANTIDAD"/>
    <n v="2"/>
    <m/>
    <m/>
    <s v="FANNY SABOGAL AGUDELO"/>
    <m/>
    <m/>
    <m/>
    <x v="0"/>
    <m/>
    <s v="Se suscribe con memorando 20221200007613 del 29/07/2022_x000a_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66"/>
    <d v="2021-09-22T00:00:00"/>
    <s v="NO CONFORMIDAD "/>
    <s v="NO CONFORMIDAD No.24: DTCA_x000a_No se evidenció la notificación del auto 734 del 15 diciembre de 2016, incumpliendo lo establecido en el artículo 67 y siguientes de la ley 1437 de 2011, y la actividad número 20 del procedimiento AMSPNN_PR_22"/>
    <s v="Ineficaz seguimiento a las solicitudes de diligencia de notificación remitidas a las áreas protegidas"/>
    <x v="9"/>
    <s v="DTCA"/>
    <x v="1"/>
    <s v="x"/>
    <m/>
    <s v="De Corrección"/>
    <s v="Requerir al jefe del área protegida las diligencia de notificación"/>
    <d v="2022-07-01T00:00:00"/>
    <x v="22"/>
    <n v="289"/>
    <s v="VENCIDA"/>
    <s v="Memorando remitido"/>
    <s v="CANTIDAD"/>
    <n v="1"/>
    <d v="2022-10-03T00:00:00"/>
    <s v="Mediante memorando se realiza requerimiento el cumplimiento de diligencias 028 2016 Marlon Mejia Curvelo."/>
    <s v="FANNY SABOGAL AGUDELO"/>
    <m/>
    <m/>
    <m/>
    <x v="0"/>
    <m/>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30/11/2023 Mediante memorando No.20231200006923 del 24 de noviembre del 2023, se solicito al responsable las evidencias  de las acciones que se encuentran en estado abierto vencido._x000a__x000a_"/>
  </r>
  <r>
    <s v="AUDITORÍA INTERNA "/>
    <m/>
    <d v="2021-09-22T00:00:00"/>
    <s v="NO CONFORMIDAD "/>
    <s v="NO CONFORMIDAD No.24: DTCA_x000a_No se evidenció la notificación del auto 734 del 15 diciembre de 2016, incumpliendo lo establecido en el artículo 67 y siguientes de la ley 1437 de 2011, y la actividad número 20 del procedimiento AMSPNN_PR_22"/>
    <s v="Ineficaz seguimiento a las solicitudes de diligencia de notificación remitidas a las áreas protegidas"/>
    <x v="9"/>
    <s v="DTCA"/>
    <x v="1"/>
    <s v="x"/>
    <m/>
    <s v="Correctiv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ÍA INTERNA "/>
    <m/>
    <d v="2021-09-22T00:00:00"/>
    <s v="NO CONFORMIDAD "/>
    <s v="NO CONFORMIDAD No.24: DTCA_x000a_No se evidenció la notificación del auto 734 del 15 diciembre de 2016, incumpliendo lo establecido en el artículo 67 y siguientes de la ley 1437 de 2011, y la actividad número 20 del procedimiento AMSPNN_PR_22"/>
    <s v="Falta mayor seguimiento a las solicitudes de diligencia de notificación remitidas a las áreas protegidas para que no se presenten demoras"/>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24: DTCA_x000a_No se evidenció la notificación del auto 734 del 15 diciembre de 2016, incumpliendo lo establecido en el artículo 67 y siguientes de la ley 1437 de 2011, y la actividad número 20 del procedimiento AMSPNN_PR_22"/>
    <s v="Falta mayor seguimiento a las solicitudes de diligencia de notificación remitidas a las áreas protegidas para que no se presenten demoras"/>
    <x v="9"/>
    <s v="DTCA"/>
    <x v="1"/>
    <s v="x"/>
    <m/>
    <s v="Correctiva"/>
    <s v="Realizar  mesas de trabajo con las  área protegida que  reportan presiones en el ejercicio de las funciones de prevención , vigilancia y control;   a fin de establecer los compromisos para el desarrollo oportuno de las diligencias dando alcance a  la normatividad y el procedimiento de sancionatorio ambiental "/>
    <d v="2022-07-01T00:00:00"/>
    <x v="1"/>
    <n v="394"/>
    <s v="VENCIDA"/>
    <s v="Actas de Reunión"/>
    <s v="CANTIDAD"/>
    <n v="7"/>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67"/>
    <d v="2021-09-22T00:00:00"/>
    <s v="OBSERVACIÓN"/>
    <s v="OBSERVACIÓN No.25: DTCA_x000a_No dar el impulso procesal correspondiente al expediente DTCA -028-2016, ya que, desde la expedición del auto 734 del_x000a_15 diciembre de 2016, no se observan actuaciones conducentes para su notificación, no se han realizado la práctica de las_x000a_diligencias ordenadas en el citado auto, y a pesar de haber pasado más de un año desde la expedición del auto inicio, no_x000a_se cuenta con formulación de cargos"/>
    <m/>
    <x v="9"/>
    <s v="DTCA"/>
    <x v="1"/>
    <s v="x"/>
    <m/>
    <s v="De Mejora"/>
    <s v="Realizar seguimiento en reunión de trabajo con periodicidad bimestral de los expedientes de procesos sancionatorios por parte del equipo de apoyo jurídico de la DTCA"/>
    <d v="2022-07-01T00:00:00"/>
    <x v="21"/>
    <n v="304"/>
    <s v="VENCIDA"/>
    <s v="Acta de reunión de seguimiento "/>
    <s v="CANTIDAD"/>
    <n v="4"/>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68"/>
    <d v="2021-09-22T00:00:00"/>
    <s v="OBSERVACIÓN"/>
    <s v="OBSERVACIÓN No.26: DTCA Realizar la publicación del auto 617 del 24 de noviembre de 2016, 6 meses después de su expedición, omitiendo los fines establecidos en el artículo 69 y 70 de la Ley 99 de 1993 y el artículo 20 de la Ley 1333 de 2009."/>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OBSERVACIÓN"/>
    <s v="OBSERVACIÓN No.26: DTCA Realizar la publicación del auto 617 del 24 de noviembre de 2016, 6 meses después de su expedición, omitiendo los fines establecidos en el artículo 69 y 70 de la Ley 99 de 1993 y el artículo 20 de la Ley 1333 de 2009."/>
    <m/>
    <x v="9"/>
    <s v="DTCA"/>
    <x v="1"/>
    <s v="x"/>
    <m/>
    <s v="De Mejor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OBSERVACIÓN"/>
    <s v="OBSERVACIÓN No.26: DTCA Realizar la publicación del auto 617 del 24 de noviembre de 2016, 6 meses después de su expedición, omitiendo los fines establecidos en el artículo 69 y 70 de la Ley 99 de 1993 y el artículo 20 de la Ley 1333 de 2009."/>
    <m/>
    <x v="9"/>
    <s v="DTCA"/>
    <x v="1"/>
    <s v="x"/>
    <m/>
    <s v="De Mejora"/>
    <s v="Realizar seguimiento en reunión de trabajo con periodicidad bimestral de los expedientes de procesos sancionatorios por parte del equipo de apoyo jurídico de la DTCA"/>
    <d v="2022-07-01T00:00:00"/>
    <x v="21"/>
    <n v="304"/>
    <s v="VENCIDA"/>
    <s v="Acta de reunión de seguimiento "/>
    <s v="CANTIDAD"/>
    <n v="4"/>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69"/>
    <d v="2021-09-22T00:00:00"/>
    <s v="OBSERVACIÓN"/>
    <s v="OBSERVACIÓN No.27: DTCA Pese a agotar el procedimiento para la notificación personal, se observa falencias al momento de notificar, ya que no obra constancia en calidad de que se le notifica al auto cuatro 454 el 30 de mayo 2017 a la señora Yoanis María de Ávila Santiago, y no obra copia del certificado de existencia y representación de la investigada."/>
    <m/>
    <x v="9"/>
    <s v="DTCA"/>
    <x v="1"/>
    <s v="x"/>
    <m/>
    <s v="De Mejora"/>
    <s v="Indicar en los memorandos de solicitud de notificación los requisitos para notificar a personas jurídicas "/>
    <d v="2022-07-01T00:00:00"/>
    <x v="1"/>
    <n v="394"/>
    <s v="VENCIDA"/>
    <s v="Memorandos con requisitos remitido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OBSERVACIÓN"/>
    <s v="OBSERVACIÓN No.27: DTCA Pese a agotar el procedimiento para la notificación personal, se observa falencias al momento de notificar, ya que no obra constancia en calidad de que se le notifica al auto cuatro 454 el 30 de mayo 2017 a la señora Yoanis María de Ávila Santiago, y no obra copia del certificado de existencia y representación de la investigada."/>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OBSERVACIÓN"/>
    <s v="OBSERVACIÓN No.27: DTCA Pese a agotar el procedimiento para la notificación personal, se observa falencias al momento de notificar, ya que no obra constancia en calidad de que se le notifica al auto cuatro 454 el 30 de mayo 2017 a la señora Yoanis María de Ávila Santiago, y no obra copia del certificado de existencia y representación de la investigada."/>
    <m/>
    <x v="9"/>
    <s v="DTCA"/>
    <x v="1"/>
    <s v="x"/>
    <m/>
    <s v="De Mejor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0"/>
    <d v="2021-09-22T00:00:00"/>
    <s v="OBSERVACIÓN"/>
    <s v="OBSERVACIÓN No.28: DTCA No se observó el impulso procesal correspondiente al expediente DTCA-056-2016, desde el 27 de julio de 2017, fecha en que se notificó el auto de inicio."/>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_x000a__x000a_30/11/2023 Mediante memorando No.20231200006923 del 24 de noviembre del 2023, se solicito al responsable las evidencias  de las acciones que se encuentran en estado abierto vencido."/>
  </r>
  <r>
    <s v="AUDITORÍA INTERNA "/>
    <m/>
    <d v="2021-09-22T00:00:00"/>
    <s v="OBSERVACIÓN"/>
    <s v="OBSERVACIÓN No.28: DTCA No se observó el impulso procesal correspondiente al expediente DTCA-056-2016, desde el 27 de julio de 2017, fecha en que se notificó el auto de inicio."/>
    <m/>
    <x v="9"/>
    <s v="DTCA"/>
    <x v="1"/>
    <s v="x"/>
    <m/>
    <s v="De Mejor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1"/>
    <d v="2021-09-22T00:00:00"/>
    <s v="OBSERVACIÓN"/>
    <s v="OBSERVACIÓN No.29: DTCA No dar el impulso procesal correspondiente al expediente DTCA-035-2017, desde el 25 de septiembre de 2017, fecha en que se notificó el auto de inicio, no hay impulsos procesales."/>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OBSERVACIÓN"/>
    <s v="OBSERVACIÓN No.29: DTCA No dar el impulso procesal correspondiente al expediente DTCA-035-2017, desde el 25 de septiembre de 2017, fecha en que se notificó el auto de inicio, no hay impulsos procesales."/>
    <m/>
    <x v="9"/>
    <s v="DTCA"/>
    <x v="1"/>
    <s v="x"/>
    <m/>
    <s v="De Mejor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2"/>
    <d v="2021-09-22T00:00:00"/>
    <s v="OBSERVACIÓN"/>
    <s v="OBSERVACIÓN No.30: DTCA No dar el impulso procesal correspondiente al expediente DTCA-032-2020, a pesar de haberse detectado la presunta infracción ambiental, al interior del sector bahía Concha desde el día 14 de septiembre de 2018, y no haber notificado el Auto 591 del 13 de agosto de 2020."/>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OBSERVACIÓN"/>
    <s v="OBSERVACIÓN No.30: DTCA No dar el impulso procesal correspondiente al expediente DTCA-032-2020, a pesar de haberse detectado la presunta infracción ambiental, al interior del sector bahía Concha desde el día 14 de septiembre de 2018, y no haber notificado el Auto 591 del 13 de agosto de 2020."/>
    <m/>
    <x v="9"/>
    <s v="DTCA"/>
    <x v="1"/>
    <s v="x"/>
    <m/>
    <s v="De Mejor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3"/>
    <d v="2021-09-22T00:00:00"/>
    <s v="NO CONFORMIDAD "/>
    <s v="NO CONFORMIDAD No.29: DTCA La legalización de la medida preventiva impuesta mediante acta de fecha 08 de junio de 2012, se efectuó por fuera del término establecido en el artículo 15 de la ley 1333 de 2009, el cual establece un término máximo de 3 días para legalizar la medida preventiva impuesta en flagrancia."/>
    <s v="Deficientes conocimientos en el tema por parte del personal del área protegida quien adelantó en primera instancia el proceso sancionatorio antes de la distribución de funciones de PNNC"/>
    <x v="9"/>
    <s v="DTCA"/>
    <x v="1"/>
    <s v="x"/>
    <m/>
    <s v="Correctiva"/>
    <s v="Sensibilizar al equipo de las áreas protegidas y responsables de apoyo del proceso autoridad ambiental respecto las diligencias del procedimiento sancionatorio ambiental"/>
    <d v="2022-07-01T00:00:00"/>
    <x v="1"/>
    <n v="394"/>
    <s v="VENCIDA"/>
    <s v="Lista de asistencia y presentación"/>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NO CONFORMIDAD "/>
    <s v="NO CONFORMIDAD No.29: DTCA La legalización de la medida preventiva impuesta mediante acta de fecha 08 de junio de 2012, se efectuó por fuera del término establecido en el artículo 15 de la ley 1333 de 2009, el cual establece un término máximo de 3 días para legalizar la medida preventiva impuesta en flagrancia."/>
    <s v="Deficientes conocimientos en el tema por parte del personal del área protegida quien adelantó en primera instancia el proceso sancionatorio antes de la distribución de funciones de PNNC"/>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4"/>
    <d v="2021-09-22T00:00:00"/>
    <s v="NO CONFORMIDAD "/>
    <s v="NO CONFORMIDAD No.30: DTCA No se evidenció apertura al proceso sancionatorio de carácter ambiental dentro de la oportunidad establecida en el artículo 17 la Ley 1333, el cual contempla una duración de seis (6) meses para adelantar la indagación preliminar y adoptar decisión de abrir investigación y/o archivo del expediente"/>
    <s v="Deficientes conocimientos en el tema del personal del área protegida quien adelantó en primera instancia el proceso sancionatorio"/>
    <x v="9"/>
    <s v="DTCA"/>
    <x v="1"/>
    <s v="x"/>
    <m/>
    <s v="Correctiva"/>
    <s v="Sensibilizar al equipo de las áreas protegidas y responsables de apoyo del proceso autoridad ambiental respecto las diligencias del procedimiento sancionatorio ambiental"/>
    <d v="2022-07-01T00:00:00"/>
    <x v="1"/>
    <n v="394"/>
    <s v="VENCIDA"/>
    <s v="Lista de asistencia y presentación"/>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NO CONFORMIDAD "/>
    <s v="NO CONFORMIDAD No.30: DTCA No se evidenció apertura al proceso sancionatorio de carácter ambiental dentro de la oportunidad establecida en el artículo 17 la Ley 1333, el cual contempla una duración de seis (6) meses para adelantar la indagación preliminar y adoptar decisión de abrir investigación y/o archivo del expediente"/>
    <s v="Deficientes conocimientos en el tema del personal del área protegida quien adelantó en primera instancia el proceso sancionatorio"/>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5"/>
    <d v="2021-09-22T00:00:00"/>
    <s v="NO CONFORMIDAD "/>
    <s v="NO CONFORMIDAD No.31: DTCA No se evidenció comunicación del auto 361 del 25 de junio 2013 a la Procuraduría General de la nación, vulnerando con lo anterior el artículo 56 de la ley 1333 de 2009."/>
    <s v="Por error involuntario  y el número de expedientes no se tuvo en cuenta la falta de cumplimiento de la diligencia "/>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31: DTCA No se evidenció comunicación del auto 361 del 25 de junio 2013 a la Procuraduría General de la nación, vulnerando con lo anterior el artículo 56 de la ley 1333 de 2009."/>
    <s v="Por error involuntario  y el número de expedientes no se tuvo en cuenta la falta de cumplimiento de la diligencia "/>
    <x v="9"/>
    <s v="DTCA"/>
    <x v="1"/>
    <s v="x"/>
    <m/>
    <s v="Correctiva"/>
    <s v="Realizar seguimiento en reunión de trabajo con periodicidad bimestral de los expedientes de procesos sancionatorios por parte del equipo de apoyo jurídico de la DTCA"/>
    <d v="2022-07-01T00:00:00"/>
    <x v="21"/>
    <n v="304"/>
    <s v="VENCIDA"/>
    <s v="Acta de reunión de seguimiento "/>
    <s v="CANTIDAD"/>
    <n v="4"/>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6"/>
    <d v="2021-09-22T00:00:00"/>
    <s v="OBSERVACIÓN"/>
    <s v="OBSERVACIÓN No.31: DTCA A la fecha la Dirección Territorial Caribe no ha decidido el fondo el proceso adelantado en el expediente 001 de 2012 en contra del ciudadano Jorge Luis Díaz de Oro, identificado con cédula de ciudadanía número 7929854 de San Juan de Nepomuceno, a pesar de haber transcurrido más de 15 días desde la finalización de la oportunidad para presentar alegatos de conclusión y/o vencimiento del periodo probatorio"/>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OBSERVACIÓN"/>
    <s v="OBSERVACIÓN No.31: DTCA A la fecha la Dirección Territorial Caribe no ha decidido el fondo el proceso adelantado en el expediente 001 de 2012 en contra del ciudadano Jorge Luis Díaz de Oro, identificado con cédula de ciudadanía número 7929854 de San Juan de Nepomuceno, a pesar de haber transcurrido más de 15 días desde la finalización de la oportunidad para presentar alegatos de conclusión y/o vencimiento del periodo probatorio"/>
    <m/>
    <x v="9"/>
    <s v="DTCA"/>
    <x v="1"/>
    <s v="x"/>
    <m/>
    <s v="De Mejor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7"/>
    <d v="2021-09-22T00:00:00"/>
    <s v="OBSERVACIÓN"/>
    <s v="OBSERVACIÓN No 32: DTCA Se observan demoras en la notificación del Auto 472 de 24 de septiembre de 2014, ya que la citación para la notificación fue expedida e día 18 de agosto de 2015, entregada el 27 de agosto de 2015 y solo se surtió la notificación personal solo hasta el día 02 de septiembre de 2015 al Señor Miguel Epiayu Epinayu."/>
    <m/>
    <x v="9"/>
    <s v="DTCA"/>
    <x v="1"/>
    <s v="x"/>
    <m/>
    <s v="De Mejora"/>
    <s v="Realizar espacios de sensibilizar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d v="2022-07-01T00:00:00"/>
    <x v="1"/>
    <n v="394"/>
    <s v="VENCIDA"/>
    <s v="Lista de asistencia"/>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OBSERVACIÓN"/>
    <s v="OBSERVACIÓN No 32: DTCA Se observan demoras en la notificación del Auto 472 de 24 de septiembre de 2014, ya que la citación para la notificación fue expedida e día 18 de agosto de 2015, entregada el 27 de agosto de 2015 y solo se surtió la notificación personal solo hasta el día 02 de septiembre de 2015 al Señor Miguel Epiayu Epinayu."/>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78"/>
    <d v="2021-09-22T00:00:00"/>
    <s v="OBSERVACIÓN"/>
    <s v="OBSERVACIÓN No.33: DTCA El Santuario de Fauna y Flora Los Flamencos debe adoptar las medidas necesarias para la notificación de los actos administrativos conforme al artículo 67 y siguientes de la Ley 1437 de 2011, así como el artículo 24 de la Ley 1333 de 2009.Con el fin de evitar dilaciones injustificadas de los procesos. Teniendo en cuenta que el auto 440 del 18 de septiembre de 2015, solo quedo notificado correctamente hasta el día 26 de agosto de 2016."/>
    <m/>
    <x v="9"/>
    <s v="DTCA"/>
    <x v="1"/>
    <s v="x"/>
    <m/>
    <s v="De Mejora"/>
    <s v="Realizar espacios de sensibilizar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d v="2022-07-01T00:00:00"/>
    <x v="1"/>
    <n v="394"/>
    <s v="VENCIDA"/>
    <s v="Lista de asistencia"/>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OBSERVACIÓN"/>
    <s v="OBSERVACIÓN No.33: DTCA El Santuario de Fauna y Flora Los Flamencos debe adoptar las medidas necesarias para la notificación de los actos administrativos conforme al artículo 67 y siguientes de la Ley 1437 de 2011, así como el artículo 24 de la Ley 1333 de 2009.Con el fin de evitar dilaciones injustificadas de los procesos. Teniendo en cuenta que el auto 440 del 18 de septiembre de 2015, solo quedo notificado correctamente hasta el día 26 de agosto de 2016."/>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
  </r>
  <r>
    <s v="AUDITORÍA INTERNA "/>
    <n v="879"/>
    <d v="2021-09-22T00:00:00"/>
    <s v="NO CONFORMIDAD "/>
    <s v="NO CONFORMIDAD No.33: DTCA No se ha evidenciado notificación del auto 626 del 15 de septiembre de 2020, incumpliendo lo establecido en el artículo 67 y siguientes de la Ley 1437 de 2011."/>
    <s v="Ineficaz seguimiento a las solicitudes de diligencia de notificación remitidas a las áreas protegidas"/>
    <x v="9"/>
    <s v="DTCA"/>
    <x v="1"/>
    <s v="x"/>
    <m/>
    <s v="De Corrección"/>
    <s v="Requerir al jefe del área protegida las diligencias pertinentes "/>
    <d v="2022-07-01T00:00:00"/>
    <x v="22"/>
    <n v="289"/>
    <s v="VENCIDA"/>
    <s v="Memorando remitido"/>
    <s v="CANTIDAD"/>
    <n v="1"/>
    <d v="2022-10-03T00:00:00"/>
    <s v="Mediante memorando  se realiza requerimiento de  Informe de criterios para imposición de sanción- Expediente sancionatorio No. 004 de 2013- MIGUEL EPIAYU EPINAYU."/>
    <s v="FANNY SABOGAL AGUDELO"/>
    <m/>
    <m/>
    <m/>
    <x v="0"/>
    <m/>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33: DTCA No se ha evidenciado notificación del auto 626 del 15 de septiembre de 2020, incumpliendo lo establecido en el artículo 67 y siguientes de la Ley 1437 de 2011."/>
    <s v="Ineficaz seguimiento a las solicitudes de diligencia de notificación remitidas a las áreas protegidas"/>
    <x v="9"/>
    <s v="DTCA"/>
    <x v="1"/>
    <s v="x"/>
    <m/>
    <s v="De Corrección"/>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33: DTCA No se ha evidenciado notificación del auto 626 del 15 de septiembre de 2020, incumpliendo lo establecido en el artículo 67 y siguientes de la Ley 1437 de 2011."/>
    <s v="Ineficaz seguimiento a las solicitudes de diligencia de notificación remitidas a las áreas protegidas"/>
    <x v="9"/>
    <s v="DTCA"/>
    <x v="1"/>
    <s v="x"/>
    <m/>
    <s v="De Corrección"/>
    <s v="Realizar una mesa de trabajo con el  área protegida a fin de establecer los compromisos para el desarrollo oportuno de las diligencias dando alcance a  la normatividad y el procedimiento de sancionatorio ambiental "/>
    <d v="2022-07-01T00:00:00"/>
    <x v="1"/>
    <n v="394"/>
    <s v="VENCIDA"/>
    <s v="Acta de reunión "/>
    <s v="CANTIDAD"/>
    <n v="7"/>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NO CONFORMIDAD "/>
    <s v="NO CONFORMIDAD No.33: DTCA No se ha evidenciado notificación del auto 626 del 15 de septiembre de 2020, incumpliendo lo establecido en el artículo 67 y siguientes de la Ley 1437 de 2011."/>
    <s v="Ineficaz seguimiento a las solicitudes de diligencia de notificación remitidas a las áreas protegidas"/>
    <x v="9"/>
    <s v="DTCA"/>
    <x v="1"/>
    <s v="x"/>
    <m/>
    <s v="De Corrección"/>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d v="2022-07-01T00:00:00"/>
    <x v="1"/>
    <n v="394"/>
    <s v="VENCIDA"/>
    <s v="Lista de asistencia"/>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80"/>
    <d v="2021-09-22T00:00:00"/>
    <s v="OBSERVACIÓN"/>
    <s v="OBSERVACIÓN No.34: No se observa impulso procesal del expediente DTCA 04-2013, desde el día 15 de septiembre de 2020."/>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OBSERVACIÓN"/>
    <s v="OBSERVACIÓN No.34: No se observa impulso procesal del expediente DTCA 04-2013, desde el día 15 de septiembre de 2020."/>
    <m/>
    <x v="9"/>
    <s v="DTCA"/>
    <x v="1"/>
    <s v="x"/>
    <m/>
    <s v="De Mejor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81"/>
    <d v="2021-09-22T00:00:00"/>
    <s v="NO CONFORMIDAD "/>
    <s v="NO CONFORMIDAD No.34: DTCA No se evidenció la realización de manera correcta de la notificación del auto 529 del 20 de octubre de 2015 al señor Dairo de Jesús Mejía Benjumea vulnerando el artículo 29 de la constitución, el articulo 69 y siguientes de la Ley 1437 de 2011 y la actividad 42 del procedimiento AMSPNN_PR_22."/>
    <s v="El AP no ha dado trámite al requerimiento remitido por el equipo jurídico para subsanar la solicitud de notificación"/>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r>
  <r>
    <s v="AUDITORÍA INTERNA "/>
    <m/>
    <d v="2021-09-22T00:00:00"/>
    <s v="NO CONFORMIDAD "/>
    <s v="NO CONFORMIDAD No.34: DTCA No se evidenció la realización de manera correcta de la notificación del auto 529 del 20 de octubre de 2015 al señor Dairo de Jesús Mejía Benjumea vulnerando el artículo 29 de la constitución, el articulo 69 y siguientes de la Ley 1437 de 2011 y la actividad 42 del procedimiento AMSPNN_PR_22."/>
    <s v="El AP no ha dado trámite al requerimiento remitido por el equipo jurídico para subsanar la solicitud de notificación"/>
    <x v="9"/>
    <s v="DTCA"/>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d v="2022-07-01T00:00:00"/>
    <x v="1"/>
    <n v="394"/>
    <s v="VENCIDA"/>
    <s v="Lista de asistencia"/>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82"/>
    <d v="2021-09-22T00:00:00"/>
    <s v="OBSERVACIÓN"/>
    <s v="OBSERVACIÓN No.35: DTCA No se evidenció impulso procesal al expediente DTCA 01-2014 desde el 24 de noviembre de 2015"/>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OBSERVACIÓN"/>
    <s v="OBSERVACIÓN No.35: DTCA No se evidenció impulso procesal al expediente DTCA 01-2014 desde el 24 de noviembre de 2015"/>
    <m/>
    <x v="9"/>
    <s v="DTCA"/>
    <x v="1"/>
    <s v="x"/>
    <m/>
    <s v="De Mejor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83"/>
    <d v="2021-09-22T00:00:00"/>
    <s v="NO CONFORMIDAD "/>
    <s v="NO CONFORMIDAD No.35 DTCA No se evidenció la comunicación de la Resolución 147 del 02 de octubre de 2017 a la Procuraduría General de la Nación, incumpliendo la actividad 33 del procedimiento AMSPNN_PR_22 y el inciso 3 del artículo 56 de la Ley 1333 de 2009."/>
    <s v="No se contaba con una herramienta o punto de control que permitiera alertar sobre vencimientos para la realización de la comunicación,  que evitara pasar por alto las diligencias debido a las diferentes actividades contractuales."/>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84"/>
    <d v="2021-09-22T00:00:00"/>
    <s v="NO CONFORMIDAD "/>
    <s v="NO CONFORMIDAD No.37: DTCA Se observa incumplimiento a lo establecido en el artículo 56 de la Ley 1333 por cuanto no obra la comunicación al Procurador."/>
    <s v="Por error involuntario  y el número de expedientes no se tuvo en cuenta la falta de cumplimiento de la diligencia "/>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37: DTCA Se observa incumplimiento a lo establecido en el artículo 56 de la Ley 1333 por cuanto no obra la comunicación al Procurador."/>
    <s v="Por error involuntario  y el número de expedientes no se tuvo en cuenta la falta de cumplimiento de la diligencia "/>
    <x v="9"/>
    <s v="DTCA"/>
    <x v="1"/>
    <s v="x"/>
    <m/>
    <s v="Correctiva"/>
    <s v="Realizar seguimiento en reunión de trabajo con periodicidad bimestral de los expedientes de procesos sancionatorios por parte del equipo de apoyo jurídico de la DTCA"/>
    <d v="2022-07-01T00:00:00"/>
    <x v="21"/>
    <n v="304"/>
    <s v="VENCIDA"/>
    <s v="Acta de reunión de seguimiento "/>
    <s v="CANTIDAD"/>
    <n v="4"/>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85"/>
    <d v="2021-09-22T00:00:00"/>
    <s v="NO CONFORMIDAD "/>
    <s v="NO CONFORMIDAD No.39: DTCA Se evidenció la expedición de la Resolución 168 del 01 de diciembre de 2016, incumpliendo el término de 15 días contados desde la presentación de descargos o el vencimiento del periodo probatorio, con lo cual se vulnero el artículo 27 de la Ley 1333 de 2009."/>
    <s v="Demoras en la expedición del informe técnico de criterio a falta de los insumos correspondientes e insuficiente personal para la elaboración"/>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39: DTCA Se evidenció la expedición de la Resolución 168 del 01 de diciembre de 2016, incumpliendo el término de 15 días contados desde la presentación de descargos o el vencimiento del periodo probatorio, con lo cual se vulnero el artículo 27 de la Ley 1333 de 2009."/>
    <s v="Demoras en la expedición del informe técnico de criterio a falta de los insumos correspondientes e insuficiente personal que atiende lo correspondiente"/>
    <x v="9"/>
    <s v="DTCA"/>
    <x v="1"/>
    <s v="x"/>
    <m/>
    <s v="Correctiva"/>
    <s v="Realizar espacios de sensibilización a los responsables  en los equipos técnicos de las áreas protegidas  con el fin de fortalecer el conocimiento y reconocer la importancia de las respuestas oportunas a las solicitudes para la elaboración de informes técnicos de criterios"/>
    <d v="2022-07-01T00:00:00"/>
    <x v="1"/>
    <n v="394"/>
    <s v="VENCIDA"/>
    <s v="Lista de asistencia"/>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86"/>
    <d v="2021-09-22T00:00:00"/>
    <s v="NO CONFORMIDAD "/>
    <s v="NO CONFORMIDAD No.40 DTCA No se evidenció la realización de la notificación de la Resolución 168 del 01 de diciembre de 2016 en debida forma, incumpliendo con el artículo 67 de la Ley 1437 de 2014 al no informarle al sancionado los recursos de Ley y los plazos para presentarlos."/>
    <s v="Falta de apropiación de los criterios contenidos en el acto administrativo que soporta la acción de notificación"/>
    <x v="9"/>
    <s v="DTCA"/>
    <x v="1"/>
    <s v="x"/>
    <m/>
    <s v="De Corrección"/>
    <s v="Reiterar el requerimiento al área protegida para realizar la diligencia de notificación correctamente"/>
    <d v="2022-07-01T00:00:00"/>
    <x v="22"/>
    <n v="289"/>
    <s v="VENCIDA"/>
    <s v="Memorando remitido"/>
    <s v="CANTIDAD"/>
    <n v="1"/>
    <d v="2022-10-03T00:00:00"/>
    <s v="Mediante memorando se realizó Reiteración de solicitud de constancia de no presentación de recursos o remisión de_x000a_recursos contra la resolución No. 168 de 01-12-2018. Expediente No., 010 de 2014-_x000a_Alcides Pimienta. Evidencia: Evidencia de notificación de la resolución 168 de 01 de diciembre de 2016.; Evidencia de notificación de la resolución 168 de 01 de diciembre de 2016."/>
    <s v="FANNY SABOGAL AGUDELO"/>
    <m/>
    <m/>
    <m/>
    <x v="0"/>
    <m/>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40 DTCA No se evidenció la realización de la notificación de la Resolución 168 del 01 de diciembre de 2016 en debida forma, incumpliendo con el artículo 67 de la Ley 1437 de 2014 al no informarle al sancionado los recursos de Ley y los plazos para presentarlos."/>
    <s v="Falta de apropiación de los criterios contenidos en el acto administrativo que soporta la acción de notificación"/>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40 DTCA No se evidenció la realización de la notificación de la Resolución 168 del 01 de diciembre de 2016 en debida forma, incumpliendo con el artículo 67 de la Ley 1437 de 2014 al no informarle al sancionado los recursos de Ley y los plazos para presentarlos."/>
    <s v="Falta de apropiación de los criterios contenidos en el acto administrativo que soporta la acción de notificación"/>
    <x v="9"/>
    <s v="DTCA"/>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d v="2022-07-01T00:00:00"/>
    <x v="1"/>
    <n v="394"/>
    <s v="VENCIDA"/>
    <s v="Lista de asistencia"/>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87"/>
    <d v="2021-09-22T00:00:00"/>
    <s v="OBSERVACIÓN"/>
    <s v="OBSERVACIÓN No.36: DTCA El artículo 1 del auto 001 del 23 de marzo de 2014 no establece a quien se le impone la medida preventiva, a que proyecto, obra o actividad se le impone la medida preventiva"/>
    <m/>
    <x v="9"/>
    <s v="DTCA"/>
    <x v="1"/>
    <s v="x"/>
    <m/>
    <s v="De Mejor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d v="2022-07-01T00:00:00"/>
    <x v="1"/>
    <n v="394"/>
    <s v="VENCIDA"/>
    <s v="Lista de asistencia"/>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88"/>
    <d v="2021-09-22T00:00:00"/>
    <s v="NO CONFORMIDAD "/>
    <s v="NO CONFORMIDAD No.41: DTCA No da cumplimiento al artículo 16 de la Ley 1333, al emitir el auto de inicio 333 del 27 de junio de 2014, por fuera del término de 10 días contados desde la expedición del auto que legalizo la medida preventiva impuesta mediante acta de fecha 02 de abril de 2014."/>
    <s v="El diligenciamiento de los formatos establecidos en el marco del SGI  y otras acciones propias del AP demandan mayor término que el establecido en la Ley 1333"/>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89"/>
    <d v="2021-09-22T00:00:00"/>
    <s v="NO CONFORMIDAD "/>
    <s v="NO CONFORMIDAD No.42: DTCA No se evidenció la emisión de la decisión de fondo en el proceso sancionatorio ambiental adelantado en el expediente 011-2014 dentro de los 15 días siguientes al vencimiento del periodo probatorio, con lo cual se vulnera el artículo 27 de la Ley 1333 de 2009."/>
    <s v="Impulso procesal limitado como resultado de la carga laboral y el número de procesos que llevan los abogados del equipo de apoyo jurídico de la DTCA"/>
    <x v="9"/>
    <s v="DTCA"/>
    <x v="1"/>
    <s v="x"/>
    <m/>
    <s v="De Corrección"/>
    <s v="Requerir al área protegida para que se cumpla notificación del auto de alegatos"/>
    <d v="2022-07-01T00:00:00"/>
    <x v="22"/>
    <n v="289"/>
    <s v="VENCIDA"/>
    <s v="Memorando remitido"/>
    <s v="CANTIDAD"/>
    <n v="1"/>
    <d v="2022-10-03T00:00:00"/>
    <s v="Mediante memorando se realizó Reiteración de solicitud de notificación de auto No. 550 de 20 de agosto de 2021-Expediente sancionatorio No. 011 de 2014- Leydi Johana Hurtado. Evidencias: Requerimiento al área para que notifique el auto de alegatos; REITERACIÓN DE SOLICITUD DE  NOTIFICACIÓN DE AUTO 550 DE 2021- LEYDY HURTADO.."/>
    <s v="FANNY SABOGAL AGUDELO"/>
    <m/>
    <m/>
    <m/>
    <x v="0"/>
    <m/>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42: DTCA No se evidenció la emisión de la decisión de fondo en el proceso sancionatorio ambiental adelantado en el expediente 011-2014 dentro de los 15 días siguientes al vencimiento del periodo probatorio, con lo cual se vulnera el artículo 27 de la Ley 1333 de 2009."/>
    <s v="Impulso procesal limitado como resultado de la carga laboral y el número de procesos que llevan los abogados del equipo de apoyo jurídico de la DTCA"/>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42: DTCA No se evidenció la emisión de la decisión de fondo en el proceso sancionatorio ambiental adelantado en el expediente 011-2014 dentro de los 15 días siguientes al vencimiento del periodo probatorio, con lo cual se vulnera el artículo 27 de la Ley 1333 de 2009."/>
    <s v="Impulso procesal limitado como resultado de la carga laboral y el número de procesos que llevan los abogados del equipo de apoyo jurídico de la DTCA"/>
    <x v="9"/>
    <s v="DTCA"/>
    <x v="1"/>
    <s v="x"/>
    <m/>
    <s v="Correctiva"/>
    <s v=" Generar alertas a través de correo electrónico a las áreas protegidas para que efectúen los impulsos, cuando se identifiquen bajos movimientos en los procesos"/>
    <d v="2022-07-01T00:00:00"/>
    <x v="21"/>
    <n v="304"/>
    <s v="VENCIDA"/>
    <s v="Alertas generadas"/>
    <s v="PORCENTAJE"/>
    <n v="1"/>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42: DTCA No se evidenció la emisión de la decisión de fondo en el proceso sancionatorio ambiental adelantado en el expediente 011-2014 dentro de los 15 días siguientes al vencimiento del periodo probatorio, con lo cual se vulnera el artículo 27 de la Ley 1333 de 2009."/>
    <s v="Impulso procesal limitado como resultado de la carga laboral y el número de procesos que llevan los abogados del equipo de apoyo jurídico de la DTCA"/>
    <x v="9"/>
    <s v="DTCA"/>
    <x v="1"/>
    <s v="x"/>
    <m/>
    <s v="Correctiva"/>
    <s v="Realizar seguimiento en reunión de trabajo con periodicidad bimestral de los expedientes de procesos sancionatorios por parte del equipo de apoyo jurídico de la DTCA"/>
    <d v="2022-07-01T00:00:00"/>
    <x v="21"/>
    <n v="304"/>
    <s v="VENCIDA"/>
    <s v="Acta de reunión de seguimiento "/>
    <s v="CANTIDAD"/>
    <n v="4"/>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90"/>
    <d v="2021-09-22T00:00:00"/>
    <s v="NO CONFORMIDAD "/>
    <s v="NO CONFORMIDAD No.44: DTCA No se evidenció la publicación de la Resolución 014 del 17 de julio de 2009, en la Gaceta Ambiental de Parques Nacionales de Colombia, incumpliendo lo ordenado por el artículo 70 de la Ley 99 de 1993, que obliga a la publicación de los autos que inician los procedimientos ambientales."/>
    <s v="No se verificó si el Grupo Jurídico de la UAESPN publicó la resolución en razón a la solicitud remitida desde la DTCA"/>
    <x v="9"/>
    <s v="DTCA"/>
    <x v="1"/>
    <s v="x"/>
    <m/>
    <s v="Correctiva"/>
    <s v="Dar estricto cumplimiento a la publicación y evidenciar  las nuevas resoluciones en la gaceta ambiental de PNNC conforme lo establece el procedimiento "/>
    <d v="2022-07-01T00:00:00"/>
    <x v="1"/>
    <n v="394"/>
    <s v="VENCIDA"/>
    <s v="Correo electrónico de solicitud y confirmación de las publicaciones e Impr Pants de publicación"/>
    <s v="PORCENTAJE"/>
    <n v="100"/>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91"/>
    <d v="2021-09-22T00:00:00"/>
    <s v="NO CONFORMIDAD "/>
    <s v="NO CONFORMIDAD No.45 DTCA Se evidenció la prórroga del periodo probatorio mediante Auto 077 del 28 de septiembre de 2012, auto que fue expedido por fuera de los primeros 30 días establecidos en el Auto 040 del 14 de mayo de 2012, incumpliendo con ello lo establecido en el artículo 26 de la Ley 1333 de 2009 y el artículo 29 constituciona"/>
    <s v="Demoras en la elaboración del concepto técnico, no se contaba con el insumo necesario, la práctica por parte del personal responsable y escaso personal para la elaboración. "/>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NO CONFORMIDAD "/>
    <s v="NO CONFORMIDAD No.45 DTCA Se evidenció la prórroga del periodo probatorio mediante Auto 077 del 28 de septiembre de 2012, auto que fue expedido por fuera de los primeros 30 días establecidos en el Auto 040 del 14 de mayo de 2012, incumpliendo con ello lo establecido en el artículo 26 de la Ley 1333 de 2009 y el artículo 29 constituciona"/>
    <s v="Demoras en la elaboración del concepto técnico, no se contaba con el insumo necesario, la práctica por parte del personal responsable y escaso personal para la elaboración. "/>
    <x v="9"/>
    <s v="DTCA"/>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d v="2022-07-01T00:00:00"/>
    <x v="1"/>
    <n v="394"/>
    <s v="VENCIDA"/>
    <s v="Lista de asistencia"/>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n v="892"/>
    <d v="2021-09-22T00:00:00"/>
    <s v="OBSERVACIÓN"/>
    <s v="OBSERVACIÓN No.38: DTCA Se evidenció la emisión del concepto 052 del 28 de diciembre de 2012, por fuera del término probatorio ordenado por el auto 040 del 14 de mayo de 2012, ampliado por el Auto 077 del 28 de septiembre de 2012"/>
    <m/>
    <x v="9"/>
    <s v="DTCA"/>
    <x v="1"/>
    <s v="x"/>
    <m/>
    <s v="De Mejor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m/>
    <d v="2021-09-22T00:00:00"/>
    <s v="OBSERVACIÓN"/>
    <s v="OBSERVACIÓN No.38: DTCA Se evidenció la emisión del concepto 052 del 28 de diciembre de 2012, por fuera del término probatorio ordenado por el auto 040 del 14 de mayo de 2012, ampliado por el Auto 077 del 28 de septiembre de 2012"/>
    <m/>
    <x v="9"/>
    <s v="DTCA"/>
    <x v="1"/>
    <s v="x"/>
    <m/>
    <s v="De Mejora"/>
    <s v="Realizar seguimiento en reunión de trabajo con periodicidad bimestral de los expedientes de procesos sancionatorios por parte del equipo de apoyo jurídico de la DTCA"/>
    <d v="2022-07-01T00:00:00"/>
    <x v="21"/>
    <n v="304"/>
    <s v="VENCIDA"/>
    <s v="Acta de reunión de seguimiento "/>
    <s v="CANTIDAD"/>
    <n v="4"/>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_x000a_30/11/2023 Mediante memorando No.20231200006923 del 24 de noviembre del 2023, se solicito al responsable las evidencias  de las acciones que se encuentran en estado abierto vencido."/>
  </r>
  <r>
    <s v="AUDITORÍA INTERNA "/>
    <n v="893"/>
    <d v="2021-09-22T00:00:00"/>
    <s v="NO CONFORMIDAD "/>
    <s v="NO CONFORMIDAD No.46: DTCA Se evidenció la apertura de dos periodos probatorios mediante los Autos 654 del 21 de noviembre de 2014 y 601 del 08 de agosto de 2019, para resolver el recurso de reposición interpuesto por el Dr. Rafael Mendieta Bermúdez, mediante radicado del 15 de agosto de 2014, incumpliendo con ello lo establecido en el artículo 58 del Decreto 01 de 1984."/>
    <s v=" falta de apropiación a las solicitudes sumado al poco personal en las AP no permitió atender oportunamente los requerimientos "/>
    <x v="9"/>
    <s v="DTCA"/>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d v="2022-07-01T00:00:00"/>
    <x v="1"/>
    <n v="394"/>
    <s v="VENCIDA"/>
    <s v="Lista de asistencia"/>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m/>
    <d v="2021-09-22T00:00:00"/>
    <s v="NO CONFORMIDAD "/>
    <s v="NO CONFORMIDAD No.46: DTCA Se evidenció la apertura de dos periodos probatorios mediante los Autos 654 del 21 de noviembre de 2014 y 601 del 08 de agosto de 2019, para resolver el recurso de reposición interpuesto por el Dr. Rafael Mendieta Bermúdez, mediante radicado del 15 de agosto de 2014, incumpliendo con ello lo establecido en el artículo 58 del Decreto 01 de 1984."/>
    <s v=" falta de apropiación a las solicitudes sumado al poco personal en las AP no permitió atender oportunamente los requerimientos "/>
    <x v="9"/>
    <s v="DTCA"/>
    <x v="1"/>
    <s v="x"/>
    <m/>
    <s v="Correctiva"/>
    <s v=" Disponer de matriz de seguimiento de procesos sancionatorios   actualizada, que permita  identificar el movimiento y cumplimiento de los procedimientos a través de alertas."/>
    <d v="2022-07-01T00:00:00"/>
    <x v="21"/>
    <n v="304"/>
    <s v="VENCIDA"/>
    <s v="Reporte mensual de sancionatorios"/>
    <s v="CANTIDAD"/>
    <n v="8"/>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n v="894"/>
    <d v="2021-09-22T00:00:00"/>
    <s v="NO CONFORMIDAD "/>
    <s v="NO CONFORMIDAD No.47: DTCA No se evidenció la respuesta al recurso de reposición interpuesto por el Dr. Rafael Mendieta Bermúdez, mediante radicado del 15 de agosto de 2014, trascurridos siete (7) años, incumplimiento el término de dos (2) meses establecido en el artículo 60 del Decreto 01 de 1984."/>
    <s v="No se priorizó la continuidad del seguimiento a las diligencias del proceso teniendo en cuenta que el área protegida no remitió el informe técnico  oportunamente "/>
    <x v="9"/>
    <s v="DTCA"/>
    <x v="1"/>
    <s v="x"/>
    <m/>
    <s v="Correctiva"/>
    <s v="Realizar seguimiento en reunión de trabajo con periodicidad bimestral de los expedientes de procesos sancionatorios por parte del equipo de apoyo jurídico de la DTCA"/>
    <d v="2022-07-01T00:00:00"/>
    <x v="21"/>
    <n v="304"/>
    <s v="VENCIDA"/>
    <s v="Acta de reunión de seguimiento "/>
    <s v="CANTIDAD"/>
    <n v="4"/>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
  </r>
  <r>
    <s v="AUDITORÍA INTERNA "/>
    <m/>
    <d v="2021-09-22T00:00:00"/>
    <s v="NO CONFORMIDAD "/>
    <s v="NO CONFORMIDAD No.47: DTCA No se evidenció la respuesta al recurso de reposición interpuesto por el Dr. Rafael Mendieta Bermúdez, mediante radicado del 15 de agosto de 2014, trascurridos siete (7) años, incumplimiento el término de dos (2) meses establecido en el artículo 60 del Decreto 01 de 1984."/>
    <s v="No se priorizó la continuidad del seguimiento a las diligencias del proceso teniendo en cuenta que el área protegida no remitió el insumo oportunamente "/>
    <x v="9"/>
    <s v="DTCA"/>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d v="2022-07-01T00:00:00"/>
    <x v="1"/>
    <n v="394"/>
    <s v="VENCIDA"/>
    <s v="Lista de asistencia"/>
    <s v="CANTIDAD"/>
    <n v="2"/>
    <m/>
    <m/>
    <s v="FANNY SABOGAL AGUDELO"/>
    <m/>
    <m/>
    <m/>
    <x v="0"/>
    <m/>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IA INTERNA "/>
    <n v="901"/>
    <d v="2022-03-11T00:00:00"/>
    <s v="NO CONFORMIDAD "/>
    <s v="NO CONFORMIDAD No.2. En el marco de la Auditoría Interna, no se evidenció la socialización del Plan de Emergencia y Contingencia por Desastres Naturales y socionaturales vigente para los años 2020 y 2021 del PNN Amacayacu, incumpliendo la actividad No.8 del procedimiento AAMB_PR_06 Gestión del Riesgo Desastres Naturales V6."/>
    <s v="La actualización se envió en febrero 2021 a la DTAM cuando aún no había cambiado el formato, y las observaciones se recibieron en el mes de octubre de 2021 por parte de la Oficina Gestión del Riesgo."/>
    <x v="9"/>
    <s v="DTAM"/>
    <x v="14"/>
    <s v="x"/>
    <m/>
    <s v="De Corrección"/>
    <s v="Se realizara la actualización incorporando los comentarios del mes de octubre para que la DTAM lo revise y antes de pasar a NC nos indique que hace falta o si cumple con lo requerido. Se hará seguimiento mediante orfeo. Y se hará la socialización con el CGRDNM"/>
    <d v="2022-04-01T00:00:00"/>
    <x v="10"/>
    <s v="CERRADA"/>
    <s v="CERRADA"/>
    <s v="PECDN aprobado"/>
    <s v="CANTIDAD"/>
    <n v="1"/>
    <m/>
    <m/>
    <s v="RAYMON GUILLERMO SALES CONTRERAS"/>
    <m/>
    <m/>
    <m/>
    <x v="1"/>
    <d v="2023-12-12T00:00:00"/>
    <s v="Se suscribe mediante memorando 20221200008133 del 17 de agosto de 2022_x000a_Se concede prorroga mediante orfeo radicado No 20221200011653 del 13-12-2022 hasta el 30-03-2023._x000a_Mediante Memorando 20221200011863 del 22/12/2022 no se da cierre a la accion del PMxPG de DTAM - OGR_x000a_17/05/2023: Mediante menorando no.20235120000343 de fecha 31/03/2023 el responsable solicitó prórroga para la fecha 30/04/2023_x000a_17/05/2023: Mediante menorando no.20231200002103 de fecha 4/04/2023 el Grupo de Control interno otorgó prórroga hasta el día 30/04/2023_x000a_30/11/2023 Mediante memorando 20231200006863 del 24 de noviembre del 2023, se solicito al responsable las evidencias  de las acciones que se encuentran en estado abierto vencido._x000a__x000a_Cerrada la No Conformidad en las evidencias de cumplimineto suscritas mediante orfeo radicado No 20231200007833 del 12-12-2023, cabe anotar que el Jefe de Área en el alcance de la comunicación hizo referencia a la Observación No 2."/>
  </r>
  <r>
    <s v="AUDITORIA INTERNA "/>
    <m/>
    <d v="2022-03-11T00:00:00"/>
    <s v="NO CONFORMIDAD "/>
    <s v="NO CONFORMIDAD No.2 PNN AMACAYACU_x000a_En el marco de la Auditoría Interna, no se evidenció la socialización del Plan de Emergencia y Contingencia por Desastres Naturales y socionaturales vigente para los años 2020 y 2021 del PNN Amacayacu, incumpliendo la actividad No.8 del procedimiento AAMB_PR_06 Gestión del Riesgo Desastres Naturales V6."/>
    <s v="La actualización se envió en febrero 2021 a la DTAM cuando aún no había cambiado el formato, y las observaciones se recibieron en el mes de octubre de 2021 por parte de la Oficina Gestión del Riesgo."/>
    <x v="9"/>
    <s v="DTAM"/>
    <x v="14"/>
    <s v="x"/>
    <m/>
    <s v="De Corrección"/>
    <s v="De acuerdo con la versión aun vigente del PECND, en tanto la otra se revise, se oficiara a los comités departamental y regional para la socialización "/>
    <d v="2022-04-01T00:00:00"/>
    <x v="10"/>
    <s v="CERRADA"/>
    <s v="CERRADA"/>
    <s v="Oficios entregados"/>
    <s v="CANTIDAD"/>
    <n v="2"/>
    <m/>
    <m/>
    <s v="RAYMON GUILLERMO SALES CONTRERAS"/>
    <m/>
    <m/>
    <m/>
    <x v="1"/>
    <d v="2023-12-12T00:00:00"/>
    <s v="Se suscribe mediante memorando 20221200008133 del 17 de agosto de 2022_x000a_Se concede prorroga mediante orfeo radicado No 20221200011653 del 13-12-2022 hasta el 30-03-2023._x000a_Mediante Memorando 20221200011863 del 22/12/2022 no se da cierre a la accion del PMxPG de DTAM - OGR_x000a_30/11/2023 Mediante memorando 20231200006863 del 24 de noviembre del 2023, se solicito al responsable las evidencias  de las acciones que se encuentran en estado abierto vencido._x000a__x000a_Cerrada la No Conformidad en las evidencias de cumplimineto suscritas mediante orfeo radicado No 20231200007833 del 12-12-2023, cabe anotar que el Jefe de Área en el alcance de la comunicación hizo referencia a la Observación No 2, pendiente la medición de la efectividad."/>
  </r>
  <r>
    <s v="AUDITORIA INTERNA "/>
    <m/>
    <d v="2021-12-06T00:00:00"/>
    <s v="NO CONFORMIDAD "/>
    <s v="No Conformidad No. 1: Una vez realizada la revisión de los contratos, se evidenció la falta de publicación de los soportes de la experiencia laboral de los contratistas, en los diferentes contratos revisados en la plataforma SECOP II, lo que denota incumpli-miento de lo dispuesto en el Decreto 1081 de 2015, artículo 2.1.1.2.1.8, , en concordancia con el Decreto 1082 de 2015, artículo 2.2.1.1.1.3.1 “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
    <n v="0"/>
    <x v="1"/>
    <s v="DTAN"/>
    <x v="15"/>
    <s v="x"/>
    <m/>
    <s v="Correctiva"/>
    <s v="2,  Realizar la revision en el secop de Los soportes de la experiencia laboral que no se han publicado en la plataforma."/>
    <d v="2022-09-16T00:00:00"/>
    <x v="8"/>
    <n v="151"/>
    <s v="VENCIDA"/>
    <s v="Acta con la revision  de los ducumentos que no se han publicado en  los contratos en la plataforma del SECOP."/>
    <s v="CANTIDAD"/>
    <n v="1"/>
    <d v="2023-03-15T00:00:00"/>
    <s v="No se entrega el acta para certificar la actividad realizada"/>
    <s v="MARIA MERCEDES MEDINA"/>
    <m/>
    <m/>
    <m/>
    <x v="0"/>
    <m/>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 El Grupo de Control Interno, mediante memorando No.20231200004253 de fecha 13 de julio de 2023 , concedió prorroga de la acción para el día 31 de julio de 2023._x000a__x000a_11/08/2023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quot;los soportes que demuestren la carga de la experiencia laboral relacionada con los contratos en cuestión&quot;.  No obstante el término para cumplir la acción venció el 31 de juli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r>
  <r>
    <s v="AUDITORIA INTERNA "/>
    <m/>
    <d v="2021-12-06T00:00:00"/>
    <s v="NO CONFORMIDAD "/>
    <s v="NO CONFORMIDAD No. 2:_x000a_Revisados los contratos no se evidenciaron las firmas en los formatos de hoja de vida del SIGEP regida por Ley 190 de 1995, 489 y 443 de 1998, por parte de los contratistas, en los diferentes contratos de prestación de servicios en la plata-forma SECOP II, en cumplimiento de lo establecido en el Artículo 227 del Decreto 019 de 2012, modificado por el artículo 155. Reportes al Sistema de Información y Gestión del Empleo Público – SIGEP."/>
    <n v="0"/>
    <x v="1"/>
    <s v="DTAN"/>
    <x v="15"/>
    <s v="x"/>
    <m/>
    <s v="Correctiva"/>
    <s v="2 Revisar las hojas de vida en el SIGEP y verificar que tengan las firmas de los contratistas"/>
    <d v="2022-09-15T00:00:00"/>
    <x v="8"/>
    <n v="151"/>
    <s v="VENCIDA"/>
    <s v="ACTA CON LA REVISION DE FRMAS EN LAS HOJAS DE VIDA SIGEP"/>
    <s v="CANTIDAD"/>
    <n v="1"/>
    <d v="2023-03-15T00:00:00"/>
    <s v="No se entrega el acta para certificar la actividad realizada"/>
    <s v="MARIA MERCEDES MEDINA"/>
    <m/>
    <m/>
    <m/>
    <x v="0"/>
    <m/>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 El Grupo de Control Interno, mediante memorando No.20231200004253 de fecha 13 de julio de 2023 , concedió prorroga de la acción para el día 31 de julio de 2023_x000a_1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quot;los soportes que demuestren la firma de las hojas de vida en SIGEP&quot;.  No obstante el término para cumplir la acción venció el 31 de juli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r>
  <r>
    <s v="AUDITORIA INTERNA "/>
    <m/>
    <d v="2021-12-06T00:00:00"/>
    <s v="NO CONFORMIDAD "/>
    <s v="NO CONFORMIDAD No.3:_x000a_Una vez revisadas las carpetas contractuales, se evidenció la falta de publicación de las actas de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en lo establecido en el manual de contratación y supervisión Código: ABS_MN_01 y el procedimiento ABS_PR_02_Contratacion_Directa_V_6"/>
    <m/>
    <x v="1"/>
    <s v="DTAN"/>
    <x v="15"/>
    <s v="x"/>
    <m/>
    <s v="De Corrección"/>
    <s v="2,  Realizar la revision en el secop el cumplimiento de  publicacón de las actas de aprobación de poliza."/>
    <d v="2022-09-15T00:00:00"/>
    <x v="23"/>
    <n v="212"/>
    <s v="VENCIDA"/>
    <s v="Acta de la revisión y publicación de actas de aprobación de poliza."/>
    <s v="CANTIDAD"/>
    <n v="1"/>
    <d v="2023-03-15T00:00:00"/>
    <s v="No se entrega el acta para certificar la actividad realizada"/>
    <s v="MARIA MERCEDES MEDINA"/>
    <m/>
    <m/>
    <m/>
    <x v="0"/>
    <m/>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1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quot;los soportes que demuestren las actas de aprobación de las pólizas&quot;.  No obstante el término para cumplir la acción venció el 31 de juli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r>
  <r>
    <s v="AUDITORIA INTERNA "/>
    <n v="931"/>
    <d v="2021-12-06T00:00:00"/>
    <s v="NO CONFORMIDAD "/>
    <s v="NO CONFORMIDAD No. 8:_x000a_Revisada las carpetas contractuales, no se evidencia la entrega de productos del contratista durante algunos meses de ejecución del contrato. Incumpliendo lo establecido en el manual de contratación y supervisión Código: ABS_MN_01, numeral 4.9.4., Decreto 1081 de 2015, artículo 2.1.1.2.1.8 “Para efectos del cumplimiento de la obligación contenida en el literal g) del artículo 11 de la Ley 1712 de 2014 y Decreto 103 de 2015, artículo 8._x000a_CRITERIO –"/>
    <n v="0"/>
    <x v="1"/>
    <s v="DTAN"/>
    <x v="15"/>
    <s v="x"/>
    <m/>
    <s v="De Corrección"/>
    <s v="1, SENSIBILIZAR A LOS SUPERVISORES SOBRE EL PROCEDIMIENTO PARA REVISAR LOS SOPORTES QUE COMPONEN LAS CUENTAS DE CADA UNO DE LOS CONTRATISTAS"/>
    <d v="2022-09-15T00:00:00"/>
    <x v="8"/>
    <n v="151"/>
    <s v="VENCIDA"/>
    <s v="SENSIBILIZACIONES  EN REVISION DE REQUISITOS DE LOS CONTRATOS SOPORTES QUE COMPONEN LAS CUENTAS "/>
    <s v="CANTIDAD"/>
    <n v="2"/>
    <d v="2023-03-15T00:00:00"/>
    <s v="No se entrega el acta para certificar la actividad realizada"/>
    <s v="MARIA MERCEDES MEDINA"/>
    <m/>
    <m/>
    <m/>
    <x v="0"/>
    <m/>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quot;no se identificó dentro del acta información sobre la socialización del procedimiento o paso a paso para la revisión de los soportes correspondientes a las cuentas de los contratistas&quot;.  No obstante el término para cumplir la acción venció el 31 de julio de 2023, con memorando 20235510003273 del 14 de agosto de 2023, se solicita prórroga._x000a__x000a_30/11/2023 Mediante memorando 20231200006893 del 24 de noviembre del 2023, se solicito al responsable las evidencias  de las acciones que se encuentran en estado abierto vencido."/>
  </r>
  <r>
    <s v="AUDITORIA INTERNA "/>
    <m/>
    <d v="2021-12-06T00:00:00"/>
    <s v="NO CONFORMIDAD "/>
    <s v="NO CONFORMIDAD No. 8:_x000a_Revisada las carpetas contractuales, no se evidencia la entrega de productos del contratista durante algunos meses de ejecución del contrato. Incumpliendo lo establecido en el manual de contratación y supervisión Código: ABS_MN_01, numeral 4.9.4., Decreto 1081 de 2015, artículo 2.1.1.2.1.8 “Para efectos del cumplimiento de la obligación contenida en el literal g) del artículo 11 de la Ley 1712 de 2014 y Decreto 103 de 2015, artículo 8._x000a_CRITERIO –"/>
    <m/>
    <x v="1"/>
    <s v="DTAN"/>
    <x v="15"/>
    <s v="x"/>
    <m/>
    <s v="Correctiva"/>
    <s v="2. Revisar las carpetas contractuales para identificar el archivo de productos  entregados por  contratista."/>
    <d v="2022-09-15T00:00:00"/>
    <x v="8"/>
    <n v="151"/>
    <s v="VENCIDA"/>
    <s v="Acta de la revsion de las carpetas contractuales de los productos entregados por contratistas."/>
    <s v="CANTIDAD"/>
    <n v="1"/>
    <d v="2023-03-15T00:00:00"/>
    <s v="No se entrega el acta para certificar la actividad realizada"/>
    <s v="MARIA MERCEDES MEDINA"/>
    <m/>
    <m/>
    <m/>
    <x v="0"/>
    <m/>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quot;los soportes que demuestren las actas de aprobación de las pólizas&quot;.  No obstante el término para cumplir la acción venció el 31 de julio de 2023, con memorando 20235510003273 del 14 de agosto de 2023, se solicita prórroga.  Así mismo, se aclara que no son las actas de aprobación de las pólizas, sino &quot;las carpetas contractuales para identificar el archivo de productos entregados por contratistas&quot;._x000a__x000a__x000a_30/11/2023 Mediante memorando 20231200006893 del 24 de noviembre del 2023, se solicito al responsable las evidencias  de las acciones que se encuentran en estado abierto vencido."/>
  </r>
  <r>
    <s v="AUDITORIA INTERNA "/>
    <n v="932"/>
    <d v="2021-12-06T00:00:00"/>
    <s v="NO CONFORMIDAD "/>
    <s v="NO CONFORMIDAD No.11:_x000a_Una vez verificados los contratos, no se evidencia que se haya realizado la comunicación al supervisor del contrato. Incumpliendo lo establecido en el numeral 4.7.2.7. del manual de contratación y supervisión y el Decreto 1081 de 2015, artículo 2.1.1.2.1.8 “Para efectos del cumplimiento de la obligación contenida en el literal g) del artículo 11 de la Ley 1712 de 2014 y Decreto 103 de 2015, artículo 8°."/>
    <n v="0"/>
    <x v="1"/>
    <s v="DTAN"/>
    <x v="15"/>
    <s v="x"/>
    <m/>
    <s v="De Corrección"/>
    <s v="2. Realizar  y formalizar el acta de  designación de supervisión a los contratos que no la tienen."/>
    <d v="2022-09-15T00:00:00"/>
    <x v="8"/>
    <n v="151"/>
    <s v="VENCIDA"/>
    <s v="Acta con la revision de contratos con identificacion y elaboración de supervision de contratos"/>
    <s v="CANTIDAD"/>
    <n v="1"/>
    <d v="2023-03-15T00:00:00"/>
    <s v="No se entrega el acta para certificar la actividad realizada"/>
    <s v="MARIA MERCEDES MEDINA"/>
    <m/>
    <m/>
    <m/>
    <x v="0"/>
    <m/>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quot;no relaciona la formalización de la designación de supervisión de los contratos que carecen de supervisión&quot;.  No obstante el término para cumplir la acción venció el 31 de juli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r>
  <r>
    <s v="AUDITORIA INTERNA "/>
    <m/>
    <d v="2021-12-06T00:00:00"/>
    <s v="NO CONFORMIDAD "/>
    <s v="NO CONFORMIDAD No 17:_x000a_Revisada la información contractual, no se evidencian las actas de liquidación en los contratos de tracto sucesivo, in-cumpliendo lo establecido en el artículo 11 de la Ley 1150 de artículo 60 de la Ley 80 de 1993 modificado por el artículo 217 del Decreto 019 de 2019 y en el manual de contratación y supervisión Código: ABS_MN_01 numeral 4.9.1.2."/>
    <m/>
    <x v="1"/>
    <s v="DTAN"/>
    <x v="15"/>
    <s v="x"/>
    <m/>
    <s v="Correctiva"/>
    <s v="2. Realziar revision de los contratos,  elaborar acta de liquidación y narchivar. "/>
    <d v="2022-09-15T00:00:00"/>
    <x v="23"/>
    <n v="212"/>
    <s v="VENCIDA"/>
    <s v=" Acta de revision de los contratos que  se encontraban sin acta de liquidación "/>
    <s v="CANTIDAD"/>
    <n v="1"/>
    <d v="2023-03-15T00:00:00"/>
    <s v="No se entrega el acta para certificar la actividad realizada"/>
    <s v="MARIA MERCEDES MEDINA"/>
    <m/>
    <m/>
    <m/>
    <x v="0"/>
    <m/>
    <s v="Se suscribe con memorando 20221200009193 del 22/09/2021_x000a_GCI: Mediante memorando no 20235510001053 de fecha 16/03/2023, el responsable allegó avance y solicito prórroga para la fecha 28/07/2023._x000a_GCI: Mediante memorando no 20231200001843de fecha 30/03/2023, se concedió prórroga para la fecha 31/05/2023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quot;no relacionan los contratos pendientes de liquidación y que deben ser archivados&quot;.  No obstante el término para cumplir la acción venció el 31 de may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r>
  <r>
    <s v="AUDITORIA INTERNA "/>
    <n v="934"/>
    <d v="2021-12-06T00:00:00"/>
    <s v="NO CONFORMIDAD "/>
    <s v="NO CONFORMIDAD No 19:_x000a_Una vez revisados los contratos, se evidencia que no se verificaron los documentos que acreditan la idoneidad del con-tratista para el perfil a contratar en el CPS, incumpliendo lo establecido en el Decreto 1082 de 2015, por medio del cual se expide el Decreto Único Reglamentario del Sector Administrativo de Planeación Nacional, ARTICULO 2.2.1.2.1.4.9."/>
    <n v="0"/>
    <x v="1"/>
    <s v="DTAN"/>
    <x v="15"/>
    <s v="x"/>
    <m/>
    <s v="De Corrección"/>
    <s v="SENSIBILIZAR A LOS RESPONSABLES QUE GENERAN LAS NECESIDADES PARA CONTRATAR EN LA REVISIÓN DE CADA REQUISITO PARA CONTRATAR EL PERSONAL DEMANDADO"/>
    <d v="2022-09-15T00:00:00"/>
    <x v="8"/>
    <s v="CERRADA"/>
    <s v="CERRADA"/>
    <s v="SENSIBILIZACIONES  EN  REQUISITOS PARA DEDFINIR LA IDONEIDAD DE LOS PROPONENTES  EN CPS"/>
    <s v="CANTIDAD"/>
    <n v="2"/>
    <d v="2023-03-15T00:00:00"/>
    <s v="Se aborda el tema en la sensiblización desarrollada de los requisotos para definir la idoneidad de los porponentes.- Anexos: Acta de reunión temas contractuale"/>
    <s v="MARIA MERCEDES MEDINA"/>
    <m/>
    <m/>
    <m/>
    <x v="1"/>
    <d v="2023-08-18T00:00:00"/>
    <s v="Se suscribe con memorando 20221200009193 del 22/09/2021_x000a_GCI: Mediante memorando no 20235510001053 de fecha 16/03/2023, el responsable allegó avance y solicito prórroga para la fecha 28/07/2023.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_x000a_11/08/2023: El responsable mediante memorando No. 20235510002913 del 28 de julio de 2023,  relaciono soportes que cumplen con la acción planteada, por lo cual, mediante memorando No. 20231200004793 de fecha 18 de agosto de 2023, el Grupo de Control Interno informo el cierre de la acción."/>
  </r>
  <r>
    <s v="AUDITORIA INTERNA "/>
    <n v="935"/>
    <d v="2021-12-06T00:00:00"/>
    <s v="OBSERVACIÓN"/>
    <s v="OBSERVACION No. 1. En el formato de hoja de vida del SIGEP, de los contratos de prestación de servicios, no aparece firmada por el Coor-dinador de Contratos o Responsable, donde conste la verificación de la información suministrada por el contratista, quien certifica que la información aportada por quien diligenció y firmó el formulario fue constatada frente a los docu-mentos presentados como soporte según los lineamientos establecidos en el instructivo del formato de la hoja de vida, https://www.funcionpublica.gov.co/instructivo-del-formato-unico-hoja-de-vida-persona-natural."/>
    <n v="0"/>
    <x v="1"/>
    <s v="DTAN"/>
    <x v="15"/>
    <m/>
    <m/>
    <s v="De Mejora"/>
    <s v="REVISAR  Y CORREGIR LOS CONTRATOS QUE NO PRESENTAN FIRMA EN LA PLATAFORMA DEL SIGEP POR PARTE DEL COORDINADOR DE CONTRATOS"/>
    <d v="2022-09-15T00:00:00"/>
    <x v="8"/>
    <n v="151"/>
    <s v="VENCIDA"/>
    <s v="ACTA DE REVISION  Y FIRMA DE  CONTRATOS DE CPS EN LA PLATAFORMA DEL SIGEP POR COORDIANDOR DE CONTRATOS"/>
    <s v="CANTIDAD"/>
    <n v="1"/>
    <d v="2023-03-15T00:00:00"/>
    <s v="No se entrega el acta para certificar la actividad realizada"/>
    <s v="MARIA MERCEDES MEDINA"/>
    <m/>
    <m/>
    <m/>
    <x v="0"/>
    <m/>
    <s v="Se suscribe con memorando 20221200009193 del 22/09/2021_x000a_GCI: Mediante memorando no 20235510001053 de fecha 16/03/2023, el responsable allegó avance y solicito prórroga para la fecha 28/07/2023.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1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quot;...el Grupo de Control Interno no evidenció los contratos en los cuales el coordinador de contratos no ha proporcionado su firma en la plataforma SIGEP&quot;.  No obstante el término para cumplir la acción venció el 31 de mayo de 2023, con memorando 20235510003273 del 14 de agosto de 2023, se solicita prórroga._x000a__x000a__x000a__x000a_30/11/2023 Mediante memorando 20231200006893 del 24 de noviembre del 2023, se solicito al responsable las evidencias  de las acciones que se encuentran en estado abierto vencido."/>
  </r>
  <r>
    <s v="AUDITORIA INTERNA "/>
    <n v="940"/>
    <s v="06/07/2021 al 06/12/2021 "/>
    <s v="NO CONFORMIDAD "/>
    <s v="NO CONFORMIDAD No.8:_x000a_Revisada las carpetas contractuales, no se evidencia la entrega de productos del contratista durante algunos meses de ejecución del contrato. Incumpliendo lo establecido en el manual de contratación y supervisión Código: ABS_MN_01, numeral 4.9.4., Decreto 1081 de 2015, artículo 2.1.1.2.1.8 “Para efectos del cumplimiento de la obligación contenida en el literal g) del artículo 11 de la Ley 1712 de 2014 y Decreto 103 de 2015, artículo 8."/>
    <s v="Porque la cantidad contratistas a cargo de los supervisores  y el cumulo de trabajo bajo su supervisión,  hace que la revisión en plataforma se torne un poco dispendiosa y pueden omitir involuntariamente el cargue de algún documento. "/>
    <x v="1"/>
    <s v="NIVEL CENTRAL"/>
    <x v="16"/>
    <m/>
    <s v="x"/>
    <s v="De Corrección"/>
    <s v="Cargar en la plataforma los documentos faltantes de ejecución del proceso LP-003-2020 y del contrato 042 de 2021  "/>
    <d v="2022-08-19T00:00:00"/>
    <x v="22"/>
    <s v="CERRADA"/>
    <s v="CERRADA"/>
    <s v="% de documentos faltantes, publicados en la plataforma  "/>
    <s v="PORCENTAJE"/>
    <n v="1"/>
    <m/>
    <m/>
    <s v="MARIA MERCEDES MEDINA - SEGUIMIENTO"/>
    <m/>
    <m/>
    <m/>
    <x v="1"/>
    <d v="2023-08-30T00:00:00"/>
    <s v="Se suscribe con memorando 20221200009293 del 26/09/2022_x000a_GCI: 20/04/2023:Mediante memorando no. 20224200008943 de fecha 26/12/2022, el responsable solicito prórroga hasta el 15/03/2023_x000a_GCI 20/04/2023: Mediante memorando no 20221200012153 de fecha 26/12/2022 se concedió prórroga hasta el 15/03/2023_x000a__x000a_30/06/2023: Mediante memorando No.20231200003623 de fecha 28 de junio de 2023 , el Grupo de Control Interno solicitó aclaración sobre el estado de la acción ( Si está abierta o cerrada), a causa de, las fallas presentadas en la matriz de Plan de Mejoramiento por Procesos_x000a__x000a_Con memorando 20234200004503 se dió respuesta por el GPC informando que pidió cierre de las No conformidades 5, 6, 7 y 8 con el memorando 20224200009043 del 29-12-2022                                                       _x000a__x000a_El memorando 20224200009043  fue devuelto por el GCI al GPC el 02-01-2023 para que se creara expediente.                                                                                                                                                                                                              _x000a__x000a_Con fecha 10-01-2023 el GPC devuelve el radicado 20224200009043 al GCI con expediente creado.  24-07-2023: Se verifica que con el memorando 2022420009043 del 29-12-2022, se remitieron los soportes  de las actividades relacionadas con la No conformidad No. 8, pantallazos de documentos en el SECOP II _x000a_El proceso aportó las siguientes evidencias:_x000a_-  Mediante el memorando 20224200009043 del 29-12-2022, se informa el cargue en la plataforma de los documentos faltantes de ejecución del proceso LP-003-2020, Pantallazos de SECOP II, en el Acápite “Documentos de ejecución del contrato” y aprobación de las cuentas como aceptadas por parte del Grupo de Gestión Financiera, de los contratos productos de la Licitación:  _x000a_Contrato CSU-FONAM-005-2020   _x000a_Contrato CSU-FONAM-006-2020   _x000a_- Sobre el contrato 042 de 2021, no sé aportó ninguna evidencia, por lo consiguiente NO SE CIERRA, hasta tanto no se adjunte la evidencia del cargue en la Plataforma Secop II, de los documentos del contrato. _x000a_y se informa del NO CIERRE al GPC por parte de GCI, con ORFEO 20231200004443 del 24-07-2023.   _x000a__x000a__x000a_15/12/2023: Mediante memorando No. 20231200007253 del 4 de diciembre de 2023, se requirio evidencias de las acciones que se encuenrtan en estado abierto vencidas con el fin de actualizar la matriz._x000a__x000a_7/12/2023:  Mediante memorando No. 20231200004853 del 30 de agosto de 2023 se socializó el cierre de la acción de la no confomidad no.8"/>
  </r>
  <r>
    <s v="AUDITORIA INTERNA "/>
    <n v="962"/>
    <d v="2021-07-06T00:00:00"/>
    <s v="NO CONFORMIDAD "/>
    <s v="NO CONFORMIDAD No.3: Una vez revisadas las carpetas contractuales, se evidenció la falta de publicación de las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en lo establecido en el manual de contratación y supervisión Código: ABS_MN_01 y el procedimiento ABS_PR_02_Contratacion_Directa_V_5"/>
    <s v="Porque anteriormente la herramienta secop establecia la fecha de aprobación, cuando se daba la opción de aprobación de garantias y no requeria un acta de aprobación"/>
    <x v="1"/>
    <s v="DTPA"/>
    <x v="9"/>
    <m/>
    <s v="x"/>
    <s v="Correctiva"/>
    <s v="Revisar trimestralmente en el proceso de salidas conformes no conformes el cumplimiento de aprobación de las polizas de garantias, de los procesos contractuales realizados en el trimestre"/>
    <d v="2022-08-31T00:00:00"/>
    <x v="15"/>
    <n v="363"/>
    <s v="VENCIDA"/>
    <s v="(número de polizas de garantias aprobadas/numero de procesos contractuales con polizas)*100"/>
    <s v="PORCENTAJE"/>
    <n v="1"/>
    <m/>
    <m/>
    <s v="MARIA MERCEDES MEDINA"/>
    <m/>
    <m/>
    <m/>
    <x v="0"/>
    <m/>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r>
  <r>
    <s v="AUDITORIA INTERNA "/>
    <n v="963"/>
    <d v="2021-07-06T00:00:00"/>
    <s v="NO CONFORMIDAD "/>
    <s v="NO CONFORMIDAD No.10: Se evidenció que los contratos no están siendo revisados previamente, con el fin de verificar que contengan los soportes respectivos, tales como CDP y RP como documentos precontractuales y de ejecución. Incumpliendo lo establecido el manual de contratación y supervisión Código: ABS_MN_01. "/>
    <s v="Porque el manual de contratación y supervisión no es claro con la información que se debe cargar a la plataforma como documento anexo precontractuales y de ejecución."/>
    <x v="1"/>
    <s v="DTPA"/>
    <x v="9"/>
    <m/>
    <s v="x"/>
    <s v="De Corrección"/>
    <s v="Remitir memorando al Grupo de contratos, solicitando claridad en el manual de contratación y supervisión con repecto a la información que se debe cargar a la plataforma como documento anexo precontractuales y de ejecución "/>
    <d v="2022-09-01T00:00:00"/>
    <x v="15"/>
    <n v="363"/>
    <s v="VENCIDA"/>
    <s v="Oficio remitido"/>
    <s v="CANTIDAD"/>
    <n v="1"/>
    <m/>
    <m/>
    <s v="MARIA MERCEDES MEDINA"/>
    <m/>
    <m/>
    <m/>
    <x v="0"/>
    <m/>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remitiendo como evidenbcia, el memorando 20237580000953 del Director Territorial de Pacífico a la Coordinadora del Grupo de Contratos del Nivel Central, donde se le solicita que se aclare en el Manual de Contratación, los documentos precontractuales y de ejecución que se deben cargar en la platamorma SECOP . "/>
  </r>
  <r>
    <s v="AUDITORIA INTERNA "/>
    <n v="965"/>
    <d v="2021-07-06T00:00:00"/>
    <s v="NO CONFORMIDAD "/>
    <s v="NO CONFORMIDAD No 17: Revisada la información contractual, no se evidencian las actas de liquidación en los contratos de tracto sucesivo, incumpliendo lo establecido en el artículo 11 de la Ley 1150 de artículo 60 de la Ley 80 de 1993 modificado por el artículo 217 del Decreto 019 de 2019 y en el manual de contratación y supervisión Código: ABS_MN_01 numeral 4.9.1.2."/>
    <s v="Porque cuando se hace la contratación del personal encargado de contratación de la territorial se ponen metas amplias de liquidación y no se establecen compromisos mensuales"/>
    <x v="1"/>
    <s v="DTPA"/>
    <x v="9"/>
    <m/>
    <s v="x"/>
    <s v="Correctiva"/>
    <s v="Establecer en los indicadores de los abogados contratados para los procesos de contratación en la Territorial, la liquidación de procesos pendientes por liquidar de vigencias anteriores. "/>
    <d v="2022-08-01T00:00:00"/>
    <x v="24"/>
    <n v="424"/>
    <s v="VENCIDA"/>
    <s v="Procesos liquidados reportados en el indicador de liquidaciones del PAA (Matriz PAA)"/>
    <s v="CANTIDAD"/>
    <n v="4"/>
    <m/>
    <m/>
    <s v="MARIA MERCEDES MEDINA"/>
    <m/>
    <m/>
    <m/>
    <x v="0"/>
    <m/>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r>
  <r>
    <s v="AUDITORIA INTERNA "/>
    <m/>
    <d v="2021-07-06T00:00:00"/>
    <s v="NO CONFORMIDAD "/>
    <s v="NO CONFORMIDAD No 17: Revisada la información contractual, no se evidencian las actas de liquidación en los contratos de tracto sucesivo, incumpliendo lo establecido en el artículo 11 de la Ley 1150 de artículo 60 de la Ley 80 de 1993 modificado por el artículo 217 del Decreto 019 de 2019 y en el manual de contratación y supervisión Código: ABS_MN_01 numeral 4.9.1.2."/>
    <s v="Porque cuando se hace la contratación del personal encargado de contratación de la territorial se ponen metas amplias de liquidación y no se establecen compromisos mensuales"/>
    <x v="1"/>
    <s v="DTPA"/>
    <x v="9"/>
    <m/>
    <s v="x"/>
    <s v="De Corrección"/>
    <s v="Liquidar el contrato DTPA-IP-FONAM-007-2020."/>
    <d v="2022-08-01T00:00:00"/>
    <x v="1"/>
    <n v="394"/>
    <s v="VENCIDA"/>
    <s v="Contrato liquidado"/>
    <s v="CANTIDAD"/>
    <n v="1"/>
    <m/>
    <m/>
    <s v="MARIA MERCEDES MEDINA"/>
    <m/>
    <m/>
    <m/>
    <x v="0"/>
    <m/>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r>
  <r>
    <s v="AUDITORIA INTERNA "/>
    <n v="966"/>
    <d v="2021-07-06T00:00:00"/>
    <s v="OBSERVACIÓN"/>
    <s v="OBSERVACION No. 1. En el formato de hoja de vida del SIGEP, de los contratos de prestación de servicios, no aparece firmada por el Coordinador de Contratos o Responsable, donde conste la verificación de la información suministrada por el contratista, quien certifica que la información aportada por quien diligenció y firmó el formulario fue constatada frente a los documentos presentados como soporte según los lineamientos establecidos en el instructivo del formato de la hoja de vida, https://www.funcionpublica.gov.co/instructivo-del-formato-unico-hoja-de-vida-persona-natural."/>
    <s v="N.A."/>
    <x v="1"/>
    <s v="DTPA"/>
    <x v="9"/>
    <m/>
    <s v="x"/>
    <s v="De Mejora"/>
    <s v="Pantallazo de aprobación de hojas de vida del SIGEP"/>
    <d v="2022-08-01T00:00:00"/>
    <x v="1"/>
    <n v="394"/>
    <s v="VENCIDA"/>
    <s v="(número de pantallazos de hojas de vidas aprobadas SIGEP/número de hojas de vida registradas en el sigep contratados)*100"/>
    <s v="PORCENTAJE"/>
    <n v="1"/>
    <m/>
    <m/>
    <s v="MARIA MERCEDES MEDINA"/>
    <m/>
    <m/>
    <m/>
    <x v="0"/>
    <m/>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r>
  <r>
    <s v="AUDITORIA INTERNA "/>
    <n v="977"/>
    <d v="2022-09-30T00:00:00"/>
    <s v="NO CONFORMIDAD "/>
    <s v="No Conformidad: Como resultado de la verificación de los documentos a cargo del Proceso Servicio al Ciudadano, se evidenció que seis (06) documentos de once (11)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no se han definido fechas limites para la revsion de los documentos"/>
    <x v="11"/>
    <s v="NIVEL CENTRAL"/>
    <x v="17"/>
    <m/>
    <s v="x"/>
    <s v="De Corrección"/>
    <s v="Realizar trámite de oficialización  de los documntos ante la oficina asesora de planeación  "/>
    <d v="2022-10-18T00:00:00"/>
    <x v="25"/>
    <n v="-32"/>
    <s v="A TIEMPO"/>
    <s v="Número de documentos publicados "/>
    <s v="CANTIDAD"/>
    <n v="4"/>
    <m/>
    <m/>
    <s v="FANNY SABOGAL AGUDELO "/>
    <m/>
    <m/>
    <m/>
    <x v="0"/>
    <m/>
    <s v="Se aprueba plan de mejora con Orfeo No 20221200009593 de fecha 27 de octubre _x000a_30/06/2023: Mediante memorando 20231200003643 de fecha 28 de junio de 2023 , el Grupo de Control Interno solicitó aclaración sobre el estado de la acción ( Si está abierta o cerrada), a causa de, las fallas presentadas en la matriz de Plan de Mejoramiento por Procesos._x000a__x000a_30/11/2023 Mediante memorando No.20231200006953 del 24 de noviembre del 2023, se solicito al responsable las evidencias  de las acciones que se encuentran en estado abierto vencido._x000a__x000a__x000a_19/12/2023: Mediante memorando No.20234000009953  del 30  de noviembre de 2023, el responsable solicitó prórroga para el cumplimiento de la acción. El Grupo de Control Interno valido la justificación por lo cual mediante memorando No. 20231200008273  del 20 de diciembre  de 2023 concedió prórroga hasta el 30 de enero de 2024."/>
  </r>
  <r>
    <s v="AUDITORIA INTERNA "/>
    <m/>
    <d v="2022-09-30T00:00:00"/>
    <s v="NO CONFORMIDAD "/>
    <s v="No Conformidad: Como resultado de la verificación de los documentos a cargo del Proceso Servicio al Ciudadano, se evidenció que seis (06) documentos de once (11)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no se han definido fechas limites para la revsion de los documentos"/>
    <x v="11"/>
    <s v="NIVEL CENTRAL"/>
    <x v="17"/>
    <m/>
    <s v="x"/>
    <s v="Correctiva"/>
    <s v="Elaborar cronograma estableciendo fechas límites de revision y oficializacion ante la OAP"/>
    <d v="2022-10-18T00:00:00"/>
    <x v="24"/>
    <s v="CERRADA"/>
    <s v="CERRADA"/>
    <s v="Número de cronogramas elaborados "/>
    <s v="CANTIDAD"/>
    <m/>
    <m/>
    <m/>
    <s v="FANNY SABOGAL AGUDELO "/>
    <m/>
    <m/>
    <m/>
    <x v="1"/>
    <d v="2023-12-20T00:00:00"/>
    <s v="Se aprueba plan de mejora con Orfeo No 20221200009593 de fecha 27 de octubre _x000a_30/06/2023: Mediante memorando 20231200003643 de fecha 28 de junio de 2023 , el Grupo de Control Interno solicitó aclaración sobre el estado de la acción ( Si está abierta o cerrada), a causa de, las fallas presentadas en la matriz de Plan de Mejoramiento por Procesos_x000a__x000a__x000a_30/11/2023 Mediante memorando No.20231200006953 del 24 de noviembre del 2023, se solicito al responsable las evidencias  de las acciones que se encuentran en estado abierto vencido._x000a__x000a_19/12/2023: Mediante memorando No. 20234000009953  del 30  de noviembre de 2023, el responsable allegó evidencias del cumplimiento de  acción. El Grupo de Control Interno valido las evidencias por lo cual mediante memorando No. 20231200008273  del 20 de diciembre de 2023 socializó cierre de la acción."/>
  </r>
  <r>
    <s v="AUDITORIA INTERNA "/>
    <n v="979"/>
    <d v="2022-08-11T00:00:00"/>
    <s v="NO CONFORMIDAD "/>
    <s v="NO CONFORMIDAD No10: PROCESO GESTIÓN DE TALENTO HUMANO_x000a_Como resultado de la verificación de los documentos a cargo del Proceso Gestión de Talento Humano, se evidenció que quince (15) documentos de veinticinco (25)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se desconocía los lineamientos establecidos en el instructivo DE- IN-08 Elaboración, Actualización y Derogación de Documentos del Sistema de Gestión Integrado – SGI.."/>
    <x v="6"/>
    <s v="NIVEL CENTRAL"/>
    <x v="10"/>
    <m/>
    <s v="x"/>
    <s v="De Corrección"/>
    <s v="Solicitar a la OAP los documentos editables del SIG – Proceso de Talento Humano, para generar los ajustes correspondientes conforme a los lineamientos establecidos en el instructivo - Elaboración, Actualización y Derogación de Documentos del Sistema de Gestión Integrado – SGI. "/>
    <d v="2022-10-20T00:00:00"/>
    <x v="26"/>
    <n v="272"/>
    <s v="VENCIDA"/>
    <s v="Numero de documentos ajusatdos"/>
    <s v="CANTIDAD"/>
    <n v="15"/>
    <m/>
    <m/>
    <s v="FANNY SABOGAL AGUDELO"/>
    <m/>
    <m/>
    <m/>
    <x v="0"/>
    <m/>
    <s v="Se aprueba plan de mejora con Orfeo No 20221200010133 de fecha 27/10/2022_x000a__x000a_15/12/2023: Mediante memorando No. 20231200007233 del 4 de diciembre de 2023, se requirio evidencias de las acciones que se encuenrtan en estado abierto vencidas con el fin de actualizar la matriz."/>
  </r>
  <r>
    <s v="AUDITORIA INTERNA "/>
    <m/>
    <d v="2022-08-11T00:00:00"/>
    <s v="NO CONFORMIDAD "/>
    <s v="NO CONFORMIDAD No10: PROCESO GESTIÓN DE TALENTO HUMANO_x000a_Como resultado de la verificación de los documentos a cargo del Proceso Gestión de Talento Humano, se evidenció que quince (15) documentos de veinticinco (25)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se desconocía los lineamientos establecidos en el instructivo DE- IN-08 Elaboración, Actualización y Derogación de Documentos del Sistema de Gestión Integrado – SGI.."/>
    <x v="6"/>
    <s v="NIVEL CENTRAL"/>
    <x v="10"/>
    <m/>
    <s v="x"/>
    <s v="Correctiva"/>
    <s v="Solicitar a la OAP la oficialización de los documentos ajustados del SIG – Proceso de Talento Humano. "/>
    <d v="2022-10-20T00:00:00"/>
    <x v="26"/>
    <n v="272"/>
    <s v="VENCIDA"/>
    <s v="Numero de documentos oficializados"/>
    <s v="CANTIDAD"/>
    <n v="15"/>
    <m/>
    <m/>
    <s v="FANNY SABOGAL AGUDELO"/>
    <m/>
    <m/>
    <m/>
    <x v="0"/>
    <m/>
    <s v="Se aprueba plan de mejora con Orfeo No 20221200010133 de fecha 27/10/2022_x000a__x000a_15/12/2023: Mediante memorando No. 20231200007233 del 4 de diciembre de 2023, se requirio evidencias de las acciones que se encuenrtan en estado abierto vencidas con el fin de actualizar la matriz."/>
  </r>
  <r>
    <s v="AUDITORIA INTERNA "/>
    <n v="982"/>
    <d v="2022-09-16T00:00:00"/>
    <s v="OBSERVACIÓN"/>
    <s v="OBSERVACIÓN No.1: OFICINA DE GESTIÓN DEL RIESGO - DTOR -DNMI CINARUCO._x000a_En el marco de la auditoría se evidenció que el DNMI Cinaruco declarado reserva mediante Resolución 1441 del 31 de julio de 2018, presentó situaciones de emergencias sin contar con el Plan de Emergencias y Contingencias por Desastres Naturales y Socionaturales - PECDNS aprobado de manera oportuna en cumplimiento del procedimiento AAMB_PR_06 Gestión del Riesgo Desastres Naturales V6. (Se aprobó la primera versión mediante memorando del 20221500002013 del 14 de septiembre de 2022)."/>
    <m/>
    <x v="9"/>
    <s v="DTOR"/>
    <x v="18"/>
    <m/>
    <s v="x"/>
    <s v="De Mejora"/>
    <s v="Notificar al DNMI Cinaruco para la entrega del documento Plan de Emergencias y Contingencias por Desastres Naturales y Socio naturales - PECDNS antes del vencimiento de su vigencia."/>
    <d v="2022-11-02T00:00:00"/>
    <x v="27"/>
    <n v="29"/>
    <s v="VENCIDA"/>
    <s v="Memorandos"/>
    <s v="CANTIDAD"/>
    <n v="2"/>
    <m/>
    <m/>
    <s v="PAULA ANDREA ARCINIEGAS - CARLOS FREDY REY"/>
    <m/>
    <m/>
    <m/>
    <x v="0"/>
    <m/>
    <s v="Se aprueba plan de mejoramiento mediante memorando No 20221200010603 de 16 de noviembre de 2022"/>
  </r>
  <r>
    <s v="AUDITORIA INTERNA "/>
    <n v="983"/>
    <d v="2022-09-16T00:00:00"/>
    <s v="OBSERVACIÓN"/>
    <s v="OBSERVACIÓN No.2: DIRECCIÓN TERRITORIAL ORINOQUIA -PNN TINIGUA_x000a_En la verificación adelantada en la auditoría se evidenció que, el PNN Tinigua en la vigencia 2021, no contó con el Plan de Contingencia para Riesgo Público actualizado por el término de 7 meses contados a partir de la expiración del plazo de la vigencia del plan inmediatamente anterior, incumpliendo el Procedimiento AAMB_PR_07 Gestión del Riesgo Público V5. (20211500002243 del 06 septiembre 2021 aprobación)."/>
    <m/>
    <x v="9"/>
    <s v="DTOR"/>
    <x v="18"/>
    <m/>
    <s v="x"/>
    <s v="De Mejora"/>
    <s v="Notificar al PNN Tinigua para la entrega del documento Plan de Emergencias y Contingencias para Riesgo Público, antes del vencimiento de su vigencia."/>
    <d v="2022-11-02T00:00:00"/>
    <x v="27"/>
    <n v="29"/>
    <s v="VENCIDA"/>
    <s v="Memorandos"/>
    <s v="CANTIDAD"/>
    <n v="2"/>
    <m/>
    <m/>
    <s v="PAULA ANDREA ARCINIEGAS - CARLOS FREDY REY"/>
    <m/>
    <m/>
    <m/>
    <x v="0"/>
    <m/>
    <s v="Se aprueba plan de mejoramiento mediante memorando No 20221200010603 de 16 de noviembre de 2022"/>
  </r>
  <r>
    <s v="AUDITORIA INTERNA "/>
    <m/>
    <d v="2022-09-16T00:00:00"/>
    <s v="OBSERVACIÓN"/>
    <s v="OBSERVACIÓN No.2: DIRECCIÓN TERRITORIAL ORINOQUIA -PNN TINIGUA_x000a_En la verificación adelantada en la auditoría se evidenció que, el PNN Tinigua en la vigencia 2021, no contó con el Plan de Contingencia para Riesgo Público actualizado por el término de 7 meses contados a partir de la expiración del plazo de la vigencia del plan inmediatamente anterior, incumpliendo el Procedimiento AAMB_PR_07 Gestión del Riesgo Público V5. (20211500002243 del 06 septiembre 2021 aprobación)."/>
    <m/>
    <x v="9"/>
    <s v="DTOR"/>
    <x v="18"/>
    <m/>
    <s v="x"/>
    <s v="De Mejora"/>
    <s v="Realizar seguimiento a la revisión y aprobación del Plan de Emergencias y Contingencias para Riesgo Público por parte del Oficina de Gestión del Riesgo."/>
    <d v="2022-11-02T00:00:00"/>
    <x v="27"/>
    <n v="29"/>
    <s v="VENCIDA"/>
    <s v="Memorandos"/>
    <s v="CANTIDAD"/>
    <n v="2"/>
    <m/>
    <m/>
    <s v="PAULA ANDREA ARCINIEGAS - CARLOS FREDY REY"/>
    <m/>
    <m/>
    <m/>
    <x v="0"/>
    <m/>
    <s v="Se aprueba plan de mejoramiento mediante memorando No 20221200010603 de 16 de noviembre de 2022"/>
  </r>
  <r>
    <s v="AUDITORIA INTERNA "/>
    <n v="984"/>
    <d v="2022-09-16T00:00:00"/>
    <s v="NO CONFORMIDAD "/>
    <s v="NO CONFORMIDAD No.1 DIRECCIÓN TERRITORIAL ORINOQUIA -PNN PICACHOS_x000a_En el desarrollo de la auditoría no fue posible evidenciar acompañamiento técnico por parte de la DTOR a PNN Picachos en el proceso de formulación de los Plan de Emergencias y Contingencias por Desastres Naturales y Socio naturales - PECDNS, con el fin de verificar si cumplen metodológicamente con los lineamientos y responden a las amenazas de desastre que tiene el área protegida, en cumplimiento de la Actividad No.4 del procedimiento AAMB_PR_06 Gestión del Riesgo Desastres Naturales V6."/>
    <m/>
    <x v="9"/>
    <s v="DTOR"/>
    <x v="18"/>
    <m/>
    <s v="x"/>
    <s v="Correctiva"/>
    <s v="Realizar reunión de articulación con la Dirección Territorial para adelantar la actualización del Plan de Emergencias y Contingencias por Desastres Naturales y Socio naturales - PECDNS, con la asesoría de Nivel Central."/>
    <d v="2022-11-02T00:00:00"/>
    <x v="27"/>
    <s v="CERRADA"/>
    <s v="CERRADA"/>
    <s v="Solicitudes "/>
    <s v="CANTIDAD"/>
    <n v="2"/>
    <m/>
    <m/>
    <s v="PAULA ANDREA ARCINIEGAS - CARLOS FREDY REY"/>
    <m/>
    <m/>
    <m/>
    <x v="1"/>
    <d v="2023-11-10T00:00:00"/>
    <s v="Se aprueba plan de mejoramiento mediante memorando No 20221200010603 de 16 de noviembre de 2022._x000a__x000a_10/11/2023: Mediante memorando No.20237010020443  del 7 de noviembre del 2023 el responsable envío evidencias , el Grupo de Control Interno verificó el cumplimiento de las acciones, por lo cual, mediante memorando No. 20231200006543 del 10 de noviembre del 2023 socializó el cierre de la Acción No.1 de la No Conformidad No.1"/>
  </r>
  <r>
    <s v="AUDITORIA INTERNA "/>
    <m/>
    <d v="2022-09-16T00:00:00"/>
    <s v="NO CONFORMIDAD "/>
    <s v="NO CONFORMIDAD No.1 DIRECCIÓN TERRITORIAL ORINOQUIA -PNN PICACHOS_x000a_En el desarrollo de la auditoría no fue posible evidenciar acompañamiento técnico por parte de la DTOR a PNN Picachos en el proceso de formulación de los Plan de Emergencias y Contingencias por Desastres Naturales y Socio naturales - PECDNS, con el fin de verificar si cumplen metodológicamente con los lineamientos y responden a las amenazas de desastre que tiene el área protegida, en cumplimiento de la Actividad No.4 del procedimiento AAMB_PR_06 Gestión del Riesgo Desastres Naturales V6."/>
    <s v="_x000a_Porque el PNN consideró que el apoyo técnico de la DT sería la revisión final del documento de PECDNS y retroalimentación en caso de requerirse. "/>
    <x v="9"/>
    <s v="DTOR"/>
    <x v="18"/>
    <m/>
    <s v="x"/>
    <s v="Correctiva"/>
    <s v="Remitir a la Dirección Territorial el documento Plan de Emergencias y Contingencias por Desastres Naturales y Socio naturales - PECDNS actualizado, mediante el gestor documental Orfeo."/>
    <d v="2022-11-02T00:00:00"/>
    <x v="27"/>
    <s v="CERRADA"/>
    <s v="CERRADA"/>
    <s v="Reuniones ejecutadas"/>
    <s v="CANTIDAD"/>
    <n v="1"/>
    <m/>
    <m/>
    <s v="PAULA ANDREA ARCINIEGAS - CARLOS FREDY REY"/>
    <m/>
    <m/>
    <m/>
    <x v="1"/>
    <d v="2023-11-10T00:00:00"/>
    <s v="Se aprueba plan de mejoramiento mediante memorando No 20221200010603 de 16 de noviembre de 2022._x000a__x000a_10/11/2023: Mediante memorando No.20237010020443  del 7 de noviembre del 2023 el responsable envío evidencias , el Grupo de Control Interno verificó el cumplimiento de las acciones, por lo cual, mediante memorando No. 20231200006543 del 10 de noviembre del 2023 socializó el cierre de la Acción No.2 de la No Conformidad No.1"/>
  </r>
  <r>
    <s v="AUDITORIA INTERNA "/>
    <n v="985"/>
    <d v="2022-09-16T00:00:00"/>
    <s v="NO CONFORMIDAD "/>
    <s v="NO CONFORMIDAD No.2 DIRECCIÓN TERRITORIAL ORINOQUIA - PNN TINIGUA_x000a_En el proceso de verificación realizado por el Grupo de Control Interno no se pudo evidenciar acta de acompañamiento a PNN Tinigua asesorando al personal del área protegida en la estructuración y actualización de los Planes de Contingencia para Riesgo Público y en el desarrollo de la articulación interinstitucional con las entidades involucradas con la problemática presente en las Áreas, en cumplimiento de la Actividad No.6 del Procedimiento AAMB_PR_07 Gestión del Riesgo Público V5."/>
    <m/>
    <x v="9"/>
    <s v="DTOR"/>
    <x v="18"/>
    <m/>
    <s v="x"/>
    <s v="Correctiva"/>
    <s v="Remitir al área protegida memorandos solicitando actualización del documento Plan de Emergencias y Contingencias por Riesgo Público."/>
    <d v="2022-11-02T00:00:00"/>
    <x v="27"/>
    <n v="29"/>
    <s v="VENCIDA"/>
    <s v="Solicitudes "/>
    <s v="CANTIDAD"/>
    <n v="2"/>
    <m/>
    <m/>
    <s v="PAULA ANDREA ARCINIEGAS - CARLOS FREDY REY"/>
    <m/>
    <m/>
    <m/>
    <x v="0"/>
    <m/>
    <s v="Se aprueba plan de mejoramiento mediante memorando No 20221200010603 de 16 de noviembre de 2022"/>
  </r>
  <r>
    <s v="AUDITORIA INTERNA "/>
    <m/>
    <d v="2022-09-16T00:00:00"/>
    <s v="NO CONFORMIDAD "/>
    <s v="NO CONFORMIDAD No.2 DIRECCIÓN TERRITORIAL ORINOQUIA - PNN TINIGUA_x000a_En el proceso de verificación realizado por el Grupo de Control Interno no se pudo evidenciar acta de acompañamiento a PNN Tinigua asesorando al personal del área protegida en la estructuración y actualización de los Planes de Contingencia para Riesgo Público y en el desarrollo de la articulación interinstitucional con las entidades involucradas con la problemática presente en las Áreas, en cumplimiento de la Actividad No.6 del Procedimiento AAMB_PR_07 Gestión del Riesgo Público V5."/>
    <m/>
    <x v="9"/>
    <s v="DTOR"/>
    <x v="18"/>
    <m/>
    <s v="x"/>
    <s v="Correctiva"/>
    <s v="Realizar mesas de trabajo con el PNN Tinigua para adelantar la actualización del Plan de Emergencias y Contingencias para Riesgo Público."/>
    <d v="2022-11-02T00:00:00"/>
    <x v="27"/>
    <n v="29"/>
    <s v="VENCIDA"/>
    <s v="Reuniones ejecutadas"/>
    <s v="CANTIDAD"/>
    <n v="1"/>
    <m/>
    <m/>
    <s v="PAULA ANDREA ARCINIEGAS - CARLOS FREDY REY"/>
    <m/>
    <m/>
    <m/>
    <x v="0"/>
    <m/>
    <s v="Se aprueba plan de mejoramiento mediante memorando No 20221200010603 de 16 de noviembre de 2022"/>
  </r>
  <r>
    <s v="AUDITORIA INTERNA "/>
    <n v="986"/>
    <d v="2022-09-16T00:00:00"/>
    <s v="NO CONFORMIDAD "/>
    <s v="NO CONFORMIDAD No.3 DIRECCIÓN TERRITORIAL ORINOQUIA -PNN SUMAPAZ_x000a_De la verificación realizada para el PNN Sumapaz no se encuentra adoptada la actualización del plan de manejo mediante acto administrativo, sin que exista evidencia física o digital de las acciones adelantadas por la DTOR para los procesos de concertación con la comunidad, en cumplimiento del Procedimiento AMSPNN_PR_20 Ac-utilización Instrumentos de planeación V3."/>
    <m/>
    <x v="0"/>
    <s v="DTOR"/>
    <x v="18"/>
    <m/>
    <s v="x"/>
    <s v="Correctiva"/>
    <s v="Adelantar espacios de trabajo en coordinación con el equipo del PNN Sumapaz y la Subdirección de Gestión y Manejo para evaluar opciones a gestionar o adelantar para continuar con la adopción del Plan de Manejo del área protegida."/>
    <d v="2022-11-02T00:00:00"/>
    <x v="27"/>
    <n v="29"/>
    <s v="VENCIDA"/>
    <s v="Reuniones ejecutadas"/>
    <s v="CANTIDAD"/>
    <n v="5"/>
    <m/>
    <m/>
    <s v="PAULA ANDREA ARCINIEGAS - CARLOS FREDY REY"/>
    <m/>
    <m/>
    <m/>
    <x v="0"/>
    <m/>
    <s v="Se aprueba plan de mejoramiento mediante memorando No 20221200010603 de 16 de noviembre de 2022"/>
  </r>
  <r>
    <s v="AUDITORIA INTERNA "/>
    <n v="987"/>
    <d v="2022-09-16T00:00:00"/>
    <s v="NO CONFORMIDAD "/>
    <s v="NO CONFORMIDAD No.4 DIRECCIÓN TERRITORIAL ORINOQUIA -PNN CINARUCO_x000a_De la verificación realizada para el PNN Cinaruco no se encuentra adoptada la actualización del plan de manejo mediante acto administrativo, en cumplimiento del Procedimiento AMSPNN_PR_20 Actualización Instrumentos de Planeación V3."/>
    <m/>
    <x v="0"/>
    <s v="DTOR"/>
    <x v="18"/>
    <m/>
    <s v="x"/>
    <s v="Correctiva"/>
    <s v="Realizar seguimiento al estado de revisión documento Plan de Manejo mediante comunicaciones (correos electrónicos o memorandos) hasta lograr su adopción mediante Acto Administrativo."/>
    <d v="2022-11-02T00:00:00"/>
    <x v="28"/>
    <n v="-184"/>
    <s v="A TIEMPO"/>
    <s v="Seguimientos "/>
    <s v="CANTIDAD"/>
    <n v="2"/>
    <m/>
    <m/>
    <s v="PAULA ANDREA ARCINIEGAS - CARLOS FREDY REY"/>
    <m/>
    <m/>
    <m/>
    <x v="0"/>
    <m/>
    <s v="Se aprueba plan de mejoramiento mediante memorando No 20221200010603 de 16 de noviembre de 2022_x000a__x000a_1/12/2023 : Mediante memorando No. 20237010021293  del 22 de noviembre de 2023  el responsable remitió  evidencias de cumplimiento de la acción, mediante memorando No. 20231200007153 del 1 de diciembre de 2023  ,e l Grupo de Control Interno informó  que para dar cierre a la acción se solita que se allegue el Acto Administrativo de Adopción del instru-mento de planeación_x000a__x000a__x000a_19/12/2023: Mediante memorando No.20237010022533 del 14 de diciembre de 2023, el responsable solicitó prórroga para el cumplimiento de la acción. El Grupo de Control Interno valido la justificación por lo cual mediante memorando No. 20231200008243  del 19 de diciembre de 2023 concedió prórroga hasta el 30 de junio de 2023._x000a__x000a__x000a_"/>
  </r>
  <r>
    <s v="AUDITORIA INTERNA "/>
    <n v="988"/>
    <d v="2022-09-16T00:00:00"/>
    <s v="OBSERVACIÓN"/>
    <s v="OBSERVACIÓN No.3 DIRECCIÓN TERRITORIAL ORINOQUIA_x000a_Conforme el procedimiento auditado no es posible identificar de manera clara las acciones y/o gestiones adelantadas por las áreas protegidas y la DTOR para la actualización de los planes de manejo que expiran en la vigencia 2022 y 2023, que permitan contar con el instrumento de planeación de manera oportuna una vez expirada la vigencia de cada instrumento."/>
    <m/>
    <x v="0"/>
    <s v="DTOR"/>
    <x v="18"/>
    <m/>
    <s v="x"/>
    <s v="De Mejora"/>
    <s v="Adelantar espacios de trabajo para la socialización y seguimiento a la ruta de actualización de los instrumentos de planificación de las áreas protegidas asignadas a la Dirección Territorial Orinoquia."/>
    <d v="2022-11-02T00:00:00"/>
    <x v="27"/>
    <s v="CERRADA"/>
    <s v="CERRADA"/>
    <s v="Reuniones ejecutadas"/>
    <s v="CANTIDAD"/>
    <n v="8"/>
    <d v="2023-11-02T00:00:00"/>
    <s v="Se adelantaron espacios de trabajo y articulación entre los tres niveles para el seguimiento a la ruta de actualización de los instrumentos de planificación de las áreas protegidas asignadas a la Dirección Territorial Orinoquia._x000a_Anexo 1. Acta4_espaci_pm_pSum_10082023_x000a_Anexo 2. Acta5_limites_pSum_14082023_x000a_Anexo 3. Acta6_ecoturismo_pSum_14082023_x000a_Anexo 4. Asist_Ajustes_plan_man_DCin_x000a_Anexo 5_Rev_pdt_actualizaciónPM_pChi_x000a_Anexo 6_Rev_pdt_actualizaciónPM_pMac_x000a_Anexo 7_Rev_pdt_actualizaciónPM_pTin_x000a_Anexo 8_Rev_pdt_actualizaciónPM_pPic"/>
    <s v="PAULA ANDREA ARCINIEGAS - CARLOS FREDY REY"/>
    <m/>
    <m/>
    <m/>
    <x v="1"/>
    <d v="2023-12-19T00:00:00"/>
    <s v="Se aprueba plan de mejoramiento mediante memorando No 20221200010603 de 16 de noviembre de 2022_x000a__x000a_19/12/2023: Mediante memorando No.20237010022533 del 14 de diciembre de 2023, el responsable allegó evidencia para el cierre de la acción. El Grupo de Control Interno valido las evidencias por lo cual mediante memorandoNo. 20231200008243  del 19 de diciembre de 2023 socializó el  cierre de la acción correspondiente a la observación No.3."/>
  </r>
  <r>
    <s v="AUDITORIA INTERNA "/>
    <n v="989"/>
    <d v="2022-09-16T00:00:00"/>
    <s v="OBSERVACIÓN"/>
    <s v="OBSERVACIÓN No.4 DIRECCIÓN TERRITORIAL ORINOQUIA y SUBDIRECCON DE GESTIÓN Y MANEJO_x000a_En virtud de la auditoría se pudo evidenciar que no se cuenta con una herramienta o procedimiento que permita hacer seguimiento efectivo al cumplimiento de la totalidad de las metas establecidas en los Plan de Manejo de las áreas pertenecientes a la DTOR."/>
    <m/>
    <x v="0"/>
    <s v="DTOR"/>
    <x v="18"/>
    <m/>
    <s v="x"/>
    <s v="De Mejora"/>
    <s v="Solicitar mediante memorando a la Subdirección de Gestión y Manejo fortalecer la redacción de la actividad 36 &quot; Hacer seguimiento a la implementación del instrumento de planeación (REM o Plan de Manejo) &quot; del procedimiento &quot;Actualización de los instrumentos de planeación&quot; donde se pueda evidenciar la aplicación de la herramienta que ya está diseñada y los tiempos definidos para este seguimiento."/>
    <d v="2022-11-02T00:00:00"/>
    <x v="27"/>
    <s v="CERRADA"/>
    <s v="CERRADA"/>
    <s v="Solicitudes realizadas "/>
    <s v="CANTIDAD"/>
    <n v="1"/>
    <d v="2023-12-12T00:00:00"/>
    <s v="El Director Territorial solicito mediante correo electrónico los lineamientos para adelantar los procesos de participación en los palnes de manejo; y además, En atención a la actualización del procedimiento &quot;Actualización de los instrumentos de planeación&quot;, realizada en diciembre  de 2022, la Dirección Territorial Orinoquia solicito en reuniones de trabajo espacios para la divulgación de lineamientos, los cuales fueron programados por la Subdirección de Gestión y Manejo, en los cuales se divulgó la ruta para la actualización de los planes de manejo así como tematicas particulares inherentes. _x000a_Anexo 9. Solicitud_realizada_lineam_planes_manejo_x000a_Anexo 10.  Asistencia_Orientaciones _x000a_Anexo 11. Asistencia_pres_lineamientos_x000a_Anexo 12. Planes de Manejo y RH_x000a_Anexo 13. Pres_par_gobernanzaoct 2023c "/>
    <s v="PAULA ANDREA ARCINIEGAS - CARLOS FREDY REY"/>
    <m/>
    <m/>
    <m/>
    <x v="1"/>
    <d v="2023-12-19T00:00:00"/>
    <s v="Se aprueba plan de mejoramiento mediante memorando No 20221200010603 de 16 de noviembre de 2022_x000a__x000a_19/12/2023: Mediante memorando No.20237010022533 del 14 de diciembre de 2023, el responsable allegó evidencia para el cierre de la acción. El Grupo de Control Interno valido las evidencias por lo cual mediante memorando No. 20231200008243  del 19 de diciembre de 2023 socializó el  cierre de la acción correspondiente a la Observación No.4"/>
  </r>
  <r>
    <s v="AUDITORIA INTERNA "/>
    <n v="990"/>
    <d v="2022-09-16T00:00:00"/>
    <s v="OBSERVACIÓN"/>
    <s v="OBSERVACIÓN No.1: OFICINA DE GESTIÓN DEL RIESGO - DTOR -DNMI CINARUCO._x000a_En el marco de la auditoría se evidenció que el DNMI Cinaruco declarado reserva mediante Resolución 1441 del 31 de julio de 2018, presentó situaciones de emergencias sin contar con el Plan de Emergencias y Contingencias por Desastres Naturales y Socionaturales - PECDNS aprobado de manera oportuna en cumplimiento del procedimiento AAMB_PR_06 Gestión del Riesgo Desastres Naturales V6. (Se aprobó la primera versión mediante memorando del 20221500002013 del 14 de septiembre de 2022)."/>
    <n v="0"/>
    <x v="9"/>
    <s v="DTOR"/>
    <x v="19"/>
    <m/>
    <s v="x"/>
    <s v="De Mejora"/>
    <s v="Remitir a la Dirección Territorial el informe de implementación del año 1, del documento Plan de Emergencias y Contingencias por Desastres Naturales y Socio naturales - PECDNS, antes del 14 de septiembre de 2023. "/>
    <d v="2022-11-02T00:00:00"/>
    <x v="27"/>
    <s v="CERRADA"/>
    <s v="CERRADA"/>
    <s v="Informe realizados"/>
    <s v="CANTIDAD"/>
    <n v="1"/>
    <m/>
    <m/>
    <s v="PAULA ANDREA ARCINIEGAS"/>
    <m/>
    <m/>
    <m/>
    <x v="1"/>
    <d v="2023-12-01T00:00:00"/>
    <s v="Se aprueba plan de mejoramiento mediante memorando No 20221200011153 de 29 de noviembre de 2022._x000a__x000a_1/12/2023: Mediante memorando No. 20237010021293 del 22 de noviembre de 2023, el responsable remitió al Grupo de Control Interno, las evidencias del Plan de Mejoramiento por Procesos – Gestión, por lo cual mediante memorando No.20231200007153 del 1 de diciembre de 2023 el Grupo de Control Interno socializó el cierre de la acción"/>
  </r>
  <r>
    <s v="AUDITORIA INTERNA "/>
    <n v="991"/>
    <d v="2022-09-16T00:00:00"/>
    <s v="NO CONFORMIDAD "/>
    <s v="NO CONFORMIDAD No.4 DIRECCIÓN TERRITORIAL ORINOQUIA -PNN CINARUCO_x000a_De la verificación realizada para el PNN Cinaruco no se encuentra adoptada la actualización del plan de manejo mediante acto administrativo, en cumplimiento del Procedimiento AMSPNN_PR_20 Actualización Instrumentos de Planeación V3."/>
    <m/>
    <x v="0"/>
    <s v="DTOR"/>
    <x v="19"/>
    <m/>
    <s v="x"/>
    <s v="Correctiva"/>
    <s v="Realizar seguimiento al estado de revisión del documento Plan de Manejo mediante comunicaciones (correos electrónicos o memorandos) hasta lograr su adopción mediante Acto Administrativo."/>
    <d v="2022-11-02T00:00:00"/>
    <x v="27"/>
    <n v="29"/>
    <s v="VENCIDA"/>
    <s v="Seguimientos "/>
    <s v="CANTIDAD"/>
    <n v="2"/>
    <m/>
    <m/>
    <s v="PAULA ANDREA ARCINIEGAS"/>
    <m/>
    <m/>
    <m/>
    <x v="0"/>
    <m/>
    <s v="Se aprueba plan de mejoramiento mediante memorando No 20221200011153 de 29 de noviembre de 2022"/>
  </r>
  <r>
    <s v="AUDITORIA INTERNA "/>
    <n v="992"/>
    <d v="2022-09-16T00:00:00"/>
    <s v="NO CONFORMIDAD "/>
    <s v="NO CONFORMIDAD No.1 DIRECCIÓN TERRITORIAL ORINOQUIA -PNN PICACHOS_x000a_En el desarrollo de la auditoría no fue posible evidenciar acompañamiento técnico por parte de la DTOR a PNN Picachos en el proceso de formulación de los Plan de Emergencias y Contingencias por Desastres Naturales y Socio naturales - PECDNS, con el fin de verificar si cumplen metodológicamente con los lineamientos y responden a las amenazas de desastre que tiene el área protegida, en cumplimiento de la Actividad No.4 del procedimiento AAMB_PR_06 Gestión del Riesgo Desastres Naturales V6."/>
    <m/>
    <x v="9"/>
    <s v="DTOR"/>
    <x v="20"/>
    <m/>
    <s v="x"/>
    <s v="Correctiva"/>
    <s v="Realizar reunión de articulación con la Dirección Territorial para adelantar la actualización del Plan de Emergencias y Contingencias por Desastres Naturales y Socio naturales - PECDNS, con la aseoria de Nivel Central."/>
    <d v="2022-11-02T00:00:00"/>
    <x v="27"/>
    <n v="29"/>
    <s v="VENCIDA"/>
    <s v="Reuniones ejecutadas"/>
    <s v="CANTIDAD"/>
    <n v="2"/>
    <m/>
    <m/>
    <s v="PAULA ANDREA ARCINIEGAS"/>
    <m/>
    <m/>
    <m/>
    <x v="0"/>
    <m/>
    <s v="Se aprueba plan de mejoramiento mediante memorando No 20221200011163 de 29 de noviembre de 2022"/>
  </r>
  <r>
    <s v="AUDITORIA INTERNA "/>
    <m/>
    <d v="2022-09-16T00:00:00"/>
    <s v="NO CONFORMIDAD "/>
    <s v="NO CONFORMIDAD No.1 DIRECCIÓN TERRITORIAL ORINOQUIA -PNN PICACHOS_x000a_En el desarrollo de la auditoría no fue posible evidenciar acompañamiento técnico por parte de la DTOR a PNN Picachos en el proceso de formulación de los Plan de Emergencias y Contingencias por Desastres Naturales y Socio naturales - PECDNS, con el fin de verificar si cumplen metodológicamente con los lineamientos y responden a las amenazas de desastre que tiene el área protegida, en cumplimiento de la Actividad No.4 del procedimiento AAMB_PR_06 Gestión del Riesgo Desastres Naturales V6."/>
    <m/>
    <x v="9"/>
    <s v="DTOR"/>
    <x v="20"/>
    <m/>
    <s v="x"/>
    <s v="Correctiva"/>
    <s v="Remitir a la Dirección Territorial el documento Plan de Emergencias y Contingencias por Desastres Naturales y Socio naturales - PECDNS actualizado, mediante el gestor documental Orfeo."/>
    <d v="2022-11-02T00:00:00"/>
    <x v="27"/>
    <n v="29"/>
    <s v="VENCIDA"/>
    <s v="Documento actualizado"/>
    <s v="CANTIDAD"/>
    <n v="1"/>
    <m/>
    <m/>
    <s v="PAULA ANDREA ARCINIEGAS"/>
    <m/>
    <m/>
    <m/>
    <x v="0"/>
    <m/>
    <s v="Se aprueba plan de mejoramiento mediante memorando No 20221200011163 de 29 de noviembre de 2022"/>
  </r>
  <r>
    <s v="AUDITORIA INTERNA "/>
    <n v="994"/>
    <d v="2022-09-16T00:00:00"/>
    <s v="OBSERVACIÓN"/>
    <s v="OBSERVACIÓN No.2: DIRECCIÓN TERRITORIAL ORINOQUIA -PNN TINIGUA_x000a_En la verificación adelantada en la auditoría se evidenció que, el PNN Tinigua en la vigencia 2021, no contó con el Plan de Contingencia para Riesgo Público actualizado por el término de 7 meses contados a partir de la expiración del plazo de la vigencia del plan inmediatamente anterior, incumpliendo el Procedimiento AAMB_PR_07 Gestión del Riesgo Público V5. (20211500002243 del 06 septiembre 2021 aprobación)."/>
    <m/>
    <x v="9"/>
    <s v="DTOR"/>
    <x v="21"/>
    <m/>
    <s v="x"/>
    <s v="De Mejora"/>
    <s v="Realizar seguimiento al estado en el que se encuentra el Plan de Emergencias y Contingencias para Riesgo Público, mediante  memorando a la Dirección Territorial."/>
    <d v="2022-11-02T00:00:00"/>
    <x v="27"/>
    <n v="29"/>
    <s v="VENCIDA"/>
    <s v="Memorandos"/>
    <s v="CANTIDAD"/>
    <n v="1"/>
    <m/>
    <m/>
    <s v="PAULA ANDREA ARCINIEGAS"/>
    <m/>
    <m/>
    <m/>
    <x v="0"/>
    <m/>
    <s v="Se aprueba plan de mejoramiento mediante memorando No 202212000111833 de 29 de noviembre de 2022"/>
  </r>
  <r>
    <s v="AUDITORIA INTERNA "/>
    <n v="995"/>
    <d v="2022-09-16T00:00:00"/>
    <s v="NO CONFORMIDAD "/>
    <s v="NO CONFORMIDAD No.2 DIRECCIÓN TERRITORIAL ORINOQUIA - PNN TINIGUA_x000a_En el proceso de verificación realizado por el Grupo de Control Interno no se pudo evidenciar acta de acompañamiento a PNN Tinigua asesorando al personal del área protegida en la estructuración y actualización de los Planes de Contingencia para Riesgo Público y en el desarrollo de la articulación interinstitucional con las entidades involucradas con la problemática presente en las Áreas, en cumplimiento de la Actividad No.6 del Procedimiento AAMB_PR_07 Gestión del Riesgo Público V5."/>
    <m/>
    <x v="9"/>
    <s v="DTOR"/>
    <x v="21"/>
    <m/>
    <s v="x"/>
    <s v="De Mejora"/>
    <s v="Solicitar a la Dirección Territorial espacio para trabajar de manera articulada la actualización del documento Plan de Emergencias y Contingencias por Riesgo Público."/>
    <d v="2022-11-02T00:00:00"/>
    <x v="27"/>
    <n v="29"/>
    <s v="VENCIDA"/>
    <s v="Solicitudes "/>
    <s v="CANTIDAD"/>
    <n v="2"/>
    <m/>
    <m/>
    <s v="PAULA ANDREA ARCINIEGAS"/>
    <m/>
    <m/>
    <m/>
    <x v="0"/>
    <m/>
    <s v="Se aprueba plan de mejoramiento mediante memorando No 202212000111833 de 29 de noviembre de 2022"/>
  </r>
  <r>
    <s v="AUDITORIA INTERNA "/>
    <m/>
    <d v="2022-09-16T00:00:00"/>
    <s v="NO CONFORMIDAD "/>
    <s v="NO CONFORMIDAD No.2 DIRECCIÓN TERRITORIAL ORINOQUIA - PNN TINIGUA_x000a_En el proceso de verificación realizado por el Grupo de Control Interno no se pudo evidenciar acta de acompañamiento a PNN Tinigua asesorando al personal del área protegida en la estructuración y actualización de los Planes de Contingencia para Riesgo Público y en el desarrollo de la articulación interinstitucional con las entidades involucradas con la problemática presente en las Áreas, en cumplimiento de la Actividad No.6 del Procedimiento AAMB_PR_07 Gestión del Riesgo Público V5."/>
    <m/>
    <x v="9"/>
    <s v="DTOR"/>
    <x v="21"/>
    <m/>
    <s v="x"/>
    <s v="Correctiva"/>
    <s v="Adelantar con el apoyo de la Dirección Territorial  la actualización del Plan de Emergencias y Contingencias para Riesgo Público."/>
    <d v="2022-11-02T00:00:00"/>
    <x v="27"/>
    <n v="29"/>
    <s v="VENCIDA"/>
    <s v="Documento actualizado"/>
    <s v="CANTIDAD"/>
    <n v="1"/>
    <m/>
    <m/>
    <s v="PAULA ANDREA ARCINIEGAS"/>
    <m/>
    <m/>
    <m/>
    <x v="0"/>
    <m/>
    <s v="Se aprueba plan de mejoramiento mediante memorando No 202212000111833 de 29 de noviembre de 2022"/>
  </r>
  <r>
    <s v="OTRAS FUENTES"/>
    <n v="996"/>
    <d v="2022-09-08T00:00:00"/>
    <s v="NO CONFORMIDAD "/>
    <s v="NO CONFORMIDAD No. 1. En la verificación por parte del Grupo de Control Interno, no se evidenció cumplimiento del 100% de la meta “...Informe semestral de resultados de la aplicación de las encuestas de satisfacción a usuarios. resultados de PQRS. que será presentado y retroalimentado en el Comité Directivo.”, la cual tenía como fecha de ejecución 23 de julio de 2022 en la responsabilidad del Grupo de Atención al Ciudadano."/>
    <s v=" No se verificó la fecha de ejecución registrada de la acción  en el PAAC"/>
    <x v="11"/>
    <s v="NIVEL CENTRAL"/>
    <x v="17"/>
    <m/>
    <s v="x"/>
    <s v="De Corrección"/>
    <s v="Solicitar  a la OAP ajustar la fecha de la acción relacionada con el informe de encuestas y PQRS en el  PAAC"/>
    <d v="2022-10-18T00:00:00"/>
    <x v="1"/>
    <s v="CERRADA"/>
    <s v="CERRADA"/>
    <s v="Número de memorandos con solicitudes de ajuste"/>
    <s v="CANTIDAD"/>
    <n v="1"/>
    <m/>
    <m/>
    <s v="FANNY SABOGAL AGUDELO "/>
    <m/>
    <m/>
    <m/>
    <x v="1"/>
    <d v="2023-12-20T00:00:00"/>
    <s v="Se aprueba suscripción plan de mejoramiento mediante memorando No 20221200010483 de fecha 09 de noviembre de 2022._x000a_30/06/2023: Mediante memorando 20231200003643 de fecha 28 de junio de 2023 , el Grupo de Control Interno solicitó aclaración sobre el estado de la acción ( Si está abierta o cerrada), a causa de, las fallas presentadas en la matriz de Plan de Mejoramiento por Procesos_x000a__x000a_30/11/2023 Mediante memorando No.20231200006953 del 24 de noviembre del 2023, se solicito al responsable las evidencias  de las acciones que se encuentran en estado abierto vencido._x000a__x000a__x000a_19/12/2023: Mediante memorando No. 20234000009953  del 30  de noviembre de 2023, el responsable allegó evidencias del cumplimiento de  acción. El Grupo de Control Interno valido las evidencias por lo cual mediante memorando No. 20231200008273  del 20 de diciembre de 2023 socializó cierre de la acción de la No Conformidad No.1"/>
  </r>
  <r>
    <s v="OTRAS FUENTES"/>
    <m/>
    <d v="2022-09-08T00:00:00"/>
    <s v="NO CONFORMIDAD "/>
    <s v="NO CONFORMIDAD No. 1. En la verificación por parte del Grupo de Control Interno, no se evidenció cumplimiento del 100% de la meta “...Informe semestral de resultados de la aplicación de las encuestas de satisfacción a usuarios. resultados de PQRS. que será presentado y retroalimentado en el Comité Directivo.”, la cual tenía como fecha de ejecución 23 de julio de 2022 en laresponsabilidad del Grupo de Atención al Ciudadano."/>
    <s v=" No se verificó la fecha de ejecución registrada de la acción  en el PAAC"/>
    <x v="11"/>
    <s v="NIVEL CENTRAL"/>
    <x v="17"/>
    <m/>
    <s v="x"/>
    <s v="Correctiva"/>
    <s v="Verificar las fechas de ejecución que se definan para el PAAC 2023"/>
    <d v="2022-10-18T00:00:00"/>
    <x v="29"/>
    <s v="CERRADA"/>
    <s v="CERRADA"/>
    <s v="Número de PAAC con fechas verificadas"/>
    <s v="CANTIDAD"/>
    <n v="1"/>
    <m/>
    <m/>
    <s v="FANNY SABOGAL AGUDELO "/>
    <m/>
    <m/>
    <m/>
    <x v="1"/>
    <d v="2023-12-20T00:00:00"/>
    <s v="Se aprueba suscripción plan de mejoramiento mediante memorando No 20221200010483 de fecha 09 de noviembre de 2022._x000a__x000a_26/05/2023: Mediante memorando 20231200002973, de fecha 25 de mayo de 2023, el grupo de Control Interno solicitó evidencias  del cumplimiento de las acciones vencidas._x000a__x000a_28/06/2023: mediante memorando 20231200003563 del 27 de junio de 2023 el GCI informó al reponsable dar cumplimiento a la actividad, aportando las evidencias correspondientes._x000a__x000a_26/07/2023: mediante memorando No 20231200004453 del 25 de julio de 2023 el grupo de Control Interno informa al proceso responsable que debe remitir las evidencias y justificaciones necesarias de la No Conformidad No. 1, antes del 31 de julio de 2023, dando cumplimiento a la acción propuesta._x000a__x000a_30/11/2023 Mediante memorando No.20231200006953 del 24 de noviembre del 2023, se solicito al responsable las evidencias  de las acciones que se encuentran en estado abierto vencido._x000a__x000a__x000a_19/12/2023: Mediante memorando No. 20234000009953  del 30  de noviembre de 2023, el responsable allegó evidencias del cumplimiento de  acción. El Grupo de Control Interno valido las evidencias por lo cual mediante memorando No. 20231200008273  del 20 de diciembre de 2023 socializó cierre de la acción de la No Conformidad No.1_x000a_"/>
  </r>
  <r>
    <s v="AUDITORIA INTERNA "/>
    <n v="997"/>
    <d v="2022-09-30T00:00:00"/>
    <s v="NO CONFORMIDAD "/>
    <s v="NO CONFORMIDAD No.5: PROCESO GESTIÓN DE COMUNICACIONES_x000a_Como resultado de la verificación de los documentos a cargo del proceso Gestión de Comunicaciones, se evidenció que un (1) documento de diez (10)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no se han definido fechas limites para la revsion de los documentos"/>
    <x v="8"/>
    <s v="NIVEL CENTRAL"/>
    <x v="5"/>
    <m/>
    <s v="x"/>
    <s v="De Corrección"/>
    <s v="Realizar trámite de Verificación y oficialización  de los documentos ante la Oficina Asesora de Planeación OAP "/>
    <d v="2022-10-18T00:00:00"/>
    <x v="30"/>
    <n v="273"/>
    <s v="VENCIDA"/>
    <s v="Número de documentos publicados "/>
    <s v="CANTIDAD"/>
    <n v="4"/>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IA INTERNA "/>
    <m/>
    <d v="2022-09-30T00:00:00"/>
    <s v="NO CONFORMIDAD "/>
    <s v="NO CONFORMIDAD No.5: PROCESO GESTIÓN DE COMUNICACIONES_x000a_Como resultado de la verificación de los documentos a cargo del proceso Gestión de Comunicaciones, se evidenció que un (1) documento de diez (10)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no se han definido fechas limites para la revsion de los documentos"/>
    <x v="8"/>
    <s v="NIVEL CENTRAL"/>
    <x v="5"/>
    <m/>
    <s v="x"/>
    <s v="Correctiva"/>
    <s v="Elaborar cronograma estableciendo fechas límites de revision y oficializacion de manera conjunta con la Oficina Asesora de Planeación OAP"/>
    <d v="2022-10-18T00:00:00"/>
    <x v="30"/>
    <n v="273"/>
    <s v="VENCIDA"/>
    <s v="Número de cronogramas elaborados "/>
    <s v="CANTIDAD"/>
    <n v="1"/>
    <m/>
    <m/>
    <s v="ABOGADA 2"/>
    <m/>
    <m/>
    <m/>
    <x v="0"/>
    <m/>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IA INTERNA "/>
    <n v="998"/>
    <d v="2021-07-06T00:00:00"/>
    <s v="NO CONFORMIDAD "/>
    <s v="NO CONFORMIDAD No.2: Revisados los contratos no se evidenciaron las firmas en los formatos de hoja de vida del SIGEP regida por Ley 190 de 1995, 489 y 443 de 1998, por parte de los contratistas, en los diferentes contratos de prestación de servicios en la plata_x0002_forma SECOP II, en cumplimiento de lo establecido en el Artículo 227 del Decreto 019 de 2012, modificado por el artículo 155. Reportes al Sistema de Información y Gestión del Empleo Público – SIGEP."/>
    <s v="Por limitación tanto en la planta de personal como en contratistas. plataforma SECOP2. "/>
    <x v="1"/>
    <s v="DTCA"/>
    <x v="1"/>
    <m/>
    <s v="x"/>
    <s v="Correctiva"/>
    <s v="Realizar verificacion de los documentos  recibidos para  los diferentes contratos de prestación de servicios en la plataforma SECOP II estableciendo una matriz de seguimiento al cumplimiento de los requisitos"/>
    <d v="2022-11-15T00:00:00"/>
    <x v="31"/>
    <n v="182"/>
    <s v="VENCIDA"/>
    <s v="matriz de verificacion"/>
    <s v="PORCENTAJE"/>
    <n v="100"/>
    <m/>
    <m/>
    <s v="FANNY SABOGAL AGUDELO"/>
    <m/>
    <m/>
    <m/>
    <x v="0"/>
    <m/>
    <s v="Se suscribe con Orfeo No 20221200010913 de fecha 21/11/2022_x000a__x000a_26/05/2023: Mediante memorando 20231200002983, de fecha 25 de mayo de 2023, el grupo de Control Interno solicitó evidencias  del cumplimiento de las acciones vencidas._x000a__x000a_30/11/2023 Mediante memorando No.20231200006923 del 24 de noviembre del 2023, se solicito al responsable las evidencias  de las acciones que se encuentran en estado abierto vencido."/>
  </r>
  <r>
    <s v="AUDITORIA INTERNA "/>
    <m/>
    <d v="2021-07-06T00:00:00"/>
    <s v="NO CONFORMIDAD "/>
    <s v="NO CONFORMIDAD No.2: Revisados los contratos no se evidenciaron las firmas en los formatos de hoja de vida del SIGEP regida por Ley 190 de 1995, 489 y 443 de 1998, por parte de los contratistas, en los diferentes contratos de prestación de servicios en la plata_x0002_forma SECOP II, en cumplimiento de lo establecido en el Artículo 227 del Decreto 019 de 2012, modificado por el artículo 155. Reportes al Sistema de Información y Gestión del Empleo Público – SIGEP."/>
    <s v="Por limitación tanto en la planta de personal como en contratistas. plataforma SECOP2. "/>
    <x v="1"/>
    <s v="DTCA"/>
    <x v="1"/>
    <m/>
    <s v="x"/>
    <s v="Correctiva"/>
    <s v="Celebrar mesa de trabajo con el gupo interno de contratos para socializar y revisar lo establecido en el manual de contratación y supervisión Código: ABS_MN_01 y el procedimiento ABS_PR_02_Contratacion_Directa_V_ y en cumplimiento de  en cumplimiento de lo establecido en el Artículo 227 del Decreto 019 de 2012, modificado por el artículo _x000a_155. Reportes al Sistema de Información y Gestión del Empleo Público – SIGEP; identificando y  determinando los puntos de control y quien los ejecutará."/>
    <d v="2022-11-15T00:00:00"/>
    <x v="31"/>
    <n v="182"/>
    <s v="VENCIDA"/>
    <s v="Acta de reunión "/>
    <s v="CANTIDAD"/>
    <n v="2"/>
    <m/>
    <m/>
    <s v="FANNY SABOGAL AGUDELO"/>
    <m/>
    <m/>
    <m/>
    <x v="0"/>
    <m/>
    <s v="Se suscribe con Orfeo No 20221200010913 de fecha 21/11/2022_x000a__x000a_30/11/2023 Mediante memorando No.20231200006923 del 24 de noviembre del 2023, se solicito al responsable las evidencias  de las acciones que se encuentran en estado abierto vencido."/>
  </r>
  <r>
    <s v="AUDITORIA INTERNA "/>
    <m/>
    <d v="2021-07-06T00:00:00"/>
    <s v="NO CONFORMIDAD "/>
    <s v="NO CONFORMIDAD No.2: Revisados los contratos no se evidenciaron las firmas en los formatos de hoja de vida del SIGEP regida por Ley 190 de 1995, 489 y 443 de 1998, por parte de los contratistas, en los diferentes contratos de prestación de servicios en la plata_x0002_forma SECOP II, en cumplimiento de lo establecido en el Artículo 227 del Decreto 019 de 2012, modificado por el artículo 155. Reportes al Sistema de Información y Gestión del Empleo Público – SIGEP."/>
    <s v="Por limitación tanto en la planta de personal como en contratistas. plataforma SECOP2. "/>
    <x v="1"/>
    <s v="DTCA"/>
    <x v="1"/>
    <m/>
    <s v="x"/>
    <s v="Correctiva"/>
    <s v="Generar guía didactica de apoyo al contratista que indique la documentación necesaria a aportar y como realizar el cargue de la misma en la plataforma SECOP II"/>
    <d v="2022-11-15T00:00:00"/>
    <x v="15"/>
    <n v="363"/>
    <s v="VENCIDA"/>
    <s v="Guía para contratistas"/>
    <s v="CANTIDAD"/>
    <n v="1"/>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r>
  <r>
    <s v="AUDITORIA INTERNA "/>
    <n v="999"/>
    <d v="2021-07-06T00:00:00"/>
    <s v="NO CONFORMIDAD "/>
    <s v="NO CONFORMIDAD No.3: Una vez revisadas las carpetas contractuales, se evidenció la falta de publicación de las actas de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_x0002_ventor, que prueben la ejecución del contrato”, y en lo establecido en el manual de contratación y supervisión Código: ABS_MN_01 y el procedimiento ABS_PR_02_Contratacion_Directa_V_"/>
    <s v="Por falta de revisión y verificación del cumplimiento del procedimiento de contratación directa."/>
    <x v="1"/>
    <s v="DTCA"/>
    <x v="1"/>
    <m/>
    <s v="x"/>
    <s v="De Corrección"/>
    <s v="Realizar publicacion de las actas de los contratos iPMC-DTCA-038-2021; DTCA-OBRA-001-2020, SFF los Flamencos; IPMC-DTCA-031-2021; IPMC-DTCA-040-2021; CD-DTCA-MTO-005-2021, Tayrona, PMC-DTCA-021-2021; DTCA-MANT-012-2021 SFF FLAMENCOS); CD-DTCA-CMTO-001-2021, DTCA-SUM-21-2020, DTCA-SUM-45-2020, CA-007F-2020, CA-007F-202"/>
    <d v="2022-11-15T00:00:00"/>
    <x v="9"/>
    <n v="332"/>
    <s v="VENCIDA"/>
    <s v="Actas publicadas"/>
    <s v="PORCENTAJE"/>
    <n v="100"/>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IA INTERNA "/>
    <m/>
    <d v="2021-07-06T00:00:00"/>
    <s v="NO CONFORMIDAD "/>
    <s v="NO CONFORMIDAD No.3: Una vez revisadas las carpetas contractuales, se evidenció la falta de publicación de las actas de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_x0002_ventor, que prueben la ejecución del contrato”, y en lo establecido en el manual de contratación y supervisión Código: ABS_MN_01 y el procedimiento ABS_PR_02_Contratacion_Directa_V_"/>
    <s v="Por falta de revisión y verificación del cumplimiento del procedimiento de contratación directa."/>
    <x v="1"/>
    <s v="DTCA"/>
    <x v="1"/>
    <m/>
    <s v="x"/>
    <s v="Correctiva"/>
    <s v="Celebrar mesa de trabajo con el gupo interno de contratos para socializar y revisar lo establecido en el manual de contratación y supervisión Código: ABS_MN_01 y el procedimiento ABS_PR_02_Contratacion_Directa_V_ y en cumplimiento de  en cumplimiento de lo establecido en el Artículo 227 del Decreto 019 de 2012, modificado por el artículo _x000a_155. Reportes al Sistema de Información y Gestión del Empleo Público – SIGEP; identificando y  determinando los puntos de control y quien los ejecutará."/>
    <d v="2022-11-15T00:00:00"/>
    <x v="31"/>
    <n v="182"/>
    <s v="VENCIDA"/>
    <s v="Acta de reunión "/>
    <s v="CANTIDAD"/>
    <n v="2"/>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n v="1000"/>
    <d v="2021-07-06T00:00:00"/>
    <s v="NO CONFORMIDAD "/>
    <s v="NO CONFORMIDAD No.7: Revisada la información contractual, no aparece en algunos contratos las constancias de cumplimiento por parte del Supervisor, incumpliendo lo establecido en el manual de contratación y supervisión Código: ABS_MN_01."/>
    <s v="Por debilidad administrativa en la identificación de los puntos de control y seguimiento del cumplimiento del manual de contratación."/>
    <x v="1"/>
    <s v="DTCA"/>
    <x v="1"/>
    <m/>
    <s v="x"/>
    <s v="De Corrección"/>
    <s v="Remitir memorando de solicitud al supervisor, para que efectué cargue en el SECOP del cumplimiento del contrato DTCA-CPS-286-2020 y posterior seguimiento y verificación del cargue."/>
    <d v="2022-11-15T00:00:00"/>
    <x v="5"/>
    <n v="379"/>
    <s v="VENCIDA"/>
    <s v="MEMORANDO DE SOLICITUD DE CARGUE DE DOCUMENTOS"/>
    <s v="CANTIDAD"/>
    <n v="1"/>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m/>
    <d v="2021-07-06T00:00:00"/>
    <s v="NO CONFORMIDAD "/>
    <s v="NO CONFORMIDAD No.7: Revisada la información contractual, no aparece en algunos contratos las constancias de cumplimiento por parte del Supervisor, incumpliendo lo establecido en el manual de contratación y supervisión Código: ABS_MN_01."/>
    <s v="Por debilidad administrativa en la identificación de los puntos de control y seguimiento del cumplimiento del manual de contratación."/>
    <x v="1"/>
    <s v="DTCA"/>
    <x v="1"/>
    <m/>
    <s v="x"/>
    <s v="Correctiva"/>
    <s v="Generar Alertas a los supervisores y contratistas de la DTCA y sus Aps, recordando  los documentos necesarios para generar el pago"/>
    <d v="2022-11-15T00:00:00"/>
    <x v="27"/>
    <n v="29"/>
    <s v="VENCIDA"/>
    <s v="divulgacion pieza de comunicación con alerta"/>
    <s v="CANTIDAD"/>
    <n v="12"/>
    <m/>
    <m/>
    <s v="FANNY SABOGAL AGUDELO"/>
    <m/>
    <m/>
    <m/>
    <x v="0"/>
    <m/>
    <s v="Se suscribe con Orfeo No 20221200010913 de fecha 21/11/2022_x000a__x000a_26/05/2023: Mediante memorando 20231200002983, del 25 de mayo de 2023, el grupo de Control Interno solicitó las evidencias del cumplimiento de las acciones vencidas."/>
  </r>
  <r>
    <s v="AUDITORIA INTERNA "/>
    <m/>
    <d v="2021-07-06T00:00:00"/>
    <s v="NO CONFORMIDAD "/>
    <s v="NO CONFORMIDAD No.7: Revisada la información contractual, no aparece en algunos contratos las constancias de cumplimiento por parte del Supervisor, incumpliendo lo establecido en el manual de contratación y supervisión Código: ABS_MN_01."/>
    <s v="Por debilidad administrativa en la identificación de los puntos de control y seguimiento del cumplimiento del manual de contratación."/>
    <x v="1"/>
    <s v="DTCA"/>
    <x v="1"/>
    <m/>
    <s v="x"/>
    <s v="Correctiva"/>
    <s v="Realizar seguimiento y verificación bimensual  del cumplimiento del manual de contratación y procedimiento de los distintas modalidades de contratación a través de una revisión de muestra aleatoria de 10  contratos "/>
    <d v="2022-11-15T00:00:00"/>
    <x v="27"/>
    <n v="29"/>
    <s v="VENCIDA"/>
    <s v="Acta de reunión "/>
    <s v="CANTIDAD"/>
    <n v="6"/>
    <m/>
    <m/>
    <s v="FANNY SABOGAL AGUDELO"/>
    <m/>
    <m/>
    <m/>
    <x v="0"/>
    <m/>
    <s v="Se suscribe con Orfeo No 20221200010913 de fecha 21/11/2022_x000a__x000a_26/05/2023: Mediante memorando 20231200002983, del 25 de mayo de 2023, el grupo de Control Interno solicitó las evidencias del cumplimiento de las acciones vencidas."/>
  </r>
  <r>
    <s v="AUDITORIA INTERNA "/>
    <m/>
    <d v="2021-07-06T00:00:00"/>
    <s v="NO CONFORMIDAD "/>
    <s v="NO CONFORMIDAD No.7: Revisada la información contractual, no aparece en algunos contratos las constancias de cumplimiento por parte del Supervisor, incumpliendo lo establecido en el manual de contratación y supervisión Código: ABS_MN_01."/>
    <s v="Por debilidad administrativa en la identificación de los puntos de control y seguimiento del cumplimiento del manual de contratación."/>
    <x v="1"/>
    <s v="DTCA"/>
    <x v="1"/>
    <m/>
    <s v="x"/>
    <s v="Correctiva"/>
    <s v="Celebrar mesa de trabajo con el gupo interno administrativo y financiero y de contratos para socializar y revisar lo establecido en el  incumpliendo lo establecido en el manual de contratación y supervisión Código: ABS_MN_01. identificando y  determinando los puntos de control y quien los ejecutará."/>
    <d v="2022-11-15T00:00:00"/>
    <x v="31"/>
    <n v="182"/>
    <s v="VENCIDA"/>
    <s v="Acta de reunión "/>
    <s v="CANTIDAD"/>
    <n v="2"/>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n v="1001"/>
    <d v="2021-07-06T00:00:00"/>
    <s v="NO CONFORMIDAD "/>
    <s v="NO CONFORMIDAD No. 9:Se evidenciaron Contratos que carecen de la firma de una de las partes. Incumpliendo lo establecido en el artículo 41 de la Ley 80 de 1993 y numeral 4.7.2.6. del Manual de Contratación y Supervisión Código: ABS_MN_01."/>
    <s v=" Por falta de seguimiento y control de la ejecución de las actividades conforme al manual de contratación y supervisión."/>
    <x v="1"/>
    <s v="DTCA"/>
    <x v="1"/>
    <m/>
    <s v="x"/>
    <s v="Correctiva"/>
    <s v="Celebrar mesa de trabajo con el gupo interno de contratos para socializar y revisar lo establecido en el manual de contratación y supervisión Código: ABS_MN_01 y el procedimiento ABS_PR_02_Contratacion_Directa_V_ y en cumplimiento de  en cumplimiento de lo establecido en el Artículo 227 del Decreto 019 de 2012, modificado por el artículo _x000a_155. Reportes al Sistema de Información y Gestión del Empleo Público – SIGEP; identificando y  determinando los puntos de control y quien los ejecutará."/>
    <d v="2022-11-15T00:00:00"/>
    <x v="31"/>
    <n v="182"/>
    <s v="VENCIDA"/>
    <s v="Acta de reunión "/>
    <s v="CANTIDAD"/>
    <n v="2"/>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m/>
    <d v="2021-07-06T00:00:00"/>
    <s v="NO CONFORMIDAD "/>
    <s v="NO CONFORMIDAD No. 9:Se evidenciaron Contratos que carecen de la firma de una de las partes. Incumpliendo lo establecido en el artículo 41 de la Ley 80 de 1993 y numeral 4.7.2.6. del Manual de Contratación y Supervisión Código: ABS_MN_01."/>
    <s v=" Por falta de seguimiento y control de la ejecución de las actividades conforme al manual de contratación y supervisión."/>
    <x v="1"/>
    <s v="DTCA"/>
    <x v="1"/>
    <m/>
    <s v="x"/>
    <s v="Correctiva"/>
    <s v="Realizar verificacion de los documentos  y firmas correspondientes en  los diferentes contratos de prestación de servicios en la plataforma SECOP II estableciendo una matriz de seguimiento al cumplimiento en cada uno de ellos"/>
    <d v="2022-11-15T00:00:00"/>
    <x v="31"/>
    <n v="182"/>
    <s v="VENCIDA"/>
    <s v="matriz de verificacion"/>
    <s v="PORCENTAJE"/>
    <n v="100"/>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30/11/2023 Mediante memorando No.20231200006923 del 24 de noviembre del 2023, se solicito al responsable las evidencias  de las acciones que se encuentran en estado abierto vencido."/>
  </r>
  <r>
    <s v="AUDITORIA INTERNA "/>
    <n v="1002"/>
    <d v="2021-07-06T00:00:00"/>
    <s v="NO CONFORMIDAD "/>
    <s v="NO CONFORMIDAD No.11: Una vez verificados los contratos, no se evidencia que se haya realizado la comunicación al supervisor del contrato. Incumpliendo lo establecido en el numeral 4.7.2.7. del manual de contratación y supervisión y el Decreto 1081 de 2015, artículo 2.1.1.2.1.8 “Para efectos del cumplimiento de la obligación contenida en el literal g) del artículo 11 de la Ley 1712 de 2014 y Decreto 103 de 2015, artículo 8°.CD-DTCA-AR-001-202;_x000a_CD-DTCA-CMTO-001-2021;_x000a_DTCA-CPS-273-2020;_x000a_DTCA-SUM-45-2020;_x000a_DTCA-SUM-58-2020;_x000a_DTCA-MANT-012-2021 SFF FLAMENCOS;_x000a_DTCA-CMANT-019-2020,_x000a_IPMC-DTCA-038-2021,_x000a_PMC-DTCA-031-2021;_x000a_DTCA-040-2021;_x000a_CD-DTCA-MTO-005-2021;_x000a_DTCA-SUM-012-2020;_x000a_DTCA-021-2021,_x000a_PMC-DTCA-047-2021."/>
    <s v="Por falta de seguimiento y control de la ejecución de las actividades."/>
    <x v="1"/>
    <s v="DTCA"/>
    <x v="1"/>
    <m/>
    <s v="x"/>
    <s v="Correctiva"/>
    <s v="Celebrar mesa de trabajo con el gupo interno de contratos para socializar y revisar lo establecido en el manual de contratación y supervisión Código: ABS_MN_01 y el procedimiento ABS_PR_02_Contratacion_Directa_V_ y en cumplimiento de  en cumplimiento de lo establecido en el Artículo 227 del Decreto 019 de 2012, modificado por el artículo _x000a_155. Reportes al Sistema de Información y Gestión del Empleo Público – SIGEP; identificando y  determinando los puntos de control y quien los ejecutará."/>
    <d v="2022-11-15T00:00:00"/>
    <x v="31"/>
    <n v="182"/>
    <s v="VENCIDA"/>
    <s v="Acta de reunión "/>
    <s v="CANTIDAD"/>
    <n v="2"/>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m/>
    <d v="2021-07-06T00:00:00"/>
    <s v="NO CONFORMIDAD "/>
    <s v="NO CONFORMIDAD No.11: Una vez verificados los contratos, no se evidencia que se haya realizado la comunicación al supervisor del contrato. Incumpliendo lo establecido en el numeral 4.7.2.7. del manual de contratación y supervisión y el Decreto 1081 de 2015, artículo 2.1.1.2.1.8 “Para efectos del cumplimiento de la obligación contenida en el literal g) del artículo 11 de la Ley 1712 de 2014 y Decreto 103 de 2015, artículo 8°.CD-DTCA-AR-001-202;_x000a_CD-DTCA-CMTO-001-2021;_x000a_DTCA-CPS-273-2020;_x000a_DTCA-SUM-45-2020;_x000a_DTCA-SUM-58-2020;_x000a_DTCA-MANT-012-2021 SFF FLAMENCOS;_x000a_DTCA-CMANT-019-2020,_x000a_IPMC-DTCA-038-2021,_x000a_PMC-DTCA-031-2021;_x000a_DTCA-040-2021;_x000a_CD-DTCA-MTO-005-2021;_x000a_DTCA-SUM-012-2020;_x000a_DTCA-021-2021,_x000a_PMC-DTCA-047-2021."/>
    <s v="Por falta de seguimiento y control de la ejecución de las actividades."/>
    <x v="1"/>
    <s v="DTCA"/>
    <x v="1"/>
    <m/>
    <s v="x"/>
    <s v="Correctiva"/>
    <s v="Realizar seguimiento y verificación bimensual  del cumplimiento del manual de contratación y procedimiento de los distintas modalidades de contratación a través de una revisión de muestra aleatoria de 10  contratos "/>
    <d v="2022-11-15T00:00:00"/>
    <x v="27"/>
    <n v="29"/>
    <s v="VENCIDA"/>
    <s v="Acta de reunión "/>
    <s v="CANTIDAD"/>
    <n v="6"/>
    <m/>
    <m/>
    <s v="FANNY SABOGAL AGUDELO"/>
    <m/>
    <m/>
    <m/>
    <x v="0"/>
    <m/>
    <s v="Se suscribe con Orfeo No 20221200010913 de fecha 21/11/2022_x000a__x000a_26/05/2023: Mediante memorando 20231200002983, del 25 de mayo de 2023, el grupo de Control Interno solicitó las evidencias del cumplimiento de las acciones vencidas."/>
  </r>
  <r>
    <s v="AUDITORIA INTERNA "/>
    <n v="1003"/>
    <d v="2021-07-06T00:00:00"/>
    <s v="NO CONFORMIDAD "/>
    <s v="NO CONFORMIDAD No.12: _x000a_En la revisión realizada, se observa que, no se actualiza la página de SECOP II, con los soportes del contrato y la evidencia de facturas que permitan determinar si hubo ejecución de éste, durante la vigencia 2021. Incumpliendo lo establecido en artículo 5 y 12 de la ley 1712 de 2014, así como el artículo 2.2.1.1.1.7.1 del Decreto 1082 de 2015. "/>
    <s v="Por falta de autocontrol, revisión y seguimiento de la ejecucuón de las actividades conforme a dicho procedimiento"/>
    <x v="1"/>
    <s v="DTCA"/>
    <x v="1"/>
    <m/>
    <s v="x"/>
    <s v="De Corrección"/>
    <s v="Remitir memorando de solicitud al supervisor DTCA-SUM-012-2020; DTCA-021-2021; PMC-DTCA-047-2020F; PMC-043-DTCA-2021, CD-DTCA-MTO-005-2021, contrato de obra nación No.007 de 2020,PMC-DTCA-031-2021, IPMC-DTCA-SUM-054-2020, Mantenimiento de cocina Corales del Rosario; CPS-316-2020, IPMC-DTCA-CPS-273-2020; para que efectúen el cargue de evidencias de ejecucion respectivo en el SECOP y posterior seguimiento y verificación del cargue."/>
    <d v="2022-11-15T00:00:00"/>
    <x v="5"/>
    <n v="379"/>
    <s v="VENCIDA"/>
    <s v="MEMORANDO DE SOLICITUD DE CARGUE DE DOCUMENTOS"/>
    <s v="CANTIDAD"/>
    <n v="1"/>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IA INTERNA "/>
    <m/>
    <d v="2021-07-06T00:00:00"/>
    <s v="NO CONFORMIDAD "/>
    <s v="NO CONFORMIDAD No.12: _x000a_En la revisión realizada, se observa que, no se actualiza la página de SECOP II, con los soportes del contrato y la evidencia de facturas que permitan determinar si hubo ejecución de éste, durante la vigencia 2021. Incumpliendo lo establecido en artículo 5 y 12 de la ley 1712 de 2014, así como el artículo 2.2.1.1.1.7.1 del Decreto 1082 de 2015. "/>
    <s v="Por falta de autocontrol, revisión y seguimiento de la ejecucuón de las actividades conforme a dicho procedimiento"/>
    <x v="1"/>
    <s v="DTCA"/>
    <x v="1"/>
    <m/>
    <s v="x"/>
    <s v="Correctiva"/>
    <s v="Generar Alertas a los supervisores y contratistas de la DTCA y sus Aps, recordando  los documentos necesarios para general el pago"/>
    <d v="2022-11-15T00:00:00"/>
    <x v="27"/>
    <n v="29"/>
    <s v="VENCIDA"/>
    <s v="divulgacion pieza de comunicación con alerta"/>
    <s v="CANTIDAD"/>
    <n v="12"/>
    <m/>
    <m/>
    <s v="FANNY SABOGAL AGUDELO"/>
    <m/>
    <m/>
    <m/>
    <x v="0"/>
    <m/>
    <s v="Se suscribe con Orfeo No 20221200010913 de fecha 21/11/2022_x000a_30/11/2023 Mediante memorando No.20231200006923 del 24 de noviembre del 2023, se solicito al responsable las evidencias  de las acciones que se encuentran en estado abierto vencido."/>
  </r>
  <r>
    <s v="AUDITORIA INTERNA "/>
    <m/>
    <d v="2021-07-06T00:00:00"/>
    <s v="NO CONFORMIDAD "/>
    <s v="NO CONFORMIDAD No.12: _x000a_En la revisión realizada, se observa que, no se actualiza la página de SECOP II, con los soportes del contrato y la evidencia de facturas que permitan determinar si hubo ejecución de éste, durante la vigencia 2021. Incumpliendo lo establecido en artículo 5 y 12 de la ley 1712 de 2014, así como el artículo 2.2.1.1.1.7.1 del Decreto 1082 de 2015. "/>
    <s v="Por falta de autocontrol, revisión y seguimiento de la ejecucuón de las actividades conforme a dicho procedimiento"/>
    <x v="1"/>
    <s v="DTCA"/>
    <x v="1"/>
    <m/>
    <s v="x"/>
    <s v="Correctiva"/>
    <s v="Celebrar mesa de trabajo con el gupo interno administrativo y financiero y de contratos para socializar y revisar lo establecido en el  incumpliendo lo establecido en el manual de contratación y supervisión Código: ABS_MN_01. y del procedimiento de cadena presupuestal GRFN_PR_06 identificando y  determinando los puntos de control y quien los ejecutará."/>
    <d v="2022-11-15T00:00:00"/>
    <x v="31"/>
    <n v="182"/>
    <s v="VENCIDA"/>
    <s v="Acta de reunión "/>
    <s v="CANTIDAD"/>
    <n v="2"/>
    <m/>
    <m/>
    <s v="FANNY SABOGAL AGUDELO"/>
    <m/>
    <m/>
    <m/>
    <x v="0"/>
    <m/>
    <s v="Se suscribe con Orfeo No 20221200010913 de fecha 21/11/2022"/>
  </r>
  <r>
    <s v="AUDITORIA INTERNA "/>
    <m/>
    <d v="2021-07-06T00:00:00"/>
    <s v="NO CONFORMIDAD "/>
    <s v="NO CONFORMIDAD No.12: _x000a_En la revisión realizada, se observa que, no se actualiza la página de SECOP II, con los soportes del contrato y la evidencia de facturas que permitan determinar si hubo ejecución de éste, durante la vigencia 2021. Incumpliendo lo establecido en artículo 5 y 12 de la ley 1712 de 2014, así como el artículo 2.2.1.1.1.7.1 del Decreto 1082 de 2015. "/>
    <s v="Por falta de autocontrol, revisión y seguimiento de la ejecucuón de las actividades conforme a dicho procedimiento"/>
    <x v="1"/>
    <s v="DTCA"/>
    <x v="1"/>
    <m/>
    <s v="x"/>
    <s v="Correctiva"/>
    <s v="Realizar seguimiento y verificación bimensual  del cumplimiento del manual de contratación a través de una revisión de muestra aleatoria de 10  contratos "/>
    <d v="2022-11-15T00:00:00"/>
    <x v="27"/>
    <n v="29"/>
    <s v="VENCIDA"/>
    <s v="Acta de reunión "/>
    <s v="CANTIDAD"/>
    <n v="12"/>
    <m/>
    <m/>
    <s v="FANNY SABOGAL AGUDELO"/>
    <m/>
    <m/>
    <m/>
    <x v="0"/>
    <m/>
    <s v="Se suscribe con Orfeo No 20221200010913 de fecha 21/11/2022_x000a_30/11/2023 Mediante memorando No.20231200006923 del 24 de noviembre del 2023, se solicito al responsable las evidencias  de las acciones que se encuentran en estado abierto vencido."/>
  </r>
  <r>
    <s v="AUDITORIA INTERNA "/>
    <n v="1004"/>
    <d v="2021-07-06T00:00:00"/>
    <s v="NO CONFORMIDAD "/>
    <s v="NO CONFORMIDAD No.13: _x000a_Verificada la información contractual, no se evidencia pagos de varios meses del primer semestre del 2021, como tam_x0002_poco evidencia de modificación del contrato. Incumpliendo lo establecido en el principio de planeación establecidos en la Constitución Política en sus artículos 209, 339 y 341 y la Ley 80 en su artículo 26, así obligaciones estipuladas en el contrato que es considerado ley para las partes."/>
    <s v="Por debilidad administrativa en los seguimientos de ejecucuón de las actividades"/>
    <x v="1"/>
    <s v="DTCA"/>
    <x v="1"/>
    <m/>
    <s v="x"/>
    <s v="De Corrección"/>
    <s v="Remitir memorando de solicitud al supervisor, para que efectué cargue en el SECOP de los soportes de ejecucion CD-DTCA-CMTO-001-2021, para mantenimiento de embarcaciones para Coralesdel rosario y posterior seguimiento y verificación del cargue."/>
    <d v="2022-11-15T00:00:00"/>
    <x v="5"/>
    <n v="379"/>
    <s v="VENCIDA"/>
    <s v="MEMORANDO DE SOLICITUD DE CARGUE DE DOCUMENTOS"/>
    <s v="CANTIDAD"/>
    <n v="1"/>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m/>
    <d v="2021-07-06T00:00:00"/>
    <s v="NO CONFORMIDAD "/>
    <s v="NO CONFORMIDAD No.13: Verificada la información contractual, no se evidencia pagos de varios meses del primer semestre del 2021, como tam_x0002_poco evidencia de modificación del contrato. Incumpliendo lo establecido en el principio de planeación establecidos en la Constitución Política en sus artículos 209, 339 y 341 y la Ley 80 en su artículo 26, así obligaciones estipuladas en el contrato que es considerado ley para las partes."/>
    <s v="Por debilidad administrativa en los seguimientos de ejecucuón de las actividades"/>
    <x v="1"/>
    <s v="DTCA"/>
    <x v="1"/>
    <m/>
    <s v="x"/>
    <s v="Correctiva"/>
    <s v="Realizar seguimiento y verificación bimensual  del cumplimiento del manual de contratación y el procedimiento de cadena presupuestal a través de una revisión de muestra aleatoria de 10  contratos "/>
    <d v="2022-11-15T00:00:00"/>
    <x v="32"/>
    <n v="120"/>
    <s v="VENCIDA"/>
    <s v="Acta de reunión "/>
    <s v="CANTIDAD"/>
    <n v="12"/>
    <m/>
    <m/>
    <s v="FANNY SABOGAL AGUDELO"/>
    <m/>
    <m/>
    <m/>
    <x v="0"/>
    <m/>
    <s v="Se suscribe con Orfeo No 20221200010913 de fecha 21/11/2022"/>
  </r>
  <r>
    <s v="AUDITORIA INTERNA "/>
    <m/>
    <d v="2021-07-06T00:00:00"/>
    <s v="NO CONFORMIDAD "/>
    <s v="NO CONFORMIDAD No.13: Verificada la información contractual, no se evidencia pagos de varios meses del primer semestre del 2021, como tam_x0002_poco evidencia de modificación del contrato. Incumpliendo lo establecido en el principio de planeación establecidos en la Constitución Política en sus artículos 209, 339 y 341 y la Ley 80 en su artículo 26, así obligaciones estipuladas en el contrato que es considerado ley para las partes."/>
    <s v="Por debilidad administrativa en los seguimientos de ejecucuón de las actividades"/>
    <x v="1"/>
    <s v="DTCA"/>
    <x v="1"/>
    <m/>
    <s v="x"/>
    <s v="Correctiva"/>
    <s v="Celebrar mesa de trabajo con el gupo interno administrativo y financiero y de contratos para socializar y revisar lo establecido en el  incumpliendo lo establecido en el manual de contratación y supervisión Código: ABS_MN_01. identificando y  determinando los puntos de control y quien los ejecutará."/>
    <d v="2022-11-15T00:00:00"/>
    <x v="31"/>
    <n v="182"/>
    <s v="VENCIDA"/>
    <s v="Acta de reunión "/>
    <s v="CANTIDAD"/>
    <n v="2"/>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n v="1005"/>
    <d v="2021-07-06T00:00:00"/>
    <s v="NO CONFORMIDAD "/>
    <s v="NO CONFORMIDAD No.15: _x000a_Revisados los contratos, no se adjuntan los soportes del proveedor que acrediten el cumplimiento de las formalidades contractuales. Incumpliendo lo establecido en el manual de contratación y supervisión Código: ABS_MN_01 y el Decreto Reglamentario Único 1081 de 2015, Artículo 2.1.1.2.1.8. Publicación de la ejecución de contratos. Y de la obligación contenida en el literal g) del artículo 11 de la Ley 1712 de 2014."/>
    <s v="Por debilidad administrativa en cuanto al seguimiento, revision y verificación dela debida ejecución del manual de contratación y supervisión."/>
    <x v="1"/>
    <s v="DTCA"/>
    <x v="1"/>
    <m/>
    <s v="x"/>
    <s v="De Corrección"/>
    <s v="Remitir memorando de solicitud al supervisor, para que efectué cargue en el SECOP de los soportes de ejecucion DTCA-031-2021 Colorados y Corales del Rosario, mantenimiento de equipo y posterior seguimiento y verificación del cargue."/>
    <d v="2022-11-15T00:00:00"/>
    <x v="5"/>
    <n v="379"/>
    <s v="VENCIDA"/>
    <s v="MEMORANDO DE SOLICITUD DE CARGUE DE DOCUMENTOS"/>
    <s v="CANTIDAD"/>
    <n v="1"/>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IA INTERNA "/>
    <m/>
    <d v="2021-07-06T00:00:00"/>
    <s v="NO CONFORMIDAD "/>
    <s v="NO CONFORMIDAD No.15: _x000a_Revisados los contratos, no se adjuntan los soportes del proveedor que acrediten el cumplimiento de las formalidades contractuales. Incumpliendo lo establecido en el manual de contratación y supervisión Código: ABS_MN_01 y el Decreto Reglamentario Único 1081 de 2015, Artículo 2.1.1.2.1.8. Publicación de la ejecución de contratos. Y de la obligación contenida en el literal g) del artículo 11 de la Ley 1712 de 2014."/>
    <s v="Por debilidad administrativa en cuanto al seguimiento, revision y verificación dela debida ejecución del manual de contratación y supervisión."/>
    <x v="1"/>
    <s v="DTCA"/>
    <x v="1"/>
    <m/>
    <s v="x"/>
    <s v="Correctiva"/>
    <s v="Celebrar mesa de trabajo con el gupo interno de contratos para socializar y revisar lo establecido en el manual de contratación y supervisión Código: ABS_MN_01 y el procedimiento ABS_PR_02_Contratacion_Directa_V_ y en cumplimiento de  en cumplimiento de lo establecido en el Artículo 227 del Decreto 019 de 2012, modificado por el artículo _x000a_155. Reportes al Sistema de Información y Gestión del Empleo Público – SIGEP; identificando y  determinando los puntos de control y quien los ejecutará."/>
    <d v="2022-11-15T00:00:00"/>
    <x v="31"/>
    <n v="182"/>
    <s v="VENCIDA"/>
    <s v="Acta de reunión "/>
    <s v="CANTIDAD"/>
    <n v="2"/>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m/>
    <d v="2021-07-06T00:00:00"/>
    <s v="NO CONFORMIDAD "/>
    <s v="NO CONFORMIDAD No.15: _x000a_Revisados los contratos, no se adjuntan los soportes del proveedor que acrediten el cumplimiento de las formalidades contractuales. Incumpliendo lo establecido en el manual de contratación y supervisión Código: ABS_MN_01 y el Decreto Reglamentario Único 1081 de 2015, Artículo 2.1.1.2.1.8. Publicación de la ejecución de contratos. Y de la obligación contenida en el literal g) del artículo 11 de la Ley 1712 de 2014."/>
    <s v="Por debilidad administrativa en cuanto al seguimiento, revision y verificación dela debida ejecución del manual de contratación y supervisión."/>
    <x v="1"/>
    <s v="DTCA"/>
    <x v="1"/>
    <m/>
    <s v="x"/>
    <s v="Correctiva"/>
    <s v="Realizar seguimiento y verificación bimensual  del cumplimiento del manual de contratación  y el procedimiento de cadena presupuestala través de una revisión de muestra aleatoria de 10  contratos "/>
    <d v="2022-11-15T00:00:00"/>
    <x v="27"/>
    <n v="29"/>
    <s v="VENCIDA"/>
    <s v="Acta de reunión "/>
    <s v="CANTIDAD"/>
    <n v="6"/>
    <m/>
    <m/>
    <s v="FANNY SABOGAL AGUDELO"/>
    <m/>
    <m/>
    <m/>
    <x v="0"/>
    <m/>
    <s v="Se suscribe con Orfeo No 20221200010913 de fecha 21/11/2022"/>
  </r>
  <r>
    <s v="AUDITORIA INTERNA "/>
    <n v="1006"/>
    <d v="2021-07-06T00:00:00"/>
    <s v="NO CONFORMIDAD "/>
    <s v="NO CONFORMIDAD No.10: Se evidenció que los contratos no están siendo revisados previamente, con el fin de verificar que contengan los soportes respectivos, tales como CDP y RP como documentos precontractuales y de ejecución. Incumpliendo lo establecido el manual de contratación y supervisión Código: ABS_MN_01"/>
    <s v="Por falta de revisión y verificación del cumplimiento del procedimiento de contratación directa."/>
    <x v="1"/>
    <s v="DTCA"/>
    <x v="1"/>
    <m/>
    <s v="x"/>
    <s v="Correctiva"/>
    <s v="Celebrar mesa de trabajo con el gupo interno administrativo y financiero y de contratos para socializar y revisar lo establecido en el  incumpliendo lo establecido en el manual de contratación y supervisión Código: ABS_MN_01. identificando y  determinando los puntos de control y quien los ejecutará."/>
    <d v="2022-11-15T00:00:00"/>
    <x v="31"/>
    <n v="182"/>
    <s v="VENCIDA"/>
    <s v="Acta de reunión "/>
    <s v="CANTIDAD"/>
    <n v="2"/>
    <m/>
    <m/>
    <s v="FANNY SABOGAL AGUDELO"/>
    <m/>
    <m/>
    <m/>
    <x v="0"/>
    <m/>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m/>
    <d v="2021-07-06T00:00:00"/>
    <s v="NO CONFORMIDAD "/>
    <s v="NO CONFORMIDAD No.10: Se evidenció que los contratos no están siendo revisados previamente, con el fin de verificar que contengan los soportes respectivos, tales como CDP y RP como documentos precontractuales y de ejecución. Incumpliendo lo establecido el manual de contratación y supervisión Código: ABS_MN_01"/>
    <s v="Por falta de revisión y verificación del cumplimiento del procedimiento de contratación directa."/>
    <x v="1"/>
    <s v="DTCA"/>
    <x v="1"/>
    <m/>
    <s v="x"/>
    <s v="Correctiva"/>
    <s v="Realizar verificacion de los documentos  y firmas correspondientes en  los diferentes contratos de prestación de servicios en la plataforma SECOP II estableciendo una matriz de seguimiento al cumplimiento en cada no de ellos"/>
    <d v="2022-11-15T00:00:00"/>
    <x v="27"/>
    <n v="29"/>
    <s v="VENCIDA"/>
    <s v="matriz de verificacion"/>
    <s v="PORCENTAJE"/>
    <n v="100"/>
    <m/>
    <m/>
    <s v="FANNY SABOGAL AGUDELO"/>
    <m/>
    <m/>
    <m/>
    <x v="0"/>
    <m/>
    <s v="Se suscribe con Orfeo No 20221200010913 de fecha 21/11/2022"/>
  </r>
  <r>
    <s v="AUDITORIA INTERNA "/>
    <n v="1007"/>
    <d v="2021-07-06T00:00:00"/>
    <s v="NO CONFORMIDAD "/>
    <s v="OBSERVACION No. 1.En el formato de hoja de vida del SIGEP, de los contratos de prestación de servicios, no aparece firmada por el Coor_x0002_dinador de Contratos o Responsable, donde conste la verificación de la información suministrada por el contratistaquien certifica que la información aportada por quien diligenció y firmó el formulario fue constatada frente a los docu_x0002_mentos presentados como soporte según los lineamientos establecidos en el instructivo del formato de la hoja de vida, _x000a_https://www.funcionpublica.gov.co/instructivo-del-formato-unico-hoja-de-vida-persona-natural. "/>
    <s v="n/a"/>
    <x v="1"/>
    <s v="DTCA"/>
    <x v="1"/>
    <m/>
    <s v="x"/>
    <s v="De Mejora"/>
    <s v="Realizar verificacion de los documentos  recibidos para  los diferentes contratos de prestación de servicios en la plataforma SECOP II estableciendo una matriz de seguimiento al cumplimiento de los requisitos"/>
    <d v="2022-11-15T00:00:00"/>
    <x v="27"/>
    <n v="29"/>
    <s v="VENCIDA"/>
    <s v="matriz de verificacion"/>
    <s v="PORCENTAJE"/>
    <n v="100"/>
    <m/>
    <m/>
    <s v="FANNY SABOGAL AGUDELO"/>
    <m/>
    <m/>
    <m/>
    <x v="0"/>
    <m/>
    <s v="Se suscribe con Orfeo No 20221200010913 de fecha 21/11/2022_x000a__x000a_26/05/2023: Mediante memorando 20231200002983, del 25 de mayo de 2023, el grupo de Control Interno solicitó las evidencias del cumplimiento de las acciones vencidas."/>
  </r>
  <r>
    <s v="AUDITORIA INTERNA "/>
    <n v="1008"/>
    <d v="2022-10-20T00:00:00"/>
    <s v="NO CONFORMIDAD "/>
    <s v="NO CONFORMIDAD No.1: GRUPO DE TALENTO HUMANO_x000a_Como resultado de la verificación realizada al cumplimiento del Procedimiento Concertación Seguimiento y Evaluación de los Acuerdos de Gestión, se observó que no se están archivando con oportunidad los Acuerdos de Gestión de los Gerentes Públicos en las historias laborales de los mismos, teniendo en cuenta que de la muestra seleccionada han pasado hasta 12 meses de suscrito el acuerdo de gestión y a la fecha no reposa en las carpetas de los gerentes, incrementando el riesgo de pérdida y deterioro del documento."/>
    <s v="Por qué por no se remoto la actividad de “Archivar el acuerdo de gestión en la historia laboral del gerente público”, después del venteamiento de emergencia sanitaria.  "/>
    <x v="6"/>
    <s v="NIVEL CENTRAL"/>
    <x v="10"/>
    <m/>
    <s v="x"/>
    <s v="De Corrección"/>
    <s v="Imprimir y archivar los acuerdos de gestión en la historia laboral de los Gerentes Públicos."/>
    <d v="2022-11-28T00:00:00"/>
    <x v="3"/>
    <n v="152"/>
    <s v="VENCIDA"/>
    <s v="Historias laborales actualizadas"/>
    <s v="CANTIDAD"/>
    <n v="3"/>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No.1: GRUPO DE TALENTO HUMANO_x000a_Como resultado de la verificación realizada al cumplimiento del Procedimiento Concertación Seguimiento y Evaluación de los Acuerdos de Gestión, se observó que no se están archivando con oportunidad los Acuerdos de Gestión de los Gerentes Públicos en las historias laborales de los mismos, teniendo en cuenta que de la muestra seleccionada han pasado hasta 12 meses de suscrito el acuerdo de gestión y a la fecha no reposa en las carpetas de los gerentes, incrementando el riesgo de pérdida y deterioro del documento."/>
    <s v="Por qué por no se remoto la actividad de “Archivar el acuerdo de gestión en la historia laboral del gerente público”, después del venteamiento de emergencia sanitaria.  "/>
    <x v="6"/>
    <s v="NIVEL CENTRAL"/>
    <x v="10"/>
    <m/>
    <s v="x"/>
    <s v="Correctiva"/>
    <s v="Socializar el procedimiento al GGH y OAP el GTH_PR_28_ Concertación, seguimiento y evaluación de los acuerdos de gestión _ V_1 pdf, respecto a las actividades y responsabilidades del mismo."/>
    <d v="2022-11-28T00:00:00"/>
    <x v="3"/>
    <n v="152"/>
    <s v="VENCIDA"/>
    <s v="Procedimiento so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09"/>
    <d v="2022-10-20T00:00:00"/>
    <s v="NO CONFORMIDAD "/>
    <s v="NO CONFORMIDAD No.2: GRUPO DE GESTIÓN FINANCIERA-GRUPO DE TALENTO HUMANO_x000a_Como resultado de la verificación realizada al cumplimiento del Instructivo Medición Competencia Laboral Funciona-ríos Provisionales y los que se encuentran en Régimen Especial de Manejo PNN, se evidenció el incumplimiento por parte del grupo de Gestión Financiera en cuanto a la no suscripción del Plan de Seguimiento y Medición de la Competencia Laboral y la realización de los seguimientos correspondientes durante la vigencia 2021 por parte del jefe inmediato del área."/>
    <s v="Por falta de capacitación y sensibilización del Instructivo Medición Competencia Laboral Funcionarios Provisionales y los que se encuentran en Régimen Especial de Manejo PNN"/>
    <x v="6"/>
    <s v="NIVEL CENTRAL"/>
    <x v="10"/>
    <m/>
    <s v="x"/>
    <s v="De Corrección"/>
    <s v="Validar que el profesional del Grupo de Gestión Financiera cuente con la evaluación de Medición de la Competencia Laboral "/>
    <d v="2022-11-28T00:00:00"/>
    <x v="3"/>
    <n v="152"/>
    <s v="VENCIDA"/>
    <s v="Medición de la Competencia Laboral "/>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No.2: GRUPO DE GESTIÓN FINANCIERA-GRUPO DE TALENTO HUMANO_x000a_Como resultado de la verificación realizada al cumplimiento del Instructivo Medición Competencia Laboral Funciona-ríos Provisionales y los que se encuentran en Régimen Especial de Manejo PNN, se evidenció el incumplimiento por parte del grupo de Gestión Financiera en cuanto a la no suscripción del Plan de Seguimiento y Medición de la Competencia Laboral y la realización de los seguimientos correspondientes durante la vigencia 2021 por parte del jefe inmediato del área."/>
    <s v="Por falta de capacitación y sensibilización del Instructivo Medición Competencia Laboral Funcionarios Provisionales y los que se encuentran en Régimen Especial de Manejo PNN"/>
    <x v="6"/>
    <s v="NIVEL CENTRAL"/>
    <x v="10"/>
    <m/>
    <s v="x"/>
    <s v="Correctiva"/>
    <s v="Socializar el Instructivo Medición Competencia Laboral Funciona-ríos Provisionales y los que se encuentran en Régimen Especial de Manejo PNN, respecto a las actividades y responsabilidades del mismo, a los jefes inmediatos qui tienen a su cargo provisionales"/>
    <d v="2022-11-28T00:00:00"/>
    <x v="3"/>
    <n v="152"/>
    <s v="VENCIDA"/>
    <s v="Instructivo so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0"/>
    <d v="2022-10-20T00:00:00"/>
    <s v="NO CONFORMIDAD "/>
    <s v="NO CONFORMIDAD No.3: GRUPO DE TALENTO HUMANO_x000a_Como resultado de la verificación realizada al desarrollo del Instructivo Inducción y Reinducción, se evidencia que no se está llevando a cabo esta actividad a la totalidad de los funcionarios que ingresan a la entidad, observando debilidades en la definición de controles que permitan asegurar que la totalidad de los funcionarios reciban la socialización correspondiente y de interés para el desempeño de sus labores."/>
    <s v="El instructivo que define el cronograma no se encuentra actualizado."/>
    <x v="6"/>
    <s v="NIVEL CENTRAL"/>
    <x v="10"/>
    <m/>
    <s v="x"/>
    <s v="De Corrección"/>
    <s v="Actualizar el cronograma de inducción y reinducción de PNNC"/>
    <d v="2022-11-28T00:00:00"/>
    <x v="3"/>
    <n v="152"/>
    <s v="VENCIDA"/>
    <s v="Cronograma de inducción y reinducción actu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No.3: GRUPO DE TALENTO HUMANO_x000a_Como resultado de la verificación realizada al desarrollo del Instructivo Inducción y Reinducción, se evidencia que no se está llevando a cabo esta actividad a la totalidad de los funcionarios que ingresan a la entidad, observando debilidades en la definición de controles que permitan asegurar que la totalidad de los funcionarios reciban la socialización correspondiente y de interés para el desempeño de sus labores."/>
    <s v="El instructivo que define el cronograma no se encuentra actualizado."/>
    <x v="6"/>
    <s v="NIVEL CENTRAL"/>
    <x v="10"/>
    <m/>
    <s v="x"/>
    <s v="Correctiva"/>
    <s v="Actualizar y socializar el instructivo de inducción y reinducción"/>
    <d v="2022-11-28T00:00:00"/>
    <x v="3"/>
    <n v="152"/>
    <s v="VENCIDA"/>
    <s v="Instructivo actualizado y so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1"/>
    <d v="2022-10-20T00:00:00"/>
    <s v="NO CONFORMIDAD "/>
    <s v="NO CONFORMIDAD No. 4 GRUPO DE TALENTO HUMANO_x000a_Como resultado de la verificación realizada a la aplicación del Instructivo para la Tabulación de la Evaluación de la Capacitación, verificó que no se está realizando la evaluación de las capacitaciones, de conformidad con el objetivo del instructivo enunciado, es decir no se lleva a cabo la evaluación de las capacitaciones ni la tabulación de las mismas, lo que conlleva a la imposibilidad del análisis de resultados e implementación de acciones a partir de los mismos."/>
    <s v="El instructivo que define los lineamientos de evaluación de capacitación no se encuentra actualizado."/>
    <x v="6"/>
    <s v="NIVEL CENTRAL"/>
    <x v="10"/>
    <m/>
    <s v="x"/>
    <s v="De Corrección"/>
    <s v="Actualizar el instructivo de Tabulación de la Evaluación de la Capacitación"/>
    <d v="2022-11-28T00:00:00"/>
    <x v="3"/>
    <n v="152"/>
    <s v="VENCIDA"/>
    <s v="Instructivo actualizado "/>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No. 4 GRUPO DE TALENTO HUMANO_x000a_Como resultado de la verificación realizada a la aplicación del Instructivo para la Tabulación de la Evaluación de la Capacitación, verificó que no se está realizando la evaluación de las capacitaciones, de conformidad con el objetivo del instructivo enunciado, es decir no se lleva a cabo la evaluación de las capacitaciones ni la tabulación de las mismas, lo que conlleva a la imposibilidad del análisis de resultados e implementación de acciones a partir de los mismos."/>
    <s v="El instructivo que define los lineamientos de evaluación de capacitación no se encuentra actualizado."/>
    <x v="6"/>
    <s v="NIVEL CENTRAL"/>
    <x v="10"/>
    <m/>
    <s v="x"/>
    <s v="Correctiva"/>
    <s v="Socializar el instructivo de Tabulación de la Evaluación de la Capacitación"/>
    <d v="2022-11-28T00:00:00"/>
    <x v="3"/>
    <n v="152"/>
    <s v="VENCIDA"/>
    <s v="Instructivo socializado"/>
    <s v="CANTIDAD"/>
    <n v="1"/>
    <m/>
    <m/>
    <s v="FANNY SABOGAL AGUDELO"/>
    <m/>
    <m/>
    <m/>
    <x v="0"/>
    <m/>
    <s v="Mediante memorando con radicado Orfeo No 20221200011333 de fecha 5 diciembre de 2022 se aprobó la suscripción de_x000a__x000a_15/12/2023: Mediante memorando No. 20231200007233 del 4 de diciembre de 2023, se requirio evidencias de las acciones que se encuenrtan en estado abierto vencidas con el fin de actualizar la matriz.l plan de mejoramiento. "/>
  </r>
  <r>
    <s v="AUDITORIA INTERNA "/>
    <n v="1012"/>
    <d v="2022-10-20T00:00:00"/>
    <s v="NO CONFORMIDAD "/>
    <s v="NO CONFORMIDAD No. 5 GRUPO DE TALENTO HUMANO_x000a_Como resultado de la verificación realizada al cumplimiento de las actividades definidas en el Plan Estratégico de Talento Humano, para la variable “Elaborar un plan de monitoreo y seguimiento del SIGEP definiendo la periódico-dad de verificación y al que se le evalúa la eficacia de su implementación, a nivel nacional.” Se evidenció que para la vigencia 2021 no se llevaron a cabo las actividades de verificación trimestral por parte del GGH, ni de la evaluación a la eficacia de la implementación del SIGEP."/>
    <s v="No se cuenta con la actualización correspondiente a la plataforma SIGEP II. "/>
    <x v="6"/>
    <s v="NIVEL CENTRAL"/>
    <x v="10"/>
    <m/>
    <s v="x"/>
    <s v="De Corrección"/>
    <s v="Actualizar el plan de monitoreo SIGEP "/>
    <d v="2022-11-28T00:00:00"/>
    <x v="3"/>
    <n v="152"/>
    <s v="VENCIDA"/>
    <s v="Plan de monitoreo actualizado "/>
    <s v="CANTIDAD"/>
    <n v="1"/>
    <m/>
    <m/>
    <s v="FANNY SABOGAL AGUDELO"/>
    <m/>
    <m/>
    <m/>
    <x v="0"/>
    <m/>
    <s v="Mediante memorando con radicado Orfeo No 20221200011333 de fecha 5 diciembre de 2022 se aprobó la suscripción del plan de mejoramiento. _x000a__x000a__x000a_23/05/2023: Mediante memorando 20231200002993, del 25 de mayo de 2023, el grupo de Control Interno solicitó las evidencias del cumplimiento de las acciones vencidas.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No. 5 GRUPO DE TALENTO HUMANO_x000a_Como resultado de la verificación realizada al cumplimiento de las actividades definidas en el Plan Estratégico de Talento Humano, para la variable “Elaborar un plan de monitoreo y seguimiento del SIGEP definiendo la periódico-dad de verificación y al que se le evalúa la eficacia de su implementación, a nivel nacional.” Se evidenció que para la vigencia 2021 no se llevaron a cabo las actividades de verificación trimestral por parte del GGH, ni de la evaluación a la eficacia de la implementación del SIGEP."/>
    <s v="No se cuenta con la actualización correspondiente a la plataforma SIGEP II. "/>
    <x v="6"/>
    <s v="NIVEL CENTRAL"/>
    <x v="10"/>
    <m/>
    <s v="x"/>
    <s v="Correctiva"/>
    <s v="Socializar el plan de monitoreo SIGEP "/>
    <d v="2022-11-28T00:00:00"/>
    <x v="3"/>
    <n v="152"/>
    <s v="VENCIDA"/>
    <s v="Plan de monitoreo socializado"/>
    <s v="CANTIDAD"/>
    <n v="1"/>
    <m/>
    <m/>
    <s v="FANNY SABOGAL AGUDELO"/>
    <m/>
    <m/>
    <m/>
    <x v="0"/>
    <m/>
    <s v="Mediante memorando con radicado Orfeo No 20221200011333 de fecha 5 diciembre de 2022 se aprobó la suscripción del plan de mejoramiento._x000a__x000a_15/12/2023: Mediante memorando No. 20231200007233 del 4 de diciembre de 2023, se requirio evidencias de las acciones que se encuenrtan en estado abierto vencidas con el fin de actualizar la matriz. "/>
  </r>
  <r>
    <s v="AUDITORIA INTERNA "/>
    <n v="1013"/>
    <d v="2022-10-20T00:00:00"/>
    <s v="NO CONFORMIDAD "/>
    <s v="NO CONFORMIDAD No. 6: GRUPO DE TALENTO HUMANO_x000a_Como resultado de la verificación realizada al cumplimiento de las actividades definidas en el Plan Estratégico de Talento Humano, para la variable “Elaborar un plan de monitoreo y seguimiento del SIGEP definiendo la periodicidad de verificación y al que se le evalúa la eficacia de su implementación, a nivel nacional.” se evidencio que para la vigencia 2021, la entidad no cumplió con las disposiciones normativas (Decreto 2011 de 2017) en cuanto a la vinculación de personal discapacitado, encontrando vinculado un (1) funcionario en condición de discapacidad cuando se debieron vincular catorce (14) funcionarios."/>
    <s v="Desconocimiento por parte de la Dirección General respecto al cumplimiento del Decreto 2011 de 2017"/>
    <x v="6"/>
    <s v="NIVEL CENTRAL"/>
    <x v="10"/>
    <m/>
    <s v="x"/>
    <s v="De Corrección"/>
    <s v="Remitir comunicación a Dirección General, donde se relacione y se contextualice la obligatoriedad del cumplimiento Decreto 2011 de 2017, para recibir las instrucciones correspondientes del tema"/>
    <d v="2022-11-28T00:00:00"/>
    <x v="3"/>
    <n v="152"/>
    <s v="VENCIDA"/>
    <s v="Numero de Orfeos remitidos"/>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No. 6: GRUPO DE TALENTO HUMANO_x000a_Como resultado de la verificación realizada al cumplimiento de las actividades definidas en el Plan Estratégico de Talento Humano, para la variable “Elaborar un plan de monitoreo y seguimiento del SIGEP definiendo la periodicidad de verificación y al que se le evalúa la eficacia de su implementación, a nivel nacional.” se evidencio que para la vigencia 2021, la entidad no cumplió con las disposiciones normativas (Decreto 2011 de 2017) en cuanto a la vinculación de personal discapacitado, encontrando vinculado un (1) funcionario en condición de discapacidad cuando se debieron vincular catorce (14) funcionarios."/>
    <s v="Desconocimiento por parte de la Dirección General respecto al cumplimiento del Decreto 2011 de 2017"/>
    <x v="6"/>
    <s v="NIVEL CENTRAL"/>
    <x v="10"/>
    <m/>
    <s v="x"/>
    <s v="Correctiva"/>
    <s v="Elaborar y socializar fichas y/o comunicaciones, respecto a la implementación del Decreto 2011 de 2017."/>
    <d v="2022-11-28T00:00:00"/>
    <x v="3"/>
    <n v="152"/>
    <s v="VENCIDA"/>
    <s v="Fichas y/o comunicaciones socializadas"/>
    <s v="CANTIDAD"/>
    <n v="2"/>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4"/>
    <d v="2022-10-20T00:00:00"/>
    <s v="NO CONFORMIDAD "/>
    <s v="NO CONFORMIDAD No. 7: GRUPO DE TALENTO HUMANO_x000a_Como resultado de la verificación realizada al cumplimiento de las actividades definidas en el Plan Estratégico de Talento Humano, con relación al Plan de Acción Política de Integridad, para la variable “Realizar el diagnóstico del estado actual de la entidad en temas de integridad” se observó que no se dio cumplimiento integral de las acciones establecidas en dicho plan, teniendo en cuenta que no se realizaron los seguimientos trimestrales planteados a fin de hacer seguimiento a la implementación de los temas de integridad en la entidad."/>
    <s v="El cronograma del plan de acción de la política de integridad se encuentra desactualizado  "/>
    <x v="6"/>
    <s v="NIVEL CENTRAL"/>
    <x v="10"/>
    <m/>
    <s v="x"/>
    <s v="De Corrección"/>
    <s v="Elaborar el plan de acción de la Política de integridad "/>
    <d v="2022-11-28T00:00:00"/>
    <x v="3"/>
    <n v="152"/>
    <s v="VENCIDA"/>
    <s v="plan de acción de la Política de integridad Elaborado "/>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No. 7: GRUPO DE TALENTO HUMANO_x000a_Como resultado de la verificación realizada al cumplimiento de las actividades definidas en el Plan Estratégico de Talento Humano, con relación al Plan de Acción Política de Integridad, para la variable “Realizar el diagnóstico del estado actual de la entidad en temas de integridad” se observó que no se dio cumplimiento integral de las acciones establecidas en dicho plan, teniendo en cuenta que no se realizaron los seguimientos trimestrales planteados a fin de hacer seguimiento a la implementación de los temas de integridad en la entidad."/>
    <s v="El cronograma del plan de acción de la política de integridad se encuentra desactualizado  "/>
    <x v="6"/>
    <s v="NIVEL CENTRAL"/>
    <x v="10"/>
    <m/>
    <s v="x"/>
    <s v="Correctiva"/>
    <s v="Socializar el plan de acción Política de integridad"/>
    <d v="2022-11-28T00:00:00"/>
    <x v="3"/>
    <n v="152"/>
    <s v="VENCIDA"/>
    <s v="plan de acción de la Política de integridad socializado "/>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5"/>
    <d v="2022-10-20T00:00:00"/>
    <s v="NO CONFORMIDAD "/>
    <s v="NO CONFORMIDAD No. 8: GRUPO DE TALENTO HUMANO_x000a_Como resultado de la verificación realizada al cumplimiento de las actividades definidas en el Plan Estratégico de Talento Humano, con relación al Plan de Acción Política de Integridad, para la variable “Evaluación de Resultados de la implementación del Código de Integridad” se evidenció que no se realizaron durante la vigencia 2021 la aplica-ción de las evaluaciones enunciadas en la acción, incumpliendo así con la realización de las actividades definidas en los planes de acción del PETH."/>
    <s v="El cronograma de ampliación de evaluación de resultados de implementación de la política de integridad se encuentra desactualizado  "/>
    <x v="6"/>
    <s v="NIVEL CENTRAL"/>
    <x v="10"/>
    <m/>
    <s v="x"/>
    <s v="De Corrección"/>
    <s v="Elaborar cronograma de ampliación de evaluación de resultados de implementación de la política de integridad "/>
    <d v="2022-11-28T00:00:00"/>
    <x v="3"/>
    <n v="152"/>
    <s v="VENCIDA"/>
    <s v="cronograma de elaborado "/>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No. 8: GRUPO DE TALENTO HUMANO_x000a_Como resultado de la verificación realizada al cumplimiento de las actividades definidas en el Plan Estratégico de Talento Humano, con relación al Plan de Acción Política de Integridad, para la variable “Evaluación de Resultados de la implementación del Código de Integridad” se evidenció que no se realizaron durante la vigencia 2021 la aplica-ción de las evaluaciones enunciadas en la acción, incumpliendo así con la realización de las actividades definidas en los planes de acción del PETH."/>
    <s v="El cronograma de ampliación de evaluación de resultados de implementación de la política de integridad se encuentra desactualizado  "/>
    <x v="6"/>
    <s v="NIVEL CENTRAL"/>
    <x v="10"/>
    <m/>
    <s v="x"/>
    <s v="Correctiva"/>
    <s v="Socializar cronograma de ampliación de evaluación de resultados de implementación de la política de integridad "/>
    <d v="2022-11-28T00:00:00"/>
    <x v="3"/>
    <n v="152"/>
    <s v="VENCIDA"/>
    <s v="cronograma de socializado  "/>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6"/>
    <d v="2022-10-20T00:00:00"/>
    <s v="NO CONFORMIDAD "/>
    <s v="NO CONFORMIDAD No.9: GRUPO DE TALENTO HUMANO_x000a_Como resultado de la verificación realizada al cumplimiento de las actividades definidas en el GTH_PR_30 Procedimiento Conflicto de Intereses, a partir de la verificación de la muestra seleccionada se pudo constatar que no todos los funcionarios de planta de la entidad, cumplen con las disposiciones de las políticas de operación del procedimiento en lo relacionado con la actualización de la declaración de conflicto de interés cada año a través del formato de declaración de bienes y rentas en el aplicativo de la función pública antes del 31 de mayo de cada vigencia (…) Lo anterior, no permite evidenciar el cumplimiento integral de la declaración de conflicto de interés de la que trata la Ley 2013 de 2019, Artículo 2. (…) literal f) “Las personas naturales y jurídicas. públicas o privadas, que presten función pública, que presten servicios públicos respecto de la información directamente relacionada con la prestación del servicio público."/>
    <s v="El GTH_PR_30 Procedimiento Conflicto de Intereses se encuentra desactualizado  "/>
    <x v="6"/>
    <s v="NIVEL CENTRAL"/>
    <x v="10"/>
    <m/>
    <s v="x"/>
    <s v="De Corrección"/>
    <s v="Actualizar el procedimiento GTH_PR_30 Procedimiento Conflicto de Intereses"/>
    <d v="2022-11-28T00:00:00"/>
    <x v="3"/>
    <n v="152"/>
    <s v="VENCIDA"/>
    <s v=" GTH_PR_30 Procedimiento Conflicto de Intereses 1 Actu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No.9: GRUPO DE TALENTO HUMANO_x000a_Como resultado de la verificación realizada al cumplimiento de las actividades definidas en el GTH_PR_30 Procedimiento Conflicto de Intereses, a partir de la verificación de la muestra seleccionada se pudo constatar que no todos los funcionarios de planta de la entidad, cumplen con las disposiciones de las políticas de operación del procedimiento en lo relacionado con la actualización de la declaración de conflicto de interés cada año a través del formato de declaración de bienes y rentas en el aplicativo de la función pública antes del 31 de mayo de cada vigencia (…) Lo anterior, no permite evidenciar el cumplimiento integral de la declaración de conflicto de interés de la que trata la Ley 2013 de 2019, Artículo 2. (…) literal f) “Las personas naturales y jurídicas. públicas o privadas, que presten función pública, que presten servicios públicos respecto de la información directamente relacionada con la prestación del servicio público."/>
    <s v="El GTH_PR_30 Procedimiento Conflicto de Intereses se encuentra desactualizado  "/>
    <x v="6"/>
    <s v="NIVEL CENTRAL"/>
    <x v="10"/>
    <m/>
    <s v="x"/>
    <s v="Correctiva"/>
    <s v="Socializar el procedimiento GTH_PR_30 Procedimiento Conflicto de Intereses"/>
    <d v="2022-11-28T00:00:00"/>
    <x v="3"/>
    <n v="152"/>
    <s v="VENCIDA"/>
    <s v="GTH_PR_30 Procedimiento Conflicto de Intereses so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7"/>
    <d v="2022-10-20T00:00:00"/>
    <s v="NO CONFORMIDAD "/>
    <s v="NO CONFORMIDAD 10: GRUPO DE TALENTO HUMANO De acuerdo con la revisión de los expedientes 2021440610100008E,.20214406101000024E, 2015440610100006E, 20154406101000011E, 2021440610100005E, 20164406101000003E, se evidencia que no se realizó la evaluación médica de retiro conforme lo descrito en la actividad del procedimiento GTH_PR_26_Desvinculacion_asistida_V_1."/>
    <s v="El procedimiento GTH_PR_26_Desvinculacion_asistida_V_1 se encuentra desactualizado  "/>
    <x v="6"/>
    <s v="NIVEL CENTRAL"/>
    <x v="10"/>
    <m/>
    <s v="x"/>
    <s v="De Corrección"/>
    <s v="Actualizar el procedimiento GTH_PR_26_Desvinculacion_asistida_V_1"/>
    <d v="2022-11-28T00:00:00"/>
    <x v="3"/>
    <n v="152"/>
    <s v="VENCIDA"/>
    <s v="procedimiento GTH_PR_26_Desvinculacion_asistida_V_1 Actu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11. GRUPO DE TALENTO HUMANO_x000a_De acuerdo con la verificación en el marco de la auditoria se evidenció que, se desvincularon 44 funcionarios por_x000a_supresión del cargo, sin emitir el acto administrativo correspondiente para el retiro no estando c informe a lo_x000a_establecido en la actividad 2, del procedimiento GTH_PR_26_Desvinculacion_asistida_V_1, en concordancia con lo_x000a_establecido en el Artículo 29 de la Constitución Política de Colombia."/>
    <s v="La dirección general comunico la supresión de empleos de la planta de personal en cumplimiento de lo descrito en el Decreto 1291 de 2021 "/>
    <x v="6"/>
    <s v="NIVEL CENTRAL"/>
    <x v="10"/>
    <m/>
    <s v="x"/>
    <s v="Correctiva"/>
    <s v="Socializar el procedimiento GTH_PR_26_Desvinculacion_asistida_V_1"/>
    <d v="2022-11-28T00:00:00"/>
    <x v="3"/>
    <n v="152"/>
    <s v="VENCIDA"/>
    <s v="procedimiento GTH_PR_26_Desvinculacion_asistida_V_1 so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8"/>
    <d v="2022-10-20T00:00:00"/>
    <s v="NO CONFORMIDAD "/>
    <s v="NO CONFORMIDAD 11. GRUPO DE TALENTO HUMANO_x000a_De acuerdo con la verificación en el marco de la auditoria se evidenció que, se desvincularon 44 funcionarios por_x000a_supresión del cargo, sin emitir el acto administrativo correspondiente para el retiro no estando c informe a lo_x000a_establecido en la actividad 2, del procedimiento GTH_PR_26_Desvinculacion_asistida_V_1, en concordancia con lo_x000a_establecido en el Artículo 29 de la Constitución Política de Colombia."/>
    <s v="La dirección general comunico la supresión de empleos de la planta de personal en cumplimiento de lo descrito en el Decreto 1291 de 2021 "/>
    <x v="6"/>
    <s v="NIVEL CENTRAL"/>
    <x v="10"/>
    <m/>
    <s v="x"/>
    <s v="De Corrección"/>
    <s v="Actualizar el procedimiento GTH_PR_26_Desvinculacion_asistida_V_1"/>
    <d v="2022-11-28T00:00:00"/>
    <x v="3"/>
    <n v="152"/>
    <s v="VENCIDA"/>
    <s v="procedimiento GTH_PR_26_Desvinculacion_asistida_V_1 Actu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19"/>
    <d v="2022-10-20T00:00:00"/>
    <s v="NO CONFORMIDAD "/>
    <s v="NO CONFORMIDAD 12: GRUPO DE TALENTO HUMANO_x000a_De acuerdo con la verificación realizada en el marco de la auditoría se evidenció que para los expedientes 2022440750100012E, 2015440610100007E, 2022440750100011E, 2021440610100032E y 2015440610100007E, no se diligenció el formato GTH_FO_98 Autorización de tratamiento y protección de datos personales de los funcionarios de PNNC_V_1 determinado en el procedimiento GTH_PR_29."/>
    <s v="El procedimiento PR_vinculacion_funcionario_publico_V_4 de vinculacion se encuentra desactualizado  "/>
    <x v="6"/>
    <s v="NIVEL CENTRAL"/>
    <x v="10"/>
    <m/>
    <s v="x"/>
    <s v="De Corrección"/>
    <s v="Actualizar el procedimiento PR_vinculacion_funcionario_publico"/>
    <d v="2022-11-28T00:00:00"/>
    <x v="3"/>
    <n v="152"/>
    <s v="VENCIDA"/>
    <s v="procedimiento PR_vinculacion_funcionario_publico Actu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12: GRUPO DE TALENTO HUMANO_x000a_De acuerdo con la verificación realizada en el marco de la auditoría se evidenció que para los expedientes 2022440750100012E, 2015440610100007E, 2022440750100011E, 2021440610100032E y 2015440610100007E, no se diligenció el formato GTH_FO_98 Autorización de tratamiento y protección de datos personales de los funcionarios de PNNC_V_1 determinado en el procedimiento GTH_PR_29."/>
    <s v="El procedimiento PR_vinculacion_funcionario_publico_V_4 de vinculacion se encuentra desactualizado  "/>
    <x v="6"/>
    <s v="NIVEL CENTRAL"/>
    <x v="10"/>
    <m/>
    <s v="x"/>
    <s v="Correctiva"/>
    <s v="Socializar el procedimiento PR_vinculacion_funcionario_publico"/>
    <d v="2022-11-28T00:00:00"/>
    <x v="3"/>
    <n v="152"/>
    <s v="VENCIDA"/>
    <s v="procedimiento PR_vinculacion_funcionario_publico so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0"/>
    <d v="2022-10-20T00:00:00"/>
    <s v="NO CONFORMIDAD "/>
    <s v="NO CONFORMIDAD 13: GRUPO DE TALENTO HUMANO De la auditoría realizada se observa que no obra dentro de las hojas de vida de algunos funcionarios la totalidad de los documentos requeridos previo al nombramiento y la posesión sin que se pueda verificar el cumplimiento de la actividad 18 del procedimiento PR_vinculacion_funcionario_publico_V_4."/>
    <s v="La lista de chequeo se encuentra desactualizado  "/>
    <x v="6"/>
    <s v="NIVEL CENTRAL"/>
    <x v="10"/>
    <m/>
    <s v="x"/>
    <s v="De Corrección"/>
    <s v="Actualizar la lista de chequeo y oficializar "/>
    <d v="2022-11-28T00:00:00"/>
    <x v="3"/>
    <n v="152"/>
    <s v="VENCIDA"/>
    <s v="Formtato Actualzi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13: GRUPO DE TALENTO HUMANO De la auditoría realizada se observa que no obra dentro de las hojas de vida de algunos funcionarios la totalidad de los documentos requeridos previo al nombramiento y la posesión sin que se pueda verificar el cumplimiento de la actividad 18 del procedimiento PR_vinculacion_funcionario_publico_V_4."/>
    <s v="La lista de chequeo se encuentra desactualizado  "/>
    <x v="6"/>
    <s v="NIVEL CENTRAL"/>
    <x v="10"/>
    <m/>
    <s v="x"/>
    <s v="Correctiva"/>
    <s v="Incluir formato en el procedimiento PR_vinculacion_funcionario_publico. Y socilzar"/>
    <d v="2022-11-28T00:00:00"/>
    <x v="3"/>
    <n v="152"/>
    <s v="VENCIDA"/>
    <s v="procedimiento PR_vinculacion_funcionario_publico Actualizado y socialzi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1"/>
    <d v="2022-10-20T00:00:00"/>
    <s v="NO CONFORMIDAD "/>
    <s v="NO CONFORMIDAD 14: GRUPO DE TALENTO HUMANO Se observa que para los expedientes 2015440610100077E, 2017440610100008E, y 2015440610100124E el for-mato ÚNICO DE SOLICITUD DE VACACIONES GTH_FO_21, no fue diligenciado para el reporte de la novedad de aplazamiento."/>
    <s v="El formato (SOLICITUD DE VACACIONES GTH_FO_21) se encuentra desactualizado "/>
    <x v="6"/>
    <s v="NIVEL CENTRAL"/>
    <x v="10"/>
    <m/>
    <s v="x"/>
    <s v="De Corrección"/>
    <s v="actualizar formato de solicitud de vacaciones"/>
    <d v="2022-11-28T00:00:00"/>
    <x v="3"/>
    <n v="152"/>
    <s v="VENCIDA"/>
    <s v="formato actualzi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14: GRUPO DE TALENTO HUMANO Se observa que para los expedientes 2015440610100077E, 2017440610100008E, y 2015440610100124E el for-mato ÚNICO DE SOLICITUD DE VACACIONES GTH_FO_21, no fue diligenciado para el reporte de la novedad de aplazamiento."/>
    <s v="El formato (SOLICITUD DE VACACIONES GTH_FO_21) se encuentra desactualizado "/>
    <x v="6"/>
    <s v="NIVEL CENTRAL"/>
    <x v="10"/>
    <m/>
    <s v="x"/>
    <s v="Correctiva"/>
    <s v="Oficializar y socializar procedimiento de solicitud de vacaciones "/>
    <d v="2022-11-28T00:00:00"/>
    <x v="3"/>
    <n v="152"/>
    <s v="VENCIDA"/>
    <s v="Procedimeinto oficializado y so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2"/>
    <d v="2022-10-20T00:00:00"/>
    <s v="NO CONFORMIDAD "/>
    <s v="NO CONFORMIDAD 15: GRUPO DE TALENTO HUMANO Se observa que para los expedientes 2016440610100031E, y 2015440610100124E el formato ÚNICO DE SOLICI-TUD DE VACACIONES GTH_FO_21, no fue suscrito por la Subdirectora Administrativa y Financiera."/>
    <s v="El formato (SOLICITUD DE VACACIONES GTH_FO_21) se encuentra desactualizado "/>
    <x v="6"/>
    <s v="NIVEL CENTRAL"/>
    <x v="10"/>
    <m/>
    <s v="x"/>
    <s v="De Corrección"/>
    <s v="actualizar formato de solicitud de vacaciones"/>
    <d v="2022-11-28T00:00:00"/>
    <x v="3"/>
    <n v="152"/>
    <s v="VENCIDA"/>
    <s v="formato actualzi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15: GRUPO DE TALENTO HUMANO Se observa que para los expedientes 2016440610100031E, y 2015440610100124E el formato ÚNICO DE SOLICI-TUD DE VACACIONES GTH_FO_21, no fue suscrito por la Subdirectora Administrativa y Financiera."/>
    <s v="El formato (SOLICITUD DE VACACIONES GTH_FO_21) se encuentra desactualizado "/>
    <x v="6"/>
    <s v="NIVEL CENTRAL"/>
    <x v="10"/>
    <m/>
    <s v="x"/>
    <s v="Correctiva"/>
    <s v="Oficializar y socializar procedimiento de solicitud de vacaciones "/>
    <d v="2022-11-28T00:00:00"/>
    <x v="3"/>
    <n v="152"/>
    <s v="VENCIDA"/>
    <s v="Procedimeinto oficializado y so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3"/>
    <d v="2022-10-20T00:00:00"/>
    <s v="NO CONFORMIDAD "/>
    <s v="NO CONFORMIDAD 16: GRUPO DE TALENTO HUMANO Se observa que a pesar del recobro realizado ante las EPS existe un saldo por pagar a favor de PNNC para la vigencia 2021 de $2.666.969 y para la vigencia 2022 un saldo por pagar a favor de PNNC de $982.728, sin que se_x000a_observe que se hayan adelantado las gestiones ante el comité de cartera por parte de Gestión Humana conforme el_x000a_Procedimiento de Trámite de Incapacidades y Licencias Código: GTH_IN_ 16 determina en el numeral 5.1.2.5."/>
    <s v="No se ha convocado la reunión ante el Grupo de gestión financiera para atender la acción del numeral 5.1.2.5."/>
    <x v="6"/>
    <s v="NIVEL CENTRAL"/>
    <x v="10"/>
    <m/>
    <s v="x"/>
    <s v="De Corrección"/>
    <s v="Solicitar al Grupo de Gestion Financiera convocar comité de cartera"/>
    <d v="2022-11-28T00:00:00"/>
    <x v="3"/>
    <n v="152"/>
    <s v="VENCIDA"/>
    <s v="Numero de Orfeos remitidos"/>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16: GRUPO DE TALENTO HUMANO Se observa que a pesar del recobro realizado ante las EPS existe un saldo por pagar a favor de PNNC para la vigencia 2021 de $2.666.969 y para la vigencia 2022 un saldo por pagar a favor de PNNC de $982.728, sin que se_x000a_observe que se hayan adelantado las gestiones ante el comité de cartera por parte de Gestión Humana conforme el_x000a_Procedimiento de Trámite de Incapacidades y Licencias Código: GTH_IN_ 16 determina en el numeral 5.1.2.5."/>
    <s v="No se ha convocado la reunión ante el Grupo de gestión financiera para atender la acción del numeral 5.1.2.5."/>
    <x v="6"/>
    <s v="NIVEL CENTRAL"/>
    <x v="10"/>
    <m/>
    <s v="x"/>
    <s v="Correctiva"/>
    <s v="Generar acta de la accion a seguir respecto a los saldos identificados "/>
    <d v="2022-11-28T00:00:00"/>
    <x v="3"/>
    <n v="152"/>
    <s v="VENCIDA"/>
    <s v="acta"/>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4"/>
    <d v="2022-10-20T00:00:00"/>
    <s v="NO CONFORMIDAD "/>
    <s v="NO CONFORMIDAD 17: GRUPO DE TALENTO HUMANO_x000a_Se observa que, a partir de los resultados poco eficientes de los indicadores de líderes del Sistema de Seguridad y Salud en el trabajo, no se están documentando o generando planes de acción o de mejoramiento para optimizar la gestión."/>
    <s v="No se ha visto la necesidad de diseñar un indicador del Sistema de Seguridad y Salud en el trabajo"/>
    <x v="6"/>
    <s v="NIVEL CENTRAL"/>
    <x v="10"/>
    <m/>
    <s v="x"/>
    <s v="De Corrección"/>
    <s v="diseñar hoja metodologica para medir las acciones del Sistema de Seguridad y Salud en el trabajo"/>
    <d v="2022-11-28T00:00:00"/>
    <x v="3"/>
    <n v="152"/>
    <s v="VENCIDA"/>
    <s v="hoja metodologica"/>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17: GRUPO DE TALENTO HUMANO_x000a_Se observa que, a partir de los resultados poco eficientes de los indicadores de líderes del Sistema de Seguridad y Salud en el trabajo, no se están documentando o generando planes de acción o de mejoramiento para optimizar la gestión."/>
    <s v="No se ha visto la necesidad de diseñar un indicador del Sistema de Seguridad y Salud en el trabajo"/>
    <x v="6"/>
    <s v="NIVEL CENTRAL"/>
    <x v="10"/>
    <m/>
    <s v="x"/>
    <s v="Correctiva"/>
    <s v="Oficializar y socializar metodologica para medir las acciones del Sistema de Seguridad y Salud en el trabajo"/>
    <d v="2022-11-28T00:00:00"/>
    <x v="3"/>
    <n v="152"/>
    <s v="VENCIDA"/>
    <s v="hoja metodologica oficialziada y socialziada"/>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5"/>
    <d v="2022-10-20T00:00:00"/>
    <s v="NO CONFORMIDAD "/>
    <s v="NO CONFORMIDAD 18: GRUPO DE TALENTO HUMANO_x000a_Se evidencia que las actividades relacionadas con los ejercicios de simulación o ejercicios de escritorio ante posibles emergencias, realizados por el equipo de Seguridad y Salud en el trabajo, no se encuentran enmarcadas en alguna guía, instructivo, procedimiento o lineamiento, con el fin de establecer una metodología clara a utilizar por parte de los participantes."/>
    <s v="No se habían identificado una necesidad por parte del Grupo de Talento Humano generar una actualización de guía, instructivo, procedimiento o lineamiento ante posibles emergencias.  "/>
    <x v="6"/>
    <s v="NIVEL CENTRAL"/>
    <x v="10"/>
    <m/>
    <s v="x"/>
    <s v="De Corrección"/>
    <s v="realizar un informe donde se identifiquen las  posibles emergencias a las cuales se puede ver involucrada la entidad"/>
    <d v="2022-11-28T00:00:00"/>
    <x v="3"/>
    <n v="152"/>
    <s v="VENCIDA"/>
    <s v="informe de identificacion"/>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18: GRUPO DE TALENTO HUMANO_x000a_Se evidencia que las actividades relacionadas con los ejercicios de simulación o ejercicios de escritorio ante posibles emergencias, realizados por el equipo de Seguridad y Salud en el trabajo, no se encuentran enmarcadas en alguna guía, instructivo, procedimiento o lineamiento, con el fin de establecer una metodología clara a utilizar por parte de los participantes."/>
    <s v="No se habían identificado una necesidad por parte del Grupo de Talento Humano generar una actualización de guía, instructivo, procedimiento o lineamiento ante posibles emergencias.  "/>
    <x v="6"/>
    <s v="NIVEL CENTRAL"/>
    <x v="10"/>
    <m/>
    <s v="x"/>
    <s v="Correctiva"/>
    <s v="Elaborar guías o instructivos o procedimiento o lineamiento ante posibles emergencias.   "/>
    <d v="2022-11-28T00:00:00"/>
    <x v="3"/>
    <n v="152"/>
    <s v="VENCIDA"/>
    <s v="guías o instructivos o procedimiento o lineamiento ante posibles emergencias. "/>
    <s v="CANTIDAD"/>
    <n v="4"/>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6"/>
    <d v="2022-10-20T00:00:00"/>
    <s v="NO CONFORMIDAD "/>
    <s v="NO CONFORMIDAD 19: GRUPO DE TALENTO HUMANO_x000a_Se observa que para la vigencia 2021 y hasta el primer semestre de la vigencia 2022, más del 80% de las Áreas Protegidas de Parques Nacionales Naturales de Colombia, no estructuró el análisis de vulnerabilidad, lo que imposibilita la identificación y evaluación de las amenazas que se puedan presentar en estos territorios."/>
    <s v="no se cuenta con una guia o parametro para el nálisis de vulnerabilidad a nivel nacional"/>
    <x v="6"/>
    <s v="NIVEL CENTRAL"/>
    <x v="10"/>
    <m/>
    <s v="x"/>
    <s v="De Corrección"/>
    <s v="elaborar guia o parametro para el análisis de vulnerabilidad a nivel nacional"/>
    <d v="2022-11-28T00:00:00"/>
    <x v="3"/>
    <n v="152"/>
    <s v="VENCIDA"/>
    <s v="guia o parametro para el nálisis de vulnerabilidad a nivel nacional oficialziada"/>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19: GRUPO DE TALENTO HUMANO_x000a_Se observa que para la vigencia 2021 y hasta el primer semestre de la vigencia 2022, más del 80% de las Áreas Protegidas de Parques Nacionales Naturales de Colombia, no estructuró el análisis de vulnerabilidad, lo que imposibilita la identificación y evaluación de las amenazas que se puedan presentar en estos territorios."/>
    <s v="no se cuenta con una guia o parametro para el nálisis de vulnerabilidad a nivel nacional"/>
    <x v="6"/>
    <s v="NIVEL CENTRAL"/>
    <x v="10"/>
    <m/>
    <s v="x"/>
    <s v="Correctiva"/>
    <s v="socializar guia o parametro para el nálisis de vulnerabilidad a nivel nacional"/>
    <d v="2022-11-28T00:00:00"/>
    <x v="3"/>
    <n v="152"/>
    <s v="VENCIDA"/>
    <s v="guia o parametro para el nálisis de vulnerabilidad a nivel nacional socialziada"/>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7"/>
    <d v="2022-10-20T00:00:00"/>
    <s v="NO CONFORMIDAD "/>
    <s v="NO CONFORMIDAD 20: GRUPO DE TALENTO HUMANO_x000a_Se evidencia que la GTH_FO_84 Matriz de Requisitos Legales del SG-SST, no se encuentra publicada en los documentos del Sistema y no ha sido socializada durante el primer semestre de la vigencia 2022 a los trabajadores de la entidad a través de medios de comunicación, como correos electrónicos, carteleras, pantallas etc."/>
    <s v="El formato GTH_FO_84 Matriz de Requisitos Legales del SG-SST se encuentra actualizado."/>
    <x v="6"/>
    <s v="NIVEL CENTRAL"/>
    <x v="10"/>
    <m/>
    <s v="x"/>
    <s v="De Corrección"/>
    <s v="actualizar el formato GTH_FO_84 Matriz de Requisitos Legales del SG-SST"/>
    <d v="2022-11-28T00:00:00"/>
    <x v="3"/>
    <n v="152"/>
    <s v="VENCIDA"/>
    <s v="formato actualzi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20: GRUPO DE TALENTO HUMANO_x000a_Se evidencia que la GTH_FO_84 Matriz de Requisitos Legales del SG-SST, no se encuentra publicada en los documentos del Sistema y no ha sido socializada durante el primer semestre de la vigencia 2022 a los trabajadores de la entidad a través de medios de comunicación, como correos electrónicos, carteleras, pantallas etc."/>
    <s v="El formato GTH_FO_84 Matriz de Requisitos Legales del SG-SST se encuentra actualizado."/>
    <x v="6"/>
    <s v="NIVEL CENTRAL"/>
    <x v="10"/>
    <m/>
    <s v="x"/>
    <s v="Correctiva"/>
    <s v="oficializar guia o instructivo de diligenciemitno del formato GTH_FO_84 Matriz de Requisitos Legales del SG-SST"/>
    <d v="2022-11-28T00:00:00"/>
    <x v="3"/>
    <n v="152"/>
    <s v="VENCIDA"/>
    <s v="guia o instructivo de diligenciemitno del formato GTH_FO_84 Matriz de Requisitos Legales del SG-SST ofi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8"/>
    <d v="2022-10-20T00:00:00"/>
    <s v="NO CONFORMIDAD "/>
    <s v="NO CONFORMIDAD 21: GRUPO DE TALENTO HUMANO Y GRUPO DE PROCESOS CORPORATIVOS._x000a_La sede principal del Edificio de Parques Naturales Nacionales de Colombia ubicado en calle 74, no cuenta con un espacio físico destinado a las mujeres trabajadoras gestantes y madres trabajadoras en lactancia, que les permita realizar actividades de extracción, conservación, transporte y suministro de la leche materna."/>
    <s v="No existía un documento base que mostrara la necesidad de contar con espacio para físico para trabajadoras gestantes y madres lactantes."/>
    <x v="6"/>
    <s v="NIVEL CENTRAL"/>
    <x v="10"/>
    <m/>
    <s v="x"/>
    <s v="De Corrección"/>
    <s v="elaborar informe tecnico que  enseñe la necesidad de contar con espacio para físico para trabajadoras gestantes y madres lactantes."/>
    <d v="2022-11-28T00:00:00"/>
    <x v="3"/>
    <n v="152"/>
    <s v="VENCIDA"/>
    <s v="informe de necesidad"/>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21: GRUPO DE TALENTO HUMANO Y GRUPO DE PROCESOS CORPORATIVOS._x000a_La sede principal del Edificio de Parques Naturales Nacionales de Colombia ubicado en calle 74, no cuenta con un espacio físico destinado a las mujeres trabajadoras gestantes y madres trabajadoras en lactancia, que les permita realizar actividades de extracción, conservación, transporte y suministro de la leche materna."/>
    <s v="No existía un documento base que mostrara la necesidad de contar con espacio para físico para trabajadoras gestantes y madres lactantes."/>
    <x v="6"/>
    <s v="NIVEL CENTRAL"/>
    <x v="10"/>
    <m/>
    <s v="x"/>
    <s v="Correctiva"/>
    <s v="remitr informe al Grupo de Procesos Corporativos para tener en cuenta y esperar las instrucciones de aplicacion de mismo "/>
    <d v="2022-11-28T00:00:00"/>
    <x v="3"/>
    <n v="152"/>
    <s v="VENCIDA"/>
    <s v="Numero de Orfeos remitidos"/>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29"/>
    <d v="2022-10-20T00:00:00"/>
    <s v="NO CONFORMIDAD "/>
    <s v="NO CONFORMIDAD 22: GRUPO DE TALENTO HUMANO_x000a_Los accidentes e incidentes laborales registrados en los formatos GTH_FO_90 formato accidentes e incidentes laborales, diligenciados para la vigencia 2022, no cuentan con la firma del representante legal, ni del representante del COPASS."/>
    <s v="Desconocimiento por parte de la Dirección General respecto al cumplimiento de la normatividad vigente respecto a los accidentes e incidentes laborales."/>
    <x v="6"/>
    <s v="NIVEL CENTRAL"/>
    <x v="10"/>
    <m/>
    <s v="x"/>
    <s v="De Corrección"/>
    <s v="Remitir comunicación a Dirección General, donde se relacione y se contextualice la obligatoriedad del cumplimiento de la normatividad vigente respecto a los accidentes e incidentes laborales. para recibir las instrucciones correspondientes del tema"/>
    <d v="2022-11-28T00:00:00"/>
    <x v="3"/>
    <n v="152"/>
    <s v="VENCIDA"/>
    <s v="Numero de Orfeos remitidos"/>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22: GRUPO DE TALENTO HUMANO_x000a_Los accidentes e incidentes laborales registrados en los formatos GTH_FO_90 formato accidentes e incidentes laborales, diligenciados para la vigencia 2022, no cuentan con la firma del representante legal, ni del representante del COPASS."/>
    <s v="Desconocimiento por parte de la Dirección General respecto al cumplimiento de la normatividad vigente respecto a los accidentes e incidentes laborales."/>
    <x v="6"/>
    <s v="NIVEL CENTRAL"/>
    <x v="10"/>
    <m/>
    <s v="x"/>
    <s v="Correctiva"/>
    <s v="Elaborar y socializar fichas y/o comunicaciones, respecto a la conformación del COPASST una vez se cuente con la conformación del mismo"/>
    <d v="2022-11-28T00:00:00"/>
    <x v="3"/>
    <n v="152"/>
    <s v="VENCIDA"/>
    <s v="Fichas y/o comunicaciones socializadas"/>
    <s v="CANTIDAD"/>
    <n v="2"/>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30"/>
    <d v="2022-10-20T00:00:00"/>
    <s v="OBSERVACIÓN"/>
    <s v="OBSERVACION 1: GRUPO DE TALENTO HUMANO_x000a_De la auditoría realizada se observa que al momento de la desvinculación del funcionario que tiene personal a cargo no se realiza la evaluación parcial eventual, antes de retirarse del empleo, conforme la actividad 3, del procedimiento GTH_PR_26_Desvinculacion_asistida_V_1."/>
    <n v="0"/>
    <x v="6"/>
    <s v="NIVEL CENTRAL"/>
    <x v="10"/>
    <m/>
    <s v="x"/>
    <s v="Correctiva"/>
    <s v="Actualizar y Socializar el procedimiento GTH_PR_26_Desvinculacion_asistida_V_1"/>
    <d v="2022-11-28T00:00:00"/>
    <x v="3"/>
    <n v="152"/>
    <s v="VENCIDA"/>
    <s v="procedimiento GTH_PR_26_Desvinculacion_asistida_V_1actualizado y so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31"/>
    <d v="2022-10-20T00:00:00"/>
    <s v="OBSERVACIÓN"/>
    <s v="OBSERVACIÓN 2: GRUPO DE TALENTO HUMANO De acuerdo a la revisión de los expedientes 2021440610100008E,.20214406101000024E, 2015440610100006E, 20154406101000011E, 2021440610100005E, 20164406101000003E, 2021440750100013E, 2015440610100044E, 2021440750100013E, 2021440610100001E, 2015440610100151E, 20214400610100027E se evidencia que no se encuentran diligenciados, y entregados al Grupo de Gestión, Dirección Territorial, o Área protegida, según corres-ponda, los formatos de desvinculación debidamente diligenciados y firmados, conforme la actividad 6, del procedi-miento GTH_PR_26_Desvinculacion_asistida_V_1."/>
    <n v="0"/>
    <x v="6"/>
    <s v="NIVEL CENTRAL"/>
    <x v="10"/>
    <m/>
    <s v="x"/>
    <s v="Correctiva"/>
    <s v="Actualizar y Socializar el procedimiento GTH_PR_26_Desvinculacion_asistida_V_1"/>
    <d v="2022-11-28T00:00:00"/>
    <x v="3"/>
    <n v="152"/>
    <s v="VENCIDA"/>
    <s v="procedimiento GTH_PR_26_Desvinculacion_asistida_V_1actualizado y so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32"/>
    <d v="2022-10-20T00:00:00"/>
    <s v="NO CONFORMIDAD "/>
    <s v="NO CONFORMIDAD 23: GRUPO DE TALENTO HUMANO_x000a_Se evidencia que el GTH_PR21 Procedimiento de reporte e investigación de accidentes e incidentes de trabajo V3, no ha sido actualizado desde febrero del 2015, el cual debería tener asociado entre sus actividades el formato GTH_F90 Investigación de Accidentes e incidentes laborales (actualizado el día 06 de noviembre de 2018) y que se viene implementando desde esa fecha."/>
    <s v="No se habían identificado una necesidad por parte del Grupo de Talento Humano generar una actualización en el procedimiento."/>
    <x v="6"/>
    <s v="NIVEL CENTRAL"/>
    <x v="10"/>
    <m/>
    <s v="x"/>
    <s v="De Corrección"/>
    <s v="Actualizar el procedimiento de reporte e investigación de accidentes e incidentes de trabajo"/>
    <d v="2022-11-28T00:00:00"/>
    <x v="3"/>
    <n v="152"/>
    <s v="VENCIDA"/>
    <s v="Procedimiento de reporte e investigación de accidentes e incidentes de trabajo Actu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23: GRUPO DE TALENTO HUMANO_x000a_Se evidencia que el GTH_PR21 Procedimiento de reporte e investigación de accidentes e incidentes de trabajo V3, no ha sido actualizado desde febrero del 2015, el cual debería tener asociado entre sus actividades el formato GTH_F90 Investigación de Accidentes e incidentes laborales (actualizado el día 06 de noviembre de 2018) y que se viene implementando desde esa fecha."/>
    <s v="No se habían identificado una necesidad por parte del Grupo de Talento Humano generar una actualización en el procedimiento."/>
    <x v="6"/>
    <s v="NIVEL CENTRAL"/>
    <x v="10"/>
    <m/>
    <s v="x"/>
    <s v="Correctiva"/>
    <s v="Socializar el procedimiento  de reporte e investigación de accidentes e incidentes de trabajo"/>
    <d v="2022-11-28T00:00:00"/>
    <x v="3"/>
    <n v="152"/>
    <s v="VENCIDA"/>
    <s v="Procedimiento de reporte e investigación de accidentes e incidentes de trabajo socializado"/>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n v="1033"/>
    <d v="2022-10-20T00:00:00"/>
    <s v="NO CONFORMIDAD "/>
    <s v="NO CONFORMIDAD 24: GRUPO DE TALENTO HUMANO_x000a_Se evidencia que, para la vigencia del 2022, la entidad no ha formalizado la conformación del Comité Paritario de Seguridad y Salud en el Trabajo COPASST."/>
    <s v="Desconocimiento por parte de la Dirección General respecto al cumplimiento del artículo 5 de Resolución 2013 de 1986 “Por la cual se reglamenta la organización y funcionamiento de los Comités de Medicina, Higiene y Seguridad Industrial en los lugares de trabajo"/>
    <x v="6"/>
    <s v="NIVEL CENTRAL"/>
    <x v="10"/>
    <m/>
    <s v="x"/>
    <s v="De Corrección"/>
    <s v="Remitir comunicación a Dirección General, donde se relacione y se contextualice la obligatoriedad del artículo 5 de Resolución 2013 de 1986 “Por la cual se reglamenta la organización y funcionamiento de los Comités de Medicina, Higiene y Seguridad Industrial en los lugares de trabajo para recibir las instrucciones correspondientes del tema"/>
    <d v="2022-11-28T00:00:00"/>
    <x v="3"/>
    <n v="152"/>
    <s v="VENCIDA"/>
    <s v="Numero de Orfeos remitidos"/>
    <s v="CANTIDAD"/>
    <n v="1"/>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m/>
    <d v="2022-10-20T00:00:00"/>
    <s v="NO CONFORMIDAD "/>
    <s v="NO CONFORMIDAD 24: GRUPO DE TALENTO HUMANO_x000a_Se evidencia que, para la vigencia del 2022, la entidad no ha formalizado la conformación del Comité Paritario de Seguridad y Salud en el Trabajo COPASST."/>
    <s v="Desconocimiento por parte de la Dirección General respecto al cumplimiento del artículo 5 de Resolución 2013 de 1986 “Por la cual se reglamenta la organización y funcionamiento de los Comités de Medicina, Higiene y Seguridad Industrial en los lugares de trabajo"/>
    <x v="6"/>
    <s v="NIVEL CENTRAL"/>
    <x v="10"/>
    <m/>
    <s v="x"/>
    <s v="Correctiva"/>
    <s v="Elaborar y socializar fichas y/o comunicaciones, respecto a la conformación del COPASST una vez se cuente con la conformación del mismo"/>
    <d v="2022-11-28T00:00:00"/>
    <x v="3"/>
    <n v="152"/>
    <s v="VENCIDA"/>
    <s v="Fichas y/o comunicaciones socializadas"/>
    <s v="CANTIDAD"/>
    <n v="2"/>
    <m/>
    <m/>
    <s v="FANNY SABOGAL AGUDELO"/>
    <m/>
    <m/>
    <m/>
    <x v="0"/>
    <m/>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RESULTADOS ENCUESTA SATISFACCIÓN"/>
    <n v="1034"/>
    <m/>
    <s v="NO CONFORMIDAD "/>
    <s v="NO CONFORMIDAD No. 1 PNN GORGONA. Se identificó en el  análisis de las encuestas de satisfacción un porcentaje del 14% al estado regular las condiciones de los senderos del Parque Nacional Naural  Gorgona"/>
    <s v="El Area Protegida  presenta una humedad constante del 90%, que afecta constantemente el estado de los senderos"/>
    <x v="2"/>
    <s v="DTPA"/>
    <x v="8"/>
    <m/>
    <s v="x"/>
    <s v="Correctiva"/>
    <s v="Efectuar mantenimiento periódico (trimestral) a los senderos del Area Protegida,a cargo del  Parque  Natural"/>
    <d v="2023-01-01T00:00:00"/>
    <x v="33"/>
    <n v="150"/>
    <s v="VENCIDA"/>
    <s v="Número de mantenimientos efectuados a los senderos del Area Protegida"/>
    <s v="CANTIDAD"/>
    <s v="2 informes de mantenimiento de efectuados"/>
    <m/>
    <m/>
    <s v="MARIA MERCEDES MEDINA - ABOGADA 2"/>
    <m/>
    <m/>
    <m/>
    <x v="0"/>
    <m/>
    <s v="Se aprueba plan de mejoramiento con comunicación interna No 20221200011383 de fecha 05 de diciembre de 2022. "/>
  </r>
  <r>
    <s v="RESULTADOS ENCUESTA SATISFACCIÓN"/>
    <n v="1035"/>
    <d v="2022-10-30T00:00:00"/>
    <s v="OBSERVACIÓN"/>
    <s v="Observación No.1: Los visitantes califican con un 22% de insatisfacción las actividades de avistamiento de aves del SFF Galeras. "/>
    <m/>
    <x v="11"/>
    <s v="DTAO"/>
    <x v="22"/>
    <m/>
    <s v="x"/>
    <s v="De Mejora"/>
    <s v="Ubicar en un lugar visible de la cabaña de PVC donde se hace atención a visitantes, una infografía (pendón o afiche) que brinde información al visitante de las posibles especies de aves que se pueden observar en el sector."/>
    <d v="2022-11-01T00:00:00"/>
    <x v="21"/>
    <n v="304"/>
    <s v="VENCIDA"/>
    <s v="infografia (pendón o afiche) instalado "/>
    <s v="CANTIDAD"/>
    <n v="1"/>
    <m/>
    <m/>
    <s v="FANNY SABOGAL AGUDELO "/>
    <m/>
    <m/>
    <m/>
    <x v="0"/>
    <m/>
    <s v="Mediante memorando con radicado Orfeo No 20221200011403 de fecha 5 diciembre de 2022 se aprobó la suscripción del plan de mejoramiento. _x000a__x000a__x000a_30/11/2023 Mediante memorando 20231200006913 del 24 de noviembre del 2023, se solicito al responsable las evidencias  de las acciones que se encuentran en estado abierto vencido."/>
  </r>
  <r>
    <s v="AUDITORIA INTERNA "/>
    <n v="1042"/>
    <d v="2022-10-21T00:00:00"/>
    <s v="NO CONFORMIDAD "/>
    <s v="NO CONFORMIDAD No.1 DIRECCIÓN TERRITORIAL ANDES NORORIENTALES -. PNN Catatumbo Barí:_x000a_En el proceso de verificación realizado por el Grupo de Control Interno no se pudo evidenciar informe de implementación del Plan de Emergencias y Contingencias por Des7astres Naturales y Socionaturales - PECDNS por parte de PNN Catatumbo Barí, para la vigencia 2020 en cumplimiento de la Actividad No. 9 del Procedimiento AAMB_PR_06 Gestión del Riesgo Desastres Naturales V6."/>
    <s v="No se logro evidenciar el cumplimiento de las actividades de implementación del PECDNS del PNN Catatumbo Bari por los Problemas de conectvidad electrica e internet."/>
    <x v="0"/>
    <s v="DTAN"/>
    <x v="15"/>
    <s v="x"/>
    <m/>
    <s v="Correctiva"/>
    <s v="Implentación del PECDNS del PNN Catatumbo Bari, en la vigencia 2021 - 2023  en la juridicción del Area Protegida."/>
    <d v="2022-12-15T00:00:00"/>
    <x v="34"/>
    <n v="137"/>
    <s v="VENCIDA"/>
    <s v="ACTAS Y LISTAS DE ASITENCIA Implentación PECDNS"/>
    <s v="CANTIDAD"/>
    <n v="4"/>
    <m/>
    <m/>
    <s v="ELSA ROSMERY LEÓN"/>
    <m/>
    <m/>
    <m/>
    <x v="0"/>
    <m/>
    <s v="Se suscribe con Orfeo No 20221200012053 de fecha 26/12/2022_x000a__x000a_12/07/2023:Mediante memorando No. 20235510002383 del 27 de junio de 2023, el Responsable remitió al Grupo de Control Interno, las evidencias del Plan de Mejoramiento por Procesos - Gestión._x000a__x000a_12/07/2023:  Mediante memorando Mediante memorando No.20231200004243 del 13 de julio de 2023 el Grupo de Control Interno informó que deben realizarse las acciones necesarias para dar cumplimiento a la acción_x000a__x000a_13/07/2023: Mediante memorando No. 20235510002393 del 27 de junio de 2023, el Responsable remitió al Grupo de Control Interno, solicitud pórroga para el día 30 de agosto de 2023_x000a__x000a_13/07/2023: Mediante memorando No. 20231200004253 del 13  de julio de 2023, el Grupo de Control Interno comunicó que el plazo de entrega de la acción es el día 14 de agosto de 2023_x000a__x000a_17/10/2023: Mediante memorando No.20235510003473  del 29 de agosto  de 2023, el reponsable remitió evidencia:Informe Implementación PECDNS 2021-2023, el Grupo de Control Interno costató que la evidencia aportada no generan el cumplimiento de la misma por lo cual mediante memorando No. 20231200005993 del 17 de octubre de 2023 comunicó que se debe aportar Informe de Implementación correspondiente a la vigencia 2022. Adiconalmente se informó que se concede prórroga para el 24 de octubre de 2023._x000a__x000a_21/11/2023:  Medianete memorando No.20235510004373 del 3 de noviembre de 2023 el responsable remitió evidencias. El Grupo de Control Interno validó la información por lo cual mediante memorando No. 20231200006723 del 21 de noviembre de 2023 informo que para dar cierre a la  se debe remitir a el informe de implementación de la vigencia auditada para dar satisfactoriamente el cierre a la acción de la No conformidad No.1. _x000a__x000a_30/11/2023 Mediante memorando 20231200006893 del 24 de noviembre del 2023, se solicito al responsable las evidencias  de las acciones que se encuentran en estado abierto vencido._x000a__x000a_20/12/2023:  Mediante memorando 20235510005083  del 13  de diciembre del 2023 solicitó prórroga de la acción, mediante memorando No. xxxxx del xxxx el grupo de control interno concedió prórroga hasta el día xxxxxxx"/>
  </r>
  <r>
    <s v="AUDITORIA INTERNA "/>
    <n v="1043"/>
    <d v="2022-10-21T00:00:00"/>
    <s v="NO CONFORMIDAD "/>
    <s v="NO CONFORMIDAD No.2: DIRECCIÓN TERRITORIAL ANDES NORORIENTALES- PNN CATATUMBO BARÍ, EL COCUY, PISBA Y ÁREA DE ESTORAQUES:_x000a_En la verificación adelantada en la auditoría no se logró evidenciar asesoramiento por parte de la DTAN, al personal de las áreas protegidas en la estructuración y actualización de los Planes de Contingencia para Riesgo Público y en el desarrollo de la articulación interinstitucional, con las entidades involucradas con la problemática presente en las Áreas, incumpliendo la actividad 6 del Procedimiento AAMB_PR_07 Gestión del Riesgo Público V5."/>
    <s v="No hubo personal para acompañar a los Parques PNN CATATUMBO BARÍ, EL COCUY, PISBA Y ÁREA DE ESTORAQUES en el proceso de ajustes de los PCRP en la Vigencia 2020 - 2021"/>
    <x v="0"/>
    <s v="DTAN"/>
    <x v="15"/>
    <s v="x"/>
    <m/>
    <s v="Correctiva"/>
    <s v="Realizar acompañamiento a las AP en las PNN CATATUMBO BARÍ, EL COCUY, PISBA Y ÁREA DE ESTORAQUES en los ajsutes del PCRP par la vigencia 2021 - 2023"/>
    <d v="2022-12-15T00:00:00"/>
    <x v="35"/>
    <n v="44"/>
    <s v="VENCIDA"/>
    <s v="comunicaciones ( Email_ Oficio - Memorandos) acompañando proceso de asjutes de  los PCRP"/>
    <s v="CANTIDAD"/>
    <n v="4"/>
    <m/>
    <m/>
    <s v="PAULA ANDREA ARCINIEGAS"/>
    <m/>
    <m/>
    <m/>
    <x v="0"/>
    <m/>
    <s v="Se suscribe con Orfeo No 20221200012053 de fecha 26/12/2022_x000a_27/06/2023: Mediante memorando No. 20235510002123 de fecha 6 de junio de 2023, el responsable solicito modificación de la descripción de la acción de la No Conformidad No. 2._x000a__x000a_27/06/2023: : Mediante memorando No. 20231200003603  de fecha 28 de junio de 2023, el Grupo de Control Interno, informó que no se concede cambio a la descripción de la acción, debido a que está no cumple con la actividad No.6 del Procedimiento._x000a__x000a_12/07/2023:Mediante memorando No. 20235510002383 del 27 de junio de 2023, el Responsable remitió al Grupo de Control Interno, las evidencias del Plan de Mejoramiento por Procesos - Gestión._x000a__x000a_12/07/2023:  Mediante memorando Mediante memorando No.20231200004243 del 13 de julio de 2023 el Grupo de Control Interno informó que deben realizarse las acciones necesarias para dar cumplimiento a la acción_x000a__x000a_13/07/2023: Mediante memorando No. 20235510002393 del 27 de junio de 2023, el Responsable remitió al Grupo de Control Interno, solicitud pórroga para el día 30 de agosto de 2023_x000a__x000a_13/07/2023: Mediante memorando No. 20231200004253 del 13  de julio de 2023, el Grupo de Control Interno comunicó que el plazo de entrega de la acción es el día 14 de agosto de 2023_x000a__x000a_17/10/2023: Mediante memorando No.20235510003473 del 29 de agosto de 2023, el reponsable remitió solicutd de prórroga para el cumplimiento de la acción, el Grupo de Control Interno evaluó la justificiacón y mediante memorando No. 20231200005993  del 17 de octubte de 2023 informó la ampliación para la ejecución de la acción, con fecha del 15 de noviembre de 2023._x000a__x000a_30/11/2023 Mediante memorando 20231200006893 del 24 de noviembre del 2023, se solicito al responsable las evidencias  de las acciones que se encuentran en estado abierto vencido._x000a__x000a_20/12/2023:  Mediante memorando 20235510005083  del 13  de diciembre del 2023 solicitó prórroga de la acción, mediante memorando No. xxxxx del xxxx el grupo de control interno concedió prórroga hasta el día xxxxxxx_x000a__x000a_"/>
  </r>
  <r>
    <s v="AUDITORIA INTERNA "/>
    <n v="1044"/>
    <d v="2022-10-21T00:00:00"/>
    <s v="NO CONFORMIDAD "/>
    <s v="NO CONFORMIDAD No 4. DTAN, PNN COCUY, SUBDIRECCIÓN DE GESTIÓN Y MANEJO:_x000a_De la verificación realizada para el PNN Cocuy se evidencia que no se encuentra adoptada la actualización del plan de manejo mediante acto administrativo, sin que exista evidencia física o digital de los motivos que han impedido dicha adopción, incumpliendo el Procedimiento AMSPNN_PR_20 Actualización Instrumentos de Planeación V3"/>
    <s v="No se ha convocado una reunión con los tres niveles para revisar el tema que corresponde a la actualización del plan de manejo del PNN Cocuy"/>
    <x v="0"/>
    <s v="DTAN"/>
    <x v="15"/>
    <s v="x"/>
    <m/>
    <s v="Correctiva"/>
    <s v="Remitir a la Dirección Territorial el documento Plan de Emergencias y Contingencias por Desastres Naturales y Socio naturales - PECDNS actualizado, mediante el gestor documental Orfeo."/>
    <d v="2022-12-16T00:00:00"/>
    <x v="34"/>
    <s v="CERRADA"/>
    <s v="CERRADA"/>
    <s v="Memorando enviados por Tecnico DTAN  con la convocatoria a reunión de los 3 niveles "/>
    <s v="CANTIDAD"/>
    <n v="1"/>
    <m/>
    <m/>
    <s v="ELSA ROSMERY LEÓN"/>
    <m/>
    <m/>
    <m/>
    <x v="1"/>
    <d v="2023-11-21T00:00:00"/>
    <s v="Se suscribe con Orfeo No 20221200012053 de fecha 26/12/2022_x000a__x000a_12/07/2023:Mediante memorando No. 20235510002383 del 27 de junio de 2023, el Responsable remitió al Grupo de Control Interno, las evidencias del Plan de Mejoramiento por Procesos - Gestión._x000a__x000a_12/07/2023:  Mediante memorando Mediante memorando No.20231200004243 del 13 de julio de 2023 el Grupo de Control Interno informó que deben realizarse las acciones necesarias para dar cumplimiento a la acción_x000a__x000a_13/07/2023: Mediante memorando No. 20235510002393 del 27 de junio de 2023, el Responsable remitió al Grupo de Control Interno, solicitud pórroga para el día 30 de agosto de 2023_x000a__x000a_13/07/2023: Mediante memorando No. 20231200004253 del 13  de julio de 2023, el Grupo de Control Interno comunicó que el plazo de entrega de la acción es el día 14 de agosto de 2023_x000a__x000a_17/10/2023: Mediante memorando No.20235510003473  del 29 de agosto  de 2023, el reponsable remitió evidencia:Lista de asistencia del Análisis Plan de Manejo PNN El Cocuy, el Grupo de Control Interno costató que la evidencia aportada no generan el cumplimiento de la misma por lo cual mediante memorando No. 20231200005993 del 17 de octubre 2023 comunicó que se debe aportar documentación que indique la actualización del Plan de Manejo. Adiconalmente se informó que se concede prórroga para el 24 de octubre de 2023._x000a__x000a_21/11/2023:  Medianete memorando No.20235510004373 del 3 de noviembre de 2023 el responsable remitió evidencias. El Grupo de Control Interno validó la información por lo cual mediante memorando No. 20231200006723 del 21 de noviembre de 2023  socializó el cierre de la No conformidad No.4"/>
  </r>
  <r>
    <s v="SEGUIMIENTO MAPA DE RIESGOS"/>
    <n v="1046"/>
    <d v="2022-11-03T00:00:00"/>
    <s v="NO CONFORMIDAD "/>
    <s v="La RNN Puinawai no Presentó los reportes  del protocolo de PVC conforme a los lineamientos establecidos en el documento vigente de PVC,  para la revisión del Nivel Territorial y validación del Nivel Central, incumpliendo la generación de evidencias establecidas en el Riesgo No. 22 del proceso Autoridad Ambiental como son los _x000a_informes trimestrales del protocolo de PVC."/>
    <s v="La RNN Puinawai no cuenta con personal para avanzar en la formulación e implementación del Protocolo de Prevención, Vigilancia y Control, que le permita dar cumplimiento al reporte cuatrimestral del riesgo No. 22, consistente en la generación de informes trimestrales de PVC."/>
    <x v="9"/>
    <s v="DTAM"/>
    <x v="23"/>
    <s v="x"/>
    <m/>
    <s v="De Corrección"/>
    <s v="Identificar y socializar al interior de la RNN Puinawai los documentos: Informe trimestral de acciones de PVC, Programación de trimestral de recorridos de PVC, Ejecución trimestral de recorridos de PVC, procedimiento Prevención, Vigilancia y Control, Lineamiento de prevención, vigilancia y control, Lineamientos para la Formulación e Implementación de Protocolos de PVC, del proceso Autoridad Ambiental."/>
    <d v="2022-11-08T00:00:00"/>
    <x v="36"/>
    <s v="CERRADA"/>
    <s v="CERRADA"/>
    <s v="Acta de socialización"/>
    <s v="CANTIDAD"/>
    <n v="1"/>
    <m/>
    <m/>
    <s v="ELSA ROSMERY LEÓN"/>
    <m/>
    <m/>
    <m/>
    <x v="1"/>
    <d v="2023-09-14T00:00:00"/>
    <s v="Suscrito mediante orfeo No 20221200011473 del 06-12-2022_x000a_GCI 20/04/2023: Mediante orfeo no. 20235000001693   de fecha 16-02-2023 el responsable solicitó prórroga para el cumplimiento del Plan de Mejoramiento para la fecha 29/05/2023 , a razón de  que los procesos de contratación se encuentan en proceso. _x000a_GCI:20/04/2023: El Grupo de Control Interno mediante memorando no.20235000001693 de  fecha 16-02-2023 concedió la prórroga para el cumplimiento del Plan de Mejoramiento _x000a_30/11/2023 Mediante memorando 20231200006863 del 24 de noviembre del 2023, se solicito al responsable las evidencias  de las acciones que se encuentran en estado abierto vencido._x000a__x000a_27/12/2023: Cerrada mediante memroando No. 20231200005183 del 14 de spetiembre de 2023"/>
  </r>
  <r>
    <s v="SEGUIMIENTO MAPA DE RIESGOS"/>
    <m/>
    <d v="2022-11-03T00:00:00"/>
    <s v="NO CONFORMIDAD "/>
    <s v="La RNN Puinawai no Presentó los reportes  del protocolo de PVC conforme a los lineamientos establecidos en el documento vigente de PVC,  para la revisión del Nivel Territorial y validación del Nivel Central, incumpliendo la generación de evidencias establecidas en el Riesgo No. 22 del proceso Autoridad Ambiental como son los _x000a_informes trimestrales del protocolo de PVC."/>
    <s v="La RNN Puinawai no cuenta con personal para avanzar en la formulación e implementación del Protocolo de Prevención, Vigilancia y Control, que le permita dar cumplimiento al reporte cuatrimestral del riesgo No. 22, consistente en la generación de informes trimestrales de PVC."/>
    <x v="9"/>
    <s v="DTAM"/>
    <x v="23"/>
    <s v="x"/>
    <m/>
    <s v="Correctiva"/>
    <s v="Incluir en el ejercicio de planeación para la vigencia 2023 la contratación por prestación de servicios de un profesional para abordar los temas asociados al proceso Autoridad Ambienta."/>
    <d v="2022-11-08T00:00:00"/>
    <x v="36"/>
    <s v="CERRADA"/>
    <s v="CERRADA"/>
    <s v="Profesional vinculado mediante Contrato de prestación de servicios"/>
    <s v="CANTIDAD"/>
    <n v="1"/>
    <m/>
    <m/>
    <s v="RAYMON GUILLERMO SALES CONTRERAS"/>
    <m/>
    <m/>
    <m/>
    <x v="1"/>
    <d v="2023-09-14T00:00:00"/>
    <s v="Suscrito mediante orfeo No 20221200011473 del 06-12-2022_x000a_GCI 20/04/2023: Mediante orfeo no. 20235000001693   de fecha 16-02-2023 el responsable solicitó prórroga para el cumplimiento del Plan de Mejoramiento para la fecha 29/05/2023 , a razón de  que los procesos de contratación se encuentan en proceso. _x000a_GCI:20/04/2023: El Grupo de Control Interno mediante memorando no.20235000001693 de  fecha 16-02-2023 concedió la prórroga para el cumplimiento del Plan de Mejoramiento _x000a_Se concedió prorroga mediante orfeo radicado No 20231200003283 del 14-06-2023 _x000a_30/11/2023 Mediante memorando 20231200006863 del 24 de noviembre del 2023, se solicito al responsable las evidencias  de las acciones que se encuentran en estado abierto vencido._x000a__x000a__x000a_27/12/2023: Cerrada mediante memroando No. 20231200005183 del 14 de spetiembre de 2023"/>
  </r>
  <r>
    <s v="SEGUIMIENTO MAPA DE RIESGOS"/>
    <m/>
    <d v="2022-11-03T00:00:00"/>
    <s v="NO CONFORMIDAD "/>
    <s v="La RNN Puinawai no Presentó los reportes  del protocolo de PVC conforme a los lineamientos establecidos en el documento vigente de PVC,  para la revisión del Nivel Territorial y validación del Nivel Central, incumpliendo la generación de evidencias establecidas en el Riesgo No. 22 del proceso Autoridad Ambiental como son los _x000a_informes trimestrales del protocolo de PVC."/>
    <s v="La RNN Puinawai no cuenta con personal para avanzar en la formulación e implementación del Protocolo de Prevención, Vigilancia y Control, que le permita dar cumplimiento al reporte cuatrimestral del riesgo No. 22, consistente en la generación de informes trimestrales de PVC."/>
    <x v="9"/>
    <s v="DTAM"/>
    <x v="23"/>
    <s v="x"/>
    <m/>
    <s v="Correctiva"/>
    <s v="Generar e implementar el protocolo de prevención, Vigilancia y Control, de conformidad con los documentos del Sistema de Gestión Integrado, del Proceso Autoridad Ambiental."/>
    <d v="2023-01-30T00:00:00"/>
    <x v="36"/>
    <s v="CERRADA"/>
    <s v="CERRADA"/>
    <s v="Protocolo de PVC formulado y en implementación"/>
    <s v="CANTIDAD"/>
    <n v="1"/>
    <m/>
    <m/>
    <s v="RAYMON GUILLERMO SALES CONTRERAS"/>
    <m/>
    <m/>
    <m/>
    <x v="1"/>
    <d v="2023-12-27T00:00:00"/>
    <s v="Suscrito mediante orfeo No 20221200011473 del 06-12-2022_x000a_Se concedió prorroga mediante orfeo radicado No 20231200003283 del 14-06-2023 _x000a_30/11/2023 Mediante memorando 20231200006863 del 24 de noviembre del 2023, se solicito al responsable las evidencias  de las acciones que se encuentran en estado abierto vencido._x000a__x000a_27/12/2023: Mediante memorando No.  20235000015933 del 12 de diciembre de 2023 el responsable remitió evidencias para el cierre de la acción,  el Grupo de Control Interno valido las evidencias, por lo cual mediante memorando No. 20231200008513 del 27 de diciembre de 2023 socializó el cierre de la acción."/>
  </r>
  <r>
    <s v="AUDITORIA INTERNA "/>
    <n v="1047"/>
    <d v="2022-06-23T00:00:00"/>
    <s v="NO CONFORMIDAD "/>
    <s v="En cumplimiento del marco normativo de la la Resolución No 321 de 2015, modificada por la Resolución 538 de 2015,_x000a_de acuerdo a la racionalización de trámites, se evidencia que no se ha implementado por la Subdirección Administrativa_x000a_y Financiera, y el Grupo de Tecnologías de la Información y las Comunicaciones GTIC, el software y/o herramienta_x000a_liquidadora de servicios de evaluación y seguimiento de los trámites de la entidad."/>
    <s v="No se definieron las reglas de negocio que permiten finalizar el desarrollo para implementar el modulo  liquidador. _x000a_"/>
    <x v="4"/>
    <s v="NIVEL CENTRAL"/>
    <x v="24"/>
    <m/>
    <s v="x"/>
    <s v="Correctiva"/>
    <s v="Dar cumplimiento a la solicitud realizada por el Usuario  para la liquidación de trámites a traves de la Ventanilla ünica. "/>
    <d v="2022-11-15T00:00:00"/>
    <x v="28"/>
    <n v="-184"/>
    <s v="A TIEMPO"/>
    <s v="URL en la pagina web para el ingreso a VU (Modulo liquidador trámites)"/>
    <s v="CANTIDAD"/>
    <n v="1"/>
    <m/>
    <m/>
    <s v="CARLOS FREDY REY"/>
    <m/>
    <m/>
    <m/>
    <x v="0"/>
    <m/>
    <s v="Suscrito mediante orfeo No 20221200011503 del 06-12-2022_x000a_28/06/2023: Se radica el memorando N° 20231200003703, a través del cual se solicita al proceso responsable de Tecnologías de la Información y Comunicaciones, enviar las evidencias de las acciones que vencen el 30 de junio de 2023._x000a__x000a_17/07/2023: mediante memoranto N° 20231200004333 del 18 de julio de 20123, el Grupo de Control Interno aprueba la prorroga solicitada a través del memorando No. 20231600157813 del 12 de julio de 2023 por el Grupo Tecnologías de la Información y las Comunicaciones, por lo que se procederá a realizar el ajuste de la fecha de cumplimiento al 30 de septiembre de 2023 para la acción planteada._x000a__x000a_29/09/2023: a través de memorando No. 20231200005283 del día 29 de septiembre de 2023 se solicitó al coordinador del Grupo de Tecnologías y Seguridad de la Información, enviar las evidencias de cumplimiento correspondientes a la acción planteada para este Plan de Mejoramiento. Se radica el memorando N° 20231200003703, a través del cual se solicita al proceso responsable de Tecnologías de la Información y Comunicaciones, enviar las evidencias de las acciones que vencen el 30 de junio de 2023._x000a__x000a_17/07/2023: mediante memoranto N° 20231200004333 del 18 de julio de 20123, el Grupo de Control Interno aprueba la prorroga solicitada a través del memorando No. 20231600157813 del 12 de julio de 2023 por el Grupo Tecnologías de la Información y las Comunicaciones, por lo que se procederá a realizar el ajuste de la fecha de cumplimiento al 30 de septiembre de 2023 para la acción planteada._x000a__x000a_29/09/2023: a través de memorando No. 20231200005283 del día 29 de septiembre de 2023 se solicitó al coordinador del Grupo de Tecnologías y Seguridad de la Información, enviar las evidencias de cumplimiento correspondientes a la acción planteada para este Plan de Mejoramiento._x000a__x000a_12/10/2023: A través del memorando No. 20231600158893 del 10 de octubre de 2023, el grupo responsable informa que no ha podido cumplir con la acción propuesta, por lo que el GCI emitirá un memorando nuevo solicitando una nueva fecha de entrega. _x000a__x000a_24/10/2023: A través de memorando No. 20231200006103 del 23 de octubre de 2023, el GCI solicita al grupo responsable informar la nueva fecha de entrega de la acción pendiente._x000a__x000a_16/11/2023: a través de memorando No. 20231600159333 del 26 de octubre de 2023, el proceso responsable solicita prorroga para el cumplimiuento de la acción propuesta._x000a__x000a_28/11/2023: mediante memorando No 20231200006553 del 14 de noviembre de 2023 se aprueba solicitud de prorroga hasta el 30 de junio de 2024"/>
  </r>
  <r>
    <s v="AUDITORIA INTERNA "/>
    <m/>
    <d v="2022-06-23T00:00:00"/>
    <s v="NO CONFORMIDAD "/>
    <s v="En cumplimiento del marco normativo de la la Resolución No 321 de 2015, modificada por la Resolución 538 de 2015,_x000a_de acuerdo a la racionalización de trámites, se evidencia que no se ha implementado por la Subdirección Administrativa_x000a_y Financiera, y el Grupo de Tecnologías de la Información y las Comunicaciones GTIC, el software y/o herramienta_x000a_liquidadora de servicios de evaluación y seguimiento de los trámites de la entidad."/>
    <s v="No se definieron las reglas de negocio que permiten finalizar el desarrollo para implementar el modulo  liquidador. _x000a_"/>
    <x v="4"/>
    <s v="NIVEL CENTRAL"/>
    <x v="24"/>
    <m/>
    <s v="x"/>
    <s v="De Corrección"/>
    <s v="Atender los parametros solicitados al GTEA para la liquidación de trámites. "/>
    <d v="2022-11-15T00:00:00"/>
    <x v="7"/>
    <s v="CERRADA"/>
    <s v="CERRADA"/>
    <s v="Memorando Orfeo parametros solicitados"/>
    <s v="CANTIDAD"/>
    <n v="1"/>
    <m/>
    <m/>
    <s v="CARLOS FREDY REY"/>
    <m/>
    <m/>
    <m/>
    <x v="1"/>
    <d v="2023-11-23T00:00:00"/>
    <s v="Suscrito mediante orfeo No 20221200011503 del 06-12-2022_x000a__x000a_28/06/2023: Se radica el memorando N° 20231200003703, a través del cual se solicita al proceso responsable de Tecnologías de la Información y Comunicaciones, enviar las evidencias de las acciones que vencen el 30 de junio de 2023._x000a__x000a_17/07/2023: mediante memoranto N° 20231200004333 del 18 de julio de 20123, el Grupo de Control Interno aprueba la prorroga solicitada a través del memorando No. 20231600157813 del 12 de julio de 2023 por el Grupo Tecnologías de la Información y las Comunicaciones, por lo que se procederá a realizar el ajuste de la fecha de cumplimiento al 30 de septiembre de 2023 para la acción planteada._x000a__x000a_29/09/2023: a través de memorando No. 20231200005283 del día 29 de septiembre de 2023 se solicitó al coordinador del Grupo de Tecnologías y Seguridad de la Información, enviar las evidencias de cumplimiento correspondientes a la acción planteada para este Plan de Mejoramiento._x000a__x000a_23/10/2023: a través de memorando No. 20231600158703 del 28 de septiembre de 2023 el procesos responsable remite el memorando donde solicita los parametros a tener en cuenta para la programación del software, como fórmulas, variables, valores y demás datos pertinentes._x000a__x000a_24/10/2023: A través del memorando No. 20231200006213 del 24 de octubre de 2023, el Grupo de Control Interno solicitó al proceso proceso responsable sopotar las evidencias para proceder con el cierre de la acción._x000a__x000a_28/11/2023: a través de memorando No. 20231200006843 del 23 de noviembre de 2023 se informa al responsable de proceso sobre el cierre de la acción propuesta._x000a__x000a_"/>
  </r>
  <r>
    <s v="AUDITORIA INTERNA "/>
    <n v="1048"/>
    <d v="2022-10-24T00:00:00"/>
    <s v="OBSERVACIÓN"/>
    <s v="OBSERVACIÓN 7: Al verificar las evidencias aportadas por el proceso de Gestión Financiera, respecto al cumplimiento de la actividad No 10, del procedimiento Recepción de información financiera de los convenios, proyectos de cooperación nacional no oficial e internacional para registros en los estados financieros, en cuanto a la retroalimentación trimestral por información pendiente, incoherencias u otras temas específicos, no se cumple con lo establecido respecto a la remisión del memorando, así como tampoco se evidencia el cumplimiento de la periodicidad de la misma que indica “Trimestralmente”, toda vez que, no se está remitiendo la información de manera oportuna por parte de la Oficina Asesora de Planeación, dentro de los tiempos establecidos."/>
    <m/>
    <x v="3"/>
    <s v="NIVEL CENTRAL"/>
    <x v="25"/>
    <m/>
    <s v="x"/>
    <s v="De Mejora"/>
    <s v="Solicitar al Grupo de Gestión Financiera la modificación de los siguientes documentos:_x000a_Procedimiento Recepción de información financiera de los convenios/proyectos de cooperación nacional no oficial e internacional para registro en los estados financieros código GRFN_PR_23_x000a_y  manual de políticas contables operativas y anexos código GRFN_MN_01, _x000a_En lo relacionado a los plazos y responsabilidades de la Oficina Asesora de Planeación, con el objetivo de ajustar la periodicidad de la remisión y el control de la información de los proyectos de cooperación internacionales de la Entidad como insumo entregado por la OAP y estandarizar los dos documentos, teniendo en cuenta el marco normativo y que la actividad depende de terceros, y generar la revisión del documento previa oficialización por la Jefe Oficina Asesora de Planeación"/>
    <d v="2022-12-20T00:00:00"/>
    <x v="37"/>
    <s v="CERRADA"/>
    <s v="CERRADA"/>
    <s v="Comunicación y/o asistencia con los aportes de la OAP al Grupo de Gestión de Recursos Financieros."/>
    <s v="CANTIDAD"/>
    <n v="1"/>
    <m/>
    <m/>
    <s v="ELSA ROSMERY LEÓN"/>
    <m/>
    <m/>
    <m/>
    <x v="1"/>
    <d v="2023-12-14T00:00:00"/>
    <s v="Suscripción Plan de mejoramiento  mediante memorando No 20221200011923 de fecha 22 de diciembre del 2022._x000a__x000a_15/06/2023:  Mediante memorandoNo.20231400001593 de fecha 13 de junio de 2023, el Responsable solicitó prórroga para el cumplimiento de las acciones para el día 30 de octubre de 2023, ya que no cuentan con la evidencia. _x000a__x000a_15/06/2023: Mediante memorando No. 20231200003343 de fecha 15 de junio de 2023, el Grupo de Control Interno aprobó la prórroga para el cumplimiento de la acción de mejora._x000a__x000a_15/12/2023: Mediante memorando No.20231200007193  del 4 de diciembre de 2023, se requirio evidencias de las acciones que se encuenrtan en estado abierto vencidas con el fin de actualizar la matriz._x000a__x000a_15/12/2023 : Mediante memorando No. 20231200008113 del 14 diciembre de 2023 se socializó el cierre acción de la observación no. 7."/>
  </r>
  <r>
    <s v="AUDITORIA INTERNA "/>
    <n v="1049"/>
    <d v="2022-10-24T00:00:00"/>
    <s v="OBSERVACIÓN"/>
    <s v="Al verificar las evidencias aportadas por el proceso de Gestión Financiera, respecto al cumplimiento de la actividad No 10, del procedimiento Recepción de información financiera de los convenios, proyectos de cooperación nacional no oficial e internacional para registros en los estados financieros, en cuanto a la retroalimentación trimestral por información pendiente, incoherencias u otras temas específicos, no se cumple con lo establecido respecto a la remisión del memorando, así como tampoco se evidencia el cumplimiento de la periodicidad de la misma que indica “Trimestralmente”, toda vez que, no se está remitiendo la información de manera oportuna por parte de la Oficina Asesora de Planeación, dentro de los tiempos establecidos."/>
    <m/>
    <x v="3"/>
    <s v="NIVEL CENTRAL"/>
    <x v="4"/>
    <m/>
    <s v="x"/>
    <s v="De Mejora"/>
    <s v="Oficialización de los cambios solicitados en los documentos:_x000a_Procedimiento Recepción de información financiera de los convenios/proyectos de cooperación nacional no oficial e internacional para registro en los estados financieros código GRFN_PR_23 y_x000a_Manual de políticas contables operativas y anexos código GRFN_MN_01, en lo relacionado _x000a_a las responsabilidad de la OAP para los Proyectos de Cooperación Nacional o Internacional."/>
    <d v="2022-12-20T00:00:00"/>
    <x v="31"/>
    <n v="182"/>
    <s v="VENCIDA"/>
    <s v="Procedimiento Recepción de información financiera de los convenios/proyectos de cooperación nacional no oficial e internacional para registro en los estados financieros código GRFN_PR_23 _x000a_manual de políticas contables operativas y anexos código      GRFN_MN_01 actualizado y oficializado"/>
    <s v="CANTIDAD"/>
    <n v="1"/>
    <m/>
    <m/>
    <s v="LUIS EBERTO COCA GONZÁLEZ"/>
    <m/>
    <m/>
    <m/>
    <x v="0"/>
    <m/>
    <s v="Suscripción Plan de mejoramiento  mediante memorando No 20221200011923 de fecha 22 de diciembre del 2022._x000a__x000a_15/12/2023: Mediante memorando No. 20231200007223 del 4 de diciembre de 2023, se requirio evidencias de las acciones que se encuenrtan en estado abierto vencidas con el fin de actualizar la matriz."/>
  </r>
  <r>
    <s v="AUDITORIA INTERNA "/>
    <n v="1050"/>
    <d v="2022-05-20T00:00:00"/>
    <s v="NO CONFORMIDAD "/>
    <s v="NO CONFORMIDAD No.1: DIRECCIÓN TERRITORIAL CARIBE_x000a_Como resultado de la verificación realizada en el desarrollo del Procedimiento Seguimiento a la Emisión y Entrega de Informes Financieros en los Contratos de Prestación de Servicios Ecoturísticos Comunitarios, se evidencia el incumplimiento del punto del control de la actividad No 9 relacionado con la Certificación debidamente firmada del valor de la cuota de remuneración del contrato de prestación de servicios comunitarios No 001 de 2008, suscrito conla Empresa Comunitaria Nativos Activos y el Parque Nacional Natural Corales del Rosario y de San Bernardo para la vigencia 2021."/>
    <s v="Porque no  realizaba una planeación adecuada  para llevar a cabo  todas las actividades que tenía a cargo"/>
    <x v="3"/>
    <s v="DTCA"/>
    <x v="1"/>
    <m/>
    <s v="x"/>
    <s v="Correctiva"/>
    <s v="Establecer  cronograma a la DT indicando la fechas en que deben realizarse los desplazamientos a las APs para las visitas de revisión, durante la vigencia 2023"/>
    <d v="2023-02-01T00:00:00"/>
    <x v="21"/>
    <n v="304"/>
    <s v="VENCIDA"/>
    <s v="Cronograma de desplazamientos "/>
    <s v="CANTIDAD"/>
    <n v="1"/>
    <m/>
    <m/>
    <s v="ELSA ROSMERY LEÓN"/>
    <m/>
    <m/>
    <m/>
    <x v="0"/>
    <m/>
    <s v="Suscripción Plan de mejoramiento  mediante memorando No 20221200011913 de fecha 22 de diciembre del 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 y se procede al cierre._x000a__x000a_23/06/2023: mediante memorando 20231200003393 del 23 de junio de 2023 el GCI dió respuesta a la solicitud de cierre._x000a__x000a_30/11/2023 Mediante memorando No.20231200006923 del 24 de noviembre del 2023, se solicito al responsable las evidencias  de las acciones que se encuentran en estado abierto vencido."/>
  </r>
  <r>
    <s v="AUDITORIA INTERNA "/>
    <m/>
    <d v="2022-05-20T00:00:00"/>
    <s v="NO CONFORMIDAD "/>
    <s v="NO CONFORMIDAD No.1: DIRECCIÓN TERRITORIAL CARIBE_x000a_Como resultado de la verificación realizada en el desarrollo del Procedimiento Seguimiento a la Emisión y Entrega de Informes Financieros en los Contratos de Prestación de Servicios Ecoturísticos Comunitarios, se evidencia el incumplimiento del punto del control de la actividad No 9 relacionado con la Certificación debidamente firmada del valor de la cuota de remuneración del contrato de prestación de servicios comunitarios No 001 de 2008, suscrito conla Empresa Comunitaria Nativos Activos y el Parque Nacional Natural Corales del Rosario y de San Bernardo para la vigencia 2021."/>
    <s v="Porque no  realizaba una planeación adecuada  para llevar a cabo  todas las actividades que tenía a cargo"/>
    <x v="3"/>
    <s v="DTCA"/>
    <x v="1"/>
    <m/>
    <s v="x"/>
    <s v="Correctiva"/>
    <s v="Efectuar el diligenciamiento de la matriz de comisiones en el tiempo establecido"/>
    <d v="2023-02-01T00:00:00"/>
    <x v="27"/>
    <n v="29"/>
    <s v="VENCIDA"/>
    <s v="Matriz de comisiones "/>
    <s v="CANTIDAD"/>
    <n v="10"/>
    <m/>
    <m/>
    <s v="FANNY SABOGAL AGUDELO"/>
    <m/>
    <m/>
    <m/>
    <x v="0"/>
    <m/>
    <s v="Suscripción Plan de mejoramiento  mediante memorando No 20221200011913 de fecha 22 de diciembre del 2022."/>
  </r>
  <r>
    <s v="AUDITORIA INTERNA "/>
    <n v="1051"/>
    <d v="2022-05-20T00:00:00"/>
    <s v="NO CONFORMIDAD "/>
    <s v="NO CONFORMIDAD No.2: DIRECCIÓN TERRITORIAL CARIBE- DIRECCIÓN TERRITORIAL ORINOQUIA_x000a_Como resultado de la verificación realizada en el desarrollo del Procedimiento Seguimiento a la Emisión y Entrega de Informes Financieros en los Contratos de Prestación de Servicios Ecoturísticos Comunitarios, se evidencia el incumplimiento en la periodicidad establecida en la actividad No 14 relacionado con la causación de la cuota de remuneración con las empresas comunitarias con las cuales se tienen suscritos los contratos de prestación de servicios Ecoturísticos Comunitarios."/>
    <s v="Porque no  realizaba una planeación adecuada  para llevar a cabo  todas las actividades que tenía a cargo"/>
    <x v="3"/>
    <s v="DTCA"/>
    <x v="1"/>
    <m/>
    <s v="x"/>
    <s v="Correctiva"/>
    <s v="Establecer  cronograma a la DT indicando la fechas en que deben realizarse los desplazamientos a las APs para las visitas de revisión, durante la vigencia 2023"/>
    <d v="2023-02-01T00:00:00"/>
    <x v="21"/>
    <n v="304"/>
    <s v="VENCIDA"/>
    <s v="Cronograma de desplazamientos "/>
    <s v="CANTIDAD"/>
    <n v="1"/>
    <m/>
    <m/>
    <s v="ELSA ROSMERY LEÓN"/>
    <m/>
    <m/>
    <m/>
    <x v="0"/>
    <m/>
    <s v="Suscripción Plan de mejoramiento  mediante memorando No 20221200011913 de fecha 22 de diciembre del 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 y se procede al cierre._x000a__x000a_23/06/2023: mediante memorando 20231200003393 del 23 de junio de 2023 el GCI dió respuesta a la solicitud de cierre._x000a__x000a_30/11/2023 Mediante memorando No.20231200006923 del 24 de noviembre del 2023, se solicito al responsable las evidencias  de las acciones que se encuentran en estado abierto vencido."/>
  </r>
  <r>
    <s v="AUDITORIA INTERNA "/>
    <m/>
    <d v="2022-05-20T00:00:00"/>
    <s v="NO CONFORMIDAD "/>
    <s v="NO CONFORMIDAD No.2: DIRECCIÓN TERRITORIAL CARIBE- DIRECCIÓN TERRITORIAL ORINOQUIA_x000a_Como resultado de la verificación realizada en el desarrollo del Procedimiento Seguimiento a la Emisión y Entrega de Informes Financieros en los Contratos de Prestación de Servicios Ecoturísticos Comunitarios, se evidencia el incumplimiento en la periodicidad establecida en la actividad No 14 relacionado con la causación de la cuota de remuneración con las empresas comunitarias con las cuales se tienen suscritos los contratos de prestación de servicios Ecoturísticos Comunitarios."/>
    <s v="Porque no  realizaba una planeación adecuada  para llevar a cabo  todas las actividades que tenía a cargo"/>
    <x v="3"/>
    <s v="DTCA"/>
    <x v="1"/>
    <m/>
    <s v="x"/>
    <s v="Correctiva"/>
    <s v="Efectuar el diligenciamiento de la matriz de comisiones en el tiempo establecido"/>
    <d v="2023-02-01T00:00:00"/>
    <x v="27"/>
    <n v="29"/>
    <s v="VENCIDA"/>
    <s v="Matriz de comisiones "/>
    <s v="CANTIDAD"/>
    <n v="12"/>
    <m/>
    <m/>
    <s v="FANNY SABOGAL AGUDELO"/>
    <m/>
    <m/>
    <m/>
    <x v="0"/>
    <m/>
    <s v="Suscripción Plan de mejoramiento  mediante memorando No 20221200011913 de fecha 22 de diciembre del 2022."/>
  </r>
  <r>
    <s v="AUDITORIA INTERNA "/>
    <n v="1052"/>
    <d v="2022-05-20T00:00:00"/>
    <s v="NO CONFORMIDAD "/>
    <s v="NO CONFORMIDAD No.3: GRUPO DE GESTIÓN FINANCIERA- DIRECCIÓN TERRITORIAL CARIBE -_x000a_DIRECCIÓN TERRITORIAL AMAZONIA- DIRECCIÓN TERRITORIAL ORINOQUIA- DIRECCIÓN TERRITORIAL_x000a_ANDES OCCIDENTALES._x000a_Se reflejan saldos en bancos como resultado de la no ejecución total de los recursos solicitados como PAC por_x000a_algunas Direcciones Territoriales, incumpliendo el indicador establecido que define que no se deben mantener recursos financieros en bancos que ya se encuentran obligados y programados para pagos, incumplimiento también en los indicadores INPANUT (Indicador del PAC No utilizado), y en el indicador de saldo Documentos de recaudo por clasificar (60 días de plazo) , sin embargo se siguen asignando recursos por parte del Grupo de Gestión Financiera lo que no permite garantizar el cumplimiento de las directrices establecidas por el Ministerio de Hacienda y Crédito Público (MHCP) y lineamientos internos de la Circular para Ejecución de PAC, no reflejan eficacia en aras de asegurar su cumplimiento"/>
    <s v=" Porque no se realizan depuraciones, seguimientos y análisis correspondientes que conlleven a implementar acciones correctivas a tiempo."/>
    <x v="3"/>
    <s v="DTCA"/>
    <x v="1"/>
    <m/>
    <s v="x"/>
    <s v="Correctiva"/>
    <s v="Realizar comités de seguimiento mensual de verificación de depuración de  los saldos de las cuentas contables"/>
    <d v="2023-02-01T00:00:00"/>
    <x v="27"/>
    <n v="29"/>
    <s v="VENCIDA"/>
    <s v="Actas de seguimiento"/>
    <s v="CANTIDAD"/>
    <n v="12"/>
    <m/>
    <m/>
    <s v="ELSA ROSMERY LEÓN"/>
    <m/>
    <m/>
    <m/>
    <x v="0"/>
    <m/>
    <s v="Suscripción Plan de mejoramiento  mediante memorando No 20221200011913 de fecha 22 de diciembre del 2022."/>
  </r>
  <r>
    <s v="AUDITORIA INTERNA "/>
    <n v="1053"/>
    <d v="2022-05-20T00:00:00"/>
    <s v="NO CONFORMIDAD "/>
    <s v="NO CONFORMIDAD No.6: DIRECCION TERRITORIAL CARIBE- GRUPO DE GESTIÓN FINANCIERA_x000a_Se evidencian saldos de vigencias anteriores en la cuenta 190603 AVANCES PARA VIÁTICOS Y GASTOS DE VIAJE (PARQUES NACIONALES Y SUBCUENTA FONAM - PNNC) como el correspondiente a la DTAM por valor_x000a_de $833.333 desde el 01 de enero de 2018 y el de la DTCA por valor de $410.840, se evidencia que no se realizó_x000a_la verificación y análisis que permitiera legalizar estos anticipos con la Direcciones Territoriales correspondientes."/>
    <s v="Porque dado que los saldos de otras cuentas eran mas elevados se priorizaron las depuraciones de acuerdo a ese criterio."/>
    <x v="3"/>
    <s v="DTCA"/>
    <x v="1"/>
    <m/>
    <s v="x"/>
    <s v="Correctiva"/>
    <s v="Realizar comités de seguimiento mensual de verificación de depuración de  los saldos de las cuentas contables"/>
    <d v="2023-02-01T00:00:00"/>
    <x v="27"/>
    <n v="29"/>
    <s v="VENCIDA"/>
    <s v="Actas de seguimiento"/>
    <s v="CANTIDAD"/>
    <n v="12"/>
    <m/>
    <m/>
    <s v="ELSA ROSMERY LEÓN"/>
    <m/>
    <m/>
    <m/>
    <x v="0"/>
    <m/>
    <s v="Suscripción Plan de mejoramiento  mediante memorando No 20221200011913 de fecha 22 de diciembre del 2022."/>
  </r>
  <r>
    <s v="AUDITORIA INTERNA "/>
    <n v="1054"/>
    <d v="2022-05-20T00:00:00"/>
    <s v="NO CONFORMIDAD "/>
    <s v="NO CONFORMIDAD No. 9: DIRECCIÓN TERRITORIAL CARIBE_x000a_De acuerdo con la Actividad No. 3 del Procedimiento Sostenibilidad Contable, no se evidenciaron como lo establece el punto de control “…Anexo al Informe Descriptivo PCIC - Seguimiento Información Contable (Trimestral)…”, los correos electrónicos correspondientes a las Direcciones Territoriales Caribe y Pacifico, informando el cierre de la vigencia."/>
    <s v=" Por falta de conocimiento y de seguimiento a la aplicación y cumplimiento de cada una de las actividades y puntos de control que describe el procedimiento."/>
    <x v="3"/>
    <s v="DTCA"/>
    <x v="1"/>
    <m/>
    <s v="x"/>
    <s v="Correctiva"/>
    <s v="Socializar el Procedimiento Sostenibilidad Contable con el equipo interno de trabajo."/>
    <d v="2022-12-15T00:00:00"/>
    <x v="21"/>
    <n v="304"/>
    <s v="VENCIDA"/>
    <s v="listado de asistencia con ayuda de memoria"/>
    <s v="CANTIDAD"/>
    <n v="1"/>
    <m/>
    <m/>
    <s v="ELSA ROSMERY LEÓN"/>
    <m/>
    <m/>
    <m/>
    <x v="0"/>
    <m/>
    <s v="Suscripción Plan de mejoramiento  mediante memorando No 20221200011913 de fecha 22 de diciembre del 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 y se procede al cierre._x000a__x000a_23/06/2023: mediante memorando 20231200003393 del 23 de junio de 2023 el GCI dió respuesta a la solicitud de cierre._x000a__x000a_30/11/2023 Mediante memorando No.20231200006923 del 24 de noviembre del 2023, se solicito al responsable las evidencias  de las acciones que se encuentran en estado abierto vencido._x000a_"/>
  </r>
  <r>
    <s v="AUDITORIA INTERNA "/>
    <m/>
    <d v="2022-05-20T00:00:00"/>
    <s v="NO CONFORMIDAD "/>
    <s v="NO CONFORMIDAD No. 9: DIRECCIÓN TERRITORIAL CARIBE_x000a_De acuerdo con la Actividad No. 3 del Procedimiento Sostenibilidad Contable, no se evidenciaron como lo establece el punto de control “…Anexo al Informe Descriptivo PCIC - Seguimiento Información Contable (Trimestral)…”, los correos electrónicos correspondientes a las Direcciones Territoriales Caribe y Pacifico, informando el cierre de la vigencia."/>
    <s v=" Por falta de conocimiento y de seguimiento a la aplicación y cumplimiento de cada una de las actividades y puntos de control que describe el procedimiento7"/>
    <x v="3"/>
    <s v="DTCA"/>
    <x v="1"/>
    <m/>
    <s v="x"/>
    <s v="Correctiva"/>
    <s v="Realizar  seguimiento mensual del cumplimiento de las actividad N 3 del Procedimiento Sostenibilidad Contable."/>
    <d v="2023-02-01T00:00:00"/>
    <x v="27"/>
    <n v="29"/>
    <s v="VENCIDA"/>
    <s v="correos electrónicos  informando el cierre de la_x000a_vigencia."/>
    <s v="CANTIDAD"/>
    <n v="10"/>
    <m/>
    <m/>
    <s v="FANNY SABOGAL AGUDELO"/>
    <m/>
    <m/>
    <m/>
    <x v="0"/>
    <m/>
    <s v="Suscripción Plan de mejoramiento  mediante memorando No 20221200011913 de fecha 22 de diciembre del 2022."/>
  </r>
  <r>
    <s v="AUDITORIA INTERNA "/>
    <n v="1055"/>
    <d v="2022-05-20T00:00:00"/>
    <s v="NO CONFORMIDAD "/>
    <s v="NO CONFORMIDAD No.10: DIRECCIÓN TERRITORIAL CARIBE- DIRECCIÓN TERRITORIAL ANDES NORORIENTALES- DIRECCIÓN TERRITORIAL PACIFICO:_x000a_Al verificar las certificaciones correspondiente de la información registrada en la matriz de ingresos de visitantes por cada área protegida, se evidencia que las Direcciones Territoriales están incumpliendo lo relacionado con: “…Esta información debe ser remitida dentro de los seis primeros días calendario del mes siguiente del reporte…”. y en algunos casos se encuentran sin firma."/>
    <s v="Porque desde el grupo interno no se ha planteado la justificación para solicitar la aprobación del cambio"/>
    <x v="3"/>
    <s v="DTCA"/>
    <x v="1"/>
    <m/>
    <s v="x"/>
    <s v="Correctiva"/>
    <s v="Socializar con las AP el procedimeinto  realizando énfasis en los tiempos de entrega de la información requerida para realizar la certificación"/>
    <d v="2022-12-15T00:00:00"/>
    <x v="21"/>
    <n v="304"/>
    <s v="VENCIDA"/>
    <s v="listado de asistencia con ayuda de memoria"/>
    <s v="CANTIDAD"/>
    <n v="1"/>
    <m/>
    <m/>
    <s v="ELSA ROSMERY LEÓN"/>
    <m/>
    <m/>
    <m/>
    <x v="0"/>
    <m/>
    <s v="Suscripción Plan de mejoramiento  mediante memorando No 20221200011913 de fecha 22 de diciembre del 2022.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r>
  <r>
    <s v="AUDITORIA INTERNA "/>
    <m/>
    <d v="2022-05-20T00:00:00"/>
    <s v="NO CONFORMIDAD "/>
    <s v="NO CONFORMIDAD No.10: DIRECCIÓN TERRITORIAL CARIBE- DIRECCIÓN TERRITORIAL ANDES NORORIENTALES- DIRECCIÓN TERRITORIAL PACIFICO:_x000a_Al verificar las certificaciones correspondiente de la información registrada en la matriz de ingresos de visitantes por cada área protegida, se evidencia que las Direcciones Territoriales están incumpliendo lo relacionado con: “…Esta información debe ser remitida dentro de los seis primeros días calendario del mes siguiente del reporte…”. y en algunos casos se encuentran sin firma."/>
    <s v="Porque desde el grupo interno no se ha planteado la justificación para solicitar la aprobación del cambio"/>
    <x v="3"/>
    <s v="DTCA"/>
    <x v="1"/>
    <m/>
    <s v="x"/>
    <s v="Correctiva"/>
    <s v="Remitir los certificados dentro de los seis primeros días calendario del mes siguiente del reporte."/>
    <d v="2023-02-01T00:00:00"/>
    <x v="27"/>
    <n v="29"/>
    <s v="VENCIDA"/>
    <s v="memorando remisorio con la certifiación debidamente firmada"/>
    <s v="CANTIDAD"/>
    <n v="10"/>
    <m/>
    <m/>
    <s v="FANNY SABOGAL AGUDELO"/>
    <m/>
    <m/>
    <m/>
    <x v="0"/>
    <m/>
    <s v="Suscripción Plan de mejoramiento  mediante memorando No 20221200011913 de fecha 22 de diciembre del 2022."/>
  </r>
  <r>
    <s v="AUDITORIA INTERNA "/>
    <m/>
    <d v="2022-05-20T00:00:00"/>
    <s v="NO CONFORMIDAD "/>
    <s v="NO CONFORMIDAD No.10: DIRECCIÓN TERRITORIAL CARIBE- DIRECCIÓN TERRITORIAL ANDES NORORIENTALES- DIRECCIÓN TERRITORIAL PACIFICO:_x000a_Al verificar las certificaciones correspondiente de la información registrada en la matriz de ingresos de visitantes por cada área protegida, se evidencia que las Direcciones Territoriales están incumpliendo lo relacionado con: “…Esta información debe ser remitida dentro de los seis primeros días calendario del mes siguiente del reporte…”. y en algunos casos se encuentran sin firma."/>
    <s v="Porque desde el grupo interno no se ha planteado la justificación para solicitar la aprobación del cambio"/>
    <x v="3"/>
    <s v="DTCA"/>
    <x v="1"/>
    <m/>
    <s v="x"/>
    <s v="Correctiva"/>
    <s v="Realizar y enviar la solicitud de cambio de documentación del SGI al proceso de GRF, para su revisión y aprobación."/>
    <d v="2022-12-15T00:00:00"/>
    <x v="21"/>
    <n v="304"/>
    <s v="VENCIDA"/>
    <s v="Memorando de remisión con formato DE_FO_17 diligenciado"/>
    <s v="CANTIDAD"/>
    <n v="1"/>
    <m/>
    <m/>
    <s v="FANNY SABOGAL AGUDELO"/>
    <m/>
    <m/>
    <m/>
    <x v="0"/>
    <m/>
    <s v="Suscripción Plan de mejoramiento  mediante memorando No 20221200011913 de fecha 22 de diciembre del 2022._x000a_06/06/2023: Mediante memorando No.20231200002913 de fecha 23 de mayo de 2023, se requirió al responsable evidencia de las acciones vencidas ._x000a__x000a_30/11/2023 Mediante memorando No.20231200006923 del 24 de noviembre del 2023, se solicito al responsable las evidencias  de las acciones que se encuentran en estado abierto vencido."/>
  </r>
  <r>
    <s v="AUDITORIA INTERNA "/>
    <m/>
    <d v="2022-05-20T00:00:00"/>
    <s v="NO CONFORMIDAD "/>
    <s v="NO CONFORMIDAD No.10: DIRECCIÓN TERRITORIAL CARIBE- DIRECCIÓN TERRITORIAL ANDES NORO-_x000a_RIENTALES- DIRECCIÓN TERRITORIAL PACIFICO:_x000a_Al verificar las certificaciones correspondientes de la información registrada en la matriz de ingresos de visitantes por cada área protegida, se evidencia que las Direcciones Territoriales están incumpliendo lo relacionado con: “…Esta información debe ser remitida dentro de los seis primeros días calendario del mes siguiente del reporte…”. y en algunos casos se encuentran sin firma."/>
    <s v="No se esta entregando la información dentro de los tiempos previstos de acuerdo a lo establecido en la actividad 15, del Procedimiento Recaudo y registro de derecho de ingreso"/>
    <x v="3"/>
    <s v="DTAN"/>
    <x v="15"/>
    <s v="x"/>
    <m/>
    <s v="Correctiva"/>
    <s v="Proyectar  y enviar el informe de ecoturismo  al nivel central en los 6 dias calendario de cada mes con las firmas del director territorial."/>
    <d v="2022-11-30T00:00:00"/>
    <x v="8"/>
    <s v="CERRADA"/>
    <s v="CERRADA"/>
    <s v="memorandos enviados con el informe de ecoturismo mensual"/>
    <s v="CANTIDAD"/>
    <n v="5"/>
    <m/>
    <m/>
    <s v="LUIS EBERTO COCA GONZÁLEZ"/>
    <m/>
    <m/>
    <m/>
    <x v="1"/>
    <d v="2023-10-10T00:00:00"/>
    <s v="Suscripción Plan de mejoramiento  mediante memorando No 20221200011933 de fecha 22 de diciembre del 2022._x000a_06/06/2023: Mediante memorando No.20231200002913 de fecha 23 de mayo de 2023, se requirió al responsable evidencia de las acciones vencidas._x000a__x000a_13/07/2023:Mediante memorando No. 20235510002393 del 27 de junio de 2023, el Responsable remitió al Grupo de Control Interno, solicitud pórroga para el día 30 de agosto de 2023._x000a__x000a_13/07/2023: El Grupo de Control Interno, mediante memorando No.20231200004253 de fecha 13 de julio de 2023 , concedió prorroga de la acción para el día 31 de julio de 2023_x000a__x000a__x000a_30/11/2023 Mediante memorando 20231200006893 del 24 de noviembre del 2023, se solicito al responsable las evidencias  de las acciones que se encuentran en estado abierto vencido._x000a__x000a__x000a_20/12/2023: Cerrada mediante memorando No.20231200005713 del 10 de octubre de 2023"/>
  </r>
  <r>
    <s v="AUDITORIA INTERNA "/>
    <n v="1056"/>
    <d v="2021-09-22T00:00:00"/>
    <s v="NO CONFORMIDAD "/>
    <s v="NO CONFORMIDAD No. 1: No se evidencian en el desarrollo de la auditoría interna al Proceso Gestión de Recursos Financieros - Nivel Central y Direcciones Territoriales, las pre conciliaciones Bancarias correspondientes al procedimiento Gestión Contable – Código:GRFN_PR_15. Por parte del Nivel Territorial incumpliendo la actividad No. 4 y 5."/>
    <s v="Por falta de seguimiento y verificación de las actividades realizadas."/>
    <x v="3"/>
    <s v="DTCA"/>
    <x v="1"/>
    <m/>
    <s v="x"/>
    <s v="De Corrección"/>
    <s v="Implementar y aplicar cada una de las actividades y puntos de control descritos con la periodicidad indicada en el procedimiento de Gestión Contable GRFN_PR_15"/>
    <d v="2022-12-15T00:00:00"/>
    <x v="38"/>
    <n v="14"/>
    <s v="VENCIDA"/>
    <s v="preconciliaciones mensuales saldos contables vs bancos"/>
    <s v="CANTIDAD"/>
    <n v="6"/>
    <m/>
    <m/>
    <s v="ELSA ROSMERY LEÓN"/>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s v="NO CONFORMIDAD "/>
    <s v="NO CONFORMIDAD No. 1: No se evidencian en el desarrollo de la auditoría interna al Proceso Gestión de Recursos Financieros - Nivel Central y Direcciones Territoriales, las pre conciliaciones Bancarias correspondientes al procedimiento Gestión Contable – Código:GRFN_PR_15. Por parte del Nivel Territorial incumpliendo la actividad No. 4 y 5."/>
    <s v="Por falta de seguimiento y verificación de las actividades realizadas."/>
    <x v="3"/>
    <s v="DTCA"/>
    <x v="1"/>
    <m/>
    <s v="x"/>
    <s v="Correctiva"/>
    <s v="Socializar al interior del equipo financiero de la DTCA el procedimiento Gestión Contable – Código: GRFN_PR_15, "/>
    <d v="2022-12-15T00:00:00"/>
    <x v="21"/>
    <n v="304"/>
    <s v="VENCIDA"/>
    <s v="acta de reunión"/>
    <s v="CANTIDAD"/>
    <n v="1"/>
    <m/>
    <m/>
    <s v="FANNY SABOGAL AGUDELO"/>
    <m/>
    <m/>
    <m/>
    <x v="0"/>
    <m/>
    <s v="Suscripción Plan de mejoramiento  mediante memorando No 20221200012253 de fecha 28 de diciembre del 2022._x000a_06/06/20023: Mediante memorando No.20231200002913 de fecha 23 de mayo de 2023, se requirió al responsable evidencia de las acciones vencidas ._x000a__x000a_30/11/2023 Mediante memorando No.20231200006923 del 24 de noviembre del 2023, se solicito al responsable las evidencias  de las acciones que se encuentran en estado abierto vencido."/>
  </r>
  <r>
    <s v="AUDITORIA INTERNA "/>
    <n v="1057"/>
    <d v="2021-09-22T00:00:00"/>
    <s v="NO CONFORMIDAD "/>
    <s v="NO CONFORMIDAD No. 2: DTCA – DTAO – GGF  Se evidenció que para el cierre de la vigencia 2020 y a marzo de 2021 presenta la DTCA en cuanto a saldos de convenios sin legalizar de la cuenta 190801 un valor de $172.467.257 – FONAM vigencia 2014 y $554.571.162 correspondiente a vigencias anteriores desde la vigencia 2016. "/>
    <s v="No existía apropiación de la ejecución de la actividad de seguimiento ."/>
    <x v="3"/>
    <s v="DTCA"/>
    <x v="1"/>
    <m/>
    <s v="x"/>
    <s v="De Corrección"/>
    <s v="Sensibilización a los supervisores de la responsabilidad del cumplimiento en la legalización de los convenios en la gestión contable de la DTCA."/>
    <d v="2022-12-15T00:00:00"/>
    <x v="21"/>
    <n v="304"/>
    <s v="VENCIDA"/>
    <s v="listado de asistencia"/>
    <s v="CANTIDAD"/>
    <n v="1"/>
    <m/>
    <m/>
    <s v="ELSA ROSMERY LEÓN"/>
    <m/>
    <m/>
    <m/>
    <x v="0"/>
    <m/>
    <s v="Suscripción Plan de mejoramiento  mediante memorando No 20221200012253 de fecha 28 de diciembre del 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IA INTERNA "/>
    <m/>
    <d v="2021-09-22T00:00:00"/>
    <s v="NO CONFORMIDAD "/>
    <s v="NO CONFORMIDAD No. 2: DTCA – DTAO – GGF  Se evidenció que para el cierre de la vigencia 2020 y a marzo de 2021 presenta la DTCA en cuanto a saldos de convenios sin legalizar de la cuenta 190801 un valor de $172.467.257 – FONAM vigencia 2014 y $554.571.162 correspondiente a vigencias anteriores desde la vigencia 2016. "/>
    <s v="No existía apropiación de la ejecución de la actividad de seguimiento ."/>
    <x v="3"/>
    <s v="DTCA"/>
    <x v="1"/>
    <m/>
    <s v="x"/>
    <s v="Correctiva"/>
    <s v=" Establecer control y seguimiento a la legalización de los gastos a través de la Depuración e identificación de los saldos de los convenios, que conlleven a la conciliación de la infomación."/>
    <d v="2022-12-15T00:00:00"/>
    <x v="38"/>
    <n v="14"/>
    <s v="VENCIDA"/>
    <s v="Actas de seguimiento"/>
    <s v="CANTIDAD"/>
    <n v="6"/>
    <m/>
    <m/>
    <s v="FANNY SABOGAL AGUDELO"/>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58"/>
    <d v="2021-09-22T00:00:00"/>
    <s v="NO CONFORMIDAD "/>
    <s v="NO CONFORMIDAD No. 3:Se evidenció que existen saldos sin recaudar con corte a 31 de marzo de 2021 por recobro de cartera de incapacidades,el cual presentan saldo de vigencias anteriores de la siguiente manera:Nivel Central $ 14.620.633,DTAN $ 12.921.565, DTAO $ 69.741.103, DTPA$40.609.967, DTCA $ 35.603.022, DTAM $ 57.418.998, DTOR $10.007.184, TOTAL $ 240.922.472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s v=" No hubo apropiación de la actividad ni el seguimiento de la ejecución de la misma"/>
    <x v="3"/>
    <s v="DTCA"/>
    <x v="1"/>
    <m/>
    <s v="x"/>
    <s v="De Corrección"/>
    <s v="Generar fichas de sostenibilidad que permitan la depuracion del saldo contable de la cuenta 138426001  con los soportes requeridos y enviar al NC para su aprobación"/>
    <d v="2022-12-15T00:00:00"/>
    <x v="39"/>
    <n v="-2"/>
    <s v="A TIEMPO"/>
    <s v="memorando"/>
    <s v="CANTIDAD"/>
    <n v="1"/>
    <m/>
    <m/>
    <s v="ELSA ROSMERY LEÓN"/>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s v="NO CONFORMIDAD "/>
    <s v="NO CONFORMIDAD No. 3:Se evidenció que existen saldos sin recaudar con corte a 31 de marzo de 2021 por recobro de cartera de incapacidades,el cual presentan saldo de vigencias anteriores de la siguiente manera:Nivel Central $ 14.620.633,DTAN $ 12.921.565, DTAO $ 69.741.103, DTPA$40.609.967, DTCA $ 35.603.022, DTAM $ 57.418.998, DTOR $10.007.184, TOTAL $ 240.922.472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s v=" No hubo apropiación de la actividad ni el seguimiento de la ejecución de la misma"/>
    <x v="3"/>
    <s v="DTCA"/>
    <x v="1"/>
    <m/>
    <s v="x"/>
    <s v="Correctiva"/>
    <s v="Depurar e identificar los saldos por recaudar que conlleven a conciliarliar los saldos contables vs base de datos del grupo de gestion humana."/>
    <d v="2022-12-15T00:00:00"/>
    <x v="38"/>
    <n v="14"/>
    <s v="VENCIDA"/>
    <s v="Conciliaciones  mensuales "/>
    <s v="CANTIDAD"/>
    <n v="12"/>
    <m/>
    <m/>
    <s v="FANNY SABOGAL AGUDELO"/>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s v="NO CONFORMIDAD "/>
    <s v="NO CONFORMIDAD No. 3:Se evidenció que existen saldos sin recaudar con corte a 31 de marzo de 2021 por recobro de cartera de incapacidades,el cual presentan saldo de vigencias anteriores de la siguiente manera:Nivel Central $ 14.620.633,DTAN $ 12.921.565, DTAO $ 69.741.103, DTPA$40.609.967, DTCA $ 35.603.022, DTAM $ 57.418.998, DTOR $10.007.184, TOTAL $ 240.922.472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s v=" No hubo apropiación de la actividad ni el seguimiento de la ejecución de la misma"/>
    <x v="3"/>
    <s v="DTCA"/>
    <x v="1"/>
    <m/>
    <s v="x"/>
    <s v="Correctiva"/>
    <s v="Seguimiento mensual a las gestiones de cobro realizadas a las EPS"/>
    <d v="2022-12-15T00:00:00"/>
    <x v="38"/>
    <n v="14"/>
    <s v="VENCIDA"/>
    <s v="Memorandos y/o correos electrónicos"/>
    <s v="PORCENTAJE"/>
    <n v="100"/>
    <m/>
    <m/>
    <s v="FANNY SABOGAL AGUDELO"/>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59"/>
    <d v="2021-09-22T00:00:00"/>
    <s v="NO CONFORMIDAD "/>
    <s v="NO CONFORMIDAD No. 4 DTCA:  Se evidenció en el informe de la  conciliación contable de pasivos de la cuenta 240720001 – Recaudos por clasificar en la conciliación de la DTCA el cual existen saldos por imputar a cierre de la vigencia 2020 por valor de $941.043 y a 31 de marzo un valor de recaudo por clasificar de $940.370, el cual ha sido consolidada por el nivel central – GGF, esta debe revelar de manera exacta, veras y oportuna las cifras en los estados financieros de la entidad, Incumpliendo lo establecido en el Procedimiento Gestión Contable – Código: GRFN_PR_15. Actividad No. 19"/>
    <s v="porque la priorizacion se realizaba de acuerdo a la relevancia de los saldos."/>
    <x v="3"/>
    <s v="DTCA"/>
    <x v="1"/>
    <m/>
    <s v="x"/>
    <s v="De Corrección"/>
    <s v=" Establecer control y seguimiento a la Depuración y ajuste de los saldos  de la cuenta 240720001, garantizando que se revele de manera exacta, veras y oportuna las cifras en los estados financieros de la entidad, dando  cumpliendo a lo establecido en el Procedimiento Gestión Contable – Código: GRFN_PR_15. Actividad No. 19"/>
    <d v="2022-12-15T00:00:00"/>
    <x v="38"/>
    <n v="14"/>
    <s v="VENCIDA"/>
    <s v="Actas de seguimiento"/>
    <s v="CANTIDAD"/>
    <n v="6"/>
    <m/>
    <m/>
    <s v="ELSA ROSMERY LEÓN"/>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s v="NO CONFORMIDAD "/>
    <s v="NO CONFORMIDAD No. 4 DTCA:  Se evidenció en el informe de la  conciliación contable de pasivos de la cuenta 240720001 – Recaudos por clasificar en la conciliación de la DTCA el cual existen saldos por imputar a cierre de la vigencia 2020 por valor de $941.043 y a 31 de marzo un valor de recaudo por clasificar de $940.370, el cual ha sido consolidada por el nivel central – GGF, esta debe revelar de manera exacta, veras y oportuna las cifras en los estados financieros de la entidad, Incumpliendo lo establecido en el Procedimiento Gestión Contable – Código: GRFN_PR_15. Actividad No. 19"/>
    <s v="porque la priorizacion se realizaba de acuerdo a la relevancia de los saldos."/>
    <x v="3"/>
    <s v="DTCA"/>
    <x v="1"/>
    <m/>
    <s v="x"/>
    <s v="Correctiva"/>
    <s v="Realizar las conciliaciones mensuales de los saldos de la cuenta  de recaudos por clasificar 240720001 a partir de la depuración e identificación de los mismos"/>
    <d v="2022-12-15T00:00:00"/>
    <x v="38"/>
    <n v="14"/>
    <s v="VENCIDA"/>
    <s v="Conciliaciones mensuales"/>
    <s v="CANTIDAD"/>
    <n v="12"/>
    <m/>
    <m/>
    <s v="FANNY SABOGAL AGUDELO"/>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60"/>
    <d v="2021-09-22T00:00:00"/>
    <s v="NO CONFORMIDAD "/>
    <s v="NO CONFORMIDAD No. 5: DTCA - DTOR - DTPA_x000a_No se aportaron las conciliaciones de recaudos por clasificar establecidas en el procedimiento y solicitadas para la auditoria_x000a_a través del memorando No. 20211200006043 del día 12 de julio de 2021, lo que evidencia falta de control interno contable_x000a_por parte del nivel territorial en cuanto a no tener la información oportuna, tanto para el proceso de consolidación de_x000a_estados financieros por parte del nivel central como para el desarrollo de la auditoría, incumpliendo el Procedimiento Gestión Contable – Código: GRFN_PR_15. Actividad No. 19."/>
    <s v="Porque el procedimiento  Código: GRFN_PR_15. Actividad No. 19, así lo precisa."/>
    <x v="3"/>
    <s v="DTCA"/>
    <x v="1"/>
    <m/>
    <s v="x"/>
    <s v="De Corrección"/>
    <s v="Realizar las conciliaciones mensuales de los saldos de la cuenta  de recaudos por clasificar 240720001 a partir de la depuración e identificación de los mismos"/>
    <d v="2022-12-15T00:00:00"/>
    <x v="38"/>
    <n v="14"/>
    <s v="VENCIDA"/>
    <s v="CONCILIACIÓN DE RECAUDOS POR CLASIFICAR"/>
    <s v="CANTIDAD"/>
    <n v="12"/>
    <m/>
    <m/>
    <s v="ELSA ROSMERY LEÓN"/>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s v="NO CONFORMIDAD "/>
    <s v="NO CONFORMIDAD No. 5: DTCA - DTOR - DTPA_x000a_No se aportaron las conciliaciones de recaudos por clasificar establecidas en el procedimiento y solicitadas para la auditoria_x000a_a través del memorando No. 20211200006043 del día 12 de julio de 2021, lo que evidencia falta de control interno contable_x000a_por parte del nivel territorial en cuanto a no tener la información oportuna, tanto para el proceso de consolidación de_x000a_estados financieros por parte del nivel central como para el desarrollo de la auditoría, incumpliendo el Procedimiento Gestión Contable – Código: GRFN_PR_15. Actividad No. 19."/>
    <s v="Porque el procedimiento  Código: GRFN_PR_15. Actividad No. 19, así lo precisa."/>
    <x v="3"/>
    <s v="DTCA"/>
    <x v="1"/>
    <m/>
    <s v="x"/>
    <s v="Correctiva"/>
    <s v="Establecer seguimiento y control a la realización y presentación de las conciliaciones de las cuentas que así lo requieran en el procedimiento de gestión contable y por instrucción de Nivel Central."/>
    <d v="2022-12-15T00:00:00"/>
    <x v="38"/>
    <n v="14"/>
    <s v="VENCIDA"/>
    <s v="MEMORANDO REMISORIO A NC"/>
    <s v="CANTIDAD"/>
    <n v="6"/>
    <m/>
    <m/>
    <s v="FANNY SABOGAL AGUDELO"/>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s v="NO CONFORMIDAD "/>
    <s v="NO CONFORMIDAD No. 6: DTCA –GGF Se evidenció en la conciliación aportada por la Dirección Territorial Caribe-DTCA que se presenta una diferencia en la conciliación de la cuenta de Propiedad Planta y Equipo entre el valor reportado por el grupo de Procesos Corporativo - NEON a 31 de diciembre de 2020 comparado con la cifra reportada en SIIF por un valor de $626.585.800, por concepto de bienes recibidos por concesiones – reversión de bienes a efectos de devolución y a 31 de marzo de 2021 presenta_x000a_una diferencia de $97.376.813. Lo que genera el incumplimiento al Procedimiento GESTIÓN CONTABLE Código:_x000a_GRFN_PR_15 – Actividad No.20."/>
    <s v="Porque conllevó a una revisión exhaustiva y extensiva de mas de 3000 bienes."/>
    <x v="3"/>
    <s v="DTCA"/>
    <x v="1"/>
    <m/>
    <s v="x"/>
    <s v="Correctiva"/>
    <s v="Realizar la conciliación de la información del reporte de SIIF vs saldos NEON con el fin de identificar y depurar las diferencias reflejadas por la DTCA."/>
    <d v="2022-12-15T00:00:00"/>
    <x v="38"/>
    <n v="14"/>
    <s v="VENCIDA"/>
    <s v="CONCILIACIONES PPYE"/>
    <s v="CANTIDAD"/>
    <n v="12"/>
    <m/>
    <m/>
    <s v="FANNY SABOGAL AGUDELO"/>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61"/>
    <d v="2021-09-22T00:00:00"/>
    <s v="NO CONFORMIDAD "/>
    <s v="NO CONFORMIDAD No. 7: GPC - DTCA - DTOR - DTAM - DTAN - DTPA - DTAO – GGF Para la vigencia fiscal 2020 no se realizó toma física de inventarios a nivel de la entidad, que permitan realizar la verificación de los registros de propiedad, planta y equipo, depreciaciones, amortizaciones, valorización e identificación y seguimiento bienes registrados y de esta manera establecer con mayor precisión la base para el cálculo de la Depreciación acumulada y por consiguiente revelar cifras que reflejen la realidad económica presentada en Estados Financieros de la entidad toda vez que para el cierre de la vigencia fiscal 2020 la cuenta 1685 -DEPRECIACIÓN ACUMULADA DE PROPIEDADES PLANTA Y EQUIPO, presenta un saldo de $ -24.641.583.397, que corresponde a un 30% sobre el activo revelado en la cuenta de Parque Nacionales Naturales de Colombia, para el caso de PPYE para diciembre 31 de 2020 asciende a un valor revelado de $88.909.858.203."/>
    <s v="Porque el virus covid 19 era de alto contagio y la propagación era muy rápida lo que conllevó a un confinamiento social que no permitió ejercer las actividades de manera presencial."/>
    <x v="3"/>
    <s v="DTCA"/>
    <x v="1"/>
    <m/>
    <s v="x"/>
    <s v="Correctiva"/>
    <s v="Realizar la toma física y actualización del inventario, que permitan  la verificación de los registros de propiedad planta y equipo, en cuanto a, depreciaciones , amortizaciones , valoracion e identificación y seguimiento bienes  registrados."/>
    <d v="2022-12-15T00:00:00"/>
    <x v="38"/>
    <n v="14"/>
    <s v="VENCIDA"/>
    <s v="INVENTARIO  PPYE"/>
    <s v="PORCENTAJE"/>
    <n v="1"/>
    <m/>
    <m/>
    <s v="ELSA ROSMERY LEÓN"/>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62"/>
    <d v="2021-09-22T00:00:00"/>
    <s v="NO CONFORMIDAD "/>
    <s v="NO CONFORMIDAD No. 8: DTCA - DTOR - DTAO. No se aportaron los saldos de Depreciación Acumulada para el cierre de la vigencia fiscal 2020 y primer trimestre de la vigencia 2021, con las respectivas conciliaciones con el nivel central, solicitados mediante memorando No. 20211200006043 del 12 de julio de 2021, para la validación por parte del equipo auditor, lo que imposibilitó su revisión y verificación contra los saldos reportados en SIIF, esto evidencia que la información no fue reportada por parte de las Direcciones Territoriales en cuanto a la cuenta de PPYE de la entidad. Por lo descrito anteriormente no se dio cumplimiento al Procedimiento Gestión Contable – Código: GRFN_PR_15. Actividad No. 30"/>
    <s v="Por falta de seguimiento y revisión al cumplimiento del requerimiento"/>
    <x v="3"/>
    <s v="DTCA"/>
    <x v="1"/>
    <m/>
    <s v="x"/>
    <s v="De Corrección"/>
    <s v="Dar cumplimiento a las solicitudes requeridas al grupo interno de trabajo"/>
    <d v="2022-12-15T00:00:00"/>
    <x v="38"/>
    <n v="14"/>
    <s v="VENCIDA"/>
    <s v="Memorandos y/o correos electrónicos"/>
    <s v="CANTIDAD"/>
    <n v="4"/>
    <m/>
    <m/>
    <s v="ELSA ROSMERY LEÓN"/>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s v="NO CONFORMIDAD "/>
    <s v="NO CONFORMIDAD No. 8: DTCA - DTOR - DTAO. No se aportaron los saldos de Depreciación Acumulada para el cierre de la vigencia fiscal 2020 y primer trimestre de la vigencia 2021, con las respectivas conciliaciones con el nivel central, solicitados mediante memorando No. 20211200006043 del 12 de julio de 2021, para la validación por parte del equipo auditor, lo que imposibilitó su revisión y verificación contra los saldos reportados en SIIF, esto evidencia que la información no fue reportada por parte de las Direcciones Territoriales en cuanto a la cuenta de PPYE de la entidad. Por lo descrito anteriormente no se dio cumplimiento al Procedimiento Gestión Contable – Código: GRFN_PR_15. Actividad No. 30"/>
    <s v="Por falta de seguimiento y revisión al cumplimiento del requerimiento"/>
    <x v="3"/>
    <s v="DTCA"/>
    <x v="1"/>
    <m/>
    <s v="x"/>
    <s v="Correctiva"/>
    <s v="Establecer seguimiento  a la elaboración de las conciliaciones mensuales de PPYE de NEON vs SIIF"/>
    <d v="2022-12-15T00:00:00"/>
    <x v="38"/>
    <n v="14"/>
    <s v="VENCIDA"/>
    <s v="CONCILIACIONES PPYE"/>
    <s v="CANTIDAD"/>
    <n v="12"/>
    <m/>
    <m/>
    <s v="FANNY SABOGAL AGUDELO"/>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63"/>
    <d v="2021-09-22T00:00:00"/>
    <s v="NO CONFORMIDAD "/>
    <s v="NO CONFORMIDAD No. 9: DTCA Se evidenciaron saldos de anticipo sin legalizar con corte a la vigencia 2020, lo cual se observa que estos anticipos que fueron entregados a los contratistas no han sido ejecutados, para que de esta manera se amortice contablemente este valor, los cuales son recursos de propiedad de la entidad, toda vez que se debe recibir el bien o el servicio de conformidad, es de tener en cuenta que para el caso de la DTCA corresponde a un anticipo del 40% del contrato No. 003-20, el cual se le constituyó reserva presupuestal cuyo contrato no se evidencia en SECOP II, que cuente con prórroga para la vigencia fiscal 2021.DTCA $103.000.000  Por lo cual no se cumple el procedimiento GESTIÓN CONTABLE Código: GRFN_PR_15 – Actividad No.23 y 24."/>
    <s v=" Porque se estudiaba la posibilidad que el contrato se reiniciara para su completa ejecución."/>
    <x v="3"/>
    <s v="DTCA"/>
    <x v="1"/>
    <m/>
    <s v="x"/>
    <s v="De Corrección"/>
    <s v="Realizar la liquidación del contrato 003-20"/>
    <d v="2022-12-15T00:00:00"/>
    <x v="21"/>
    <n v="304"/>
    <s v="VENCIDA"/>
    <s v="ACTA DE LIQUIDACIÓN"/>
    <s v="CANTIDAD"/>
    <n v="1"/>
    <m/>
    <m/>
    <s v="ELSA ROSMERY LEÓN"/>
    <m/>
    <m/>
    <m/>
    <x v="0"/>
    <m/>
    <s v="Suscripción Plan de mejoramiento  mediante memorando No 20221200012253 de fecha 28 de diciembre del 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s evidencias no cumplen con la acción programada._x000a_30/11/2023 Mediante memorando No.20231200006923 del 24 de noviembre del 2023, se solicito al responsable las evidencias  de las acciones que se encuentran en estado abierto vencido._x000a__x000a_"/>
  </r>
  <r>
    <s v="AUDITORIA INTERNA "/>
    <m/>
    <d v="2021-09-22T00:00:00"/>
    <s v="NO CONFORMIDAD "/>
    <s v="NO CONFORMIDAD No. 9: DTCA Se evidenciaron saldos de anticipo sin legalizar con corte a la vigencia 2020, lo cual se observa que estos anticipos que fueron entregados a los contratistas no han sido ejecutados, para que de esta manera se amortice contablemente este valor, los cuales son recursos de propiedad de la entidad, toda vez que se debe recibir el bien o el servicio de conformidad, es de tener en cuenta que para el caso de la DTCA corresponde a un anticipo del 40% del contrato No. 003-20, el cual se le constituyó reserva presupuestal cuyo contrato no se evidencia en SECOP II, que cuente con prórroga para la vigencia fiscal 2021.DTCA $103.000.000  Por lo cual no se cumple el procedimiento GESTIÓN CONTABLE Código: GRFN_PR_15 – Actividad No.23 y 24."/>
    <s v=" Porque se estudiaba la posibilidad que el contrato se reiniciara para su completa ejecución."/>
    <x v="3"/>
    <s v="DTCA"/>
    <x v="1"/>
    <m/>
    <s v="x"/>
    <s v="Correctiva"/>
    <s v="Seguimiento mensual del libro auxiliar contable por psi del detalle de las cuentas que tienen saldos."/>
    <d v="2022-12-15T00:00:00"/>
    <x v="38"/>
    <n v="14"/>
    <s v="VENCIDA"/>
    <s v="Reporte del libro auxiliar contable"/>
    <s v="CANTIDAD"/>
    <n v="12"/>
    <m/>
    <m/>
    <s v="FANNY SABOGAL AGUDELO"/>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s v="NO CONFORMIDAD "/>
    <s v="NO CONFORMIDAD No. 9: DTCA Se evidenciaron saldos de anticipo sin legalizar con corte a la vigencia 2020, lo cual se observa que estos anticipos que fueron entregados a los contratistas no han sido ejecutados, para que de esta manera se amortice contablemente este valor, los cuales son recursos de propiedad de la entidad, toda vez que se debe recibir el bien o el servicio de conformidad, es de tener en cuenta que para el caso de la DTCA corresponde a un anticipo del 40% del contrato No. 003-20, el cual se le constituyó reserva presupuestal cuyo contrato no se evidencia en SECOP II, que cuente con prórroga para la vigencia fiscal 2021.DTCA $103.000.000  Por lo cual no se cumple el procedimiento GESTIÓN CONTABLE Código: GRFN_PR_15 – Actividad No.23 y 24."/>
    <s v=" Porque se estudiaba la posibilidad que el contrato se reiniciara para su completa ejecución."/>
    <x v="3"/>
    <s v="DTCA"/>
    <x v="1"/>
    <m/>
    <s v="x"/>
    <s v="De Corrección"/>
    <s v="realizar el  ajuste contable de legalización del saldo del anticipo  del contrato 003-20."/>
    <d v="2022-12-15T00:00:00"/>
    <x v="30"/>
    <n v="273"/>
    <s v="VENCIDA"/>
    <s v="COMPROBANTE CONTABLE  DE LEGALIZACIÓN"/>
    <s v="CANTIDAD"/>
    <n v="1"/>
    <m/>
    <m/>
    <s v="FANNY SABOGAL AGUDELO"/>
    <m/>
    <m/>
    <m/>
    <x v="0"/>
    <m/>
    <s v="Suscripción Plan de mejoramiento  mediante memorando No 20221200012253 de fecha 28 de diciembre del 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_x000a__x000a_"/>
  </r>
  <r>
    <s v="AUDITORIA INTERNA "/>
    <n v="1064"/>
    <d v="2021-09-22T00:00:00"/>
    <s v="NO CONFORMIDAD "/>
    <s v="NO CONFORMIDAD No. 17: DTOR – DTAO – DTCA- GGF_x000a_No se dio cumplimiento al Procedimiento de Ejecución y Control Programa de PAC -GRFN_PR 09 Actividad No. 21, para los meses de mayo y junio en las Direcciones Territoriales DTOR, DTAO y DTCA, dejando de ejecutar PAC asignado, así: _x000a_DIRECCIÓN TERRITORIAL VALOR DE PAC SIN EJECUTAR VIGENCIA 2020_x000a_DTOR $49.534.684_x000a_DTCA $98.481.888_x000a_DTAO $68.108.810_x000a_Se indica que la no ejecución de PAC ya sea por el Nivel territorial o Nivel Central genera IMPANUT negativo y por consi_x0002_guiente se puede afectar la colocación del PAC para el mes siguiente de toda la entidad, generando incumplimiento en el pago de las obligaciones de la entidad, que pueden desencadenar en reclamaciones de orden financiero.Para el caso que se presenta IMPANUT negativo para el cierre de la vigencia 2020 para el rezago, este se convierte en vigencia expirada y se debe aplicar el tratamiento indicado para el pago de esta en el Decreto de Liquidación de diciembre de 2020 emitido por el Ministerio de Hacienda, esta situación genera incumplimiento en el pago de las obligaciones refe_x0002_rentes._x000a_REZAGO IMPANUT NEGATIVO –_x000a_DIC 2020 VALOR_x000a_Gastos generales 65.29% $ 2.484.914_x000a_Inversión Ordinaria 48.76% $ 66.923.237"/>
    <s v="Por desconocimiento  de los cambios y falta de socialización y apoyo de parte del equipo."/>
    <x v="3"/>
    <s v="DTCA"/>
    <x v="1"/>
    <m/>
    <s v="x"/>
    <s v="De Corrección"/>
    <s v="Ejecutar  totalmente el PAC_x000a_asignado a la Dirección territorial"/>
    <d v="2022-12-15T00:00:00"/>
    <x v="38"/>
    <n v="14"/>
    <s v="VENCIDA"/>
    <s v="Acta de seguimiento reunión de PAC"/>
    <s v="CANTIDAD"/>
    <n v="12"/>
    <m/>
    <m/>
    <s v="ELSA ROSMERY LEÓN"/>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m/>
    <d v="2021-09-22T00:00:00"/>
    <s v="NO CONFORMIDAD "/>
    <s v="NO CONFORMIDAD No. 17: DTOR – DTAO – DTCA- GGF_x000a_No se dio cumplimiento al Procedimiento de Ejecución y Control Programa de PAC -GRFN_PR 09 Actividad No. 21, para los meses de mayo y junio en las Direcciones Territoriales DTOR, DTAO y DTCA, dejando de ejecutar PAC asignado, así: _x000a_DIRECCIÓN TERRITORIAL VALOR DE PAC SIN EJECUTAR VIGENCIA 2020_x000a_DTOR $49.534.684_x000a_DTCA $98.481.888_x000a_DTAO $68.108.810_x000a_Se indica que la no ejecución de PAC ya sea por el Nivel territorial o Nivel Central genera IMPANUT negativo y por consi_x0002_guiente se puede afectar la colocación del PAC para el mes siguiente de toda la entidad, generando incumplimiento en el pago de las obligaciones de la entidad, que pueden desencadenar en reclamaciones de orden financiero.Para el caso que se presenta IMPANUT negativo para el cierre de la vigencia 2020 para el rezago, este se convierte en vigencia expirada y se debe aplicar el tratamiento indicado para el pago de esta en el Decreto de Liquidación de diciembre de 2020 emitido por el Ministerio de Hacienda, esta situación genera incumplimiento en el pago de las obligaciones refe_x0002_rentes._x000a_REZAGO IMPANUT NEGATIVO –_x000a_DIC 2020 VALOR_x000a_Gastos generales 65.29% $ 2.484.914_x000a_Inversión Ordinaria 48.76% $ 66.923.237"/>
    <s v="Por desconocimiento  de los cambios y falta de socialización y apoyo de parte del equipo."/>
    <x v="3"/>
    <s v="DTCA"/>
    <x v="1"/>
    <m/>
    <s v="x"/>
    <s v="Correctiva"/>
    <s v="Socializar el procedimiento establecido por el ministerio de hacienda con los diferentes proveedores de la Dirección territorial y las Áreas adscritas a su jurisdicción."/>
    <d v="2023-09-07T00:00:00"/>
    <x v="30"/>
    <n v="273"/>
    <s v="VENCIDA"/>
    <s v="Lista de asistencia"/>
    <s v="CANTIDAD"/>
    <n v="1"/>
    <m/>
    <m/>
    <s v="FANNY SABOGAL AGUDELO"/>
    <m/>
    <m/>
    <m/>
    <x v="0"/>
    <m/>
    <s v="Suscripción Plan de mejoramiento  mediante memorando No 20221200012253 de fecha 28 de diciembre del 2022.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_x000a_"/>
  </r>
  <r>
    <s v="AUDITORIA INTERNA "/>
    <m/>
    <d v="2021-09-22T00:00:00"/>
    <s v="NO CONFORMIDAD "/>
    <s v="NO CONFORMIDAD No. 17: DTOR – DTAO – DTCA- GGF_x000a_No se dio cumplimiento al Procedimiento de Ejecución y Control Programa de PAC -GRFN_PR 09 Actividad No. 21, para los meses de mayo y junio en las Direcciones Territoriales DTOR, DTAO y DTCA, dejando de ejecutar PAC asignado, así: _x000a_DIRECCIÓN TERRITORIAL VALOR DE PAC SIN EJECUTAR VIGENCIA 2020_x000a_DTOR $49.534.684_x000a_DTCA $98.481.888_x000a_DTAO $68.108.810_x000a_Se indica que la no ejecución de PAC ya sea por el Nivel territorial o Nivel Central genera IMPANUT negativo y por consi_x0002_guiente se puede afectar la colocación del PAC para el mes siguiente de toda la entidad, generando incumplimiento en el pago de las obligaciones de la entidad, que pueden desencadenar en reclamaciones de orden financiero.Para el caso que se presenta IMPANUT negativo para el cierre de la vigencia 2020 para el rezago, este se convierte en vigencia expirada y se debe aplicar el tratamiento indicado para el pago de esta en el Decreto de Liquidación de diciembre de 2020 emitido por el Ministerio de Hacienda, esta situación genera incumplimiento en el pago de las obligaciones refe_x0002_rentes._x000a_REZAGO IMPANUT NEGATIVO –_x000a_DIC 2020 VALOR_x000a_Gastos generales 65.29% $ 2.484.914_x000a_Inversión Ordinaria 48.76% $ 66.923.237"/>
    <s v="Por desconocimiento  de los cambios y falta de socialización y apoyo de parte del equipo."/>
    <x v="3"/>
    <s v="DTCA"/>
    <x v="1"/>
    <m/>
    <s v="x"/>
    <s v="Correctiva"/>
    <s v="Generar alertas a los contratistas para que remitan su informe de manera oportuna con el fin de ejecutar la totalidad del PAC de acuerdo a lo programado."/>
    <d v="2022-12-15T00:00:00"/>
    <x v="38"/>
    <n v="14"/>
    <s v="VENCIDA"/>
    <s v="correos electrónicos"/>
    <s v="PORCENTAJE"/>
    <n v="1"/>
    <m/>
    <m/>
    <s v="FANNY SABOGAL AGUDELO"/>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65"/>
    <d v="2021-09-22T00:00:00"/>
    <s v="NO CONFORMIDAD "/>
    <s v="NO CONFORMIDAD No. 18 DTCA –En el desarrollo de la auditoría al Proceso Gestión de Recursos Financieros - Nivel Central - Direcciones Territoriales, en la prueba de recorrido con la Coordinadora y el equipo de trabajo del Grupo de Gestión Financiera, se evidenció y se informa de la demora de la presentación de la información por parte del Nivel T erritorial en cuanto a las Notas a los Estados Financieros para el cierre de la vigencia Fiscal 2020, estas no contienen la suficiente profundización como lo exige la norma para entidades de gobierno, como es caso puntual para la cuenta de Propiedad Planta y Equipo, que amerita un análisis e información profunda, toda vez que esta cuenta representa materialmente un 95% sobre el activo de la Entidad. Por lo anterior no se está dando cumplimiento al Procedimiento EJECUCIÓN CONSOLIDACIÓN Y PRESENTACIÓN DE ESTADOS FINANCIEROS GRFN_PR_ 08 18/02/2021. Actividad No 11."/>
    <s v="Por falta de autocontrol y seguimiento a las actividades realizadas"/>
    <x v="3"/>
    <s v="DTCA"/>
    <x v="1"/>
    <m/>
    <s v="x"/>
    <s v="Correctiva"/>
    <s v="Realizar y presentar las notas a los estados financieros mensuales  de manera oportuna dando cumplimientoal Procedimiento EJECUCIÓN CONSOLIDACIÓN Y PRESENTACIÓN DE ESTADOS FINANCIEROS GRFN_PR_ 08 . Actividad No 11"/>
    <d v="2022-12-15T00:00:00"/>
    <x v="38"/>
    <n v="14"/>
    <s v="VENCIDA"/>
    <s v="Notas a los estados financieros"/>
    <s v="CANTIDAD"/>
    <n v="12"/>
    <m/>
    <m/>
    <s v="ELSA ROSMERY LEÓN"/>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66"/>
    <d v="2021-09-22T00:00:00"/>
    <s v="OBSERVACIÓN"/>
    <s v="OBSERVACIÓN No. 1 En el desarrollo de la auditoría al Proceso Gestión de Recursos Financieros - Nivel Central - Direcciones Territoriales, en la prueba de recorrido con la Coordinadora y el equipo de trabajo del Grupo de Gestión Financiera, se evidenció que los Certificados de Disponibilidad Presupuestal y Registros Presupuestales expedidos en el aplicativo SIIF – Nación para el caso de los Direcciones Territoriales no están dando cumplimiento a los estipulado en el procedimiento Cadena Presu- puestal Código: GRFN_PR_06 Actividad No. 6 por cuanto están expedidos pero no firmados..."/>
    <s v="N/A"/>
    <x v="3"/>
    <s v="DTCA"/>
    <x v="1"/>
    <m/>
    <s v="x"/>
    <s v="De Mejora"/>
    <s v="Realizar seguimiento trimestral a los  CDP  y  RP expedidos y firmados, a través de la revision de una muestra aleatoria de cinco CDP y cinco RP,  de acuerdo al procedimiento GRFN_PR_06 Actividad No. 6"/>
    <d v="2022-12-15T00:00:00"/>
    <x v="38"/>
    <n v="14"/>
    <s v="VENCIDA"/>
    <s v="ACTA DE SEGUIMIENTO"/>
    <s v="CANTIDAD"/>
    <n v="4"/>
    <m/>
    <m/>
    <s v="ELSA ROSMERY LEÓN"/>
    <m/>
    <m/>
    <m/>
    <x v="0"/>
    <m/>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n v="1067"/>
    <d v="2022-10-31T00:00:00"/>
    <s v="OBSERVACIÓN"/>
    <s v="OBSERVACIÓN No.2: DIRECCIÓN TERRITORIAL CARIBE- DIRECCIÓN TERRITORIAL ORINOQUIA_x000a_Como resultado de la verificación realizada en el desarrollo del Procedimiento Seguimiento a la Emisión y Entrega de Informes Financieros en los Contratos de Prestación de Servicios Ecoturísticos Comunitarios, se evidencia el incumplimiento en la periodicidad establecida en la actividad No 14 relacionado con la causación de la cuota de remuneración con las empresas comunitarias con las cuales se tienen suscritos los contratos de prestación de servicios Ecoturísticos Comunitarios."/>
    <s v="N/A"/>
    <x v="3"/>
    <s v="DTOR"/>
    <x v="18"/>
    <m/>
    <s v="x"/>
    <s v="De Mejora"/>
    <s v="Solicitar la actualización del procedimiento GRFN_PR_14 Procedimiento Seguimiento a la Emisión y Entrega de Informes Financieros en los Contratos de Prestación de Servicios Ecoturísticos Comunitarios, ajustando la periodicidad de entrega de la actividad No. 14, teniendo en cuenta la clausula 41 , modificación No.1 del contrato 003 de 2016. "/>
    <d v="2022-11-25T00:00:00"/>
    <x v="27"/>
    <n v="29"/>
    <s v="VENCIDA"/>
    <s v="Solicitudes "/>
    <s v="CANTIDAD"/>
    <n v="2"/>
    <m/>
    <m/>
    <s v="PAULA ANDREA ARCINIEGAS - CARLOS FREDY REY"/>
    <m/>
    <m/>
    <m/>
    <x v="0"/>
    <m/>
    <s v="Mediante Memorando 20221200011743 se acepta la suscripsión del PMxPG de la DTOR"/>
  </r>
  <r>
    <s v="AUDITORIA INTERNA "/>
    <n v="1068"/>
    <d v="2022-10-31T00:00:00"/>
    <s v="NO CONFORMIDAD "/>
    <s v="NO CONFORMIDAD No.3: GRUPO DE GESTIÓN FINANCIERA- DIRECCIÓN TERRITORIAL CARIBE - DIRECCIÓN TERRITORIAL AMAZONIA- DIRECCIÓN TERRITORIAL ORINOQUIA- DIRECCIÓN TERRITORIAL ANDES OCCIDENTALES._x000a_Se reflejan saldos en bancos como resultado de la no ejecución total de los recursos solicitados como PAC por algunas Direcciones Territoriales, incumpliendo el indicador establecido que define que no se deben mantener recursos financieros en bancos que ya se encuentran obligados y programados para pagos, incumplimiento también en los indicadores INPANUT (Indicador del PAC No utilizado), y en el indicador de saldo Documentos de recaudo por clasificar (60 días de plazo) , sin embargo se siguen asignando recursos por parte del Grupo de Gestión Financiera lo que no permite garantizar el cumplimiento de las directrices establecidas por el Ministerio de Hacienda y Crédito Público (MHCP) y lineamientos internos de la Circular para Ejecución de PAC, no reflejan eficacia en aras de asegurar su cumplimiento."/>
    <n v="0"/>
    <x v="3"/>
    <s v="DTOR"/>
    <x v="18"/>
    <m/>
    <s v="x"/>
    <s v="Correctiva"/>
    <s v="Realizar el seguimiento a la gestión de creación de órdenes no presupuestales con traslado a pagaduría para pago de obligaciones tributarios, las cuales se deben generar la disposición del recurso a más tardar el primero de cada mes."/>
    <d v="2022-11-25T00:00:00"/>
    <x v="27"/>
    <n v="29"/>
    <s v="VENCIDA"/>
    <s v="Órdenes de pago no presupuestales "/>
    <s v="PORCENTAJE"/>
    <n v="1"/>
    <m/>
    <m/>
    <s v="PAULA ANDREA ARCINIEGAS - CARLOS FREDY REY"/>
    <m/>
    <m/>
    <m/>
    <x v="0"/>
    <m/>
    <s v="Mediante Memorando 20221200011743 se acepta la suscripsión del PMxPG de la DTOR"/>
  </r>
  <r>
    <s v="AUDITORIA INTERNA "/>
    <m/>
    <d v="2022-10-31T00:00:00"/>
    <s v="NO CONFORMIDAD "/>
    <s v="NO CONFORMIDAD No.3: GRUPO DE GESTIÓN FINANCIERA- DIRECCIÓN TERRITORIAL CARIBE - DIRECCIÓN TERRITORIAL AMAZONIA- DIRECCIÓN TERRITORIAL ORINOQUIA- DIRECCIÓN TERRITORIAL ANDES OCCIDENTALES._x000a_Se reflejan saldos en bancos como resultado de la no ejecución total de los recursos solicitados como PAC por algunas Direcciones Territoriales, incumpliendo el indicador establecido que define que no se deben mantener recursos financieros en bancos que ya se encuentran obligados y programados para pagos, incumplimiento también en los indicadores INPANUT (Indicador del PAC No utilizado), y en el indicador de saldo Documentos de recaudo por clasificar (60 días de plazo) , sin embargo se siguen asignando recursos por parte del Grupo de Gestión Financiera lo que no permite garantizar el cumplimiento de las directrices establecidas por el Ministerio de Hacienda y Crédito Público (MHCP) y lineamientos internos de la Circular para Ejecución de PAC, no reflejan eficacia en aras de asegurar su cumplimiento."/>
    <n v="0"/>
    <x v="3"/>
    <s v="DTOR"/>
    <x v="18"/>
    <m/>
    <s v="x"/>
    <s v="Correctiva"/>
    <s v="Realizar  seguimiento a los saldos de bancos con corte a 30 de cada mes"/>
    <d v="2022-11-25T00:00:00"/>
    <x v="27"/>
    <n v="29"/>
    <s v="VENCIDA"/>
    <s v="Conciliación bancarias realizadas"/>
    <s v="CANTIDAD"/>
    <n v="5"/>
    <m/>
    <m/>
    <s v="PAULA ANDREA ARCINIEGAS - CARLOS FREDY REY"/>
    <m/>
    <m/>
    <m/>
    <x v="0"/>
    <m/>
    <s v="Mediante Memorando 20221200011743 se acepta la suscripsión del PMxPG de la DTOR"/>
  </r>
  <r>
    <s v="AUDITORIA INTERNA "/>
    <n v="1069"/>
    <d v="2022-10-31T00:00:00"/>
    <s v="NO CONFORMIDAD "/>
    <s v="NO CONFORMIDAD No.5: DIRECCION TERRITORIAL ORINOQUIA_x000a_Para el usuario correspondiente al Director Territorial Orinoquia en la fecha de la prueba de recorrido del 09 de junio de 2022, no se evidenció la activación en el Sistema Integrado de Información Financiera SIIF, de igual forma lo correspondiente a las actividades No 14, 15 y 16."/>
    <n v="0"/>
    <x v="3"/>
    <s v="DTOR"/>
    <x v="18"/>
    <m/>
    <s v="x"/>
    <s v="Correctiva"/>
    <s v="Realizar  el seguimiento a los usuarios del SIIF  mediante alertas antes del vencimiento de las vigencias."/>
    <d v="2022-11-25T00:00:00"/>
    <x v="27"/>
    <n v="29"/>
    <s v="VENCIDA"/>
    <s v="solicitudes "/>
    <s v="PORCENTAJE"/>
    <n v="1"/>
    <m/>
    <m/>
    <s v="PAULA ANDREA ARCINIEGAS - CARLOS FREDY REY"/>
    <m/>
    <m/>
    <m/>
    <x v="0"/>
    <m/>
    <s v="Mediante Memorando 20221200011743 se acepta la suscripsión del PMxPG de la DTOR"/>
  </r>
  <r>
    <s v="AUDITORIA INTERNA "/>
    <m/>
    <d v="2022-12-30T00:00:00"/>
    <s v="NO CONFORMIDAD "/>
    <s v="NO CONFORMIDAD No. 1: DIRECCION TERRITORIAL CARIBE, DIRECCION TERRITORIAL AMAZO-NIA, DIRECCION TERRITORIAL ANDES OCCIENTALES y GRUPO DE PROCESOS CORPORATIVOS._x000a_El Grupo de Control Interno, al solicitar los soportes del conteo físico de los bienes con el cuentadante, por cada una de las unidades de decisión de las Direcciones Territoriales Caribe, Amazonia y Andes Occiden-tales, estos no fueron suministrados por parte del Nivel Central dentro del drive que se destinado para tal fin, toda vez que no contaban con estos, por tanto, no se logró evidenciar el cumplimiento de la actividad No. 05 del procedimiento actualización de inventario."/>
    <s v="En el mes de mayo de 2022 la territorial concluye el levantamiento de inventarios por cuentadantes de la vigencia  2021 y este no es remitido al Grupo de Procesos Corporativos"/>
    <x v="5"/>
    <s v="DTAM"/>
    <x v="2"/>
    <s v="x"/>
    <m/>
    <s v="Correctiva"/>
    <s v="Generar el inventario físico por cuentadantes a través del conteo y la verificación física de los Bienes, de la vigencia 2023"/>
    <d v="2023-03-21T00:00:00"/>
    <x v="27"/>
    <s v="CERRADA"/>
    <s v="CERRADA"/>
    <s v="Inventario por cuentadantes vigencia 2023 realizado"/>
    <s v="PORCENTAJE"/>
    <n v="1"/>
    <m/>
    <m/>
    <s v="MARIA MERCEDES MEDINA - RAYMON SALES"/>
    <m/>
    <m/>
    <m/>
    <x v="1"/>
    <d v="2023-12-12T00:00:00"/>
    <s v="20/04/2023: Mediante 20231200001833 de fecha 30-03-2023 se suscribe el Plan de Mejoramiento._x000a_31-08-2023:  Acción para cumplir con fecha máxima el 17 de octubre de 2023,  según lo informado por la Directora Territorial Amazonía con el memorando 20235000010553 del 24 de agosto de 2023 y según esta Matríz._x000a__x000a_20/10/2023: Mediante memorando no. 20235000011613 del 22 de septiembre de 2023 el Responsable solicitó prórroga para el cumplimiento de la acción, por lo cual el Grupo de Control Interno verificó la justificación de la reporgramación de la ejecucón y mediante memorando No. 20231200005333 del 4 de octubre de 2023 concedio pórroga para el día 30 de noviembre de 2023._x000a_ _x000a_30/10/2023:  Con memorando    20231200006333 del 30 de octubre de 2023, dirigido a la Dra. JENNY PAULINE CUETO GÓMEZ - Directora Territorial Amazonía, se solicitan evidencias de cierre de la acción._x000a__x000a_30/11/2023:  Con memorando 20231200007113 del 30 de noviembre de 2023, dirigido a la Dra. Jenny Pauline Cueto Gómez - Directora Territorial Amazonía, se solicitan evidencias de cierre de la acción vencida._x000a__x000a_14-12-2023:  Se cerró por Raymond Sales, con memorando 20231200007823 el 12-12-2023"/>
  </r>
  <r>
    <s v="AUDITORIA INTERNA "/>
    <n v="1070"/>
    <d v="2022-12-30T00:00:00"/>
    <s v="NO CONFORMIDAD "/>
    <s v="NO CONFORMIDAD No. 1: DIRECCION TERRITORIAL CARIBE, DIRECCION TERRITORIAL AMAZO-NIA, DIRECCION TERRITORIAL ANDES OCCIENTALES y GRUPO DE PROCESOS CORPORATIVOS._x000a_El Grupo de Control Interno, al solicitar los soportes del conteo físico de los bienes con el cuentadante, por cada una de las unidades de decisión de las Direcciones Territoriales Caribe, Amazonia y Andes Occiden-tales, estos no fueron suministrados por parte del Nivel Central dentro del drive que se destinado para tal fin, toda vez que no contaban con estos, por tanto, no se logró evidenciar el cumplimiento de la actividad No. 05 del procedimiento actualización de inventario."/>
    <s v="En el mes de mayo de 2022 la territorial concluye el levantamiento de inventarios por cuentadantes de la vigencia  2021 y este no es remitido al Grupo de Procesos Corporativos"/>
    <x v="5"/>
    <s v="DTAM"/>
    <x v="2"/>
    <s v="x"/>
    <m/>
    <s v="Correctiva"/>
    <s v="Remitir al Grupo de Procesos Corporativos el inventario por cuentadantes de la vigencia 2023 de la Dirección Territorial Amazonía y sus Áreas Protegidas"/>
    <d v="2023-03-21T00:00:00"/>
    <x v="27"/>
    <s v="CERRADA"/>
    <s v="CERRADA"/>
    <s v="Inventario por cuentadantes vigencia 2023 comunicado mediante memorando orfeo"/>
    <s v="CANTIDAD"/>
    <n v="1"/>
    <m/>
    <m/>
    <s v="MARIA MERCEDES MEDINA - RAYMON SALES"/>
    <m/>
    <m/>
    <m/>
    <x v="1"/>
    <d v="2023-12-12T00:00:00"/>
    <s v="20/04/2023: Mediante 20231200001833 de fecha 30-03-2023 se suscribe el Plan de Mejoramiento._x000a_31-08-2023:  Acción para cumplir con fecha máxima el 17 de octubre de 2023,  según lo informado por la Directora Territorial Amazonía con el memorando 20235000010553 del 24 de agosto de 2023 y según esta Matríz._x000a_ _x000a_20/10/2023: Mediante memorando no. 20235000011613 del 22 de septiembre de 2023 el Responsable solicitó prórroga para el cumplimiento de la acción, por lo cual el Grupo de Control Interno verificó la justificación de la reporgramación de la ejecucón y mediante memorando No. 20231200005333 del 4 de octubre de 2023 concedio pórroga para el dóia 30 de noviembre de 2023._x000a_ _x000a_30/10/2023:  Con memorando    20231200006333 del 30 de octubre de 2023, dirigido a la Dra. JENNY PAULINE CUETO GÓMEZ - Directora Territorial Amazonía, se solicitan evidencias de cierre de la acción._x000a__x000a_30/11/2023:  Con memorando 20231200007113 del 30 de noviembre de 2023, dirigido a la Dra. Jenny Pauline Cueto Gómez - Directora Territorial Amazonía, se solicitan evidencias de cierre de la acción vencida._x000a__x000a_14/12/2023: Se cerró por Raymond Sales, con memorando 20231200007823el 12-12-2023."/>
  </r>
  <r>
    <s v="AUDITORIA INTERNA "/>
    <n v="1071"/>
    <d v="2022-09-05T00:00:00"/>
    <s v="OBSERVACIÓN"/>
    <s v="OBSERVACIÓN No. 12: SFF GALERAS, PNN SELVA DE FLORENCIA, PNN LAS ORQUIDEAS, PNN TATAMÁ, PNN PURACE, PNN NEVADO DEL HUILA, PNN LAS HERMOSAS Y SFF OTUN QUIMBAYA-DIRECCION TERRITORIAL ANDES OCCIDENTALES _x000a_Al revisar el Análisis del Sector descrito dentro de los Estudios previos del proceso DTAO-SASI-N-003-2021, se observó que no permite evidenciar el cumplimiento con lo dispuesto en la Guía para la elaboración de Estudios de Sector, disponible desde el 27 de diciembre de 2013 por Colombia Compra Eficiente, en relación a que la información dispuesta en los contextos económico, técnico, regulatorio y otros aspectos que apliquen como el ambiental, social y/o político, no cuenta con la identificación bibliográfica puntual o la citación del enlace de la fuente de donde fue consultada la información, esto con el fin de dar certeza que la información que compone el respectivo Estudio de sector es confiable, de calidad y actualizada. "/>
    <m/>
    <x v="1"/>
    <s v="DTAO"/>
    <x v="11"/>
    <m/>
    <s v="x"/>
    <s v="De Mejora"/>
    <s v="Incluir en los estudios previos las fuentes bibliograficas y/o enlaces de consulta de donde se toma la información de los diferentes contextos en los contratos que aplique."/>
    <d v="2023-02-15T00:00:00"/>
    <x v="27"/>
    <n v="29"/>
    <s v="VENCIDA"/>
    <s v="EP con fuentes "/>
    <s v="PORCENTAJE"/>
    <n v="1"/>
    <m/>
    <m/>
    <s v="ABOGADA 2"/>
    <m/>
    <m/>
    <m/>
    <x v="0"/>
    <m/>
    <s v="20/04/2023: Mediante 20231200001943 de fecha 31-03-2023 se suscribe el Plan de Mejoramiento._x000a_ "/>
  </r>
  <r>
    <s v="AUDITORIA INTERNA "/>
    <n v="1072"/>
    <d v="2022-09-05T00:00:00"/>
    <s v="OBSERVACIÓN"/>
    <s v="OBSERVACIÓN No. 13: PNN NEVADO DEL HUILA, PNN CVDJC, PNN LOS NEVADOS, PNN LAS HERMOSAS Y PNN LAS ORQUIDEAS- DIRECCION TERRITORIAL ANDES OCCIDENTALES _x000a_De la revisión al Análisis del Sector descrito dentro de los Estudios previos del proceso DTAO-LP-N-001-2021, se observa que no permite evidenciar el cumplimiento con lo dispuesto en la Guía para la elaboración de Estudios de Sector, disponible desde el 27 de diciembre de 2013 por Colombia Compra Eficiente, en relación a que la información dispuesta en los contextos económico, técnico, regulatorio y otros aspectos que apliquen como el ambiental, social y/o político, cuenta parcialmente con la identificación bibliográfica puntual o la citación del enlace de la fuente de donde fue consultada la información, esto con el fin de dar certeza que la información que compone el respectivo Estudio de sector es confiable, de calidad y actualizada. "/>
    <m/>
    <x v="1"/>
    <s v="DTAO"/>
    <x v="11"/>
    <m/>
    <s v="x"/>
    <s v="De Mejora"/>
    <s v="Incluir en los estudios previos las fuentes bibliograficas y/o enlaces de consulta de donde se toma la información de los diferentes contextos en los contratos que aplique."/>
    <d v="2023-02-15T00:00:00"/>
    <x v="27"/>
    <n v="29"/>
    <s v="VENCIDA"/>
    <s v="EP con fuentes "/>
    <s v="PORCENTAJE"/>
    <n v="1"/>
    <m/>
    <m/>
    <s v="ABOGADA 2"/>
    <m/>
    <m/>
    <m/>
    <x v="0"/>
    <m/>
    <s v="20/04/2023: Mediante 20231200001943 de fecha 31-03-2023 se suscribe el Plan de Mejoramiento._x000a_ "/>
  </r>
  <r>
    <s v="AUDITORIA INTERNA "/>
    <n v="1073"/>
    <d v="2022-09-05T00:00:00"/>
    <s v="NO CONFORMIDAD "/>
    <s v="NO CONFORMIDAD No. 28: SFF GALERAS, PNN SELVA DE FLORENCIA, PNN LAS ORQUIDEAS, PNN TATAMÁ, PNN PURACE, PNN NEVADO DEL HUILA, PNN LAS HERMOSAS Y SFF OTUN QUIMBAYA- DIRECCION TERRITORIAL ANDES OCCIDENTALES _x000a_El Grupo de Control Interno, al realizar la verificación del Análisis del Sector, inmerso dentro de los Estudios previos del proceso DTAO-SASI-N-003-2021, no se evidenció la aplicabilidad del Modelo de Abastecimiento Estratégico, disponible desde el 04 de agosto de 2021 por Colombia Compra Eficiente, en lo referente a las actuales directrices de esta entidad rectora, en los temas de análisis de la oferta y de la demanda mediante la herramienta dispuesta en su página Web, los cuales deben aplicarse en la preparación de los respectivos Análisis del sector y estudios de mercado."/>
    <s v="Porque no se ha recibido lineamientos, ni capacitación sobre este modelo por parte del nivel central y hace falta capacitación permanente sobre normatividad y procedimientos de indole contractual vigentes."/>
    <x v="1"/>
    <s v="DTAO"/>
    <x v="11"/>
    <m/>
    <s v="x"/>
    <m/>
    <s v="Realizar capacitación para retroalimentación de normatividad, procedimientos, manuales del tema contractual."/>
    <d v="2022-02-15T00:00:00"/>
    <x v="27"/>
    <n v="29"/>
    <s v="VENCIDA"/>
    <s v="Acta de Reunión"/>
    <s v="CANTIDAD"/>
    <n v="2"/>
    <m/>
    <m/>
    <s v="ABOGADA 2"/>
    <m/>
    <m/>
    <m/>
    <x v="0"/>
    <m/>
    <s v="20/04/2023: Mediante 20231200001943 de fecha 31-03-2023 se suscribe el Plan de Mejoramiento._x000a_ "/>
  </r>
  <r>
    <s v="AUDITORIA INTERNA "/>
    <m/>
    <d v="2022-09-05T00:00:00"/>
    <s v="NO CONFORMIDAD "/>
    <s v="NO CONFORMIDAD No. 29: SFF GALERAS, PNN SELVA DE FLORENCIA, PNN LAS ORQUIDEAS, PNN TATAMÁ, PNN PURACE, PNN NEVADO DEL HUILA, PNN LAS HERMOSAS Y SFF OTUN QUIMBAYA- DIRECCION TERRI-TORIAL ANDES OCCIDENTALES_x000a_El Grupo de Control Interno, al revisar el Análisis del Sector contenido dentro de los Estudios previos del proceso DTAO-SASI-N-003-2021, se observó que no fue posible evidenciar el cumplimiento con lo dispuesto en la Guía para la elaboración de Estudios de Sector, disponible desde el 27 de diciembre de 2013 por Colombia Compra Eficiente, en relación a que los procesos relacionados de otras entidades en los cuadros de título “Histórico de adquisiciones del servicio a contratar por otras Entidades Estatales”, no permite conocer si el precio y las condiciones de adquisición entre Entidades Estatales, en circunstancias similares para el mismo bien o servicio, son comparables o difieren, toda vez que seis de los nueve procesos relacionados no contienen la similitud requerida ya que se observa que estos fueron adelantados mediante la modalidad de Licitación Pública, de Selección abreviada de menor Cuantía y Mínima Cuantía, a diferencia del proceso DTOR-SASI-001-21, que se adelantó por Selección abreviada por Subasta Inversa."/>
    <s v="Porque no se ha recibido lineamientos, ni capacitación sobre este modelo por parte del nivel central y hace falta capacitación permanente sobre normatividad y procedimientos de indole contractual vigentes."/>
    <x v="1"/>
    <s v="DTAO"/>
    <x v="11"/>
    <m/>
    <s v="x"/>
    <s v="Correctiva"/>
    <s v="Realizar capacitación sobre la Guía para la elaboración de Estudios de Sector y determinar puntos clave a tener en cuenta en los análisis del sector correspondientes a las diferentes modalidades de contratación."/>
    <d v="2023-02-15T00:00:00"/>
    <x v="31"/>
    <n v="182"/>
    <s v="VENCIDA"/>
    <s v="Acta de Reunión"/>
    <s v="CANTIDAD"/>
    <n v="1"/>
    <m/>
    <m/>
    <s v="ABOGADA 2"/>
    <m/>
    <m/>
    <m/>
    <x v="0"/>
    <m/>
    <s v="20/04/2023: Mediante 20231200001943 de fecha 31-03-2023 se suscribe el Plan de Mejoramiento._x000a_ _x000a__x000a_30/11/2023 Mediante memorando 20231200006913 del 24 de noviembre del 2023, se solicito al responsable las evidencias  de las acciones que se encuentran en estado abierto vencido."/>
  </r>
  <r>
    <s v="AUDITORIA INTERNA "/>
    <n v="1074"/>
    <d v="2022-09-05T00:00:00"/>
    <s v="NO CONFORMIDAD "/>
    <s v="NO CONFORMIDAD No. 30: SFF GALERAS, PNN SELVA DE FLORENCIA, PNN LAS ORQUIDEAS, PNN TATAMÁ, PNN PURACE, PNN NEVADO DEL HUILA, PNN LAS HERMOSAS Y SFF OTUN QUIMBAYA- DIRECCION TERRITORIAL ANDES OCCIDENTALES _x000a_El Grupo de Control Interno, al realizar la verificación de los Estudios previos del proceso DTAO-SASI-N-003-2021, no se evidenció la aplicabilidad del del Artículo 2.2.1.2.1.2.12 del Decreto 310 de 2021, “Planeación de una adquisición en la bolsa de productos”, referente a la existencia de un estudio que compare e identifique las ventajas de utilizar la bolsa de productos para la adquisición respectiva frente a la subasta inversa. Este estudio debe consignarse expresamente en los documentos del Proceso de Selección y se deberá garantizar su oportuna publicidad a través del SECOP."/>
    <s v="Porque se requiere mayor capacitación y estudio detallado de la &quot;Guía para la elaboración de Estudios de Sector&quot; y verificación de su cumplimiento en los procesos."/>
    <x v="1"/>
    <s v="DTAO"/>
    <x v="11"/>
    <m/>
    <s v="x"/>
    <s v="Correctiva"/>
    <s v="Incluir en los estudios previos la aplicabilidad de  “Planeación de una adquisición en la bolsa de productos”,  justificando claramente todas las circunstancias extraordinarias que por ubicación geografica de las AP deben tenerse en cuenta para la adquisicion de bienes y servicios cuya modalidad sea subasta inversa"/>
    <d v="2023-02-15T00:00:00"/>
    <x v="27"/>
    <n v="29"/>
    <s v="VENCIDA"/>
    <s v="Estudios previos con aplicación de bolsa de productos    "/>
    <s v="PORCENTAJE"/>
    <n v="1"/>
    <m/>
    <m/>
    <s v="ABOGADA 2"/>
    <m/>
    <m/>
    <m/>
    <x v="0"/>
    <m/>
    <s v="20/04/2023: Mediante 20231200001943 de fecha 31-03-2023 se suscribe el Plan de Mejoramiento._x000a_ "/>
  </r>
  <r>
    <s v="AUDITORIA INTERNA "/>
    <n v="1075"/>
    <d v="2022-09-05T00:00:00"/>
    <s v="NO CONFORMIDAD "/>
    <s v="NO CONFORMIDAD No. 29: SFF GALERAS, PNN SELVA DE FLORENCIA, PNN LAS ORQUIDEAS, PNN TATAMÁ, PNN PURACE, PNN NEVADO DEL HUILA, PNN LAS HERMOSAS Y SFF OTUN QUIMBAYA- DIRECCION TERRI-TORIAL ANDES OCCIDENTALES_x000a_El Grupo de Control Interno, al revisar el Análisis del Sector contenido dentro de los Estudios previos del proceso DTAO-SASI-N-003-2021, se observó que no fue posible evidenciar el cumplimiento con lo dispuesto en la Guía para la elaboración de Estudios de Sector, disponible desde el 27 de diciembre de 2013 por Colombia Compra Eficiente, en relación a que los procesos relacionados de otras entidades en los cuadros de título “Histórico de adquisiciones del servicio a contratar por otras Entidades Estatales”, no permite conocer si el precio y las condiciones de adquisición entre Entidades Estatales, en circunstancias similares para el mismo bien o servicio, son comparables o difieren, toda vez que seis de los nueve procesos relacionados no contienen la similitud requerida ya que se observa que estos fueron adelantados mediante la modalidad de Licitación Pública, de Selección abreviada de menor Cuantía y Mínima Cuantía, a diferencia del proceso DTOR-SASI-001-21, que se adelantó por Selección abreviada por Subasta Inversa."/>
    <s v="Por que en los estudios previos no se incluyo la aplicabilidad “Planeación de una adquisición en la bolsa de productos”, y no se da claridad y justificación detallada de todas las circunstancias extraordinarias que por ubicación geografica de las AP deben tenerse en cuenta para la adquisicion de bienes y servicios."/>
    <x v="1"/>
    <s v="DTAO"/>
    <x v="11"/>
    <m/>
    <s v="x"/>
    <m/>
    <s v="Verificación en el cumplimiento de la &quot;Guía para la elaboración de Estudios de Sector&quot; en los procesos que aplique. (abogado a cargo del proceso contratual) "/>
    <d v="2022-02-15T00:00:00"/>
    <x v="27"/>
    <n v="29"/>
    <s v="VENCIDA"/>
    <s v="Contrato verificado"/>
    <s v="PORCENTAJE"/>
    <n v="1"/>
    <m/>
    <m/>
    <s v="ABOGADA 2"/>
    <m/>
    <m/>
    <m/>
    <x v="0"/>
    <m/>
    <s v="20/04/2023: Mediante 20231200001943 de fecha 31-03-2023 se suscribe el Plan de Mejoramiento._x000a_ "/>
  </r>
  <r>
    <s v="AUDITORIA INTERNA "/>
    <n v="1076"/>
    <d v="2022-09-05T00:00:00"/>
    <s v="NO CONFORMIDAD "/>
    <s v="NO CONFORMIDAD No. 31: SFF GALERAS, PNN SELVA DE FLORENCIA, PNN LAS ORQUIDEAS, PNN TATAMÁ, PNN PURACE, PNN NEVADO DEL HUILA, PNN LAS HERMOSAS Y SFF OTUN DIRECCION TERRITORIAL ANDES OCCIDENTALES _x000a_Al realizar la verificación del Análisis del Sector, contenido dentro de los Estudios previos del proceso DTAO-SASI-N-003-2021, no se evidenció la aplicabilidad de la Guía para la elaboración de Estudios de Sector, puesta el 27 de diciembre de 2013 por Colombia Compra Eficiente, en lo referente al establecimiento del Presupuesto oficial, no se observa el desarrollo del Análisis estadístico y el Análisis gráfico de que trata la Guía. Adicionalmente, en la revisión de lo expuesto en el literal D. “Presupuesto oficial”, señala que para “El valor de la presente contratación se justifica en la ponderación y comparación de las cotizaciones, de acuerdo a estudio de mercado adjunto al presente Estudio”, revisado los documentos dispuestos en la Plataforma del SECOP II, del proceso DTAO-SASI-N-003-2021, no se evidencia el Estudio dispuestos en la Plataforma del SECOP II, del proceso DTAO-SASI-N-003-2021, no se evidencia el Estudio de mercado que se menciona. "/>
    <s v="Porque se requiere mayor capacitación y estudio detallado de la &quot;Guía para la elaboración de Estudios de Sector&quot; y verificación de su cumplimiento en los procesos."/>
    <x v="1"/>
    <s v="DTAO"/>
    <x v="11"/>
    <m/>
    <s v="x"/>
    <s v="Correctiva"/>
    <s v="Realizar capacitación sobre la Guía para la elaboración de Estudios de Sector y determinar puntos clave a tener en cuenta en los análisis del sector correspondientes a las diferentes modalidades de contratación."/>
    <d v="2023-02-15T00:00:00"/>
    <x v="31"/>
    <n v="182"/>
    <s v="VENCIDA"/>
    <s v="Acta de Reunión"/>
    <s v="CANTIDAD"/>
    <n v="1"/>
    <m/>
    <m/>
    <s v="ABOGADA 2"/>
    <m/>
    <m/>
    <m/>
    <x v="0"/>
    <m/>
    <s v="20/04/2023: Mediante 20231200001943 de fecha 31-03-2023 se suscribe el Plan de Mejoramiento._x000a_ _x000a_30/11/2023 Mediante memorando 20231200006913 del 24 de noviembre del 2023, se solicito al responsable las evidencias  de las acciones que se encuentran en estado abierto vencido."/>
  </r>
  <r>
    <s v="AUDITORIA INTERNA "/>
    <n v="1077"/>
    <d v="2022-09-05T00:00:00"/>
    <s v="NO CONFORMIDAD "/>
    <s v="NO CONFORMIDAD No. 32: PNN NEVADO DEL HUILA, PNN CVDJC, PNN LOS NEVADOS, PNN LAS HERMOSAS Y PNN LAS ORQUIDEAS -DIRECCION TERRITORIAL ANDES OCCIDENTALES _x000a_El Grupo de Control Interno, al revisar el Análisis del Sector contenido dentro de los Estudios previos del proceso DTAO-LP-N-001-2021, se observa que no permite evidenciar el cumplimiento con lo dispuesto en la Guía para la elaboración de Estudios de Sector, disponible desde el 27 de diciembre de 2013 por Colombia Compra Eficiente, en relación a que los procesos relacionados de otras entidades en el Numeral 1.1.1. “Adquisiciones previas del servicio a contratar en otras entidades (histórico)”, no permite conocer si el precio y las condiciones de adquisición entre Entidades Estatales, en circunstancias similares para el mismo bien o servicio, son comparables o difieren, toda vez que los tres procesos rela-cionados no contienen la similitud requerida por la diferencia de una mayor cantidad de actividades, en relación con el adelantado por PNNC, que hacen que presupuestalmente generen gran diferencia en los valores de los mismos. "/>
    <s v="Porque se requiere mayor capacitación y estudio detallado de la &quot;Guía para la elaboración de Estudios de Sector&quot; y verificación de su cumplimiento en los procesos."/>
    <x v="1"/>
    <s v="DTAO"/>
    <x v="11"/>
    <m/>
    <s v="x"/>
    <s v="Correctiva"/>
    <s v="Realizar capacitación sobre la Guía para la elaboración de Estudios de Sector y determinar puntos clave a tener en cuenta en los análisis del sector correspondientes a las diferentes modalidades de contratación."/>
    <d v="2023-02-15T00:00:00"/>
    <x v="31"/>
    <n v="182"/>
    <s v="VENCIDA"/>
    <s v="Acta de Reunión"/>
    <s v="CANTIDAD"/>
    <n v="1"/>
    <m/>
    <m/>
    <s v="ABOGADA 2"/>
    <m/>
    <m/>
    <m/>
    <x v="0"/>
    <m/>
    <s v="20/04/2023: Mediante 20231200001943 de fecha 31-03-2023 se suscribe el Plan de Mejoramiento._x000a_ _x000a_30/11/2023 Mediante memorando 20231200006913 del 24 de noviembre del 2023, se solicito al responsable las evidencias  de las acciones que se encuentran en estado abierto vencido."/>
  </r>
  <r>
    <s v="AUDITORIA INTERNA "/>
    <n v="1078"/>
    <d v="2022-09-05T00:00:00"/>
    <s v="NO CONFORMIDAD "/>
    <s v="NO CONFORMIDAD No. 33: PNN NEVADO DEL HUILA, PNN CVDJC, PNN LOS NEVADOS, PNN LAS HERMOSAS Y PNN CONFORMIDAD:_x000a_Al realizar la verificación del Análisis del Sector, contenido dentro de los Estudios previos del proceso DTAO-LP-N-001-2021, no se evidencia la aplicabilidad de la Guía para la elaboración de Estudios de Sector, disponible desde el 27 de diciembre de 2013 por Colombia Compra Eficiente, en lo referente al establecimiento del Presupuesto oficial, no se observa el desarrollo del Análisis estadístico y el Análisis gráfico de que trata la Guía. Adicionalmente, en la revisión de lo expuesto en el literal A. “Presupuesto oficial”, señala que para “El valor de la presente contratación se justifica en la ponderación y comparación de las cotizaciones, de acuerdo con estudio de mercado adjunto al presente Estudio. Para determinar el presupuesto oficial se tomó el promedio de las cotizaciones presentadas”, revisado los documentos dispuestos en la Plataforma del SECOP II, del proceso DTAO-LP-N-001-2021, no se evidencia el Estudio de mercado que se menciona. "/>
    <s v="Porque se requiere mayor capacitación y estudio detallado de la &quot;Guía para la elaboración de Estudios de Sector&quot; y verificación de su cumplimiento en los procesos."/>
    <x v="1"/>
    <s v="DTAO"/>
    <x v="11"/>
    <m/>
    <s v="x"/>
    <s v="Correctiva"/>
    <s v="Realizar capacitación sobre la Guía para la elaboración de Estudios de Sector y determinar puntos clave a tener en cuenta en los análisis del sector correspondientes a las diferentes modalidades de contratación."/>
    <d v="2023-02-15T00:00:00"/>
    <x v="31"/>
    <n v="182"/>
    <s v="VENCIDA"/>
    <s v="Acta de Reunión"/>
    <s v="CANTIDAD"/>
    <n v="1"/>
    <m/>
    <m/>
    <s v="ABOGADA 2"/>
    <m/>
    <m/>
    <m/>
    <x v="0"/>
    <m/>
    <s v="20/04/2023: Mediante 20231200001943 de fecha 31-03-2023 se suscribe el Plan de Mejoramiento._x000a_ _x000a_30/11/2023 Mediante memorando 20231200006913 del 24 de noviembre del 2023, se solicito al responsable las evidencias  de las acciones que se encuentran en estado abierto vencido."/>
  </r>
  <r>
    <s v="AUDITORIA INTERNA "/>
    <n v="1079"/>
    <d v="2022-09-05T00:00:00"/>
    <s v="NO CONFORMIDAD "/>
    <s v="NO CONFORMIDAD 34. DIRECCION TERRITORIAL ANDES OCCIDENTALES – DTAO_x000a_En el marco de la auditoría se observó que el proceso DTAO-CSS-N-030-2021 en lo que concierne al contrato 029 de 2021, contrato que fuera suscrito el 9 de diciembre de 2021, para un plazo de ejecución inicial de 45 días sin superar el 31 de diciembre de 2021, el plazo que supera la vigencia y tiempo de ejecución inicialmente contemplado, siendo solicitada prórroga mediante radicado 20216200003853 del 23 de diciembre de 2021, sin embargo, la justificación de la misma se genera porque el plazo de ejecución no es suficiente por la temporada de suscripción, con lo cual se vulnera el principio de planeación."/>
    <s v="Porque se requiere mayor capacitación y estudio detallado de la &quot;Guía para la elaboración de Estudios de Sector&quot; y verificación de su cumplimiento en los procesos."/>
    <x v="1"/>
    <s v="DTAO"/>
    <x v="11"/>
    <m/>
    <s v="x"/>
    <s v="Correctiva"/>
    <s v="Solicitar a la SAF realizar un ejercicio de seguimiento a la  planeación, asignación y ejecución presupuestal en el primer cuatrimestre con el fin de planear el cierre de la vigencia adecuadamente."/>
    <d v="2023-02-15T00:00:00"/>
    <x v="7"/>
    <n v="90"/>
    <s v="VENCIDA"/>
    <s v="orfeo solicitud y acta de reunión"/>
    <s v="CANTIDAD"/>
    <n v="1"/>
    <m/>
    <m/>
    <s v="ABOGADA 2"/>
    <m/>
    <m/>
    <m/>
    <x v="0"/>
    <m/>
    <s v="20/04/2023: Mediante 20231200001943 de fecha 31-03-2023 se suscribe el Plan de Mejoramiento._x000a__x000a__x000a_28/06/2023: mediante memorando 2023611000473 del 13 de junio de 2023 la dirección territorial DTAO solicita modificación de la acción correctiva._x000a__x000a_28/06/2023: mediante memorando 20231200003763 del 28 de junio de 2023 el GCI aprueba la modificación de la acción correctiva y se amplia fecha de entrega hasta el 30 de septiembre de 2023. _x000a_ _x000a_30/11/2023 Mediante memorando 20231200006913 del 24 de noviembre del 2023, se solicito al responsable las evidencias  de las acciones que se encuentran en estado abierto vencido."/>
  </r>
  <r>
    <s v="AUDITORIA INTERNA "/>
    <n v="1080"/>
    <d v="2022-09-05T00:00:00"/>
    <s v="NO CONFORMIDAD "/>
    <s v="NO CONFORMIDAD No. 35 DIRECCION TERRITORIAL ANDES OCCIDENTALES - DTAO: _x000a_De la auditoria efectuada se evidenció que en el proceso DTAO-CSS-N-030-2021, no se evidencia como se estimó el valor, debido que el estudio de mercado no está publicado y no es posible identificar si se realizó, incumpliendo con lo determinado en la Ley 1712 de 2014, por medio de la cual se regula la transparencia y el derecho de acceso a la información pública nacional, artículo 3 de la Ley 1150 de 2007, reglamentado en el artículo 2.2.1.1.1.7.1. del Decreto 1082 de 2015. "/>
    <s v="_x000a_Debido a la asignación tardia a la DT de los recursos con destinación a los procesos de reactivación económica y teniendo en cuenta los tiempos según el cronograma establecido por la norma en los procesos pre contractuales y contractuales, además existen situaciones extraordinarias como el estado del tiempo (lluvias) transportes, entre otros que dificultan su cumplimiento y por tanto es necesario generar las reservas."/>
    <x v="1"/>
    <s v="DTAO"/>
    <x v="11"/>
    <m/>
    <s v="x"/>
    <s v="Correctiva"/>
    <s v="Incluir en los estudios previos la aplicabilidad de  “Planeación de una adquisición en la bolsa de productos”,  justificando claramente todas las circunstancias extraordinarias que por ubicación geografica de las AP deben tenerse en cuenta para la adquisicion de bienes y servicios cuya modalidad sea subasta inversa"/>
    <d v="2023-02-15T00:00:00"/>
    <x v="27"/>
    <n v="29"/>
    <s v="VENCIDA"/>
    <s v="Estudios previos con aplicación de bolsa de productos    "/>
    <s v="PORCENTAJE"/>
    <n v="1"/>
    <m/>
    <m/>
    <s v="ABOGADA 2"/>
    <m/>
    <m/>
    <m/>
    <x v="0"/>
    <m/>
    <s v="20/04/2023: Mediante 20231200001943 de fecha 31-03-2023 se suscribe el Plan de Mejoramiento._x000a_ "/>
  </r>
  <r>
    <s v="AUDITORIA INTERNA "/>
    <n v="1081"/>
    <d v="2022-09-05T00:00:00"/>
    <s v="NO CONFORMIDAD "/>
    <s v="NO CONFORMIDAD 36. DIRECCION TERRITORIAL ANDES OCCIDENTALES - DTAO: _x000a_En el marco de la auditoría se observó que el proceso DTAO-SASI-N-003-2021- Contrato de Suministros Nación 023 del 2021, contrato que fuera suscrito finalizando la vigencia, determinó un plazo de ejecución inicial de treinta (30) DÍAS calendario, contados a partir del perfeccionamiento y expedición del registro presupuestal y aprobación de la garantía, sin embargo el contrato fue suspendido y modificado, generando una reserva presupuestal aprobada hasta el mes de junio de 2022 sin que hubiese sido posible la ejecución del contrato dentro de los plazos inicialmente planteados, violando el principio de planeación "/>
    <s v="Por que en los estudios previos no se incluyo la aplicabilidad “Planeación de una adquisición en la bolsa de productos”, y no se da claridad y justificación detallada de todas las circunstancias extraordinarias que por ubicación geografica de las AP deben tenerse en cuenta para la adquisicion de bienes y servicios."/>
    <x v="1"/>
    <s v="DTAO"/>
    <x v="11"/>
    <m/>
    <s v="x"/>
    <s v="Correctiva"/>
    <s v="Solicitar a la SAF realizar un ejercicio de seguimiento a la  planeación, asignación y ejecución presupuestal en el primer cuatrimestre con el fin de planear el cierre de la vigencia adecuadamente."/>
    <d v="2023-02-15T00:00:00"/>
    <x v="7"/>
    <n v="90"/>
    <s v="VENCIDA"/>
    <s v="orfeo solicitud y acta de reunión"/>
    <s v="CANTIDAD"/>
    <n v="1"/>
    <m/>
    <m/>
    <s v="ABOGADA 2"/>
    <m/>
    <m/>
    <m/>
    <x v="0"/>
    <m/>
    <s v="20/04/2023: Mediante 20231200001943 de fecha 31-03-2023 se suscribe el Plan de Mejoramiento._x000a_ _x000a_Solicitar a la SAF realizar un ejercicio de seguimiento a la  planeación, asignación y ejecución presupuestal en el primer cuatrimestre con el fin de planear el cierre de la vigencia adecuadamente._x000a__x000a_28/06/2023: mediante memorando 2023611000473 del 13 de junio de 2023 la dirección territorial DTAO solicita modificación de la acción correctiva._x000a__x000a_28/06/2023: mediante memorando 20231200003763 del 28 de junio de 2023 el GCI aprueba la modificación de la acción correctiva y se amplia fecha de entrega hasta el 30 de septiembre de 2023. "/>
  </r>
  <r>
    <s v="SEGUIMIENTO MAPA DE RIESGOS"/>
    <n v="1083"/>
    <d v="2022-12-26T00:00:00"/>
    <s v="OBSERVACIÓN"/>
    <s v="Observación No.1 En la verificación realizada, no fue posible evidenciar los soportes cargados en el DRIVE que dieran cumplimiento de la actividad por parte del Grupo de Comunicaciones en la acción correspondiente a: “…Incidir en la articulación con las otras entidades del SINAP para trabajar conjuntamente los temas derivados de la política del SINAP que se fortalezcan con acciones de comunicación…”"/>
    <n v="0"/>
    <x v="8"/>
    <s v="NIVEL CENTRAL"/>
    <x v="5"/>
    <m/>
    <s v="x"/>
    <s v="De Mejora"/>
    <s v="En los tres reportes reportes a realizar para la vigencia 2023 de la administración de Riesgos de Gestión, Corrupción y Oportunidades, se remitirá a la Oficina Asesora de Planeación Captura de Pantalla donde se evidencia el cargue en el DRIVE de las evidencias completas para cada cuatrimestre, permitiendo dejar evidencia del cargue de las mismas."/>
    <d v="2023-04-15T00:00:00"/>
    <x v="38"/>
    <n v="14"/>
    <s v="VENCIDA"/>
    <s v="Correos a Oficina Asesora de Planeación con reporte de los riesgos y que incluyan las capturas de pantalla que muestren el cargue de las evidencias en el DRIVE de la OAP."/>
    <s v="CANTIDAD"/>
    <n v="3"/>
    <m/>
    <m/>
    <s v="ABOGADA 2"/>
    <m/>
    <m/>
    <m/>
    <x v="0"/>
    <m/>
    <s v="17/05/2023: Mediante memorando no. 20231200002123 de fecha 4-04-2023 se suscribió el Plan de Mejoramiento. "/>
  </r>
  <r>
    <s v="SEGUIMIENTO MAPA DE RIESGOS"/>
    <n v="1086"/>
    <d v="2023-05-12T00:00:00"/>
    <s v="NO CONFORMIDAD "/>
    <s v="Se evidenció que, para los 41 riesgos de corrupción, solo el 71% se encuentra estructurado de acuerdo con la Guía para la administración del riesgo y el diseño de controles en Entidades Públicas. Versión 5 – diciembre de 2020, no obstante, el 29% de los riesgos de corrupción no cumplen con la estructura de la definición del riesgo._x000a_• Servicio al Ciudadano: Se evidenció debilidades en la formulación del riesgo 232_x000a_• Participación Social: Se evidenció debilidades en la formulación del riesgo 218_x000a_• Gestión Jurídica: Se evidenció debilidades en la formulación del riesgo 233 y 234_x000a_• Gestión del Conocimiento y la Innovación: Se evidenció debilidades en la formulación del riesgo 235_x000a_• Gestión Recursos Financieros: Se evidenció debilidades en la formulación del riesgo 237 y 240_x000a_• Gestión Contractual: Se evidenció debilidades en la formulación del riesgo 226, 227 y 228_x000a_• Administración y Manejo del Sistema de Parques Nacionales Naturales: Se evidenció debilidades en la formulación del riesgo 210 y 211"/>
    <s v="Por que la OAP posee la responsabilidad de asesoramiento y acompañamiento en las acciones o actividades de identificación de riesgos, pero para dichas actividades de la OAP como segunda línea de defensa solo se contaba con dos personas para el tema de riesgos de toda la Entidad y otros temas requeridos."/>
    <x v="12"/>
    <s v="NIVEL CENTRAL"/>
    <x v="25"/>
    <m/>
    <s v="x"/>
    <s v="Correctiva"/>
    <s v="Generar mesas de trabajo con los procesos para los ajustes correspondientes en la redacción de los riesgos conforme la gestión de riesgos de corrupción, para los cuales continúan vigentes los lineamientos contenidos en la versión 4 de la Guía para la administración del riesgo y el diseño de controles en entidades públicas de 2018. - DAFP _x000a_• Servicio al Ciudadano: Se evidenció debilidades en la formulación del riesgo 232_x000a_• Participación Social: Se evidenció debilidades en la formulación del riesgo 218_x000a_• Gestión Jurídica: Se evidenció debilidades en la formulación del riesgo 233 y 234_x000a_• Gestión del Conocimiento y la Innovación: Se evidenció debilidades en la formulación del riesgo 235_x000a_• Gestión Recursos Financieros: Se evidenció debilidades en la formulación del riesgo 237 y 240_x000a_• Gestión Contractual: Se evidenció debilidades en la formulación del riesgo 226, 227 y 228_x000a_• Administración y Manejo del Sistema de Parques Nacionales Naturales: Se evidenció debilidades en la formulación del riesgo 210 y 211._x000a_y acompañar hasta recibir la aprobación por parte del líder de proceso y consolidar en el mapa de riesgos de la entidad consolidado."/>
    <d v="2023-06-13T00:00:00"/>
    <x v="7"/>
    <s v="CERRADA"/>
    <s v="CERRADA"/>
    <s v="Descripción de riesgos actualizada y oficializado"/>
    <s v="CANTIDAD"/>
    <n v="12"/>
    <m/>
    <m/>
    <m/>
    <m/>
    <m/>
    <m/>
    <x v="1"/>
    <d v="2023-10-24T00:00:00"/>
    <s v="15/06/2023: Mediante memorando No. 20231200003363 del 15 de junio de 2023, se suscribió Plan de Mejoramiento por Procesos- Gestión_x000a__x000a_17/10/2023: Mediante memorando No.20231400003273 del 29 de septiembre de 2023, el reponsable remitió evidencia: Actas de mesas de trabajo, el Grupo de Control Interno verificó el cumplimiento de la acción por lo cual mediante memorando No. 20231200006233 del 24 de octubre de 2023 informó el cierre de la acción. "/>
  </r>
  <r>
    <s v="AUDITORIA INTERNA "/>
    <n v="1089"/>
    <d v="2022-12-07T00:00:00"/>
    <s v="NO CONFORMIDAD "/>
    <s v="NO CONFORMIDAD No.1: El Grupo de Procesos Corporativos, no está efectuando los controles necesarios para contar con el seguimiento adecuado del programa de gestión documental en el que generen el envío del plan de trabajo para la vigencia en curso y lo relacionado con el punto de control “…Expedientes virtuales y físicos creados conforme a los lineamientos definidos en el Instructivo Programa de Gestión Documental…”, como lo define la Actividad No 3."/>
    <s v="Porque no se ha parametrizado el sistema para que se identifique en los reportes las respectivas series y subseries documentales."/>
    <x v="7"/>
    <s v="NIVEL CENTRAL"/>
    <x v="12"/>
    <m/>
    <s v="x"/>
    <s v="De Corrección"/>
    <s v="Parametrizar el Sistema para que se generen los reportes con la identificación de las Series y Subseries documentales."/>
    <d v="2023-05-03T00:00:00"/>
    <x v="27"/>
    <n v="29"/>
    <s v="VENCIDA"/>
    <s v="Reporte expedientes virtuales donde se identifiquen las Series y subseries"/>
    <s v="CANTIDAD"/>
    <n v="1"/>
    <m/>
    <m/>
    <s v="LUIS EBERTO COCA GONZÁLEZ - RAIMOND GUILLERMO SALES CONTRERAS"/>
    <m/>
    <m/>
    <m/>
    <x v="0"/>
    <m/>
    <s v="Suscrito mediante orfeo radicado No 20231200003333 del 15-06-2023"/>
  </r>
  <r>
    <s v="AUDITORIA INTERNA "/>
    <n v="1090"/>
    <d v="2022-12-07T00:00:00"/>
    <s v="NO CONFORMIDAD "/>
    <s v="NO CONFORMIDAD No. 2: En el proceso de verificación realizado por el Equipo Auditor del Grupo de Control Interno en el marco del procedimiento Archivo y Control de Documentos, no se evidenció que las Direcciones Territoriales, reportaran el listado de expedientes creados para las vigencias 2021 - 2022 como lo establece la Actividad No 3."/>
    <s v="Porque no se ha parametrizado el sistema para que se identifique en los reportes las respectivas series y subseries documentales."/>
    <x v="7"/>
    <s v="NIVEL CENTRAL"/>
    <x v="12"/>
    <m/>
    <s v="x"/>
    <s v="Correctiva"/>
    <s v="Dar cumplimiento a lo establecido en la actividad No. 3 del procedimiento Archivo y Control de Documentos, que establece Crear expedientes físicos y digitales, conforme a las Tablas de retención documental aprobadas."/>
    <d v="2023-05-03T00:00:00"/>
    <x v="27"/>
    <s v="CERRADA"/>
    <s v="CERRADA"/>
    <s v="Reporte expedientes virtuales donde se identifiquen las Series y subseries"/>
    <s v="CANTIDAD"/>
    <n v="1"/>
    <m/>
    <m/>
    <s v="RAYMON GUILLERMO SALES CONTRERAS"/>
    <m/>
    <m/>
    <m/>
    <x v="1"/>
    <d v="2023-12-12T00:00:00"/>
    <s v="Suscrito mediante orfeo radicado No 20231200003333 del 15-06-2023._x000a__x000a_Cerrada La No conformidad en el cumplimineto de las acciones suscritas Mediante Memorando Radicado No 20231200007853 del 12-12-2023, pendiente la medición de la efectividad."/>
  </r>
  <r>
    <s v="AUDITORIA INTERNA "/>
    <m/>
    <d v="2022-12-07T00:00:00"/>
    <s v="NO CONFORMIDAD "/>
    <s v="NO CONFORMIDAD No. 2: En el proceso de verificación realizado por el Equipo Auditor del Grupo de Control Interno en el marco del procedimiento Archivo y Control de Documentos, no se evidenció que las Direcciones Territoriales, reportaran el listado de expedientes creados para las vigencias 2021 - 2022 como lo establece la Actividad No 3."/>
    <s v="Porque no se ha parametrizado el sistema para que se identifique en los reportes las respectivas series y subseries documentales."/>
    <x v="7"/>
    <s v="NIVEL CENTRAL"/>
    <x v="12"/>
    <m/>
    <s v="x"/>
    <s v="De Corrección"/>
    <s v="Parametrizar el Sistema para que se generen los reportes con la identificación de las Series y Subseries documentales."/>
    <d v="2023-05-03T00:00:00"/>
    <x v="27"/>
    <n v="29"/>
    <s v="VENCIDA"/>
    <s v="Reporte expedientes virtuales donde se identifiquen las Series y subseries"/>
    <s v="CANTIDAD"/>
    <n v="1"/>
    <m/>
    <m/>
    <s v="LUIS EBERTO COCA GONZÁLEZ - RAIMOND GUILLERMO SALES CONTRERAS"/>
    <m/>
    <m/>
    <m/>
    <x v="0"/>
    <m/>
    <s v="Suscrito mediante orfeo radicado No 20231200003333 del 15-06-2023"/>
  </r>
  <r>
    <s v="AUDITORIA INTERNA "/>
    <n v="1091"/>
    <d v="2022-12-07T00:00:00"/>
    <s v="OBSERVACIÓN"/>
    <s v="OBSERVACIÓN No.1: El Grupo de Control Interno, realizó la verificación al documento del argumento y justificación técnica de la solicitud de la caja menor, el cual no se encuentra firmado por el responsable que indica el procedimiento, lo que no permite evidenciar el cumplimiento con lo establecido dentro de la actividad No. 4 del Procedimiento de Caja Menor vigente desde el 18-02-2021, en cuanto a la firma de este documento. "/>
    <s v="No aplica"/>
    <x v="3"/>
    <s v="NIVEL CENTRAL"/>
    <x v="12"/>
    <m/>
    <s v="x"/>
    <s v="De Mejora"/>
    <s v="Dar cumplimiento a lo establecido en la actividad No. 4 del procedimiento que establece que deben estar firmados todos los documentos que se requieren para la constitución de la caja menor."/>
    <d v="2023-07-01T00:00:00"/>
    <x v="32"/>
    <n v="120"/>
    <s v="VENCIDA"/>
    <s v="Memorando de la justificación de la constitución de la caja menor firmado _x000a_"/>
    <s v="CANTIDAD"/>
    <n v="1"/>
    <m/>
    <m/>
    <s v="LUIS EBERTO COCA GONZÁLEZ - RAIMOND GUILLERMO SALES CONTRERAS"/>
    <m/>
    <m/>
    <m/>
    <x v="0"/>
    <m/>
    <s v="Suscrito mediante orfeo radicado No 20231200003933del 06-07-2023_x000a__x000a_15/12/2023: Mediante memorando No. 20231200007243 del 4 de diciembre de 2023, se requirio evidencias de las acciones que se encuenrtan en estado abierto vencidas con el fin de actualizar la matriz."/>
  </r>
  <r>
    <s v="AUDITORIA INTERNA "/>
    <m/>
    <d v="2022-12-07T00:00:00"/>
    <s v="NO CONFORMIDAD "/>
    <s v="NO CONFORMIDAD No.1: El Grupo de Control Interno, al solicitar al cuentadante los soportes de apertura de libros como son el: Libro auxiliar de caja y bancos y la Conciliación diaria caja menor documentos que se encuentran establecidos en el punto de control, no fueron suministrados, toda vez que no contaban con estos, por tanto, no se logró evidenciar el cumplimiento de la actividad No. 18 del procedimiento de caja menor."/>
    <s v="Por desconocimiento de las actividades y puntos de control de procedimientos de un proceso diferente a los que se lideran desde el Grupo."/>
    <x v="3"/>
    <s v="NIVEL CENTRAL"/>
    <x v="12"/>
    <m/>
    <s v="x"/>
    <s v="Correctiva"/>
    <s v="Dar cumplimiento a lo establecido en la actividad No 18 del procedimiento que establece los soportes de apertura de libros como son el: Libro auxiliar de caja y bancos y la Conciliación diaria caja menor documentos que se encuentran establecidos como punto de control."/>
    <d v="2023-07-01T00:00:00"/>
    <x v="40"/>
    <n v="-1"/>
    <s v="A TIEMPO"/>
    <s v="Socialización  Formatos Libro auxiliar de caja y bancos y la Conciliación diaria caja menor"/>
    <s v="CANTIDAD"/>
    <n v="1"/>
    <m/>
    <m/>
    <s v="LUIS EBERTO COCA GONZÁLEZ - RAIMOND GUILLERMO SALES CONTRERAS"/>
    <m/>
    <m/>
    <m/>
    <x v="0"/>
    <m/>
    <s v="Suscrito mediante orfeo radicado No 20231200003933del 06-07-2023"/>
  </r>
  <r>
    <s v="AUDITORIA INTERNA "/>
    <m/>
    <d v="2022-12-07T00:00:00"/>
    <s v="NO CONFORMIDAD "/>
    <s v="NO CONFORMIDAD No.1: El Grupo de Control Interno, al solicitar al cuentadante los soportes de apertura de libros como son el: Libro auxiliar de caja y bancos y la Conciliación diaria caja menor documentos que se encuentran establecidos en el punto de control, no fueron suministrados, toda vez que no contaban con estos, por tanto, no se logró evidenciar el cumplimiento de la actividad No. 18 del procedimiento de caja menor."/>
    <s v="Por desconocimiento de las actividades y puntos de control de procedimientos de un proceso diferente a los que se lideran desde el Grupo."/>
    <x v="3"/>
    <s v="NIVEL CENTRAL"/>
    <x v="12"/>
    <m/>
    <s v="x"/>
    <s v="De Corrección"/>
    <s v="Ajustar el procedimiento de caja menor junto con el GGF En el punto de control de la actividad 18 ya que no se hace necesario la apertura de libros y conciliación diaria. Teniendo en cuenta que SIIF genera reporte de movimientos de caja."/>
    <d v="2023-07-01T00:00:00"/>
    <x v="40"/>
    <n v="-1"/>
    <s v="A TIEMPO"/>
    <s v="Procedimiento actualizado"/>
    <s v="CANTIDAD"/>
    <n v="1"/>
    <m/>
    <m/>
    <s v="LUIS EBERTO COCA GONZÁLEZ - RAIMOND GUILLERMO SALES CONTRERAS"/>
    <m/>
    <m/>
    <m/>
    <x v="0"/>
    <m/>
    <s v="Suscrito mediante orfeo radicado No 20231200003933del 06-07-2023"/>
  </r>
  <r>
    <s v="AUDITORIA INTERNA "/>
    <n v="1092"/>
    <d v="2022-12-07T00:00:00"/>
    <s v="NO CONFORMIDAD "/>
    <s v="NO CONFORMIDAD No. 2: El Grupo de Control Interno, al realizar la verificación del diligenciamiento del formato de solicitud de caja menor, GRFN_FO_08, para los respectivos reembolsos, no evidenció el cumplimiento de la actividad No. 20 del procedimiento de caja menor, el cual, no se encuentra firmado por el ordenador del gasto y su estructuración en el formato no es la adecuada."/>
    <s v="Por desconocimiento de las actividades y puntos de control de procedimientos de un proceso diferente a los que se lideran desde el Grupo."/>
    <x v="3"/>
    <s v="NIVEL CENTRAL"/>
    <x v="12"/>
    <m/>
    <s v="x"/>
    <s v="Correctiva"/>
    <s v="Dar cumplimiento a lo establecido en la actividad No 20 del procedimiento en lo que compete al diligenciamiento del formato de solicitud de caja menor, GRFN_FO_08, para los respectivos reembolsos"/>
    <d v="2023-07-01T00:00:00"/>
    <x v="40"/>
    <n v="-1"/>
    <s v="A TIEMPO"/>
    <s v="Socialización Formato solicitud caja menor  y  procedimiento caja menor Actualizados"/>
    <s v="CANTIDAD"/>
    <n v="2"/>
    <m/>
    <m/>
    <s v="LUIS EBERTO COCA GONZÁLEZ - RAIMOND GUILLERMO SALES CONTRERAS"/>
    <m/>
    <m/>
    <m/>
    <x v="0"/>
    <m/>
    <s v="Suscrito mediante orfeo radicado No 20231200003933del 06-07-2023"/>
  </r>
  <r>
    <s v="AUDITORIA INTERNA "/>
    <m/>
    <d v="2022-12-07T00:00:00"/>
    <s v="NO CONFORMIDAD "/>
    <s v="NO CONFORMIDAD No. 2: El Grupo de Control Interno, al realizar la verificación del diligenciamiento del formato de solicitud de caja menor, GRFN_FO_08, para los respectivos reembolsos, no evidenció el cumplimiento de la actividad No. 20 del procedimiento de caja menor, el cual, no se encuentra firmado por el ordenador del gasto y su estructuración en el formato no es la adecuada."/>
    <s v="Por desconocimiento de las actividades y puntos de control de procedimientos de un proceso diferente a los que se lideran desde el Grupo."/>
    <x v="3"/>
    <s v="NIVEL CENTRAL"/>
    <x v="12"/>
    <m/>
    <s v="x"/>
    <s v="De Corrección"/>
    <s v="Ajustar el formato GRFN_FO_08 y el procedimiento de la caja menor junto con el GGF. Teniendo en cuenta que no es necesario la firma del ordenador del gasto, ya que existe un responsable de la caja menor establecido por resolución."/>
    <d v="2023-07-01T00:00:00"/>
    <x v="40"/>
    <n v="-1"/>
    <s v="A TIEMPO"/>
    <s v="Formato solicitud caja menor  y  procedimiento caja menor Actualizados"/>
    <s v="CANTIDAD"/>
    <n v="2"/>
    <m/>
    <m/>
    <s v="LUIS EBERTO COCA GONZÁLEZ - RAIMOND GUILLERMO SALES CONTRERAS"/>
    <m/>
    <m/>
    <m/>
    <x v="0"/>
    <m/>
    <s v="Suscrito mediante orfeo radicado No 20231200003933del 06-07-2023"/>
  </r>
  <r>
    <s v="AUDITORIA INTERNA "/>
    <n v="1093"/>
    <d v="2022-12-07T00:00:00"/>
    <s v="NO CONFORMIDAD "/>
    <s v="NO CONFORMIDAD No. 3: El Grupo de Control Interno, al verificar el diligenciamiento del formato Comprobante provisional caja menor, código GRFN_FO_07, no evidenció el cumplimiento integral de la actividad No. 21, en el punto de control recibo provisional caja menor, ya que no se conserva evidencia de estos soportes, los cuales son destruidos al momento de la legalización del gasto, y no se cuenta con una relación de consecutivos de los mismos, impidiendo así la verificación del punto de control._x000a__x000a_De igual, forma se incumple con el numeral de la NTC ISO: 9001:2015 “(…) 7.5.3 Control de la información documentada, 7.5.3.2 Para el control de la información documentada, la organización debe abordar las siguientes actividades, según corresponda (…)_x000a_b) almacenamiento y preservación, incluida la preservación de la legibilidad; (…)_x000a_d) conservación y disposición (…)”"/>
    <s v="Por desconocimiento de las actividades y puntos de control de procedimientos de un proceso diferente a los que se lideran desde el Grupo."/>
    <x v="3"/>
    <s v="NIVEL CENTRAL"/>
    <x v="12"/>
    <m/>
    <s v="x"/>
    <s v="Correctiva"/>
    <s v="Dar cumplimiento a lo establecido en la actividad No 21 del procedimiento en lo que compete al diligenciamiento del formato Comprobante provisional caja menor, código GRFN_FO_07."/>
    <d v="2023-07-01T00:00:00"/>
    <x v="40"/>
    <n v="-1"/>
    <s v="A TIEMPO"/>
    <s v="Socialización Formato comprobante provisional caja menor anulados"/>
    <s v="CANTIDAD"/>
    <n v="1"/>
    <m/>
    <m/>
    <s v="LUIS EBERTO COCA GONZÁLEZ - RAIMOND GUILLERMO SALES CONTRERAS"/>
    <m/>
    <m/>
    <m/>
    <x v="0"/>
    <m/>
    <s v="Suscrito mediante orfeo radicado No 20231200003933del 06-07-2023"/>
  </r>
  <r>
    <s v="AUDITORIA INTERNA "/>
    <m/>
    <d v="2022-12-07T00:00:00"/>
    <s v="NO CONFORMIDAD "/>
    <s v="NO CONFORMIDAD No. 3: El Grupo de Control Interno, al verificar el diligenciamiento del formato Comprobante provisional caja menor, código GRFN_FO_07, no evidenció el cumplimiento integral de la actividad No. 21, en el punto de control recibo provisional caja menor, ya que no se conserva evidencia de estos soportes, los cuales son destruidos al momento de la legalización del gasto, y no se cuenta con una relación de consecutivos de los mismos, impidiendo así la verificación del punto de control._x000a__x000a_De igual, forma se incumple con el numeral de la NTC ISO: 9001:2015 “(…) 7.5.3 Control de la información documentada, 7.5.3.2 Para el control de la información documentada, la organización debe abordar las siguientes actividades, según corresponda (…)_x000a_b) almacenamiento y preservación, incluida la preservación de la legibilidad; (…)_x000a_d) conservación y disposición (…)”"/>
    <s v="Por desconocimiento de las actividades y puntos de control de procedimientos de un proceso diferente a los que se lideran desde el Grupo."/>
    <x v="3"/>
    <s v="NIVEL CENTRAL"/>
    <x v="12"/>
    <m/>
    <s v="x"/>
    <s v="De Corrección"/>
    <s v="Llevar consecutivo comprobante provisional caja menor anulados previa legalización del gasto."/>
    <d v="2023-07-01T00:00:00"/>
    <x v="40"/>
    <n v="-1"/>
    <s v="A TIEMPO"/>
    <s v="Formato comprobante provisional caja menor anulados"/>
    <s v="CANTIDAD"/>
    <n v="1"/>
    <m/>
    <m/>
    <s v="LUIS EBERTO COCA GONZÁLEZ - RAIMOND GUILLERMO SALES CONTRERAS"/>
    <m/>
    <m/>
    <m/>
    <x v="0"/>
    <m/>
    <s v="Suscrito mediante orfeo radicado No 20231200003933del 06-07-2023"/>
  </r>
  <r>
    <s v="AUDITORIA INTERNA "/>
    <n v="1094"/>
    <d v="2022-12-07T00:00:00"/>
    <s v="NO CONFORMIDAD "/>
    <s v="NO CONFORMIDAD No. 4: El Grupo de Control Interno, al solicitar las conciliaciones de la caja menor, evidenció que no se realiza esta actividad, por tanto, no se encuentra documentada, incumpliéndose así lo establecido en el punto de control de la actividad No. 32 del procedimiento de caja menor adoptado por la entidad."/>
    <s v="Por desconocimiento de las actividades y puntos de control de procedimientos de un proceso diferente a los que se lideran desde el Grupo."/>
    <x v="3"/>
    <s v="NIVEL CENTRAL"/>
    <x v="12"/>
    <m/>
    <s v="x"/>
    <s v="Correctiva"/>
    <s v="Dar cumplimiento a lo establecido en la actividad No 32 del procedimiento en lo que compete a la realización de las conciliaciones de las caja menor."/>
    <d v="2023-07-01T00:00:00"/>
    <x v="40"/>
    <n v="-1"/>
    <s v="A TIEMPO"/>
    <s v="Procedimiento actualizado"/>
    <s v="CANTIDAD"/>
    <n v="1"/>
    <m/>
    <m/>
    <s v="LUIS EBERTO COCA GONZÁLEZ - RAIMOND GUILLERMO SALES CONTRERAS"/>
    <m/>
    <m/>
    <m/>
    <x v="0"/>
    <m/>
    <s v="Suscrito mediante orfeo radicado No 20231200003933del 06-07-2023"/>
  </r>
  <r>
    <s v="AUDITORIA INTERNA "/>
    <m/>
    <d v="2022-12-07T00:00:00"/>
    <s v="NO CONFORMIDAD "/>
    <s v="NO CONFORMIDAD No. 4: El Grupo de Control Interno, al solicitar las conciliaciones de la caja menor, evidenció que no se realiza esta actividad, por tanto, no se encuentra documentada, incumpliéndose así lo establecido en el punto de control de la actividad No. 32 del procedimiento de caja menor adoptado por la entidad."/>
    <s v="Por desconocimiento de las actividades y puntos de control de procedimientos de un proceso diferente a los que se lideran desde el Grupo."/>
    <x v="3"/>
    <s v="NIVEL CENTRAL"/>
    <x v="12"/>
    <m/>
    <s v="x"/>
    <s v="De Corrección"/>
    <s v="Ajustar el procedimiento de caja menor junto con el GGF En el punto de control de la actividad 32  ya que no es necesario la realización de conciliación de caja menor teniendo en cuenta que SIIF permite verificar el estado actual mediante el reporte ejecución Caja Menor."/>
    <d v="2023-07-01T00:00:00"/>
    <x v="40"/>
    <n v="-1"/>
    <s v="A TIEMPO"/>
    <s v="Procedimiento actualizado"/>
    <s v="CANTIDAD"/>
    <n v="1"/>
    <m/>
    <m/>
    <s v="LUIS EBERTO COCA GONZÁLEZ - RAIMOND GUILLERMO SALES CONTRERAS"/>
    <m/>
    <m/>
    <m/>
    <x v="0"/>
    <m/>
    <s v="Suscrito mediante orfeo radicado No 20231200003933del 06-07-2023"/>
  </r>
  <r>
    <s v="AUDITORIA INTERNA "/>
    <n v="1095"/>
    <d v="2022-12-07T00:00:00"/>
    <s v="NO CONFORMIDAD "/>
    <s v="NO CONFORMIDAD No. 5: El Grupo de Control Interno, al realizar la revisión de los documentos soportes de los dos arqueos de caja menor, realizados durante la vigencia 2022, evidencia que el formato utilizado para este, no se encuentra establecido, vigente, ni aprobado en el Sistema Integrado de Gestión de la entidad. "/>
    <s v="porque el formato no se encuentra registrado en el sistema integrado de gestión."/>
    <x v="3"/>
    <s v="NIVEL CENTRAL"/>
    <x v="12"/>
    <m/>
    <s v="x"/>
    <s v="Correctiva"/>
    <s v="Verificar los documentos de los puntos de control con el GGF."/>
    <d v="2023-07-01T00:00:00"/>
    <x v="40"/>
    <n v="-1"/>
    <s v="A TIEMPO"/>
    <s v="formato publicado en el Sistema de Gestión Integrado"/>
    <s v="CANTIDAD"/>
    <n v="1"/>
    <m/>
    <m/>
    <s v="LUIS EBERTO COCA GONZÁLEZ - RAIMOND GUILLERMO SALES CONTRERAS"/>
    <m/>
    <m/>
    <m/>
    <x v="0"/>
    <m/>
    <s v="Suscrito mediante orfeo radicado No 20231200003933del 06-07-2023"/>
  </r>
  <r>
    <s v="AUDITORIA INTERNA "/>
    <m/>
    <d v="2022-12-07T00:00:00"/>
    <s v="NO CONFORMIDAD "/>
    <s v="NO CONFORMIDAD No. 5: El Grupo de Control Interno, al realizar la revisión de los documentos soportes de los dos arqueos de caja menor, realizados durante la vigencia 2022, evidencia que el formato utilizado para este, no se encuentra establecido, vigente, ni aprobado en el Sistema Integrado de Gestión de la entidad. "/>
    <s v="porque el formato no se encuentra registrado en el sistema integrado de gestión."/>
    <x v="3"/>
    <s v="NIVEL CENTRAL"/>
    <x v="12"/>
    <m/>
    <s v="x"/>
    <s v="De Corrección"/>
    <s v="Ajustar el formato junto con el Grupo de Gestión Financiera y solicitar la inclusión del mismo en el Sistema Integrado de Gestión."/>
    <d v="2023-07-01T00:00:00"/>
    <x v="40"/>
    <n v="-1"/>
    <s v="A TIEMPO"/>
    <s v="formato publicado en el Sistema de Gestión Integrado"/>
    <s v="CANTIDAD"/>
    <n v="1"/>
    <m/>
    <m/>
    <s v="LUIS EBERTO COCA GONZÁLEZ - RAIMOND GUILLERMO SALES CONTRERAS"/>
    <m/>
    <m/>
    <m/>
    <x v="0"/>
    <m/>
    <s v="Suscrito mediante orfeo radicado No 20231200003933del 06-07-2023"/>
  </r>
  <r>
    <s v="AUDITORIA INTERNA "/>
    <n v="1096"/>
    <d v="2022-12-07T00:00:00"/>
    <s v="NO CONFORMIDAD "/>
    <s v="NO CONFORMIDAD No. 6: El Grupo de Control Interno, en la revisión de la presentación de informes del estado de la caja menor, de los que trata el artículo No. 3 en la Resolución 085 del 2022, no evidenció la elaboración y presentación de los mismos, incumpliendo así lo establecido en la resolución en mención. "/>
    <s v="Por desconocimiento de las actividades y puntos de control de procedimientos de un proceso diferente a los que se lideran desde el Grupo."/>
    <x v="3"/>
    <s v="NIVEL CENTRAL"/>
    <x v="12"/>
    <m/>
    <m/>
    <s v="Correctiva"/>
    <s v="Elaborar y presentar los informes del estado y seguimiento de la caja menor como lo establece el acto administrativo de constitución."/>
    <d v="2023-07-01T00:00:00"/>
    <x v="40"/>
    <n v="-1"/>
    <s v="A TIEMPO"/>
    <s v="Resolución caja menor Vigencia Actual"/>
    <s v="CANTIDAD"/>
    <n v="1"/>
    <m/>
    <m/>
    <s v="LUIS EBERTO COCA GONZÁLEZ - RAIMOND GUILLERMO SALES CONTRERAS"/>
    <m/>
    <m/>
    <m/>
    <x v="0"/>
    <m/>
    <s v="Suscrito mediante orfeo radicado No 20231200003933del 06-07-2023"/>
  </r>
  <r>
    <s v="AUDITORIA INTERNA "/>
    <m/>
    <d v="2022-12-07T00:00:00"/>
    <s v="NO CONFORMIDAD "/>
    <s v="NO CONFORMIDAD No. 6: El Grupo de Control Interno, en la revisión de la presentación de informes del estado de la caja menor, de los que trata el artículo No. 3 en la Resolución 085 del 2022, no evidenció la elaboración y presentación de los mismos, incumpliendo así lo establecido en la resolución en mención. "/>
    <s v="Por desconocimiento de las actividades y puntos de control de procedimientos de un proceso diferente a los que se lideran desde el Grupo."/>
    <x v="3"/>
    <s v="NIVEL CENTRAL"/>
    <x v="12"/>
    <m/>
    <s v="x"/>
    <s v="De Corrección"/>
    <s v="Ajustar la Resolución para la Vigencia 2023."/>
    <d v="2023-07-01T00:00:00"/>
    <x v="32"/>
    <n v="120"/>
    <s v="VENCIDA"/>
    <s v="Resolución caja menor Vigencia Actual"/>
    <s v="CANTIDAD"/>
    <n v="1"/>
    <m/>
    <m/>
    <s v="LUIS EBERTO COCA GONZÁLEZ - RAIMOND GUILLERMO SALES CONTRERAS"/>
    <m/>
    <m/>
    <m/>
    <x v="0"/>
    <m/>
    <s v="Suscrito mediante orfeo radicado No 20231200003933del 06-07-2023_x000a__x000a_15/12/2023: Mediante memorando No. 20231200007243 del 4 de diciembre de 2023, se requirio evidencias de las acciones que se encuenrtan en estado abierto vencidas con el fin de actualizar la matriz."/>
  </r>
  <r>
    <s v="AUDITORIA INTERNA "/>
    <n v="1097"/>
    <d v="2022-06-23T00:00:00"/>
    <s v="OBSERVACIÓN"/>
    <s v="OBSERVACIÓN No 3: _x000a_Los requerimientos realizados por el Grupo de Trámites y Evaluación Ambiental, no tienen las respuestas por concepto de permisos y tramites conferidos y no obra evidencia de la remisión a la OAJ para el cobro coactivo incumpliendo el procedimiento Código: GJ_PR_01 Cobro Coactivo Administrativo en su actividad 1."/>
    <s v="No aplica"/>
    <x v="9"/>
    <s v="NIVEL CENTRAL"/>
    <x v="26"/>
    <m/>
    <s v="x"/>
    <s v="De Mejora"/>
    <s v="Modificar los procedimientos establecidos para los trámites ambientales con el fin de precisar el alcance que deben tener  los requerimientos que el GTEA efectúa en el marco del seguimiento de los permisos otorgados y en donde a su vez se determine la importancia de la armonización de dichos procedimientos con el procedimiento GRFN_PR_20 del Grupo de Gestión Financiera y el procedimiento GJ_PR_01 de la Oficina Asesora Jurídica."/>
    <d v="2022-11-11T00:00:00"/>
    <x v="32"/>
    <n v="120"/>
    <s v="VENCIDA"/>
    <s v="Procedimientos de calidad actualizados "/>
    <s v="PORCENTAJE"/>
    <n v="100"/>
    <m/>
    <m/>
    <m/>
    <m/>
    <m/>
    <m/>
    <x v="0"/>
    <m/>
    <s v="11/08/2023: Mediante memorando No. 20221200011123 del 25 de noviembre de 2022 se suscribe el Plan de Mejoramiento _x000a__x000a_11/08/2023 Mediante memorando No. 20232300005563 del 1 de agosto de 2023, el resposanble solicito prórroga para el cumplimiento de la actividad para el día 31 de agosto de 2023. El grupo de control interno mediante memorando No. 20231200004883 del 30 de agosto de 2023 concedio prórroga para la fecha establecida._x000a__x000a_17/10/2023: Mediante memorando No.2023230006233 del 4 de septiembre de 2023, el reponsable remitió evidencia: Procedimientos actualizados, el Grupo de Control Interno verificó el cumplimiento de la acción por lo cual mediante memorando No. 20231200006253 del 25 de octubre de 2023 comunicó que para dar cierre a la acción, el procedimiento AMSPNN_PR_28 debe estar oficializado en la intranet y en la pagina web."/>
  </r>
  <r>
    <s v="AUDITORIA INTERNA "/>
    <m/>
    <d v="2022-06-23T00:00:00"/>
    <s v="OBSERVACIÓN"/>
    <s v="OBSERVACIÓN No 3: _x000a_Los requerimientos realizados por el Grupo de Trámites y Evaluación Ambiental, no tienen las respuestas por concepto de permisos y tramites conferidos y no obra evidencia de la remisión a la OAJ para el cobro coactivo incumpliendo el procedimiento Código: GJ_PR_01 Cobro Coactivo Administrativo en su actividad 1."/>
    <s v="No aplica"/>
    <x v="9"/>
    <s v="NIVEL CENTRAL"/>
    <x v="26"/>
    <m/>
    <s v="x"/>
    <s v="De Mejora"/>
    <s v="Solicitar la modificación al procedimiento GJ_PR_01 de la Oficina Asesora Jurídica denominado “PROCEDIMIENTO COBRO COACTIVO ADMINISTRATIVO”, para que el mismo guarde la debida articulación con el procedimiento GRFN_PR_20 del Grupo de Gestión Financiera denominado “PROCEDIMIENTO GESTIÓN CARTERA” y de esta manera se pueda determinar con claridad que dependencia es la encargada de realizar la solicitud de inicio de trámite coactivo ante la OAJ con los soportes necesarios."/>
    <d v="2022-11-11T00:00:00"/>
    <x v="31"/>
    <n v="182"/>
    <s v="VENCIDA"/>
    <s v="Comunicaciones que se generen con las otras dependencias y el procedimiento GJ_PR_01  actualizado"/>
    <s v="PORCENTAJE"/>
    <n v="100"/>
    <m/>
    <m/>
    <m/>
    <m/>
    <m/>
    <m/>
    <x v="0"/>
    <m/>
    <s v="11/08/2023: Mediante memorando No. 20221200011123 del 25 de noviembre de 2022 se suscribe el Plan de Mejoramiento _x000a__x000a_17/10/2023: Mediante memorando No.2023230006233 del 4 de septiembre de 2023, el reponsable remitió evidencia: Memorando comunicaciones, el Grupo de Control Interno costató que la evidencia aportada no generan el cumplimiento de la misma por lo cual mediante memorando No. 20231200006253 del 25 de octubre de 2023 informo que se debe aportar una respuesta clara y concisa de la dependencia encargada de realizar la solicitud de cobro coactivo ante la OAJ. Adiconalmente se informó que se debe solictar reprogramación de la fecha de ejecuión toda vez que la fecha era el 30 de junio de 2023._x000a_"/>
  </r>
  <r>
    <s v="AUDITORIA INTERNA "/>
    <n v="1098"/>
    <d v="2022-10-24T00:00:00"/>
    <s v="NO CONFORMIDAD "/>
    <s v="NO CONFORMIDAD No.1: No se evidenció la aplicación e implementación del Módulo correspondiente al Procedimiento de Viáticos en el Sistema Integrado de Información Financiera SIIF, el cual es de carácter obligatorio en  los lineamientos e indicadores establecidos por el Ministerio de Hacienda y Crédito Público en el marco de la circu_x0002_lar No 015 del 09 de abril del 2019."/>
    <s v="No esta aplicando e implementando del Módulo correspondiente al Procedimiento de Viáticos en el Sistema Integrado de Información Financiera SIIF de PNN."/>
    <x v="3"/>
    <s v="DTAN"/>
    <x v="15"/>
    <s v="x"/>
    <m/>
    <s v="Correctiva"/>
    <s v="Presentar  requerimientos al nivel central con todos los requsitos para el tramite de apertura de caja menor en la DTAN"/>
    <d v="2023-01-02T00:00:00"/>
    <x v="41"/>
    <n v="-153"/>
    <s v="A TIEMPO"/>
    <s v="memorandos enviados al nivel central con la solicitud de autotirzación de caja menor"/>
    <s v="CANTIDAD"/>
    <n v="4"/>
    <m/>
    <m/>
    <s v="LUIS EBERTO COCA GONZÁLEZ"/>
    <m/>
    <m/>
    <m/>
    <x v="0"/>
    <m/>
    <s v="15/08/2023: Mediante memorando No. 20231200001243 del 2 de febrero de 2023 se suscribe el Plan de Mejoramiento._x000a__x000a_11/08/2023: El responsable mediante memorando No. 20235510002823  del 24 de julio de 2023,  relaciono soportes que cumplen con la acción planteada. Mediante memorando No. 20231200004903 de fecha 30 de agosto de 2023el Grupo de Control Interno informo el que para el cierre de la acción es necesario soportar la acción planteada._x000a__x000a__x000a_30/11/2023 Mediante memorando 20231200006893 del 24 de noviembre del 2023, se solicito al responsable las evidencias  de las acciones que se encuentran en estado abierto vencido._x000a__x000a_14/12/2023: Mediante memorando No 20231200008143, del 14 de diciembre del 2023, se hizo requerimiento del cumplimiento de las actividades programadas por el Grupo de Gestión Financiera al interior del Plan de Mejoramiento, actividades que se encuentran vencidas y se hizo requerimiento de la remisión de las evidencias a más tardar el 21 de diciembre de 2023, en carpetas debidamente organizadas por número de no conformidad, observación y acción._x000a__x000a_22/12/2023 Se proyecto Memorando para autorizar prorroga has el 30-05-2024"/>
  </r>
  <r>
    <s v="AUDITORIA INTERNA "/>
    <m/>
    <d v="2022-10-24T00:00:00"/>
    <s v="NO CONFORMIDAD "/>
    <s v="NO CONFORMIDAD No.2: Dar cumplimiento al marco normativo y lineamientos establecidos en el procedimiento Tramite de Comisiones código: GTH_PR_24, Versión: 5, Vigente desde: 20/12/2021 en lo que compete a las legalizaciones y liquidaciones de comisión en lo que corresponde a : “…El pago de viáticos se hace a través de reconocimiento, es decir se paga después de finalizada la comisión conforme a las actividades indicadas en el paso a paso de este procedimiento (Reconocimiento y pago de la orden de comisión)…”"/>
    <s v="No se  esta dando cumplimiento al tramite de legalización de comisiones de acuerdo al procedimiento vigente GTH_PR_24, Versión: 5, Vigente desde: 20/12/2021  "/>
    <x v="3"/>
    <s v="DTAN"/>
    <x v="15"/>
    <s v="x"/>
    <m/>
    <s v="Correctiva"/>
    <s v="Presentar los PAC Mesuales con las comisiones legalizadas"/>
    <d v="2023-01-02T00:00:00"/>
    <x v="42"/>
    <s v="CERRADA"/>
    <s v="CERRADA"/>
    <s v="FORMATO_x000a_SOLICITUD PAC MENSUAL - Código: GRFN_FO_13"/>
    <s v="CANTIDAD"/>
    <n v="4"/>
    <m/>
    <m/>
    <s v="LUIS EBERTO COCA GONZÁLEZ"/>
    <m/>
    <m/>
    <m/>
    <x v="1"/>
    <d v="2023-10-10T00:00:00"/>
    <s v="15/08/2023: Mediante memorando No. 20231200001243 del 2 de febrero de 2023 se suscribe el Plan de Mejoramiento._x000a__x000a__x000a_11/08/2023: El responsable mediante memorando No. 20235510002823  del 24 de julio de 2023,  relaciono soportes que cumplen con la acción planteada. Mediante memorando No. 20231200004903 de fecha 30 de agosto de 2023el Grupo de Control Interno informo el que para el cierre de la acción es necesario soportar la acción planteada._x000a__x000a__x000a_30/11/2023 Mediante memorando 20231200006893 del 24 de noviembre del 2023, se solicito al responsable las evidencias  de las acciones que se encuentran en estado abierto vencido._x000a__x000a_20/12/2023: Cerrada mediante memorando No.20231200005713 del 10 de octubre de 2023"/>
  </r>
  <r>
    <s v="RESULTADO DE INDICADORES"/>
    <n v="1099"/>
    <s v="Evaluación por Dependencias de la  vigencia 2022"/>
    <s v="NO CONFORMIDAD "/>
    <s v="No Conformidad No.1 Incumplimiento en el indicador &quot;Porcentaje de sanciones en firme, debidamente ejecutadas&quot;"/>
    <s v="Las metas no fueron definidas correctamente y no se realizaron los ajustes necesarios una vez se obtuvieron las alertas de que la tendencia no daba para cumplir la meta inicialmente propuesta."/>
    <x v="9"/>
    <s v="NIVEL CENTRAL"/>
    <x v="26"/>
    <m/>
    <m/>
    <s v="De Mejora"/>
    <s v="Realizar una reunión en el primer semestre de la vigencia a fin de determinar el cumplimiento de la meta y dos reuniones (julio y octubre) con cada una de las direcciones territoriales para evaluar la tendencia de cumplimiento del indicador y proponer los ajustes necesarios para la meta que sean correspondientes con las capacidades de la dirección territorial y sus áreas."/>
    <d v="2023-07-14T00:00:00"/>
    <x v="27"/>
    <n v="29"/>
    <s v="VENCIDA"/>
    <s v="Reuniones de análsis de indicadores relacionados con procesos sancionatorios con DTs"/>
    <s v="CANTIDAD"/>
    <n v="12"/>
    <m/>
    <m/>
    <m/>
    <m/>
    <m/>
    <m/>
    <x v="0"/>
    <m/>
    <s v="29/08/2023: Mediante memorando No.  del 20231200004893 del 30 de agosto de 2023 se suscribe el Plan de Mejoramiento "/>
  </r>
  <r>
    <s v="RESULTADO DE INDICADORES"/>
    <m/>
    <s v="Evaluación por Dependencias de la  vigencia 2022"/>
    <s v="NO CONFORMIDAD "/>
    <s v="No Conformidad No.2 Incumplimiento en el indicador &quot;Porcentaje de procesos sancionatorios resueltos de fondo con acto administrativo.&quot;"/>
    <s v="Las metas no fueron definidas correctamente y no se realizaron los ajustes necesarios una vez se obtuvieron las alertas de que la tendencia no daba para cumplir la meta inicialmente propuesta."/>
    <x v="9"/>
    <s v="NIVEL CENTRAL"/>
    <x v="26"/>
    <m/>
    <m/>
    <s v="De Mejora"/>
    <s v="Realizar una reunión en el primer semestre de la vigencia a fin de determinar el cumplimiento de la meta y dos reuniones (julio y octubre) con cada una de las direcciones territoriales para evaluar la tendencia de cumplimiento del indicador y proponer los ajustes necesarios para la meta que sean correspondientes con las capacidades de la dirección territorial y sus áreas."/>
    <d v="2023-07-14T00:00:00"/>
    <x v="27"/>
    <n v="29"/>
    <s v="VENCIDA"/>
    <s v="Reuniones de análsis de indicadores relacionados con procesos sancionatorios con DTs"/>
    <s v="CANTIDAD"/>
    <n v="12"/>
    <m/>
    <m/>
    <m/>
    <m/>
    <m/>
    <m/>
    <x v="0"/>
    <m/>
    <s v="29/08/2023: Mediante memorando No.  del 20231200004893 del 30 de agosto de 2023 se suscribe el Plan de Mejoramiento "/>
  </r>
  <r>
    <s v="AUDITORIA INTERNA "/>
    <n v="1100"/>
    <d v="2022-12-01T00:00:00"/>
    <s v="NO CONFORMIDAD "/>
    <s v="NO CONFORMIDAD No.1: GRUPO DE PROCESOS CORPORATIVOS._x000a__x000a_El Grupo de Control Interno, al solicitar los soportes del conteo físico de los bienes con el cuentadante, por cada una de las unidades de decisión de las Direcciones Territoriales Caribe, Amazonia y Andes Occidentales, estos no fueron suministrados por parte del Nivel Central dentro del drive que se destinó para tal fin, toda vez que no contaban con estos, por tanto, no se logró evidenciar el cumplimiento de la actividad No. 05 del procedimiento actualización de inventario."/>
    <s v="Porque no hubo claridad de la información solicitada"/>
    <x v="5"/>
    <s v="NIVEL CENTRAL"/>
    <x v="12"/>
    <m/>
    <s v="x"/>
    <s v="Correctiva"/>
    <s v="Reportes de la toma física de inventarios por cuentadantes debidamente firmados y enviados al Nivel Central."/>
    <d v="2023-03-03T00:00:00"/>
    <x v="39"/>
    <n v="-2"/>
    <s v="A TIEMPO"/>
    <s v="Reporte de toma física de inventarios por cuentadante"/>
    <s v="CANTIDAD"/>
    <n v="6"/>
    <m/>
    <m/>
    <s v="LUIS EBERTO COCA GONZÁLEZ - RAIMOND GUILLERMO SALES CONTRERAS"/>
    <m/>
    <m/>
    <m/>
    <x v="0"/>
    <m/>
    <s v="31/08/2023: Mediante memorando No.20231200001973  del 31 de marzo de 2023 se suscribe el Plan de Mejoramiento "/>
  </r>
  <r>
    <s v="AUDITORIA INTERNA "/>
    <n v="1101"/>
    <d v="2023-07-28T00:00:00"/>
    <s v="OBSERVACIÓN"/>
    <s v="El equipo auditor observó que, el memorando No. 2021767002055300008 emitido por la Oficina de Gestión del Riesgo con asunto “Plan de Emergencias y Contingencias por Desastres Naturales y Socionaturales del PNN Gorgona” carece tanto de radicación como de fecha de emisión, y el anexo No. 2021758000056300012 se encuentra firmado pero carece de número de radicación y fecha, datos claves para la trazabilidad, por lo anterior el documento no se encuentra debidamente formalizado y comunicado de acuerdo con los procedimientos internos de la entidad."/>
    <s v="N/A"/>
    <x v="9"/>
    <s v="NIVEL CENTRAL"/>
    <x v="27"/>
    <m/>
    <s v="x"/>
    <s v="De Mejora"/>
    <s v="Realizar seguimiento y verificación en el gestor documental Orfeo de los memorandos radicados de los Planes de Emergencias y Contingencias por desastres naturales y socionaturales de las áreas protegidas."/>
    <d v="2023-08-01T00:00:00"/>
    <x v="27"/>
    <s v="CERRADA"/>
    <s v="CERRADA"/>
    <s v="Base de datos con la relación de Memorandos Radicados correspondientes a los Planes de Emergencias y Contingencias por desastres naturales y socionaturales de las áreas protegidas."/>
    <s v="CANTIDAD"/>
    <n v="1"/>
    <m/>
    <m/>
    <s v="PAULA ANDREA ARCINIEGAS"/>
    <m/>
    <m/>
    <m/>
    <x v="1"/>
    <d v="2023-12-07T00:00:00"/>
    <s v="30/09/2023: Mediante memorando No.20231200005113  del 14 de septiembre de 2023 se suscribe el Plan de Mejoramiento._x000a__x000a_13/012/2023:  Mediante memorando No.  20231500002893 del 30 de noviembre de 2023, el responsable remitió, las evidencias del Plan de Mejoramiento por Procesos - Gestión, mediante memorando No.20231200007443 del 7 de diciembre de 2023 el Grupo de Control Interno socializó el cierre de la accción correspondiente  a la observación No.1"/>
  </r>
  <r>
    <s v="AUDITORIA INTERNA "/>
    <n v="1102"/>
    <d v="2023-03-09T00:00:00"/>
    <s v="NO CONFORMIDAD "/>
    <s v="De acuerdo con la revisión efectuada al aplicativo EKOGUI, se observó que no se calificó el riesgo, ni se realizó la incorporación del valor de la provisión del proceso 412398 y 977764, dentro de los términos expuestos en el artículo 2.2.3.4.1.10 del Decreto 1069 de 2015, numerales 4 y 5."/>
    <s v="No se cuenta con un lineamiento, o instrucción que defina el responsable, el mecanismo y periodicidad para realizar el seguimiento de los procesos Judiciales en la plataforma EKOGI."/>
    <x v="13"/>
    <s v="NIVEL CENTRAL"/>
    <x v="28"/>
    <m/>
    <s v="x"/>
    <s v="De Corrección"/>
    <s v="Incorporar la calificación del riesgo y el valor de la provisión contable de los procesos 412398 &quot;Acción de nulidad concesión minera Parque Nacional Natural YAIGOJE APAPORIS&quot; y 977764&quot;simple nulidad, ordenanza 15 de 2001 por la cual se establece un gravamen estampilla pro Universidad Tecnológica del Choco &quot;, por parte del abogado defensor."/>
    <d v="2023-06-05T00:00:00"/>
    <x v="43"/>
    <n v="54"/>
    <s v="VENCIDA"/>
    <s v="Expedientes de los procesos ajustados"/>
    <s v="CANTIDAD"/>
    <n v="2"/>
    <m/>
    <m/>
    <s v="MARIA MERCEDES MEDINA OROZCO- SEGUIMIENTO"/>
    <m/>
    <m/>
    <m/>
    <x v="0"/>
    <m/>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r>
  <r>
    <s v="AUDITORIA INTERNA "/>
    <m/>
    <d v="2023-03-09T00:00:00"/>
    <s v="NO CONFORMIDAD "/>
    <s v="De acuerdo con la revisión efectuada se observó que en los Expedientes: 2014130160200016E, 2014130160200005E, 2015130160200015E, 2015130160200006E, 2015130160200034E, 2016130160200012E, 2022130160200004E, 2023130160200002E, 2021130160200045E, 2018130160200002E, 2018130160200010E, 2019130160200007E, 2019130160200006E, 2019130160200008E, no reposa memorando dirigido al Grupo de Gestión Financiera con la calificación y provisión contable, situación que en algunos casos es reiterativa."/>
    <s v="No se cuenta con un lineamiento, o instrucción que defina el responsable, el mecanismo y periodicidad para realizar el seguimiento de los procesos Judiciales en la plataforma EKOGI."/>
    <x v="13"/>
    <s v="NIVEL CENTRAL"/>
    <x v="28"/>
    <m/>
    <s v="x"/>
    <s v="De Corrección"/>
    <s v="Incorporar memorando dirigido al Grupo de Gestión Financiera con la calificación y provisión contable, por parte del profesional que tiene a cargo los procesos Judiciales de la entidad o el abogado defensor."/>
    <d v="2023-06-05T00:00:00"/>
    <x v="43"/>
    <n v="54"/>
    <s v="VENCIDA"/>
    <s v="Expedientes de los procesos ajustados"/>
    <s v="CANTIDAD"/>
    <n v="14"/>
    <m/>
    <m/>
    <s v="MARIA MERCEDES MEDINA OROZCO- SEGUIMIENTO"/>
    <m/>
    <m/>
    <m/>
    <x v="0"/>
    <m/>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r>
  <r>
    <s v="AUDITORIA INTERNA "/>
    <m/>
    <d v="2023-03-09T00:00:00"/>
    <s v="NO CONFORMIDAD "/>
    <s v="Una vez revisados los expedientes virtuales, se evidenció que:_x000a_1. Los expedientes con código único del proceso Nos. 25000232400020120027800, 23001333300620130067200 y 47001333300520150034600, no cuentan con registro ni radicado en la plataforma ORFEO._x000a_2. Los expedientes no están actualizados, en algunos casos no está la totalidad las actuaciones ejecutadas en el marco de estos o se actualizó incorrectamente la base Ekogui como se describe a continuación:_x000a_2014130160200016E No obra en el expediente documento inicial de demanda, alegatos de conclusión, ni me-morando a financiera con la calificación y provisión._x000a_2014130160200005E: No obra en el expediente auto que admite demanda, contestación de demanda y memo-rando a financiera con la calificación y provisión._x000a_2014130130200004E: No se observan evidencias de las actuaciones posteriores a la citación a audiencia del 17 de mayo de 2022._x000a_2022130160200008E: Solo obra en el expediente el escrito de demanda."/>
    <s v="No se ha realizado una capacitación en temas relacionados con gestión documental en el proceso de Gestión Jurídica, así como no se tienen claras las instrucciones para la conformación de los expedientes en ORFEO."/>
    <x v="13"/>
    <s v="NIVEL CENTRAL"/>
    <x v="28"/>
    <m/>
    <s v="x"/>
    <s v="De Corrección"/>
    <s v="Incorporar los documentos faltantes en los expedientes 25000232400020120027800&quot;acción popular, prevención y atención de desastres población santa cruz del islote, Golfo de Morrosquillo, Cartagena de Indias&quot;, 23001333300620130067200 &quot; acción de reparación directa muerte violenta de una persona , PNN PARAMILLO&quot;. 47001333300520150034600&quot;Reparación directa mueste de una persona  por acciente parque Tayrona&quot;_x000a_2014130160200016E:  &quot;reparación directa muerte violenta&quot;_x000a_2014130160200005E: &quot; reparación directa muerte violenta&quot; _x000a_2014130130200004E: &quot;acción popular suspensión acciones mineras, zona Taraira&quot;_x000a_2022130160200008E: &quot;Acción de nulidad y restablecimiento del derecho, reconocimiento contrato realidad&quot;, por parte del profesional que tiene a cargo los procesos Judiciales de la entidad o el abogado defensor."/>
    <d v="2023-06-05T00:00:00"/>
    <x v="43"/>
    <n v="54"/>
    <s v="VENCIDA"/>
    <s v="Expedientes de los procesos ajustados"/>
    <s v="CANTIDAD"/>
    <n v="7"/>
    <m/>
    <m/>
    <s v="MARIA MERCEDES MEDINA OROZCO- SEGUIMIENTO"/>
    <m/>
    <m/>
    <m/>
    <x v="0"/>
    <m/>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r>
  <r>
    <s v="AUDITORIA INTERNA "/>
    <n v="1103"/>
    <d v="2023-03-09T00:00:00"/>
    <s v="NO CONFORMIDAD "/>
    <s v="De acuerdo con la revisión efectuada al aplicativo EKOGUI, se observó que no se calificó el riesgo, ni se realizó la incorporación del valor de la provisión del proceso 412398 y 977764, dentro de los términos expuestos en el artículo 2.2.3.4.1.10 del Decreto 1069 de 2015, numerales 4 y 5."/>
    <s v="No se cuenta con un lineamiento, o instrucción que defina el responsable, el mecanismo y periodicidad para realizar el seguimiento de los procesos Judiciales en la plataforma EKOGI."/>
    <x v="13"/>
    <s v="NIVEL CENTRAL"/>
    <x v="28"/>
    <m/>
    <s v="x"/>
    <s v="Correctiva"/>
    <s v="Realizar capacitación con la Agencia Nacional de Defensa Jurídica del Estado en el aplicativo EKOGUI, por parte del administrador del aplicativo."/>
    <d v="2023-03-10T00:00:00"/>
    <x v="3"/>
    <n v="152"/>
    <s v="VENCIDA"/>
    <s v="Capacitación sobre el aplicativo EKOGI, Solicitada."/>
    <s v="CANTIDAD"/>
    <n v="1"/>
    <m/>
    <m/>
    <s v="MARIA MERCEDES MEDINA OROZCO - SEGUIMIENTO"/>
    <m/>
    <m/>
    <m/>
    <x v="0"/>
    <m/>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r>
  <r>
    <s v="AUDITORIA INTERNA "/>
    <n v="1104"/>
    <d v="2023-03-09T00:00:00"/>
    <s v="NO CONFORMIDAD "/>
    <s v="De acuerdo con la revisión efectuada al aplicativo EKOGUI, se observó que no se calificó el riesgo, ni se realizó la incorporación del valor de la provisión del proceso 412398 y 977764, dentro de los términos expuestos en el artículo 2.2.3.4.1.10 del Decreto 1069 de 2015, numerales 4 y 5."/>
    <s v="No se cuenta con un lineamiento, o instrucción que defina el responsable, el mecanismo y periodicidad para realizar el seguimiento de los procesos Judiciales en la plataforma EKOGI."/>
    <x v="13"/>
    <s v="NIVEL CENTRAL"/>
    <x v="28"/>
    <m/>
    <s v="x"/>
    <s v="De Mejora"/>
    <s v="Elaborar un documento con las indicaciones para la actualización de la Plataforma EKOGUI, por parte del profesional que tiene a cargo los procesos Judiciales de la entidad o el abogado defensor."/>
    <d v="2023-06-05T00:00:00"/>
    <x v="43"/>
    <n v="54"/>
    <s v="VENCIDA"/>
    <s v="Documento elaborado y tramitado."/>
    <s v="CANTIDAD"/>
    <n v="1"/>
    <m/>
    <m/>
    <s v="MARIA MERCEDES MEDINA OROZCO - SEGUIMIENTO"/>
    <m/>
    <m/>
    <m/>
    <x v="0"/>
    <m/>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r>
  <r>
    <s v="AUDITORIA INTERNA "/>
    <n v="1105"/>
    <d v="2023-07-24T00:00:00"/>
    <s v="NO CONFORMIDAD "/>
    <s v="En el proceso de verificación realizado por el Equipo Auditor del Grupo de Control Interno en el marco del procedimiento Radiocomunicaciones y Telecomunicaciones, no se evidenció la aplicación e implementación que demuestre su desarrollo y ejecución en las actividades establecidas y sus responsables en el Nivel Central, Territorial y Local para las vigencias 2022 – 2023."/>
    <s v="no se sociaizó el procedimiento de Radiocomunicaciones y Telecomunicaciones con las Direcciones Territoriales y Áreas Protegidas. "/>
    <x v="4"/>
    <s v="NIVEL CENTRAL"/>
    <x v="24"/>
    <m/>
    <s v="x"/>
    <s v="Correctiva"/>
    <s v="Actualizar procedimiento radiocomunicaciones y teleconunicaciones "/>
    <d v="2023-10-05T00:00:00"/>
    <x v="44"/>
    <n v="-92"/>
    <s v="A TIEMPO"/>
    <s v="Procedimiento radiocomunicaciones y telecomunicaciones actualizado "/>
    <s v="CANTIDAD"/>
    <n v="1"/>
    <m/>
    <m/>
    <s v="CARLOS FREDY REY"/>
    <m/>
    <m/>
    <m/>
    <x v="0"/>
    <m/>
    <s v="25/10/2023: Se aprueba el Plan de Mejoramiento suscrito a través de memorando No. 20231200006203 del 24 de octubre de 2023._x000a__x000a_12/12/2023: a través de memorando No. 20231600159743 del 5 de diciembre de 2023, el proceso responsable solicita prorroga para la entrega de las acciones propuestas hasta el 30 de marzo de 2024._x000a__x000a_12/12/2023: a través del memorando No. 20231200007813 del 11 de diciembre de 2023, el Grupo de Contro Interno aprueba la solicitud de prórroga hasta el 30 de marzo de 2024."/>
  </r>
  <r>
    <s v="AUDITORIA INTERNA "/>
    <m/>
    <d v="2023-07-24T00:00:00"/>
    <s v="NO CONFORMIDAD "/>
    <s v="En el proceso de verificación realizado por el Equipo Auditor del Grupo de Control Interno en el marco del procedimiento Radiocomunicaciones y Telecomunicaciones, no se evidenció la aplicación e implementación que demuestre su desarrollo y ejecución en las actividades establecidas y sus responsables en el Nivel Central, Territorial y Local para las vigencias 2022 – 2023."/>
    <s v="no se sociaizó el procedimiento de Radiocomunicaciones y Telecomunicaciones con las Direcciones Territoriales y Áreas Protegidas. "/>
    <x v="4"/>
    <s v="NIVEL CENTRAL"/>
    <x v="24"/>
    <m/>
    <s v="x"/>
    <s v="Correctiva"/>
    <s v="Realizar socializar procedimiento radiocomunicaicones y telecomunicacioes"/>
    <d v="2023-10-05T00:00:00"/>
    <x v="45"/>
    <n v="-65"/>
    <s v="A TIEMPO"/>
    <s v="Listado de asistencia de socialización "/>
    <s v="CANTIDAD"/>
    <n v="1"/>
    <m/>
    <m/>
    <s v="CARLOS FREDY REY"/>
    <m/>
    <m/>
    <m/>
    <x v="0"/>
    <m/>
    <s v="25/10/2023: Se aprueba el Plan de Mejoramiento suscrito a través de memorando No. 20231200006203 del 24 de octubre de 2023."/>
  </r>
  <r>
    <s v="AUDITORIA INTERNA "/>
    <n v="1106"/>
    <d v="2023-07-24T00:00:00"/>
    <s v="NO CONFORMIDAD "/>
    <s v="En la evaluación realizada por el Equipo Auditor del Grupo de Control Interno en el marco del procedimiento Gestión de Cambios TI, no se observó la aplicación e implementación que demuestre el desarrollo y ejecución del procedimiento GTSI_PR_03 V2, ya que este indica el paso a paso que se debe llevar a cabo para gestionar las solicitudes de cambio de TI, que son trasversales a todas las Tecnologías en general de la Entidad, incluso la actividad No 2 de este mismo procedimiento tiene como punto de control, el diligenciamiento del formato de Solicitud de Cambios RFC código GTSI_FO_17."/>
    <s v="No se realizó la socialización del procedimiento GTSI_PR_03  gestió de cambios a  las Direcciones Territoriales."/>
    <x v="4"/>
    <s v="NIVEL CENTRAL"/>
    <x v="24"/>
    <m/>
    <s v="x"/>
    <s v="Correctiva"/>
    <s v="Ralizar la sociallización del  procedimiento GTSI_PR_03 al GTIC y Direcciones Territoriales."/>
    <d v="2023-10-05T00:00:00"/>
    <x v="38"/>
    <s v="CERRADA"/>
    <s v="CERRADA"/>
    <s v="Listado de asistencia de socialización "/>
    <s v="CANTIDAD"/>
    <n v="1"/>
    <m/>
    <m/>
    <s v="CARLOS FREDY REY"/>
    <m/>
    <m/>
    <m/>
    <x v="1"/>
    <d v="2023-12-21T00:00:00"/>
    <s v="25/10/2023: Se aprueba el Plan de Mejoramiento suscrito a través de memorando No. 20231200006203 del 24 de octubre de 2023._x000a__x000a_14/12/2023: A través del memorando No. 20231600159783 del 11 de diciembre de 2023 el proceso responsable remitió las evidencias de las acciones ejecutadas las cuales cumplen con el plan de mejoramiento propuesto._x000a__x000a_22/12/2023: a través de memorando No. 20231200008353 del 21 de diciembre de 2023 el Grupo de Control Interno aprueba el cierre de la No Conformidad."/>
  </r>
  <r>
    <s v="AUDITORIA INTERNA "/>
    <n v="1107"/>
    <d v="2023-07-24T00:00:00"/>
    <s v="NO CONFORMIDAD "/>
    <s v="En la evaluación realizada por el Equipo Auditor del Grupo de Control Interno en el marco del procedimiento Incidentes en Seguridad de la Información, no se observó la aplicación e implementación que demuestre el desarrollo y ejecución de todas las actividades definidas en el procedimiento, que involucra como responsable "/>
    <s v="La entidad no tiene definido dentro de la estructura el cargo de oficial de seguridad de la información. "/>
    <x v="4"/>
    <s v="NIVEL CENTRAL"/>
    <x v="24"/>
    <m/>
    <s v="x"/>
    <s v="Correctiva"/>
    <s v="Actualizar procedimiento incidentes de sguridad de la información con la denominacion de los responsables de acuerdo a la estructura de la entidad"/>
    <d v="2023-10-05T00:00:00"/>
    <x v="28"/>
    <n v="-184"/>
    <s v="A TIEMPO"/>
    <s v="Procedimiento incidentes de seguridad de la información actualizado "/>
    <s v="CANTIDAD"/>
    <n v="1"/>
    <m/>
    <m/>
    <s v="CARLOS FREDY REY"/>
    <m/>
    <m/>
    <m/>
    <x v="0"/>
    <m/>
    <s v="25/10/2023: Se aprueba el Plan de Mejoramiento suscrito a través de memorando No. 20231200006203 del 24 de octubre de 2023."/>
  </r>
  <r>
    <s v="AUDITORIA INTERNA "/>
    <m/>
    <d v="2023-07-24T00:00:00"/>
    <s v="NO CONFORMIDAD "/>
    <s v="En la evaluación realizada por el Equipo Auditor del Grupo de Control Interno en el marco del procedimiento Incidentes en Seguridad de la Información, no se observó la aplicación e implementación que demuestre el desarrollo y ejecución de todas las actividades definidas en el procedimiento, que involucra como responsable "/>
    <s v="La entidad no tiene definido dentro de la estructura el cargo de oficial de seguridad de la información. "/>
    <x v="4"/>
    <s v="NIVEL CENTRAL"/>
    <x v="24"/>
    <m/>
    <s v="x"/>
    <s v="Correctiva"/>
    <s v="Ralizar la sociallización del  procedimiento GTSI_PR_02 al GTIC incidentes de seguridad de la infomación "/>
    <d v="2023-10-05T00:00:00"/>
    <x v="28"/>
    <n v="-184"/>
    <s v="A TIEMPO"/>
    <s v="Listado de asistencia de socialización "/>
    <s v="CANTIDAD"/>
    <n v="1"/>
    <m/>
    <m/>
    <s v="CARLOS FREDY REY"/>
    <m/>
    <m/>
    <m/>
    <x v="0"/>
    <m/>
    <s v="25/10/2023: Se aprueba el Plan de Mejoramiento suscrito a través de memorando No. 20231200006203 del 24 de octubre de 2023."/>
  </r>
  <r>
    <s v="AUDITORIA INTERNA "/>
    <n v="1108"/>
    <d v="2023-07-24T00:00:00"/>
    <s v="NO CONFORMIDAD "/>
    <s v="En el proceso de verificación realizado por el Equipo Auditor del Grupo de Control Interno en el marco del procedimiento Operación de Servicios de Tecnologías, no se observó la aplicación e implementación de los formatos Asignación de Bienes y Servicios Tecnológicos GTSI_FO_03 y Devolución Bienes y Servicios Tecnológicos GTSI_FO_04 para la desactivación de los usuarios Luz Yadira Castro Obando y Rolando Duque López por la novedad de retiro de la entidad en el Nivel Central para la vigencia 2022."/>
    <s v="Los formatos Asignación de Bienes y Servicios Tecnológicos GTSI_FO_03 y Devolución Bienes y Servicios Tecnológicos GTSI_FO_04  no se encuentran asociados a los procedimientos de proceso de gestióndel talento humano y gestión contractual. "/>
    <x v="4"/>
    <s v="NIVEL CENTRAL"/>
    <x v="24"/>
    <m/>
    <s v="x"/>
    <s v="Correctiva"/>
    <s v="Actualizar el procedimiento gestión de usuarios GTSI_PR_05 excluyendo Asignación de Bienes y Servicios Tecnológicos GTSI_FO_03 y Devolución Bienes y Servicios Tecnológicos GTSI_FO_04 "/>
    <d v="2023-10-05T00:00:00"/>
    <x v="28"/>
    <n v="-184"/>
    <s v="A TIEMPO"/>
    <s v="Procedimiento gestión de usuarios actualizado "/>
    <s v="CANTIDAD"/>
    <n v="1"/>
    <m/>
    <m/>
    <s v="CARLOS FREDY REY"/>
    <m/>
    <m/>
    <m/>
    <x v="0"/>
    <m/>
    <s v="25/10/2023: Se aprueba el Plan de Mejoramiento suscrito a través de memorando No. 20231200006203 del 24 de octubre de 2023."/>
  </r>
  <r>
    <s v="AUDITORIA INTERNA "/>
    <m/>
    <d v="2023-07-24T00:00:00"/>
    <s v="NO CONFORMIDAD "/>
    <s v="En el proceso de verificación realizado por el Equipo Auditor del Grupo de Control Interno en el marco del procedimiento Operación de Servicios de Tecnologías, no se observó la aplicación e implementación de los formatos Asignación de Bienes y Servicios Tecnológicos GTSI_FO_03 y Devolución Bienes y Servicios Tecnológicos GTSI_FO_04 para la desactivación de los usuarios Luz Yadira Castro Obando y Rolando Duque López por la novedad de retiro de la entidad en el Nivel Central para la vigencia 2022."/>
    <s v="Los formatos Asignación de Bienes y Servicios Tecnológicos GTSI_FO_03 y Devolución Bienes y Servicios Tecnológicos GTSI_FO_04  no se encuentran asociados a los procedimientos de proceso de gestióndel talento humano y gestión contractual. "/>
    <x v="4"/>
    <s v="NIVEL CENTRAL"/>
    <x v="24"/>
    <m/>
    <s v="x"/>
    <s v="Correctiva"/>
    <s v="Escalar en conjunto con el Grupo de Control Interno la solicitud al Comité de Gstión y Desempeño solcitnado la inclusión de los formatos Asignación de Bienes y Servicios Tecnológicos GTSI_FO_03 y Devolución Bienes y Servicios Tecnológicos GTSI_FO_04 en los procesos gestióndel talento humano y gestión contractual.  "/>
    <d v="2023-10-05T00:00:00"/>
    <x v="44"/>
    <n v="-92"/>
    <s v="A TIEMPO"/>
    <s v="Correo y/o memorando  enviado de solicitud revisión en CGID"/>
    <s v="CANTIDAD"/>
    <n v="1"/>
    <m/>
    <m/>
    <s v="CARLOS FREDY REY"/>
    <m/>
    <m/>
    <m/>
    <x v="0"/>
    <m/>
    <s v="25/10/2023: Se aprueba el Plan de Mejoramiento suscrito a través de memorando No. 20231200006203 del 24 de octubre de 2023."/>
  </r>
  <r>
    <s v="AUDITORIA INTERNA "/>
    <n v="1109"/>
    <d v="2023-07-24T00:00:00"/>
    <s v="NO CONFORMIDAD "/>
    <s v="En la evaluación realizada por el Equipo Auditor del Grupo de Control Interno en el marco del Plan de Acción Anual vigencia 2002, el indicador establecido para la actualización de los 4 planes incorporados el Modelo Integrado de Planeación y Gestión MIPG, el porcentaje alcanzado fue del 100% y se evidenció que no se actualizó el Plan Estratégico de Tecnologías de la Información y las Comunicaciones PETIC publicado en el portal WEB de la entidad."/>
    <s v="las necesidades del GTIC para la vigencia se enfocaron en otros lineamientos requeridos por Gobierno Digital. "/>
    <x v="4"/>
    <s v="NIVEL CENTRAL"/>
    <x v="24"/>
    <m/>
    <s v="x"/>
    <s v="Correctiva"/>
    <s v="Actualizar el PETI de acuerdo a la estrategia al nuevo plan de desarrollo del Gobierno Nacional  "/>
    <d v="2023-10-05T00:00:00"/>
    <x v="44"/>
    <n v="-92"/>
    <s v="A TIEMPO"/>
    <s v="Documento PETIC"/>
    <s v="CANTIDAD"/>
    <n v="1"/>
    <m/>
    <m/>
    <s v="CARLOS FREDY REY"/>
    <m/>
    <m/>
    <m/>
    <x v="0"/>
    <m/>
    <s v="25/10/2023: Se aprueba el Plan de Mejoramiento suscrito a través de memorando No. 20231200006203 del 24 de octubre de 2023."/>
  </r>
  <r>
    <s v="AUDITORIA INTERNA "/>
    <m/>
    <d v="2023-07-24T00:00:00"/>
    <s v="NO CONFORMIDAD "/>
    <s v="En la verificación realizada por el Equipo Auditor del Grupo de Control Interno, en el marco de la aplicación y ejecución del Proceso de Gestión de Tecnologías y Seguridad de la Información, no se evidencia la existencia de un instrumento que permita llevar un control del inventario tecnológico que cumpla con: &quot;Gestionar los recursos tecnológicos que permiten optimizar, agilizar y soportar la operación de los procesos de la entidad, para mejorar la trazabilidad, disponibilidad y escalabilidad de la plataforma tecnológica de Parques Nacionales Naturales de Colombia a través de los controles de infraestructura y seguridad definidos&quot;."/>
    <s v="El recurso con el que cuenta el GTIC es muy limitado y se debe priorizar el personal para la prestación básica del servicio. "/>
    <x v="4"/>
    <s v="NIVEL CENTRAL"/>
    <x v="24"/>
    <m/>
    <s v="x"/>
    <s v="Correctiva"/>
    <s v="Actualizar la versión de la mesa de ayuda (GLPI) para contar el inventario tecnologico de la entidad. "/>
    <d v="2023-09-27T00:00:00"/>
    <x v="28"/>
    <n v="-184"/>
    <s v="A TIEMPO"/>
    <s v="Capturas de actualización del aplicativo mesa de ayuda. "/>
    <s v="CANTIDAD"/>
    <n v="1"/>
    <m/>
    <m/>
    <s v="CARLOS FREDY REY"/>
    <m/>
    <m/>
    <m/>
    <x v="0"/>
    <m/>
    <s v="25/10/2023: Se aprueba el Plan de Mejoramiento suscrito a través de memorando No. 20231200006203 del 24 de octubre de 2023."/>
  </r>
  <r>
    <s v="AUDITORIA INTERNA "/>
    <m/>
    <d v="2023-07-24T00:00:00"/>
    <s v="NO CONFORMIDAD "/>
    <s v="En la verificación realizada por el Equipo Auditor del Grupo de Control Interno, en el marco de la aplicación y ejecución del Proceso de Gestión de Tecnologías y Seguridad de la Información, no se evidencia la existencia de un instrumento que permita llevar un control del inventario tecnológico que cumpla con: &quot;Gestionar los recursos tecnológicos que permiten optimizar, agilizar y soportar la operación de los procesos de la entidad, para mejorar la trazabilidad, disponibilidad y escalabilidad de la plataforma tecnológica de Parques Nacionales Naturales de Colombia a través de los controles de infraestructura y seguridad definidos&quot;."/>
    <s v="El recurso con el que cuenta el GTIC es muy limitado y se debe priorizar el personal para la prestación básica del servicio. "/>
    <x v="4"/>
    <s v="NIVEL CENTRAL"/>
    <x v="24"/>
    <m/>
    <s v="x"/>
    <s v="Correctiva"/>
    <s v="Proyección en el PAA de un Profesional Especailizado para liderar la mesa de ayuda "/>
    <d v="2023-09-27T00:00:00"/>
    <x v="40"/>
    <s v="CERRADA"/>
    <s v="CERRADA"/>
    <s v="PAA "/>
    <s v="CANTIDAD"/>
    <n v="1"/>
    <m/>
    <m/>
    <s v="CARLOS FREDY REY"/>
    <m/>
    <m/>
    <m/>
    <x v="1"/>
    <d v="2023-12-21T00:00:00"/>
    <s v="25/10/2023: Se aprueba el Plan de Mejoramiento suscrito a través de memorando No. 20231200006203 del 24 de octubre de 2023._x000a__x000a_14/12/2023: A través del memorando No. 20231600159783 del 11 de diciembre de 2023 el proceso responsable remitió las evidencias de las acciones ejecutadas las cuales cumplen con el plan de mejoramiento propuesto._x000a__x000a_22/12/2023: a través de memorando No. 20231200008353 del 21 de diciembre de 2023 el Grupo de Control Interno aprueba el cierre de la No Conformidad."/>
  </r>
  <r>
    <s v="AUDITORIA INTERNA "/>
    <n v="1110"/>
    <d v="2023-07-24T00:00:00"/>
    <s v="NO CONFORMIDAD "/>
    <s v="En la verificación realizada por el Equipo Auditor del Grupo de Control Interno en el marco de la aplicación y ejecución del Proceso de Gestión de Tecnologías y Seguridad de la Información, no se evidencia la implementación de un plan de tratamiento de riesgos de seguridad y privacidad de la información, que contemple acciones para reducir la afectación a la entidad en caso de una materialización. Esta tarea debe ser participativa, con mesas de trabajo conjunto en donde se planteen estrategias para la identificación, análisis, tratamiento, evaluación y monitoreo de riesgos. Al final del ejercicio, el plan de tratamiento debe cubrir los riesgos de información de todos las grupos y direcciones territoriales que conforman la Entidad."/>
    <s v="El análisis de riesgos por activo por proceso requiere inversión de tiempo y personal con el que la Entidad no cuenta. "/>
    <x v="4"/>
    <s v="NIVEL CENTRAL"/>
    <x v="24"/>
    <m/>
    <s v="x"/>
    <s v="Correctiva"/>
    <s v="Delimitar el alcande del plan de tratamiento de riesgos al proceso de gestión TI"/>
    <d v="2023-10-04T00:00:00"/>
    <x v="28"/>
    <n v="-184"/>
    <s v="A TIEMPO"/>
    <s v="Plan de tratamiento de riesgos de GTIC "/>
    <s v="CANTIDAD"/>
    <n v="1"/>
    <m/>
    <m/>
    <s v="CARLOS FREDY REY"/>
    <m/>
    <m/>
    <m/>
    <x v="0"/>
    <m/>
    <s v="25/10/2023: Se aprueba el Plan de Mejoramiento suscrito a través de memorando No. 20231200006203 del 24 de octubre de 2023."/>
  </r>
  <r>
    <s v="AUDITORIA INTERNA "/>
    <n v="1111"/>
    <d v="2023-07-24T00:00:00"/>
    <s v="NO CONFORMIDAD "/>
    <s v="En la verificación realizada por el Equipo Auditor del Grupo de Control Interno en el marco de la aplicación y ejecución del Proceso de Gestión de Tecnologías y Seguridad de la Información, no se evidencia que el documento PETI fuera el resultado de un adecuado ejercicio de planeación estratégica de TI que hiciera parte integral de la estrategia Institucional en el marco de la Arquitectura Empresarial. Este documento debe ser actualizado constantemente en función del cumplimiento de los objetivos allí planteados y de los ejercicios que den como resultado la inclusión de un nuevo proyecto."/>
    <s v="las necesidades del GTIC para la vigencia se enfocaron en otros lineamientos requeridos por Gobierno Digital. "/>
    <x v="4"/>
    <s v="NIVEL CENTRAL"/>
    <x v="24"/>
    <m/>
    <s v="x"/>
    <s v="Correctiva"/>
    <s v="Actualizar el PETI de acuerdo a la estrategia al nuevo plan de desarrollo del Gobierno Nacional  "/>
    <d v="2023-10-05T00:00:00"/>
    <x v="44"/>
    <n v="-92"/>
    <s v="A TIEMPO"/>
    <s v="Documento PETIC"/>
    <s v="CANTIDAD"/>
    <n v="1"/>
    <m/>
    <m/>
    <s v="CARLOS FREDY REY"/>
    <m/>
    <m/>
    <m/>
    <x v="0"/>
    <m/>
    <s v="25/10/2023: Se aprueba el Plan de Mejoramiento suscrito a través de memorando No. 20231200006203 del 24 de octubre de 2023."/>
  </r>
  <r>
    <s v="AUDITORIA INTERNA "/>
    <n v="1112"/>
    <d v="2023-07-24T00:00:00"/>
    <s v="NO CONFORMIDAD "/>
    <s v="En la verificación realizada por el Equipo Auditor del Grupo de Control Interno, en el marco de la aplicación y ejecución del Proceso de Gestión de Tecnologías y Seguridad de la Información, se evidencia que no existe una política de copias de respaldo."/>
    <s v="  No se oficializo a la OAP el documento manual de politicas de seguridad de la información para su respectiva publicación en el SGI."/>
    <x v="4"/>
    <s v="NIVEL CENTRAL"/>
    <x v="24"/>
    <m/>
    <s v="x"/>
    <s v="Correctiva"/>
    <s v="Elaborar el documento  manual de politicas de seguridad de la información en el proceso de Gestión de Tecnologias de la Información y las Comunicaciones."/>
    <d v="2023-10-05T00:00:00"/>
    <x v="44"/>
    <n v="-92"/>
    <s v="A TIEMPO"/>
    <s v="Manual de politicas "/>
    <s v="CANTIDAD"/>
    <n v="1"/>
    <m/>
    <m/>
    <s v="CARLOS FREDY REY"/>
    <m/>
    <m/>
    <m/>
    <x v="0"/>
    <m/>
    <s v="25/10/2023: Se aprueba el Plan de Mejoramiento suscrito a través de memorando No. 20231200006203 del 24 de octubre de 2023._x000a__x000a_12/12/2023: a través de memorando No. 20231600159743 del 5 de diciembre de 2023, el proceso responsable solicita prorroga para la entrega de las acciones propuestas hasta el 30 de marzo de 2024._x000a__x000a_12/12/2023: a través del memorando No. 20231200007813 del 11 de diciembre de 2023, el Grupo de Contro Interno aprueba la solicitud de prórroga hasta el 30 de marzo de 2024"/>
  </r>
  <r>
    <s v="AUDITORIA INTERNA "/>
    <m/>
    <d v="2023-07-24T00:00:00"/>
    <s v="NO CONFORMIDAD "/>
    <s v="En la verificación realizada por el Equipo Auditor del Grupo de Control Interno, en el marco de la aplicación y ejecución del Proceso de Gestión de Tecnologías y Seguridad de la Información, se evidencia que no existe una política de copias de respaldo."/>
    <s v="  No se oficializo a la OAP el documento manual de politicas de seguridad de la información para su respectiva publicación en el SGI."/>
    <x v="4"/>
    <s v="NIVEL CENTRAL"/>
    <x v="24"/>
    <m/>
    <s v="x"/>
    <s v="Correctiva"/>
    <s v="Publicar y sociaizar  el manual de politicas de seguridad de la información en el proceso de Gestión de Tecnologias de la Información y las Comunicaciones."/>
    <d v="2023-10-05T00:00:00"/>
    <x v="28"/>
    <n v="-184"/>
    <s v="A TIEMPO"/>
    <s v="Listado de asistencia de socialización "/>
    <s v="CANTIDAD"/>
    <n v="1"/>
    <m/>
    <m/>
    <s v="CARLOS FREDY REY"/>
    <m/>
    <m/>
    <m/>
    <x v="0"/>
    <m/>
    <s v="25/10/2023: Se aprueba el Plan de Mejoramiento suscrito a través de memorando No. 20231200006203 del 24 de octubre de 2023."/>
  </r>
  <r>
    <s v="AUDITORIA INTERNA "/>
    <n v="1113"/>
    <d v="2023-07-24T00:00:00"/>
    <s v="NO CONFORMIDAD "/>
    <s v="En la verificación realizada por el Equipo Auditor del Grupo de Control Interno en el marco de la aplicación y ejecución del Proceso de Gestión de Tecnologías y Seguridad de la Información, no se evidencia una estrategia de uso y apropiación que permita socializar los instructivos, formatos, procedimientos, políticas etc., del proceso."/>
    <s v="No se oficializo la estrategia de uso y apropiación a la OAP para su respectiva publicación en el SGI."/>
    <x v="4"/>
    <s v="NIVEL CENTRAL"/>
    <x v="24"/>
    <m/>
    <s v="x"/>
    <s v="Correctiva"/>
    <s v="Actualizar estrategia de uso y apropiación bajo los lineamientos del SGI"/>
    <d v="2023-10-05T00:00:00"/>
    <x v="28"/>
    <n v="-184"/>
    <s v="A TIEMPO"/>
    <s v="Estrategia de uso y apropiación actualizado "/>
    <s v="CANTIDAD"/>
    <n v="1"/>
    <m/>
    <m/>
    <s v="CARLOS FREDY REY"/>
    <m/>
    <m/>
    <m/>
    <x v="0"/>
    <m/>
    <s v="25/10/2023: Se aprueba el Plan de Mejoramiento suscrito a través de memorando No. 20231200006203 del 24 de octubre de 2023."/>
  </r>
  <r>
    <s v="AUDITORIA INTERNA "/>
    <m/>
    <d v="2023-07-24T00:00:00"/>
    <s v="NO CONFORMIDAD "/>
    <s v="En la verificación realizada por el Equipo Auditor del Grupo de Control Interno en el marco de la aplicación y ejecución del Proceso de Gestión de Tecnologías y Seguridad de la Información, no se evidencia una estrategia de uso y apropiación que permita socializar los instructivos, formatos, procedimientos, políticas etc., del proceso."/>
    <s v="No se oficializo la estrategia de uso y apropiación a la OAP para su respectiva publicación en el SGI."/>
    <x v="4"/>
    <s v="NIVEL CENTRAL"/>
    <x v="24"/>
    <m/>
    <s v="x"/>
    <s v="Correctiva"/>
    <s v="Publicar y sociaizar  el estrategia de uso y apropiación "/>
    <d v="2023-10-05T00:00:00"/>
    <x v="28"/>
    <n v="-184"/>
    <s v="A TIEMPO"/>
    <s v="Listado de asistencia de socialización "/>
    <s v="CANTIDAD"/>
    <n v="1"/>
    <m/>
    <m/>
    <s v="CARLOS FREDY REY"/>
    <m/>
    <m/>
    <m/>
    <x v="0"/>
    <m/>
    <s v="25/10/2023: Se aprueba el Plan de Mejoramiento suscrito a través de memorando No. 20231200006203 del 24 de octubre de 2023."/>
  </r>
  <r>
    <s v="AUDITORIA INTERNA "/>
    <n v="1114"/>
    <d v="2023-07-24T00:00:00"/>
    <s v="NO CONFORMIDAD "/>
    <s v="En la verificación realizada por el Equipo Auditor del Grupo de Control Interno en el marco de la aplicación y ejecución del Proceso de Gestión de Tecnologías y Seguridad de la Información, no se evidencia la existencia de un manual de políticas de seguridad y privacidad de la información."/>
    <s v=" No se oficializo a la OAP el documento manual de politicas de seguridad de la información para su respectiva publicación en el SGI."/>
    <x v="4"/>
    <s v="NIVEL CENTRAL"/>
    <x v="24"/>
    <m/>
    <s v="x"/>
    <s v="Correctiva"/>
    <s v="Elaborar el documento  manual de politicas de seguridad de la información en el proceso de Gestión de Tecnologias de la Información y las Comunicaciones."/>
    <d v="2023-10-05T00:00:00"/>
    <x v="44"/>
    <n v="-92"/>
    <s v="A TIEMPO"/>
    <s v="Manual de politicas "/>
    <s v="CANTIDAD"/>
    <n v="1"/>
    <m/>
    <m/>
    <s v="CARLOS FREDY REY"/>
    <m/>
    <m/>
    <m/>
    <x v="0"/>
    <m/>
    <s v="25/10/2023: Se aprueba el Plan de Mejoramiento suscrito a través de memorando No. 20231200006203 del 24 de octubre de 2023._x000a__x000a_12/12/2023: a través de memorando No. 20231600159743 del 5 de diciembre de 2023, el proceso responsable solicita prorroga para la entrega de las acciones propuestas hasta el 30 de marzo de 2024._x000a__x000a_12/12/2023: a través del memorando No. 20231200007813 del 11 de diciembre de 2023, el Grupo de Contro Interno aprueba la solicitud de prórroga hasta el 30 de marzo de 2024"/>
  </r>
  <r>
    <s v="AUDITORIA INTERNA "/>
    <m/>
    <d v="2023-07-24T00:00:00"/>
    <s v="NO CONFORMIDAD "/>
    <s v="En la verificación realizada por el Equipo Auditor del Grupo de Control Interno en el marco de la aplicación y ejecución del Proceso de Gestión de Tecnologías y Seguridad de la Información, no se evidencia la existencia de un manual de políticas de seguridad y privacidad de la información."/>
    <s v=" No se oficializo a la OAP el documento manual de politicas de seguridad de la información para su respectiva publicación en el SGI."/>
    <x v="4"/>
    <s v="NIVEL CENTRAL"/>
    <x v="24"/>
    <m/>
    <s v="x"/>
    <s v="Correctiva"/>
    <s v="Publicar y sociaizar  el manual de politicas de seguridad de la información en el proceso de Gestión de Tecnologias de la Información y las Comunicaciones."/>
    <d v="2023-10-05T00:00:00"/>
    <x v="28"/>
    <n v="-184"/>
    <s v="A TIEMPO"/>
    <s v="Listado de asistencia de socialización "/>
    <s v="CANTIDAD"/>
    <n v="1"/>
    <m/>
    <m/>
    <s v="CARLOS FREDY REY"/>
    <m/>
    <m/>
    <m/>
    <x v="0"/>
    <m/>
    <s v="25/10/2023: Se aprueba el Plan de Mejoramiento suscrito a través de memorando No. 20231200006203 del 24 de octubre de 2023."/>
  </r>
  <r>
    <s v="AUDITORIA INTERNA "/>
    <n v="1115"/>
    <d v="2023-07-24T00:00:00"/>
    <s v="NO CONFORMIDAD "/>
    <s v="En la verificación realizada por el Equipo Auditor del Grupo de Control Interno en el marco de la aplicación y ejecución del Proceso de Gestión de Tecnologías y Seguridad de la Información, no se evidencia una estrategia de uso y apropiación que permita socializar los instructivos, formatos, procedimientos, políticas etc., del proceso."/>
    <s v="No se oficializo la estrategia de uso y apropiación a la OAP para su respectiva publicación en el SGI."/>
    <x v="4"/>
    <s v="NIVEL CENTRAL"/>
    <x v="24"/>
    <m/>
    <s v="x"/>
    <s v="Correctiva"/>
    <s v="Actualizar estrategia de uso y apropiación bajo los lineamientos del SGI"/>
    <d v="2023-10-05T00:00:00"/>
    <x v="28"/>
    <n v="-184"/>
    <s v="A TIEMPO"/>
    <s v="Estrategia de uso y apropiación actualizado "/>
    <s v="CANTIDAD"/>
    <n v="1"/>
    <m/>
    <m/>
    <s v="CARLOS FREDY REY"/>
    <m/>
    <m/>
    <m/>
    <x v="0"/>
    <m/>
    <s v="25/10/2023: Se aprueba el Plan de Mejoramiento suscrito a través de memorando No. 20231200006203 del 24 de octubre de 2023."/>
  </r>
  <r>
    <s v="AUDITORIA INTERNA "/>
    <m/>
    <d v="2023-07-24T00:00:00"/>
    <s v="NO CONFORMIDAD "/>
    <s v="En la verificación realizada por el Equipo Auditor del Grupo de Control Interno en el marco de la aplicación y ejecución del Proceso de Gestión de Tecnologías y Seguridad de la Información, no se evidencia una estrategia de uso y apropiación que permita socializar los instructivos, formatos, procedimientos, políticas etc., del proceso."/>
    <s v="No se oficializo la estrategia de uso y apropiación a la OAP para su respectiva publicación en el SGI."/>
    <x v="4"/>
    <s v="NIVEL CENTRAL"/>
    <x v="24"/>
    <m/>
    <s v="x"/>
    <s v="Correctiva"/>
    <s v="Publicar y sociaizar  el estrategia de uso y apropiación "/>
    <d v="2023-10-05T00:00:00"/>
    <x v="28"/>
    <n v="-184"/>
    <s v="A TIEMPO"/>
    <s v="Listado de asistencia de socialización "/>
    <s v="CANTIDAD"/>
    <n v="1"/>
    <m/>
    <m/>
    <s v="CARLOS FREDY REY"/>
    <m/>
    <m/>
    <m/>
    <x v="0"/>
    <m/>
    <s v="25/10/2023: Se aprueba el Plan de Mejoramiento suscrito a través de memorando No. 20231200006203 del 24 de octubre de 2023."/>
  </r>
  <r>
    <s v="AUDITORIA INTERNA "/>
    <n v="1116"/>
    <d v="2023-07-24T00:00:00"/>
    <s v="NO CONFORMIDAD "/>
    <s v="En la verificación realizada por el Equipo Auditor del Grupo de Control Interno en el marco de la aplicación y ejecución del Proceso de Gestión de Tecnologías y Seguridad de la Información, no se evidencia la existencia de un manual de políticas de seguridad y privacidad de la información."/>
    <s v=" No se oficializo a la OAP el documento manual de politicas de seguridad de la información para su respectiva publicación en el SGI."/>
    <x v="4"/>
    <s v="NIVEL CENTRAL"/>
    <x v="24"/>
    <m/>
    <s v="x"/>
    <s v="Correctiva"/>
    <s v="Elaborar el documento  manual de politicas de seguridad de la información en el proceso de Gestión de Tecnologias de la Información y las Comunicaciones."/>
    <d v="2023-10-05T00:00:00"/>
    <x v="44"/>
    <n v="-92"/>
    <s v="A TIEMPO"/>
    <s v="Manual de politicas "/>
    <s v="CANTIDAD"/>
    <n v="1"/>
    <m/>
    <m/>
    <s v="CARLOS FREDY REY"/>
    <m/>
    <m/>
    <m/>
    <x v="0"/>
    <m/>
    <s v="25/10/2023: Se aprueba el Plan de Mejoramiento suscrito a través de memorando No. 20231200006203 del 24 de octubre de 2023._x000a__x000a_12/12/2023: a través de memorando No. 20231600159743 del 5 de diciembre de 2023, el proceso responsable solicita prorroga para la entrega de las acciones propuestas hasta el 30 de marzo de 2024._x000a__x000a_12/12/2023: a través del memorando No. 20231200007813 del 11 de diciembre de 2023, el Grupo de Contro Interno aprueba la solicitud de prórroga hasta el 30 de marzo de 2024"/>
  </r>
  <r>
    <s v="AUDITORIA INTERNA "/>
    <m/>
    <d v="2023-07-24T00:00:00"/>
    <s v="NO CONFORMIDAD "/>
    <s v="En la verificación realizada por el Equipo Auditor del Grupo de Control Interno en el marco de la aplicación y ejecución del Proceso de Gestión de Tecnologías y Seguridad de la Información, no se evidencia la existencia de un manual de políticas de seguridad y privacidad de la información."/>
    <s v=" No se oficializo a la OAP el documento manual de politicas de seguridad de la información para su respectiva publicación en el SGI."/>
    <x v="4"/>
    <s v="NIVEL CENTRAL"/>
    <x v="24"/>
    <m/>
    <s v="x"/>
    <s v="Correctiva"/>
    <s v="Publicar y sociaizar  el manual de politicas de seguridad de la información en el proceso de Gestión de Tecnologias de la Información y las Comunicaciones."/>
    <d v="2023-10-05T00:00:00"/>
    <x v="28"/>
    <n v="-184"/>
    <s v="A TIEMPO"/>
    <s v="Listado de asistencia de socialización "/>
    <s v="CANTIDAD"/>
    <n v="1"/>
    <m/>
    <m/>
    <s v="CARLOS FREDY REY"/>
    <m/>
    <m/>
    <m/>
    <x v="0"/>
    <m/>
    <s v="25/10/2023: Se aprueba el Plan de Mejoramiento suscrito a través de memorando No. 20231200006203 del 24 de octubre de 2023."/>
  </r>
  <r>
    <s v="AUDITORIA INTERNA "/>
    <n v="1117"/>
    <d v="2023-07-24T00:00:00"/>
    <s v="NO CONFORMIDAD "/>
    <s v="En la verificación realizada por el Equipo Auditor del Grupo de Control Interno en el marco de la aplicación y ejecución del Proceso de Gestión de Tecnologías y Seguridad de la Información, no se evidencia la implementación del Modelo de Seguridad y Privacidad de la Información – MSPI, o un sistema que adopte medidas apropiadas, efectivas y verificables de seguridad que permitan demostrar el correcto cumplimiento de buenas prácticas. Esto con el fin de salvaguardar la confidencialidad, integridad y disponibilidad de los activos de información, atendiendo lo establecido en el decreto 1078 de 2015."/>
    <s v="no se encontraba el personal capacitado para  realizar la actualización de la estrategia de seguridad de la información. "/>
    <x v="4"/>
    <s v="NIVEL CENTRAL"/>
    <x v="24"/>
    <m/>
    <s v="x"/>
    <s v="Correctiva"/>
    <s v="Implementar una estrategia para la medición de la impementación del MSPI."/>
    <d v="2023-10-05T00:00:00"/>
    <x v="28"/>
    <n v="-184"/>
    <s v="A TIEMPO"/>
    <s v="Estrategia de medición para la implementación del MSPI"/>
    <s v="CANTIDAD"/>
    <n v="1"/>
    <m/>
    <m/>
    <s v="CARLOS FREDY REY"/>
    <m/>
    <m/>
    <m/>
    <x v="0"/>
    <m/>
    <s v="25/10/2023: Se aprueba el Plan de Mejoramiento suscrito a través de memorando No. 20231200006203 del 24 de octubre de 2023."/>
  </r>
  <r>
    <s v="AUDITORIA INTERNA "/>
    <n v="1118"/>
    <d v="2023-07-24T00:00:00"/>
    <s v="OBSERVACIÓN"/>
    <s v="En la verificación realizada por el Equipo Auditor del Grupo de Control Interno en el marco de la aplicación y ejecución del Proceso de Gestión de Tecnologías y Seguridad de la Información, no se evidencian los resultados de las fases I y III del proceso de transición del protocolo IPv6, los servicios publicados en Internet no responden a través de este protocolo, no se aporta evidencia del prefijo IPv6 suministrado por LACNIC a la Entidad y los equipos de usuario final no están configurados con el protocolo IPv6."/>
    <s v="NA"/>
    <x v="4"/>
    <s v="NIVEL CENTRAL"/>
    <x v="24"/>
    <m/>
    <s v="x"/>
    <s v="De Mejora"/>
    <s v="Renovación y activación del pull IPV6"/>
    <d v="2023-10-05T00:00:00"/>
    <x v="46"/>
    <n v="-62"/>
    <s v="A TIEMPO"/>
    <s v="Contrato renovación"/>
    <s v="CANTIDAD"/>
    <n v="1"/>
    <m/>
    <m/>
    <s v="CARLOS FREDY REY"/>
    <m/>
    <m/>
    <m/>
    <x v="0"/>
    <m/>
    <s v="25/10/2023: Se aprueba el Plan de Mejoramiento suscrito a través de memorando No. 20231200006203 del 24 de octubre de 2023._x000a__x000a_14/12/2023: A través del memorando No. 20231600159783 del 11 de diciembre de 2023 el proceso responsable remitió las evidencias de las acciones ejecutadas las cuales cumplen de manera parcial con el plan de mejoramiento propuesto, por lo que se solicitará al proceso remitir evidencias válidas que permitan constatar el cumplimiento total._x000a__x000a_22/12/2023: a través de memorando No. 20231200008343 del 21 de diciembre de 2023 el Grupo de Control Interno aprueba la solicitud de prorroga hasta el 29 de febrero de 2024."/>
  </r>
  <r>
    <s v="AUDITORIA INTERNA "/>
    <n v="1119"/>
    <d v="2023-07-24T00:00:00"/>
    <s v="OBSERVACIÓN"/>
    <s v="En el proceso de verificación realizado por el Equipo Auditor del Grupo de Control Interno en el marco de la Caracteri-zación del Proceso de Gestión de Tecnologías y Seguridad de la Información, no se observó la Identificación de los Usuarios Internos y Externos caracterizados en el Nivel Central, Direcciones Territoriales y Áreas Protegidas para las vigencias 2022 – 2023."/>
    <s v="NA"/>
    <x v="4"/>
    <s v="NIVEL CENTRAL"/>
    <x v="24"/>
    <m/>
    <s v="x"/>
    <s v="De Mejora"/>
    <s v="Actualizacion de la matriz de partes interesadas"/>
    <d v="2023-10-05T00:00:00"/>
    <x v="47"/>
    <n v="-123"/>
    <s v="A TIEMPO"/>
    <s v="Matriz de partes interesadas "/>
    <s v="CANTIDAD"/>
    <n v="1"/>
    <m/>
    <m/>
    <s v="CARLOS FREDY REY"/>
    <m/>
    <m/>
    <m/>
    <x v="0"/>
    <m/>
    <s v="25/10/2023: Se aprueba el Plan de Mejoramiento suscrito a través de memorando No. 20231200006203 del 24 de octubre de 2023."/>
  </r>
  <r>
    <s v="EVALUACIÓN AL SISTEMA DE CONTROL INTERNO"/>
    <n v="1120"/>
    <d v="2023-07-24T00:00:00"/>
    <s v="NO CONFORMIDAD "/>
    <s v="El Grupo de Control Interno no presentó los estados financieros al Comité de Coordinación de Control Interno."/>
    <s v="Porque la información la tenían en power point y se encontraban en el cierre, enviado una presentación de los Estados Financieros unicamente de la vigencia 2022. "/>
    <x v="14"/>
    <s v="NIVEL CENTRAL"/>
    <x v="29"/>
    <m/>
    <s v="x"/>
    <s v="Correctiva"/>
    <s v="Solicitar  al proceso responsable la información  de los estados  financieros correspondiente a las vigencia 2021 y 2022, para realizar el análisis y la presentación el marco del Comité Institucional de Coordinación de Control Interno."/>
    <d v="2023-10-23T00:00:00"/>
    <x v="27"/>
    <n v="29"/>
    <s v="VENCIDA"/>
    <s v="Solicitud de  información"/>
    <s v="CANTIDAD"/>
    <n v="1"/>
    <m/>
    <m/>
    <s v="PAULA ANDREA ARCINIEGAS"/>
    <m/>
    <m/>
    <m/>
    <x v="0"/>
    <m/>
    <s v="25/10/2023: Suscrito mediante memorando No. 20231200006273 del 25 de octubre de 2023"/>
  </r>
  <r>
    <s v="EVALUACIÓN AL SISTEMA DE CONTROL INTERNO"/>
    <m/>
    <d v="2023-07-24T00:00:00"/>
    <s v="NO CONFORMIDAD "/>
    <s v="El Grupo de Control Interno no presentó los estados financieros al Comité de Coordinación de Control Interno."/>
    <s v="Porque la información la tenían en power point y se encontraban en el cierre, enviado una presentación de los Estados Financieros unicamente de la vigencia 2022. "/>
    <x v="14"/>
    <s v="NIVEL CENTRAL"/>
    <x v="29"/>
    <m/>
    <s v="x"/>
    <s v="Correctiva"/>
    <s v="Realizar la presentación relacionada con los  estados financieros durante el Tercer Comité Institucional de Coordinación de  Control Interno de la vigencia 2023."/>
    <d v="2023-10-23T00:00:00"/>
    <x v="39"/>
    <n v="-2"/>
    <s v="A TIEMPO"/>
    <s v="Acta del Comité Institucional de Control Interno"/>
    <s v="CANTIDAD"/>
    <n v="1"/>
    <m/>
    <m/>
    <s v="PAULA ANDREA ARCINIEGAS"/>
    <m/>
    <m/>
    <m/>
    <x v="0"/>
    <m/>
    <s v="25/10/2023: Suscrito mediante memorando No. 20231200006273 del 25 de octubre de 2023"/>
  </r>
  <r>
    <s v="EVALUACIÓN AL SISTEMA DE CONTROL INTERNO"/>
    <n v="1121"/>
    <d v="2023-08-17T00:00:00"/>
    <s v="NO CONFORMIDAD "/>
    <s v="El Grupo de Control Interno durante el ejercicio de seguimiento y evaluación al Sistema de Control Interno evidenció que el Procedimiento de Conflicto de Intereses no se encuentra actualizado, el procedi-miento publicado en la Intranet cuenta con fecha del 3 de septiembre 2021, necesita ser revisado y actualizado para así refle-jar mejores prácticas y poder abordar los posibles escenarios que puedan surgir."/>
    <s v="Porque no se ha realizado la gestión de actulización del procedimiento por parte de las dependencias a cargo."/>
    <x v="6"/>
    <s v="NIVEL CENTRAL"/>
    <x v="10"/>
    <m/>
    <m/>
    <s v="Correctiva"/>
    <s v="Actualizar el procedimiento de conflicto de intereses"/>
    <d v="2023-11-08T00:00:00"/>
    <x v="27"/>
    <n v="29"/>
    <s v="VENCIDA"/>
    <s v="Procedimiento actualizado"/>
    <s v="CANTIDAD"/>
    <n v="1"/>
    <m/>
    <m/>
    <s v="PAULA ANDREA ARCINIEGAS"/>
    <m/>
    <m/>
    <m/>
    <x v="0"/>
    <m/>
    <s v="10/11/2023: Suscrito mediante memorando No. 20231200006533  del 10 de noviembre de 2023._x000a__x000a_15/12/2023: Mediante memorando No. 20231200007233 del 4 de diciembre de 2023, se requirio evidencias de las acciones que se encuenrtan en estado abierto vencidas con el fin de actualizar la matriz."/>
  </r>
  <r>
    <s v="SALIDA NO CONFORME"/>
    <n v="1122"/>
    <d v="2023-10-19T00:00:00"/>
    <s v="NO CONFORMIDAD "/>
    <s v="Incumplimiento de los requisitos (legales, de la organización y del cliente) para los “Derechos de Petición Atendidos”"/>
    <s v="No hay un mecanismo de identificación primaria de los PQRSD bien sea en el menú del Gestor Documental o al abrir la Bandeja de Entrada, que permita priorizar y hacer seguimiento a estos radicados."/>
    <x v="11"/>
    <s v="NIVEL CENTRAL"/>
    <x v="30"/>
    <s v="SI "/>
    <m/>
    <s v="Correctiva"/>
    <s v="Seleccionar y hacer seguimiento por parte de cada servidor público del GGCI, de los radicados  relacionados con PQRSD que le sean asignados, mediante la creación de una carpeta en Drive en cuyo interior se cargarán reportes del Gestor Documental, en Excel con los radicados clasificados como petición,  para priorizar su gestión en cumplimiento de los requisitos para &quot;Derechos de Petición Atendidos&quot;"/>
    <d v="2023-12-01T00:00:00"/>
    <x v="39"/>
    <n v="-2"/>
    <s v="A TIEMPO"/>
    <s v="Carpeta Seguimiento PQRSD Dic 2023"/>
    <s v="PORCENTAJE"/>
    <n v="100"/>
    <m/>
    <m/>
    <m/>
    <m/>
    <m/>
    <m/>
    <x v="0"/>
    <m/>
    <s v="18/11/2023: Suscrito mediante memorando No. 20231200008233 del 18 de diciembre de 2023"/>
  </r>
  <r>
    <s v="SALIDA NO CONFORME"/>
    <n v="1123"/>
    <d v="2023-10-19T00:00:00"/>
    <s v="NO CONFORMIDAD "/>
    <s v="De acuerdo al reporte de Salidas No Conformes del l y ll trimestre realizado_x000a_por el proceso de Servicio al Ciudadano, se identificó que el GPM presentó 2_x000a_de 18 que incumplen los requisitos (legales, de la organización y del cliente)_x000a_para los “Derechos de Petición Atendidos”, generando para el proceso salidas No conformes."/>
    <s v="Desconocimiento por parte del GPM de la gestión apropiada ( tiempos, recursos) para dar respuesta según  tipo de requerimiento y terminos de ley."/>
    <x v="0"/>
    <s v="NIVEL CENTRAL"/>
    <x v="7"/>
    <s v="x"/>
    <m/>
    <s v="Correctiva"/>
    <s v="Realizar socialización al GPM con apoyo del grupo de atención al ciudadano, sobre PQRSD, enfatizando en como se deben responder los requerimientos ( según su tipo), los tiempos establecidos para ello; y recursos para pedir ampliación de tiempos de respuesta."/>
    <d v="2023-12-15T00:00:00"/>
    <x v="48"/>
    <s v="CERRADA"/>
    <s v="CERRADA"/>
    <s v="Socialización generada"/>
    <s v="CANTIDAD"/>
    <n v="1"/>
    <m/>
    <m/>
    <m/>
    <m/>
    <m/>
    <m/>
    <x v="1"/>
    <d v="2023-11-08T00:00:00"/>
    <s v="Se aprueba plan de mejora con Orfeo No 20221200010013 de fecha 25/10/2022_x000a_19/04/203: Mediante memorando no. 20222200004283 de fecha 27-12-2022 el responsable solicita prórroga para la  acción correctiva para el 30 de abril de 2023._x000a_19/04/2023: Mediante memorando no. 20221200012323 de fecha 30-12-2022 el Grupo de Control Interno concedió la prórroga para el día 30 de abril de 2023 _x000a_20/04/2023: Mediante memorando no. 20232200000313 de fecha 30-01-2023 el responsable allegó el primer avance correspondiente a la primera acción correctiva._x000a_20/04/2023: El Grupo de Control Interno validó la evidencia suministrada por el responsable,constatando la socialización de los documentos sujetos a actualizción y derogación del Sistema de Gestión Inetegrado (SGI), por medio de la trazabilidad de correos electrónicos de fechas19 de agosto de 2022, 6 de octubre de 2022,7 de octubre de 2022, 21 de octubre de 2022, en los cuales se indicarón pautas para el procedimiento._x000a_20/04/2023: Por medio de memorando no 20231200001763 de fecha 27-03-2023 el Grupo de Control Interno informó los avances de gestión se reciben solo cuando se haya cumplido con la actividad en su totatalidad._x000a_8/06/2023: Mediante memorando No.20232200001013 de fecha 25/04/2023, el responsable solicitó prórroga para el cumplimiento de la acción, ya que  los documentos que hacen parte de las actualizaciones y ajustes son de la linea tematica de educacidn ambiental. Esta linea se integra  al proceso de gestidn de comunicaciones y los ajustes en los documentos deben tener directrices impartidas desde su nuevo proceso_x000a_8/06/2023: Mediante memorando No.20231200002803 del 17 de mayo de 2023 se concedió prorroga hasta el 30 de septiembre de 2023_x000a_17/10/2023: Mediante memorando No.20232200002373 del 22 de septiembre de 2023, el reponsable remitió solicutd de prórroga para el cumplimiento de la acción, ya que han presentando dificultades para los ajustes de los documentos pendientes, el Grupo de Control Interno evaluó la justificiacón y mediante memorando No. 20231200006003 del 17 de octubre de 2023  informó la ampliación para la ejecución de la acción, con fecha del 30 de octubre de 2023. Adicionalmente recalco el cumplimiento de la misma ya que es la tercera aprobación de prórroga. _x000a_8/11/2023: Mediante memorando No. 20232200002863  del 25 de octubre   el responsable remitió evidencia, el Grupo de Control Interno verificó la validéz de los soportes por lo cual mediante memorando No.20231200006373 del 8 de noviembre del 2023 socializó el cierre de la acción No.2 de la No conformidad No.3"/>
  </r>
  <r>
    <s v="AUDITORÍA AL SISTEMA DE GESTIÓN INTEGRADO"/>
    <n v="1124"/>
    <d v="2023-07-30T00:00:00"/>
    <s v="NO CONFORMIDAD "/>
    <s v="NO CONFORMIDAD No.12: DTAM-PNN SERRANIA DE CHIRIBIQUETE_x000a_No se dio cumplimiento al Código Nacional de Tránsito en las normas establecidas organizando las infracciones de los vehículos adscritos a la Dirección Territorial Amazonia en la responsabilidad del Parque Nacional Natural Serranía de Chiribiquete que a la fecha se encuentran pendiente de pago."/>
    <s v="Se generaron comparendos mediante orden formal por infracción al código de tránsito, con cargo a la cédula del funcionario, que cometió la infracción.  "/>
    <x v="5"/>
    <s v="DTOR"/>
    <x v="31"/>
    <m/>
    <s v="x"/>
    <s v="De Corrección"/>
    <s v="Elevar Oficios a las Secretarias de Tránsito de Cundinamarca  y del  Tolima, con el fin de solicitar la desvinculación de los comparendos impuestos a los vehículos de placas  OBG156 y OBG155 asignados al PNN Chiribiquete, dado que al momento de la imposición se hicieron con cargo a la cédula de la persona que conducía el vehículo._x000a__x000a_"/>
    <d v="2023-11-02T00:00:00"/>
    <x v="39"/>
    <n v="-3"/>
    <s v="A TIEMPO"/>
    <s v="Oficios realizados"/>
    <s v="CANTIDAD"/>
    <n v="2"/>
    <m/>
    <m/>
    <s v="MARIA MERCEDES MEDINA - RAYMON SALES"/>
    <m/>
    <m/>
    <m/>
    <x v="0"/>
    <m/>
    <s v="Suscrito mediante memorando No. 20231200008163 del 15 de diciembre de 2023"/>
  </r>
  <r>
    <s v="AUDITORÍA AL SISTEMA DE GESTIÓN INTEGRADO"/>
    <m/>
    <d v="2023-07-30T00:00:00"/>
    <s v="NO CONFORMIDAD "/>
    <s v="NO CONFORMIDAD No.12: DTAM-PNN SERRANIA DE CHIRIBIQUETE_x000a_No se dio cumplimiento al Código Nacional de Tránsito en las normas establecidas organizando las infracciones de los vehículos adscritos a la Dirección Territorial Amazonia en la responsabilidad del Parque Nacional Natural Serranía de Chiribiquete que a la fecha se encuentran pendiente de pago."/>
    <s v="Se generaron comparendos mediante orden formal por infracción al código de tránsito, con cargo a la cédula del funcionario, que cometió la infracción.  "/>
    <x v="5"/>
    <s v="DTOR"/>
    <x v="31"/>
    <m/>
    <s v="x"/>
    <s v="Correctiva"/>
    <s v="Generar matriz de seguimiento en la que se identifique cuentadantes y conductor de los vehículos asignados a la Sede de la Dirección Territorial y las Áreas Protegidas, con el fin de verificar de forma trimestral, la generación o no de infracciones por violación a las normas de tránsito."/>
    <d v="2023-11-02T00:00:00"/>
    <x v="39"/>
    <n v="-3"/>
    <s v="A TIEMPO"/>
    <s v="Matriz de seguimiento"/>
    <s v="CANTIDAD"/>
    <n v="1"/>
    <m/>
    <m/>
    <s v="MARIA MERCEDES MEDINA - RAYMON SALES"/>
    <m/>
    <m/>
    <m/>
    <x v="0"/>
    <m/>
    <s v="Suscrito mediante memorando No. 20231200008163 del 15 de diciembre de 2023"/>
  </r>
  <r>
    <s v="AUDITORIA INTERNA "/>
    <m/>
    <d v="2023-04-26T00:00:00"/>
    <s v="OBSERVACIÓN"/>
    <s v="No se evidenció gestión eficaz en la etapa final del proceso de baja de la camioneta de placas OBG-153, ya que han pasado más de 10 meses sin que se haya surtido la destinación final de la misma."/>
    <s v="N/A"/>
    <x v="5"/>
    <s v="NIVEL CENTRAL"/>
    <x v="12"/>
    <m/>
    <s v="x"/>
    <s v="De Mejora"/>
    <s v="Realizar las gestiones con las entidades autorizadas por la ley, para la disposición final del vehículo."/>
    <d v="2023-09-22T00:00:00"/>
    <x v="44"/>
    <n v="-3"/>
    <s v="A TIEMPO"/>
    <s v="Oficio entidad autorizada para el proceso disposición final del vehículo."/>
    <s v="CANTIDAD"/>
    <n v="1"/>
    <m/>
    <m/>
    <s v="MARIA MERCEDES MEDINA - RAYMON SALES"/>
    <m/>
    <m/>
    <m/>
    <x v="0"/>
    <m/>
    <s v="Suscrito mediante memorando No. 20231200008173 del 15 de diciembre de 2023"/>
  </r>
  <r>
    <s v="AUDITORIA INTERNA "/>
    <m/>
    <d v="2023-04-26T00:00:00"/>
    <s v="OBSERVACIÓN"/>
    <s v="El proceso cuenta con herramientas suficientes para el control del parque automotor; sin embargo, no se tiene claridad respecto de la forma, oportunidad y responsable de aplicar los formatos."/>
    <s v="N/A"/>
    <x v="5"/>
    <s v="NIVEL CENTRAL"/>
    <x v="12"/>
    <m/>
    <s v="x"/>
    <s v="De Mejora"/>
    <s v="Realizar capacitación con los responsables del proceso, en el manejo de los formatos adscritos al mismo."/>
    <d v="2023-09-22T00:00:00"/>
    <x v="40"/>
    <n v="-3"/>
    <s v="A TIEMPO"/>
    <s v="Lista de Asistencia capacitación manejo de formatos por parte de los responsables del proceso,"/>
    <s v="CANTIDAD"/>
    <n v="1"/>
    <m/>
    <m/>
    <s v="MARIA MERCEDES MEDINA - RAYMON SALES"/>
    <m/>
    <m/>
    <m/>
    <x v="0"/>
    <m/>
    <s v="Suscrito mediante memorando No. 20231200008173 del 15 de diciembre de 2023"/>
  </r>
  <r>
    <s v="AUDITORIA INTERNA "/>
    <m/>
    <d v="2023-04-26T00:00:00"/>
    <s v="OBSERVACIÓN"/>
    <s v="Los servidores del Proceso de Gestión de Recursos Físicos no tienen claridad respecto de la Política de Fortalecimiento Institucional y Simplificación de Procesos del MIPG, en lo referente a la gestión de los recursos físicos."/>
    <s v="N/A"/>
    <x v="5"/>
    <m/>
    <x v="12"/>
    <m/>
    <s v="x"/>
    <s v="De Mejora"/>
    <s v="Solicitar capacitación en el manejo de la Política de Fortalecimiento Institucional y Simplificación de Procesos del MIPG, en lo referente a la gestión de los recursos físicos."/>
    <d v="2023-09-22T00:00:00"/>
    <x v="40"/>
    <n v="-3"/>
    <s v="A TIEMPO"/>
    <s v="Lista de Asistencia en el manejo de la Política de Fortalecimiento Institucional y Simplificación de Procesos del MIPG."/>
    <s v="CANTIDAD"/>
    <n v="1"/>
    <m/>
    <m/>
    <s v="MARIA MERCEDES MEDINA - RAYMON SALES"/>
    <m/>
    <m/>
    <m/>
    <x v="0"/>
    <m/>
    <s v="Suscrito mediante memorando No. 20231200008173 del 15 de diciembre de 2023"/>
  </r>
  <r>
    <s v="AUDITORIA INTERNA "/>
    <m/>
    <d v="2023-04-26T00:00:00"/>
    <s v="NO CONFORMIDAD "/>
    <s v="Una vez verificada la información, se observó el incumplimiento del GRF_PR_03 Procedimiento Actualización de Inventarios y el Manual para el manejo y control de Propiedad Planta y Equipo, al no contar con los soportes documentales idóneos que garanticen la propiedad de los bienes."/>
    <s v="Porque el bien no encuentra registrado en bases de datos de las respectivas autoridades."/>
    <x v="5"/>
    <m/>
    <x v="12"/>
    <m/>
    <s v="x"/>
    <s v="Correctiva"/>
    <s v="Dar cumplimiento a lo establecido GRF_PR_03 Procedimiento Actualización de Inventarios y el Manual para el manejo y control de Propiedad Planta y Equipo."/>
    <d v="2023-09-22T00:00:00"/>
    <x v="28"/>
    <n v="-3"/>
    <s v="A TIEMPO"/>
    <s v="Oficio entidad competente para la identificación y localización de la motocicleta"/>
    <s v="CANTIDAD"/>
    <n v="1"/>
    <m/>
    <m/>
    <s v="MARIA MERCEDES MEDINA - RAYMON SALES"/>
    <m/>
    <m/>
    <m/>
    <x v="0"/>
    <m/>
    <s v="Suscrito mediante memorando No. 20231200008173 del 15 de diciembre de 2023"/>
  </r>
  <r>
    <s v="AUDITORIA INTERNA "/>
    <m/>
    <m/>
    <m/>
    <m/>
    <m/>
    <x v="15"/>
    <m/>
    <x v="12"/>
    <m/>
    <s v="x"/>
    <s v="De Corrección"/>
    <s v="Realizar gestión ante los entes competentes para el trámite de localización de la motocicleta y efectuar la respectiva disposición final de la misma."/>
    <d v="2023-09-22T00:00:00"/>
    <x v="28"/>
    <n v="-3"/>
    <s v="A TIEMPO"/>
    <s v="Oficio entidad competente para la identificación y localización de la motocicleta"/>
    <s v="CANTIDAD"/>
    <n v="1"/>
    <m/>
    <m/>
    <s v="MARIA MERCEDES MEDINA - RAYMON SALES"/>
    <m/>
    <m/>
    <m/>
    <x v="0"/>
    <m/>
    <s v="Suscrito mediante memorando No. 20231200008173 del 15 de diciembre de 2023"/>
  </r>
  <r>
    <s v="AUDITORIA INTERNA "/>
    <m/>
    <d v="2023-04-26T00:00:00"/>
    <s v="NO CONFORMIDAD "/>
    <s v="Incumplimiento del rol como primera línea de defensa, de acuerdo con lo definido en el componente de Actividades de Control de MIPG, en lo relacionado con el monitoreo y seguimiento de los riesgos."/>
    <s v="Porque hace falta capacitación en los temas de líneas de defensa por parte del Grupo de Procesos Corporativos."/>
    <x v="5"/>
    <m/>
    <x v="12"/>
    <m/>
    <s v="x"/>
    <s v="Correctiva"/>
    <s v="Dar cumplimiento al rol de primera línea de defensa de acuerdo con lo definido en el componente de Actividades de Control de MIPG, en lo relacionado con el monitoreo y seguimiento de los riesgos."/>
    <d v="2023-09-22T00:00:00"/>
    <x v="40"/>
    <n v="-3"/>
    <s v="A TIEMPO"/>
    <s v="Lista de Asistencia en el manejo del rol como primera línea de defensa, de acuerdo con lo definido en el componente de Actividades de Control de MIPG, en lo relacionado con el monitoreo y seguimiento de los riesgos."/>
    <s v="CANTIDAD"/>
    <n v="1"/>
    <m/>
    <m/>
    <s v="MARIA MERCEDES MEDINA - RAYMON SALES"/>
    <m/>
    <m/>
    <m/>
    <x v="0"/>
    <m/>
    <s v="Suscrito mediante memorando No. 20231200008173 del 15 de diciembre de 2023"/>
  </r>
  <r>
    <s v="AUDITORIA INTERNA "/>
    <m/>
    <d v="2023-04-26T00:00:00"/>
    <s v="NO CONFORMIDAD "/>
    <s v="Incumplimiento del rol como primera línea de defensa, de acuerdo con lo definido en el componente de Actividades de Control de MIPG, en lo relacionado con el monitoreo y seguimiento de los riesgos."/>
    <s v="Porque hace falta capacitación en los temas de líneas de defensa por parte del Grupo de Procesos Corporativos."/>
    <x v="5"/>
    <m/>
    <x v="12"/>
    <m/>
    <s v="x"/>
    <s v="De Corrección"/>
    <s v="Solicitar capacitación en el manejo del rol como primera línea de defensa, de acuerdo con lo definido en el componente de Actividades de Control de MIPG, en lo relacionado con el monitoreo y seguimiento de los riesgos."/>
    <d v="2023-09-22T00:00:00"/>
    <x v="40"/>
    <n v="-3"/>
    <s v="A TIEMPO"/>
    <s v="Lista de Asistencia en el manejo del rol como primera línea de defensa, de acuerdo con lo definido en el componente de Actividades de Control de MIPG, en lo relacionado con el monitoreo y seguimiento de los riesgos."/>
    <s v="CANTIDAD"/>
    <n v="1"/>
    <m/>
    <m/>
    <s v="MARIA MERCEDES MEDINA - RAYMON SALES"/>
    <m/>
    <m/>
    <m/>
    <x v="0"/>
    <m/>
    <s v="Suscrito mediante memorando No. 20231200008173 del 15 de diciembre de 2023"/>
  </r>
  <r>
    <s v="AUDITORIA INTERNA "/>
    <m/>
    <d v="2022-12-16T00:00:00"/>
    <s v="NO CONFORMIDAD "/>
    <s v="NO CONFORMIDAD 1: En la verificación adelantada por el Equipo Auditor del Acta de Inició del Contrato Interadministrativo No 001 del 2022, se evidencia un Acta de inicio del contrato de fecha 04 de febrero del 2022, con la que se establece la etapa de Pre-Operación del contrato como actividad inmersa en la Clausula Segunda, siendo quien firma como supervisor del mismo (Señor Gustavo Sánchez Herrera, Director Territorial Caribe), quien no es el responsable, como se evidencia en el Orfeo radicado No 20224200003023 del 07-02-2022; donde establece la delegación de la supervisión al Subdirector de Sostenibilidad y Negocios Ambientales, Señor Luis Alberto Bautista Peña. No se evidenció Acta de recibo que demuestre la entrega de los bienes y elementos de manera formal y soportada con salidas de_x000a_almacén que pudiera asegura el cumplimiento de la Pre-Operación y Operación efectiva de la Sociedad Hotelera Tequendama,_x000a_incumpliéndose la Clausula Primera del Contrato."/>
    <s v="No se tenia acta de recibo de la entrega de los bienes inmuebles y elementos, debido a que en la medida que se entregaban las obras y los elementos se realizaban actas parciales, lo que genero dificultad en la entrega de bienes y elementos de manera formal y soportada con las respectivas salidas de almacen. "/>
    <x v="1"/>
    <m/>
    <x v="32"/>
    <m/>
    <s v="x"/>
    <s v="De Corrección"/>
    <s v="Incluir acta de recibo que _x000a_demuestre la entrega de los bienes y elementos  en la carpeta de preoperación y operación del Contrato Interadministrativo No 001 del 2022"/>
    <d v="2023-12-18T00:00:00"/>
    <x v="47"/>
    <n v="-3"/>
    <s v="A TIEMPO"/>
    <s v="Acta de recibo en carpeta contractual "/>
    <s v="CANTIDAD"/>
    <n v="1"/>
    <m/>
    <m/>
    <s v="MARIA MERCEDES MEDINA - RAYMON SALES"/>
    <m/>
    <m/>
    <m/>
    <x v="0"/>
    <m/>
    <s v="Suscrito mediante memorando No. 20231200008183del 15 de diciembre de 2023"/>
  </r>
  <r>
    <s v="AUDITORIA INTERNA "/>
    <m/>
    <d v="2022-12-16T00:00:00"/>
    <s v="NO CONFORMIDAD "/>
    <s v="NO CONFORMIDAD 1: En la verificación adelantada por el Equipo Auditor del Acta de Inició del Contrato Interadministrativo No 001 del 2022, se evidencia un Acta de inicio del contrato de fecha 04 de febrero del 2022, con la que se establece la etapa de Pre-Operación del contrato como actividad inmersa en la Clausula Segunda, siendo quien firma como supervisor del mismo (Señor Gustavo Sánchez Herrera, Director Territorial Caribe), quien no es el responsable, como se evidencia en el Orfeo radicado No 20224200003023 del 07-02-2022; donde establece la delegación de la supervisión al Subdirector de Sostenibilidad y Negocios Ambientales, Señor Luis Alberto Bautista Peña. No se evidenció Acta de recibo que demuestre la entrega de los bienes y elementos de manera formal y soportada con salidas de_x000a_almacén que pudiera asegura el cumplimiento de la Pre-Operación y Operación efectiva de la Sociedad Hotelera Tequendama,_x000a_incumpliéndose la Clausula Primera del Contrato."/>
    <s v="No se ha realizado una revision a la documentación  de la fase preoperacional y operacional del Contrato Interadministrativo No 001 del 2022 que se encuentra soportada en la carpeta del contrato"/>
    <x v="1"/>
    <m/>
    <x v="32"/>
    <m/>
    <s v="x"/>
    <s v="De Corrección"/>
    <s v="Revisar la documentación de la fase preoperacional y operacional del Contrato Interadministrativo No 001 del 2022 que se encuentra soportada en la carpeta del contrato"/>
    <d v="2024-12-18T00:00:00"/>
    <x v="47"/>
    <n v="-3"/>
    <s v="A TIEMPO"/>
    <s v="Acta con la revision de la documentacion del proceso operacional y operacional "/>
    <s v="CANTIDAD"/>
    <n v="1"/>
    <m/>
    <m/>
    <s v="MARIA MERCEDES MEDINA - RAYMON SALES"/>
    <m/>
    <m/>
    <m/>
    <x v="0"/>
    <m/>
    <s v="Suscrito mediante memorando No. 20231200008183del 15 de diciembre de 2023"/>
  </r>
  <r>
    <s v="AUDITORIA INTERNA "/>
    <m/>
    <d v="2022-12-16T00:00:00"/>
    <s v="NO CONFORMIDAD "/>
    <s v="NO CONFORMIDAD 4: En la revisión adelantada por el Equipo Auditor de las obligaciones del Contrato Interadministrativo No 001 del 2022, en el marco de la supervisión, no se observan las actas de los Comités de Seguimiento donde se realizó la aprobación del Plan de Inversiones, Presupuesto de Operación, Plan de Manejo y el Plan de Ordenamiento Ecoturístico. En las “Obligaciones del Contratista en la Etapa de Operación Efectiva”, no se observa el Acta del Comité de Seguimiento que se debió haber realizado el 20 de noviembre del 2022 donde se tenía que realizar la aprobación del Presupuesto de Operación para la vigencia 2022, el cual debió ser aprobado por PNNC,_x000a_PNN Tayrona, DTCA, incumpliéndose la Clausula Tercera del Contrato."/>
    <s v="No hay un responsable de la gestion documental del Contrato Interadministrativo del Contrato Interadministrativo No 001 del 2022"/>
    <x v="1"/>
    <m/>
    <x v="32"/>
    <m/>
    <s v="x"/>
    <s v="De Corrección"/>
    <s v="Solicitar al PNN Tayrona que se designe un responsable de la gestión documental del Contrato Interadministrativo No 001 del 2022"/>
    <d v="2023-12-18T00:00:00"/>
    <x v="47"/>
    <n v="-3"/>
    <s v="A TIEMPO"/>
    <s v="Memorando con la solicitud "/>
    <s v="CANTIDAD"/>
    <n v="1"/>
    <m/>
    <m/>
    <s v="MARIA MERCEDES MEDINA - RAYMON SALES"/>
    <m/>
    <m/>
    <m/>
    <x v="0"/>
    <m/>
    <s v="Suscrito mediante memorando No. 20231200008183del 15 de diciembre de 2023"/>
  </r>
  <r>
    <s v="AUDITORIA INTERNA "/>
    <m/>
    <d v="2022-12-16T00:00:00"/>
    <s v="NO CONFORMIDAD "/>
    <s v="NO CONFORMIDAD 4: En la revisión adelantada por el Equipo Auditor de las obligaciones del Contrato Interadministrativo No 001 del 2022, en el marco de la supervisión, no se observan las actas de los Comités de Seguimiento donde se realizó la aprobación del Plan de Inversiones, Presupuesto de Operación, Plan de Manejo y el Plan de Ordenamiento Ecoturístico. En las “Obligaciones del Contratista en la Etapa de Operación Efectiva”, no se observa el Acta del Comité de Seguimiento que se debió haber realizado el 20 de noviembre del 2022 donde se tenía que realizar la aprobación del Presupuesto de Operación para la vigencia 2022, el cual debió ser aprobado por PNNC,_x000a_PNN Tayrona, DTCA, incumpliéndose la Clausula Tercera del Contrato."/>
    <s v="No se ha realizado una revision a la documentación  de la fase preoperacional y operacional del Contrato Interadministrativo No 001 del 2022 que se encuentra soportada en la carpeta del contrato"/>
    <x v="1"/>
    <m/>
    <x v="32"/>
    <m/>
    <s v="x"/>
    <s v="Correctiva"/>
    <s v="Realizar una revisión semestral de la documentación del Contrato Interadministrativo No 001 del 2022 Tequendama para actualizar y mantener vigente la información del _x000a_contrato"/>
    <d v="2024-12-18T00:00:00"/>
    <x v="47"/>
    <n v="-3"/>
    <s v="A TIEMPO"/>
    <s v="Informe con la revision a la documentación del contrato "/>
    <s v="CANTIDAD"/>
    <n v="1"/>
    <m/>
    <m/>
    <s v="MARIA MERCEDES MEDINA - RAYMON SALES"/>
    <m/>
    <m/>
    <m/>
    <x v="0"/>
    <m/>
    <s v="Suscrito mediante memorando No. 20231200008183del 15 de diciembre de 2023"/>
  </r>
  <r>
    <s v="AUDITORIA INTERNA "/>
    <n v="1125"/>
    <d v="2023-07-24T00:00:00"/>
    <s v="NO CONFORMIDAD "/>
    <s v="NO CONFORMIDAD No. 01: DTPA._x000a_En el proceso de verificación realizado por el Equipo Auditor del Grupo de Control Interno en el marco del procedimiento Actualización de Inventarios, no se evidenció la verificación, revisión y actualización de los bienes y elementos asignados como cuentadantes en la DTPA y sus áreas protegidas en las vigencias 2022-2023 que permitan identificar que los bienes se encuentran actualizados y asignados en el uso, servicio, custodia y responsabilidad."/>
    <d v="1899-12-30T00:00:00"/>
    <x v="5"/>
    <m/>
    <x v="32"/>
    <m/>
    <s v="x"/>
    <s v="Correctiva"/>
    <s v="Realizar la verificación, revisión y actualización de los bienes y elementos asignados como cuentadantes en la DTPA y sus áreas protegidas que conlleve a la actualización del inventario."/>
    <d v="2023-12-18T00:00:00"/>
    <x v="47"/>
    <n v="-3"/>
    <s v="A TIEMPO"/>
    <s v="Inventario actualizado"/>
    <s v="PORCENTAJE"/>
    <n v="1"/>
    <m/>
    <m/>
    <s v="MARIA MERCEDES MEDINA - RAYMON SALES"/>
    <m/>
    <m/>
    <m/>
    <x v="0"/>
    <m/>
    <s v="Suscrito mediante memorando No. 20231200008203 del 18 de diciembre de 2023"/>
  </r>
  <r>
    <s v="AUDITORIA INTERNA "/>
    <n v="1126"/>
    <d v="2023-07-24T00:00:00"/>
    <s v="NO CONFORMIDAD "/>
    <s v="NO CONFORMIDAD No. 02: DTPA._x000a_En la evaluación realizada por el Equipo Auditor del Grupo de Control Interno en lo correspondiente a los reportes de consumo de combustible reportados por las áreas adscritas a la DTPA, no se evidenciaron los análisis a las variaciones que permitan identificar que sus justificaciones, correspondieron a la información reportada en las vigencias 2022-2023."/>
    <d v="1899-12-30T00:00:00"/>
    <x v="5"/>
    <m/>
    <x v="32"/>
    <m/>
    <s v="x"/>
    <s v="Correctiva"/>
    <s v="Generar mecanismos que permitan realizar el anaisis eficaz a las variaciones reportadas que se articulen a las justificaciones generadas en los consumos de combustible mensuales enviados a la DTPA."/>
    <d v="2023-12-18T00:00:00"/>
    <x v="47"/>
    <n v="-3"/>
    <s v="CERRADA"/>
    <s v="Matriz con el Analisis y Verificación eficaz del consumo de combustible "/>
    <s v="CANTIDAD"/>
    <n v="1"/>
    <m/>
    <m/>
    <s v="MARIA MERCEDES MEDINA - RAYMON SALES"/>
    <m/>
    <m/>
    <m/>
    <x v="1"/>
    <d v="2023-11-08T00:00:00"/>
    <s v="15/12/2023: Se suscribió plan de mejoramiento mediante memorando No.20231200008073 del 14 d diciembre de 2023."/>
  </r>
  <r>
    <s v="AUDITORIA INTERNA "/>
    <n v="1127"/>
    <d v="2023-07-24T00:00:00"/>
    <s v="NO CONFORMIDAD "/>
    <s v="NO CONFORMIDAD No. 03: DTPA._x000a_En la evaluación realizada por el Equipo Auditor del Grupo de Control Interno en lo correspondiente a los reportes de consumo de servicios públicos reportados por las áreas adscritas a la DTPA, no se observaron los análisis a las variaciones que permitan identificar que sus justificaciones y observaciones, corresponden a la información reportada en las vigencias 2022-2023."/>
    <d v="1899-12-30T00:00:00"/>
    <x v="5"/>
    <m/>
    <x v="32"/>
    <m/>
    <s v="x"/>
    <s v="Correctiva"/>
    <s v="Adoptar acciones que permitan realizar el anaisis eficaz a las variaciones reportadas que se articulen a las justificaciones generadas en los consumos de servicios públicos mensuales enviados a la DTPA."/>
    <d v="2023-12-18T00:00:00"/>
    <x v="47"/>
    <n v="-3"/>
    <s v="A TIEMPO"/>
    <s v="Analisis eficaz del consumo de servicio públicos"/>
    <s v="CANTIDAD"/>
    <n v="1"/>
    <m/>
    <m/>
    <s v="MARIA MERCEDES MEDINA - RAYMON SALES"/>
    <m/>
    <m/>
    <m/>
    <x v="0"/>
    <m/>
    <s v="Suscrito mediante memorando No. 20231200008203 del 18 de diciembre de 2023"/>
  </r>
  <r>
    <s v="AUDITORIA INTERNA "/>
    <n v="1128"/>
    <d v="2023-07-24T00:00:00"/>
    <s v="NO CONFORMIDAD "/>
    <s v="NO CONFORMIDAD No. 04: DTPA_x000a_En la evaluación realizada por el Equipo Auditor del Grupo de Control Interno en el marco del procedimiento actualización de inventarios, no se observó el plaqueteo de los bienes recibidos por donación que se encuentran en servicio en la sede administrativa de la DTPA en las vigencias 2022 – 2023."/>
    <d v="1899-12-30T00:00:00"/>
    <x v="5"/>
    <m/>
    <x v="32"/>
    <m/>
    <s v="x"/>
    <s v="Correctiva"/>
    <s v="Realizar el plaqueteo de los bienes y elementos asignados como cuentadantes en la DTPA y sus áreas protegidas que conlleve al registro y actualización del inventario."/>
    <d v="2023-12-18T00:00:00"/>
    <x v="47"/>
    <n v="-3"/>
    <s v="A TIEMPO"/>
    <s v="Inventario actualizado"/>
    <s v="PORCENTAJE"/>
    <n v="1"/>
    <m/>
    <m/>
    <s v="MARIA MERCEDES MEDINA - RAYMON SALES"/>
    <m/>
    <m/>
    <m/>
    <x v="0"/>
    <m/>
    <s v="Suscrito mediante memorando No. 20231200008203 del 18 de diciembre de 2023"/>
  </r>
  <r>
    <s v="AUDITORIA INTERNA "/>
    <n v="1129"/>
    <d v="2023-07-24T00:00:00"/>
    <s v="NO CONFORMIDAD "/>
    <s v="NO CONFORMIDAD No. 05: DTPA._x000a_En la evaluación realizada por el Equipo Auditor del Grupo de Control Interno en el marco del procedimiento Entradas A Almacén, Código: GRF_PR_07, Versión 8, Vigente desde el 20-08-2021; no se evidenció el cumplimiento de la actividad No 4: “…Realizar la entrada de los elementos teniendo en cuenta la categoría de Almacén, y la clasificación del bien en el Software de inventarios y registrarlos en el Formato vigente comprobante de entrada de almacén GRF_FO_20. Nota: una vez verificada la información imprimir y firmar…”., no se evidenció el “…Formato vigente comprobante de entrada de almacén GRF_FO_20…”; de los bienes recibidos por donación que se encuentran en servicio y no están plaqueteados en la sede administrativa de la DTPA en las vigencias 2022 – 2023."/>
    <d v="1899-12-30T00:00:00"/>
    <x v="5"/>
    <m/>
    <x v="32"/>
    <m/>
    <s v="x"/>
    <s v="Correctiva"/>
    <s v="Generar las entradas de almacen de los elementos teniendo en cuenta la categoría de Almacén, y la clasificación del bien en el Software de inventarios y registrarlos en el Formato vigente comprobante de entrada de almacén GRF_FO_20 recibidos en Donación."/>
    <d v="2023-12-18T00:00:00"/>
    <x v="47"/>
    <n v="-3"/>
    <s v="A TIEMPO"/>
    <s v="Formato actualizado "/>
    <s v="PORCENTAJE"/>
    <n v="1"/>
    <m/>
    <m/>
    <s v="MARIA MERCEDES MEDINA - RAYMON SALES"/>
    <m/>
    <m/>
    <m/>
    <x v="0"/>
    <m/>
    <s v="Suscrito mediante memorando No. 20231200008203 del 18 de diciembre de 2023"/>
  </r>
  <r>
    <s v="AUDITORIA INTERNA "/>
    <n v="1130"/>
    <d v="2023-07-24T00:00:00"/>
    <s v="NO CONFORMIDAD "/>
    <s v="NO CONFORMIDAD No. 06: DTPA._x000a_En la evaluación realizada por el Equipo Auditor del Grupo de Control Interno en el marco del procedimiento Salidas de Almacén, Código: GRF_PR_06, Versión 8, Vigente del 20-08-2021, no se evidenció el cumplimiento de la actividad No 1: “…Recibir las solicitudes de bienes para realizar el respectivo trámite por Consumo, Bajas de bienes, transferencias, traslados, comodatos y por concesión. Nota: Los bienes devolutivos adquiridos con destinación específica en los que se conoce la dependencia, así como los bienes de consumo que no se encuentren físicamente en bodega, no requieren solicitud para asignación. NOTA: Para el caso de elementos de la Tienda de Parques diligenciar el formato vigente solicitud de pedidos GRF_FO_21. …”., de los bienes recibidos por donación que se encuentran en servicio y no están plaqueteados en la sede administrativa de la DTPA en las vigencias 2022 – 2023."/>
    <d v="1899-12-30T00:00:00"/>
    <x v="5"/>
    <m/>
    <x v="32"/>
    <m/>
    <s v="x"/>
    <s v="Correctiva"/>
    <s v="Generar las salidas de almacen de los elementos teniendo en cuenta la categoría de Almacén, y la clasificación del bien en el Software de inventarios y registrarlos en el Formato vigente comprobante de salida de almacén GRF_FO_19 recibidos en Donación."/>
    <d v="2023-12-18T00:00:00"/>
    <x v="47"/>
    <n v="-3"/>
    <s v="A TIEMPO"/>
    <s v="Formato actualizado "/>
    <s v="PORCENTAJE"/>
    <n v="1"/>
    <m/>
    <m/>
    <s v="MARIA MERCEDES MEDINA - RAYMON SALES"/>
    <m/>
    <m/>
    <m/>
    <x v="0"/>
    <m/>
    <s v="Suscrito mediante memorando No. 20231200008203 del 18 de diciembre de 2023"/>
  </r>
  <r>
    <s v="AUDITORIA INTERNA "/>
    <n v="1131"/>
    <d v="2023-07-24T00:00:00"/>
    <s v="NO CONFORMIDAD "/>
    <s v="NO CONFORMIDAD No. 07: DTPA._x000a_En el proceso de verificación realizado por el Equipo Auditor del Grupo de Control Interno en el marco del procedimiento actualización de inventarios en la DTPA y sus áreas adscritas, actividad No 2: “…Actualizar el software de inventario teniendo en cuenta los movimientos de los bienes de acuerdo con la información suministrada por los diferentes Cuentadantes, Grupos, Dependencias, Oficinas, Territoriales y Áreas Protegidas…”; no se evidenció el cumplimiento del punto de control relacionado con: “…Reporte de Propiedad Planta y Equipo del software de Inventarios…”; de los bienes y elementos se encuentren constituidos como cuentadantes para las vigencias 2022-2023 en el “…Formato vigente inventario de elementos cuentadante código GRF_FO_17…”."/>
    <d v="1899-12-30T00:00:00"/>
    <x v="5"/>
    <m/>
    <x v="32"/>
    <m/>
    <s v="x"/>
    <s v="Correctiva"/>
    <s v="Verificar que todos los bienes y elementos se encuentren constituidos como cuentadantes y registrados en el reporte de Propiedad Planta y Equipo del software de Inventarios"/>
    <d v="2023-12-18T00:00:00"/>
    <x v="47"/>
    <n v="-3"/>
    <s v="A TIEMPO"/>
    <s v="Inventario actualizado"/>
    <s v="PORCENTAJE"/>
    <n v="1"/>
    <m/>
    <m/>
    <s v="MARIA MERCEDES MEDINA - RAYMON SALES"/>
    <m/>
    <m/>
    <m/>
    <x v="0"/>
    <m/>
    <s v="Suscrito mediante memorando No. 20231200008203 del 18 de diciembre de 2023"/>
  </r>
  <r>
    <s v="AUDITORIA INTERNA "/>
    <n v="1132"/>
    <d v="2023-07-24T00:00:00"/>
    <s v="NO CONFORMIDAD "/>
    <s v="NO CONFORMIDAD No. 08: DTPA - PNN FARALLONES._x000a_En el proceso de verificación realizado por el Equipo Auditor del Grupo de Control Interno en el marco del procedimiento actualización de inventarios actividad No 2: “…Actualizar el software de inventario teniendo en cuenta los movimientos delos bienes de acuerdo con la información suministrada por los diferentes Cuentadantes, Grupos, Dependencias, Oficinas, Territoriales y Áreas Protegidas…”; no se evidenció el cumplimiento del punto de control relacionado con: “…Reporte de Propiedad Planta y Equipo del software de Inventarios…”; de los bienes y elementos se encuentren constituidos como cuentadantes para las vigencias 2022-2023 en el “…Formato vigente inventario de elementos cuentadante código GRF_FO_17…”, en la DTPA y el Parque Nacional Natural Farallones de Cali."/>
    <s v="N/A"/>
    <x v="5"/>
    <m/>
    <x v="32"/>
    <m/>
    <s v="x"/>
    <s v="De Corrección"/>
    <s v="_x000a__x000a_Actualizar el inventario de los bienes y elementos de los cuentadantes que se encuentran en custodia en el PNN Farallones de Cali_x000a_"/>
    <d v="2023-12-18T00:00:00"/>
    <x v="47"/>
    <n v="-3"/>
    <s v="A TIEMPO"/>
    <s v="Inventario actualizado"/>
    <s v="PORCENTAJE"/>
    <n v="1"/>
    <m/>
    <m/>
    <s v="MARIA MERCEDES MEDINA - RAYMON SALES"/>
    <m/>
    <m/>
    <m/>
    <x v="0"/>
    <m/>
    <s v="Suscrito mediante memorando No. 20231200008203 del 18 de diciembre de 2023"/>
  </r>
  <r>
    <s v="AUDITORIA INTERNA "/>
    <n v="1133"/>
    <d v="2023-07-24T00:00:00"/>
    <s v="NO CONFORMIDAD "/>
    <s v="NO CONFORMIDAD No. 09: DTPA._x000a_En el proceso de verificación realizado por el Equipo Auditor del Grupo de Control Interno, en el marco del procedimiento Entradas al Almacén y el aplicativo Neón, actividad No. 2 “Recibir el Bien y verificar sus respectivos soportes”, no se está dando cumplimiento, debido a que el Acta de Donación No. 079 del 4 de noviembre de 2020, se encuentra cargada en el aplicativo, sin firma del Director Territorial, quien recibe la donación como responsable de la Dirección Territorial Pacifico."/>
    <s v="N/A"/>
    <x v="5"/>
    <m/>
    <x v="32"/>
    <m/>
    <s v="x"/>
    <s v="De Corrección"/>
    <s v="Remisión de seguimiento a las Actas de donación de manera mensual, para los próximos tres meses con las firmas correspondientes para su revisión y verificación  "/>
    <d v="2023-12-18T00:00:00"/>
    <x v="47"/>
    <n v="-3"/>
    <s v="A TIEMPO"/>
    <s v="correo electronico con el seguimiento de las acta de donación  "/>
    <s v="CANTIDAD"/>
    <n v="3"/>
    <m/>
    <m/>
    <s v="MARIA MERCEDES MEDINA - RAYMON SALES"/>
    <m/>
    <m/>
    <m/>
    <x v="0"/>
    <m/>
    <s v="Suscrito mediante memorando No. 20231200008203 del 18 de diciembre de 2023"/>
  </r>
  <r>
    <s v="AUDITORIA INTERNA "/>
    <n v="1134"/>
    <d v="2023-07-24T00:00:00"/>
    <s v="NO CONFORMIDAD "/>
    <s v="NO CONFORMIDAD No. 10: DTPA_x000a_En el proceso de verificación realizado por el Equipo Auditor del Grupo de Control Interno, en el marco del procedimiento Salidas del Almacén y el aplicativo Neón, en la Actividad No. 3 “Diligenciar el formato Comprobante de salida de almacén en el software de inventarios, verificar, imprimir y firmar.”, correspondiente al Acta de Donación No. 079 del 31 de agosto de 2020 de KFW, el Comprobante de Salida de Almacén no se encuentra firmado por parte del Jefe del Área. "/>
    <d v="1899-12-30T00:00:00"/>
    <x v="5"/>
    <m/>
    <x v="32"/>
    <m/>
    <s v="x"/>
    <s v="Correctiva"/>
    <s v="_x000a_Realizar seguimiento al diligenciamiento de los formatos y  Comprobantes de salida de almacén en el software de inventarios NEÖN y asegurar su firma."/>
    <d v="2023-12-18T00:00:00"/>
    <x v="47"/>
    <n v="-3"/>
    <s v="A TIEMPO"/>
    <s v="Seguimiento al formato y comprobante de salida de almacén con su respectiva firma"/>
    <s v="CANTIDAD"/>
    <n v="3"/>
    <m/>
    <m/>
    <s v="MARIA MERCEDES MEDINA - RAYMON SALES"/>
    <m/>
    <m/>
    <m/>
    <x v="0"/>
    <m/>
    <s v="Suscrito mediante memorando No. 20231200008203 del 18 de diciembre de 2023"/>
  </r>
  <r>
    <s v="AUDITORIA INTERNA "/>
    <n v="1135"/>
    <d v="2023-07-24T00:00:00"/>
    <s v="NO CONFORMIDAD "/>
    <s v="NO CONFORMIDAD No. 11: DTPA._x000a_En el proceso de verificación realizado por el Equipo Auditor del Grupo de Control Interno, en el marco del procedimiento Salidas del Almacén y el aplicativo Neón, en la actividad No. 2 “Recibir el Bien y verificar sus respectivos soportes”, correspondiente al Acta de Donación No. 103 del 25 de febrero de 2022 de KFW, se encuentran otros soportes que no corresponden a los bienes entregados en el Acta de donación."/>
    <d v="1899-12-30T00:00:00"/>
    <x v="5"/>
    <m/>
    <x v="32"/>
    <m/>
    <s v="x"/>
    <s v="Correctiva"/>
    <s v=" Solicitar por medio de memorando al Grupo Coorporativo de Procesos , sobre aclaración en el procedimiento de ENTRADAS A ALMACÉN con código GRF_PR_07, en el punto de las evidencias que se deben cargar cuando las donaciones vienen compartidas con otras Direcciones Territoriales."/>
    <d v="2023-12-18T00:00:00"/>
    <x v="47"/>
    <n v="-3"/>
    <s v="A TIEMPO"/>
    <s v="Actualización procedimiento de Entradas a Almacén"/>
    <s v="CANTIDAD"/>
    <n v="1"/>
    <m/>
    <m/>
    <s v="MARIA MERCEDES MEDINA - RAYMON SALES"/>
    <m/>
    <m/>
    <m/>
    <x v="0"/>
    <m/>
    <s v="Suscrito mediante memorando No. 20231200008173 del 15 de diciembre de 2023"/>
  </r>
  <r>
    <s v="AUDITORIA INTERNA "/>
    <n v="1136"/>
    <d v="2023-07-24T00:00:00"/>
    <s v="NO CONFORMIDAD "/>
    <s v="NO CONFORMIDAD No. 12: DTPA_x000a_En el proceso de verificación realizado por el Equipo Auditor del Grupo de Control Interno de las Actas de Donación y el aplicativo Neón, se evidenció que en el Acta de Donación No. 087 del 26 de febrero de 2021, el elemento Moto Carguero AKT-AK200 ZW y los accesorios por valor de $10.027.226 no han sido entregados al Parque Nacional Uramba, aunque el  Acta de Donación se encuentra firmada por el responsable de la Dirección Territorial el 26/02/2021."/>
    <d v="1899-12-30T00:00:00"/>
    <x v="5"/>
    <m/>
    <x v="32"/>
    <m/>
    <s v="x"/>
    <s v="De Corrección"/>
    <s v="Remisión de los documentos tales como: el acta de liquidación y el radicado, para su revisión y verificación de eixstencia."/>
    <d v="2023-12-18T00:00:00"/>
    <x v="47"/>
    <n v="-3"/>
    <s v="A TIEMPO"/>
    <s v="correo electronico con los soportes correspondientes "/>
    <s v="CANTIDAD"/>
    <n v="1"/>
    <m/>
    <m/>
    <s v="MARIA MERCEDES MEDINA - RAYMON SALES"/>
    <m/>
    <m/>
    <m/>
    <x v="0"/>
    <m/>
    <s v="Suscrito mediante memorando No. 20231200008173 del 15 de diciembre de 2023"/>
  </r>
  <r>
    <s v="AUDITORIA INTERNA "/>
    <n v="1137"/>
    <d v="2023-07-24T00:00:00"/>
    <s v="NO CONFORMIDAD "/>
    <s v="NO CONFORMIDAD No. 13: DTPA_x000a_En el proceso de verificación realizado por el Equipo Auditor del Grupo de Control Interno, una vez revisados aleatoriamente los elementos dados en donación por KFW para la sede Administrativa de la DTPA, en el Acta No. 082 del 24 de noviembre de 2020, se observa que la mayoría están escritos con marcador y no cuentan con la placa del inventario impresa."/>
    <d v="1899-12-30T00:00:00"/>
    <x v="5"/>
    <m/>
    <x v="32"/>
    <m/>
    <s v="x"/>
    <s v="Correctiva"/>
    <s v="Actualizar el plaqueteo con sus respectivos registros de inventario impresos de los bienes y elementos de adscritos a la sede Administrativa de la DTPA ."/>
    <d v="2023-12-18T00:00:00"/>
    <x v="49"/>
    <n v="-3"/>
    <s v="A TIEMPO"/>
    <s v="Plaqueteo y Registros Actualizados en NEON"/>
    <s v="PORCENTAJE"/>
    <n v="1"/>
    <m/>
    <m/>
    <s v="MARIA MERCEDES MEDINA - RAYMON SALES"/>
    <m/>
    <m/>
    <m/>
    <x v="0"/>
    <m/>
    <s v="Suscrito mediante memorando No. 20231200008173 del 15 de diciembre de 2023"/>
  </r>
  <r>
    <s v="AUDITORIA INTERNA "/>
    <n v="1138"/>
    <d v="2023-07-24T00:00:00"/>
    <s v="OBSERVACIÓN"/>
    <s v="OBSERVACIÓN No. 01: DTPA._x000a_En el proceso de verificación realizado por el Equipo Auditor del Grupo de Control Interno, la responsable de proyectos de Cooperación, no ha revisado la pertinencia de la Caracterización del Proceso de Cooperación Nacional No Oficial Internacional del Sistema de Gestión Integrado."/>
    <s v="N/A"/>
    <x v="16"/>
    <m/>
    <x v="32"/>
    <m/>
    <s v="x"/>
    <s v="De Mejora"/>
    <s v="Solicitar socialización mediante memorando a la Oficina Asesora de Planeación sobre el tema  de la Caracterización del Proceso de Cooperación Nacional No Oficial Internacional del Sistema de Gestión Integrado"/>
    <d v="2023-12-18T00:00:00"/>
    <x v="47"/>
    <n v="-3"/>
    <s v="A TIEMPO"/>
    <s v="Memorando solicitud de Socialización "/>
    <s v="CANTIDAD"/>
    <n v="1"/>
    <m/>
    <m/>
    <s v="MARIA MERCEDES MEDINA - RAYMON SALES"/>
    <m/>
    <m/>
    <m/>
    <x v="0"/>
    <m/>
    <s v="Suscrito mediante memorando No. 20231200008173 del 15 de diciembre de 2023"/>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7">
  <r>
    <s v="AUDITORÍA INTERNA "/>
    <x v="0"/>
    <d v="2017-10-13T00:00:00"/>
    <x v="0"/>
    <x v="0"/>
    <s v="Desarrollo del debido proceso de revisión en niveles central y territorial._x000a__x000a_­Falta de seguimiento por parte de DTCA y Área Protegida."/>
    <x v="0"/>
    <s v="DTCA"/>
    <x v="0"/>
    <m/>
    <s v="x"/>
    <s v="De Corrección"/>
    <x v="0"/>
    <d v="2017-11-20T00:00:00"/>
    <x v="0"/>
    <n v="0"/>
    <b v="0"/>
    <m/>
    <m/>
    <m/>
    <d v="2022-12-09T00:00:00"/>
    <s v="En la vigencia 2022, el Santuario de Flora y Fauna Los Flamencos se ha continuado con el ejercicio de la recopilación de información (secundaria y/o trabajo de campo por el equipo del área protegida) e identificación de elementos faltantes que nutren el instrumento de planificación, basados en los lineamientos institucionales (hoja metodológica Código: AMSPNN_IN_19 vigente desde 2017), y la GUIA METODOLÓGICA para la planeación y el manejo de las áreas protegidas administradas por PNN – Marta C. Díaz L.2020; identificando la necesidad de incorporar al diagnóstico del AP las prácticas tradicionales de los consejos comunitarios de comunidades negras que hacen uso del Santuario. Atendiendo lo anterior, se solicitó apoyo al Proyecto GIZ MIMAC, Manejo Integral Marino Costero en el marco de la iniciativa IKI, quienes contrataron la Consultoría para el levantamiento de esta información, y de la cual ya se cuenta con una versión preliminar en espera de la entrega formal del documento. Además, el equipo del AP avanza en el análisis de la encuesta socioeconómica realizada a finales de la vigencia 2021, para actualizar el componente diagnóstico del instrumento de planificación. _x000a__x000a_Es importante adicionar, que se ha avanzado en la suscripción del Acuerdo de Relacionamiento con tres consejos comunitarios de Camarones y Perico, vecinos al Santuario Los Flamencos, logrando la firma del Pacto el día 04 de agosto de 2022. Para el caso de las comunidades indígenas, se avanza en el proceso de negociación del acuerdo Yanama con las autoridades tradicionales de las comunidades wayuu que se encuentran al interior del área protegida; para lo cual ha sido necesario solicitar el apoyo de entes territoriales (oficina Asuntos indígenas del Distrito de Riohacha y La Gobernación de La Guajira) para avanzar en la comprensión del acuerdo Yanama en el uso del lenguaje propio y con la participación de palabreros de la región (estos últimos financiados por GIZ). Ambos acuerdos han sido trabajados, revisados y avalados por el Grupo de Gobernanza y Oficina Jurídica del Nivel Central y Territorial Caribe. Sin embargo, aun las instancias de concertación no están consolidadas para definir el proceso de concertación del instrumento de planificación. Así mismo se expresa, que el área protegida cuenta con la aprobación de los documentos anexos referenciados en la no conformidad No.1. (Programa de Monitoreo en revisión por nivel central, Plan de Emergencia y Contingencia por Desastres Naturales aprobado por memorando No. 20221500000043 del 07 de enero de 2022 y Plan de Contingencia para Riesgo Publico con memorando No. 20211500001763 del 30 de julio de 2021). _x000a__x000a_Es importante adicionar, que desde la jefatura del área protegida se realizó la solicitud de viabilidad para la formulación del instrumento de planificación del SFF Los Flamencos - Documento versión institucional a la Subdirección de Gestión y Manejo de Áreas Protegidas a través del memorando No. 20226760002853 del 27 de octubre de 2022, con la finalidad de poder avanzar en la formulación del documento y no continuar sin Plan de Manejo. De acuerdo a lo anterior, el día 28 de noviembre de 2022 con el memorando No. 20222000007573 la Subdirección de Gestión y Manejo de la Entidad informa que están atentos a orientar y acompañar el proceso de formulación del instrumento, para lo cual se generarán los espacios necesarios en los que se analicen los alcances y se estructure el documento, respondiendo a las situaciones particulares con las comunidades relacionadas con el Santuario y que es necesario esperar la vigencia 2023, cuando se organice el personal relacionado con la gestión de la Subdirección, pero dejó abierta la posibilidad de desarrollar una sesión virtual en la segunda semana de diciembre con el objetivo de analizar con el área protegida los requerimientos y definir la ruta de trabajo para la vigencia 2023. "/>
    <s v="ELSA ROSMERY LEÓN"/>
    <m/>
    <m/>
    <m/>
    <x v="0"/>
    <x v="0"/>
    <s v="SE AVALAN LOS AVANCES REPORTADOS PARA EL DOCUMENTO PRELIMINAR DIAGNOSTICO MEDIANTE ORFEO No20201200008323 DEL 02-10-2020._x000a__x000a_Suscrito con Orfeo No 20171200007593 del 27-11-2017_x000a_Se concedió prórroga mediante Orfeo No 20181200006063 del 21-11-2018 hasta el 31-12-2019._x000a_El GCI con Orfeo 20201200008811 concedió prórroga hasta el 31-12-2020. Solicitó  avance  del II y III  cuatrimestre con  el porcentaje y la fecha en que se realizó la actividad .  _x000a_El GCI con Orfeo 20201200003353 solicitó a la Coordinadora del Grupo de Planeación y Manejo, concepto sobre solicitud de prórroga presentada por el AP _x000a_El GCI con Orfeo 20201200004103 concedió prórroga hasta el 30-05-2021._x000a_Con Orfeo 20211200006233 del 15 de julio  el Grupo concedió prórroga hasta el 31 de agosto._x000a_Con Orfeo 20216760002833 el Área Protegida presenta al Grupo de Control Interno  las limitaciones que han tenido para dar cumplimiento a la no conformidad y a la fecha establecida y un avance del 60% al 5 de octubre de 2021, sin embargo , no informa la fecha estimada para dar cumplimiento.  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Se concedió prórroga mediante Orfeo No 20221200002743 del 28-03-2022 de acuerdo al comunicado radicado con orfeo No 20226760000783 del 18 de marzo de 2022. _x000a__x000a_Mediante memorando radicado No 20226510002643 de fecha 11 diciembre de 2022, la unidad de decisión remite el detalle de los avances realizados frente a la acción, mediante memorando  No 20221200011973 de fecha 23 de diciembre de 2022 el Grupo de Control Interno emite respuesta y se concede plazo para cumplimiento final de la acción hasta el 30 marzo de 2023. _x000a_Se concedió prórroga mediante Orfeo No 20231200004293 del 13-07-2023 hasta el 29-12-2023."/>
  </r>
  <r>
    <s v="AUDITORÍA INTERNA "/>
    <x v="1"/>
    <d v="2017-10-13T00:00:00"/>
    <x v="0"/>
    <x v="0"/>
    <s v="Desarrollo del debido proceso de revisión en niveles central y territorial._x000a__x000a_­Falta de seguimiento por parte de DTCA y Área Protegida."/>
    <x v="0"/>
    <s v="DTCA"/>
    <x v="0"/>
    <m/>
    <s v="x"/>
    <s v="De Corrección"/>
    <x v="1"/>
    <d v="2017-11-20T00:00:00"/>
    <x v="0"/>
    <n v="0"/>
    <b v="0"/>
    <m/>
    <m/>
    <m/>
    <d v="2022-12-09T00:00:00"/>
    <s v="En la vigencia 2022, el Santuario de Flora y Fauna Los Flamencos se ha continuado con el ejercicio de la recopilación de información (secundaria y/o trabajo de campo por el equipo del área protegida) e identificación de elementos faltantes que nutren el instrumento de planificación, basados en los lineamientos institucionales (hoja metodológica Código: AMSPNN_IN_19 vigente desde 2017), y la GUIA METODOLÓGICA para la planeación y el manejo de las áreas protegidas administradas por PNN – Marta C. Díaz L.2020; identificando la necesidad de incorporar al diagnóstico del AP las prácticas tradicionales de los consejos comunitarios de comunidades negras que hacen uso del Santuario. Atendiendo lo anterior, se solicitó apoyo al Proyecto GIZ MIMAC, Manejo Integral Marino Costero en el marco de la iniciativa IKI, quienes contrataron la Consultoría para el levantamiento de esta información, y de la cual ya se cuenta con una versión preliminar en espera de la entrega formal del documento. Además, el equipo del AP avanza en el análisis de la encuesta socioeconómica realizada a finales de la vigencia 2021, para actualizar el componente diagnóstico del instrumento de planificación. _x000a__x000a_Es importante adicionar, que se ha avanzado en la suscripción del Acuerdo de Relacionamiento con tres consejos comunitarios de Camarones y Perico, vecinos al Santuario Los Flamencos, logrando la firma del Pacto el día 04 de agosto de 2022. Para el caso de las comunidades indígenas, se avanza en el proceso de negociación del acuerdo Yanama con las autoridades tradicionales de las comunidades wayuu que se encuentran al interior del área protegida; para lo cual ha sido necesario solicitar el apoyo de entes territoriales (oficina Asuntos indígenas del Distrito de Riohacha y La Gobernación de La Guajira) para avanzar en la comprensión del acuerdo Yanama en el uso del lenguaje propio y con la participación de palabreros de la región (estos últimos financiados por GIZ). Ambos acuerdos han sido trabajados, revisados y avalados por el Grupo de Gobernanza y Oficina Jurídica del Nivel Central y Territorial Caribe. Sin embargo, aun las instancias de concertación no están consolidadas para definir el proceso de concertación del instrumento de planificación. Así mismo se expresa, que el área protegida cuenta con la aprobación de los documentos anexos referenciados en la no conformidad No.1. (Programa de Monitoreo en revisión por nivel central, Plan de Emergencia y Contingencia por Desastres Naturales aprobado por memorando No. 20221500000043 del 07 de enero de 2022 y Plan de Contingencia para Riesgo Publico con memorando No. 20211500001763 del 30 de julio de 2021). _x000a__x000a_Es importante adicionar, que desde la jefatura del área protegida se realizó la solicitud de viabilidad para la formulación del instrumento de planificación del SFF Los Flamencos - Documento versión institucional a la Subdirección de Gestión y Manejo de Áreas Protegidas a través del memorando No. 20226760002853 del 27 de octubre de 2022, con la finalidad de poder avanzar en la formulación del documento y no continuar sin Plan de Manejo. De acuerdo a lo anterior, el día 28 de noviembre de 2022 con el memorando No. 20222000007573 la Subdirección de Gestión y Manejo de la Entidad informa que están atentos a orientar y acompañar el proceso de formulación del instrumento, para lo cual se generarán los espacios necesarios en los que se analicen los alcances y se estructure el documento, respondiendo a las situaciones particulares con las comunidades relacionadas con el Santuario y que es necesario esperar la vigencia 2023, cuando se organice el personal relacionado con la gestión de la Subdirección, pero dejó abierta la posibilidad de desarrollar una sesión virtual en la segunda semana de diciembre con el objetivo de analizar con el área protegida los requerimientos y definir la ruta de trabajo para la vigencia 2023. "/>
    <s v="VIVIANA ROCÍO DURAN CASTR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Se concedió prórroga mediante Orfeo No 20231200004293 del 13-07-2023 hasta el 29-12-2023."/>
  </r>
  <r>
    <s v="AUDITORÍA INTERNA "/>
    <x v="2"/>
    <d v="2018-06-26T00:00:00"/>
    <x v="0"/>
    <x v="1"/>
    <s v="Deficiente conocimiento de las normas legales y técnicas_x000a_que regulan los aspectos propios de la gestión archivística"/>
    <x v="1"/>
    <s v="DTCA"/>
    <x v="1"/>
    <m/>
    <s v="x"/>
    <s v="De Corrección"/>
    <x v="2"/>
    <d v="2018-08-01T00:00:00"/>
    <x v="1"/>
    <n v="394"/>
    <s v="VENCIDA"/>
    <m/>
    <m/>
    <m/>
    <m/>
    <m/>
    <s v="FANNY SABOGAL AGUDELO"/>
    <m/>
    <m/>
    <m/>
    <x v="0"/>
    <x v="0"/>
    <s v="*ABIERTA POR FECHA DE CUMPLIMIENTO memorando 20191200000663 del 12-02-2019._x000a_El GCI con ORFEO 20191200005183 requirió evidencias _x000a_El GCI con ORFEO 20191200006993 del 22/10/2019 reitero requerimiento._x000a_Con ORFEO 20191200007123 del 25/10/2019 el GCI concedió prórroga hasta el 05/12/2019. _x000a_El GCI solicitó evidencias con 20201200002593 01/04/2020._x000a_Con ORFEO 20201200006643 del 24 de agosto  de 2020 concedió prórroga._x000a_Con Orfeo  20201200010813 del  1° de diciembre  se concedió prórroga._x000a_Con Orfeo 20211200002733 se concedió prórroga._x000a_El Grupo de Control Interno con Orfeo N. 20211200009393 del 30 de septiembre concedio prórroga hasta el 10 de diciembre de 2021.  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Mediante Orfeo 20221200003943de fecha 28/04/2022 se informa que se registran los avances enviados por la Dirección mediante ORFEO 20226510001703 DEL 24/03/2022_x000a__x000a_Memorando 20226510001703 del 24 de marzo de 2022, la Dirección informa que la No conformidad se encuentra vencida, pendiente que el coordinador administrativo y financiero solicite prórroga justificada._x000a__x000a__x000a_Mediante memorando 20221200004633 de fecha 19/05/2022  se da respuesta a memorando 20226560005733 de 16 de mayo de 2022 solicitud de modficación de fechas de cumplimiento  de las acciones _x000a__x000a_7/06/2023: Mediante memorando No 20231200002983 del 25 de mayo de 2023, el Grupo de Control Interno solicitó evidencias a la Dirección Territorial Caribe de las acciones vencidas. 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3"/>
    <d v="2018-06-26T00:00:00"/>
    <x v="0"/>
    <x v="2"/>
    <s v="Falta de capacitación por parte de la DTCA a los supervisores de convenios en cuanto a sus responsabilidades, administrativas,  técnicas, jurídicas, fi nancieras y contables"/>
    <x v="1"/>
    <s v="DTCA"/>
    <x v="1"/>
    <m/>
    <s v="x"/>
    <s v="De Corrección"/>
    <x v="3"/>
    <d v="2018-08-01T00:00:00"/>
    <x v="1"/>
    <n v="394"/>
    <s v="VENCIDA"/>
    <m/>
    <m/>
    <m/>
    <m/>
    <m/>
    <s v="VIVIANA ROCÍO DURAN CASTRO"/>
    <m/>
    <m/>
    <m/>
    <x v="0"/>
    <x v="0"/>
    <s v="*ABIERTA POR FECHA DE CUMPLIMIENTO memorando 20191200000663 del 12-02-2019._x000a_El GCI con ORFEO 20191200005183 requirió evidencias _x000a_El GCI con ORFEO 20191200006993 del 22/10/2019 reitero  requerimiento._x000a_Con ORFEO 20191200007123 del 25/10/2019 el GCI concedió prórroga hasta el 05/12/2019.  _x000a_El GCI solicitó evidencias con 20201200002593 01/04/2020._x000a_Con ORFEO 20201200006643 del 24 de agosto  de 2020 concedió prórroga _x000a_Con Orfeo  20201200010813 del  1° de diciembre  se concedió prórroga._x000a_Con Orfeo 20211200002733 se concedió prórroga._x000a_El Grupo de Control Interno con Orfeo N. 20211200009393 del 30 de septiembre concedio prórroga hasta el  10 de diciembre de 2021.   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Mediante Orfeo 20221200003943de fecha 28/04/2022  se informa que se registran los avances enviados por la Dirección mediante ORFEO 20226510001703 del 24/03/2022_x000a__x000a_Memorando 20226510001703 del 24 de marzo de 2022, la Dirección informa que la No conformidad se encuentra vencida, pendiente que el coordinador administrativo y financiero solicite prórroga justificada._x000a__x000a__x000a_Mediante memorando 20221200004633 de fecha 19/05/2022  se da respuesta a memorando 20226560005733 de 16 de mayo de 2022 solicitud de modficación de fechas de cumplimiento  de las acciones _x000a__x000a_7/06/2023: Mediante memorando No 20231200002983 del 25 de mayo de 2023, el Grupo de Control Interno solicitó evidencias a la Dirección Territorial Caribe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4"/>
    <d v="2018-06-26T00:00:00"/>
    <x v="0"/>
    <x v="2"/>
    <s v="Falta de capacitación por parte de la DTCA a los supervisores de convenios en cuanto a sus responsabilidades, administrativas,  técnicas, jurídicas, fi nancieras y contables"/>
    <x v="1"/>
    <s v="DTCA"/>
    <x v="1"/>
    <m/>
    <s v="x"/>
    <s v="De Corrección"/>
    <x v="3"/>
    <d v="2018-08-01T00:00:00"/>
    <x v="1"/>
    <n v="394"/>
    <s v="VENCIDA"/>
    <m/>
    <m/>
    <m/>
    <m/>
    <m/>
    <s v="VIVIANA ROCÍO DURAN CASTRO"/>
    <m/>
    <m/>
    <m/>
    <x v="0"/>
    <x v="0"/>
    <s v="*ABIERTA POR FECHA DE CUMPLIMIENTO memorando 20191200000663 del 12-02-2019._x000a_El GCI con ORFEO 20191200005183 requirió evidencias AC127_x000a_El GCI con ORFEO 20191200006993 del 22/10/2019 reitero  requerimiento._x000a_Con ORFEO 20191200007123 del 25/10/2019 el GCI concedió prórroga hasta el 05/12/2019.  _x000a_El GCI solicitó evidencias con 20201200002593 01/04/2020._x000a_Con ORFEO 20201200006643 del 24 de agosto  de 2020 concedió prórroga _x000a_Con Orfeo  20201200010813 del  1° de diciembre  se concedió prórroga._x000a_Con Orfeo 20211200002733 se concedió prórroga._x000a_El Grupo de Control Interno con Orfeo N. 20211200009393 del 30 de septiembre concedio prórroga hasta el  10 de diciembre de 2021.   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Memorando 20226510001703 del 24 de marzo de 2022, la Dirección informa que la No conformidad se encuentra vencida, pendiente que el coordinador administrativo y financiero solicite prórroga justificada._x000a__x000a__x000a_Mediante memorando 20221200004633 de fecha 19/05/2022  se da respuesta a memorando 20226560005733 de 16 de mayo de 2022 solicitud de modficación de fechas de cumplimiento  de las acciones _x000a__x000a_7/06/2023: Mediante memorando No 20231200002983 del 25 de mayo de 2023, el Grupo de Control Interno solicitó evidencias a la Dirección Territorial Caribe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5"/>
    <d v="2018-06-26T00:00:00"/>
    <x v="0"/>
    <x v="3"/>
    <s v="Falta de apropiación e inobservancia del manual de contratación y supervisión de la entidad  por parte de los supervisores  de convenios"/>
    <x v="1"/>
    <s v="DTCA"/>
    <x v="1"/>
    <m/>
    <s v="x"/>
    <s v="De Corrección"/>
    <x v="4"/>
    <d v="2018-08-01T00:00:00"/>
    <x v="1"/>
    <n v="394"/>
    <s v="VENCIDA"/>
    <m/>
    <m/>
    <m/>
    <m/>
    <m/>
    <s v="YESMINDELID RIAÑO SASTRE"/>
    <m/>
    <m/>
    <m/>
    <x v="0"/>
    <x v="0"/>
    <s v="*ABIERTA POR FECHA DE CUMPLIMIENTO memorando 20191200000663 del 12-02-2019._x000a_*ABIERTA POR FECHA DE CUMPLIMIENTO memorando 20191200000663 del 12-02-2019._x000a_El GCI con ORFEO 20191200005183 requirió evidencias _x000a_El GCI con ORFEO  20191200006993 del 22/10/2019 GCI reitero  requerimiento._x000a_Con ORFEO 20191200007123 del 25/10/2019 el GCI  se requirió a la DT Caribe reportar las evidencias de la acción de corrección de la No Conformidad No.4 o en su defecto solicitar la prórroga correspondiente al GCI, antes de su vencimiento. _x000a_El GCI solicitó evidencias con 20201200002593 01/04/2020._x000a_Con ORFEO 20201200006643 del 24 de agosto  de 2020  se concedió prórroga._x000a_Con Orfeo  20201200010813 del  1° de diciembre  se concedió prórroga._x000a_Con Orfeo 20211200002733 se concedió prórroga. _x000a_El Grupo de Control Interno con Orfeo N. 20211200009393 del 30 de septiembre concedio prórroga hasta el  10 de diciembre de 2021.   _x000a__x000a_Mediante Orfeo 20221200003943de fecha 28/04/2022  se informa que se registran los avances enviados por la Dirección mediante ORFEO 20226510001703 del 24/03/2022_x000a__x000a_Memorando 20226510001703 del 24 de marzo de 2022, la Dirección informa que la No conformidad se encuentra vencida, pendiente que el coordinador administrativo y financiero solicite prórroga justificada._x000a__x000a_Mediante memorando 20221200004633 de fecha 19/05/2022  se da respuesta a memorando 20226560005733 de 16 de mayo de 2022 solicitud de modficación de fechas de cumplimiento  de las acciones _x000a__x000a_7/06/2023: Mediante memorando No 20231200002983 del 25 de mayo de 2023, el Grupo de Control Interno solicitó evidencias a la Dirección Territorial Caribe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6"/>
    <d v="2019-11-05T00:00:00"/>
    <x v="0"/>
    <x v="4"/>
    <s v="Las rutas de trabajo planteadas con cada una de las áreas protegidas no han sido objeto de seguimiento para identificar debilidades y particularidades, que permita el avance en la construcción de los planes de manejo. "/>
    <x v="0"/>
    <s v="DTAM"/>
    <x v="2"/>
    <m/>
    <s v="x"/>
    <s v="De Corrección"/>
    <x v="5"/>
    <d v="2020-02-25T00:00:00"/>
    <x v="2"/>
    <s v="CERRADA"/>
    <s v="CERRADA"/>
    <s v="Grado de cumplimiento de actividades establecidas_x000a__x000a_"/>
    <s v="PORCENTAJE"/>
    <n v="1"/>
    <m/>
    <m/>
    <s v="RAYMON GUILLERMO SALES CONTRERAS"/>
    <m/>
    <m/>
    <m/>
    <x v="1"/>
    <x v="1"/>
    <s v="Se suscribe mediante memorando No. 20201200002793 del 13 de abril de 2020._x000a_Se concede prorroga mediante orfeo no 20201200010663 del 30-11-2020 hasta el 30-12-2021._x000a_Se avalan las acciones reportadas como avance mediante orfeo no 20201200011173 del 09-12-2020._x000a_Se concede prorroga mediante orfeo No 20211200010523 del 08-11-2021 hasta el 28-11-2022._x000a_Se concede prorroga mediante orfeo No 20221200012083 del 27-12-2022 hasta el 10-11-2023._x000a__x000a__x000a_21/11/2023: Mediante memorando No.20235000014093  del 16 de noviembre del 2023 el responsable solicitó prórroga de la acción, mediante memorando No.20231200006743 del 16 de noviembre de 2023 el Grupo de Control Interno concedió pórroga hasta el 31 de mayo de 2023 y además informo que es la última prórroga otorgada al Plan de Mejoramiento._x000a__x000a_27/12/2023: Mediante memorando No. 20235000015933 del 12 de diciembre de 2023 el responsable remitió evidencias para el cierre de la acción, el Grupo de Control Interno valido las evidencias por lo cual mediante memorando No. 20235000015933  del 27 de diciembre de 2023, socializó el cierre de la acción._x000a_"/>
  </r>
  <r>
    <s v="AUDITORÍA INTERNA "/>
    <x v="1"/>
    <d v="2019-11-05T00:00:00"/>
    <x v="0"/>
    <x v="4"/>
    <s v="Las rutas de trabajo planteadas con cada una de las áreas protegidas no han sido objeto de seguimiento para identificar debilidades y particularidades, que permita el avance en la construcción de los planes de manejo. "/>
    <x v="0"/>
    <s v="DTAM"/>
    <x v="2"/>
    <m/>
    <s v="x"/>
    <s v="Correctiva"/>
    <x v="6"/>
    <d v="2020-02-25T00:00:00"/>
    <x v="2"/>
    <s v="CERRADA"/>
    <s v="CERRADA"/>
    <s v="Planes de Manejo formulados"/>
    <s v="CANTIDAD"/>
    <n v="9"/>
    <m/>
    <m/>
    <s v="RAYMON GUILLERMO SALES CONTRERAS"/>
    <m/>
    <m/>
    <m/>
    <x v="1"/>
    <x v="1"/>
    <s v="Se suscribe mediante memorando No. 20201200002793 del 13 de abril de 2020._x000a_Se concede prorroga mediante orfeo no 20201200010663 del 30-11-2020 hasta el 30-12-2021._x000a_Se avalan las acciones reportadas como avance mediante orfeo no 20201200011173 del 09-12-2020._x000a_Se concede prorroga mediante orfeo No 20211200010523 del 08-11-2021 hasta el 28-11-2022._x000a_Se concede prorroga mediante orfeo No 20221200012083 del 27-12-2022 hasta el 10-11-2023._x000a__x000a_21/11/2023: Mediante memorando No.20235000014093  del 16 de noviembre del 2023 el responsable solicitó prórroga de la acción, mediante memorando No.20231200006743 del 16 de noviembre de 2023 el Grupo de Control Interno concedió pórroga hasta el 31 de mayo de 2023 y además informo que es la última prórroga otorgada al Plan de Mejoramiento._x000a__x000a_27/12/2023: Mediante memorando No. 20235000015933 del 12 de diciembre de 2023 el responsable remitió evidencias para el cierre de la acción, el Grupo de Control Interno valido las evidencias por lo cual mediante memorando No. 20235000015933  del 27 de diciembre de 2023, socializó el cierre de la acción."/>
  </r>
  <r>
    <s v="AUDITORÍA INTERNA "/>
    <x v="7"/>
    <d v="2019-07-15T00:00:00"/>
    <x v="0"/>
    <x v="5"/>
    <s v="Falencias en el ejercicio de supervisión a los compromisos establecidos en el Plan de Trabajo del Contrato con la empresa Comunitaria Nativos Activos."/>
    <x v="2"/>
    <s v="DTCA"/>
    <x v="3"/>
    <m/>
    <s v="x"/>
    <s v="De Corrección"/>
    <x v="7"/>
    <d v="2019-12-30T00:00:00"/>
    <x v="3"/>
    <n v="152"/>
    <s v="VENCIDA"/>
    <s v="Concepto técnico del estado de la embarcación y solicitud de mantenimiento de la misma"/>
    <s v="CANTIDAD"/>
    <n v="1"/>
    <d v="2022-12-19T00:00:00"/>
    <s v="Se solicita prorroga hasta 30 de marzo del 2023, teniendo en cuenta los tiempos que se requieren para la consecución de recursos para el pago de conceptos requeridos para dar de baja la embarcación, se anexan los correos enviados a la DTCA para la gestión"/>
    <s v="RAYMON GUILLERMO SALES CONTRERAS"/>
    <m/>
    <m/>
    <m/>
    <x v="0"/>
    <x v="0"/>
    <s v="Plan de Mejoramiento  aprobado con Orfeo 20191200009643 del 26/12/2019._x000a_Con Orfeo 20201200006143  el GCI  observó el reporte de avance._x000a_Con 20201200007353 se aprobó ampliación término acción octubre 30._x000a_Con Orfeo 20201200009363 del 6-11-2020 se aprobó ampliación término acción abril  30 del 2021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El GCI informo y concedio prorroga de la acción para el 29 de julio de 2022. mediante orfeo 20221200003463 del 18 de abril 2022, donde adicional a ello comunico que se recibio el comunicado con No de Orfeo 20216660009133 del 30/11/2021 y se recibe la información relacionada con (Que debido al costo beneficio para reparar la embarcación, se dio inicio al procedimiento de la entidad para dar de baja dicha embarcación. Anexo 1. Propuesta económica adecuación bote)  _x000a__x000a_Se recibe memorando con Orfeo No 20226510002173 del 04 de agosto de 2022 donde se eallegan soportes de las gestiones adelantadas para el cumplimiento del plan de mejoera y se da respuesta con memorando No 20221200008613 de fecha 30 agosto de 2022, donde se prorroga de la acción hasta el 30/11/2022_x000a__x000a_Se recibe memorando Orfeo No 20226510002743 del 23/12/2022 donde se eallegan soportes de las gestiones adelantadas para el cumplimiento del plan de mejora y se da respuesta con memorando No 20221200012133 de fecha 27 de diciembre de 2022,donde se prorroga de la acción hasta el 30/03/2022_x000a_GCI: 20/04/2023: Medianete memorando no 20236660000733 de fecha 3-02-2023 el responsable solicita prórroga para la fecha 30/05/2023 para el cumplimiento del Plan de Mejoramiento, a causa de  los tiempos que se requieren para la consecución de recursos para el pago de conceptos requeridos para dar de baja la embarcación, el Grupo de Control Interno evidenció la solicitud del concepto técnico del estado de la embarcación a la DTCA_x000a__x000a_GCI: 20/04/2023: Medianete memorando no 20231200001353 de fecha 28-02-2023l Grupo de Control Interno concedió prórroga con fecha de 30/05/2023_x000a__x000a_28/06/2023: mediante memorando No 20231200003783 del 28 de junio de 2023 se concede prorroga hasta el 30 de julio de 2023, sin embargo con la profesional de calidad Luisa Díaz se sugiró evaluar el cuplimiento de la fehca aprogramada para dar de baja la embarcación, en razón a que la ejecución de la actividad no depende solo del área protegida."/>
  </r>
  <r>
    <s v="AUDITORÍA INTERNA "/>
    <x v="8"/>
    <d v="2019-07-31T00:00:00"/>
    <x v="0"/>
    <x v="6"/>
    <s v="Porque se incumplió con la generación de lineamientos  y seguimientos oportunamente, faltando al autocontrol en el area de tesoreria."/>
    <x v="3"/>
    <s v="NIVEL CENTRAL"/>
    <x v="4"/>
    <m/>
    <s v="x"/>
    <s v="De Corrección"/>
    <x v="8"/>
    <d v="2020-06-01T00:00:00"/>
    <x v="4"/>
    <n v="274"/>
    <s v="VENCIDA"/>
    <s v="Cumplimiento de las acciones preventivas propuestas dentro del mapa de riesgos"/>
    <s v="PORCENTAJE"/>
    <n v="1"/>
    <m/>
    <m/>
    <s v="LUIS EBERTO COCA GONZÁLEZ"/>
    <m/>
    <m/>
    <m/>
    <x v="0"/>
    <x v="0"/>
    <s v="Memorando 220204300001243 del 5 de junio de 2020 solicitud suscripción Plan de Mejoramiento auditoria 2018-2019, suscripción mediante memorando 20201200004353 de junio 11 de 2020._x000a__x000a_Mediante memorando 20221200002003 de feha de 07 de marzo del 2022, solicitid  las evidencias de cierre de las acciones vencidas._x000a__x000a_Se mantiene abierta mediante memorando No 20221200006933 del 14 de julio del 2022, en el cual reposa el acta, la matriz y listados de asistencia de las mesas de trabajo adelantadas entre el Grupo de Gestión Financiera y Control Interno._x000a__x000a_Memorando 20221200008883 del 09 de septiembre del 2022, se aprueba refornulación de la acción._x000a__x000a_Memorando 20221200009803 del 11 de octubre del 2022, solicitud remision Plan de Mejoramiento por Porcesos Gestión con la reformulación. 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la reformulación acciones (2) y (9) vigencia 2019-30 marzo 2023.&quot; Plazos acordado entre  la Coordinadora Grupo de Gestión Financiera  y la Coordinadora Grupo Control Interno.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_x000a__x000a_"/>
  </r>
  <r>
    <s v="AUDITORÍA INTERNA "/>
    <x v="1"/>
    <d v="2019-07-31T00:00:00"/>
    <x v="0"/>
    <x v="7"/>
    <s v="No existen lineamientos en la entidad para el manejo de la cartera estableciendo actividades, responsables y puntos de control transversal a todas las dependencias de la entidad._x000a_"/>
    <x v="3"/>
    <s v="NIVEL CENTRAL"/>
    <x v="4"/>
    <m/>
    <s v="x"/>
    <s v="Correctiva"/>
    <x v="9"/>
    <d v="2020-06-01T00:00:00"/>
    <x v="4"/>
    <n v="274"/>
    <s v="VENCIDA"/>
    <s v="Actas de reunión socialización procedimiento Gestión Cartera"/>
    <s v="CANTIDAD"/>
    <n v="9"/>
    <m/>
    <m/>
    <s v="LUIS EBERTO COCA GONZÁLEZ"/>
    <m/>
    <m/>
    <m/>
    <x v="0"/>
    <x v="0"/>
    <s v="Memorando 220204300001243 del 5 de junio de 2020 solicitud suscripción Plan de Mejoramiento auditoria 2018-2019, suscripción mediante memorando 20201200004353 de junio 11 de 2020. Memorando 202043000202093  de 01092020 y prorroga concedida orfeo 20201200007733 del 24092020. Memorando 20204300004703 del 03112020, solicitud prórroga. Concedida memorando 20201200009733 del 11112020._x000a__x000a_Mediante memorando 20221200002003 de feha de 07 de marzo del 2022, se solicita las evidencias para el  de cierre de las acciones vencidas._x000a__x000a_Esta acción se encuentra en procesos de depuracion en las mesas de trabajo realizadas entre el Grupo de Control Interno y el Grupo de Gestión Financiera, en el plan de mejoramiento del mes de julio se verá reflejado en estado actual de la acción._x000a__x000a_Se mantiene abierta mediante memorando No 20221200006933 del 14 de julio del 2022,  en el cual reposa el acta, la matriz y listados de asistencia de las mesas de trabajo adelantadas entre el Grupo de Gestión Financiera y Control Interno,  en cuanto no se evidenciaron las actas de socialización del procedimiento._x000a__x000a_Memorando 20221200008883 del 09 de septiembre del 2022, se aprueba refornulación de la acción._x000a__x000a_Memorando 20221200009803 del 11 de octubre del 2022, solicitud remision Plan de Mejoramiento por Porcesos Gestión con la reformulación. 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la reformulación acciones (2) y (9) vigencia 2019-30 marzo 2023.&quot; Plazos acordado entre  la Coordinadora Grupo de Gestión Financiera  y la Coordinadora Grupo Control Interno.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x v="9"/>
    <d v="2020-05-08T00:00:00"/>
    <x v="0"/>
    <x v="8"/>
    <s v="La mayoría de los integrantes del GCEA no revisan ni gestionan oportunamente la solicitudes que llegan a través del aplicativo Orfeo y falta conocimiento avanzado de manejo de archivo físico por parte del asistente administrativo. "/>
    <x v="4"/>
    <s v="NIVEL CENTRAL"/>
    <x v="5"/>
    <m/>
    <s v="x"/>
    <s v="De Corrección"/>
    <x v="10"/>
    <d v="2020-06-20T00:00:00"/>
    <x v="5"/>
    <n v="379"/>
    <s v="VENCIDA"/>
    <s v="Plan de trabajo"/>
    <s v="CANTIDAD"/>
    <n v="1"/>
    <m/>
    <m/>
    <s v="JAIRO ADRIANO ARTEAGA VELASQUEZ"/>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
  </r>
  <r>
    <s v="AUDITORÍA INTERNA "/>
    <x v="1"/>
    <d v="2020-05-08T00:00:00"/>
    <x v="0"/>
    <x v="8"/>
    <s v="La mayoría de los integrantes del GCEA no revisan ni gestionan oportunamente la solicitudes que llegan a través del aplicativo Orfeo y falta conocimiento avanzado de manejo de archivo físico por parte del asistente administrativo. "/>
    <x v="4"/>
    <s v="NIVEL CENTRAL"/>
    <x v="5"/>
    <m/>
    <s v="x"/>
    <s v="Correctiva"/>
    <x v="11"/>
    <d v="2020-06-20T00:00:00"/>
    <x v="5"/>
    <n v="379"/>
    <s v="VENCIDA"/>
    <s v="Plan de trabajo"/>
    <s v="CANTIDAD"/>
    <n v="1"/>
    <m/>
    <m/>
    <s v="JAIRO ADRIANO ARTEAGA VELASQUEZ"/>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
  </r>
  <r>
    <s v="AUDITORÍA INTERNA "/>
    <x v="1"/>
    <d v="2020-05-08T00:00:00"/>
    <x v="0"/>
    <x v="8"/>
    <s v="La mayoría de los integrantes del GCEA no revisan ni gestionan oportunamente la solicitudes que llegan a través del aplicativo Orfeo y falta conocimiento avanzado de manejo de archivo físico por parte del asistente administrativo. "/>
    <x v="4"/>
    <s v="NIVEL CENTRAL"/>
    <x v="5"/>
    <m/>
    <s v="x"/>
    <s v="Correctiva"/>
    <x v="12"/>
    <d v="2020-06-20T00:00:00"/>
    <x v="5"/>
    <n v="379"/>
    <s v="VENCIDA"/>
    <s v="Capacitaciones"/>
    <s v="CANTIDAD"/>
    <n v="1"/>
    <m/>
    <m/>
    <s v="JAIRO ADRIANO ARTEAGA VELASQUEZ"/>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1"/>
    <d v="2020-05-08T00:00:00"/>
    <x v="0"/>
    <x v="8"/>
    <s v="La mayoría de los integrantes del GCEA no revisan ni gestionan oportunamente la solicitudes que llegan a través del aplicativo Orfeo y falta conocimiento avanzado de manejo de archivo físico por parte del asistente administrativo. "/>
    <x v="4"/>
    <s v="NIVEL CENTRAL"/>
    <x v="5"/>
    <m/>
    <s v="x"/>
    <s v="Correctiva"/>
    <x v="13"/>
    <d v="2020-06-20T00:00:00"/>
    <x v="5"/>
    <n v="379"/>
    <s v="VENCIDA"/>
    <s v="Estado de Orfeos de la Dependencia"/>
    <s v="CANTIDAD"/>
    <n v="1"/>
    <m/>
    <m/>
    <s v="JAIRO ADRIANO ARTEAGA VELASQUEZ"/>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1"/>
    <d v="2019-11-30T00:00:00"/>
    <x v="0"/>
    <x v="9"/>
    <s v="Están pendientes los trámites para liquidar el comodato y el convenio establecidos con la Alcaldía y Fontur. "/>
    <x v="5"/>
    <s v="DTPA"/>
    <x v="6"/>
    <m/>
    <s v="x"/>
    <s v="Correctiva"/>
    <x v="14"/>
    <d v="2020-08-15T00:00:00"/>
    <x v="6"/>
    <n v="639"/>
    <s v="VENCIDA"/>
    <s v="Comunicaciones"/>
    <s v="CANTIDAD"/>
    <n v="1"/>
    <d v="2022-05-13T00:00:00"/>
    <s v="Se identifico el comodato o préstamo de uso a titulo precario No.NQ-CM-002-14 con el cual se tiene el punto de promoción y divulgación de parques nacionales naturales de Colombia y desarrollo de programas de apoyo a las comunidades artesanales de la localidad del municipio de Nuquí Chocó; sin embargo esta liderado por la unidad administrativa especial de aeronáutica civil; firmado en su entonces por la doctora Julia Miranda Londoño quien era la Directora General de PNNC y la directora del la Aeronáutica Regional Antioquia._x000a_Por lo anterior se viene gestionando con NC la firma de acta de restitución de inmueble en comodato para la entrega de los equipos y el retiro del inventario de la DTPA._x000a_Evidencias:_x000a_-Contrato de comodato No. NQ-CM-002-14_x000a_-Acta de restitución inmueble en comodato de la Aeronáutica civil unidad administrativa especial_x000a_-Remisión de acta a NC para firma"/>
    <s v="YESMINDELID RIAÑO SASTRE"/>
    <m/>
    <m/>
    <m/>
    <x v="0"/>
    <x v="0"/>
    <s v="Suscrito según memorando No. 20201200006463 del 13 de agosto de 2020._x000a_Se autoriza prorroga según memorando 20201200011083 del 4/12/2020. _x000a_Mediante memorando No. 20217500010333 del 16/06/2021, se presentan las evidencias de avance para el cumplimiento.._x000a_Medainte memorando No. 20217500013533 del 6/08/2021 se presenta porrroga hasta el 30/11/2021_x000a_Medainte memorando No.20211200007093 del 11/08/2021  se prorroga  la accion._x000a_Mediante radicado 20217500023503 del 31/12/21 del 31/12/2021  solicta prorroga de la acción_x000a_Se requiere mediante memorando 20221200002833 del 30/03/2022_x000a_Se requiere mediante radicado 20221200009433 del 29 de septiembre de 2022_x000a_Se da respuesta mediante memorando 20221200012183 del 27/12/2022_x000a_06/06/20023: Mediante memorando No.20231200002943 de fecha 24 de mayo de 2023, se requirió al responsable evidencia de las acciones vencidas ._x000a_"/>
  </r>
  <r>
    <s v="AUDITORÍA INTERNA "/>
    <x v="1"/>
    <d v="2020-08-18T00:00:00"/>
    <x v="0"/>
    <x v="10"/>
    <s v="No hubo un punto de control que nos permitiera evidenciar el consecutivo faltante dado que correspondia a exento y por ende no afectaba el reporte financiero"/>
    <x v="3"/>
    <s v="DTCA"/>
    <x v="1"/>
    <m/>
    <s v="x"/>
    <s v="Correctiva"/>
    <x v="15"/>
    <d v="2020-10-07T00:00:00"/>
    <x v="1"/>
    <n v="394"/>
    <s v="VENCIDA"/>
    <s v="Consecutivo de facturacion del pnn old providence "/>
    <s v="PORCENTAJE"/>
    <n v="1"/>
    <m/>
    <m/>
    <s v="FANNY SABOGAL AGUDELO"/>
    <m/>
    <m/>
    <m/>
    <x v="0"/>
    <x v="0"/>
    <s v="Solicitud de suscripción PM-PG 2020430004783 07102020, sucripción del PM orfeo 2020120008943 del 29102020._x000a_Con Orfeo No. 20211200001813 del 8 de marzo de 2021 el Grupo de Control Interno aprobó la prórroga._x000a_El Grupo de Control Interno con Orfeo N. 20211200009393 del 30 de septiembre concedio prórroga hasta el  30 de junio de 2022._x000a_El Grupo de Control Interno con Orfeo N. 20221200008613 del 04 de agosto concedio prórroga hasta el  30 de noviembre de 2022._x000a_06/06/20023: Mediante memorando No.20231200002913 de fecha 23 de mayo de 2023, se requirió al responsable evidencia de las acciones vencidas ."/>
  </r>
  <r>
    <s v="AUDITORIA INTERNA "/>
    <x v="1"/>
    <d v="2022-09-12T00:00:00"/>
    <x v="0"/>
    <x v="11"/>
    <s v="No hay socialización ni orientación a los temáticos encargados de los documentos  en base al instructivo Elaboración, Actualización y Derogación de Documentos del Sistema de Gestión Integrado – SGI, para  la actualización de  documentos."/>
    <x v="0"/>
    <s v="NIVEL CENTRAL"/>
    <x v="7"/>
    <m/>
    <s v="x"/>
    <s v="Correctiva"/>
    <x v="16"/>
    <d v="2022-10-12T00:00:00"/>
    <x v="7"/>
    <s v="CERRADA"/>
    <s v="CERRADA"/>
    <s v="Docuemntos oficializados_x000a_"/>
    <s v="CANTIDAD"/>
    <n v="13"/>
    <m/>
    <m/>
    <s v="PAULA ANDREA ARCINIEGAS "/>
    <m/>
    <m/>
    <m/>
    <x v="1"/>
    <x v="2"/>
    <s v="Se aprueba plan de mejora con Orfeo No 20221200010013 de fecha 25/10/2022_x000a_19/04/203: Mediante memorando no. 20222200004283 de fecha 27-12-2022 el responsable solicita prórroga para la  acción correctiva para el 30 de abril de 2023._x000a_19/04/2023: Mediante memorando no. 20221200012323 de fecha 30-12-2022 el Grupo de Control Interno concedió la prórroga para el día 30 de abril de 2023 _x000a_20/04/2023: Mediante memorando no. 20232200000313 de fecha 30-01-2023 el responsable allegó el primer avance correspondiente a la primera acción correctiva._x000a_20/04/2023: El Grupo de Control Interno validó la evidencia suministrada por el responsable,constatando la socialización de los documentos sujetos a actualizción y derogación del Sistema de Gestión Inetegrado (SGI), por medio de la trazabilidad de correos electrónicos de fechas19 de agosto de 2022, 6 de octubre de 2022,7 de octubre de 2022, 21 de octubre de 2022, en los cuales se indicarón pautas para el procedimiento._x000a_20/04/2023: Por medio de memorando no 20231200001763 de fecha 27-03-2023 el Grupo de Control Interno informó los avances de gestión se reciben solo cuando se haya cumplido con la actividad en su totatalidad._x000a_8/06/2023: Mediante memorando No.20232200001013 de fecha 25/04/2023, el responsable solicitó prórroga para el cumplimiento de la acción, ya que  los documentos que hacen parte de las actualizaciones y ajustes son de la linea tematica de educacidn ambiental. Esta linea se integra  al proceso de gestidn de comunicaciones y los ajustes en los documentos deben tener directrices impartidas desde su nuevo proceso_x000a_8/06/2023: Mediante memorando No.20231200002803 del 17 de mayo de 2023 se concedió prorroga hasta el 30 de septiembre de 2023_x000a_17/10/2023: Mediante memorando No.20232200002373 del 22 de septiembre de 2023, el reponsable remitió solicutd de prórroga para el cumplimiento de la acción, ya que han presentando dificultades para los ajustes de los documentos pendientes, el Grupo de Control Interno evaluó la justificiacón y mediante memorando No. 20231200006003 del 17 de octubre de 2023  informó la ampliación para la ejecución de la acción, con fecha del 30 de octubre de 2023. Adicionalmente recalco el cumplimiento de la misma ya que es la tercera aprobación de prórroga. _x000a_8/11/2023: Mediante memorando No. 20232200002863  del 25 de octubre   el responsable remitió evidencia, el Grupo de Control Interno verificó la validéz de los soportes por lo cual mediante memorando No.20231200006373 del 8 de noviembre del 2023 socializó el cierre de la acción No.2 de la No conformidad No.3"/>
  </r>
  <r>
    <s v="AUDITORÍA INTERNA "/>
    <x v="1"/>
    <d v="2020-11-27T00:00:00"/>
    <x v="0"/>
    <x v="12"/>
    <s v="No se aplicó el procedimiento como está establecido en la actividad No. 8, en lo que corresponde al procedimiento de Gestión del Riesgo de Desastres Naturales"/>
    <x v="0"/>
    <s v="DTPA"/>
    <x v="8"/>
    <m/>
    <s v="x"/>
    <s v="Correctiva"/>
    <x v="17"/>
    <d v="2021-02-01T00:00:00"/>
    <x v="8"/>
    <n v="151"/>
    <s v="VENCIDA"/>
    <s v="No. socializaciones programadas/ socializaciones ejecutadas"/>
    <s v="CANTIDAD"/>
    <n v="4"/>
    <d v="2022-11-10T00:00:00"/>
    <s v="Se generó un espacio, con el equipo de trabajo del PNNG,  asi como, con entidades residentes  y organismos residentes en el AP, en donde, se socializó el Plan de Emergencia y contingencias de desastres naturales._x000a_-Registro fotográfico del espacio_x000a_-Lista y ayuda de memoria del espacio generado."/>
    <s v="PAULA ANDREA ARCINIEGAS"/>
    <m/>
    <m/>
    <m/>
    <x v="0"/>
    <x v="0"/>
    <s v="SUSCRITO MEDIANTE ORFEO No 20211200000943 DEL 02-02-2021._x000a_Mediante memo 20217500023503 del 31/12/21 indica que esta en proceso de actualización,  Se requiere mediante memorando 20221200002833 del 30/03/2022_x000a_Se hace seguimiento con el enlace de calidad de la DTPA el día 28 de septiembre de 2022  mediante reunión_x000a_Se requiere mediante radicado 20221200009433 del 29 de septiembre de 2022_x000a_Se da respuesta con memorando 20221200011203 del  29/11/2022_x000a__x000a_27/06/2023: Mediante memorando No. 20231200002823 de 23 de mayo de 2023, el Grupo de Control Interno Solicito evidencias de las acciones vencidas._x000a__x000a_27/06/2023: Mediante memorando No 20237500011203 del 29 de mayo de 2023, el responsable comunió que el  Plan de Emergencia y contingencias de desastres naturales no se en cuentra aprobado._x000a__x000a__x000a_27/06/2023:  Mediante memorando No. 20231200002823 de 31 de mayo de 2023, el Grupo de Control Interno informó nuevo plazo de entrega para la acción de la No Conformidad No. 3  hasta el 31 de julio de 2023."/>
  </r>
  <r>
    <s v="AUDITORÍA INTERNA "/>
    <x v="10"/>
    <d v="2020-11-23T00:00:00"/>
    <x v="0"/>
    <x v="13"/>
    <s v="No se realizo la supervisión de los contratos de obra y suministro en la actividad correspondiente a su liquidación a efectos de proceder de manera oportuna."/>
    <x v="1"/>
    <s v="DTPA"/>
    <x v="9"/>
    <m/>
    <s v="x"/>
    <s v="Correctiva"/>
    <x v="18"/>
    <d v="2021-05-01T00:00:00"/>
    <x v="9"/>
    <n v="332"/>
    <s v="VENCIDA"/>
    <s v="Actas de liquidación elaboradas, firmadas y publicadas."/>
    <s v="PORCENTAJE"/>
    <n v="1"/>
    <m/>
    <m/>
    <s v="MARIA MERCEDES MEDINA"/>
    <m/>
    <m/>
    <m/>
    <x v="0"/>
    <x v="0"/>
    <s v="Suscrito mediante  Orfeo  radicado  No 20211200003113 DEL 26-04-2021._x000a_ Se requiere mediante memorando 20221200002833 del 30/03/2022 _x000a_Se requiere mediante radicado 20221200009433 del 29 de septiembre de 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r>
  <r>
    <s v="AUDITORIA INTERNA "/>
    <x v="1"/>
    <d v="2022-10-20T00:00:00"/>
    <x v="0"/>
    <x v="14"/>
    <s v="El procedimiento GTH_PR_26_Desvinculacion_asistida_V_1 se encuentra desactualizado  "/>
    <x v="6"/>
    <s v="NIVEL CENTRAL"/>
    <x v="10"/>
    <m/>
    <s v="x"/>
    <s v="Correctiva"/>
    <x v="19"/>
    <d v="2022-11-28T00:00:00"/>
    <x v="3"/>
    <n v="152"/>
    <s v="VENCIDA"/>
    <s v="procedimiento GTH_PR_26_Desvinculacion_asistida_V_1 socializado"/>
    <s v="CANTIDAD"/>
    <n v="1"/>
    <m/>
    <m/>
    <s v="FANNY SABOGAL AGUDELO"/>
    <m/>
    <m/>
    <m/>
    <x v="0"/>
    <x v="0"/>
    <s v="Mediante memorando con radicado Orfeo No 20221200011333 de fecha 5 diciembre de 2022 se aprobó la suscripción del plan de mejoramiento. _x000a_15/12/2023: Mediante memorando No. 20231200007233 del 4 de diciembre de 2023, se requirio evidencias de las acciones que se encuenrtan en estado abierto vencidas con el fin de actualizar la matriz."/>
  </r>
  <r>
    <s v="AUDITORÍA INTERNA "/>
    <x v="1"/>
    <d v="2021-07-22T00:00:00"/>
    <x v="0"/>
    <x v="15"/>
    <s v="Falta de apropiación de la normatividad de archivo y técnicas gestión documental "/>
    <x v="7"/>
    <s v="DTCA"/>
    <x v="3"/>
    <m/>
    <s v="x"/>
    <s v="Correctiva"/>
    <x v="20"/>
    <d v="2021-09-01T00:00:00"/>
    <x v="10"/>
    <n v="243"/>
    <s v="VENCIDA"/>
    <s v="Copia digital de las facturas generadas "/>
    <s v="PORCENTAJE"/>
    <n v="1"/>
    <d v="2022-11-11T00:00:00"/>
    <s v="Se ha avanzado, sin embargo a la fecha no ha sido posible tener todas las copias digitales. En virtud de la anterior se solicita prórroga a 30/11/2022"/>
    <s v="FANNY SABOGAL AGUDELO"/>
    <m/>
    <m/>
    <m/>
    <x v="0"/>
    <x v="0"/>
    <s v="Se suscribe mendiante memorando 20211200009203 de fecha 28 de septiembre de 2021 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con radicado Orfeo No 20226510002483 del 02 de noviembre de 2022 la Dirección Teritorial remite el reporte de avances de la acción y solicita reprogramación en la fecha de cumplimiento, a lo cual el GCI mediante memorando con radicado Orfeo No 20221200011433 del 05 de diciembre de 2022 comunica que se otorga la prorroga para cumplimiento de la acción hasta el 09 de diciembre de 2022. _x000a__x000a_Se recibe memorando Orfeo No 20226510002743 del 23/12/2022 donde se eallegan soportes de las gestiones adelantadas para el cumplimiento del plan de mejoera y se da respuesta con memorando No 20221200012133 de fecha 27 de diciembre de 2022, donde se prorroga de la acción hasta el 30/03/2022_x000a_20/04/2023: Mediante memorando no.20236660000733  de fecha 23-02-2023 el responsable solicitó prórroga para el cumplimiento del Plan de Mejoramiento para la fecha 30/04/2023, a causa de que las facturas que se deben_x000a_archivar deben ser remitidas por el Eco Hotel La Cocotera, y a pesar de las solicitudes no se han recibido respuesta alguna. _x000a__x000a_20/04/2023: El Grupo de Control Interno mediangte memorando no. 20231200001353 de fecha  28/02/2023 concedió la prórroga para el cumplimiento de la acción propuesta."/>
  </r>
  <r>
    <s v="AUDITORÍA INTERNA "/>
    <x v="11"/>
    <d v="2021-07-22T00:00:00"/>
    <x v="0"/>
    <x v="16"/>
    <s v=" Desconocimiento del documento de inventario sobre el cual se deberían realizar las actualizaciones_x0009__x0009__x0009__x000a__x0009__x0009__x0009__x000a__x0009__x0009__x0009__x000a__x0009__x0009__x0009__x000a__x0009__x0009__x0009_"/>
    <x v="5"/>
    <s v="DTCA"/>
    <x v="3"/>
    <m/>
    <s v="x"/>
    <s v="Correctiva"/>
    <x v="21"/>
    <d v="2021-09-01T00:00:00"/>
    <x v="3"/>
    <n v="152"/>
    <s v="VENCIDA"/>
    <s v="Formato Inventario de elementos /cuentadante GRF_FO_17"/>
    <s v="CANTIDAD"/>
    <n v="1"/>
    <d v="2022-06-10T00:00:00"/>
    <s v="EL área avanza en la gestión para la actualización del inventario de la cocotera. Se anexan (Anexo 15. listado de asistencia con la DTCA, Anexo 16. Memorando de solicitud inventario Cocotera) Se solicita ampliar la fecha de cumplimiento hasta el  30 de Noviembre de 2022"/>
    <s v="FANNY SABOGAL AGUDELO"/>
    <m/>
    <m/>
    <m/>
    <x v="0"/>
    <x v="0"/>
    <s v="Se suscribe mendiante memorando 20211200009203_x000a__x000a_Mediante Orfeo 20221200006543 de fecha 28 de junio de 2022, se da respuesta a memorando radicado por la Dirección Territorial Caribe con Orfeo No 20226510001993 de fecha 10 de junio de 2022, donde se solicita la reprogramación de la acción al 30 de julio de 2022. por lo que se procede a la reprogramación. 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_x000a__x000a_Mediante memorando con radicado Orfeo No 20226510002483 del 02 de noviembre de 2022 la Dirección Teritorial remite el reporte de avances de la acción y solicita reprogramación en la fecha de cumplimiento, a lo cual el GCI mediante memorando con radicado Orfeo No 20221200011433 del 05 de diciembre de 2022 comunica que se otorga la prorroga para cumplimiento de la acción hasta el 09 de diciembre de 2022. _x000a__x000a_Se recibe memorando Orfeo No 20226510002743 del 23/12/2022 donde se eallegan soportes de las gestiones adelantadas para el cumplimiento del plan de mejoera y se da respuesta con memorando No 20221200012133 de fecha 27 de diciembre de 2022,, donde se prorroga de la acción hasta el 28/02/2023_x000a__x000a_GCI:20/04/2023: Medianete memorando no 20236660000733 de fecha 3-02-2023 el responsable solicita prórroga para la fecha 30/05/2023 para el cumplimiento del Plan de Mejoramiento._x000a__x000a_GCI:20/04/2023: Medianete memorando no 20231200001353 de fecha 28-02-2023l Grupo de Control Interno concedió prórroga con fecha de 30/05/2023_x000a__x000a_28/06/2023: mediante memorando N° 20231200003783 del 28 de junio de 2023 se concede prorroga hasta el 30 de julio de 2023"/>
  </r>
  <r>
    <s v="AUDITORÍA INTERNA "/>
    <x v="1"/>
    <d v="2021-07-22T00:00:00"/>
    <x v="0"/>
    <x v="17"/>
    <s v="Falencias en el ejercicio de la supervisión _x000a_   _x000a__x0009__x0009__x0009__x000a__x0009__x0009__x0009__x000a__x0009__x0009__x0009__x000a__x0009__x0009__x0009_"/>
    <x v="7"/>
    <s v="DTCA"/>
    <x v="3"/>
    <m/>
    <s v="x"/>
    <s v="De Corrección"/>
    <x v="22"/>
    <d v="2021-09-01T00:00:00"/>
    <x v="11"/>
    <n v="385"/>
    <s v="VENCIDA"/>
    <s v="Documento - acreditación "/>
    <s v="CANTIDAD"/>
    <n v="8"/>
    <d v="2022-11-02T00:00:00"/>
    <s v="La ECNA remitio al AP copia de las planillas de aportes correspondientes al primer semestre del 2022, se continua realizando el seguimiento Anexo 20. Planillas de aportes 2022. Se solicita prorroga hasta el 30 de noviembre para adjuntar las planillas faltantes "/>
    <s v="FANNY SABOGAL AGUDELO"/>
    <m/>
    <m/>
    <m/>
    <x v="0"/>
    <x v="0"/>
    <s v="Se suscribe mendiante memorando 20211200009203 de fecha 28 de septiembre de 2021 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con radicado Orfeo No 20226510002483 del 02 de noviembre de 2022 la Dirección Territorial remitió el reporte de evidencias de la acción. El Grupo de Control Interno mediante memorando con radicado Orfeo No 20221200011433 del 05 de diciembre de 2022 comunica que se otorga el plazo de reprogramación de la acción para el 09 de diciembre de 2022._x000a__x000a_28/06/2023: mediante memorando No 20231200003783 del 28 de junio de 2023 se solicita aclarar evidencia para proceder con el cierre._x000a__x000a_"/>
  </r>
  <r>
    <s v="AUDITORÍA INTERNA "/>
    <x v="12"/>
    <d v="2021-06-30T00:00:00"/>
    <x v="0"/>
    <x v="18"/>
    <s v="No se tuvo en cuenta solicitar la realización del Otro si del contrato."/>
    <x v="2"/>
    <s v="DTPA"/>
    <x v="8"/>
    <m/>
    <s v="x"/>
    <s v="Correctiva"/>
    <x v="23"/>
    <d v="2021-10-01T00:00:00"/>
    <x v="12"/>
    <n v="728"/>
    <s v="VENCIDA"/>
    <s v="Solicitud de Modificación del contrato "/>
    <s v="CANTIDAD"/>
    <n v="1"/>
    <d v="2022-11-10T00:00:00"/>
    <s v="Se remitió la solicitud a la oficina SSNA, con el fin de eliminar la exigencia de la póliza de calidad y espabilidad de obra _x000a_-Solicitud de eliminación de la exigencia de póliza de calidad y estabilidad de obra."/>
    <s v="MARIA MERCEDES MEDINA - ABOGADA 2"/>
    <m/>
    <m/>
    <m/>
    <x v="0"/>
    <x v="0"/>
    <s v="Se suscribe mediante memorando   2021120001010 del 19/10/2021_x000a_ Se requiere mediante memorando 20221200002833 del 30/03/2022_x000a_Se requiere mediante memorando 20221200006563 del 28-06-2022_x000a_Se hace seguimiento con el enlace de calidad de la DTPA el día 29 de agosto de 2022 mediante reunión_x000a_Se hace seguimiento con el enlace de calidad de la DTPA el día 28 de septiembre de 2022  mediante reunión_x000a_Se requiere mediante radicado 20221200009433 del 29 de septiembre de 2022_x000a_Se da respuesta con memorando 20221200011203 del 29/11/2022_x000a_Se da respuesta con memorando 20221200012183 del 27/12/2022_x000a_21/09/2023: Con memorando 20231200004543 del 11 de agosto de 2023, se reitera el memorando 20231200012183 del 27 de diciembre de 2022 donde se solicitaron las evidencias de las acciones vencidas._x000a_Con memorando 20237500017393 del 16 de agosto de 2023, se dió respuesta por la DTP, remitiendo la evidencia de envío del memorando con radicación 20227670008733 de fecha 20-05-2022 a la Subdirección de Sostenibilidad y Negocios Ambientales y al Grupo de Contratación, asunto  Solicitud de OTRO SI retiro necesidad de la existencia de la pólica de calidad y estabilidad de la obra._x000a_"/>
  </r>
  <r>
    <s v="AUDITORÍA INTERNA "/>
    <x v="13"/>
    <d v="2021-06-30T00:00:00"/>
    <x v="0"/>
    <x v="19"/>
    <s v="Porque existe desconocimiento por parte del supervisor del contrato de concesión del requerimiento de documentar el seguimiento al plan de mantenimiento. "/>
    <x v="2"/>
    <s v="DTPA"/>
    <x v="8"/>
    <m/>
    <s v="x"/>
    <s v="De Corrección"/>
    <x v="24"/>
    <d v="2021-10-31T00:00:00"/>
    <x v="13"/>
    <n v="547"/>
    <s v="VENCIDA"/>
    <s v="Memorando Carpeta Virtual"/>
    <s v="Unidad"/>
    <n v="2"/>
    <d v="2022-11-10T00:00:00"/>
    <s v="Se solicito en reunión realizada el 25 de junio de 2022 las fichas técnicas de los mantenimiento efectuados por la concesión, recibiendo de parte de la administración informes con los mantenimiento efectuados; sin embargo, en estos no se han implementados los formatos que se tienen desde PNNC para el mantenimiento de las infraestructura, por lo tanto en reunión realizada en el mes de julio en el AP, se socializa al administrador encargado los formatos y se solicitó nuevamente su entrega; en donde, a la fecha se recibieron los reportes adjuntos en la carpeta de evidencias; cargándose de igual forma en la carpeta compartida en drive._x000a_-Acta de reunión_x000a_-Lista de asistencia_x000a_-Acta de comité operativo Julio_x000a_-Informes de mantenimiento"/>
    <s v="MARIA MERCEDES MEDINA - ABOGADA 2"/>
    <m/>
    <m/>
    <m/>
    <x v="0"/>
    <x v="0"/>
    <s v="Se suscribe mediante memorando  2021120001010 del 19/10/2021_x000a_Mediante memorando  20211200012103 del 21/12/2021 se indica que no sirvio archivo de evidencias _x000a_Se prorroga mediante radicado 20221200004013 del 29-04-2022 hasta el 30/06/2022_x000a_Se requiere mediante radicado 20221200006563 del 28-06-2022_x000a_Se hace seguimiento con el enlace de calidad de la DTPA el día 29 de agosto de 2022 mediante reunión_x000a_Se hace seguimiento con el enlace de calidad de la DTPA el día 28 de septiembre de 2022  mediante reunión_x000a_Se requiere mediante radicado 20221200009433 del 29 de septiembre de 2022_x000a_Se da respuesta con memorando 20221200012183 del 27/12/2022_x000a_26/09/2023: Con memorando 20231200004543 del 11/08/2023 se requirieron evidencias del cumplimiento de las acciones._x000a_La DTP da respuesta con el memorando 20237500017393 del 16 de agosto de 2023"/>
  </r>
  <r>
    <s v="AUDITORÍA INTERNA "/>
    <x v="14"/>
    <d v="2021-09-22T00:00:00"/>
    <x v="0"/>
    <x v="20"/>
    <s v="Incumplimiento al procedimiento de gestión contable, que permita realizar seguimiento a partidas conciliatorias dentro del mismo periodo y dar solución a las mismas en pro de no acumular partidas y soportar el proceso en debida forma de conciliaciones bancarias."/>
    <x v="3"/>
    <s v="NIVEL CENTRAL"/>
    <x v="4"/>
    <m/>
    <s v="x"/>
    <s v="Correctiva"/>
    <x v="25"/>
    <d v="2021-12-01T00:00:00"/>
    <x v="4"/>
    <s v="CERRADA"/>
    <s v="CERRADA"/>
    <s v="Número de Preconciliaciones mensuales firmadas cada DT y NC"/>
    <s v="CANTIDAD"/>
    <n v="84"/>
    <m/>
    <m/>
    <s v="LUIS EBERTO COCA GONZÁLEZ"/>
    <m/>
    <m/>
    <m/>
    <x v="1"/>
    <x v="3"/>
    <s v="Memorando 220204300001243 del 5 de junio de 2020 solicitud suscripción Plan de Mejoramiento auditoria 2018-2019, suscripción mediante memorando 20201200004353 de junio 11 de 2020. Memorando 202043000202093  de 01092020 y prorroga concedida orfeo 20201200007733 del 24092020. Memorando 20204300004703 del 03112020, solicitud prórroga. Concedida memorando 20201200009733 del 11112020._x000a__x000a_Mediante memorando 20221200002003 de feha de 07 de marzo del 2022, se solicita las evidencias para el  de cierre de las acciones vencidas._x000a__x000a_Esta acción se encuentra en procesos de depuracion en las mesas de trabajo realizadas entre el Grupo de Control Interno y el Grupo de Gestión Financiera, en el plan de mejoramiento del mes de julio se verá reflejado en estado actual de la acción._x000a__x000a_Se mantiene abierta mediante memorando No 20221200006933 del 14 de julio del 2022,  en el cual reposa el acta, la matriz y listados de asistencia de las mesas de trabajo adelantadas entre el Grupo de Gestión Financiera y Control Interno,  en cuanto no se evidenciaron las actas de socialización del procedimiento._x000a__x000a_Memorando 20221200008883 del 09 de septiembre del 2022, se aprueba refornulación de la acción._x000a__x000a_Memorando 20221200009803 del 11 de octubre del 2022, solicitud remision Plan de Mejoramiento por Porcesos Gestión con la reformulación. 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la reformulación acciones (2) y (9) vigencia 2019-30 marzo 2023.&quot; Plazos acordado entre  la Coordinadora Grupo de Gestión Financiera  y la Coordinadora Grupo Control Interno.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r>
  <r>
    <s v="AUDITORÍA INTERNA "/>
    <x v="1"/>
    <d v="2021-09-22T00:00:00"/>
    <x v="0"/>
    <x v="21"/>
    <s v="Incumplimiento al procedimiento de gestión contable, que permita realizar seguimiento a partidas conciliatorias dentro del mismo periodo y dar solución a las mismas en pro de no acumular partidas y soportar el proceso en debida forma de conciliaciones bancarias."/>
    <x v="3"/>
    <s v="NIVEL CENTRAL"/>
    <x v="4"/>
    <m/>
    <s v="x"/>
    <s v="Correctiva"/>
    <x v="26"/>
    <d v="2021-12-01T00:00:00"/>
    <x v="4"/>
    <n v="274"/>
    <s v="VENCIDA"/>
    <s v="Procedimiento actualizado y socializado"/>
    <s v="CANTIDAD"/>
    <n v="1"/>
    <m/>
    <m/>
    <s v="LUIS EBERTO COCA GONZÁLEZ"/>
    <m/>
    <m/>
    <m/>
    <x v="0"/>
    <x v="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1/11/2022 de noviembre 2022 Ampliación del plazo hasta el 30/03/ 2023._x000a__x000a_15/12/2023: Mediante memorando No. 20231200007223 del 4 de diciembre de 2023, se requirio evidencias de las acciones que se encuenrtan en estado abierto vencidas con el fin de actualizar la matriz."/>
  </r>
  <r>
    <s v="AUDITORÍA INTERNA"/>
    <x v="15"/>
    <d v="2021-09-22T00:00:00"/>
    <x v="0"/>
    <x v="22"/>
    <s v="No se ha dado reforzado desde el Nivel Central  con participación de supervisores, contratos, contadores respecto a las implicaciones del no acatamiento de la norma presupuestal y las cláusulas de los contratos respecto a convenios sin ejecución total dentro del año fiscal. Falta seguimiento periódico."/>
    <x v="3"/>
    <s v="DTAO"/>
    <x v="11"/>
    <m/>
    <s v="x"/>
    <s v="Correctiva"/>
    <x v="27"/>
    <d v="2021-12-01T00:00:00"/>
    <x v="1"/>
    <n v="394"/>
    <s v="VENCIDA"/>
    <s v="Acta mesa de trabajo interdisciplinaria  y número de Informes de seguimiento de saldos en los EEFF Trimestral NC y DTS"/>
    <s v="CANTIDAD"/>
    <n v="29"/>
    <m/>
    <m/>
    <s v="ABOGADA 2"/>
    <s v="LUIS EBERTO COCA GONZÁLEZ"/>
    <m/>
    <m/>
    <x v="0"/>
    <x v="0"/>
    <s v="SUSCRITO MEDIANTE ORFEO No 21-12-2021. Con radicado No. 20221200003373 del 8 de abril se realiza seguimiento y  con la Lider de Calidad, de la DTAO, Diana Medina en reunión celebrada el 26 de abril de 2022 se adjunta acta de reunión, continúa abierta._x000a_Se realiza seguimiento mediante memorando No.20221200005143 del 01/06/2022. _x000a_Se recibe solicitud mediante memorando No. 20226110001143 del 27 de mayo de 2022 para el cambio en la responsabilidad, y se da respuesta con memorando No. 20221200007683 del 02 de agosto del 2022, indicando que una vez, verificada la información por parte del Grupo de Control Interno, se evidenció que la acción anteriormente descrita fue aprobada, con el radicado No. 202112000120 el día 21 de diciembre del 2021 y en el cual se adjuntó la matriz en formato Excel. La línea de aprobación se encuentra relaciona en la fila No 18 del documento.  Así las cosas, se ratifica el compromiso con la acción planteada y se menciona que la fecha de vencimiento se encuentra para el día 30 de noviembre del 2022._x000a_30/06/2023: Mediante memorando 20231200003673 de fecha 28 de junio de 2023 , el Grupo de Control Interno solicitó aclaración sobre el estado de la acción ( Si está abierta o cerrada), a causa de, las fallas presentadas en la matriz de Plan de Mejoramiento por Procesos._x000a__x000a_30/11/2023 Mediante memorando 20231200006913 del 24 de noviembre del 2023, se solicito al responsable las evidencias  de las acciones que se encuentran en estado abierto vencido._x000a__x000a_14/12/2023: Mediante memorando No 20231200008133, del 14 de diciembre del 2023, se hizo requerimiento del cumplimiento de las actividades programadas por el Grupo de Gestión Financiera al interior del Plan de Mejoramiento, actividades que se encuentran vencidas y se hizo requerimiento de la remisión de las evidencias a más tardar el 21 de diciembre de 2023, en carpetas debidamente organizadas por número de no conformidad, observación y acción."/>
  </r>
  <r>
    <s v="AUDITORÍA INTERNA "/>
    <x v="1"/>
    <d v="2021-09-22T00:00:00"/>
    <x v="0"/>
    <x v="23"/>
    <s v="Se requiere que a traves de la oficina asesora juridica del nivel central se continue en la revision de estos casos para definir proceso legal que sea efectivo en el cobro de  las incapacidades."/>
    <x v="3"/>
    <s v="NIVEL CENTRAL"/>
    <x v="4"/>
    <m/>
    <s v="x"/>
    <s v="De Corrección"/>
    <x v="28"/>
    <d v="2021-11-15T00:00:00"/>
    <x v="4"/>
    <n v="274"/>
    <s v="VENCIDA"/>
    <s v="Memorando"/>
    <s v="CANTIDAD"/>
    <n v="1"/>
    <m/>
    <m/>
    <s v="LUIS EBERTO COCA GONZÁLEZ"/>
    <m/>
    <m/>
    <m/>
    <x v="0"/>
    <x v="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1/2022 de noviembre 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x v="1"/>
    <d v="2021-09-22T00:00:00"/>
    <x v="0"/>
    <x v="23"/>
    <s v="Se requiere que a traves de la oficina asesora juridica del nivel central se continue en la revision de estos casos para definir proceso legal que sea efectivo en el cobro de  las incapacidades."/>
    <x v="3"/>
    <s v="NIVEL CENTRAL"/>
    <x v="4"/>
    <m/>
    <s v="x"/>
    <s v="Correctiva"/>
    <x v="29"/>
    <d v="2021-11-15T00:00:00"/>
    <x v="4"/>
    <n v="274"/>
    <s v="VENCIDA"/>
    <s v="Acta "/>
    <s v="CANTIDAD"/>
    <n v="1"/>
    <m/>
    <m/>
    <s v="LUIS EBERTO COCA GONZÁLEZ"/>
    <m/>
    <m/>
    <m/>
    <x v="0"/>
    <x v="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1/2022 de noviembre 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x v="16"/>
    <d v="2021-09-22T00:00:00"/>
    <x v="0"/>
    <x v="24"/>
    <s v="No se realizan las conciliaciones contables de recaudos por clasificar de manera oportuna"/>
    <x v="3"/>
    <s v="NIVEL CENTRAL"/>
    <x v="4"/>
    <m/>
    <s v="x"/>
    <s v="Correctiva"/>
    <x v="30"/>
    <d v="2021-12-01T00:00:00"/>
    <x v="4"/>
    <s v="CERRADA"/>
    <s v="CERRADA"/>
    <s v="Número de conciliaciones contables recaudos por clasificar cada DT y NC"/>
    <s v="CANTIDAD"/>
    <n v="84"/>
    <m/>
    <m/>
    <s v="LUIS EBERTO COCA GONZÁLEZ"/>
    <m/>
    <m/>
    <m/>
    <x v="1"/>
    <x v="3"/>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1/2022 de noviembre 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x v="17"/>
    <d v="2021-09-22T00:00:00"/>
    <x v="0"/>
    <x v="25"/>
    <s v="No se ha definido un procedimiento contable y administrativo de los contratos de concesión que permita realizar un seguimiento al control de los bienes entregados por el concesionario, y las operaciones realizadas por el concedente en virtud de éstos contratos."/>
    <x v="3"/>
    <s v="NIVEL CENTRAL"/>
    <x v="4"/>
    <m/>
    <s v="x"/>
    <s v="Correctiva"/>
    <x v="31"/>
    <d v="2021-12-01T00:00:00"/>
    <x v="4"/>
    <s v="CERRADA"/>
    <s v="CERRADA"/>
    <s v="Número de procedimiento de concesión"/>
    <s v="CANTIDAD"/>
    <n v="1"/>
    <m/>
    <m/>
    <s v="LUIS EBERTO COCA GONZÁLEZ"/>
    <m/>
    <m/>
    <m/>
    <x v="1"/>
    <x v="3"/>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x v="1"/>
    <d v="2021-09-22T00:00:00"/>
    <x v="0"/>
    <x v="26"/>
    <s v="Se requiere mantener actualizado los inventarios en la direccion territorial  para lograr identificar los bienes que ya no cumplen su función o se encuentran averiados.."/>
    <x v="3"/>
    <s v="NIVEL CENTRAL"/>
    <x v="4"/>
    <m/>
    <s v="x"/>
    <s v="De Corrección"/>
    <x v="32"/>
    <d v="2021-10-15T00:00:00"/>
    <x v="4"/>
    <n v="274"/>
    <s v="VENCIDA"/>
    <s v="Memorando"/>
    <s v="CANTIDAD"/>
    <n v="1"/>
    <m/>
    <m/>
    <s v="LUIS EBERTO COCA GONZÁLEZ"/>
    <m/>
    <m/>
    <m/>
    <x v="0"/>
    <x v="0"/>
    <s v="Suscrito mediante memorando No 20211200012093 del  No 21-12-2021_x000a__x000a_Memorando 20221200009803 del 11 de octubre del 2022, solicitud de evidencias de acciones vencidas.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0/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x v="18"/>
    <d v="2021-09-22T00:00:00"/>
    <x v="0"/>
    <x v="27"/>
    <s v="Porque no se ha dado cumplimiento al nuevo procedimiento grfn_pr_22_-devolucion-consignaciones-direccion-tesoro-nacional-en-el-portafolio-de-pnn_v_1G12"/>
    <x v="3"/>
    <s v="NIVEL CENTRAL"/>
    <x v="4"/>
    <m/>
    <s v="x"/>
    <s v="Correctiva"/>
    <x v="33"/>
    <d v="2021-12-15T00:00:00"/>
    <x v="4"/>
    <n v="274"/>
    <s v="VENCIDA"/>
    <s v="DRXC IMPUTADO "/>
    <s v="CANTIDAD"/>
    <n v="11"/>
    <m/>
    <m/>
    <s v="LUIS EBERTO COCA GONZÁLEZ"/>
    <m/>
    <m/>
    <m/>
    <x v="0"/>
    <x v="0"/>
    <s v="Suscrito mediante memorando No 20211200012093 del  No 21-12-2021_x000a__x000a_Se aprueba mediante memorando No  20221200010163 del  27 octubre del 2022, ajuste en la fecha de cumplimiento de la acción.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2/2022  Ampliación del plazo hasta el 30/03/2023._x000a__x000a__x000a_15/12/2023: Mediante memorando No. 20231200007223 del 4 de diciembre de 2023, se requirio evidencias de las acciones que se encuenrtan en estado abierto vencidas con el fin de actualizar la matriz."/>
  </r>
  <r>
    <s v="AUDITORÍA INTERNA "/>
    <x v="1"/>
    <d v="2021-09-22T00:00:00"/>
    <x v="0"/>
    <x v="27"/>
    <s v="Porque no se ha dado cumplimiento al nuevo procedimiento grfn_pr_22_-devolucion-consignaciones-direccion-tesoro-nacional-en-el-portafolio-de-pnn_v_1G13"/>
    <x v="3"/>
    <s v="NIVEL CENTRAL"/>
    <x v="4"/>
    <m/>
    <s v="x"/>
    <s v="Correctiva"/>
    <x v="34"/>
    <d v="2021-12-16T00:00:00"/>
    <x v="4"/>
    <s v="CERRADA"/>
    <s v="CERRADA"/>
    <s v="Mesas de Trabajo"/>
    <s v="CANTIDAD"/>
    <n v="72"/>
    <m/>
    <m/>
    <s v="LUIS EBERTO COCA GONZÁLEZ"/>
    <m/>
    <m/>
    <m/>
    <x v="1"/>
    <x v="3"/>
    <s v="Suscrito mediante memorando No 20211200012093 del  No 21-12-2021_x000a__x000a_Se aprueba mediante memorando No  20221200010163 del  27 octubre del 2022, ajuste en la fecha de cumplimiento de la acción.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2/2022  Ampliación del plazo hasta el 30/03/2023._x000a__x000a__x000a_15/12/2023: Mediante memorando No. 20231200007223 del 4 de diciembre de 2023, se requirio evidencias de las acciones que se encuenrtan en estado abierto vencidas con el fin de actualizar la matriz."/>
  </r>
  <r>
    <s v="AUDITORÍA INTERNA "/>
    <x v="19"/>
    <d v="2021-09-22T00:00:00"/>
    <x v="0"/>
    <x v="28"/>
    <s v="Pese a realizar conciliaciones de operaciones recíprocas, No se han reportado a la CGN las entidades que no dan respuesta o corrigen la inconsitencia de manera inoportuna, por lo tanto hay que dejar trazabilidad de que la diferencia presentada no corresponde a la entidad."/>
    <x v="3"/>
    <s v="NIVEL CENTRAL"/>
    <x v="4"/>
    <m/>
    <s v="x"/>
    <s v="Correctiva"/>
    <x v="35"/>
    <d v="2021-12-01T00:00:00"/>
    <x v="4"/>
    <s v="CERRADA"/>
    <s v="CERRADA"/>
    <s v="Número de oficios diferencias reciprocas (trimestrales) remitidos a la CGN y a Minambiente por parte de Fonam"/>
    <s v="CANTIDAD"/>
    <n v="6"/>
    <m/>
    <m/>
    <s v="LUIS EBERTO COCA GONZÁLEZ"/>
    <m/>
    <m/>
    <m/>
    <x v="1"/>
    <x v="3"/>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x v="20"/>
    <d v="2021-09-22T00:00:00"/>
    <x v="0"/>
    <x v="29"/>
    <s v="Pese a realizar conciliaciones de operaciones recíprocas, No se han reportado a la CGN las entidades que no dan respuesta o corrigen la inconsitencia de manera inoportuna, por lo tanto hay que dejar trazabilidad de que la diferencia presentada no corresponde a la entidad."/>
    <x v="3"/>
    <s v="NIVEL CENTRAL"/>
    <x v="4"/>
    <m/>
    <s v="x"/>
    <s v="Correctiva"/>
    <x v="35"/>
    <d v="2021-12-01T00:00:00"/>
    <x v="4"/>
    <s v="CERRADA"/>
    <s v="CERRADA"/>
    <s v="Número de oficios diferencias reciprocas (trimestrales) remitidos a la CGN y a Minambiente por parte de Fonam"/>
    <s v="CANTIDAD"/>
    <n v="6"/>
    <m/>
    <m/>
    <s v="LUIS EBERTO COCA GONZÁLEZ"/>
    <m/>
    <m/>
    <m/>
    <x v="1"/>
    <x v="3"/>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x v="21"/>
    <d v="2021-09-22T00:00:00"/>
    <x v="0"/>
    <x v="30"/>
    <s v="La insuficiencia  de personal afecta de manera significativa la gestión de seguiniento y control de las actividades de cartera especialmente las de recaudo y el pago por parte del tercero. "/>
    <x v="3"/>
    <s v="NIVEL CENTRAL"/>
    <x v="4"/>
    <m/>
    <s v="x"/>
    <s v="De Mejora"/>
    <x v="36"/>
    <d v="2021-11-01T00:00:00"/>
    <x v="4"/>
    <s v="CERRADA"/>
    <s v="CERRADA"/>
    <s v="Matriz de excel llamadas telefónicas, correos electrónicos y/u oficios vía orfeo "/>
    <s v="CANTIDAD"/>
    <n v="100"/>
    <m/>
    <m/>
    <s v="LUIS EBERTO COCA GONZÁLEZ"/>
    <m/>
    <m/>
    <m/>
    <x v="1"/>
    <x v="3"/>
    <s v="Suscrito mediante memorando No 20211200012093 del  No 21-12-2021_x000a__x000a_Memorando 20221200009803 del 11 de octubre del 2022, solicitud de evidencias de acciones vencidas.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21/06/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x v="22"/>
    <d v="2021-09-22T00:00:00"/>
    <x v="0"/>
    <x v="31"/>
    <s v="La insuficiencia  de personal afecta de manera significativa la gestión de seguiniento y control de las actividades de cartera especialmente las de recaudo y el pago por parte del tercero. "/>
    <x v="3"/>
    <s v="NIVEL CENTRAL"/>
    <x v="4"/>
    <m/>
    <s v="x"/>
    <s v="De Mejora"/>
    <x v="37"/>
    <d v="2021-11-01T00:00:00"/>
    <x v="4"/>
    <s v="CERRADA"/>
    <s v="CERRADA"/>
    <s v="Matriz de excel llamadas telefónicas, correos electrónicos y/u oficios vía orfeo "/>
    <s v="CANTIDAD"/>
    <n v="100"/>
    <m/>
    <m/>
    <s v="LUIS EBERTO COCA GONZÁLEZ"/>
    <m/>
    <m/>
    <m/>
    <x v="1"/>
    <x v="3"/>
    <s v="Suscrito mediante memorando No 20211200012093 del  No 21-12-2021_x000a__x000a_Memorando 20221200009803 del 11 de octubre del 2022, solicitud de evidencias de acciones vencidas.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21/06/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x v="23"/>
    <d v="2021-09-22T00:00:00"/>
    <x v="0"/>
    <x v="32"/>
    <s v="Desconocimiento del proceso procedimiento GRFN_PR_ 20  que genera  la falta de un funcionario para el desarrollo de la actividad 12 del procedimiento en mención."/>
    <x v="3"/>
    <s v="NIVEL CENTRAL"/>
    <x v="4"/>
    <m/>
    <s v="x"/>
    <s v="Correctiva"/>
    <x v="38"/>
    <d v="2021-11-01T00:00:00"/>
    <x v="4"/>
    <s v="CERRADA"/>
    <s v="CERRADA"/>
    <s v="Memorando"/>
    <s v="CANTIDAD"/>
    <n v="1"/>
    <m/>
    <m/>
    <s v="LUIS EBERTO COCA GONZÁLEZ"/>
    <m/>
    <m/>
    <m/>
    <x v="1"/>
    <x v="3"/>
    <s v="Suscrito mediante memorando No 20211200012093 del  No 21-12-2021_x000a__x000a_Memorando 20221200009803 del 11 de octubre del 2022, solicitud de evidencias de acciones vencidas.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06/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x v="1"/>
    <d v="2021-09-22T00:00:00"/>
    <x v="0"/>
    <x v="32"/>
    <s v="Desconocimiento del proceso procedimiento GRFN_PR_ 20  que genera  la falta de un funcionario para el desarrollo de la actividad 12 del procedimiento en mención."/>
    <x v="3"/>
    <s v="NIVEL CENTRAL"/>
    <x v="4"/>
    <m/>
    <s v="x"/>
    <s v="Correctiva"/>
    <x v="39"/>
    <d v="2021-11-01T00:00:00"/>
    <x v="4"/>
    <n v="274"/>
    <s v="VENCIDA"/>
    <s v="Memorando"/>
    <s v="CANTIDAD"/>
    <n v="1"/>
    <m/>
    <m/>
    <s v="LUIS EBERTO COCA GONZÁLEZ"/>
    <m/>
    <m/>
    <m/>
    <x v="0"/>
    <x v="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x v="1"/>
    <d v="2021-09-22T00:00:00"/>
    <x v="0"/>
    <x v="32"/>
    <s v="Desconocimiento del proceso procedimiento GRFN_PR_ 20  que genera  la falta de un funcionario para el desarrollo de la actividad 12 del procedimiento en mención."/>
    <x v="3"/>
    <s v="NIVEL CENTRAL"/>
    <x v="4"/>
    <m/>
    <s v="x"/>
    <s v="Correctiva"/>
    <x v="40"/>
    <d v="2021-11-01T00:00:00"/>
    <x v="4"/>
    <n v="274"/>
    <s v="VENCIDA"/>
    <s v="Manual"/>
    <s v="CANTIDAD"/>
    <n v="1"/>
    <m/>
    <m/>
    <s v="LUIS EBERTO COCA GONZÁLEZ"/>
    <m/>
    <m/>
    <m/>
    <x v="0"/>
    <x v="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_x000a_"/>
  </r>
  <r>
    <s v="AUDITORÍA INTERNA "/>
    <x v="1"/>
    <d v="2021-09-22T00:00:00"/>
    <x v="0"/>
    <x v="32"/>
    <s v="Desconocimiento del proceso procedimiento GRFN_PR_ 20  que genera  la falta de un funcionario para el desarrollo de la actividad 12 del procedimiento en mención."/>
    <x v="3"/>
    <s v="NIVEL CENTRAL"/>
    <x v="4"/>
    <m/>
    <s v="x"/>
    <s v="Correctiva"/>
    <x v="41"/>
    <d v="2021-11-01T00:00:00"/>
    <x v="4"/>
    <n v="274"/>
    <s v="VENCIDA"/>
    <s v="Memorando"/>
    <s v="CANTIDAD"/>
    <n v="1"/>
    <m/>
    <m/>
    <s v="LUIS EBERTO COCA GONZÁLEZ"/>
    <m/>
    <m/>
    <m/>
    <x v="0"/>
    <x v="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06/06/2023: Mediante memorando No.20231200003083 de fecha 29de may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x v="1"/>
    <d v="2021-09-22T00:00:00"/>
    <x v="0"/>
    <x v="32"/>
    <s v="Desconocimiento del proceso procedimiento GRFN_PR_ 20  que genera  la falta de un funcionario para el desarrollo de la actividad 12 del procedimiento en mención."/>
    <x v="3"/>
    <s v="NIVEL CENTRAL"/>
    <x v="4"/>
    <m/>
    <s v="x"/>
    <s v="Correctiva"/>
    <x v="42"/>
    <d v="2021-11-01T00:00:00"/>
    <x v="4"/>
    <n v="274"/>
    <s v="VENCIDA"/>
    <s v="Procedimiento actualizado y socializado_x000a_Manual FONAM Socializado"/>
    <s v="CANTIDAD"/>
    <n v="2"/>
    <m/>
    <m/>
    <s v="LUIS EBERTO COCA GONZÁLEZ"/>
    <m/>
    <m/>
    <m/>
    <x v="0"/>
    <x v="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x v="1"/>
    <d v="2021-09-22T00:00:00"/>
    <x v="0"/>
    <x v="32"/>
    <s v="Desconocimiento del proceso procedimiento GRFN_PR_ 20  que genera  la falta de un funcionario para el desarrollo de la actividad 12 del procedimiento en mención."/>
    <x v="3"/>
    <s v="NIVEL CENTRAL"/>
    <x v="4"/>
    <m/>
    <s v="x"/>
    <s v="Correctiva"/>
    <x v="43"/>
    <d v="2021-11-01T00:00:00"/>
    <x v="4"/>
    <s v="CERRADA"/>
    <s v="CERRADA"/>
    <s v="Memorando"/>
    <s v="CANTIDAD"/>
    <n v="2"/>
    <m/>
    <m/>
    <s v="LUIS EBERTO COCA GONZÁLEZ"/>
    <m/>
    <m/>
    <m/>
    <x v="1"/>
    <x v="3"/>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x v="24"/>
    <d v="2021-09-22T00:00:00"/>
    <x v="0"/>
    <x v="33"/>
    <s v="Apesar de realizar la programación  PAC acorde a la directriz dada por la Subdirección Administrativa y Financiera, se requiere realizar un  seguimiento riguroso y oportuno a las fechas establecidas para el trámite de pagos a fin de garantizar la ejecución de los recursos solicitados."/>
    <x v="3"/>
    <s v="NIVEL CENTRAL"/>
    <x v="4"/>
    <m/>
    <s v="x"/>
    <s v="Correctiva"/>
    <x v="44"/>
    <d v="2021-10-07T00:00:00"/>
    <x v="4"/>
    <s v="CERRADA"/>
    <s v="CERRADA"/>
    <s v="Memorando"/>
    <s v="CANTIDAD"/>
    <n v="1"/>
    <m/>
    <m/>
    <s v="LUIS EBERTO COCA GONZÁLEZ"/>
    <m/>
    <m/>
    <m/>
    <x v="1"/>
    <x v="3"/>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06/06/20023: Mediante memorando No.20231200002913 de fecha 23 de may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r>
  <r>
    <s v="AUDITORÍA INTERNA "/>
    <x v="1"/>
    <d v="2021-09-22T00:00:00"/>
    <x v="0"/>
    <x v="34"/>
    <s v="No se da cumplimiento al manual de politias contables respecto al diligenciamiento de anexos solicitados por la CGN de notas de ppye anuales e información descriptiva en las notas."/>
    <x v="3"/>
    <s v="NIVEL CENTRAL"/>
    <x v="4"/>
    <m/>
    <s v="x"/>
    <s v="Correctiva"/>
    <x v="45"/>
    <d v="2021-12-01T00:00:00"/>
    <x v="4"/>
    <s v="CERRADA"/>
    <s v="CERRADA"/>
    <s v="Número de Anexos EEFF notas (2) de ppye CGN  - NC y DTS"/>
    <s v="CANTIDAD"/>
    <n v="14"/>
    <m/>
    <m/>
    <s v="LUIS EBERTO COCA GONZÁLEZ"/>
    <m/>
    <m/>
    <m/>
    <x v="1"/>
    <x v="3"/>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x v="1"/>
    <d v="2021-09-22T00:00:00"/>
    <x v="0"/>
    <x v="35"/>
    <s v="Las Direcciones Territoriales no envian oportunamente las certificaciones de cuota de remuneración de los Contratos de Ecoturismo Comunitario con las cuales se consolida la información financiera de todos los contratistas para remitir informe a la SSNA"/>
    <x v="3"/>
    <s v="NIVEL CENTRAL"/>
    <x v="4"/>
    <m/>
    <s v="x"/>
    <s v="Correctiva"/>
    <x v="46"/>
    <d v="2021-12-01T00:00:00"/>
    <x v="4"/>
    <s v="CERRADA"/>
    <s v="CERRADA"/>
    <s v="#  de memorandos"/>
    <s v="CANTIDAD"/>
    <n v="4"/>
    <m/>
    <m/>
    <s v="LUIS EBERTO COCA GONZÁLEZ"/>
    <m/>
    <m/>
    <m/>
    <x v="1"/>
    <x v="4"/>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2/2022 Ampliación del plazo hasta el 30/03/2023.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_x000a_"/>
  </r>
  <r>
    <s v="AUDITORÍA INTERNA "/>
    <x v="25"/>
    <d v="2021-09-22T00:00:00"/>
    <x v="1"/>
    <x v="36"/>
    <m/>
    <x v="3"/>
    <s v="NIVEL CENTRAL"/>
    <x v="4"/>
    <m/>
    <s v="x"/>
    <s v="De Mejora"/>
    <x v="47"/>
    <d v="2021-10-20T00:00:00"/>
    <x v="4"/>
    <s v="CERRADA"/>
    <s v="CERRADA"/>
    <s v="# de procedimientos actualizados"/>
    <s v="CANTIDAD"/>
    <s v="Ajustar el procedimiento actual"/>
    <m/>
    <m/>
    <s v="LUIS EBERTO COCA GONZÁLEZ"/>
    <m/>
    <m/>
    <m/>
    <x v="1"/>
    <x v="3"/>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x v="26"/>
    <d v="2021-09-22T00:00:00"/>
    <x v="1"/>
    <x v="37"/>
    <m/>
    <x v="3"/>
    <s v="NIVEL CENTRAL"/>
    <x v="4"/>
    <m/>
    <s v="x"/>
    <s v="De Mejora"/>
    <x v="48"/>
    <d v="2021-12-01T00:00:00"/>
    <x v="4"/>
    <n v="274"/>
    <s v="VENCIDA"/>
    <s v="# procedimientos actualizados"/>
    <s v="CANTIDAD"/>
    <n v="1"/>
    <m/>
    <m/>
    <s v="LUIS EBERTO COCA GONZÁLEZ"/>
    <m/>
    <m/>
    <m/>
    <x v="0"/>
    <x v="0"/>
    <s v="Suscrito mediante memorando No 20211200012093 del  No 21-12-2021_x000a__x000a_Se aprueba mediante memorando No  20221200010163 del 27 octubre del 2022, ajuste en la fecha de cumplimiento de la acción.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r>
  <r>
    <s v="AUDITORÍA INTERNA "/>
    <x v="27"/>
    <d v="2021-09-22T00:00:00"/>
    <x v="1"/>
    <x v="38"/>
    <m/>
    <x v="3"/>
    <s v="NIVEL CENTRAL"/>
    <x v="4"/>
    <m/>
    <s v="x"/>
    <s v="De Mejora"/>
    <x v="49"/>
    <d v="2021-10-07T00:00:00"/>
    <x v="4"/>
    <s v="CERRADA"/>
    <s v="CERRADA"/>
    <s v="Actualización formato boletín y anexos "/>
    <s v="CANTIDAD"/>
    <n v="1"/>
    <m/>
    <m/>
    <s v="LUIS EBERTO COCA GONZÁLEZ"/>
    <m/>
    <m/>
    <m/>
    <x v="1"/>
    <x v="3"/>
    <s v="Suscrito mediante memorando No 20211200012093 del  No 21-12-2021_x000a__x000a_Memorando 20221200009803 del 11 de octubre del 2022, solicitud de evidencias de acciones vencidas. 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r>
  <r>
    <s v="AUDITORÍA INTERNA "/>
    <x v="1"/>
    <d v="2021-11-22T00:00:00"/>
    <x v="0"/>
    <x v="39"/>
    <s v="Interpretación errada del procedimiento elaboración de boletín de caja y bancos"/>
    <x v="3"/>
    <s v="DTCA"/>
    <x v="1"/>
    <m/>
    <s v="x"/>
    <s v="Correctiva"/>
    <x v="50"/>
    <d v="2022-01-03T00:00:00"/>
    <x v="1"/>
    <n v="394"/>
    <s v="VENCIDA"/>
    <s v="Lista de asistencia con memorias y compromisos"/>
    <s v="CANTIDAD"/>
    <n v="1"/>
    <m/>
    <m/>
    <s v="FANNY SABOGAL AGUDELO"/>
    <m/>
    <m/>
    <m/>
    <x v="0"/>
    <x v="0"/>
    <s v="SUSCRITO MEDIANTE ORFEO RADICADO No 20221200000043 DEL 06-01-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
  </r>
  <r>
    <s v="AUDITORÍA INTERNA "/>
    <x v="1"/>
    <d v="2021-11-22T00:00:00"/>
    <x v="0"/>
    <x v="39"/>
    <s v="Interpretación errada del procedimiento boletín de caja y bancos"/>
    <x v="3"/>
    <s v="DTCA"/>
    <x v="1"/>
    <m/>
    <s v="x"/>
    <s v="Correctiva"/>
    <x v="51"/>
    <d v="2022-01-03T00:00:00"/>
    <x v="14"/>
    <n v="317"/>
    <s v="VENCIDA"/>
    <s v="Acta de reunión de seguimiento"/>
    <s v="CANTIDAD"/>
    <n v="11"/>
    <m/>
    <m/>
    <s v="FANNY SABOGAL AGUDELO"/>
    <m/>
    <m/>
    <m/>
    <x v="0"/>
    <x v="0"/>
    <s v="SUSCRITO MEDIANTE ORFEO RADICADO No 20221200000043 DEL 06-01-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s evidencias no cumplen con la acción programada._x000a__x000a_30/11/2023 Mediante memorando No.20231200006923 del 24 de noviembre del 2023, se solicito al responsable las evidencias  de las acciones que se encuentran en estado abierto vencido."/>
  </r>
  <r>
    <s v="AUDITORÍA INTERNA "/>
    <x v="28"/>
    <d v="2021-11-22T00:00:00"/>
    <x v="0"/>
    <x v="40"/>
    <s v="Interpretación errada del procedimiento boletín de caja y bancos"/>
    <x v="3"/>
    <s v="DTCA"/>
    <x v="1"/>
    <m/>
    <s v="x"/>
    <s v="Correctiva"/>
    <x v="51"/>
    <d v="2022-01-03T00:00:00"/>
    <x v="14"/>
    <n v="317"/>
    <s v="VENCIDA"/>
    <s v="Acta de reunión de seguimiento"/>
    <s v="CANTIDAD"/>
    <n v="11"/>
    <m/>
    <m/>
    <s v="ELSA ROSMERY LEÓN - RAYMON SALES"/>
    <m/>
    <m/>
    <m/>
    <x v="0"/>
    <x v="0"/>
    <s v="SUSCRITO MEDIANTE ORFEO RADICADO No 20221200000043 DEL 06-01-2022._x000a_06/06/20023: Mediante memorando No.20231200002913 de fecha 23 de mayo de 2023, se requirió al responsable evidencia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_x000a_30/11/2023 Mediante memorando No.20231200006923 del 24 de noviembre del 2023, se solicito al responsable las evidencias  de las acciones que se encuentran en estado abierto vencido."/>
  </r>
  <r>
    <s v="AUDITORÍA INTERNA "/>
    <x v="1"/>
    <d v="2021-11-22T00:00:00"/>
    <x v="0"/>
    <x v="40"/>
    <s v="Interpretación errada del procedimiento boletín de caja y bancos"/>
    <x v="3"/>
    <s v="DTCA"/>
    <x v="1"/>
    <m/>
    <s v="x"/>
    <s v="Correctiva"/>
    <x v="50"/>
    <d v="2022-01-03T00:00:00"/>
    <x v="1"/>
    <n v="394"/>
    <s v="VENCIDA"/>
    <s v="Lista de asistencia con memorias y compromisos"/>
    <s v="CANTIDAD"/>
    <n v="1"/>
    <m/>
    <m/>
    <s v="FANNY SABOGAL AGUDELO"/>
    <m/>
    <m/>
    <m/>
    <x v="0"/>
    <x v="0"/>
    <s v="SUSCRITO MEDIANTE ORFEO RADICADO No 20221200000043 DEL 06-01-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s evidencias no cumplen con la acción programada."/>
  </r>
  <r>
    <s v="AUDITORÍA INTERNA "/>
    <x v="29"/>
    <d v="2021-11-22T00:00:00"/>
    <x v="0"/>
    <x v="41"/>
    <s v="Se priorizó la política cero papel al cargar los soportes en el expediente contractual y no para el proceso GRFinancieros y además"/>
    <x v="3"/>
    <s v="DTCA"/>
    <x v="1"/>
    <m/>
    <s v="x"/>
    <s v="De Corrección"/>
    <x v="52"/>
    <d v="2022-01-03T00:00:00"/>
    <x v="14"/>
    <n v="317"/>
    <s v="VENCIDA"/>
    <s v="Conciliaciones bancarias 2021"/>
    <s v="CANTIDAD"/>
    <n v="12"/>
    <m/>
    <m/>
    <s v="ELSA ROSMERY LEÓN - RAYMON SALES"/>
    <m/>
    <m/>
    <m/>
    <x v="0"/>
    <x v="0"/>
    <s v="SUSCRITO MEDIANTE ORFEO RADICADO No 20221200000043 DEL 06-01-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11-22T00:00:00"/>
    <x v="0"/>
    <x v="42"/>
    <s v="Se priorizó la política cero papel al cargar los soportes en el expediente contractual y no para el proceso GRFinancieros y además"/>
    <x v="3"/>
    <s v="DTCA"/>
    <x v="1"/>
    <m/>
    <s v="x"/>
    <s v="Correctiva"/>
    <x v="53"/>
    <d v="2022-01-03T00:00:00"/>
    <x v="14"/>
    <n v="317"/>
    <s v="VENCIDA"/>
    <s v="Conciliaciones bancarias 2022"/>
    <s v="CANTIDAD"/>
    <n v="12"/>
    <m/>
    <m/>
    <s v="FANNY SABOGAL AGUDELO"/>
    <m/>
    <m/>
    <m/>
    <x v="0"/>
    <x v="0"/>
    <s v="SUSCRITO MEDIANTE ORFEO RADICADO No 20221200000043 DEL 06-01-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_x000a__x000a_30/11/2023 Mediante memorando No.20231200006923 del 24 de noviembre del 2023, se solicito al responsable las evidencias  de las acciones que se encuentran en estado abierto vencido."/>
  </r>
  <r>
    <s v="AUDITORÍA INTERNA "/>
    <x v="30"/>
    <d v="2021-11-22T00:00:00"/>
    <x v="0"/>
    <x v="43"/>
    <s v="No se priorizó las actividades de gestión documental teniendo en cuenta el número de compromisos y documentos que se producen dentro del proceso de gestión de recursos financieros "/>
    <x v="3"/>
    <s v="DTCA"/>
    <x v="1"/>
    <m/>
    <s v="x"/>
    <s v="De Corrección"/>
    <x v="54"/>
    <d v="2022-01-03T00:00:00"/>
    <x v="14"/>
    <n v="317"/>
    <s v="VENCIDA"/>
    <s v="Certificación del coordinador y responsable de gestión documental DTCA"/>
    <s v="CANTIDAD"/>
    <n v="2"/>
    <m/>
    <m/>
    <s v="ELSA ROSMERY LEÓN - RAYMON SALES"/>
    <m/>
    <m/>
    <m/>
    <x v="0"/>
    <x v="0"/>
    <s v="SUSCRITO MEDIANTE ORFEO RADICADO No 20221200000043 DEL 06-01-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SEGUIMIENTO MAPA DE RIESGOS"/>
    <x v="31"/>
    <d v="2021-12-27T00:00:00"/>
    <x v="1"/>
    <x v="44"/>
    <m/>
    <x v="5"/>
    <s v="NIVEL CENTRAL"/>
    <x v="12"/>
    <m/>
    <s v="x"/>
    <s v="De Mejora"/>
    <x v="55"/>
    <d v="2022-01-20T00:00:00"/>
    <x v="15"/>
    <n v="363"/>
    <s v="VENCIDA"/>
    <s v="Número de reportes de riesgos realizados"/>
    <s v="CANTIDAD"/>
    <n v="3"/>
    <m/>
    <m/>
    <s v="LUIS EBERTO COCA GONZÁLEZ - RAIMOND GUILLERMO SALES CONTRERAS"/>
    <m/>
    <m/>
    <m/>
    <x v="0"/>
    <x v="0"/>
    <s v="Suscrito mediante orfeo radicado No 20221200000653 del 24-01-2022."/>
  </r>
  <r>
    <s v="OTRAS FUENTES"/>
    <x v="1"/>
    <d v="2022-03-17T00:00:00"/>
    <x v="1"/>
    <x v="45"/>
    <s v="Falta de capacitación y coordinación entre los reponsables del manejo de la información de bienes y los contadores, para dar aplicabilidad a las politicas relacionadas con el manejo del deteioro y vidas útiles de los bienes al servicio de la entidad"/>
    <x v="5"/>
    <s v="NIVEL CENTRAL"/>
    <x v="12"/>
    <m/>
    <s v="x"/>
    <s v="De Mejora"/>
    <x v="56"/>
    <d v="2022-04-01T00:00:00"/>
    <x v="1"/>
    <n v="394"/>
    <s v="VENCIDA"/>
    <s v="Actas"/>
    <s v="CANTIDAD"/>
    <n v="7"/>
    <m/>
    <m/>
    <s v="LUIS EBERTO COCA GONZÁLEZ - RAIMOND GUILLERMO SALES CONTRERAS"/>
    <m/>
    <m/>
    <m/>
    <x v="0"/>
    <x v="0"/>
    <s v="Se  suscribe plan de mejoramiento por medio de memorando No 20221200002423,   fecha 17 de marzo del 2022. "/>
  </r>
  <r>
    <s v="OTRAS FUENTES"/>
    <x v="1"/>
    <d v="2022-03-17T00:00:00"/>
    <x v="1"/>
    <x v="45"/>
    <s v="Falta de capacitación y coordinación entre los reponsables del manejo de la información de bienes y los contadores, para dar aplicabilidad a las politicas relacionadas con el manejo del deteioro y vidas útiles de los bienes al servicio de la entidad"/>
    <x v="5"/>
    <s v="NIVEL CENTRAL"/>
    <x v="12"/>
    <m/>
    <s v="x"/>
    <s v="De Mejora"/>
    <x v="57"/>
    <d v="2022-04-01T00:00:00"/>
    <x v="4"/>
    <n v="274"/>
    <s v="VENCIDA"/>
    <s v="Resoluciones de baja y planillas de calculo de deterioro"/>
    <s v="CANTIDAD"/>
    <n v="7"/>
    <m/>
    <m/>
    <s v="LUIS EBERTO COCA GONZÁLEZ - RAIMOND GUILLERMO SALES CONTRERAS"/>
    <m/>
    <m/>
    <m/>
    <x v="0"/>
    <x v="0"/>
    <s v="Se  suscribe plan de mejoramiento por medio de memorando No 20221200002423,   fecha 17 de marzo del 2022. _x000a__x000a_15/12/2023: Mediante memorando No. 20231200007243 del 4 de diciembre de 2023, se requirio evidencias de las acciones que se encuenrtan en estado abierto vencidas con el fin de actualizar la matriz."/>
  </r>
  <r>
    <s v="OTRAS FUENTES"/>
    <x v="1"/>
    <d v="2022-03-17T00:00:00"/>
    <x v="1"/>
    <x v="45"/>
    <s v="Falta de capacitación y coordinación entre los reponsables del manejo de la información de bienes y los contadores, para dar aplicabilidad a las politicas relacionadas con el manejo del deteioro y vidas útiles de los bienes al servicio de la entidad"/>
    <x v="5"/>
    <s v="NIVEL CENTRAL"/>
    <x v="12"/>
    <m/>
    <s v="x"/>
    <s v="De Mejora"/>
    <x v="58"/>
    <d v="2022-04-01T00:00:00"/>
    <x v="4"/>
    <n v="274"/>
    <s v="VENCIDA"/>
    <s v="Conciliaciones mensuales"/>
    <s v="CANTIDAD"/>
    <n v="63"/>
    <m/>
    <m/>
    <s v="LUIS EBERTO COCA GONZÁLEZ - RAIMOND GUILLERMO SALES CONTRERAS"/>
    <m/>
    <m/>
    <m/>
    <x v="0"/>
    <x v="0"/>
    <s v="Se  suscribe plan de mejoramiento por medio de memorando No 20221200002423,   fecha 17 de marzo del 2022. "/>
  </r>
  <r>
    <s v="OTRAS FUENTES"/>
    <x v="32"/>
    <d v="2021-10-19T00:00:00"/>
    <x v="0"/>
    <x v="46"/>
    <s v="Falta de revisión periódica del Plan de Emergencia de nivel central para generar  actualizaciones."/>
    <x v="6"/>
    <s v="NIVEL CENTRAL"/>
    <x v="10"/>
    <m/>
    <s v="x"/>
    <s v="De Corrección"/>
    <x v="59"/>
    <d v="2022-01-01T00:00:00"/>
    <x v="8"/>
    <n v="151"/>
    <s v="VENCIDA"/>
    <s v="Numero de documentos actualizados "/>
    <s v="CANTIDAD"/>
    <n v="1"/>
    <m/>
    <m/>
    <s v="FANNY SABOGAL AGUDELO"/>
    <m/>
    <m/>
    <m/>
    <x v="0"/>
    <x v="0"/>
    <s v="19/04/2023 :Mediante orfeo no.20221200000053 de fecha  06-01-2022 se suscribe Plan de Mejoramiento_x000a_19/04/2023: Mediante memorando no 20214400010123 de fecha 17-12-2021 el responsable anexa el Plan de Mejoramiento_x000a_19/04/2023: Mediante memorando no 20224400013803 de fecha 29-12-2022 el responsable solicitó prórroga para el cumplimiento del Plan de Mejoramiento con fecha maxima de 28 de febrero de 2023_x000a_19/04/2023: Mediante memorando no 20231200000023de fecha 03-01-2023 el Grupo de Control concedió prorroga hasta 28 de febrero de 2023_x000a_19/04/2023: El Grupo de Control Interno evidenció la socializaciómn &quot;Capacitar al personal para promover Estilos de Vida y Habitos Saludables, Socializar cambios en plan de emergencias del Nivel Central  y los procedimientos operativos normalizados&quot; _x000a__x000a_26/05/2023: Mediante memorando 20231200002993, del 25 de mayo de 2023, el grupo de Control Interno solicitó las evidencias del cumplimiento de las acciones vencidas.  Sin embargo, con correo electrónico de 20/05/2023 el grupo de Talento Humano envió aclaración con respecto a las acciones vencidas. Por lo anterior se programará reunión para el mes de junio con el fin de verificar las evidencias._x000a__x000a_06/06/2023: Mediante memorando No. 20231200002883 de fecha 9 de mayo de 2023, el Grupo de Control Interno autorizó prórroga hasta el 31 de Julio de 2023._x000a__x000a_27/06/2023: mediante memorando 20231200003573 del 27 de junio de 2023, se informa al responsable la actulización de la Matriz del Plan de Mejoramiento por parte del GCI con relación a la prorroga concedida hasta el 31 de julio de 2023._x000a__x000a_15/12/2023: Mediante memorando No. 20231200007233 del 4 de diciembre de 2023, se requirio evidencias de las acciones que se encuenrtan en estado abierto vencidas con el fin de actualizar la matriz."/>
  </r>
  <r>
    <s v="OTRAS FUENTES"/>
    <x v="1"/>
    <d v="2021-10-19T00:00:00"/>
    <x v="0"/>
    <x v="46"/>
    <s v="Falta de revisión periódica del Plan de Emergencia de nivel central para generar  actualizaciones."/>
    <x v="6"/>
    <s v="NIVEL CENTRAL"/>
    <x v="10"/>
    <m/>
    <s v="x"/>
    <s v="Correctiva"/>
    <x v="60"/>
    <d v="2022-01-01T00:00:00"/>
    <x v="8"/>
    <n v="151"/>
    <s v="VENCIDA"/>
    <s v="Numero de documentos que definen periodicidad de revisión plan de emergencias del nivel central"/>
    <s v="CANTIDAD"/>
    <n v="1"/>
    <m/>
    <m/>
    <s v="FANNY SABOGAL AGUDELO"/>
    <m/>
    <m/>
    <m/>
    <x v="0"/>
    <x v="0"/>
    <s v="19/04/2023 :Mediante orfeo no.20221200000053 de fecha  06-01-2022 se suscribe Plan de Mejoramiento_x000a_19/04/2023: Mediante memorando no 20214400010123 de fecha 17-12-2021 el responsable anexa el Plan de Mejoramiento_x000a_19/04/2023: Mediante memorando no 20224400013803 de fecha 29-12-2022 el responsable solicitó prórroga para el cumplimiento del Plan de Mejoramiento con fecha maxima de 28 de febrero de 2023_x000a_19/04/2023: Mediante memorando no 20231200000023de fecha 03-01-2023 el Grupo de Control concedió prorroga hasta 28 de febrero de 2023_x000a_19/04/2023: El Grupo de Control Interno evidenció la socializaciómn &quot;Capacitar al personal para promover Estilos de Vida y Habitos Saludables, Socializar cambios en plan de emergencias del Nivel Central  y los procedimientos operativos normalizados&quot; _x000a_06/06/2023: Mediante memorando No. 20231200002883 de fecha 9 de mayo de 2023, el Grupo de Control Interno autorizó prórroga hasta el 31 de Julio de 2023_x000a_15/12/2023: Mediante memorando No. 20231200007233 del 4 de diciembre de 2023, se requirio evidencias de las acciones que se encuenrtan en estado abierto vencidas con el fin de actualizar la matriz."/>
  </r>
  <r>
    <s v="OTRAS FUENTES"/>
    <x v="1"/>
    <d v="2021-10-19T00:00:00"/>
    <x v="0"/>
    <x v="46"/>
    <s v="Falta de revisión periódica del Plan de Emergencia de nivel central para generar  actualizaciones."/>
    <x v="6"/>
    <s v="NIVEL CENTRAL"/>
    <x v="10"/>
    <m/>
    <s v="x"/>
    <s v="Correctiva"/>
    <x v="61"/>
    <d v="2022-01-01T00:00:00"/>
    <x v="8"/>
    <n v="151"/>
    <s v="VENCIDA"/>
    <s v="Numero de socializaciones del plan de emergencias del nivel central"/>
    <s v="CANTIDAD"/>
    <n v="1"/>
    <m/>
    <m/>
    <s v="FANNY SABOGAL AGUDELO"/>
    <m/>
    <m/>
    <m/>
    <x v="0"/>
    <x v="0"/>
    <s v="19/04/2023 :Mediante orfeo no.20221200000053 de fecha  06-01-2022 se suscribe Plan de Mejoramiento_x000a_19/04/2023: Mediante memorando no 20214400010123 de fecha 17-12-2021 el responsable anexa el Plan de Mejoramiento_x000a_19/04/2023: Mediante memorando no 20224400013803 de fecha 29-12-2022 el responsable solicitó prórroga para el cumplimiento del Plan de Mejoramiento con fecha maxima de 28 de febrero de 2023_x000a_19/04/2023: Mediante orfeo no. 20234400001263  de fecha 24-02-2023 el responsable solicito el de envió de planos del Nivel Central actualizados_x000a_19/04/2023: Mediante memorando no 20231200000023de fecha 03-01-2023 el Grupo de Control concedió prorroga hasta 28 de febrero de 2023_x000a_19/04/2023: El Grupo de Control Interno evidencio en ell Plan de Emergencias del nivel central el cual será actualizado cada año._x000a_06/06/2023: Mediante memorando No. 20231200002883 de fecha 9 de mayo de 2023, el Grupo de Control Interno autorizó prórroga hasta el 31 de Julio de 2023._x000a_15/12/2023: Mediante memorando No. 20231200007233 del 4 de diciembre de 2023, se requirio evidencias de las acciones que se encuenrtan en estado abierto vencidas con el fin de actualizar la matriz."/>
  </r>
  <r>
    <s v="OTRAS FUENTES"/>
    <x v="1"/>
    <d v="2021-10-19T00:00:00"/>
    <x v="0"/>
    <x v="46"/>
    <s v="Falta de revisión periódica del Plan de Emergencia de nivel central para generar  actualizaciones."/>
    <x v="6"/>
    <s v="NIVEL CENTRAL"/>
    <x v="10"/>
    <m/>
    <s v="x"/>
    <s v="Correctiva"/>
    <x v="62"/>
    <d v="2022-01-01T00:00:00"/>
    <x v="8"/>
    <n v="151"/>
    <s v="VENCIDA"/>
    <s v="Numero de capacitaciones realizadas de &quot;Que hacer en caso de una emergencia&quot;"/>
    <s v="CANTIDAD"/>
    <n v="1"/>
    <m/>
    <m/>
    <s v="FANNY SABOGAL AGUDELO"/>
    <m/>
    <m/>
    <m/>
    <x v="0"/>
    <x v="0"/>
    <s v="19/04/2023 :Mediante orfeo no.20221200000053 de fecha  06-01-2022 se suscribe Plan de Mejoramiento_x000a_19/04/2023: Mediante memorando no 20214400010123 de fecha 17-12-2021 el responsable anexa el Plan de Mejoramiento_x000a_19/04/2023: Mediante memorando no 20224400013803 de fecha 29-12-2022 el responsable solicitó prórroga para el cumplimiento del Plan de Mejoramiento con fecha maxima de 28 de febrero de 2023_x000a_19/04/2023: Mediante memorando no 20231200000023de fecha 03-01-2023 el Grupo de Control concedió prorroga hasta 28 de febrero de 2023_x000a_06/06/2023: Mediante memorando No. 20231200002883 de fecha 9 de mayo de 2023, el Grupo de Control Interno autorizó prórroga hasta el 31 de Julio de 2023_x000a__x000a_15/12/2023: Mediante memorando No. 20231200007233 del 4 de diciembre de 2023, se requirio evidencias de las acciones que se encuenrtan en estado abierto vencidas con el fin de actualizar la matriz."/>
  </r>
  <r>
    <s v="EVALUACIÓN AL SISTEMA DE CONTROL INTERNO"/>
    <x v="33"/>
    <d v="2021-12-15T00:00:00"/>
    <x v="0"/>
    <x v="47"/>
    <s v="Porque el proceso de Talento Humano no tenia contemplado los controles correspondientes para efectuar la entrega del cargo."/>
    <x v="6"/>
    <s v="NIVEL CENTRAL"/>
    <x v="10"/>
    <m/>
    <s v="x"/>
    <s v="Correctiva"/>
    <x v="63"/>
    <d v="2022-03-28T00:00:00"/>
    <x v="16"/>
    <n v="562"/>
    <s v="VENCIDA"/>
    <s v="Formato oficializado y socializado."/>
    <s v="CANTIDAD"/>
    <n v="1"/>
    <m/>
    <m/>
    <s v="FANNY SABOGAL AGUDELO"/>
    <m/>
    <m/>
    <m/>
    <x v="0"/>
    <x v="0"/>
    <s v="Se suscribe mediante memorando 20221200003633_x000a__x000a_26/05/2023: Mediante memorando 20231200002993, del 25 de mayo de 2023, el grupo de Control Interno solicitó las evidencias del cumplimiento de las acciones vencidas. "/>
  </r>
  <r>
    <s v="EVALUACIÓN AL SISTEMA DE CONTROL INTERNO"/>
    <x v="1"/>
    <d v="2021-12-15T00:00:00"/>
    <x v="0"/>
    <x v="47"/>
    <s v="Porque el proceso de Talento Humano no tenia contemplado los controles correspondientes para efectuar la entrega del cargo."/>
    <x v="6"/>
    <s v="NIVEL CENTRAL"/>
    <x v="10"/>
    <m/>
    <s v="x"/>
    <s v="Correctiva"/>
    <x v="64"/>
    <d v="2022-03-28T00:00:00"/>
    <x v="16"/>
    <n v="562"/>
    <s v="VENCIDA"/>
    <s v="Documento oficializado y socializado."/>
    <s v="CANTIDAD"/>
    <n v="1"/>
    <m/>
    <m/>
    <s v="FANNY SABOGAL AGUDELO"/>
    <m/>
    <m/>
    <m/>
    <x v="0"/>
    <x v="0"/>
    <s v="Se suscribe mediante memorando 20221200003633_x000a__x000a_23/05/2023: Mediante memorando 20231200002993, del 25 de mayo de 2023, el grupo de Control Interno solicitó las evidencias del cumplimiento de las acciones vencidas. "/>
  </r>
  <r>
    <s v="AUDITORÍA INTERNA "/>
    <x v="34"/>
    <d v="2021-12-20T00:00:00"/>
    <x v="0"/>
    <x v="48"/>
    <s v="No se realizo la publicaciòn de la informaciòn en el portal WEB incumpliendo la Resolución No 1519 de 2020."/>
    <x v="8"/>
    <s v="NIVEL CENTRAL"/>
    <x v="5"/>
    <m/>
    <s v="x"/>
    <s v="De Corrección"/>
    <x v="65"/>
    <d v="2022-02-18T00:00:00"/>
    <x v="17"/>
    <n v="364"/>
    <s v="VENCIDA"/>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1"/>
    <d v="2021-12-20T00:00:00"/>
    <x v="0"/>
    <x v="48"/>
    <s v="No se realizo la publicaciòn de la informaciòn en el portal WEB incumpliendo la Resolución No 1519 de 2020."/>
    <x v="8"/>
    <s v="NIVEL CENTRAL"/>
    <x v="5"/>
    <m/>
    <s v="x"/>
    <s v="Correctiva"/>
    <x v="66"/>
    <d v="2022-02-18T00:00:00"/>
    <x v="17"/>
    <n v="364"/>
    <s v="VENCIDA"/>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35"/>
    <d v="2021-12-20T00:00:00"/>
    <x v="0"/>
    <x v="49"/>
    <s v="No se realizo la publicaciòn de la informaciòn en el portal WEB incumpliendo la Resolución No 1519 de 2020."/>
    <x v="8"/>
    <s v="NIVEL CENTRAL"/>
    <x v="5"/>
    <m/>
    <s v="x"/>
    <s v="De Corrección"/>
    <x v="65"/>
    <d v="2022-02-18T00:00:00"/>
    <x v="17"/>
    <n v="364"/>
    <s v="VENCIDA"/>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1"/>
    <d v="2021-12-20T00:00:00"/>
    <x v="0"/>
    <x v="49"/>
    <s v="No se realizo la publicaciòn de la informaciòn en el portal WEB incumpliendo la Resolución No 1519 de 2020."/>
    <x v="8"/>
    <s v="NIVEL CENTRAL"/>
    <x v="5"/>
    <m/>
    <s v="x"/>
    <s v="Correctiva"/>
    <x v="67"/>
    <d v="2022-02-18T00:00:00"/>
    <x v="17"/>
    <n v="364"/>
    <s v="VENCIDA"/>
    <s v="Número de comunicaciones (Correo, Memorando, Circular) enviadas "/>
    <s v="CANTIDAD"/>
    <n v="2"/>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36"/>
    <d v="2021-12-20T00:00:00"/>
    <x v="0"/>
    <x v="50"/>
    <s v="No se realizo la publicaciòn de la informaciòn en el portal WEB incumpliendo la Resolución No 1519 de 2020."/>
    <x v="8"/>
    <s v="NIVEL CENTRAL"/>
    <x v="5"/>
    <m/>
    <s v="x"/>
    <s v="De Corrección"/>
    <x v="65"/>
    <d v="2022-02-18T00:00:00"/>
    <x v="17"/>
    <n v="364"/>
    <s v="VENCIDA"/>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1"/>
    <d v="2021-12-20T00:00:00"/>
    <x v="0"/>
    <x v="50"/>
    <s v="No se realizo la publicaciòn de la informaciòn en el portal WEB incumpliendo la Resolución No 1519 de 2020."/>
    <x v="8"/>
    <s v="NIVEL CENTRAL"/>
    <x v="5"/>
    <m/>
    <s v="x"/>
    <s v="Correctiva"/>
    <x v="67"/>
    <d v="2022-02-18T00:00:00"/>
    <x v="17"/>
    <n v="364"/>
    <s v="VENCIDA"/>
    <s v="Número de comunicaciones (Correo, Memorando, Circular) enviadas"/>
    <s v="CANTIDAD"/>
    <n v="2"/>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37"/>
    <d v="2021-12-20T00:00:00"/>
    <x v="0"/>
    <x v="51"/>
    <s v="No se realizo la publicaciòn de la informaciòn en el portal WEB incumpliendo la Resolución No 1519 de 2020."/>
    <x v="8"/>
    <s v="NIVEL CENTRAL"/>
    <x v="5"/>
    <m/>
    <s v="x"/>
    <s v="De Corrección"/>
    <x v="65"/>
    <d v="2022-02-18T00:00:00"/>
    <x v="17"/>
    <n v="364"/>
    <s v="VENCIDA"/>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1"/>
    <d v="2021-12-20T00:00:00"/>
    <x v="0"/>
    <x v="52"/>
    <s v="No se realizo la publicaciòn de la informaciòn en el portal WEB incumpliendo la Resolución No 1519 de 2020."/>
    <x v="8"/>
    <s v="NIVEL CENTRAL"/>
    <x v="5"/>
    <m/>
    <s v="x"/>
    <s v="Correctiva"/>
    <x v="67"/>
    <d v="2022-02-18T00:00:00"/>
    <x v="17"/>
    <n v="364"/>
    <s v="VENCIDA"/>
    <s v="Número de comunicaciones (Correo, Memorando, Circular) enviadas"/>
    <s v="CANTIDAD"/>
    <n v="2"/>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38"/>
    <d v="2021-12-20T00:00:00"/>
    <x v="0"/>
    <x v="53"/>
    <s v="No se realizo la publicaciòn de la informaciòn en el portal WEB incumpliendo la Resolución No 1519 de 2020."/>
    <x v="8"/>
    <s v="NIVEL CENTRAL"/>
    <x v="5"/>
    <m/>
    <s v="x"/>
    <s v="De Corrección"/>
    <x v="65"/>
    <d v="2022-02-18T00:00:00"/>
    <x v="17"/>
    <n v="364"/>
    <s v="VENCIDA"/>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1"/>
    <d v="2021-12-20T00:00:00"/>
    <x v="0"/>
    <x v="54"/>
    <s v="No se realizo la publicaciòn de la informaciòn en el portal WEB incumpliendo la Resolución No 1519 de 2020."/>
    <x v="8"/>
    <s v="NIVEL CENTRAL"/>
    <x v="5"/>
    <m/>
    <s v="x"/>
    <s v="Correctiva"/>
    <x v="67"/>
    <d v="2022-02-18T00:00:00"/>
    <x v="17"/>
    <n v="364"/>
    <s v="VENCIDA"/>
    <s v="Número de comunicaciones (Correo, Memorando, Circular) enviadas"/>
    <s v="CANTIDAD"/>
    <n v="2"/>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39"/>
    <d v="2021-12-20T00:00:00"/>
    <x v="0"/>
    <x v="55"/>
    <s v="No se realizo la publicaciòn de la informaciòn en el portal WEB incumpliendo la Resolución No 1519 de 2020."/>
    <x v="8"/>
    <s v="NIVEL CENTRAL"/>
    <x v="5"/>
    <m/>
    <s v="x"/>
    <s v="De Corrección"/>
    <x v="65"/>
    <d v="2022-02-18T00:00:00"/>
    <x v="17"/>
    <n v="364"/>
    <s v="VENCIDA"/>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1"/>
    <d v="2021-12-20T00:00:00"/>
    <x v="0"/>
    <x v="56"/>
    <s v="No se realizo la publicaciòn de la informaciòn en el portal WEB incumpliendo la Resolución No 1519 de 2020."/>
    <x v="8"/>
    <s v="NIVEL CENTRAL"/>
    <x v="5"/>
    <m/>
    <s v="x"/>
    <s v="Correctiva"/>
    <x v="67"/>
    <d v="2022-02-18T00:00:00"/>
    <x v="17"/>
    <n v="364"/>
    <s v="VENCIDA"/>
    <s v="Número de comunicaciones (Correo, Memorando, Circular) enviadas"/>
    <s v="CANTIDAD"/>
    <n v="2"/>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40"/>
    <d v="2021-12-20T00:00:00"/>
    <x v="0"/>
    <x v="57"/>
    <s v="No se realizo la publicaciòn de la informaciòn en el portal WEB incumpliendo la Resolución No 1519 de 2020."/>
    <x v="8"/>
    <s v="NIVEL CENTRAL"/>
    <x v="5"/>
    <m/>
    <s v="x"/>
    <s v="De Corrección"/>
    <x v="65"/>
    <d v="2022-02-18T00:00:00"/>
    <x v="17"/>
    <n v="364"/>
    <s v="VENCIDA"/>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1"/>
    <d v="2021-12-20T00:00:00"/>
    <x v="0"/>
    <x v="58"/>
    <s v="No se realizo la publicaciòn de la informaciòn en el portal WEB incumpliendo la Resolución No 1519 de 2020."/>
    <x v="8"/>
    <s v="NIVEL CENTRAL"/>
    <x v="5"/>
    <m/>
    <s v="x"/>
    <s v="Correctiva"/>
    <x v="67"/>
    <d v="2022-02-18T00:00:00"/>
    <x v="17"/>
    <n v="364"/>
    <s v="VENCIDA"/>
    <s v="Número de comunicaciones (Correo, Memorando, Circular) enviadas"/>
    <s v="CANTIDAD"/>
    <n v="2"/>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41"/>
    <d v="2021-12-20T00:00:00"/>
    <x v="0"/>
    <x v="59"/>
    <s v="No se realizo la publicaciòn de la informaciòn en el portal WEB incumpliendo la Resolución No 1519 de 2020."/>
    <x v="8"/>
    <s v="NIVEL CENTRAL"/>
    <x v="5"/>
    <m/>
    <s v="x"/>
    <s v="De Corrección"/>
    <x v="65"/>
    <d v="2022-02-18T00:00:00"/>
    <x v="17"/>
    <n v="364"/>
    <s v="VENCIDA"/>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1"/>
    <d v="2021-12-20T00:00:00"/>
    <x v="0"/>
    <x v="60"/>
    <s v="No se realizo la publicaciòn de la informaciòn en el portal WEB incumpliendo la Resolución No 1519 de 2020."/>
    <x v="8"/>
    <s v="NIVEL CENTRAL"/>
    <x v="5"/>
    <m/>
    <s v="x"/>
    <s v="Correctiva"/>
    <x v="67"/>
    <d v="2022-02-18T00:00:00"/>
    <x v="17"/>
    <n v="364"/>
    <s v="VENCIDA"/>
    <s v="Número de comunicaciones (Correo, Memorando, Circular) enviadas"/>
    <s v="CANTIDAD"/>
    <n v="2"/>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42"/>
    <d v="2021-12-20T00:00:00"/>
    <x v="0"/>
    <x v="61"/>
    <s v="No se realizo la publicaciòn de la informaciòn en el portal WEB incumpliendo la Resolución No 1519 de 2020."/>
    <x v="8"/>
    <s v="NIVEL CENTRAL"/>
    <x v="5"/>
    <m/>
    <s v="x"/>
    <s v="De Corrección"/>
    <x v="65"/>
    <d v="2022-02-18T00:00:00"/>
    <x v="17"/>
    <n v="364"/>
    <s v="VENCIDA"/>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1"/>
    <d v="2021-12-20T00:00:00"/>
    <x v="0"/>
    <x v="61"/>
    <s v="No se realizo la publicaciòn de la informaciòn en el portal WEB incumpliendo la Resolución No 1519 de 2020."/>
    <x v="8"/>
    <s v="NIVEL CENTRAL"/>
    <x v="5"/>
    <m/>
    <s v="x"/>
    <s v="Correctiva"/>
    <x v="67"/>
    <d v="2022-02-18T00:00:00"/>
    <x v="17"/>
    <n v="364"/>
    <s v="VENCIDA"/>
    <s v="Número de acciones de comunicación realizadas"/>
    <s v="CANTIDAD"/>
    <n v="2"/>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43"/>
    <d v="2021-12-20T00:00:00"/>
    <x v="0"/>
    <x v="62"/>
    <s v="No se realizo la publicaciòn de la informaciòn en el portal WEB incumpliendo la Resolución No 1519 de 2020."/>
    <x v="8"/>
    <s v="NIVEL CENTRAL"/>
    <x v="5"/>
    <m/>
    <s v="x"/>
    <s v="De Corrección"/>
    <x v="65"/>
    <d v="2022-02-18T00:00:00"/>
    <x v="17"/>
    <n v="364"/>
    <s v="VENCIDA"/>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1"/>
    <d v="2021-12-20T00:00:00"/>
    <x v="0"/>
    <x v="62"/>
    <s v="No se realizo la publicaciòn de la informaciòn en el portal WEB incumpliendo la Resolución No 1519 de 2020."/>
    <x v="8"/>
    <s v="NIVEL CENTRAL"/>
    <x v="5"/>
    <m/>
    <s v="x"/>
    <s v="Correctiva"/>
    <x v="67"/>
    <d v="2022-02-18T00:00:00"/>
    <x v="17"/>
    <n v="364"/>
    <s v="VENCIDA"/>
    <s v="Número de comunicaciones (Correo, Memorando, Circular) enviadas"/>
    <s v="CANTIDAD"/>
    <n v="2"/>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44"/>
    <d v="2021-12-20T00:00:00"/>
    <x v="0"/>
    <x v="63"/>
    <s v="No se realizo la publicaciòn de la informaciòn en el portal WEB incumpliendo la Resolución No 1519 de 2020."/>
    <x v="8"/>
    <s v="NIVEL CENTRAL"/>
    <x v="5"/>
    <m/>
    <s v="x"/>
    <s v="De Corrección"/>
    <x v="65"/>
    <d v="2022-02-18T00:00:00"/>
    <x v="17"/>
    <n v="364"/>
    <s v="VENCIDA"/>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ÍA INTERNA "/>
    <x v="1"/>
    <d v="2021-12-20T00:00:00"/>
    <x v="0"/>
    <x v="63"/>
    <s v="No se realizo la publicaciòn de la informaciòn en el portal WEB incumpliendo la Resolución No 1519 de 2020."/>
    <x v="8"/>
    <s v="NIVEL CENTRAL"/>
    <x v="5"/>
    <m/>
    <s v="x"/>
    <s v="Correctiva"/>
    <x v="67"/>
    <d v="2022-02-18T00:00:00"/>
    <x v="17"/>
    <n v="364"/>
    <s v="VENCIDA"/>
    <s v="Número de comunicaciones (Correo, Memorando, Circular) enviadas"/>
    <s v="CANTIDAD"/>
    <n v="2"/>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SEGUIMIENTO MAPA DE RIESGOS"/>
    <x v="1"/>
    <d v="2022-02-16T00:00:00"/>
    <x v="1"/>
    <x v="64"/>
    <s v="Ausencia de directrices formales, específicas, que indiquen que en los vistos buenos de los estudios previos se establezca la responsabilidad técnica y financiera."/>
    <x v="1"/>
    <s v="DTCA"/>
    <x v="1"/>
    <m/>
    <s v="x"/>
    <s v="De Mejora"/>
    <x v="68"/>
    <d v="2022-05-15T00:00:00"/>
    <x v="1"/>
    <n v="394"/>
    <s v="VENCIDA"/>
    <s v="Actas de seguimiento"/>
    <s v="CANTIDAD"/>
    <n v="2"/>
    <m/>
    <m/>
    <s v="FANNY SABOGAL AGUDELO"/>
    <m/>
    <m/>
    <m/>
    <x v="0"/>
    <x v="0"/>
    <s v="Mediante memorando radicado con orfeo No 20221200006523 de fecha 28 de junio de 2022 se aprueba plan de mejoramiento- Gestión 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SEGUIMIENTO MAPA DE RIESGOS"/>
    <x v="1"/>
    <d v="2022-02-16T00:00:00"/>
    <x v="1"/>
    <x v="65"/>
    <s v="Ausencia de directrices formales, específicas, que indiquen que en los vistos buenos de los estudios previos se establezca la responsabilidad técnica y financiera."/>
    <x v="1"/>
    <s v="DTCA"/>
    <x v="1"/>
    <m/>
    <s v="x"/>
    <s v="De Mejora"/>
    <x v="68"/>
    <d v="2022-05-15T00:00:00"/>
    <x v="1"/>
    <n v="394"/>
    <s v="VENCIDA"/>
    <s v="Actas de seguimiento"/>
    <s v="CANTIDAD"/>
    <n v="2"/>
    <m/>
    <m/>
    <s v="FANNY SABOGAL AGUDELO"/>
    <m/>
    <m/>
    <m/>
    <x v="0"/>
    <x v="0"/>
    <s v="Mediante memorando radicado con orfeo No 20221200006523 de fecha 28 de junio de 2022 se aprueba plan de mejoramiento- Gestión 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45"/>
    <d v="2021-09-23T00:00:00"/>
    <x v="0"/>
    <x v="66"/>
    <s v="El tiempo establecido por la ley no es suficiente, por cuanto el tiempo de los 15 días se debe contar desde vencimiento del término para presentar alegatos de conclusión y no desde el término del periodo probatorio; además para realizar el fallo se requiere los informes técnicos-jurídicos de acuerdo a la sanción a imponer, que requieren tiempo adicional para su elaboración y no se cuenta personal juridico y técnico suficiente . "/>
    <x v="9"/>
    <s v="DTAO"/>
    <x v="11"/>
    <m/>
    <s v="x"/>
    <s v="Correctiva"/>
    <x v="69"/>
    <d v="2022-05-25T00:00:00"/>
    <x v="18"/>
    <n v="102"/>
    <s v="VENCIDA"/>
    <s v="Actos administrativos "/>
    <s v="PORCENTAJE"/>
    <n v="100"/>
    <m/>
    <m/>
    <s v="ELSA ROSMERY LEÓN "/>
    <m/>
    <m/>
    <m/>
    <x v="0"/>
    <x v="0"/>
    <s v="Se suscribe mediante memorando 20221200005193  del 02 de junio de 2022_x000a__x000a__x000a_11/08/2023: Mediante memorando No. 20231200004693 del 15 de agosto de 2023, el Grupo de Control Interno requiero  evidencia de las acciones vencidas._x000a__x000a__x000a_25/08/2023: Mediante memorando No. 20236000005233 del 22 de agosto de 2023, el responsable  solicitó prorroga para el cumplimiento de la acción,  el Grupo de Control Interno concedió prorroga para el 18 de septiembre de 2023,_x000a__x000a__x000a_30/11/2023 Mediante memorando 20231200006913 del 24 de noviembre del 2023, se solicito al responsable las evidencias  de las acciones que se encuentran en estado abierto vencido."/>
  </r>
  <r>
    <s v="AUDITORÍA INTERNA "/>
    <x v="46"/>
    <d v="2022-03-11T00:00:00"/>
    <x v="0"/>
    <x v="67"/>
    <s v=" El procedimiento de actualización de instrumentos de planeación vigente, no es  lo suficientemente explicíto  para responder  a las particularidades del relacionamiento, tiempos y dinámicas de los territorios de las áreas protegidas traslapadas o relacionadas con grupos étnicos."/>
    <x v="0"/>
    <s v="NIVEL CENTRAL"/>
    <x v="7"/>
    <m/>
    <s v="x"/>
    <s v="Correctiva"/>
    <x v="70"/>
    <d v="2022-05-01T00:00:00"/>
    <x v="1"/>
    <s v="CERRADA"/>
    <s v="CERRADA"/>
    <s v="Procedimiento actualizado"/>
    <s v="CANTIDAD"/>
    <n v="1"/>
    <m/>
    <m/>
    <s v="PAULA ANDREA ARCINIEGAS"/>
    <m/>
    <m/>
    <m/>
    <x v="1"/>
    <x v="5"/>
    <s v="15/12/2023: Se suscribió plan de mejoramiento mediante memorando No.20231200008073 del 14 d diciembre de 2023._x000a__x000a_71/2/2023: Mediamente memorando No. 20221200011823 del 22 de  noviembre de 2023 se dio cierre a la acción"/>
  </r>
  <r>
    <s v="AUDITORÍA INTERNA "/>
    <x v="47"/>
    <d v="2022-05-23T00:00:00"/>
    <x v="0"/>
    <x v="68"/>
    <s v="Por qué es lo estipulado por el procedimiento vigente Concertación, seguimiento y evaluación de los acuerdos de gestión"/>
    <x v="6"/>
    <s v="NIVEL CENTRAL"/>
    <x v="10"/>
    <m/>
    <s v="x"/>
    <s v="Correctiva"/>
    <x v="71"/>
    <d v="2022-07-01T00:00:00"/>
    <x v="19"/>
    <n v="211"/>
    <s v="VENCIDA"/>
    <s v="Procedimiento actualizado y oficializado "/>
    <s v="CANTIDAD"/>
    <n v="1"/>
    <m/>
    <m/>
    <s v="FANNY SABOGAL AGUDELO"/>
    <m/>
    <m/>
    <m/>
    <x v="0"/>
    <x v="0"/>
    <s v="Se suscribe mediante memorando 20221200007493 del 28 de julio de 2022._x000a_20/04/2023: Mediante memorando no. 20231400000383 de fecha 28-02-2023 el responsable solicitio prórroga para el cumplimiento del Plan  de Mejoramiento para 01/06/2023_x000a_20/04/2023: El Grupo de Control Interno mediante memorando no.  20231200001453 de fecha 08-03-2023 concedió prórroga para la fecha estipulada._x000a__x000a_15/12/2023: Mediante memorando No. 20231200007233 del 4 de diciembre de 2023, se requirio evidencias de las acciones que se encuenrtan en estado abierto vencidas con el fin de actualizar la matriz."/>
  </r>
  <r>
    <s v="AUDITORÍA INTERNA "/>
    <x v="1"/>
    <d v="2022-06-09T00:00:00"/>
    <x v="0"/>
    <x v="69"/>
    <s v="Porque se asignó la actividad al equipo de abogados de la oficina, quienes no contaban con los lineamientos especificos para gestión documental.  "/>
    <x v="10"/>
    <s v="NIVEL CENTRAL"/>
    <x v="13"/>
    <m/>
    <s v="x"/>
    <s v="Correctiva"/>
    <x v="72"/>
    <d v="2022-07-12T00:00:00"/>
    <x v="20"/>
    <n v="-337"/>
    <s v="A TIEMPO"/>
    <s v="Archivo de gestión con la hoja de control de documentos "/>
    <s v="PORCENTAJE"/>
    <n v="1"/>
    <m/>
    <m/>
    <s v="ABOGADA 2"/>
    <m/>
    <m/>
    <m/>
    <x v="0"/>
    <x v="0"/>
    <s v="Se suscribe con memorando 20221200006843 del 08-07-2022 _x000a__x000a_4/12/2023: Mediante memorando No.20231200007183  del 4 de diciem bre de 2023 se realizó Solicitud de información de acciones del plan de mejoramiento por procesos-gestión que se encuentran en estado abierto vencido para realizar actualización del Plan._x000a__x000a_7/12/2023: Mediante memorando 20231900004093 del 29 de mayo de 2023, el responsable solicitó prórroga para el cumplimiento de la acción por lo cual medianemte memorando No.20231200003073 del 29 de mayo de 2023, se concedió próorga hasta el  30 de noviembre de 2024_x000a_"/>
  </r>
  <r>
    <s v="AUDITORÍA INTERNA "/>
    <x v="1"/>
    <d v="2022-06-09T00:00:00"/>
    <x v="0"/>
    <x v="70"/>
    <s v="Porque el cargo se encuentra vacante y no hay quien realice la actividad "/>
    <x v="10"/>
    <s v="NIVEL CENTRAL"/>
    <x v="13"/>
    <m/>
    <s v="x"/>
    <s v="Correctiva"/>
    <x v="73"/>
    <d v="2022-07-12T00:00:00"/>
    <x v="20"/>
    <n v="-337"/>
    <s v="A TIEMPO"/>
    <s v="Transferencia ejecutada"/>
    <s v="PORCENTAJE"/>
    <n v="1"/>
    <m/>
    <m/>
    <s v="ABOGADA 2"/>
    <m/>
    <m/>
    <m/>
    <x v="0"/>
    <x v="0"/>
    <s v="Se suscribe con memorando 20221200006843 del 08-07-2022 _x000a__x000a_4/12/2023: Mediante memorando No.20231200007183  del 4 de diciem bre de 2023 se realizó Solicitud de información de acciones del plan de mejoramiento por procesos-gestión que se encuentran en estado abierto vencido para realizar actualización del Plan_x000a__x000a_7/12/2023: Mediante memorando 20231900004093 del 29 de mayo de 2023, el responsable solicitó prórroga para el cumplimiento de la acción por lo cual medianemte memorando No.20231200003073 del 29 de mayo de 2023, se concedió próorga hasta el  30 de noviembre de 2024"/>
  </r>
  <r>
    <s v="AUDITORÍA INTERNA "/>
    <x v="48"/>
    <d v="2021-09-22T00:00:00"/>
    <x v="1"/>
    <x v="71"/>
    <m/>
    <x v="9"/>
    <s v="DTCA"/>
    <x v="1"/>
    <s v="x"/>
    <m/>
    <s v="De Mejor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1"/>
    <x v="71"/>
    <m/>
    <x v="9"/>
    <s v="DTCA"/>
    <x v="1"/>
    <s v="x"/>
    <m/>
    <s v="De Mejora"/>
    <x v="75"/>
    <d v="2022-07-01T00:00:00"/>
    <x v="21"/>
    <n v="304"/>
    <s v="VENCIDA"/>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49"/>
    <d v="2021-09-22T00:00:00"/>
    <x v="0"/>
    <x v="72"/>
    <s v="Ineficaz seguimiento a las solicitudes de diligencia de notificación remitidas a las áreas protegidas"/>
    <x v="9"/>
    <s v="DTCA"/>
    <x v="1"/>
    <s v="x"/>
    <m/>
    <s v="De Corrección"/>
    <x v="76"/>
    <d v="2022-07-01T00:00:00"/>
    <x v="22"/>
    <n v="289"/>
    <s v="VENCIDA"/>
    <s v="Memorando remitido"/>
    <s v="CANTIDAD"/>
    <n v="1"/>
    <d v="2022-10-03T00:00:00"/>
    <s v="Se realizó requerimiento mediante memorando  al jefe del área protegida. Se evidencian 120226530002043_00002; REITERACION CIENAGA SPETIMEBRE"/>
    <s v="FANNY SABOGAL AGUDELO"/>
    <m/>
    <m/>
    <m/>
    <x v="0"/>
    <x v="0"/>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r>
  <r>
    <s v="AUDITORÍA INTERNA "/>
    <x v="1"/>
    <d v="2021-09-22T00:00:00"/>
    <x v="0"/>
    <x v="72"/>
    <s v="Ineficaz seguimiento a las solicitudes de diligencia de notificación remitidas a las áreas protegidas"/>
    <x v="9"/>
    <s v="DTCA"/>
    <x v="1"/>
    <s v="x"/>
    <m/>
    <s v="Correctiva"/>
    <x v="75"/>
    <d v="2022-07-01T00:00:00"/>
    <x v="21"/>
    <n v="304"/>
    <s v="VENCIDA"/>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ÍA INTERNA "/>
    <x v="1"/>
    <d v="2021-09-22T00:00:00"/>
    <x v="0"/>
    <x v="72"/>
    <s v="Ineficaz seguimiento a las solicitudes de diligencia de notificación remitidas a las áreas protegidas"/>
    <x v="9"/>
    <s v="DTCA"/>
    <x v="1"/>
    <s v="x"/>
    <m/>
    <s v="Correctiva"/>
    <x v="77"/>
    <d v="2022-07-01T00:00:00"/>
    <x v="1"/>
    <n v="394"/>
    <s v="VENCIDA"/>
    <s v="Acta de reunión "/>
    <s v="CANTIDAD"/>
    <n v="7"/>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1"/>
    <d v="2021-09-22T00:00:00"/>
    <x v="0"/>
    <x v="72"/>
    <s v="Ineficaz seguimiento a las solicitudes de diligencia de notificación remitidas a las áreas protegidas"/>
    <x v="9"/>
    <s v="DTCA"/>
    <x v="1"/>
    <s v="x"/>
    <m/>
    <s v="Correctiv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r>
  <r>
    <s v="AUDITORÍA INTERNA "/>
    <x v="50"/>
    <d v="2021-09-22T00:00:00"/>
    <x v="1"/>
    <x v="73"/>
    <m/>
    <x v="9"/>
    <s v="DTCA"/>
    <x v="1"/>
    <s v="x"/>
    <m/>
    <s v="De Mejor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1"/>
    <x v="73"/>
    <m/>
    <x v="9"/>
    <s v="DTCA"/>
    <x v="1"/>
    <s v="x"/>
    <m/>
    <s v="De Mejora"/>
    <x v="75"/>
    <d v="2022-07-01T00:00:00"/>
    <x v="21"/>
    <n v="304"/>
    <s v="VENCIDA"/>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ÍA INTERNA "/>
    <x v="51"/>
    <d v="2021-09-22T00:00:00"/>
    <x v="1"/>
    <x v="74"/>
    <m/>
    <x v="9"/>
    <s v="DTCA"/>
    <x v="1"/>
    <s v="x"/>
    <m/>
    <s v="De Mejora"/>
    <x v="78"/>
    <d v="2022-07-01T00:00:00"/>
    <x v="21"/>
    <n v="304"/>
    <s v="VENCIDA"/>
    <s v="Acta de reunión de seguimiento "/>
    <s v="CANTIDAD"/>
    <n v="4"/>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_x000a_30/11/2023 Mediante memorando No.20231200006923 del 24 de noviembre del 2023, se solicito al responsable las evidencias  de las acciones que se encuentran en estado abierto vencido."/>
  </r>
  <r>
    <s v="AUDITORÍA INTERNA "/>
    <x v="1"/>
    <d v="2021-09-22T00:00:00"/>
    <x v="1"/>
    <x v="74"/>
    <m/>
    <x v="9"/>
    <s v="DTCA"/>
    <x v="1"/>
    <s v="x"/>
    <m/>
    <s v="De Mejor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ÍA INTERNA "/>
    <x v="52"/>
    <d v="2021-09-22T00:00:00"/>
    <x v="0"/>
    <x v="75"/>
    <s v="No se dio estricto cumplimiento al procedimiento de sancionatorios al iniciar el proceso con los demás soportes remitidos por el área protegida"/>
    <x v="9"/>
    <s v="DTCA"/>
    <x v="1"/>
    <s v="x"/>
    <m/>
    <s v="Correctiva"/>
    <x v="77"/>
    <d v="2022-07-01T00:00:00"/>
    <x v="1"/>
    <n v="394"/>
    <s v="VENCIDA"/>
    <s v="Acta de reunión "/>
    <s v="CANTIDAD"/>
    <n v="7"/>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1"/>
    <d v="2021-09-22T00:00:00"/>
    <x v="0"/>
    <x v="75"/>
    <s v="No se dio estricto cumplimiento al procedimiento de sancionatorios al iniciar el proceso con los demás soportes remitidos por el área protegida"/>
    <x v="9"/>
    <s v="DTCA"/>
    <x v="1"/>
    <s v="x"/>
    <m/>
    <s v="Correctiv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_x000a_30/11/2023 Mediante memorando No.20231200006923 del 24 de noviembre del 2023, se solicito al responsable las evidencias  de las acciones que se encuentran en estado abierto vencido."/>
  </r>
  <r>
    <s v="AUDITORÍA INTERNA "/>
    <x v="1"/>
    <d v="2021-09-22T00:00:00"/>
    <x v="0"/>
    <x v="75"/>
    <s v="No se dio estricto cumplimiento al procedimiento de sancionatorios al iniciar el proceso con los demás soportes remitidos por el área protegida"/>
    <x v="9"/>
    <s v="DTCA"/>
    <x v="1"/>
    <s v="x"/>
    <m/>
    <s v="Correctiva"/>
    <x v="75"/>
    <d v="2022-07-01T00:00:00"/>
    <x v="21"/>
    <n v="304"/>
    <s v="VENCIDA"/>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ÍA INTERNA "/>
    <x v="53"/>
    <d v="2021-09-22T00:00:00"/>
    <x v="1"/>
    <x v="76"/>
    <m/>
    <x v="9"/>
    <s v="DTCA"/>
    <x v="1"/>
    <s v="x"/>
    <m/>
    <s v="De Mejora"/>
    <x v="78"/>
    <d v="2022-07-01T00:00:00"/>
    <x v="21"/>
    <n v="304"/>
    <s v="VENCIDA"/>
    <s v="Acta de reunión de seguimiento "/>
    <s v="CANTIDAD"/>
    <n v="4"/>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_x000a_30/11/2023 Mediante memorando No.20231200006923 del 24 de noviembre del 2023, se solicito al responsable las evidencias  de las acciones que se encuentran en estado abierto vencido."/>
  </r>
  <r>
    <s v="AUDITORÍA INTERNA "/>
    <x v="1"/>
    <d v="2021-09-22T00:00:00"/>
    <x v="1"/>
    <x v="76"/>
    <m/>
    <x v="9"/>
    <s v="DTCA"/>
    <x v="1"/>
    <s v="x"/>
    <m/>
    <s v="De Mejor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54"/>
    <d v="2021-09-22T00:00:00"/>
    <x v="0"/>
    <x v="77"/>
    <s v="Por error involuntario  y el número de expedientes no se tuvo en cuenta la falta de cumplimiento de la diligencia "/>
    <x v="9"/>
    <s v="DTCA"/>
    <x v="1"/>
    <s v="x"/>
    <m/>
    <s v="Correctiv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
  </r>
  <r>
    <s v="AUDITORÍA INTERNA "/>
    <x v="1"/>
    <d v="2021-09-22T00:00:00"/>
    <x v="0"/>
    <x v="77"/>
    <s v="Por error involuntario  y el número de expedientes no se tuvo en cuenta la falta de cumplimiento de la diligencia "/>
    <x v="9"/>
    <s v="DTCA"/>
    <x v="1"/>
    <s v="x"/>
    <m/>
    <s v="Correctiva"/>
    <x v="79"/>
    <d v="2022-07-01T00:00:00"/>
    <x v="21"/>
    <n v="304"/>
    <s v="VENCIDA"/>
    <s v="Acta de reunión de seguimiento "/>
    <s v="CANTIDAD"/>
    <n v="4"/>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55"/>
    <d v="2021-09-22T00:00:00"/>
    <x v="0"/>
    <x v="78"/>
    <s v="Ineficaz seguimiento a las solicitudes de diligencia de notificación remitidas a las áreas protegidas"/>
    <x v="9"/>
    <s v="DTCA"/>
    <x v="1"/>
    <s v="x"/>
    <m/>
    <s v="De Corrección"/>
    <x v="76"/>
    <d v="2022-07-01T00:00:00"/>
    <x v="22"/>
    <n v="289"/>
    <s v="VENCIDA"/>
    <s v="Memorando remitido"/>
    <s v="CANTIDAD"/>
    <n v="1"/>
    <d v="2022-10-03T00:00:00"/>
    <s v="Se realizó requerimiento mediante memorando  al jefe del área protegida solicitando cumplimiento de diligencias. Expediente No 009 -2019. JOSE DE DIOS BRAVO MANJARRES.. Se evidencian 120226530002043_00002; REITERACION CIENAGA SPETIMEBRE"/>
    <s v="FANNY SABOGAL AGUDELO"/>
    <m/>
    <m/>
    <m/>
    <x v="0"/>
    <x v="0"/>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_x000a_"/>
  </r>
  <r>
    <s v="AUDITORÍA INTERNA "/>
    <x v="1"/>
    <d v="2021-09-22T00:00:00"/>
    <x v="0"/>
    <x v="78"/>
    <s v="Ineficaz seguimiento a las solicitudes de diligencia de notificación remitidas a las áreas protegidas"/>
    <x v="9"/>
    <s v="DTCA"/>
    <x v="1"/>
    <s v="x"/>
    <m/>
    <s v="Correctiva"/>
    <x v="77"/>
    <d v="2022-07-01T00:00:00"/>
    <x v="1"/>
    <n v="394"/>
    <s v="VENCIDA"/>
    <s v="Acta de reunión "/>
    <s v="CANTIDAD"/>
    <n v="7"/>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1"/>
    <d v="2021-09-22T00:00:00"/>
    <x v="0"/>
    <x v="78"/>
    <s v="Ineficaz seguimiento a las solicitudes de diligencia de notificación remitidas a las áreas protegidas"/>
    <x v="9"/>
    <s v="DTCA"/>
    <x v="1"/>
    <s v="x"/>
    <m/>
    <s v="Correctiva"/>
    <x v="80"/>
    <d v="2022-07-01T00:00:00"/>
    <x v="1"/>
    <n v="394"/>
    <s v="VENCIDA"/>
    <s v="Lista de asistencia"/>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1"/>
    <d v="2021-09-22T00:00:00"/>
    <x v="0"/>
    <x v="78"/>
    <s v="Ineficaz seguimiento a las solicitudes de diligencia de notificación remitidas a las áreas protegidas"/>
    <x v="9"/>
    <s v="DTCA"/>
    <x v="1"/>
    <s v="x"/>
    <m/>
    <s v="Correctiv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56"/>
    <d v="2021-09-22T00:00:00"/>
    <x v="1"/>
    <x v="79"/>
    <m/>
    <x v="9"/>
    <s v="DTCA"/>
    <x v="1"/>
    <s v="x"/>
    <m/>
    <s v="De Mejora"/>
    <x v="78"/>
    <d v="2022-07-01T00:00:00"/>
    <x v="21"/>
    <n v="304"/>
    <s v="VENCIDA"/>
    <s v="Acta de reunión de seguimiento "/>
    <s v="CANTIDAD"/>
    <n v="4"/>
    <m/>
    <m/>
    <s v="FANNY SABOGAL AGUDELO"/>
    <m/>
    <m/>
    <m/>
    <x v="0"/>
    <x v="0"/>
    <s v="Se suscribe con memorando 20221200007613 del 29/07/2022_x000a_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
  </r>
  <r>
    <s v="AUDITORÍA INTERNA "/>
    <x v="57"/>
    <d v="2021-09-22T00:00:00"/>
    <x v="0"/>
    <x v="80"/>
    <s v="Ineficaz seguimiento a las solicitudes de diligencia de notificación remitidas a las áreas protegidas"/>
    <x v="9"/>
    <s v="DTCA"/>
    <x v="1"/>
    <s v="x"/>
    <m/>
    <s v="De Corrección"/>
    <x v="81"/>
    <d v="2022-07-01T00:00:00"/>
    <x v="22"/>
    <n v="289"/>
    <s v="VENCIDA"/>
    <s v="Memorando remitido"/>
    <s v="CANTIDAD"/>
    <n v="1"/>
    <d v="2022-10-03T00:00:00"/>
    <s v="Mediante memorando se raliza reiteración del Cumplimiento de diligencias. Expediente No 028 -2016. MARLON MEJIA CURVELO, se evidencia: 120226530005133_00001 (1); MEMO 2033. N"/>
    <s v="FANNY SABOGAL AGUDELO"/>
    <m/>
    <m/>
    <m/>
    <x v="0"/>
    <x v="0"/>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
  </r>
  <r>
    <s v="AUDITORÍA INTERNA "/>
    <x v="1"/>
    <d v="2021-09-22T00:00:00"/>
    <x v="0"/>
    <x v="80"/>
    <s v="Ineficaz seguimiento a las solicitudes de diligencia de notificación remitidas a las áreas protegidas"/>
    <x v="9"/>
    <s v="DTCA"/>
    <x v="1"/>
    <s v="x"/>
    <m/>
    <s v="Correctiv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
  </r>
  <r>
    <s v="AUDITORÍA INTERNA "/>
    <x v="1"/>
    <d v="2021-09-22T00:00:00"/>
    <x v="0"/>
    <x v="80"/>
    <s v="Ineficaz seguimiento a las solicitudes de diligencia de notificación remitidas a las áreas protegidas"/>
    <x v="9"/>
    <s v="DTCA"/>
    <x v="1"/>
    <s v="x"/>
    <m/>
    <s v="Correctiva"/>
    <x v="77"/>
    <d v="2022-07-01T00:00:00"/>
    <x v="1"/>
    <n v="394"/>
    <s v="VENCIDA"/>
    <s v="Acta de reunión "/>
    <s v="CANTIDAD"/>
    <n v="7"/>
    <m/>
    <m/>
    <s v="FANNY SABOGAL AGUDELO"/>
    <m/>
    <m/>
    <m/>
    <x v="0"/>
    <x v="0"/>
    <s v="Se suscribe con memorando 20221200007613 del 29/07/2022_x000a_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1"/>
    <d v="2021-09-22T00:00:00"/>
    <x v="0"/>
    <x v="80"/>
    <s v="Ineficaz seguimiento a las solicitudes de diligencia de notificación remitidas a las áreas protegidas"/>
    <x v="9"/>
    <s v="DTCA"/>
    <x v="1"/>
    <s v="x"/>
    <m/>
    <s v="Correctiva"/>
    <x v="82"/>
    <d v="2022-07-01T00:00:00"/>
    <x v="1"/>
    <n v="394"/>
    <s v="VENCIDA"/>
    <s v="Lista de asistencia"/>
    <s v="CANTIDAD"/>
    <n v="2"/>
    <m/>
    <m/>
    <s v="FANNY SABOGAL AGUDELO"/>
    <m/>
    <m/>
    <m/>
    <x v="0"/>
    <x v="0"/>
    <s v="Se suscribe con memorando 20221200007613 del 29/07/2022_x000a_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58"/>
    <d v="2021-09-22T00:00:00"/>
    <x v="0"/>
    <x v="81"/>
    <s v="Ineficaz seguimiento a las solicitudes de diligencia de notificación remitidas a las áreas protegidas"/>
    <x v="9"/>
    <s v="DTCA"/>
    <x v="1"/>
    <s v="x"/>
    <m/>
    <s v="De Corrección"/>
    <x v="83"/>
    <d v="2022-07-01T00:00:00"/>
    <x v="22"/>
    <n v="289"/>
    <s v="VENCIDA"/>
    <s v="Memorando remitido"/>
    <s v="CANTIDAD"/>
    <n v="1"/>
    <d v="2022-10-03T00:00:00"/>
    <s v="Mediante memorando se realiza requerimiento el cumplimiento de diligencias 028 2016 Marlon Mejia Curvelo."/>
    <s v="FANNY SABOGAL AGUDELO"/>
    <m/>
    <m/>
    <m/>
    <x v="0"/>
    <x v="0"/>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30/11/2023 Mediante memorando No.20231200006923 del 24 de noviembre del 2023, se solicito al responsable las evidencias  de las acciones que se encuentran en estado abierto vencido._x000a__x000a_"/>
  </r>
  <r>
    <s v="AUDITORÍA INTERNA "/>
    <x v="1"/>
    <d v="2021-09-22T00:00:00"/>
    <x v="0"/>
    <x v="81"/>
    <s v="Ineficaz seguimiento a las solicitudes de diligencia de notificación remitidas a las áreas protegidas"/>
    <x v="9"/>
    <s v="DTCA"/>
    <x v="1"/>
    <s v="x"/>
    <m/>
    <s v="Correctiva"/>
    <x v="75"/>
    <d v="2022-07-01T00:00:00"/>
    <x v="21"/>
    <n v="304"/>
    <s v="VENCIDA"/>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ÍA INTERNA "/>
    <x v="1"/>
    <d v="2021-09-22T00:00:00"/>
    <x v="0"/>
    <x v="81"/>
    <s v="Falta mayor seguimiento a las solicitudes de diligencia de notificación remitidas a las áreas protegidas para que no se presenten demoras"/>
    <x v="9"/>
    <s v="DTCA"/>
    <x v="1"/>
    <s v="x"/>
    <m/>
    <s v="Correctiv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0"/>
    <x v="81"/>
    <s v="Falta mayor seguimiento a las solicitudes de diligencia de notificación remitidas a las áreas protegidas para que no se presenten demoras"/>
    <x v="9"/>
    <s v="DTCA"/>
    <x v="1"/>
    <s v="x"/>
    <m/>
    <s v="Correctiva"/>
    <x v="84"/>
    <d v="2022-07-01T00:00:00"/>
    <x v="1"/>
    <n v="394"/>
    <s v="VENCIDA"/>
    <s v="Actas de Reunión"/>
    <s v="CANTIDAD"/>
    <n v="7"/>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59"/>
    <d v="2021-09-22T00:00:00"/>
    <x v="1"/>
    <x v="82"/>
    <m/>
    <x v="9"/>
    <s v="DTCA"/>
    <x v="1"/>
    <s v="x"/>
    <m/>
    <s v="De Mejora"/>
    <x v="78"/>
    <d v="2022-07-01T00:00:00"/>
    <x v="21"/>
    <n v="304"/>
    <s v="VENCIDA"/>
    <s v="Acta de reunión de seguimiento "/>
    <s v="CANTIDAD"/>
    <n v="4"/>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60"/>
    <d v="2021-09-22T00:00:00"/>
    <x v="1"/>
    <x v="83"/>
    <m/>
    <x v="9"/>
    <s v="DTCA"/>
    <x v="1"/>
    <s v="x"/>
    <m/>
    <s v="De Mejor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1"/>
    <x v="83"/>
    <m/>
    <x v="9"/>
    <s v="DTCA"/>
    <x v="1"/>
    <s v="x"/>
    <m/>
    <s v="De Mejora"/>
    <x v="75"/>
    <d v="2022-07-01T00:00:00"/>
    <x v="21"/>
    <n v="304"/>
    <s v="VENCIDA"/>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1"/>
    <x v="83"/>
    <m/>
    <x v="9"/>
    <s v="DTCA"/>
    <x v="1"/>
    <s v="x"/>
    <m/>
    <s v="De Mejora"/>
    <x v="78"/>
    <d v="2022-07-01T00:00:00"/>
    <x v="21"/>
    <n v="304"/>
    <s v="VENCIDA"/>
    <s v="Acta de reunión de seguimiento "/>
    <s v="CANTIDAD"/>
    <n v="4"/>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61"/>
    <d v="2021-09-22T00:00:00"/>
    <x v="1"/>
    <x v="84"/>
    <m/>
    <x v="9"/>
    <s v="DTCA"/>
    <x v="1"/>
    <s v="x"/>
    <m/>
    <s v="De Mejora"/>
    <x v="85"/>
    <d v="2022-07-01T00:00:00"/>
    <x v="1"/>
    <n v="394"/>
    <s v="VENCIDA"/>
    <s v="Memorandos con requisitos remitido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1"/>
    <d v="2021-09-22T00:00:00"/>
    <x v="1"/>
    <x v="84"/>
    <m/>
    <x v="9"/>
    <s v="DTCA"/>
    <x v="1"/>
    <s v="x"/>
    <m/>
    <s v="De Mejor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1"/>
    <x v="84"/>
    <m/>
    <x v="9"/>
    <s v="DTCA"/>
    <x v="1"/>
    <s v="x"/>
    <m/>
    <s v="De Mejora"/>
    <x v="75"/>
    <d v="2022-07-01T00:00:00"/>
    <x v="21"/>
    <n v="304"/>
    <s v="VENCIDA"/>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62"/>
    <d v="2021-09-22T00:00:00"/>
    <x v="1"/>
    <x v="85"/>
    <m/>
    <x v="9"/>
    <s v="DTCA"/>
    <x v="1"/>
    <s v="x"/>
    <m/>
    <s v="De Mejor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_x000a__x000a_30/11/2023 Mediante memorando No.20231200006923 del 24 de noviembre del 2023, se solicito al responsable las evidencias  de las acciones que se encuentran en estado abierto vencido."/>
  </r>
  <r>
    <s v="AUDITORÍA INTERNA "/>
    <x v="1"/>
    <d v="2021-09-22T00:00:00"/>
    <x v="1"/>
    <x v="85"/>
    <m/>
    <x v="9"/>
    <s v="DTCA"/>
    <x v="1"/>
    <s v="x"/>
    <m/>
    <s v="De Mejora"/>
    <x v="75"/>
    <d v="2022-07-01T00:00:00"/>
    <x v="21"/>
    <n v="304"/>
    <s v="VENCIDA"/>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63"/>
    <d v="2021-09-22T00:00:00"/>
    <x v="1"/>
    <x v="86"/>
    <m/>
    <x v="9"/>
    <s v="DTCA"/>
    <x v="1"/>
    <s v="x"/>
    <m/>
    <s v="De Mejor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1"/>
    <x v="86"/>
    <m/>
    <x v="9"/>
    <s v="DTCA"/>
    <x v="1"/>
    <s v="x"/>
    <m/>
    <s v="De Mejora"/>
    <x v="75"/>
    <d v="2022-07-01T00:00:00"/>
    <x v="21"/>
    <n v="304"/>
    <s v="VENCIDA"/>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64"/>
    <d v="2021-09-22T00:00:00"/>
    <x v="1"/>
    <x v="87"/>
    <m/>
    <x v="9"/>
    <s v="DTCA"/>
    <x v="1"/>
    <s v="x"/>
    <m/>
    <s v="De Mejor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1"/>
    <x v="87"/>
    <m/>
    <x v="9"/>
    <s v="DTCA"/>
    <x v="1"/>
    <s v="x"/>
    <m/>
    <s v="De Mejora"/>
    <x v="75"/>
    <d v="2022-07-01T00:00:00"/>
    <x v="21"/>
    <n v="304"/>
    <s v="VENCIDA"/>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65"/>
    <d v="2021-09-22T00:00:00"/>
    <x v="0"/>
    <x v="88"/>
    <s v="Deficientes conocimientos en el tema por parte del personal del área protegida quien adelantó en primera instancia el proceso sancionatorio antes de la distribución de funciones de PNNC"/>
    <x v="9"/>
    <s v="DTCA"/>
    <x v="1"/>
    <s v="x"/>
    <m/>
    <s v="Correctiva"/>
    <x v="86"/>
    <d v="2022-07-01T00:00:00"/>
    <x v="1"/>
    <n v="394"/>
    <s v="VENCIDA"/>
    <s v="Lista de asistencia y presentación"/>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1"/>
    <d v="2021-09-22T00:00:00"/>
    <x v="0"/>
    <x v="88"/>
    <s v="Deficientes conocimientos en el tema por parte del personal del área protegida quien adelantó en primera instancia el proceso sancionatorio antes de la distribución de funciones de PNNC"/>
    <x v="9"/>
    <s v="DTCA"/>
    <x v="1"/>
    <s v="x"/>
    <m/>
    <s v="Correctiv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66"/>
    <d v="2021-09-22T00:00:00"/>
    <x v="0"/>
    <x v="89"/>
    <s v="Deficientes conocimientos en el tema del personal del área protegida quien adelantó en primera instancia el proceso sancionatorio"/>
    <x v="9"/>
    <s v="DTCA"/>
    <x v="1"/>
    <s v="x"/>
    <m/>
    <s v="Correctiva"/>
    <x v="86"/>
    <d v="2022-07-01T00:00:00"/>
    <x v="1"/>
    <n v="394"/>
    <s v="VENCIDA"/>
    <s v="Lista de asistencia y presentación"/>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1"/>
    <d v="2021-09-22T00:00:00"/>
    <x v="0"/>
    <x v="89"/>
    <s v="Deficientes conocimientos en el tema del personal del área protegida quien adelantó en primera instancia el proceso sancionatorio"/>
    <x v="9"/>
    <s v="DTCA"/>
    <x v="1"/>
    <s v="x"/>
    <m/>
    <s v="Correctiv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67"/>
    <d v="2021-09-22T00:00:00"/>
    <x v="0"/>
    <x v="90"/>
    <s v="Por error involuntario  y el número de expedientes no se tuvo en cuenta la falta de cumplimiento de la diligencia "/>
    <x v="9"/>
    <s v="DTCA"/>
    <x v="1"/>
    <s v="x"/>
    <m/>
    <s v="Correctiv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0"/>
    <x v="90"/>
    <s v="Por error involuntario  y el número de expedientes no se tuvo en cuenta la falta de cumplimiento de la diligencia "/>
    <x v="9"/>
    <s v="DTCA"/>
    <x v="1"/>
    <s v="x"/>
    <m/>
    <s v="Correctiva"/>
    <x v="78"/>
    <d v="2022-07-01T00:00:00"/>
    <x v="21"/>
    <n v="304"/>
    <s v="VENCIDA"/>
    <s v="Acta de reunión de seguimiento "/>
    <s v="CANTIDAD"/>
    <n v="4"/>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68"/>
    <d v="2021-09-22T00:00:00"/>
    <x v="1"/>
    <x v="91"/>
    <m/>
    <x v="9"/>
    <s v="DTCA"/>
    <x v="1"/>
    <s v="x"/>
    <m/>
    <s v="De Mejor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1"/>
    <x v="91"/>
    <m/>
    <x v="9"/>
    <s v="DTCA"/>
    <x v="1"/>
    <s v="x"/>
    <m/>
    <s v="De Mejora"/>
    <x v="75"/>
    <d v="2022-07-01T00:00:00"/>
    <x v="21"/>
    <n v="304"/>
    <s v="VENCIDA"/>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69"/>
    <d v="2021-09-22T00:00:00"/>
    <x v="1"/>
    <x v="92"/>
    <m/>
    <x v="9"/>
    <s v="DTCA"/>
    <x v="1"/>
    <s v="x"/>
    <m/>
    <s v="De Mejora"/>
    <x v="87"/>
    <d v="2022-07-01T00:00:00"/>
    <x v="1"/>
    <n v="394"/>
    <s v="VENCIDA"/>
    <s v="Lista de asistencia"/>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1"/>
    <d v="2021-09-22T00:00:00"/>
    <x v="1"/>
    <x v="92"/>
    <m/>
    <x v="9"/>
    <s v="DTCA"/>
    <x v="1"/>
    <s v="x"/>
    <m/>
    <s v="De Mejor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70"/>
    <d v="2021-09-22T00:00:00"/>
    <x v="1"/>
    <x v="93"/>
    <m/>
    <x v="9"/>
    <s v="DTCA"/>
    <x v="1"/>
    <s v="x"/>
    <m/>
    <s v="De Mejora"/>
    <x v="87"/>
    <d v="2022-07-01T00:00:00"/>
    <x v="1"/>
    <n v="394"/>
    <s v="VENCIDA"/>
    <s v="Lista de asistencia"/>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1"/>
    <d v="2021-09-22T00:00:00"/>
    <x v="1"/>
    <x v="93"/>
    <m/>
    <x v="9"/>
    <s v="DTCA"/>
    <x v="1"/>
    <s v="x"/>
    <m/>
    <s v="De Mejor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
  </r>
  <r>
    <s v="AUDITORÍA INTERNA "/>
    <x v="71"/>
    <d v="2021-09-22T00:00:00"/>
    <x v="0"/>
    <x v="94"/>
    <s v="Ineficaz seguimiento a las solicitudes de diligencia de notificación remitidas a las áreas protegidas"/>
    <x v="9"/>
    <s v="DTCA"/>
    <x v="1"/>
    <s v="x"/>
    <m/>
    <s v="De Corrección"/>
    <x v="81"/>
    <d v="2022-07-01T00:00:00"/>
    <x v="22"/>
    <n v="289"/>
    <s v="VENCIDA"/>
    <s v="Memorando remitido"/>
    <s v="CANTIDAD"/>
    <n v="1"/>
    <d v="2022-10-03T00:00:00"/>
    <s v="Mediante memorando  se realiza requerimiento de  Informe de criterios para imposición de sanción- Expediente sancionatorio No. 004 de 2013- MIGUEL EPIAYU EPINAYU."/>
    <s v="FANNY SABOGAL AGUDELO"/>
    <m/>
    <m/>
    <m/>
    <x v="0"/>
    <x v="0"/>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0"/>
    <x v="94"/>
    <s v="Ineficaz seguimiento a las solicitudes de diligencia de notificación remitidas a las áreas protegidas"/>
    <x v="9"/>
    <s v="DTCA"/>
    <x v="1"/>
    <s v="x"/>
    <m/>
    <s v="De Corrección"/>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0"/>
    <x v="94"/>
    <s v="Ineficaz seguimiento a las solicitudes de diligencia de notificación remitidas a las áreas protegidas"/>
    <x v="9"/>
    <s v="DTCA"/>
    <x v="1"/>
    <s v="x"/>
    <m/>
    <s v="De Corrección"/>
    <x v="77"/>
    <d v="2022-07-01T00:00:00"/>
    <x v="1"/>
    <n v="394"/>
    <s v="VENCIDA"/>
    <s v="Acta de reunión "/>
    <s v="CANTIDAD"/>
    <n v="7"/>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1"/>
    <d v="2021-09-22T00:00:00"/>
    <x v="0"/>
    <x v="94"/>
    <s v="Ineficaz seguimiento a las solicitudes de diligencia de notificación remitidas a las áreas protegidas"/>
    <x v="9"/>
    <s v="DTCA"/>
    <x v="1"/>
    <s v="x"/>
    <m/>
    <s v="De Corrección"/>
    <x v="88"/>
    <d v="2022-07-01T00:00:00"/>
    <x v="1"/>
    <n v="394"/>
    <s v="VENCIDA"/>
    <s v="Lista de asistencia"/>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72"/>
    <d v="2021-09-22T00:00:00"/>
    <x v="1"/>
    <x v="95"/>
    <m/>
    <x v="9"/>
    <s v="DTCA"/>
    <x v="1"/>
    <s v="x"/>
    <m/>
    <s v="De Mejor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1"/>
    <x v="95"/>
    <m/>
    <x v="9"/>
    <s v="DTCA"/>
    <x v="1"/>
    <s v="x"/>
    <m/>
    <s v="De Mejora"/>
    <x v="75"/>
    <d v="2022-07-01T00:00:00"/>
    <x v="21"/>
    <n v="304"/>
    <s v="VENCIDA"/>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73"/>
    <d v="2021-09-22T00:00:00"/>
    <x v="0"/>
    <x v="96"/>
    <s v="El AP no ha dado trámite al requerimiento remitido por el equipo jurídico para subsanar la solicitud de notificación"/>
    <x v="9"/>
    <s v="DTCA"/>
    <x v="1"/>
    <s v="x"/>
    <m/>
    <s v="Correctiv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r>
  <r>
    <s v="AUDITORÍA INTERNA "/>
    <x v="1"/>
    <d v="2021-09-22T00:00:00"/>
    <x v="0"/>
    <x v="96"/>
    <s v="El AP no ha dado trámite al requerimiento remitido por el equipo jurídico para subsanar la solicitud de notificación"/>
    <x v="9"/>
    <s v="DTCA"/>
    <x v="1"/>
    <s v="x"/>
    <m/>
    <s v="Correctiva"/>
    <x v="88"/>
    <d v="2022-07-01T00:00:00"/>
    <x v="1"/>
    <n v="394"/>
    <s v="VENCIDA"/>
    <s v="Lista de asistencia"/>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74"/>
    <d v="2021-09-22T00:00:00"/>
    <x v="1"/>
    <x v="97"/>
    <m/>
    <x v="9"/>
    <s v="DTCA"/>
    <x v="1"/>
    <s v="x"/>
    <m/>
    <s v="De Mejor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1"/>
    <x v="97"/>
    <m/>
    <x v="9"/>
    <s v="DTCA"/>
    <x v="1"/>
    <s v="x"/>
    <m/>
    <s v="De Mejora"/>
    <x v="75"/>
    <d v="2022-07-01T00:00:00"/>
    <x v="21"/>
    <n v="304"/>
    <s v="VENCIDA"/>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75"/>
    <d v="2021-09-22T00:00:00"/>
    <x v="0"/>
    <x v="98"/>
    <s v="No se contaba con una herramienta o punto de control que permitiera alertar sobre vencimientos para la realización de la comunicación,  que evitara pasar por alto las diligencias debido a las diferentes actividades contractuales."/>
    <x v="9"/>
    <s v="DTCA"/>
    <x v="1"/>
    <s v="x"/>
    <m/>
    <s v="Correctiv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76"/>
    <d v="2021-09-22T00:00:00"/>
    <x v="0"/>
    <x v="99"/>
    <s v="Por error involuntario  y el número de expedientes no se tuvo en cuenta la falta de cumplimiento de la diligencia "/>
    <x v="9"/>
    <s v="DTCA"/>
    <x v="1"/>
    <s v="x"/>
    <m/>
    <s v="Correctiv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0"/>
    <x v="99"/>
    <s v="Por error involuntario  y el número de expedientes no se tuvo en cuenta la falta de cumplimiento de la diligencia "/>
    <x v="9"/>
    <s v="DTCA"/>
    <x v="1"/>
    <s v="x"/>
    <m/>
    <s v="Correctiva"/>
    <x v="78"/>
    <d v="2022-07-01T00:00:00"/>
    <x v="21"/>
    <n v="304"/>
    <s v="VENCIDA"/>
    <s v="Acta de reunión de seguimiento "/>
    <s v="CANTIDAD"/>
    <n v="4"/>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77"/>
    <d v="2021-09-22T00:00:00"/>
    <x v="0"/>
    <x v="100"/>
    <s v="Demoras en la expedición del informe técnico de criterio a falta de los insumos correspondientes e insuficiente personal para la elaboración"/>
    <x v="9"/>
    <s v="DTCA"/>
    <x v="1"/>
    <s v="x"/>
    <m/>
    <s v="Correctiv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0"/>
    <x v="100"/>
    <s v="Demoras en la expedición del informe técnico de criterio a falta de los insumos correspondientes e insuficiente personal que atiende lo correspondiente"/>
    <x v="9"/>
    <s v="DTCA"/>
    <x v="1"/>
    <s v="x"/>
    <m/>
    <s v="Correctiva"/>
    <x v="89"/>
    <d v="2022-07-01T00:00:00"/>
    <x v="1"/>
    <n v="394"/>
    <s v="VENCIDA"/>
    <s v="Lista de asistencia"/>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78"/>
    <d v="2021-09-22T00:00:00"/>
    <x v="0"/>
    <x v="101"/>
    <s v="Falta de apropiación de los criterios contenidos en el acto administrativo que soporta la acción de notificación"/>
    <x v="9"/>
    <s v="DTCA"/>
    <x v="1"/>
    <s v="x"/>
    <m/>
    <s v="De Corrección"/>
    <x v="90"/>
    <d v="2022-07-01T00:00:00"/>
    <x v="22"/>
    <n v="289"/>
    <s v="VENCIDA"/>
    <s v="Memorando remitido"/>
    <s v="CANTIDAD"/>
    <n v="1"/>
    <d v="2022-10-03T00:00:00"/>
    <s v="Mediante memorando se realizó Reiteración de solicitud de constancia de no presentación de recursos o remisión de_x000a_recursos contra la resolución No. 168 de 01-12-2018. Expediente No., 010 de 2014-_x000a_Alcides Pimienta. Evidencia: Evidencia de notificación de la resolución 168 de 01 de diciembre de 2016.; Evidencia de notificación de la resolución 168 de 01 de diciembre de 2016."/>
    <s v="FANNY SABOGAL AGUDELO"/>
    <m/>
    <m/>
    <m/>
    <x v="0"/>
    <x v="0"/>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0"/>
    <x v="101"/>
    <s v="Falta de apropiación de los criterios contenidos en el acto administrativo que soporta la acción de notificación"/>
    <x v="9"/>
    <s v="DTCA"/>
    <x v="1"/>
    <s v="x"/>
    <m/>
    <s v="Correctiv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0"/>
    <x v="101"/>
    <s v="Falta de apropiación de los criterios contenidos en el acto administrativo que soporta la acción de notificación"/>
    <x v="9"/>
    <s v="DTCA"/>
    <x v="1"/>
    <s v="x"/>
    <m/>
    <s v="Correctiva"/>
    <x v="88"/>
    <d v="2022-07-01T00:00:00"/>
    <x v="1"/>
    <n v="394"/>
    <s v="VENCIDA"/>
    <s v="Lista de asistencia"/>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79"/>
    <d v="2021-09-22T00:00:00"/>
    <x v="1"/>
    <x v="102"/>
    <m/>
    <x v="9"/>
    <s v="DTCA"/>
    <x v="1"/>
    <s v="x"/>
    <m/>
    <s v="De Mejora"/>
    <x v="88"/>
    <d v="2022-07-01T00:00:00"/>
    <x v="1"/>
    <n v="394"/>
    <s v="VENCIDA"/>
    <s v="Lista de asistencia"/>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80"/>
    <d v="2021-09-22T00:00:00"/>
    <x v="0"/>
    <x v="103"/>
    <s v="El diligenciamiento de los formatos establecidos en el marco del SGI  y otras acciones propias del AP demandan mayor término que el establecido en la Ley 1333"/>
    <x v="9"/>
    <s v="DTCA"/>
    <x v="1"/>
    <s v="x"/>
    <m/>
    <s v="Correctiv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81"/>
    <d v="2021-09-22T00:00:00"/>
    <x v="0"/>
    <x v="104"/>
    <s v="Impulso procesal limitado como resultado de la carga laboral y el número de procesos que llevan los abogados del equipo de apoyo jurídico de la DTCA"/>
    <x v="9"/>
    <s v="DTCA"/>
    <x v="1"/>
    <s v="x"/>
    <m/>
    <s v="De Corrección"/>
    <x v="91"/>
    <d v="2022-07-01T00:00:00"/>
    <x v="22"/>
    <n v="289"/>
    <s v="VENCIDA"/>
    <s v="Memorando remitido"/>
    <s v="CANTIDAD"/>
    <n v="1"/>
    <d v="2022-10-03T00:00:00"/>
    <s v="Mediante memorando se realizó Reiteración de solicitud de notificación de auto No. 550 de 20 de agosto de 2021-Expediente sancionatorio No. 011 de 2014- Leydi Johana Hurtado. Evidencias: Requerimiento al área para que notifique el auto de alegatos; REITERACIÓN DE SOLICITUD DE  NOTIFICACIÓN DE AUTO 550 DE 2021- LEYDY HURTADO.."/>
    <s v="FANNY SABOGAL AGUDELO"/>
    <m/>
    <m/>
    <m/>
    <x v="0"/>
    <x v="0"/>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0"/>
    <x v="104"/>
    <s v="Impulso procesal limitado como resultado de la carga laboral y el número de procesos que llevan los abogados del equipo de apoyo jurídico de la DTCA"/>
    <x v="9"/>
    <s v="DTCA"/>
    <x v="1"/>
    <s v="x"/>
    <m/>
    <s v="Correctiv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0"/>
    <x v="104"/>
    <s v="Impulso procesal limitado como resultado de la carga laboral y el número de procesos que llevan los abogados del equipo de apoyo jurídico de la DTCA"/>
    <x v="9"/>
    <s v="DTCA"/>
    <x v="1"/>
    <s v="x"/>
    <m/>
    <s v="Correctiva"/>
    <x v="75"/>
    <d v="2022-07-01T00:00:00"/>
    <x v="21"/>
    <n v="304"/>
    <s v="VENCIDA"/>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0"/>
    <x v="104"/>
    <s v="Impulso procesal limitado como resultado de la carga laboral y el número de procesos que llevan los abogados del equipo de apoyo jurídico de la DTCA"/>
    <x v="9"/>
    <s v="DTCA"/>
    <x v="1"/>
    <s v="x"/>
    <m/>
    <s v="Correctiva"/>
    <x v="78"/>
    <d v="2022-07-01T00:00:00"/>
    <x v="21"/>
    <n v="304"/>
    <s v="VENCIDA"/>
    <s v="Acta de reunión de seguimiento "/>
    <s v="CANTIDAD"/>
    <n v="4"/>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82"/>
    <d v="2021-09-22T00:00:00"/>
    <x v="0"/>
    <x v="105"/>
    <s v="No se verificó si el Grupo Jurídico de la UAESPN publicó la resolución en razón a la solicitud remitida desde la DTCA"/>
    <x v="9"/>
    <s v="DTCA"/>
    <x v="1"/>
    <s v="x"/>
    <m/>
    <s v="Correctiva"/>
    <x v="92"/>
    <d v="2022-07-01T00:00:00"/>
    <x v="1"/>
    <n v="394"/>
    <s v="VENCIDA"/>
    <s v="Correo electrónico de solicitud y confirmación de las publicaciones e Impr Pants de publicación"/>
    <s v="PORCENTAJE"/>
    <n v="100"/>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83"/>
    <d v="2021-09-22T00:00:00"/>
    <x v="0"/>
    <x v="106"/>
    <s v="Demoras en la elaboración del concepto técnico, no se contaba con el insumo necesario, la práctica por parte del personal responsable y escaso personal para la elaboración. "/>
    <x v="9"/>
    <s v="DTCA"/>
    <x v="1"/>
    <s v="x"/>
    <m/>
    <s v="Correctiv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0"/>
    <x v="106"/>
    <s v="Demoras en la elaboración del concepto técnico, no se contaba con el insumo necesario, la práctica por parte del personal responsable y escaso personal para la elaboración. "/>
    <x v="9"/>
    <s v="DTCA"/>
    <x v="1"/>
    <s v="x"/>
    <m/>
    <s v="Correctiva"/>
    <x v="88"/>
    <d v="2022-07-01T00:00:00"/>
    <x v="1"/>
    <n v="394"/>
    <s v="VENCIDA"/>
    <s v="Lista de asistencia"/>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84"/>
    <d v="2021-09-22T00:00:00"/>
    <x v="1"/>
    <x v="107"/>
    <m/>
    <x v="9"/>
    <s v="DTCA"/>
    <x v="1"/>
    <s v="x"/>
    <m/>
    <s v="De Mejor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1"/>
    <d v="2021-09-22T00:00:00"/>
    <x v="1"/>
    <x v="107"/>
    <m/>
    <x v="9"/>
    <s v="DTCA"/>
    <x v="1"/>
    <s v="x"/>
    <m/>
    <s v="De Mejora"/>
    <x v="78"/>
    <d v="2022-07-01T00:00:00"/>
    <x v="21"/>
    <n v="304"/>
    <s v="VENCIDA"/>
    <s v="Acta de reunión de seguimiento "/>
    <s v="CANTIDAD"/>
    <n v="4"/>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_x000a_30/11/2023 Mediante memorando No.20231200006923 del 24 de noviembre del 2023, se solicito al responsable las evidencias  de las acciones que se encuentran en estado abierto vencido."/>
  </r>
  <r>
    <s v="AUDITORÍA INTERNA "/>
    <x v="85"/>
    <d v="2021-09-22T00:00:00"/>
    <x v="0"/>
    <x v="108"/>
    <s v=" falta de apropiación a las solicitudes sumado al poco personal en las AP no permitió atender oportunamente los requerimientos "/>
    <x v="9"/>
    <s v="DTCA"/>
    <x v="1"/>
    <s v="x"/>
    <m/>
    <s v="Correctiva"/>
    <x v="88"/>
    <d v="2022-07-01T00:00:00"/>
    <x v="1"/>
    <n v="394"/>
    <s v="VENCIDA"/>
    <s v="Lista de asistencia"/>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ÍA INTERNA "/>
    <x v="1"/>
    <d v="2021-09-22T00:00:00"/>
    <x v="0"/>
    <x v="108"/>
    <s v=" falta de apropiación a las solicitudes sumado al poco personal en las AP no permitió atender oportunamente los requerimientos "/>
    <x v="9"/>
    <s v="DTCA"/>
    <x v="1"/>
    <s v="x"/>
    <m/>
    <s v="Correctiva"/>
    <x v="74"/>
    <d v="2022-07-01T00:00:00"/>
    <x v="21"/>
    <n v="304"/>
    <s v="VENCIDA"/>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ÍA INTERNA "/>
    <x v="86"/>
    <d v="2021-09-22T00:00:00"/>
    <x v="0"/>
    <x v="109"/>
    <s v="No se priorizó la continuidad del seguimiento a las diligencias del proceso teniendo en cuenta que el área protegida no remitió el informe técnico  oportunamente "/>
    <x v="9"/>
    <s v="DTCA"/>
    <x v="1"/>
    <s v="x"/>
    <m/>
    <s v="Correctiva"/>
    <x v="78"/>
    <d v="2022-07-01T00:00:00"/>
    <x v="21"/>
    <n v="304"/>
    <s v="VENCIDA"/>
    <s v="Acta de reunión de seguimiento "/>
    <s v="CANTIDAD"/>
    <n v="4"/>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
  </r>
  <r>
    <s v="AUDITORÍA INTERNA "/>
    <x v="1"/>
    <d v="2021-09-22T00:00:00"/>
    <x v="0"/>
    <x v="109"/>
    <s v="No se priorizó la continuidad del seguimiento a las diligencias del proceso teniendo en cuenta que el área protegida no remitió el insumo oportunamente "/>
    <x v="9"/>
    <s v="DTCA"/>
    <x v="1"/>
    <s v="x"/>
    <m/>
    <s v="Correctiva"/>
    <x v="88"/>
    <d v="2022-07-01T00:00:00"/>
    <x v="1"/>
    <n v="394"/>
    <s v="VENCIDA"/>
    <s v="Lista de asistencia"/>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r>
  <r>
    <s v="AUDITORIA INTERNA "/>
    <x v="87"/>
    <d v="2022-03-11T00:00:00"/>
    <x v="0"/>
    <x v="110"/>
    <s v="La actualización se envió en febrero 2021 a la DTAM cuando aún no había cambiado el formato, y las observaciones se recibieron en el mes de octubre de 2021 por parte de la Oficina Gestión del Riesgo."/>
    <x v="9"/>
    <s v="DTAM"/>
    <x v="14"/>
    <s v="x"/>
    <m/>
    <s v="De Corrección"/>
    <x v="93"/>
    <d v="2022-04-01T00:00:00"/>
    <x v="10"/>
    <s v="CERRADA"/>
    <s v="CERRADA"/>
    <s v="PECDN aprobado"/>
    <s v="CANTIDAD"/>
    <n v="1"/>
    <m/>
    <m/>
    <s v="RAYMON GUILLERMO SALES CONTRERAS"/>
    <m/>
    <m/>
    <m/>
    <x v="1"/>
    <x v="6"/>
    <s v="Se suscribe mediante memorando 20221200008133 del 17 de agosto de 2022_x000a_Se concede prorroga mediante orfeo radicado No 20221200011653 del 13-12-2022 hasta el 30-03-2023._x000a_Mediante Memorando 20221200011863 del 22/12/2022 no se da cierre a la accion del PMxPG de DTAM - OGR_x000a_17/05/2023: Mediante menorando no.20235120000343 de fecha 31/03/2023 el responsable solicitó prórroga para la fecha 30/04/2023_x000a_17/05/2023: Mediante menorando no.20231200002103 de fecha 4/04/2023 el Grupo de Control interno otorgó prórroga hasta el día 30/04/2023_x000a_30/11/2023 Mediante memorando 20231200006863 del 24 de noviembre del 2023, se solicito al responsable las evidencias  de las acciones que se encuentran en estado abierto vencido._x000a__x000a_Cerrada la No Conformidad en las evidencias de cumplimineto suscritas mediante orfeo radicado No 20231200007833 del 12-12-2023, cabe anotar que el Jefe de Área en el alcance de la comunicación hizo referencia a la Observación No 2."/>
  </r>
  <r>
    <s v="AUDITORIA INTERNA "/>
    <x v="1"/>
    <d v="2022-03-11T00:00:00"/>
    <x v="0"/>
    <x v="111"/>
    <s v="La actualización se envió en febrero 2021 a la DTAM cuando aún no había cambiado el formato, y las observaciones se recibieron en el mes de octubre de 2021 por parte de la Oficina Gestión del Riesgo."/>
    <x v="9"/>
    <s v="DTAM"/>
    <x v="14"/>
    <s v="x"/>
    <m/>
    <s v="De Corrección"/>
    <x v="94"/>
    <d v="2022-04-01T00:00:00"/>
    <x v="10"/>
    <s v="CERRADA"/>
    <s v="CERRADA"/>
    <s v="Oficios entregados"/>
    <s v="CANTIDAD"/>
    <n v="2"/>
    <m/>
    <m/>
    <s v="RAYMON GUILLERMO SALES CONTRERAS"/>
    <m/>
    <m/>
    <m/>
    <x v="1"/>
    <x v="6"/>
    <s v="Se suscribe mediante memorando 20221200008133 del 17 de agosto de 2022_x000a_Se concede prorroga mediante orfeo radicado No 20221200011653 del 13-12-2022 hasta el 30-03-2023._x000a_Mediante Memorando 20221200011863 del 22/12/2022 no se da cierre a la accion del PMxPG de DTAM - OGR_x000a_30/11/2023 Mediante memorando 20231200006863 del 24 de noviembre del 2023, se solicito al responsable las evidencias  de las acciones que se encuentran en estado abierto vencido._x000a__x000a_Cerrada la No Conformidad en las evidencias de cumplimineto suscritas mediante orfeo radicado No 20231200007833 del 12-12-2023, cabe anotar que el Jefe de Área en el alcance de la comunicación hizo referencia a la Observación No 2, pendiente la medición de la efectividad."/>
  </r>
  <r>
    <s v="AUDITORIA INTERNA "/>
    <x v="1"/>
    <d v="2021-12-06T00:00:00"/>
    <x v="0"/>
    <x v="112"/>
    <n v="0"/>
    <x v="1"/>
    <s v="DTAN"/>
    <x v="15"/>
    <s v="x"/>
    <m/>
    <s v="Correctiva"/>
    <x v="95"/>
    <d v="2022-09-16T00:00:00"/>
    <x v="8"/>
    <n v="151"/>
    <s v="VENCIDA"/>
    <s v="Acta con la revision  de los ducumentos que no se han publicado en  los contratos en la plataforma del SECOP."/>
    <s v="CANTIDAD"/>
    <n v="1"/>
    <d v="2023-03-15T00:00:00"/>
    <s v="No se entrega el acta para certificar la actividad realizada"/>
    <s v="MARIA MERCEDES MEDINA"/>
    <m/>
    <m/>
    <m/>
    <x v="0"/>
    <x v="0"/>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 El Grupo de Control Interno, mediante memorando No.20231200004253 de fecha 13 de julio de 2023 , concedió prorroga de la acción para el día 31 de julio de 2023._x000a__x000a_11/08/2023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quot;los soportes que demuestren la carga de la experiencia laboral relacionada con los contratos en cuestión&quot;.  No obstante el término para cumplir la acción venció el 31 de juli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r>
  <r>
    <s v="AUDITORIA INTERNA "/>
    <x v="1"/>
    <d v="2021-12-06T00:00:00"/>
    <x v="0"/>
    <x v="113"/>
    <n v="0"/>
    <x v="1"/>
    <s v="DTAN"/>
    <x v="15"/>
    <s v="x"/>
    <m/>
    <s v="Correctiva"/>
    <x v="96"/>
    <d v="2022-09-15T00:00:00"/>
    <x v="8"/>
    <n v="151"/>
    <s v="VENCIDA"/>
    <s v="ACTA CON LA REVISION DE FRMAS EN LAS HOJAS DE VIDA SIGEP"/>
    <s v="CANTIDAD"/>
    <n v="1"/>
    <d v="2023-03-15T00:00:00"/>
    <s v="No se entrega el acta para certificar la actividad realizada"/>
    <s v="MARIA MERCEDES MEDINA"/>
    <m/>
    <m/>
    <m/>
    <x v="0"/>
    <x v="0"/>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 El Grupo de Control Interno, mediante memorando No.20231200004253 de fecha 13 de julio de 2023 , concedió prorroga de la acción para el día 31 de julio de 2023_x000a_1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quot;los soportes que demuestren la firma de las hojas de vida en SIGEP&quot;.  No obstante el término para cumplir la acción venció el 31 de juli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r>
  <r>
    <s v="AUDITORIA INTERNA "/>
    <x v="1"/>
    <d v="2021-12-06T00:00:00"/>
    <x v="0"/>
    <x v="114"/>
    <m/>
    <x v="1"/>
    <s v="DTAN"/>
    <x v="15"/>
    <s v="x"/>
    <m/>
    <s v="De Corrección"/>
    <x v="97"/>
    <d v="2022-09-15T00:00:00"/>
    <x v="23"/>
    <n v="212"/>
    <s v="VENCIDA"/>
    <s v="Acta de la revisión y publicación de actas de aprobación de poliza."/>
    <s v="CANTIDAD"/>
    <n v="1"/>
    <d v="2023-03-15T00:00:00"/>
    <s v="No se entrega el acta para certificar la actividad realizada"/>
    <s v="MARIA MERCEDES MEDINA"/>
    <m/>
    <m/>
    <m/>
    <x v="0"/>
    <x v="0"/>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1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quot;los soportes que demuestren las actas de aprobación de las pólizas&quot;.  No obstante el término para cumplir la acción venció el 31 de juli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r>
  <r>
    <s v="AUDITORIA INTERNA "/>
    <x v="88"/>
    <d v="2021-12-06T00:00:00"/>
    <x v="0"/>
    <x v="115"/>
    <n v="0"/>
    <x v="1"/>
    <s v="DTAN"/>
    <x v="15"/>
    <s v="x"/>
    <m/>
    <s v="De Corrección"/>
    <x v="98"/>
    <d v="2022-09-15T00:00:00"/>
    <x v="8"/>
    <n v="151"/>
    <s v="VENCIDA"/>
    <s v="SENSIBILIZACIONES  EN REVISION DE REQUISITOS DE LOS CONTRATOS SOPORTES QUE COMPONEN LAS CUENTAS "/>
    <s v="CANTIDAD"/>
    <n v="2"/>
    <d v="2023-03-15T00:00:00"/>
    <s v="No se entrega el acta para certificar la actividad realizada"/>
    <s v="MARIA MERCEDES MEDINA"/>
    <m/>
    <m/>
    <m/>
    <x v="0"/>
    <x v="0"/>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quot;no se identificó dentro del acta información sobre la socialización del procedimiento o paso a paso para la revisión de los soportes correspondientes a las cuentas de los contratistas&quot;.  No obstante el término para cumplir la acción venció el 31 de julio de 2023, con memorando 20235510003273 del 14 de agosto de 2023, se solicita prórroga._x000a__x000a_30/11/2023 Mediante memorando 20231200006893 del 24 de noviembre del 2023, se solicito al responsable las evidencias  de las acciones que se encuentran en estado abierto vencido."/>
  </r>
  <r>
    <s v="AUDITORIA INTERNA "/>
    <x v="1"/>
    <d v="2021-12-06T00:00:00"/>
    <x v="0"/>
    <x v="115"/>
    <m/>
    <x v="1"/>
    <s v="DTAN"/>
    <x v="15"/>
    <s v="x"/>
    <m/>
    <s v="Correctiva"/>
    <x v="99"/>
    <d v="2022-09-15T00:00:00"/>
    <x v="8"/>
    <n v="151"/>
    <s v="VENCIDA"/>
    <s v="Acta de la revsion de las carpetas contractuales de los productos entregados por contratistas."/>
    <s v="CANTIDAD"/>
    <n v="1"/>
    <d v="2023-03-15T00:00:00"/>
    <s v="No se entrega el acta para certificar la actividad realizada"/>
    <s v="MARIA MERCEDES MEDINA"/>
    <m/>
    <m/>
    <m/>
    <x v="0"/>
    <x v="0"/>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quot;los soportes que demuestren las actas de aprobación de las pólizas&quot;.  No obstante el término para cumplir la acción venció el 31 de julio de 2023, con memorando 20235510003273 del 14 de agosto de 2023, se solicita prórroga.  Así mismo, se aclara que no son las actas de aprobación de las pólizas, sino &quot;las carpetas contractuales para identificar el archivo de productos entregados por contratistas&quot;._x000a__x000a__x000a_30/11/2023 Mediante memorando 20231200006893 del 24 de noviembre del 2023, se solicito al responsable las evidencias  de las acciones que se encuentran en estado abierto vencido."/>
  </r>
  <r>
    <s v="AUDITORIA INTERNA "/>
    <x v="89"/>
    <d v="2021-12-06T00:00:00"/>
    <x v="0"/>
    <x v="116"/>
    <n v="0"/>
    <x v="1"/>
    <s v="DTAN"/>
    <x v="15"/>
    <s v="x"/>
    <m/>
    <s v="De Corrección"/>
    <x v="100"/>
    <d v="2022-09-15T00:00:00"/>
    <x v="8"/>
    <n v="151"/>
    <s v="VENCIDA"/>
    <s v="Acta con la revision de contratos con identificacion y elaboración de supervision de contratos"/>
    <s v="CANTIDAD"/>
    <n v="1"/>
    <d v="2023-03-15T00:00:00"/>
    <s v="No se entrega el acta para certificar la actividad realizada"/>
    <s v="MARIA MERCEDES MEDINA"/>
    <m/>
    <m/>
    <m/>
    <x v="0"/>
    <x v="0"/>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quot;no relaciona la formalización de la designación de supervisión de los contratos que carecen de supervisión&quot;.  No obstante el término para cumplir la acción venció el 31 de juli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r>
  <r>
    <s v="AUDITORIA INTERNA "/>
    <x v="1"/>
    <d v="2021-12-06T00:00:00"/>
    <x v="0"/>
    <x v="117"/>
    <m/>
    <x v="1"/>
    <s v="DTAN"/>
    <x v="15"/>
    <s v="x"/>
    <m/>
    <s v="Correctiva"/>
    <x v="101"/>
    <d v="2022-09-15T00:00:00"/>
    <x v="23"/>
    <n v="212"/>
    <s v="VENCIDA"/>
    <s v=" Acta de revision de los contratos que  se encontraban sin acta de liquidación "/>
    <s v="CANTIDAD"/>
    <n v="1"/>
    <d v="2023-03-15T00:00:00"/>
    <s v="No se entrega el acta para certificar la actividad realizada"/>
    <s v="MARIA MERCEDES MEDINA"/>
    <m/>
    <m/>
    <m/>
    <x v="0"/>
    <x v="0"/>
    <s v="Se suscribe con memorando 20221200009193 del 22/09/2021_x000a_GCI: Mediante memorando no 20235510001053 de fecha 16/03/2023, el responsable allegó avance y solicito prórroga para la fecha 28/07/2023._x000a_GCI: Mediante memorando no 20231200001843de fecha 30/03/2023, se concedió prórroga para la fecha 31/05/2023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quot;no relacionan los contratos pendientes de liquidación y que deben ser archivados&quot;.  No obstante el término para cumplir la acción venció el 31 de may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r>
  <r>
    <s v="AUDITORIA INTERNA "/>
    <x v="90"/>
    <d v="2021-12-06T00:00:00"/>
    <x v="0"/>
    <x v="118"/>
    <n v="0"/>
    <x v="1"/>
    <s v="DTAN"/>
    <x v="15"/>
    <s v="x"/>
    <m/>
    <s v="De Corrección"/>
    <x v="102"/>
    <d v="2022-09-15T00:00:00"/>
    <x v="8"/>
    <s v="CERRADA"/>
    <s v="CERRADA"/>
    <s v="SENSIBILIZACIONES  EN  REQUISITOS PARA DEDFINIR LA IDONEIDAD DE LOS PROPONENTES  EN CPS"/>
    <s v="CANTIDAD"/>
    <n v="2"/>
    <d v="2023-03-15T00:00:00"/>
    <s v="Se aborda el tema en la sensiblización desarrollada de los requisotos para definir la idoneidad de los porponentes.- Anexos: Acta de reunión temas contractuale"/>
    <s v="MARIA MERCEDES MEDINA"/>
    <m/>
    <m/>
    <m/>
    <x v="1"/>
    <x v="7"/>
    <s v="Se suscribe con memorando 20221200009193 del 22/09/2021_x000a_GCI: Mediante memorando no 20235510001053 de fecha 16/03/2023, el responsable allegó avance y solicito prórroga para la fecha 28/07/2023.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_x000a_11/08/2023: El responsable mediante memorando No. 20235510002913 del 28 de julio de 2023,  relaciono soportes que cumplen con la acción planteada, por lo cual, mediante memorando No. 20231200004793 de fecha 18 de agosto de 2023, el Grupo de Control Interno informo el cierre de la acción."/>
  </r>
  <r>
    <s v="AUDITORIA INTERNA "/>
    <x v="91"/>
    <d v="2021-12-06T00:00:00"/>
    <x v="1"/>
    <x v="119"/>
    <n v="0"/>
    <x v="1"/>
    <s v="DTAN"/>
    <x v="15"/>
    <m/>
    <m/>
    <s v="De Mejora"/>
    <x v="103"/>
    <d v="2022-09-15T00:00:00"/>
    <x v="8"/>
    <n v="151"/>
    <s v="VENCIDA"/>
    <s v="ACTA DE REVISION  Y FIRMA DE  CONTRATOS DE CPS EN LA PLATAFORMA DEL SIGEP POR COORDIANDOR DE CONTRATOS"/>
    <s v="CANTIDAD"/>
    <n v="1"/>
    <d v="2023-03-15T00:00:00"/>
    <s v="No se entrega el acta para certificar la actividad realizada"/>
    <s v="MARIA MERCEDES MEDINA"/>
    <m/>
    <m/>
    <m/>
    <x v="0"/>
    <x v="0"/>
    <s v="Se suscribe con memorando 20221200009193 del 22/09/2021_x000a_GCI: Mediante memorando no 20235510001053 de fecha 16/03/2023, el responsable allegó avance y solicito prórroga para la fecha 28/07/2023.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1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quot;...el Grupo de Control Interno no evidenció los contratos en los cuales el coordinador de contratos no ha proporcionado su firma en la plataforma SIGEP&quot;.  No obstante el término para cumplir la acción venció el 31 de mayo de 2023, con memorando 20235510003273 del 14 de agosto de 2023, se solicita prórroga._x000a__x000a__x000a__x000a_30/11/2023 Mediante memorando 20231200006893 del 24 de noviembre del 2023, se solicito al responsable las evidencias  de las acciones que se encuentran en estado abierto vencido."/>
  </r>
  <r>
    <s v="AUDITORIA INTERNA "/>
    <x v="92"/>
    <s v="06/07/2021 al 06/12/2021 "/>
    <x v="0"/>
    <x v="120"/>
    <s v="Porque la cantidad contratistas a cargo de los supervisores  y el cumulo de trabajo bajo su supervisión,  hace que la revisión en plataforma se torne un poco dispendiosa y pueden omitir involuntariamente el cargue de algún documento. "/>
    <x v="1"/>
    <s v="NIVEL CENTRAL"/>
    <x v="16"/>
    <m/>
    <s v="x"/>
    <s v="De Corrección"/>
    <x v="104"/>
    <d v="2022-08-19T00:00:00"/>
    <x v="22"/>
    <s v="CERRADA"/>
    <s v="CERRADA"/>
    <s v="% de documentos faltantes, publicados en la plataforma  "/>
    <s v="PORCENTAJE"/>
    <n v="1"/>
    <m/>
    <m/>
    <s v="MARIA MERCEDES MEDINA - SEGUIMIENTO"/>
    <m/>
    <m/>
    <m/>
    <x v="1"/>
    <x v="8"/>
    <s v="Se suscribe con memorando 20221200009293 del 26/09/2022_x000a_GCI: 20/04/2023:Mediante memorando no. 20224200008943 de fecha 26/12/2022, el responsable solicito prórroga hasta el 15/03/2023_x000a_GCI 20/04/2023: Mediante memorando no 20221200012153 de fecha 26/12/2022 se concedió prórroga hasta el 15/03/2023_x000a__x000a_30/06/2023: Mediante memorando No.20231200003623 de fecha 28 de junio de 2023 , el Grupo de Control Interno solicitó aclaración sobre el estado de la acción ( Si está abierta o cerrada), a causa de, las fallas presentadas en la matriz de Plan de Mejoramiento por Procesos_x000a__x000a_Con memorando 20234200004503 se dió respuesta por el GPC informando que pidió cierre de las No conformidades 5, 6, 7 y 8 con el memorando 20224200009043 del 29-12-2022                                                       _x000a__x000a_El memorando 20224200009043  fue devuelto por el GCI al GPC el 02-01-2023 para que se creara expediente.                                                                                                                                                                                                              _x000a__x000a_Con fecha 10-01-2023 el GPC devuelve el radicado 20224200009043 al GCI con expediente creado.  24-07-2023: Se verifica que con el memorando 2022420009043 del 29-12-2022, se remitieron los soportes  de las actividades relacionadas con la No conformidad No. 8, pantallazos de documentos en el SECOP II _x000a_El proceso aportó las siguientes evidencias:_x000a_-  Mediante el memorando 20224200009043 del 29-12-2022, se informa el cargue en la plataforma de los documentos faltantes de ejecución del proceso LP-003-2020, Pantallazos de SECOP II, en el Acápite “Documentos de ejecución del contrato” y aprobación de las cuentas como aceptadas por parte del Grupo de Gestión Financiera, de los contratos productos de la Licitación:  _x000a_Contrato CSU-FONAM-005-2020   _x000a_Contrato CSU-FONAM-006-2020   _x000a_- Sobre el contrato 042 de 2021, no sé aportó ninguna evidencia, por lo consiguiente NO SE CIERRA, hasta tanto no se adjunte la evidencia del cargue en la Plataforma Secop II, de los documentos del contrato. _x000a_y se informa del NO CIERRE al GPC por parte de GCI, con ORFEO 20231200004443 del 24-07-2023.   _x000a__x000a__x000a_15/12/2023: Mediante memorando No. 20231200007253 del 4 de diciembre de 2023, se requirio evidencias de las acciones que se encuenrtan en estado abierto vencidas con el fin de actualizar la matriz._x000a__x000a_7/12/2023:  Mediante memorando No. 20231200004853 del 30 de agosto de 2023 se socializó el cierre de la acción de la no confomidad no.8"/>
  </r>
  <r>
    <s v="AUDITORIA INTERNA "/>
    <x v="93"/>
    <d v="2021-07-06T00:00:00"/>
    <x v="0"/>
    <x v="121"/>
    <s v="Porque anteriormente la herramienta secop establecia la fecha de aprobación, cuando se daba la opción de aprobación de garantias y no requeria un acta de aprobación"/>
    <x v="1"/>
    <s v="DTPA"/>
    <x v="9"/>
    <m/>
    <s v="x"/>
    <s v="Correctiva"/>
    <x v="105"/>
    <d v="2022-08-31T00:00:00"/>
    <x v="15"/>
    <n v="363"/>
    <s v="VENCIDA"/>
    <s v="(número de polizas de garantias aprobadas/numero de procesos contractuales con polizas)*100"/>
    <s v="PORCENTAJE"/>
    <n v="1"/>
    <m/>
    <m/>
    <s v="MARIA MERCEDES MEDINA"/>
    <m/>
    <m/>
    <m/>
    <x v="0"/>
    <x v="0"/>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r>
  <r>
    <s v="AUDITORIA INTERNA "/>
    <x v="94"/>
    <d v="2021-07-06T00:00:00"/>
    <x v="0"/>
    <x v="122"/>
    <s v="Porque el manual de contratación y supervisión no es claro con la información que se debe cargar a la plataforma como documento anexo precontractuales y de ejecución."/>
    <x v="1"/>
    <s v="DTPA"/>
    <x v="9"/>
    <m/>
    <s v="x"/>
    <s v="De Corrección"/>
    <x v="106"/>
    <d v="2022-09-01T00:00:00"/>
    <x v="15"/>
    <n v="363"/>
    <s v="VENCIDA"/>
    <s v="Oficio remitido"/>
    <s v="CANTIDAD"/>
    <n v="1"/>
    <m/>
    <m/>
    <s v="MARIA MERCEDES MEDINA"/>
    <m/>
    <m/>
    <m/>
    <x v="0"/>
    <x v="0"/>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remitiendo como evidenbcia, el memorando 20237580000953 del Director Territorial de Pacífico a la Coordinadora del Grupo de Contratos del Nivel Central, donde se le solicita que se aclare en el Manual de Contratación, los documentos precontractuales y de ejecución que se deben cargar en la platamorma SECOP . "/>
  </r>
  <r>
    <s v="AUDITORIA INTERNA "/>
    <x v="95"/>
    <d v="2021-07-06T00:00:00"/>
    <x v="0"/>
    <x v="123"/>
    <s v="Porque cuando se hace la contratación del personal encargado de contratación de la territorial se ponen metas amplias de liquidación y no se establecen compromisos mensuales"/>
    <x v="1"/>
    <s v="DTPA"/>
    <x v="9"/>
    <m/>
    <s v="x"/>
    <s v="Correctiva"/>
    <x v="107"/>
    <d v="2022-08-01T00:00:00"/>
    <x v="24"/>
    <n v="424"/>
    <s v="VENCIDA"/>
    <s v="Procesos liquidados reportados en el indicador de liquidaciones del PAA (Matriz PAA)"/>
    <s v="CANTIDAD"/>
    <n v="4"/>
    <m/>
    <m/>
    <s v="MARIA MERCEDES MEDINA"/>
    <m/>
    <m/>
    <m/>
    <x v="0"/>
    <x v="0"/>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r>
  <r>
    <s v="AUDITORIA INTERNA "/>
    <x v="1"/>
    <d v="2021-07-06T00:00:00"/>
    <x v="0"/>
    <x v="123"/>
    <s v="Porque cuando se hace la contratación del personal encargado de contratación de la territorial se ponen metas amplias de liquidación y no se establecen compromisos mensuales"/>
    <x v="1"/>
    <s v="DTPA"/>
    <x v="9"/>
    <m/>
    <s v="x"/>
    <s v="De Corrección"/>
    <x v="108"/>
    <d v="2022-08-01T00:00:00"/>
    <x v="1"/>
    <n v="394"/>
    <s v="VENCIDA"/>
    <s v="Contrato liquidado"/>
    <s v="CANTIDAD"/>
    <n v="1"/>
    <m/>
    <m/>
    <s v="MARIA MERCEDES MEDINA"/>
    <m/>
    <m/>
    <m/>
    <x v="0"/>
    <x v="0"/>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r>
  <r>
    <s v="AUDITORIA INTERNA "/>
    <x v="96"/>
    <d v="2021-07-06T00:00:00"/>
    <x v="1"/>
    <x v="124"/>
    <s v="N.A."/>
    <x v="1"/>
    <s v="DTPA"/>
    <x v="9"/>
    <m/>
    <s v="x"/>
    <s v="De Mejora"/>
    <x v="109"/>
    <d v="2022-08-01T00:00:00"/>
    <x v="1"/>
    <n v="394"/>
    <s v="VENCIDA"/>
    <s v="(número de pantallazos de hojas de vidas aprobadas SIGEP/número de hojas de vida registradas en el sigep contratados)*100"/>
    <s v="PORCENTAJE"/>
    <n v="1"/>
    <m/>
    <m/>
    <s v="MARIA MERCEDES MEDINA"/>
    <m/>
    <m/>
    <m/>
    <x v="0"/>
    <x v="0"/>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r>
  <r>
    <s v="AUDITORIA INTERNA "/>
    <x v="97"/>
    <d v="2022-09-30T00:00:00"/>
    <x v="0"/>
    <x v="125"/>
    <s v="Por qué: no se han definido fechas limites para la revsion de los documentos"/>
    <x v="11"/>
    <s v="NIVEL CENTRAL"/>
    <x v="17"/>
    <m/>
    <s v="x"/>
    <s v="De Corrección"/>
    <x v="110"/>
    <d v="2022-10-18T00:00:00"/>
    <x v="25"/>
    <n v="-32"/>
    <s v="A TIEMPO"/>
    <s v="Número de documentos publicados "/>
    <s v="CANTIDAD"/>
    <n v="4"/>
    <m/>
    <m/>
    <s v="FANNY SABOGAL AGUDELO "/>
    <m/>
    <m/>
    <m/>
    <x v="0"/>
    <x v="0"/>
    <s v="Se aprueba plan de mejora con Orfeo No 20221200009593 de fecha 27 de octubre _x000a_30/06/2023: Mediante memorando 20231200003643 de fecha 28 de junio de 2023 , el Grupo de Control Interno solicitó aclaración sobre el estado de la acción ( Si está abierta o cerrada), a causa de, las fallas presentadas en la matriz de Plan de Mejoramiento por Procesos._x000a__x000a_30/11/2023 Mediante memorando No.20231200006953 del 24 de noviembre del 2023, se solicito al responsable las evidencias  de las acciones que se encuentran en estado abierto vencido._x000a__x000a__x000a_19/12/2023: Mediante memorando No.20234000009953  del 30  de noviembre de 2023, el responsable solicitó prórroga para el cumplimiento de la acción. El Grupo de Control Interno valido la justificación por lo cual mediante memorando No. 20231200008273  del 20 de diciembre  de 2023 concedió prórroga hasta el 30 de enero de 2024."/>
  </r>
  <r>
    <s v="AUDITORIA INTERNA "/>
    <x v="1"/>
    <d v="2022-09-30T00:00:00"/>
    <x v="0"/>
    <x v="125"/>
    <s v="Por qué: no se han definido fechas limites para la revsion de los documentos"/>
    <x v="11"/>
    <s v="NIVEL CENTRAL"/>
    <x v="17"/>
    <m/>
    <s v="x"/>
    <s v="Correctiva"/>
    <x v="111"/>
    <d v="2022-10-18T00:00:00"/>
    <x v="24"/>
    <s v="CERRADA"/>
    <s v="CERRADA"/>
    <s v="Número de cronogramas elaborados "/>
    <s v="CANTIDAD"/>
    <m/>
    <m/>
    <m/>
    <s v="FANNY SABOGAL AGUDELO "/>
    <m/>
    <m/>
    <m/>
    <x v="1"/>
    <x v="9"/>
    <s v="Se aprueba plan de mejora con Orfeo No 20221200009593 de fecha 27 de octubre _x000a_30/06/2023: Mediante memorando 20231200003643 de fecha 28 de junio de 2023 , el Grupo de Control Interno solicitó aclaración sobre el estado de la acción ( Si está abierta o cerrada), a causa de, las fallas presentadas en la matriz de Plan de Mejoramiento por Procesos_x000a__x000a__x000a_30/11/2023 Mediante memorando No.20231200006953 del 24 de noviembre del 2023, se solicito al responsable las evidencias  de las acciones que se encuentran en estado abierto vencido._x000a__x000a_19/12/2023: Mediante memorando No. 20234000009953  del 30  de noviembre de 2023, el responsable allegó evidencias del cumplimiento de  acción. El Grupo de Control Interno valido las evidencias por lo cual mediante memorando No. 20231200008273  del 20 de diciembre de 2023 socializó cierre de la acción."/>
  </r>
  <r>
    <s v="AUDITORIA INTERNA "/>
    <x v="98"/>
    <d v="2022-08-11T00:00:00"/>
    <x v="0"/>
    <x v="126"/>
    <s v="Por qué se desconocía los lineamientos establecidos en el instructivo DE- IN-08 Elaboración, Actualización y Derogación de Documentos del Sistema de Gestión Integrado – SGI.."/>
    <x v="6"/>
    <s v="NIVEL CENTRAL"/>
    <x v="10"/>
    <m/>
    <s v="x"/>
    <s v="De Corrección"/>
    <x v="112"/>
    <d v="2022-10-20T00:00:00"/>
    <x v="26"/>
    <n v="272"/>
    <s v="VENCIDA"/>
    <s v="Numero de documentos ajusatdos"/>
    <s v="CANTIDAD"/>
    <n v="15"/>
    <m/>
    <m/>
    <s v="FANNY SABOGAL AGUDELO"/>
    <m/>
    <m/>
    <m/>
    <x v="0"/>
    <x v="0"/>
    <s v="Se aprueba plan de mejora con Orfeo No 20221200010133 de fecha 27/10/2022_x000a__x000a_15/12/2023: Mediante memorando No. 20231200007233 del 4 de diciembre de 2023, se requirio evidencias de las acciones que se encuenrtan en estado abierto vencidas con el fin de actualizar la matriz."/>
  </r>
  <r>
    <s v="AUDITORIA INTERNA "/>
    <x v="1"/>
    <d v="2022-08-11T00:00:00"/>
    <x v="0"/>
    <x v="126"/>
    <s v="Por qué se desconocía los lineamientos establecidos en el instructivo DE- IN-08 Elaboración, Actualización y Derogación de Documentos del Sistema de Gestión Integrado – SGI.."/>
    <x v="6"/>
    <s v="NIVEL CENTRAL"/>
    <x v="10"/>
    <m/>
    <s v="x"/>
    <s v="Correctiva"/>
    <x v="113"/>
    <d v="2022-10-20T00:00:00"/>
    <x v="26"/>
    <n v="272"/>
    <s v="VENCIDA"/>
    <s v="Numero de documentos oficializados"/>
    <s v="CANTIDAD"/>
    <n v="15"/>
    <m/>
    <m/>
    <s v="FANNY SABOGAL AGUDELO"/>
    <m/>
    <m/>
    <m/>
    <x v="0"/>
    <x v="0"/>
    <s v="Se aprueba plan de mejora con Orfeo No 20221200010133 de fecha 27/10/2022_x000a__x000a_15/12/2023: Mediante memorando No. 20231200007233 del 4 de diciembre de 2023, se requirio evidencias de las acciones que se encuenrtan en estado abierto vencidas con el fin de actualizar la matriz."/>
  </r>
  <r>
    <s v="AUDITORIA INTERNA "/>
    <x v="99"/>
    <d v="2022-09-16T00:00:00"/>
    <x v="1"/>
    <x v="127"/>
    <m/>
    <x v="9"/>
    <s v="DTOR"/>
    <x v="18"/>
    <m/>
    <s v="x"/>
    <s v="De Mejora"/>
    <x v="114"/>
    <d v="2022-11-02T00:00:00"/>
    <x v="27"/>
    <n v="29"/>
    <s v="VENCIDA"/>
    <s v="Memorandos"/>
    <s v="CANTIDAD"/>
    <n v="2"/>
    <m/>
    <m/>
    <s v="PAULA ANDREA ARCINIEGAS - CARLOS FREDY REY"/>
    <m/>
    <m/>
    <m/>
    <x v="0"/>
    <x v="0"/>
    <s v="Se aprueba plan de mejoramiento mediante memorando No 20221200010603 de 16 de noviembre de 2022"/>
  </r>
  <r>
    <s v="AUDITORIA INTERNA "/>
    <x v="100"/>
    <d v="2022-09-16T00:00:00"/>
    <x v="1"/>
    <x v="128"/>
    <m/>
    <x v="9"/>
    <s v="DTOR"/>
    <x v="18"/>
    <m/>
    <s v="x"/>
    <s v="De Mejora"/>
    <x v="115"/>
    <d v="2022-11-02T00:00:00"/>
    <x v="27"/>
    <n v="29"/>
    <s v="VENCIDA"/>
    <s v="Memorandos"/>
    <s v="CANTIDAD"/>
    <n v="2"/>
    <m/>
    <m/>
    <s v="PAULA ANDREA ARCINIEGAS - CARLOS FREDY REY"/>
    <m/>
    <m/>
    <m/>
    <x v="0"/>
    <x v="0"/>
    <s v="Se aprueba plan de mejoramiento mediante memorando No 20221200010603 de 16 de noviembre de 2022"/>
  </r>
  <r>
    <s v="AUDITORIA INTERNA "/>
    <x v="1"/>
    <d v="2022-09-16T00:00:00"/>
    <x v="1"/>
    <x v="128"/>
    <m/>
    <x v="9"/>
    <s v="DTOR"/>
    <x v="18"/>
    <m/>
    <s v="x"/>
    <s v="De Mejora"/>
    <x v="116"/>
    <d v="2022-11-02T00:00:00"/>
    <x v="27"/>
    <n v="29"/>
    <s v="VENCIDA"/>
    <s v="Memorandos"/>
    <s v="CANTIDAD"/>
    <n v="2"/>
    <m/>
    <m/>
    <s v="PAULA ANDREA ARCINIEGAS - CARLOS FREDY REY"/>
    <m/>
    <m/>
    <m/>
    <x v="0"/>
    <x v="0"/>
    <s v="Se aprueba plan de mejoramiento mediante memorando No 20221200010603 de 16 de noviembre de 2022"/>
  </r>
  <r>
    <s v="AUDITORIA INTERNA "/>
    <x v="101"/>
    <d v="2022-09-16T00:00:00"/>
    <x v="0"/>
    <x v="129"/>
    <m/>
    <x v="9"/>
    <s v="DTOR"/>
    <x v="18"/>
    <m/>
    <s v="x"/>
    <s v="Correctiva"/>
    <x v="117"/>
    <d v="2022-11-02T00:00:00"/>
    <x v="27"/>
    <s v="CERRADA"/>
    <s v="CERRADA"/>
    <s v="Solicitudes "/>
    <s v="CANTIDAD"/>
    <n v="2"/>
    <m/>
    <m/>
    <s v="PAULA ANDREA ARCINIEGAS - CARLOS FREDY REY"/>
    <m/>
    <m/>
    <m/>
    <x v="1"/>
    <x v="10"/>
    <s v="Se aprueba plan de mejoramiento mediante memorando No 20221200010603 de 16 de noviembre de 2022._x000a__x000a_10/11/2023: Mediante memorando No.20237010020443  del 7 de noviembre del 2023 el responsable envío evidencias , el Grupo de Control Interno verificó el cumplimiento de las acciones, por lo cual, mediante memorando No. 20231200006543 del 10 de noviembre del 2023 socializó el cierre de la Acción No.1 de la No Conformidad No.1"/>
  </r>
  <r>
    <s v="AUDITORIA INTERNA "/>
    <x v="1"/>
    <d v="2022-09-16T00:00:00"/>
    <x v="0"/>
    <x v="129"/>
    <s v="_x000a_Porque el PNN consideró que el apoyo técnico de la DT sería la revisión final del documento de PECDNS y retroalimentación en caso de requerirse. "/>
    <x v="9"/>
    <s v="DTOR"/>
    <x v="18"/>
    <m/>
    <s v="x"/>
    <s v="Correctiva"/>
    <x v="118"/>
    <d v="2022-11-02T00:00:00"/>
    <x v="27"/>
    <s v="CERRADA"/>
    <s v="CERRADA"/>
    <s v="Reuniones ejecutadas"/>
    <s v="CANTIDAD"/>
    <n v="1"/>
    <m/>
    <m/>
    <s v="PAULA ANDREA ARCINIEGAS - CARLOS FREDY REY"/>
    <m/>
    <m/>
    <m/>
    <x v="1"/>
    <x v="10"/>
    <s v="Se aprueba plan de mejoramiento mediante memorando No 20221200010603 de 16 de noviembre de 2022._x000a__x000a_10/11/2023: Mediante memorando No.20237010020443  del 7 de noviembre del 2023 el responsable envío evidencias , el Grupo de Control Interno verificó el cumplimiento de las acciones, por lo cual, mediante memorando No. 20231200006543 del 10 de noviembre del 2023 socializó el cierre de la Acción No.2 de la No Conformidad No.1"/>
  </r>
  <r>
    <s v="AUDITORIA INTERNA "/>
    <x v="102"/>
    <d v="2022-09-16T00:00:00"/>
    <x v="0"/>
    <x v="130"/>
    <m/>
    <x v="9"/>
    <s v="DTOR"/>
    <x v="18"/>
    <m/>
    <s v="x"/>
    <s v="Correctiva"/>
    <x v="119"/>
    <d v="2022-11-02T00:00:00"/>
    <x v="27"/>
    <n v="29"/>
    <s v="VENCIDA"/>
    <s v="Solicitudes "/>
    <s v="CANTIDAD"/>
    <n v="2"/>
    <m/>
    <m/>
    <s v="PAULA ANDREA ARCINIEGAS - CARLOS FREDY REY"/>
    <m/>
    <m/>
    <m/>
    <x v="0"/>
    <x v="0"/>
    <s v="Se aprueba plan de mejoramiento mediante memorando No 20221200010603 de 16 de noviembre de 2022"/>
  </r>
  <r>
    <s v="AUDITORIA INTERNA "/>
    <x v="1"/>
    <d v="2022-09-16T00:00:00"/>
    <x v="0"/>
    <x v="130"/>
    <m/>
    <x v="9"/>
    <s v="DTOR"/>
    <x v="18"/>
    <m/>
    <s v="x"/>
    <s v="Correctiva"/>
    <x v="120"/>
    <d v="2022-11-02T00:00:00"/>
    <x v="27"/>
    <n v="29"/>
    <s v="VENCIDA"/>
    <s v="Reuniones ejecutadas"/>
    <s v="CANTIDAD"/>
    <n v="1"/>
    <m/>
    <m/>
    <s v="PAULA ANDREA ARCINIEGAS - CARLOS FREDY REY"/>
    <m/>
    <m/>
    <m/>
    <x v="0"/>
    <x v="0"/>
    <s v="Se aprueba plan de mejoramiento mediante memorando No 20221200010603 de 16 de noviembre de 2022"/>
  </r>
  <r>
    <s v="AUDITORIA INTERNA "/>
    <x v="103"/>
    <d v="2022-09-16T00:00:00"/>
    <x v="0"/>
    <x v="131"/>
    <m/>
    <x v="0"/>
    <s v="DTOR"/>
    <x v="18"/>
    <m/>
    <s v="x"/>
    <s v="Correctiva"/>
    <x v="121"/>
    <d v="2022-11-02T00:00:00"/>
    <x v="27"/>
    <n v="29"/>
    <s v="VENCIDA"/>
    <s v="Reuniones ejecutadas"/>
    <s v="CANTIDAD"/>
    <n v="5"/>
    <m/>
    <m/>
    <s v="PAULA ANDREA ARCINIEGAS - CARLOS FREDY REY"/>
    <m/>
    <m/>
    <m/>
    <x v="0"/>
    <x v="0"/>
    <s v="Se aprueba plan de mejoramiento mediante memorando No 20221200010603 de 16 de noviembre de 2022"/>
  </r>
  <r>
    <s v="AUDITORIA INTERNA "/>
    <x v="104"/>
    <d v="2022-09-16T00:00:00"/>
    <x v="0"/>
    <x v="132"/>
    <m/>
    <x v="0"/>
    <s v="DTOR"/>
    <x v="18"/>
    <m/>
    <s v="x"/>
    <s v="Correctiva"/>
    <x v="122"/>
    <d v="2022-11-02T00:00:00"/>
    <x v="28"/>
    <n v="-184"/>
    <s v="A TIEMPO"/>
    <s v="Seguimientos "/>
    <s v="CANTIDAD"/>
    <n v="2"/>
    <m/>
    <m/>
    <s v="PAULA ANDREA ARCINIEGAS - CARLOS FREDY REY"/>
    <m/>
    <m/>
    <m/>
    <x v="0"/>
    <x v="0"/>
    <s v="Se aprueba plan de mejoramiento mediante memorando No 20221200010603 de 16 de noviembre de 2022_x000a__x000a_1/12/2023 : Mediante memorando No. 20237010021293  del 22 de noviembre de 2023  el responsable remitió  evidencias de cumplimiento de la acción, mediante memorando No. 20231200007153 del 1 de diciembre de 2023  ,e l Grupo de Control Interno informó  que para dar cierre a la acción se solita que se allegue el Acto Administrativo de Adopción del instru-mento de planeación_x000a__x000a__x000a_19/12/2023: Mediante memorando No.20237010022533 del 14 de diciembre de 2023, el responsable solicitó prórroga para el cumplimiento de la acción. El Grupo de Control Interno valido la justificación por lo cual mediante memorando No. 20231200008243  del 19 de diciembre de 2023 concedió prórroga hasta el 30 de junio de 2023._x000a__x000a__x000a_"/>
  </r>
  <r>
    <s v="AUDITORIA INTERNA "/>
    <x v="105"/>
    <d v="2022-09-16T00:00:00"/>
    <x v="1"/>
    <x v="133"/>
    <m/>
    <x v="0"/>
    <s v="DTOR"/>
    <x v="18"/>
    <m/>
    <s v="x"/>
    <s v="De Mejora"/>
    <x v="123"/>
    <d v="2022-11-02T00:00:00"/>
    <x v="27"/>
    <s v="CERRADA"/>
    <s v="CERRADA"/>
    <s v="Reuniones ejecutadas"/>
    <s v="CANTIDAD"/>
    <n v="8"/>
    <d v="2023-11-02T00:00:00"/>
    <s v="Se adelantaron espacios de trabajo y articulación entre los tres niveles para el seguimiento a la ruta de actualización de los instrumentos de planificación de las áreas protegidas asignadas a la Dirección Territorial Orinoquia._x000a_Anexo 1. Acta4_espaci_pm_pSum_10082023_x000a_Anexo 2. Acta5_limites_pSum_14082023_x000a_Anexo 3. Acta6_ecoturismo_pSum_14082023_x000a_Anexo 4. Asist_Ajustes_plan_man_DCin_x000a_Anexo 5_Rev_pdt_actualizaciónPM_pChi_x000a_Anexo 6_Rev_pdt_actualizaciónPM_pMac_x000a_Anexo 7_Rev_pdt_actualizaciónPM_pTin_x000a_Anexo 8_Rev_pdt_actualizaciónPM_pPic"/>
    <s v="PAULA ANDREA ARCINIEGAS - CARLOS FREDY REY"/>
    <m/>
    <m/>
    <m/>
    <x v="1"/>
    <x v="11"/>
    <s v="Se aprueba plan de mejoramiento mediante memorando No 20221200010603 de 16 de noviembre de 2022_x000a__x000a_19/12/2023: Mediante memorando No.20237010022533 del 14 de diciembre de 2023, el responsable allegó evidencia para el cierre de la acción. El Grupo de Control Interno valido las evidencias por lo cual mediante memorandoNo. 20231200008243  del 19 de diciembre de 2023 socializó el  cierre de la acción correspondiente a la observación No.3."/>
  </r>
  <r>
    <s v="AUDITORIA INTERNA "/>
    <x v="106"/>
    <d v="2022-09-16T00:00:00"/>
    <x v="1"/>
    <x v="134"/>
    <m/>
    <x v="0"/>
    <s v="DTOR"/>
    <x v="18"/>
    <m/>
    <s v="x"/>
    <s v="De Mejora"/>
    <x v="124"/>
    <d v="2022-11-02T00:00:00"/>
    <x v="27"/>
    <s v="CERRADA"/>
    <s v="CERRADA"/>
    <s v="Solicitudes realizadas "/>
    <s v="CANTIDAD"/>
    <n v="1"/>
    <d v="2023-12-12T00:00:00"/>
    <s v="El Director Territorial solicito mediante correo electrónico los lineamientos para adelantar los procesos de participación en los palnes de manejo; y además, En atención a la actualización del procedimiento &quot;Actualización de los instrumentos de planeación&quot;, realizada en diciembre  de 2022, la Dirección Territorial Orinoquia solicito en reuniones de trabajo espacios para la divulgación de lineamientos, los cuales fueron programados por la Subdirección de Gestión y Manejo, en los cuales se divulgó la ruta para la actualización de los planes de manejo así como tematicas particulares inherentes. _x000a_Anexo 9. Solicitud_realizada_lineam_planes_manejo_x000a_Anexo 10.  Asistencia_Orientaciones _x000a_Anexo 11. Asistencia_pres_lineamientos_x000a_Anexo 12. Planes de Manejo y RH_x000a_Anexo 13. Pres_par_gobernanzaoct 2023c "/>
    <s v="PAULA ANDREA ARCINIEGAS - CARLOS FREDY REY"/>
    <m/>
    <m/>
    <m/>
    <x v="1"/>
    <x v="11"/>
    <s v="Se aprueba plan de mejoramiento mediante memorando No 20221200010603 de 16 de noviembre de 2022_x000a__x000a_19/12/2023: Mediante memorando No.20237010022533 del 14 de diciembre de 2023, el responsable allegó evidencia para el cierre de la acción. El Grupo de Control Interno valido las evidencias por lo cual mediante memorando No. 20231200008243  del 19 de diciembre de 2023 socializó el  cierre de la acción correspondiente a la Observación No.4"/>
  </r>
  <r>
    <s v="AUDITORIA INTERNA "/>
    <x v="107"/>
    <d v="2022-09-16T00:00:00"/>
    <x v="1"/>
    <x v="127"/>
    <n v="0"/>
    <x v="9"/>
    <s v="DTOR"/>
    <x v="19"/>
    <m/>
    <s v="x"/>
    <s v="De Mejora"/>
    <x v="125"/>
    <d v="2022-11-02T00:00:00"/>
    <x v="27"/>
    <s v="CERRADA"/>
    <s v="CERRADA"/>
    <s v="Informe realizados"/>
    <s v="CANTIDAD"/>
    <n v="1"/>
    <m/>
    <m/>
    <s v="PAULA ANDREA ARCINIEGAS"/>
    <m/>
    <m/>
    <m/>
    <x v="1"/>
    <x v="12"/>
    <s v="Se aprueba plan de mejoramiento mediante memorando No 20221200011153 de 29 de noviembre de 2022._x000a__x000a_1/12/2023: Mediante memorando No. 20237010021293 del 22 de noviembre de 2023, el responsable remitió al Grupo de Control Interno, las evidencias del Plan de Mejoramiento por Procesos – Gestión, por lo cual mediante memorando No.20231200007153 del 1 de diciembre de 2023 el Grupo de Control Interno socializó el cierre de la acción"/>
  </r>
  <r>
    <s v="AUDITORIA INTERNA "/>
    <x v="108"/>
    <d v="2022-09-16T00:00:00"/>
    <x v="0"/>
    <x v="132"/>
    <m/>
    <x v="0"/>
    <s v="DTOR"/>
    <x v="19"/>
    <m/>
    <s v="x"/>
    <s v="Correctiva"/>
    <x v="126"/>
    <d v="2022-11-02T00:00:00"/>
    <x v="27"/>
    <n v="29"/>
    <s v="VENCIDA"/>
    <s v="Seguimientos "/>
    <s v="CANTIDAD"/>
    <n v="2"/>
    <m/>
    <m/>
    <s v="PAULA ANDREA ARCINIEGAS"/>
    <m/>
    <m/>
    <m/>
    <x v="0"/>
    <x v="0"/>
    <s v="Se aprueba plan de mejoramiento mediante memorando No 20221200011153 de 29 de noviembre de 2022"/>
  </r>
  <r>
    <s v="AUDITORIA INTERNA "/>
    <x v="109"/>
    <d v="2022-09-16T00:00:00"/>
    <x v="0"/>
    <x v="129"/>
    <m/>
    <x v="9"/>
    <s v="DTOR"/>
    <x v="20"/>
    <m/>
    <s v="x"/>
    <s v="Correctiva"/>
    <x v="127"/>
    <d v="2022-11-02T00:00:00"/>
    <x v="27"/>
    <n v="29"/>
    <s v="VENCIDA"/>
    <s v="Reuniones ejecutadas"/>
    <s v="CANTIDAD"/>
    <n v="2"/>
    <m/>
    <m/>
    <s v="PAULA ANDREA ARCINIEGAS"/>
    <m/>
    <m/>
    <m/>
    <x v="0"/>
    <x v="0"/>
    <s v="Se aprueba plan de mejoramiento mediante memorando No 20221200011163 de 29 de noviembre de 2022"/>
  </r>
  <r>
    <s v="AUDITORIA INTERNA "/>
    <x v="1"/>
    <d v="2022-09-16T00:00:00"/>
    <x v="0"/>
    <x v="129"/>
    <m/>
    <x v="9"/>
    <s v="DTOR"/>
    <x v="20"/>
    <m/>
    <s v="x"/>
    <s v="Correctiva"/>
    <x v="118"/>
    <d v="2022-11-02T00:00:00"/>
    <x v="27"/>
    <n v="29"/>
    <s v="VENCIDA"/>
    <s v="Documento actualizado"/>
    <s v="CANTIDAD"/>
    <n v="1"/>
    <m/>
    <m/>
    <s v="PAULA ANDREA ARCINIEGAS"/>
    <m/>
    <m/>
    <m/>
    <x v="0"/>
    <x v="0"/>
    <s v="Se aprueba plan de mejoramiento mediante memorando No 20221200011163 de 29 de noviembre de 2022"/>
  </r>
  <r>
    <s v="AUDITORIA INTERNA "/>
    <x v="110"/>
    <d v="2022-09-16T00:00:00"/>
    <x v="1"/>
    <x v="128"/>
    <m/>
    <x v="9"/>
    <s v="DTOR"/>
    <x v="21"/>
    <m/>
    <s v="x"/>
    <s v="De Mejora"/>
    <x v="128"/>
    <d v="2022-11-02T00:00:00"/>
    <x v="27"/>
    <n v="29"/>
    <s v="VENCIDA"/>
    <s v="Memorandos"/>
    <s v="CANTIDAD"/>
    <n v="1"/>
    <m/>
    <m/>
    <s v="PAULA ANDREA ARCINIEGAS"/>
    <m/>
    <m/>
    <m/>
    <x v="0"/>
    <x v="0"/>
    <s v="Se aprueba plan de mejoramiento mediante memorando No 202212000111833 de 29 de noviembre de 2022"/>
  </r>
  <r>
    <s v="AUDITORIA INTERNA "/>
    <x v="111"/>
    <d v="2022-09-16T00:00:00"/>
    <x v="0"/>
    <x v="130"/>
    <m/>
    <x v="9"/>
    <s v="DTOR"/>
    <x v="21"/>
    <m/>
    <s v="x"/>
    <s v="De Mejora"/>
    <x v="129"/>
    <d v="2022-11-02T00:00:00"/>
    <x v="27"/>
    <n v="29"/>
    <s v="VENCIDA"/>
    <s v="Solicitudes "/>
    <s v="CANTIDAD"/>
    <n v="2"/>
    <m/>
    <m/>
    <s v="PAULA ANDREA ARCINIEGAS"/>
    <m/>
    <m/>
    <m/>
    <x v="0"/>
    <x v="0"/>
    <s v="Se aprueba plan de mejoramiento mediante memorando No 202212000111833 de 29 de noviembre de 2022"/>
  </r>
  <r>
    <s v="AUDITORIA INTERNA "/>
    <x v="1"/>
    <d v="2022-09-16T00:00:00"/>
    <x v="0"/>
    <x v="130"/>
    <m/>
    <x v="9"/>
    <s v="DTOR"/>
    <x v="21"/>
    <m/>
    <s v="x"/>
    <s v="Correctiva"/>
    <x v="130"/>
    <d v="2022-11-02T00:00:00"/>
    <x v="27"/>
    <n v="29"/>
    <s v="VENCIDA"/>
    <s v="Documento actualizado"/>
    <s v="CANTIDAD"/>
    <n v="1"/>
    <m/>
    <m/>
    <s v="PAULA ANDREA ARCINIEGAS"/>
    <m/>
    <m/>
    <m/>
    <x v="0"/>
    <x v="0"/>
    <s v="Se aprueba plan de mejoramiento mediante memorando No 202212000111833 de 29 de noviembre de 2022"/>
  </r>
  <r>
    <s v="OTRAS FUENTES"/>
    <x v="112"/>
    <d v="2022-09-08T00:00:00"/>
    <x v="0"/>
    <x v="135"/>
    <s v=" No se verificó la fecha de ejecución registrada de la acción  en el PAAC"/>
    <x v="11"/>
    <s v="NIVEL CENTRAL"/>
    <x v="17"/>
    <m/>
    <s v="x"/>
    <s v="De Corrección"/>
    <x v="131"/>
    <d v="2022-10-18T00:00:00"/>
    <x v="1"/>
    <s v="CERRADA"/>
    <s v="CERRADA"/>
    <s v="Número de memorandos con solicitudes de ajuste"/>
    <s v="CANTIDAD"/>
    <n v="1"/>
    <m/>
    <m/>
    <s v="FANNY SABOGAL AGUDELO "/>
    <m/>
    <m/>
    <m/>
    <x v="1"/>
    <x v="9"/>
    <s v="Se aprueba suscripción plan de mejoramiento mediante memorando No 20221200010483 de fecha 09 de noviembre de 2022._x000a_30/06/2023: Mediante memorando 20231200003643 de fecha 28 de junio de 2023 , el Grupo de Control Interno solicitó aclaración sobre el estado de la acción ( Si está abierta o cerrada), a causa de, las fallas presentadas en la matriz de Plan de Mejoramiento por Procesos_x000a__x000a_30/11/2023 Mediante memorando No.20231200006953 del 24 de noviembre del 2023, se solicito al responsable las evidencias  de las acciones que se encuentran en estado abierto vencido._x000a__x000a__x000a_19/12/2023: Mediante memorando No. 20234000009953  del 30  de noviembre de 2023, el responsable allegó evidencias del cumplimiento de  acción. El Grupo de Control Interno valido las evidencias por lo cual mediante memorando No. 20231200008273  del 20 de diciembre de 2023 socializó cierre de la acción de la No Conformidad No.1"/>
  </r>
  <r>
    <s v="OTRAS FUENTES"/>
    <x v="1"/>
    <d v="2022-09-08T00:00:00"/>
    <x v="0"/>
    <x v="136"/>
    <s v=" No se verificó la fecha de ejecución registrada de la acción  en el PAAC"/>
    <x v="11"/>
    <s v="NIVEL CENTRAL"/>
    <x v="17"/>
    <m/>
    <s v="x"/>
    <s v="Correctiva"/>
    <x v="132"/>
    <d v="2022-10-18T00:00:00"/>
    <x v="29"/>
    <s v="CERRADA"/>
    <s v="CERRADA"/>
    <s v="Número de PAAC con fechas verificadas"/>
    <s v="CANTIDAD"/>
    <n v="1"/>
    <m/>
    <m/>
    <s v="FANNY SABOGAL AGUDELO "/>
    <m/>
    <m/>
    <m/>
    <x v="1"/>
    <x v="9"/>
    <s v="Se aprueba suscripción plan de mejoramiento mediante memorando No 20221200010483 de fecha 09 de noviembre de 2022._x000a__x000a_26/05/2023: Mediante memorando 20231200002973, de fecha 25 de mayo de 2023, el grupo de Control Interno solicitó evidencias  del cumplimiento de las acciones vencidas._x000a__x000a_28/06/2023: mediante memorando 20231200003563 del 27 de junio de 2023 el GCI informó al reponsable dar cumplimiento a la actividad, aportando las evidencias correspondientes._x000a__x000a_26/07/2023: mediante memorando No 20231200004453 del 25 de julio de 2023 el grupo de Control Interno informa al proceso responsable que debe remitir las evidencias y justificaciones necesarias de la No Conformidad No. 1, antes del 31 de julio de 2023, dando cumplimiento a la acción propuesta._x000a__x000a_30/11/2023 Mediante memorando No.20231200006953 del 24 de noviembre del 2023, se solicito al responsable las evidencias  de las acciones que se encuentran en estado abierto vencido._x000a__x000a__x000a_19/12/2023: Mediante memorando No. 20234000009953  del 30  de noviembre de 2023, el responsable allegó evidencias del cumplimiento de  acción. El Grupo de Control Interno valido las evidencias por lo cual mediante memorando No. 20231200008273  del 20 de diciembre de 2023 socializó cierre de la acción de la No Conformidad No.1_x000a_"/>
  </r>
  <r>
    <s v="AUDITORIA INTERNA "/>
    <x v="113"/>
    <d v="2022-09-30T00:00:00"/>
    <x v="0"/>
    <x v="137"/>
    <s v="Por qué: no se han definido fechas limites para la revsion de los documentos"/>
    <x v="8"/>
    <s v="NIVEL CENTRAL"/>
    <x v="5"/>
    <m/>
    <s v="x"/>
    <s v="De Corrección"/>
    <x v="133"/>
    <d v="2022-10-18T00:00:00"/>
    <x v="30"/>
    <n v="273"/>
    <s v="VENCIDA"/>
    <s v="Número de documentos publicados "/>
    <s v="CANTIDAD"/>
    <n v="4"/>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IA INTERNA "/>
    <x v="1"/>
    <d v="2022-09-30T00:00:00"/>
    <x v="0"/>
    <x v="137"/>
    <s v="Por qué: no se han definido fechas limites para la revsion de los documentos"/>
    <x v="8"/>
    <s v="NIVEL CENTRAL"/>
    <x v="5"/>
    <m/>
    <s v="x"/>
    <s v="Correctiva"/>
    <x v="134"/>
    <d v="2022-10-18T00:00:00"/>
    <x v="30"/>
    <n v="273"/>
    <s v="VENCIDA"/>
    <s v="Número de cronogramas elaborados "/>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r>
  <r>
    <s v="AUDITORIA INTERNA "/>
    <x v="114"/>
    <d v="2021-07-06T00:00:00"/>
    <x v="0"/>
    <x v="138"/>
    <s v="Por limitación tanto en la planta de personal como en contratistas. plataforma SECOP2. "/>
    <x v="1"/>
    <s v="DTCA"/>
    <x v="1"/>
    <m/>
    <s v="x"/>
    <s v="Correctiva"/>
    <x v="135"/>
    <d v="2022-11-15T00:00:00"/>
    <x v="31"/>
    <n v="182"/>
    <s v="VENCIDA"/>
    <s v="matriz de verificacion"/>
    <s v="PORCENTAJE"/>
    <n v="100"/>
    <m/>
    <m/>
    <s v="FANNY SABOGAL AGUDELO"/>
    <m/>
    <m/>
    <m/>
    <x v="0"/>
    <x v="0"/>
    <s v="Se suscribe con Orfeo No 20221200010913 de fecha 21/11/2022_x000a__x000a_26/05/2023: Mediante memorando 20231200002983, de fecha 25 de mayo de 2023, el grupo de Control Interno solicitó evidencias  del cumplimiento de las acciones vencidas._x000a__x000a_30/11/2023 Mediante memorando No.20231200006923 del 24 de noviembre del 2023, se solicito al responsable las evidencias  de las acciones que se encuentran en estado abierto vencido."/>
  </r>
  <r>
    <s v="AUDITORIA INTERNA "/>
    <x v="1"/>
    <d v="2021-07-06T00:00:00"/>
    <x v="0"/>
    <x v="138"/>
    <s v="Por limitación tanto en la planta de personal como en contratistas. plataforma SECOP2. "/>
    <x v="1"/>
    <s v="DTCA"/>
    <x v="1"/>
    <m/>
    <s v="x"/>
    <s v="Correctiva"/>
    <x v="136"/>
    <d v="2022-11-15T00:00:00"/>
    <x v="31"/>
    <n v="182"/>
    <s v="VENCIDA"/>
    <s v="Acta de reunión "/>
    <s v="CANTIDAD"/>
    <n v="2"/>
    <m/>
    <m/>
    <s v="FANNY SABOGAL AGUDELO"/>
    <m/>
    <m/>
    <m/>
    <x v="0"/>
    <x v="0"/>
    <s v="Se suscribe con Orfeo No 20221200010913 de fecha 21/11/2022_x000a__x000a_30/11/2023 Mediante memorando No.20231200006923 del 24 de noviembre del 2023, se solicito al responsable las evidencias  de las acciones que se encuentran en estado abierto vencido."/>
  </r>
  <r>
    <s v="AUDITORIA INTERNA "/>
    <x v="1"/>
    <d v="2021-07-06T00:00:00"/>
    <x v="0"/>
    <x v="138"/>
    <s v="Por limitación tanto en la planta de personal como en contratistas. plataforma SECOP2. "/>
    <x v="1"/>
    <s v="DTCA"/>
    <x v="1"/>
    <m/>
    <s v="x"/>
    <s v="Correctiva"/>
    <x v="137"/>
    <d v="2022-11-15T00:00:00"/>
    <x v="15"/>
    <n v="363"/>
    <s v="VENCIDA"/>
    <s v="Guía para contratistas"/>
    <s v="CANTIDAD"/>
    <n v="1"/>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r>
  <r>
    <s v="AUDITORIA INTERNA "/>
    <x v="115"/>
    <d v="2021-07-06T00:00:00"/>
    <x v="0"/>
    <x v="139"/>
    <s v="Por falta de revisión y verificación del cumplimiento del procedimiento de contratación directa."/>
    <x v="1"/>
    <s v="DTCA"/>
    <x v="1"/>
    <m/>
    <s v="x"/>
    <s v="De Corrección"/>
    <x v="138"/>
    <d v="2022-11-15T00:00:00"/>
    <x v="9"/>
    <n v="332"/>
    <s v="VENCIDA"/>
    <s v="Actas publicadas"/>
    <s v="PORCENTAJE"/>
    <n v="100"/>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IA INTERNA "/>
    <x v="1"/>
    <d v="2021-07-06T00:00:00"/>
    <x v="0"/>
    <x v="139"/>
    <s v="Por falta de revisión y verificación del cumplimiento del procedimiento de contratación directa."/>
    <x v="1"/>
    <s v="DTCA"/>
    <x v="1"/>
    <m/>
    <s v="x"/>
    <s v="Correctiva"/>
    <x v="136"/>
    <d v="2022-11-15T00:00:00"/>
    <x v="31"/>
    <n v="182"/>
    <s v="VENCIDA"/>
    <s v="Acta de reunión "/>
    <s v="CANTIDAD"/>
    <n v="2"/>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x v="116"/>
    <d v="2021-07-06T00:00:00"/>
    <x v="0"/>
    <x v="140"/>
    <s v="Por debilidad administrativa en la identificación de los puntos de control y seguimiento del cumplimiento del manual de contratación."/>
    <x v="1"/>
    <s v="DTCA"/>
    <x v="1"/>
    <m/>
    <s v="x"/>
    <s v="De Corrección"/>
    <x v="139"/>
    <d v="2022-11-15T00:00:00"/>
    <x v="5"/>
    <n v="379"/>
    <s v="VENCIDA"/>
    <s v="MEMORANDO DE SOLICITUD DE CARGUE DE DOCUMENTOS"/>
    <s v="CANTIDAD"/>
    <n v="1"/>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x v="1"/>
    <d v="2021-07-06T00:00:00"/>
    <x v="0"/>
    <x v="140"/>
    <s v="Por debilidad administrativa en la identificación de los puntos de control y seguimiento del cumplimiento del manual de contratación."/>
    <x v="1"/>
    <s v="DTCA"/>
    <x v="1"/>
    <m/>
    <s v="x"/>
    <s v="Correctiva"/>
    <x v="140"/>
    <d v="2022-11-15T00:00:00"/>
    <x v="27"/>
    <n v="29"/>
    <s v="VENCIDA"/>
    <s v="divulgacion pieza de comunicación con alerta"/>
    <s v="CANTIDAD"/>
    <n v="12"/>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
  </r>
  <r>
    <s v="AUDITORIA INTERNA "/>
    <x v="1"/>
    <d v="2021-07-06T00:00:00"/>
    <x v="0"/>
    <x v="140"/>
    <s v="Por debilidad administrativa en la identificación de los puntos de control y seguimiento del cumplimiento del manual de contratación."/>
    <x v="1"/>
    <s v="DTCA"/>
    <x v="1"/>
    <m/>
    <s v="x"/>
    <s v="Correctiva"/>
    <x v="141"/>
    <d v="2022-11-15T00:00:00"/>
    <x v="27"/>
    <n v="29"/>
    <s v="VENCIDA"/>
    <s v="Acta de reunión "/>
    <s v="CANTIDAD"/>
    <n v="6"/>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
  </r>
  <r>
    <s v="AUDITORIA INTERNA "/>
    <x v="1"/>
    <d v="2021-07-06T00:00:00"/>
    <x v="0"/>
    <x v="140"/>
    <s v="Por debilidad administrativa en la identificación de los puntos de control y seguimiento del cumplimiento del manual de contratación."/>
    <x v="1"/>
    <s v="DTCA"/>
    <x v="1"/>
    <m/>
    <s v="x"/>
    <s v="Correctiva"/>
    <x v="142"/>
    <d v="2022-11-15T00:00:00"/>
    <x v="31"/>
    <n v="182"/>
    <s v="VENCIDA"/>
    <s v="Acta de reunión "/>
    <s v="CANTIDAD"/>
    <n v="2"/>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x v="117"/>
    <d v="2021-07-06T00:00:00"/>
    <x v="0"/>
    <x v="141"/>
    <s v=" Por falta de seguimiento y control de la ejecución de las actividades conforme al manual de contratación y supervisión."/>
    <x v="1"/>
    <s v="DTCA"/>
    <x v="1"/>
    <m/>
    <s v="x"/>
    <s v="Correctiva"/>
    <x v="136"/>
    <d v="2022-11-15T00:00:00"/>
    <x v="31"/>
    <n v="182"/>
    <s v="VENCIDA"/>
    <s v="Acta de reunión "/>
    <s v="CANTIDAD"/>
    <n v="2"/>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x v="1"/>
    <d v="2021-07-06T00:00:00"/>
    <x v="0"/>
    <x v="141"/>
    <s v=" Por falta de seguimiento y control de la ejecución de las actividades conforme al manual de contratación y supervisión."/>
    <x v="1"/>
    <s v="DTCA"/>
    <x v="1"/>
    <m/>
    <s v="x"/>
    <s v="Correctiva"/>
    <x v="143"/>
    <d v="2022-11-15T00:00:00"/>
    <x v="31"/>
    <n v="182"/>
    <s v="VENCIDA"/>
    <s v="matriz de verificacion"/>
    <s v="PORCENTAJE"/>
    <n v="100"/>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30/11/2023 Mediante memorando No.20231200006923 del 24 de noviembre del 2023, se solicito al responsable las evidencias  de las acciones que se encuentran en estado abierto vencido."/>
  </r>
  <r>
    <s v="AUDITORIA INTERNA "/>
    <x v="118"/>
    <d v="2021-07-06T00:00:00"/>
    <x v="0"/>
    <x v="142"/>
    <s v="Por falta de seguimiento y control de la ejecución de las actividades."/>
    <x v="1"/>
    <s v="DTCA"/>
    <x v="1"/>
    <m/>
    <s v="x"/>
    <s v="Correctiva"/>
    <x v="136"/>
    <d v="2022-11-15T00:00:00"/>
    <x v="31"/>
    <n v="182"/>
    <s v="VENCIDA"/>
    <s v="Acta de reunión "/>
    <s v="CANTIDAD"/>
    <n v="2"/>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x v="1"/>
    <d v="2021-07-06T00:00:00"/>
    <x v="0"/>
    <x v="142"/>
    <s v="Por falta de seguimiento y control de la ejecución de las actividades."/>
    <x v="1"/>
    <s v="DTCA"/>
    <x v="1"/>
    <m/>
    <s v="x"/>
    <s v="Correctiva"/>
    <x v="141"/>
    <d v="2022-11-15T00:00:00"/>
    <x v="27"/>
    <n v="29"/>
    <s v="VENCIDA"/>
    <s v="Acta de reunión "/>
    <s v="CANTIDAD"/>
    <n v="6"/>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
  </r>
  <r>
    <s v="AUDITORIA INTERNA "/>
    <x v="119"/>
    <d v="2021-07-06T00:00:00"/>
    <x v="0"/>
    <x v="143"/>
    <s v="Por falta de autocontrol, revisión y seguimiento de la ejecucuón de las actividades conforme a dicho procedimiento"/>
    <x v="1"/>
    <s v="DTCA"/>
    <x v="1"/>
    <m/>
    <s v="x"/>
    <s v="De Corrección"/>
    <x v="144"/>
    <d v="2022-11-15T00:00:00"/>
    <x v="5"/>
    <n v="379"/>
    <s v="VENCIDA"/>
    <s v="MEMORANDO DE SOLICITUD DE CARGUE DE DOCUMENTOS"/>
    <s v="CANTIDAD"/>
    <n v="1"/>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IA INTERNA "/>
    <x v="1"/>
    <d v="2021-07-06T00:00:00"/>
    <x v="0"/>
    <x v="143"/>
    <s v="Por falta de autocontrol, revisión y seguimiento de la ejecucuón de las actividades conforme a dicho procedimiento"/>
    <x v="1"/>
    <s v="DTCA"/>
    <x v="1"/>
    <m/>
    <s v="x"/>
    <s v="Correctiva"/>
    <x v="145"/>
    <d v="2022-11-15T00:00:00"/>
    <x v="27"/>
    <n v="29"/>
    <s v="VENCIDA"/>
    <s v="divulgacion pieza de comunicación con alerta"/>
    <s v="CANTIDAD"/>
    <n v="12"/>
    <m/>
    <m/>
    <s v="FANNY SABOGAL AGUDELO"/>
    <m/>
    <m/>
    <m/>
    <x v="0"/>
    <x v="0"/>
    <s v="Se suscribe con Orfeo No 20221200010913 de fecha 21/11/2022_x000a_30/11/2023 Mediante memorando No.20231200006923 del 24 de noviembre del 2023, se solicito al responsable las evidencias  de las acciones que se encuentran en estado abierto vencido."/>
  </r>
  <r>
    <s v="AUDITORIA INTERNA "/>
    <x v="1"/>
    <d v="2021-07-06T00:00:00"/>
    <x v="0"/>
    <x v="143"/>
    <s v="Por falta de autocontrol, revisión y seguimiento de la ejecucuón de las actividades conforme a dicho procedimiento"/>
    <x v="1"/>
    <s v="DTCA"/>
    <x v="1"/>
    <m/>
    <s v="x"/>
    <s v="Correctiva"/>
    <x v="146"/>
    <d v="2022-11-15T00:00:00"/>
    <x v="31"/>
    <n v="182"/>
    <s v="VENCIDA"/>
    <s v="Acta de reunión "/>
    <s v="CANTIDAD"/>
    <n v="2"/>
    <m/>
    <m/>
    <s v="FANNY SABOGAL AGUDELO"/>
    <m/>
    <m/>
    <m/>
    <x v="0"/>
    <x v="0"/>
    <s v="Se suscribe con Orfeo No 20221200010913 de fecha 21/11/2022"/>
  </r>
  <r>
    <s v="AUDITORIA INTERNA "/>
    <x v="1"/>
    <d v="2021-07-06T00:00:00"/>
    <x v="0"/>
    <x v="143"/>
    <s v="Por falta de autocontrol, revisión y seguimiento de la ejecucuón de las actividades conforme a dicho procedimiento"/>
    <x v="1"/>
    <s v="DTCA"/>
    <x v="1"/>
    <m/>
    <s v="x"/>
    <s v="Correctiva"/>
    <x v="147"/>
    <d v="2022-11-15T00:00:00"/>
    <x v="27"/>
    <n v="29"/>
    <s v="VENCIDA"/>
    <s v="Acta de reunión "/>
    <s v="CANTIDAD"/>
    <n v="12"/>
    <m/>
    <m/>
    <s v="FANNY SABOGAL AGUDELO"/>
    <m/>
    <m/>
    <m/>
    <x v="0"/>
    <x v="0"/>
    <s v="Se suscribe con Orfeo No 20221200010913 de fecha 21/11/2022_x000a_30/11/2023 Mediante memorando No.20231200006923 del 24 de noviembre del 2023, se solicito al responsable las evidencias  de las acciones que se encuentran en estado abierto vencido."/>
  </r>
  <r>
    <s v="AUDITORIA INTERNA "/>
    <x v="120"/>
    <d v="2021-07-06T00:00:00"/>
    <x v="0"/>
    <x v="144"/>
    <s v="Por debilidad administrativa en los seguimientos de ejecucuón de las actividades"/>
    <x v="1"/>
    <s v="DTCA"/>
    <x v="1"/>
    <m/>
    <s v="x"/>
    <s v="De Corrección"/>
    <x v="148"/>
    <d v="2022-11-15T00:00:00"/>
    <x v="5"/>
    <n v="379"/>
    <s v="VENCIDA"/>
    <s v="MEMORANDO DE SOLICITUD DE CARGUE DE DOCUMENTOS"/>
    <s v="CANTIDAD"/>
    <n v="1"/>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x v="1"/>
    <d v="2021-07-06T00:00:00"/>
    <x v="0"/>
    <x v="145"/>
    <s v="Por debilidad administrativa en los seguimientos de ejecucuón de las actividades"/>
    <x v="1"/>
    <s v="DTCA"/>
    <x v="1"/>
    <m/>
    <s v="x"/>
    <s v="Correctiva"/>
    <x v="149"/>
    <d v="2022-11-15T00:00:00"/>
    <x v="32"/>
    <n v="120"/>
    <s v="VENCIDA"/>
    <s v="Acta de reunión "/>
    <s v="CANTIDAD"/>
    <n v="12"/>
    <m/>
    <m/>
    <s v="FANNY SABOGAL AGUDELO"/>
    <m/>
    <m/>
    <m/>
    <x v="0"/>
    <x v="0"/>
    <s v="Se suscribe con Orfeo No 20221200010913 de fecha 21/11/2022"/>
  </r>
  <r>
    <s v="AUDITORIA INTERNA "/>
    <x v="1"/>
    <d v="2021-07-06T00:00:00"/>
    <x v="0"/>
    <x v="145"/>
    <s v="Por debilidad administrativa en los seguimientos de ejecucuón de las actividades"/>
    <x v="1"/>
    <s v="DTCA"/>
    <x v="1"/>
    <m/>
    <s v="x"/>
    <s v="Correctiva"/>
    <x v="142"/>
    <d v="2022-11-15T00:00:00"/>
    <x v="31"/>
    <n v="182"/>
    <s v="VENCIDA"/>
    <s v="Acta de reunión "/>
    <s v="CANTIDAD"/>
    <n v="2"/>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x v="121"/>
    <d v="2021-07-06T00:00:00"/>
    <x v="0"/>
    <x v="146"/>
    <s v="Por debilidad administrativa en cuanto al seguimiento, revision y verificación dela debida ejecución del manual de contratación y supervisión."/>
    <x v="1"/>
    <s v="DTCA"/>
    <x v="1"/>
    <m/>
    <s v="x"/>
    <s v="De Corrección"/>
    <x v="150"/>
    <d v="2022-11-15T00:00:00"/>
    <x v="5"/>
    <n v="379"/>
    <s v="VENCIDA"/>
    <s v="MEMORANDO DE SOLICITUD DE CARGUE DE DOCUMENTOS"/>
    <s v="CANTIDAD"/>
    <n v="1"/>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IA INTERNA "/>
    <x v="1"/>
    <d v="2021-07-06T00:00:00"/>
    <x v="0"/>
    <x v="146"/>
    <s v="Por debilidad administrativa en cuanto al seguimiento, revision y verificación dela debida ejecución del manual de contratación y supervisión."/>
    <x v="1"/>
    <s v="DTCA"/>
    <x v="1"/>
    <m/>
    <s v="x"/>
    <s v="Correctiva"/>
    <x v="136"/>
    <d v="2022-11-15T00:00:00"/>
    <x v="31"/>
    <n v="182"/>
    <s v="VENCIDA"/>
    <s v="Acta de reunión "/>
    <s v="CANTIDAD"/>
    <n v="2"/>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x v="1"/>
    <d v="2021-07-06T00:00:00"/>
    <x v="0"/>
    <x v="146"/>
    <s v="Por debilidad administrativa en cuanto al seguimiento, revision y verificación dela debida ejecución del manual de contratación y supervisión."/>
    <x v="1"/>
    <s v="DTCA"/>
    <x v="1"/>
    <m/>
    <s v="x"/>
    <s v="Correctiva"/>
    <x v="151"/>
    <d v="2022-11-15T00:00:00"/>
    <x v="27"/>
    <n v="29"/>
    <s v="VENCIDA"/>
    <s v="Acta de reunión "/>
    <s v="CANTIDAD"/>
    <n v="6"/>
    <m/>
    <m/>
    <s v="FANNY SABOGAL AGUDELO"/>
    <m/>
    <m/>
    <m/>
    <x v="0"/>
    <x v="0"/>
    <s v="Se suscribe con Orfeo No 20221200010913 de fecha 21/11/2022"/>
  </r>
  <r>
    <s v="AUDITORIA INTERNA "/>
    <x v="122"/>
    <d v="2021-07-06T00:00:00"/>
    <x v="0"/>
    <x v="147"/>
    <s v="Por falta de revisión y verificación del cumplimiento del procedimiento de contratación directa."/>
    <x v="1"/>
    <s v="DTCA"/>
    <x v="1"/>
    <m/>
    <s v="x"/>
    <s v="Correctiva"/>
    <x v="142"/>
    <d v="2022-11-15T00:00:00"/>
    <x v="31"/>
    <n v="182"/>
    <s v="VENCIDA"/>
    <s v="Acta de reunión "/>
    <s v="CANTIDAD"/>
    <n v="2"/>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r>
  <r>
    <s v="AUDITORIA INTERNA "/>
    <x v="1"/>
    <d v="2021-07-06T00:00:00"/>
    <x v="0"/>
    <x v="147"/>
    <s v="Por falta de revisión y verificación del cumplimiento del procedimiento de contratación directa."/>
    <x v="1"/>
    <s v="DTCA"/>
    <x v="1"/>
    <m/>
    <s v="x"/>
    <s v="Correctiva"/>
    <x v="152"/>
    <d v="2022-11-15T00:00:00"/>
    <x v="27"/>
    <n v="29"/>
    <s v="VENCIDA"/>
    <s v="matriz de verificacion"/>
    <s v="PORCENTAJE"/>
    <n v="100"/>
    <m/>
    <m/>
    <s v="FANNY SABOGAL AGUDELO"/>
    <m/>
    <m/>
    <m/>
    <x v="0"/>
    <x v="0"/>
    <s v="Se suscribe con Orfeo No 20221200010913 de fecha 21/11/2022"/>
  </r>
  <r>
    <s v="AUDITORIA INTERNA "/>
    <x v="123"/>
    <d v="2021-07-06T00:00:00"/>
    <x v="0"/>
    <x v="148"/>
    <s v="n/a"/>
    <x v="1"/>
    <s v="DTCA"/>
    <x v="1"/>
    <m/>
    <s v="x"/>
    <s v="De Mejora"/>
    <x v="135"/>
    <d v="2022-11-15T00:00:00"/>
    <x v="27"/>
    <n v="29"/>
    <s v="VENCIDA"/>
    <s v="matriz de verificacion"/>
    <s v="PORCENTAJE"/>
    <n v="100"/>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
  </r>
  <r>
    <s v="AUDITORIA INTERNA "/>
    <x v="124"/>
    <d v="2022-10-20T00:00:00"/>
    <x v="0"/>
    <x v="149"/>
    <s v="Por qué por no se remoto la actividad de “Archivar el acuerdo de gestión en la historia laboral del gerente público”, después del venteamiento de emergencia sanitaria.  "/>
    <x v="6"/>
    <s v="NIVEL CENTRAL"/>
    <x v="10"/>
    <m/>
    <s v="x"/>
    <s v="De Corrección"/>
    <x v="153"/>
    <d v="2022-11-28T00:00:00"/>
    <x v="3"/>
    <n v="152"/>
    <s v="VENCIDA"/>
    <s v="Historias laborales actualizadas"/>
    <s v="CANTIDAD"/>
    <n v="3"/>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
    <d v="2022-10-20T00:00:00"/>
    <x v="0"/>
    <x v="149"/>
    <s v="Por qué por no se remoto la actividad de “Archivar el acuerdo de gestión en la historia laboral del gerente público”, después del venteamiento de emergencia sanitaria.  "/>
    <x v="6"/>
    <s v="NIVEL CENTRAL"/>
    <x v="10"/>
    <m/>
    <s v="x"/>
    <s v="Correctiva"/>
    <x v="154"/>
    <d v="2022-11-28T00:00:00"/>
    <x v="3"/>
    <n v="152"/>
    <s v="VENCIDA"/>
    <s v="Procedimiento so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25"/>
    <d v="2022-10-20T00:00:00"/>
    <x v="0"/>
    <x v="150"/>
    <s v="Por falta de capacitación y sensibilización del Instructivo Medición Competencia Laboral Funcionarios Provisionales y los que se encuentran en Régimen Especial de Manejo PNN"/>
    <x v="6"/>
    <s v="NIVEL CENTRAL"/>
    <x v="10"/>
    <m/>
    <s v="x"/>
    <s v="De Corrección"/>
    <x v="155"/>
    <d v="2022-11-28T00:00:00"/>
    <x v="3"/>
    <n v="152"/>
    <s v="VENCIDA"/>
    <s v="Medición de la Competencia Laboral "/>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
    <d v="2022-10-20T00:00:00"/>
    <x v="0"/>
    <x v="150"/>
    <s v="Por falta de capacitación y sensibilización del Instructivo Medición Competencia Laboral Funcionarios Provisionales y los que se encuentran en Régimen Especial de Manejo PNN"/>
    <x v="6"/>
    <s v="NIVEL CENTRAL"/>
    <x v="10"/>
    <m/>
    <s v="x"/>
    <s v="Correctiva"/>
    <x v="156"/>
    <d v="2022-11-28T00:00:00"/>
    <x v="3"/>
    <n v="152"/>
    <s v="VENCIDA"/>
    <s v="Instructivo so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26"/>
    <d v="2022-10-20T00:00:00"/>
    <x v="0"/>
    <x v="151"/>
    <s v="El instructivo que define el cronograma no se encuentra actualizado."/>
    <x v="6"/>
    <s v="NIVEL CENTRAL"/>
    <x v="10"/>
    <m/>
    <s v="x"/>
    <s v="De Corrección"/>
    <x v="157"/>
    <d v="2022-11-28T00:00:00"/>
    <x v="3"/>
    <n v="152"/>
    <s v="VENCIDA"/>
    <s v="Cronograma de inducción y reinducción actu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
    <d v="2022-10-20T00:00:00"/>
    <x v="0"/>
    <x v="151"/>
    <s v="El instructivo que define el cronograma no se encuentra actualizado."/>
    <x v="6"/>
    <s v="NIVEL CENTRAL"/>
    <x v="10"/>
    <m/>
    <s v="x"/>
    <s v="Correctiva"/>
    <x v="158"/>
    <d v="2022-11-28T00:00:00"/>
    <x v="3"/>
    <n v="152"/>
    <s v="VENCIDA"/>
    <s v="Instructivo actualizado y so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27"/>
    <d v="2022-10-20T00:00:00"/>
    <x v="0"/>
    <x v="152"/>
    <s v="El instructivo que define los lineamientos de evaluación de capacitación no se encuentra actualizado."/>
    <x v="6"/>
    <s v="NIVEL CENTRAL"/>
    <x v="10"/>
    <m/>
    <s v="x"/>
    <s v="De Corrección"/>
    <x v="159"/>
    <d v="2022-11-28T00:00:00"/>
    <x v="3"/>
    <n v="152"/>
    <s v="VENCIDA"/>
    <s v="Instructivo actualizado "/>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
    <d v="2022-10-20T00:00:00"/>
    <x v="0"/>
    <x v="152"/>
    <s v="El instructivo que define los lineamientos de evaluación de capacitación no se encuentra actualizado."/>
    <x v="6"/>
    <s v="NIVEL CENTRAL"/>
    <x v="10"/>
    <m/>
    <s v="x"/>
    <s v="Correctiva"/>
    <x v="160"/>
    <d v="2022-11-28T00:00:00"/>
    <x v="3"/>
    <n v="152"/>
    <s v="VENCIDA"/>
    <s v="Instructivo socializado"/>
    <s v="CANTIDAD"/>
    <n v="1"/>
    <m/>
    <m/>
    <s v="FANNY SABOGAL AGUDELO"/>
    <m/>
    <m/>
    <m/>
    <x v="0"/>
    <x v="0"/>
    <s v="Mediante memorando con radicado Orfeo No 20221200011333 de fecha 5 diciembre de 2022 se aprobó la suscripción de_x000a__x000a_15/12/2023: Mediante memorando No. 20231200007233 del 4 de diciembre de 2023, se requirio evidencias de las acciones que se encuenrtan en estado abierto vencidas con el fin de actualizar la matriz.l plan de mejoramiento. "/>
  </r>
  <r>
    <s v="AUDITORIA INTERNA "/>
    <x v="128"/>
    <d v="2022-10-20T00:00:00"/>
    <x v="0"/>
    <x v="153"/>
    <s v="No se cuenta con la actualización correspondiente a la plataforma SIGEP II. "/>
    <x v="6"/>
    <s v="NIVEL CENTRAL"/>
    <x v="10"/>
    <m/>
    <s v="x"/>
    <s v="De Corrección"/>
    <x v="161"/>
    <d v="2022-11-28T00:00:00"/>
    <x v="3"/>
    <n v="152"/>
    <s v="VENCIDA"/>
    <s v="Plan de monitoreo actualizado "/>
    <s v="CANTIDAD"/>
    <n v="1"/>
    <m/>
    <m/>
    <s v="FANNY SABOGAL AGUDELO"/>
    <m/>
    <m/>
    <m/>
    <x v="0"/>
    <x v="0"/>
    <s v="Mediante memorando con radicado Orfeo No 20221200011333 de fecha 5 diciembre de 2022 se aprobó la suscripción del plan de mejoramiento. _x000a__x000a__x000a_23/05/2023: Mediante memorando 20231200002993, del 25 de mayo de 2023, el grupo de Control Interno solicitó las evidencias del cumplimiento de las acciones vencidas. _x000a__x000a_15/12/2023: Mediante memorando No. 20231200007233 del 4 de diciembre de 2023, se requirio evidencias de las acciones que se encuenrtan en estado abierto vencidas con el fin de actualizar la matriz."/>
  </r>
  <r>
    <s v="AUDITORIA INTERNA "/>
    <x v="1"/>
    <d v="2022-10-20T00:00:00"/>
    <x v="0"/>
    <x v="153"/>
    <s v="No se cuenta con la actualización correspondiente a la plataforma SIGEP II. "/>
    <x v="6"/>
    <s v="NIVEL CENTRAL"/>
    <x v="10"/>
    <m/>
    <s v="x"/>
    <s v="Correctiva"/>
    <x v="162"/>
    <d v="2022-11-28T00:00:00"/>
    <x v="3"/>
    <n v="152"/>
    <s v="VENCIDA"/>
    <s v="Plan de monitoreo socializado"/>
    <s v="CANTIDAD"/>
    <n v="1"/>
    <m/>
    <m/>
    <s v="FANNY SABOGAL AGUDELO"/>
    <m/>
    <m/>
    <m/>
    <x v="0"/>
    <x v="0"/>
    <s v="Mediante memorando con radicado Orfeo No 20221200011333 de fecha 5 diciembre de 2022 se aprobó la suscripción del plan de mejoramiento._x000a__x000a_15/12/2023: Mediante memorando No. 20231200007233 del 4 de diciembre de 2023, se requirio evidencias de las acciones que se encuenrtan en estado abierto vencidas con el fin de actualizar la matriz. "/>
  </r>
  <r>
    <s v="AUDITORIA INTERNA "/>
    <x v="129"/>
    <d v="2022-10-20T00:00:00"/>
    <x v="0"/>
    <x v="154"/>
    <s v="Desconocimiento por parte de la Dirección General respecto al cumplimiento del Decreto 2011 de 2017"/>
    <x v="6"/>
    <s v="NIVEL CENTRAL"/>
    <x v="10"/>
    <m/>
    <s v="x"/>
    <s v="De Corrección"/>
    <x v="163"/>
    <d v="2022-11-28T00:00:00"/>
    <x v="3"/>
    <n v="152"/>
    <s v="VENCIDA"/>
    <s v="Numero de Orfeos remitidos"/>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
    <d v="2022-10-20T00:00:00"/>
    <x v="0"/>
    <x v="154"/>
    <s v="Desconocimiento por parte de la Dirección General respecto al cumplimiento del Decreto 2011 de 2017"/>
    <x v="6"/>
    <s v="NIVEL CENTRAL"/>
    <x v="10"/>
    <m/>
    <s v="x"/>
    <s v="Correctiva"/>
    <x v="164"/>
    <d v="2022-11-28T00:00:00"/>
    <x v="3"/>
    <n v="152"/>
    <s v="VENCIDA"/>
    <s v="Fichas y/o comunicaciones socializadas"/>
    <s v="CANTIDAD"/>
    <n v="2"/>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30"/>
    <d v="2022-10-20T00:00:00"/>
    <x v="0"/>
    <x v="155"/>
    <s v="El cronograma del plan de acción de la política de integridad se encuentra desactualizado  "/>
    <x v="6"/>
    <s v="NIVEL CENTRAL"/>
    <x v="10"/>
    <m/>
    <s v="x"/>
    <s v="De Corrección"/>
    <x v="165"/>
    <d v="2022-11-28T00:00:00"/>
    <x v="3"/>
    <n v="152"/>
    <s v="VENCIDA"/>
    <s v="plan de acción de la Política de integridad Elaborado "/>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
    <d v="2022-10-20T00:00:00"/>
    <x v="0"/>
    <x v="155"/>
    <s v="El cronograma del plan de acción de la política de integridad se encuentra desactualizado  "/>
    <x v="6"/>
    <s v="NIVEL CENTRAL"/>
    <x v="10"/>
    <m/>
    <s v="x"/>
    <s v="Correctiva"/>
    <x v="166"/>
    <d v="2022-11-28T00:00:00"/>
    <x v="3"/>
    <n v="152"/>
    <s v="VENCIDA"/>
    <s v="plan de acción de la Política de integridad socializado "/>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31"/>
    <d v="2022-10-20T00:00:00"/>
    <x v="0"/>
    <x v="156"/>
    <s v="El cronograma de ampliación de evaluación de resultados de implementación de la política de integridad se encuentra desactualizado  "/>
    <x v="6"/>
    <s v="NIVEL CENTRAL"/>
    <x v="10"/>
    <m/>
    <s v="x"/>
    <s v="De Corrección"/>
    <x v="167"/>
    <d v="2022-11-28T00:00:00"/>
    <x v="3"/>
    <n v="152"/>
    <s v="VENCIDA"/>
    <s v="cronograma de elaborado "/>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
    <d v="2022-10-20T00:00:00"/>
    <x v="0"/>
    <x v="156"/>
    <s v="El cronograma de ampliación de evaluación de resultados de implementación de la política de integridad se encuentra desactualizado  "/>
    <x v="6"/>
    <s v="NIVEL CENTRAL"/>
    <x v="10"/>
    <m/>
    <s v="x"/>
    <s v="Correctiva"/>
    <x v="168"/>
    <d v="2022-11-28T00:00:00"/>
    <x v="3"/>
    <n v="152"/>
    <s v="VENCIDA"/>
    <s v="cronograma de socializado  "/>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32"/>
    <d v="2022-10-20T00:00:00"/>
    <x v="0"/>
    <x v="157"/>
    <s v="El GTH_PR_30 Procedimiento Conflicto de Intereses se encuentra desactualizado  "/>
    <x v="6"/>
    <s v="NIVEL CENTRAL"/>
    <x v="10"/>
    <m/>
    <s v="x"/>
    <s v="De Corrección"/>
    <x v="169"/>
    <d v="2022-11-28T00:00:00"/>
    <x v="3"/>
    <n v="152"/>
    <s v="VENCIDA"/>
    <s v=" GTH_PR_30 Procedimiento Conflicto de Intereses 1 Actu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
    <d v="2022-10-20T00:00:00"/>
    <x v="0"/>
    <x v="157"/>
    <s v="El GTH_PR_30 Procedimiento Conflicto de Intereses se encuentra desactualizado  "/>
    <x v="6"/>
    <s v="NIVEL CENTRAL"/>
    <x v="10"/>
    <m/>
    <s v="x"/>
    <s v="Correctiva"/>
    <x v="170"/>
    <d v="2022-11-28T00:00:00"/>
    <x v="3"/>
    <n v="152"/>
    <s v="VENCIDA"/>
    <s v="GTH_PR_30 Procedimiento Conflicto de Intereses so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33"/>
    <d v="2022-10-20T00:00:00"/>
    <x v="0"/>
    <x v="14"/>
    <s v="El procedimiento GTH_PR_26_Desvinculacion_asistida_V_1 se encuentra desactualizado  "/>
    <x v="6"/>
    <s v="NIVEL CENTRAL"/>
    <x v="10"/>
    <m/>
    <s v="x"/>
    <s v="De Corrección"/>
    <x v="171"/>
    <d v="2022-11-28T00:00:00"/>
    <x v="3"/>
    <n v="152"/>
    <s v="VENCIDA"/>
    <s v="procedimiento GTH_PR_26_Desvinculacion_asistida_V_1 Actu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
    <d v="2022-10-20T00:00:00"/>
    <x v="0"/>
    <x v="158"/>
    <s v="La dirección general comunico la supresión de empleos de la planta de personal en cumplimiento de lo descrito en el Decreto 1291 de 2021 "/>
    <x v="6"/>
    <s v="NIVEL CENTRAL"/>
    <x v="10"/>
    <m/>
    <s v="x"/>
    <s v="Correctiva"/>
    <x v="19"/>
    <d v="2022-11-28T00:00:00"/>
    <x v="3"/>
    <n v="152"/>
    <s v="VENCIDA"/>
    <s v="procedimiento GTH_PR_26_Desvinculacion_asistida_V_1 so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34"/>
    <d v="2022-10-20T00:00:00"/>
    <x v="0"/>
    <x v="158"/>
    <s v="La dirección general comunico la supresión de empleos de la planta de personal en cumplimiento de lo descrito en el Decreto 1291 de 2021 "/>
    <x v="6"/>
    <s v="NIVEL CENTRAL"/>
    <x v="10"/>
    <m/>
    <s v="x"/>
    <s v="De Corrección"/>
    <x v="171"/>
    <d v="2022-11-28T00:00:00"/>
    <x v="3"/>
    <n v="152"/>
    <s v="VENCIDA"/>
    <s v="procedimiento GTH_PR_26_Desvinculacion_asistida_V_1 Actu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35"/>
    <d v="2022-10-20T00:00:00"/>
    <x v="0"/>
    <x v="159"/>
    <s v="El procedimiento PR_vinculacion_funcionario_publico_V_4 de vinculacion se encuentra desactualizado  "/>
    <x v="6"/>
    <s v="NIVEL CENTRAL"/>
    <x v="10"/>
    <m/>
    <s v="x"/>
    <s v="De Corrección"/>
    <x v="172"/>
    <d v="2022-11-28T00:00:00"/>
    <x v="3"/>
    <n v="152"/>
    <s v="VENCIDA"/>
    <s v="procedimiento PR_vinculacion_funcionario_publico Actu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
    <d v="2022-10-20T00:00:00"/>
    <x v="0"/>
    <x v="159"/>
    <s v="El procedimiento PR_vinculacion_funcionario_publico_V_4 de vinculacion se encuentra desactualizado  "/>
    <x v="6"/>
    <s v="NIVEL CENTRAL"/>
    <x v="10"/>
    <m/>
    <s v="x"/>
    <s v="Correctiva"/>
    <x v="173"/>
    <d v="2022-11-28T00:00:00"/>
    <x v="3"/>
    <n v="152"/>
    <s v="VENCIDA"/>
    <s v="procedimiento PR_vinculacion_funcionario_publico so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36"/>
    <d v="2022-10-20T00:00:00"/>
    <x v="0"/>
    <x v="160"/>
    <s v="La lista de chequeo se encuentra desactualizado  "/>
    <x v="6"/>
    <s v="NIVEL CENTRAL"/>
    <x v="10"/>
    <m/>
    <s v="x"/>
    <s v="De Corrección"/>
    <x v="174"/>
    <d v="2022-11-28T00:00:00"/>
    <x v="3"/>
    <n v="152"/>
    <s v="VENCIDA"/>
    <s v="Formtato Actualzi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
    <d v="2022-10-20T00:00:00"/>
    <x v="0"/>
    <x v="160"/>
    <s v="La lista de chequeo se encuentra desactualizado  "/>
    <x v="6"/>
    <s v="NIVEL CENTRAL"/>
    <x v="10"/>
    <m/>
    <s v="x"/>
    <s v="Correctiva"/>
    <x v="175"/>
    <d v="2022-11-28T00:00:00"/>
    <x v="3"/>
    <n v="152"/>
    <s v="VENCIDA"/>
    <s v="procedimiento PR_vinculacion_funcionario_publico Actualizado y socialzi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37"/>
    <d v="2022-10-20T00:00:00"/>
    <x v="0"/>
    <x v="161"/>
    <s v="El formato (SOLICITUD DE VACACIONES GTH_FO_21) se encuentra desactualizado "/>
    <x v="6"/>
    <s v="NIVEL CENTRAL"/>
    <x v="10"/>
    <m/>
    <s v="x"/>
    <s v="De Corrección"/>
    <x v="176"/>
    <d v="2022-11-28T00:00:00"/>
    <x v="3"/>
    <n v="152"/>
    <s v="VENCIDA"/>
    <s v="formato actualzi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
    <d v="2022-10-20T00:00:00"/>
    <x v="0"/>
    <x v="161"/>
    <s v="El formato (SOLICITUD DE VACACIONES GTH_FO_21) se encuentra desactualizado "/>
    <x v="6"/>
    <s v="NIVEL CENTRAL"/>
    <x v="10"/>
    <m/>
    <s v="x"/>
    <s v="Correctiva"/>
    <x v="177"/>
    <d v="2022-11-28T00:00:00"/>
    <x v="3"/>
    <n v="152"/>
    <s v="VENCIDA"/>
    <s v="Procedimeinto oficializado y so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38"/>
    <d v="2022-10-20T00:00:00"/>
    <x v="0"/>
    <x v="162"/>
    <s v="El formato (SOLICITUD DE VACACIONES GTH_FO_21) se encuentra desactualizado "/>
    <x v="6"/>
    <s v="NIVEL CENTRAL"/>
    <x v="10"/>
    <m/>
    <s v="x"/>
    <s v="De Corrección"/>
    <x v="176"/>
    <d v="2022-11-28T00:00:00"/>
    <x v="3"/>
    <n v="152"/>
    <s v="VENCIDA"/>
    <s v="formato actualzi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
    <d v="2022-10-20T00:00:00"/>
    <x v="0"/>
    <x v="162"/>
    <s v="El formato (SOLICITUD DE VACACIONES GTH_FO_21) se encuentra desactualizado "/>
    <x v="6"/>
    <s v="NIVEL CENTRAL"/>
    <x v="10"/>
    <m/>
    <s v="x"/>
    <s v="Correctiva"/>
    <x v="177"/>
    <d v="2022-11-28T00:00:00"/>
    <x v="3"/>
    <n v="152"/>
    <s v="VENCIDA"/>
    <s v="Procedimeinto oficializado y so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39"/>
    <d v="2022-10-20T00:00:00"/>
    <x v="0"/>
    <x v="163"/>
    <s v="No se ha convocado la reunión ante el Grupo de gestión financiera para atender la acción del numeral 5.1.2.5."/>
    <x v="6"/>
    <s v="NIVEL CENTRAL"/>
    <x v="10"/>
    <m/>
    <s v="x"/>
    <s v="De Corrección"/>
    <x v="178"/>
    <d v="2022-11-28T00:00:00"/>
    <x v="3"/>
    <n v="152"/>
    <s v="VENCIDA"/>
    <s v="Numero de Orfeos remitidos"/>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
    <d v="2022-10-20T00:00:00"/>
    <x v="0"/>
    <x v="163"/>
    <s v="No se ha convocado la reunión ante el Grupo de gestión financiera para atender la acción del numeral 5.1.2.5."/>
    <x v="6"/>
    <s v="NIVEL CENTRAL"/>
    <x v="10"/>
    <m/>
    <s v="x"/>
    <s v="Correctiva"/>
    <x v="179"/>
    <d v="2022-11-28T00:00:00"/>
    <x v="3"/>
    <n v="152"/>
    <s v="VENCIDA"/>
    <s v="acta"/>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40"/>
    <d v="2022-10-20T00:00:00"/>
    <x v="0"/>
    <x v="164"/>
    <s v="No se ha visto la necesidad de diseñar un indicador del Sistema de Seguridad y Salud en el trabajo"/>
    <x v="6"/>
    <s v="NIVEL CENTRAL"/>
    <x v="10"/>
    <m/>
    <s v="x"/>
    <s v="De Corrección"/>
    <x v="180"/>
    <d v="2022-11-28T00:00:00"/>
    <x v="3"/>
    <n v="152"/>
    <s v="VENCIDA"/>
    <s v="hoja metodologica"/>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
    <d v="2022-10-20T00:00:00"/>
    <x v="0"/>
    <x v="164"/>
    <s v="No se ha visto la necesidad de diseñar un indicador del Sistema de Seguridad y Salud en el trabajo"/>
    <x v="6"/>
    <s v="NIVEL CENTRAL"/>
    <x v="10"/>
    <m/>
    <s v="x"/>
    <s v="Correctiva"/>
    <x v="181"/>
    <d v="2022-11-28T00:00:00"/>
    <x v="3"/>
    <n v="152"/>
    <s v="VENCIDA"/>
    <s v="hoja metodologica oficialziada y socialziada"/>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41"/>
    <d v="2022-10-20T00:00:00"/>
    <x v="0"/>
    <x v="165"/>
    <s v="No se habían identificado una necesidad por parte del Grupo de Talento Humano generar una actualización de guía, instructivo, procedimiento o lineamiento ante posibles emergencias.  "/>
    <x v="6"/>
    <s v="NIVEL CENTRAL"/>
    <x v="10"/>
    <m/>
    <s v="x"/>
    <s v="De Corrección"/>
    <x v="182"/>
    <d v="2022-11-28T00:00:00"/>
    <x v="3"/>
    <n v="152"/>
    <s v="VENCIDA"/>
    <s v="informe de identificacion"/>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
    <d v="2022-10-20T00:00:00"/>
    <x v="0"/>
    <x v="165"/>
    <s v="No se habían identificado una necesidad por parte del Grupo de Talento Humano generar una actualización de guía, instructivo, procedimiento o lineamiento ante posibles emergencias.  "/>
    <x v="6"/>
    <s v="NIVEL CENTRAL"/>
    <x v="10"/>
    <m/>
    <s v="x"/>
    <s v="Correctiva"/>
    <x v="183"/>
    <d v="2022-11-28T00:00:00"/>
    <x v="3"/>
    <n v="152"/>
    <s v="VENCIDA"/>
    <s v="guías o instructivos o procedimiento o lineamiento ante posibles emergencias. "/>
    <s v="CANTIDAD"/>
    <n v="4"/>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42"/>
    <d v="2022-10-20T00:00:00"/>
    <x v="0"/>
    <x v="166"/>
    <s v="no se cuenta con una guia o parametro para el nálisis de vulnerabilidad a nivel nacional"/>
    <x v="6"/>
    <s v="NIVEL CENTRAL"/>
    <x v="10"/>
    <m/>
    <s v="x"/>
    <s v="De Corrección"/>
    <x v="184"/>
    <d v="2022-11-28T00:00:00"/>
    <x v="3"/>
    <n v="152"/>
    <s v="VENCIDA"/>
    <s v="guia o parametro para el nálisis de vulnerabilidad a nivel nacional oficialziada"/>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
    <d v="2022-10-20T00:00:00"/>
    <x v="0"/>
    <x v="166"/>
    <s v="no se cuenta con una guia o parametro para el nálisis de vulnerabilidad a nivel nacional"/>
    <x v="6"/>
    <s v="NIVEL CENTRAL"/>
    <x v="10"/>
    <m/>
    <s v="x"/>
    <s v="Correctiva"/>
    <x v="185"/>
    <d v="2022-11-28T00:00:00"/>
    <x v="3"/>
    <n v="152"/>
    <s v="VENCIDA"/>
    <s v="guia o parametro para el nálisis de vulnerabilidad a nivel nacional socialziada"/>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43"/>
    <d v="2022-10-20T00:00:00"/>
    <x v="0"/>
    <x v="167"/>
    <s v="El formato GTH_FO_84 Matriz de Requisitos Legales del SG-SST se encuentra actualizado."/>
    <x v="6"/>
    <s v="NIVEL CENTRAL"/>
    <x v="10"/>
    <m/>
    <s v="x"/>
    <s v="De Corrección"/>
    <x v="186"/>
    <d v="2022-11-28T00:00:00"/>
    <x v="3"/>
    <n v="152"/>
    <s v="VENCIDA"/>
    <s v="formato actualzi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
    <d v="2022-10-20T00:00:00"/>
    <x v="0"/>
    <x v="167"/>
    <s v="El formato GTH_FO_84 Matriz de Requisitos Legales del SG-SST se encuentra actualizado."/>
    <x v="6"/>
    <s v="NIVEL CENTRAL"/>
    <x v="10"/>
    <m/>
    <s v="x"/>
    <s v="Correctiva"/>
    <x v="187"/>
    <d v="2022-11-28T00:00:00"/>
    <x v="3"/>
    <n v="152"/>
    <s v="VENCIDA"/>
    <s v="guia o instructivo de diligenciemitno del formato GTH_FO_84 Matriz de Requisitos Legales del SG-SST ofi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44"/>
    <d v="2022-10-20T00:00:00"/>
    <x v="0"/>
    <x v="168"/>
    <s v="No existía un documento base que mostrara la necesidad de contar con espacio para físico para trabajadoras gestantes y madres lactantes."/>
    <x v="6"/>
    <s v="NIVEL CENTRAL"/>
    <x v="10"/>
    <m/>
    <s v="x"/>
    <s v="De Corrección"/>
    <x v="188"/>
    <d v="2022-11-28T00:00:00"/>
    <x v="3"/>
    <n v="152"/>
    <s v="VENCIDA"/>
    <s v="informe de necesidad"/>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
    <d v="2022-10-20T00:00:00"/>
    <x v="0"/>
    <x v="168"/>
    <s v="No existía un documento base que mostrara la necesidad de contar con espacio para físico para trabajadoras gestantes y madres lactantes."/>
    <x v="6"/>
    <s v="NIVEL CENTRAL"/>
    <x v="10"/>
    <m/>
    <s v="x"/>
    <s v="Correctiva"/>
    <x v="189"/>
    <d v="2022-11-28T00:00:00"/>
    <x v="3"/>
    <n v="152"/>
    <s v="VENCIDA"/>
    <s v="Numero de Orfeos remitidos"/>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45"/>
    <d v="2022-10-20T00:00:00"/>
    <x v="0"/>
    <x v="169"/>
    <s v="Desconocimiento por parte de la Dirección General respecto al cumplimiento de la normatividad vigente respecto a los accidentes e incidentes laborales."/>
    <x v="6"/>
    <s v="NIVEL CENTRAL"/>
    <x v="10"/>
    <m/>
    <s v="x"/>
    <s v="De Corrección"/>
    <x v="190"/>
    <d v="2022-11-28T00:00:00"/>
    <x v="3"/>
    <n v="152"/>
    <s v="VENCIDA"/>
    <s v="Numero de Orfeos remitidos"/>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
    <d v="2022-10-20T00:00:00"/>
    <x v="0"/>
    <x v="169"/>
    <s v="Desconocimiento por parte de la Dirección General respecto al cumplimiento de la normatividad vigente respecto a los accidentes e incidentes laborales."/>
    <x v="6"/>
    <s v="NIVEL CENTRAL"/>
    <x v="10"/>
    <m/>
    <s v="x"/>
    <s v="Correctiva"/>
    <x v="191"/>
    <d v="2022-11-28T00:00:00"/>
    <x v="3"/>
    <n v="152"/>
    <s v="VENCIDA"/>
    <s v="Fichas y/o comunicaciones socializadas"/>
    <s v="CANTIDAD"/>
    <n v="2"/>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46"/>
    <d v="2022-10-20T00:00:00"/>
    <x v="1"/>
    <x v="170"/>
    <n v="0"/>
    <x v="6"/>
    <s v="NIVEL CENTRAL"/>
    <x v="10"/>
    <m/>
    <s v="x"/>
    <s v="Correctiva"/>
    <x v="192"/>
    <d v="2022-11-28T00:00:00"/>
    <x v="3"/>
    <n v="152"/>
    <s v="VENCIDA"/>
    <s v="procedimiento GTH_PR_26_Desvinculacion_asistida_V_1actualizado y so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47"/>
    <d v="2022-10-20T00:00:00"/>
    <x v="1"/>
    <x v="171"/>
    <n v="0"/>
    <x v="6"/>
    <s v="NIVEL CENTRAL"/>
    <x v="10"/>
    <m/>
    <s v="x"/>
    <s v="Correctiva"/>
    <x v="192"/>
    <d v="2022-11-28T00:00:00"/>
    <x v="3"/>
    <n v="152"/>
    <s v="VENCIDA"/>
    <s v="procedimiento GTH_PR_26_Desvinculacion_asistida_V_1actualizado y so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48"/>
    <d v="2022-10-20T00:00:00"/>
    <x v="0"/>
    <x v="172"/>
    <s v="No se habían identificado una necesidad por parte del Grupo de Talento Humano generar una actualización en el procedimiento."/>
    <x v="6"/>
    <s v="NIVEL CENTRAL"/>
    <x v="10"/>
    <m/>
    <s v="x"/>
    <s v="De Corrección"/>
    <x v="193"/>
    <d v="2022-11-28T00:00:00"/>
    <x v="3"/>
    <n v="152"/>
    <s v="VENCIDA"/>
    <s v="Procedimiento de reporte e investigación de accidentes e incidentes de trabajo Actu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
    <d v="2022-10-20T00:00:00"/>
    <x v="0"/>
    <x v="172"/>
    <s v="No se habían identificado una necesidad por parte del Grupo de Talento Humano generar una actualización en el procedimiento."/>
    <x v="6"/>
    <s v="NIVEL CENTRAL"/>
    <x v="10"/>
    <m/>
    <s v="x"/>
    <s v="Correctiva"/>
    <x v="194"/>
    <d v="2022-11-28T00:00:00"/>
    <x v="3"/>
    <n v="152"/>
    <s v="VENCIDA"/>
    <s v="Procedimiento de reporte e investigación de accidentes e incidentes de trabajo so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49"/>
    <d v="2022-10-20T00:00:00"/>
    <x v="0"/>
    <x v="173"/>
    <s v="Desconocimiento por parte de la Dirección General respecto al cumplimiento del artículo 5 de Resolución 2013 de 1986 “Por la cual se reglamenta la organización y funcionamiento de los Comités de Medicina, Higiene y Seguridad Industrial en los lugares de trabajo"/>
    <x v="6"/>
    <s v="NIVEL CENTRAL"/>
    <x v="10"/>
    <m/>
    <s v="x"/>
    <s v="De Corrección"/>
    <x v="195"/>
    <d v="2022-11-28T00:00:00"/>
    <x v="3"/>
    <n v="152"/>
    <s v="VENCIDA"/>
    <s v="Numero de Orfeos remitidos"/>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AUDITORIA INTERNA "/>
    <x v="1"/>
    <d v="2022-10-20T00:00:00"/>
    <x v="0"/>
    <x v="173"/>
    <s v="Desconocimiento por parte de la Dirección General respecto al cumplimiento del artículo 5 de Resolución 2013 de 1986 “Por la cual se reglamenta la organización y funcionamiento de los Comités de Medicina, Higiene y Seguridad Industrial en los lugares de trabajo"/>
    <x v="6"/>
    <s v="NIVEL CENTRAL"/>
    <x v="10"/>
    <m/>
    <s v="x"/>
    <s v="Correctiva"/>
    <x v="191"/>
    <d v="2022-11-28T00:00:00"/>
    <x v="3"/>
    <n v="152"/>
    <s v="VENCIDA"/>
    <s v="Fichas y/o comunicaciones socializadas"/>
    <s v="CANTIDAD"/>
    <n v="2"/>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r>
  <r>
    <s v="RESULTADOS ENCUESTA SATISFACCIÓN"/>
    <x v="150"/>
    <m/>
    <x v="0"/>
    <x v="174"/>
    <s v="El Area Protegida  presenta una humedad constante del 90%, que afecta constantemente el estado de los senderos"/>
    <x v="2"/>
    <s v="DTPA"/>
    <x v="8"/>
    <m/>
    <s v="x"/>
    <s v="Correctiva"/>
    <x v="196"/>
    <d v="2023-01-01T00:00:00"/>
    <x v="33"/>
    <n v="150"/>
    <s v="VENCIDA"/>
    <s v="Número de mantenimientos efectuados a los senderos del Area Protegida"/>
    <s v="CANTIDAD"/>
    <s v="2 informes de mantenimiento de efectuados"/>
    <m/>
    <m/>
    <s v="MARIA MERCEDES MEDINA - ABOGADA 2"/>
    <m/>
    <m/>
    <m/>
    <x v="0"/>
    <x v="0"/>
    <s v="Se aprueba plan de mejoramiento con comunicación interna No 20221200011383 de fecha 05 de diciembre de 2022. "/>
  </r>
  <r>
    <s v="RESULTADOS ENCUESTA SATISFACCIÓN"/>
    <x v="151"/>
    <d v="2022-10-30T00:00:00"/>
    <x v="1"/>
    <x v="175"/>
    <m/>
    <x v="11"/>
    <s v="DTAO"/>
    <x v="22"/>
    <m/>
    <s v="x"/>
    <s v="De Mejora"/>
    <x v="197"/>
    <d v="2022-11-01T00:00:00"/>
    <x v="21"/>
    <n v="304"/>
    <s v="VENCIDA"/>
    <s v="infografia (pendón o afiche) instalado "/>
    <s v="CANTIDAD"/>
    <n v="1"/>
    <m/>
    <m/>
    <s v="FANNY SABOGAL AGUDELO "/>
    <m/>
    <m/>
    <m/>
    <x v="0"/>
    <x v="0"/>
    <s v="Mediante memorando con radicado Orfeo No 20221200011403 de fecha 5 diciembre de 2022 se aprobó la suscripción del plan de mejoramiento. _x000a__x000a__x000a_30/11/2023 Mediante memorando 20231200006913 del 24 de noviembre del 2023, se solicito al responsable las evidencias  de las acciones que se encuentran en estado abierto vencido."/>
  </r>
  <r>
    <s v="AUDITORIA INTERNA "/>
    <x v="152"/>
    <d v="2022-10-21T00:00:00"/>
    <x v="0"/>
    <x v="176"/>
    <s v="No se logro evidenciar el cumplimiento de las actividades de implementación del PECDNS del PNN Catatumbo Bari por los Problemas de conectvidad electrica e internet."/>
    <x v="0"/>
    <s v="DTAN"/>
    <x v="15"/>
    <s v="x"/>
    <m/>
    <s v="Correctiva"/>
    <x v="198"/>
    <d v="2022-12-15T00:00:00"/>
    <x v="34"/>
    <n v="137"/>
    <s v="VENCIDA"/>
    <s v="ACTAS Y LISTAS DE ASITENCIA Implentación PECDNS"/>
    <s v="CANTIDAD"/>
    <n v="4"/>
    <m/>
    <m/>
    <s v="ELSA ROSMERY LEÓN"/>
    <m/>
    <m/>
    <m/>
    <x v="0"/>
    <x v="0"/>
    <s v="Se suscribe con Orfeo No 20221200012053 de fecha 26/12/2022_x000a__x000a_12/07/2023:Mediante memorando No. 20235510002383 del 27 de junio de 2023, el Responsable remitió al Grupo de Control Interno, las evidencias del Plan de Mejoramiento por Procesos - Gestión._x000a__x000a_12/07/2023:  Mediante memorando Mediante memorando No.20231200004243 del 13 de julio de 2023 el Grupo de Control Interno informó que deben realizarse las acciones necesarias para dar cumplimiento a la acción_x000a__x000a_13/07/2023: Mediante memorando No. 20235510002393 del 27 de junio de 2023, el Responsable remitió al Grupo de Control Interno, solicitud pórroga para el día 30 de agosto de 2023_x000a__x000a_13/07/2023: Mediante memorando No. 20231200004253 del 13  de julio de 2023, el Grupo de Control Interno comunicó que el plazo de entrega de la acción es el día 14 de agosto de 2023_x000a__x000a_17/10/2023: Mediante memorando No.20235510003473  del 29 de agosto  de 2023, el reponsable remitió evidencia:Informe Implementación PECDNS 2021-2023, el Grupo de Control Interno costató que la evidencia aportada no generan el cumplimiento de la misma por lo cual mediante memorando No. 20231200005993 del 17 de octubre de 2023 comunicó que se debe aportar Informe de Implementación correspondiente a la vigencia 2022. Adiconalmente se informó que se concede prórroga para el 24 de octubre de 2023._x000a__x000a_21/11/2023:  Medianete memorando No.20235510004373 del 3 de noviembre de 2023 el responsable remitió evidencias. El Grupo de Control Interno validó la información por lo cual mediante memorando No. 20231200006723 del 21 de noviembre de 2023 informo que para dar cierre a la  se debe remitir a el informe de implementación de la vigencia auditada para dar satisfactoriamente el cierre a la acción de la No conformidad No.1. _x000a__x000a_30/11/2023 Mediante memorando 20231200006893 del 24 de noviembre del 2023, se solicito al responsable las evidencias  de las acciones que se encuentran en estado abierto vencido._x000a__x000a_20/12/2023:  Mediante memorando 20235510005083  del 13  de diciembre del 2023 solicitó prórroga de la acción, mediante memorando No. xxxxx del xxxx el grupo de control interno concedió prórroga hasta el día xxxxxxx"/>
  </r>
  <r>
    <s v="AUDITORIA INTERNA "/>
    <x v="153"/>
    <d v="2022-10-21T00:00:00"/>
    <x v="0"/>
    <x v="177"/>
    <s v="No hubo personal para acompañar a los Parques PNN CATATUMBO BARÍ, EL COCUY, PISBA Y ÁREA DE ESTORAQUES en el proceso de ajustes de los PCRP en la Vigencia 2020 - 2021"/>
    <x v="0"/>
    <s v="DTAN"/>
    <x v="15"/>
    <s v="x"/>
    <m/>
    <s v="Correctiva"/>
    <x v="199"/>
    <d v="2022-12-15T00:00:00"/>
    <x v="35"/>
    <n v="44"/>
    <s v="VENCIDA"/>
    <s v="comunicaciones ( Email_ Oficio - Memorandos) acompañando proceso de asjutes de  los PCRP"/>
    <s v="CANTIDAD"/>
    <n v="4"/>
    <m/>
    <m/>
    <s v="PAULA ANDREA ARCINIEGAS"/>
    <m/>
    <m/>
    <m/>
    <x v="0"/>
    <x v="0"/>
    <s v="Se suscribe con Orfeo No 20221200012053 de fecha 26/12/2022_x000a_27/06/2023: Mediante memorando No. 20235510002123 de fecha 6 de junio de 2023, el responsable solicito modificación de la descripción de la acción de la No Conformidad No. 2._x000a__x000a_27/06/2023: : Mediante memorando No. 20231200003603  de fecha 28 de junio de 2023, el Grupo de Control Interno, informó que no se concede cambio a la descripción de la acción, debido a que está no cumple con la actividad No.6 del Procedimiento._x000a__x000a_12/07/2023:Mediante memorando No. 20235510002383 del 27 de junio de 2023, el Responsable remitió al Grupo de Control Interno, las evidencias del Plan de Mejoramiento por Procesos - Gestión._x000a__x000a_12/07/2023:  Mediante memorando Mediante memorando No.20231200004243 del 13 de julio de 2023 el Grupo de Control Interno informó que deben realizarse las acciones necesarias para dar cumplimiento a la acción_x000a__x000a_13/07/2023: Mediante memorando No. 20235510002393 del 27 de junio de 2023, el Responsable remitió al Grupo de Control Interno, solicitud pórroga para el día 30 de agosto de 2023_x000a__x000a_13/07/2023: Mediante memorando No. 20231200004253 del 13  de julio de 2023, el Grupo de Control Interno comunicó que el plazo de entrega de la acción es el día 14 de agosto de 2023_x000a__x000a_17/10/2023: Mediante memorando No.20235510003473 del 29 de agosto de 2023, el reponsable remitió solicutd de prórroga para el cumplimiento de la acción, el Grupo de Control Interno evaluó la justificiacón y mediante memorando No. 20231200005993  del 17 de octubte de 2023 informó la ampliación para la ejecución de la acción, con fecha del 15 de noviembre de 2023._x000a__x000a_30/11/2023 Mediante memorando 20231200006893 del 24 de noviembre del 2023, se solicito al responsable las evidencias  de las acciones que se encuentran en estado abierto vencido._x000a__x000a_20/12/2023:  Mediante memorando 20235510005083  del 13  de diciembre del 2023 solicitó prórroga de la acción, mediante memorando No. xxxxx del xxxx el grupo de control interno concedió prórroga hasta el día xxxxxxx_x000a__x000a_"/>
  </r>
  <r>
    <s v="AUDITORIA INTERNA "/>
    <x v="154"/>
    <d v="2022-10-21T00:00:00"/>
    <x v="0"/>
    <x v="178"/>
    <s v="No se ha convocado una reunión con los tres niveles para revisar el tema que corresponde a la actualización del plan de manejo del PNN Cocuy"/>
    <x v="0"/>
    <s v="DTAN"/>
    <x v="15"/>
    <s v="x"/>
    <m/>
    <s v="Correctiva"/>
    <x v="118"/>
    <d v="2022-12-16T00:00:00"/>
    <x v="34"/>
    <s v="CERRADA"/>
    <s v="CERRADA"/>
    <s v="Memorando enviados por Tecnico DTAN  con la convocatoria a reunión de los 3 niveles "/>
    <s v="CANTIDAD"/>
    <n v="1"/>
    <m/>
    <m/>
    <s v="ELSA ROSMERY LEÓN"/>
    <m/>
    <m/>
    <m/>
    <x v="1"/>
    <x v="13"/>
    <s v="Se suscribe con Orfeo No 20221200012053 de fecha 26/12/2022_x000a__x000a_12/07/2023:Mediante memorando No. 20235510002383 del 27 de junio de 2023, el Responsable remitió al Grupo de Control Interno, las evidencias del Plan de Mejoramiento por Procesos - Gestión._x000a__x000a_12/07/2023:  Mediante memorando Mediante memorando No.20231200004243 del 13 de julio de 2023 el Grupo de Control Interno informó que deben realizarse las acciones necesarias para dar cumplimiento a la acción_x000a__x000a_13/07/2023: Mediante memorando No. 20235510002393 del 27 de junio de 2023, el Responsable remitió al Grupo de Control Interno, solicitud pórroga para el día 30 de agosto de 2023_x000a__x000a_13/07/2023: Mediante memorando No. 20231200004253 del 13  de julio de 2023, el Grupo de Control Interno comunicó que el plazo de entrega de la acción es el día 14 de agosto de 2023_x000a__x000a_17/10/2023: Mediante memorando No.20235510003473  del 29 de agosto  de 2023, el reponsable remitió evidencia:Lista de asistencia del Análisis Plan de Manejo PNN El Cocuy, el Grupo de Control Interno costató que la evidencia aportada no generan el cumplimiento de la misma por lo cual mediante memorando No. 20231200005993 del 17 de octubre 2023 comunicó que se debe aportar documentación que indique la actualización del Plan de Manejo. Adiconalmente se informó que se concede prórroga para el 24 de octubre de 2023._x000a__x000a_21/11/2023:  Medianete memorando No.20235510004373 del 3 de noviembre de 2023 el responsable remitió evidencias. El Grupo de Control Interno validó la información por lo cual mediante memorando No. 20231200006723 del 21 de noviembre de 2023  socializó el cierre de la No conformidad No.4"/>
  </r>
  <r>
    <s v="SEGUIMIENTO MAPA DE RIESGOS"/>
    <x v="155"/>
    <d v="2022-11-03T00:00:00"/>
    <x v="0"/>
    <x v="179"/>
    <s v="La RNN Puinawai no cuenta con personal para avanzar en la formulación e implementación del Protocolo de Prevención, Vigilancia y Control, que le permita dar cumplimiento al reporte cuatrimestral del riesgo No. 22, consistente en la generación de informes trimestrales de PVC."/>
    <x v="9"/>
    <s v="DTAM"/>
    <x v="23"/>
    <s v="x"/>
    <m/>
    <s v="De Corrección"/>
    <x v="200"/>
    <d v="2022-11-08T00:00:00"/>
    <x v="36"/>
    <s v="CERRADA"/>
    <s v="CERRADA"/>
    <s v="Acta de socialización"/>
    <s v="CANTIDAD"/>
    <n v="1"/>
    <m/>
    <m/>
    <s v="ELSA ROSMERY LEÓN"/>
    <m/>
    <m/>
    <m/>
    <x v="1"/>
    <x v="14"/>
    <s v="Suscrito mediante orfeo No 20221200011473 del 06-12-2022_x000a_GCI 20/04/2023: Mediante orfeo no. 20235000001693   de fecha 16-02-2023 el responsable solicitó prórroga para el cumplimiento del Plan de Mejoramiento para la fecha 29/05/2023 , a razón de  que los procesos de contratación se encuentan en proceso. _x000a_GCI:20/04/2023: El Grupo de Control Interno mediante memorando no.20235000001693 de  fecha 16-02-2023 concedió la prórroga para el cumplimiento del Plan de Mejoramiento _x000a_30/11/2023 Mediante memorando 20231200006863 del 24 de noviembre del 2023, se solicito al responsable las evidencias  de las acciones que se encuentran en estado abierto vencido._x000a__x000a_27/12/2023: Cerrada mediante memroando No. 20231200005183 del 14 de spetiembre de 2023"/>
  </r>
  <r>
    <s v="SEGUIMIENTO MAPA DE RIESGOS"/>
    <x v="1"/>
    <d v="2022-11-03T00:00:00"/>
    <x v="0"/>
    <x v="179"/>
    <s v="La RNN Puinawai no cuenta con personal para avanzar en la formulación e implementación del Protocolo de Prevención, Vigilancia y Control, que le permita dar cumplimiento al reporte cuatrimestral del riesgo No. 22, consistente en la generación de informes trimestrales de PVC."/>
    <x v="9"/>
    <s v="DTAM"/>
    <x v="23"/>
    <s v="x"/>
    <m/>
    <s v="Correctiva"/>
    <x v="201"/>
    <d v="2022-11-08T00:00:00"/>
    <x v="36"/>
    <s v="CERRADA"/>
    <s v="CERRADA"/>
    <s v="Profesional vinculado mediante Contrato de prestación de servicios"/>
    <s v="CANTIDAD"/>
    <n v="1"/>
    <m/>
    <m/>
    <s v="RAYMON GUILLERMO SALES CONTRERAS"/>
    <m/>
    <m/>
    <m/>
    <x v="1"/>
    <x v="14"/>
    <s v="Suscrito mediante orfeo No 20221200011473 del 06-12-2022_x000a_GCI 20/04/2023: Mediante orfeo no. 20235000001693   de fecha 16-02-2023 el responsable solicitó prórroga para el cumplimiento del Plan de Mejoramiento para la fecha 29/05/2023 , a razón de  que los procesos de contratación se encuentan en proceso. _x000a_GCI:20/04/2023: El Grupo de Control Interno mediante memorando no.20235000001693 de  fecha 16-02-2023 concedió la prórroga para el cumplimiento del Plan de Mejoramiento _x000a_Se concedió prorroga mediante orfeo radicado No 20231200003283 del 14-06-2023 _x000a_30/11/2023 Mediante memorando 20231200006863 del 24 de noviembre del 2023, se solicito al responsable las evidencias  de las acciones que se encuentran en estado abierto vencido._x000a__x000a__x000a_27/12/2023: Cerrada mediante memroando No. 20231200005183 del 14 de spetiembre de 2023"/>
  </r>
  <r>
    <s v="SEGUIMIENTO MAPA DE RIESGOS"/>
    <x v="1"/>
    <d v="2022-11-03T00:00:00"/>
    <x v="0"/>
    <x v="179"/>
    <s v="La RNN Puinawai no cuenta con personal para avanzar en la formulación e implementación del Protocolo de Prevención, Vigilancia y Control, que le permita dar cumplimiento al reporte cuatrimestral del riesgo No. 22, consistente en la generación de informes trimestrales de PVC."/>
    <x v="9"/>
    <s v="DTAM"/>
    <x v="23"/>
    <s v="x"/>
    <m/>
    <s v="Correctiva"/>
    <x v="202"/>
    <d v="2023-01-30T00:00:00"/>
    <x v="36"/>
    <s v="CERRADA"/>
    <s v="CERRADA"/>
    <s v="Protocolo de PVC formulado y en implementación"/>
    <s v="CANTIDAD"/>
    <n v="1"/>
    <m/>
    <m/>
    <s v="RAYMON GUILLERMO SALES CONTRERAS"/>
    <m/>
    <m/>
    <m/>
    <x v="1"/>
    <x v="1"/>
    <s v="Suscrito mediante orfeo No 20221200011473 del 06-12-2022_x000a_Se concedió prorroga mediante orfeo radicado No 20231200003283 del 14-06-2023 _x000a_30/11/2023 Mediante memorando 20231200006863 del 24 de noviembre del 2023, se solicito al responsable las evidencias  de las acciones que se encuentran en estado abierto vencido._x000a__x000a_27/12/2023: Mediante memorando No.  20235000015933 del 12 de diciembre de 2023 el responsable remitió evidencias para el cierre de la acción,  el Grupo de Control Interno valido las evidencias, por lo cual mediante memorando No. 20231200008513 del 27 de diciembre de 2023 socializó el cierre de la acción."/>
  </r>
  <r>
    <s v="AUDITORIA INTERNA "/>
    <x v="156"/>
    <d v="2022-06-23T00:00:00"/>
    <x v="0"/>
    <x v="180"/>
    <s v="No se definieron las reglas de negocio que permiten finalizar el desarrollo para implementar el modulo  liquidador. _x000a_"/>
    <x v="4"/>
    <s v="NIVEL CENTRAL"/>
    <x v="24"/>
    <m/>
    <s v="x"/>
    <s v="Correctiva"/>
    <x v="203"/>
    <d v="2022-11-15T00:00:00"/>
    <x v="28"/>
    <n v="-184"/>
    <s v="A TIEMPO"/>
    <s v="URL en la pagina web para el ingreso a VU (Modulo liquidador trámites)"/>
    <s v="CANTIDAD"/>
    <n v="1"/>
    <m/>
    <m/>
    <s v="CARLOS FREDY REY"/>
    <m/>
    <m/>
    <m/>
    <x v="0"/>
    <x v="0"/>
    <s v="Suscrito mediante orfeo No 20221200011503 del 06-12-2022_x000a_28/06/2023: Se radica el memorando N° 20231200003703, a través del cual se solicita al proceso responsable de Tecnologías de la Información y Comunicaciones, enviar las evidencias de las acciones que vencen el 30 de junio de 2023._x000a__x000a_17/07/2023: mediante memoranto N° 20231200004333 del 18 de julio de 20123, el Grupo de Control Interno aprueba la prorroga solicitada a través del memorando No. 20231600157813 del 12 de julio de 2023 por el Grupo Tecnologías de la Información y las Comunicaciones, por lo que se procederá a realizar el ajuste de la fecha de cumplimiento al 30 de septiembre de 2023 para la acción planteada._x000a__x000a_29/09/2023: a través de memorando No. 20231200005283 del día 29 de septiembre de 2023 se solicitó al coordinador del Grupo de Tecnologías y Seguridad de la Información, enviar las evidencias de cumplimiento correspondientes a la acción planteada para este Plan de Mejoramiento. Se radica el memorando N° 20231200003703, a través del cual se solicita al proceso responsable de Tecnologías de la Información y Comunicaciones, enviar las evidencias de las acciones que vencen el 30 de junio de 2023._x000a__x000a_17/07/2023: mediante memoranto N° 20231200004333 del 18 de julio de 20123, el Grupo de Control Interno aprueba la prorroga solicitada a través del memorando No. 20231600157813 del 12 de julio de 2023 por el Grupo Tecnologías de la Información y las Comunicaciones, por lo que se procederá a realizar el ajuste de la fecha de cumplimiento al 30 de septiembre de 2023 para la acción planteada._x000a__x000a_29/09/2023: a través de memorando No. 20231200005283 del día 29 de septiembre de 2023 se solicitó al coordinador del Grupo de Tecnologías y Seguridad de la Información, enviar las evidencias de cumplimiento correspondientes a la acción planteada para este Plan de Mejoramiento._x000a__x000a_12/10/2023: A través del memorando No. 20231600158893 del 10 de octubre de 2023, el grupo responsable informa que no ha podido cumplir con la acción propuesta, por lo que el GCI emitirá un memorando nuevo solicitando una nueva fecha de entrega. _x000a__x000a_24/10/2023: A través de memorando No. 20231200006103 del 23 de octubre de 2023, el GCI solicita al grupo responsable informar la nueva fecha de entrega de la acción pendiente._x000a__x000a_16/11/2023: a través de memorando No. 20231600159333 del 26 de octubre de 2023, el proceso responsable solicita prorroga para el cumplimiuento de la acción propuesta._x000a__x000a_28/11/2023: mediante memorando No 20231200006553 del 14 de noviembre de 2023 se aprueba solicitud de prorroga hasta el 30 de junio de 2024"/>
  </r>
  <r>
    <s v="AUDITORIA INTERNA "/>
    <x v="1"/>
    <d v="2022-06-23T00:00:00"/>
    <x v="0"/>
    <x v="180"/>
    <s v="No se definieron las reglas de negocio que permiten finalizar el desarrollo para implementar el modulo  liquidador. _x000a_"/>
    <x v="4"/>
    <s v="NIVEL CENTRAL"/>
    <x v="24"/>
    <m/>
    <s v="x"/>
    <s v="De Corrección"/>
    <x v="204"/>
    <d v="2022-11-15T00:00:00"/>
    <x v="7"/>
    <s v="CERRADA"/>
    <s v="CERRADA"/>
    <s v="Memorando Orfeo parametros solicitados"/>
    <s v="CANTIDAD"/>
    <n v="1"/>
    <m/>
    <m/>
    <s v="CARLOS FREDY REY"/>
    <m/>
    <m/>
    <m/>
    <x v="1"/>
    <x v="15"/>
    <s v="Suscrito mediante orfeo No 20221200011503 del 06-12-2022_x000a__x000a_28/06/2023: Se radica el memorando N° 20231200003703, a través del cual se solicita al proceso responsable de Tecnologías de la Información y Comunicaciones, enviar las evidencias de las acciones que vencen el 30 de junio de 2023._x000a__x000a_17/07/2023: mediante memoranto N° 20231200004333 del 18 de julio de 20123, el Grupo de Control Interno aprueba la prorroga solicitada a través del memorando No. 20231600157813 del 12 de julio de 2023 por el Grupo Tecnologías de la Información y las Comunicaciones, por lo que se procederá a realizar el ajuste de la fecha de cumplimiento al 30 de septiembre de 2023 para la acción planteada._x000a__x000a_29/09/2023: a través de memorando No. 20231200005283 del día 29 de septiembre de 2023 se solicitó al coordinador del Grupo de Tecnologías y Seguridad de la Información, enviar las evidencias de cumplimiento correspondientes a la acción planteada para este Plan de Mejoramiento._x000a__x000a_23/10/2023: a través de memorando No. 20231600158703 del 28 de septiembre de 2023 el procesos responsable remite el memorando donde solicita los parametros a tener en cuenta para la programación del software, como fórmulas, variables, valores y demás datos pertinentes._x000a__x000a_24/10/2023: A través del memorando No. 20231200006213 del 24 de octubre de 2023, el Grupo de Control Interno solicitó al proceso proceso responsable sopotar las evidencias para proceder con el cierre de la acción._x000a__x000a_28/11/2023: a través de memorando No. 20231200006843 del 23 de noviembre de 2023 se informa al responsable de proceso sobre el cierre de la acción propuesta._x000a__x000a_"/>
  </r>
  <r>
    <s v="AUDITORIA INTERNA "/>
    <x v="157"/>
    <d v="2022-10-24T00:00:00"/>
    <x v="1"/>
    <x v="181"/>
    <m/>
    <x v="3"/>
    <s v="NIVEL CENTRAL"/>
    <x v="25"/>
    <m/>
    <s v="x"/>
    <s v="De Mejora"/>
    <x v="205"/>
    <d v="2022-12-20T00:00:00"/>
    <x v="37"/>
    <s v="CERRADA"/>
    <s v="CERRADA"/>
    <s v="Comunicación y/o asistencia con los aportes de la OAP al Grupo de Gestión de Recursos Financieros."/>
    <s v="CANTIDAD"/>
    <n v="1"/>
    <m/>
    <m/>
    <s v="ELSA ROSMERY LEÓN"/>
    <m/>
    <m/>
    <m/>
    <x v="1"/>
    <x v="16"/>
    <s v="Suscripción Plan de mejoramiento  mediante memorando No 20221200011923 de fecha 22 de diciembre del 2022._x000a__x000a_15/06/2023:  Mediante memorandoNo.20231400001593 de fecha 13 de junio de 2023, el Responsable solicitó prórroga para el cumplimiento de las acciones para el día 30 de octubre de 2023, ya que no cuentan con la evidencia. _x000a__x000a_15/06/2023: Mediante memorando No. 20231200003343 de fecha 15 de junio de 2023, el Grupo de Control Interno aprobó la prórroga para el cumplimiento de la acción de mejora._x000a__x000a_15/12/2023: Mediante memorando No.20231200007193  del 4 de diciembre de 2023, se requirio evidencias de las acciones que se encuenrtan en estado abierto vencidas con el fin de actualizar la matriz._x000a__x000a_15/12/2023 : Mediante memorando No. 20231200008113 del 14 diciembre de 2023 se socializó el cierre acción de la observación no. 7."/>
  </r>
  <r>
    <s v="AUDITORIA INTERNA "/>
    <x v="158"/>
    <d v="2022-10-24T00:00:00"/>
    <x v="1"/>
    <x v="182"/>
    <m/>
    <x v="3"/>
    <s v="NIVEL CENTRAL"/>
    <x v="4"/>
    <m/>
    <s v="x"/>
    <s v="De Mejora"/>
    <x v="206"/>
    <d v="2022-12-20T00:00:00"/>
    <x v="31"/>
    <n v="182"/>
    <s v="VENCIDA"/>
    <s v="Procedimiento Recepción de información financiera de los convenios/proyectos de cooperación nacional no oficial e internacional para registro en los estados financieros código GRFN_PR_23 _x000a_manual de políticas contables operativas y anexos código      GRFN_MN_01 actualizado y oficializado"/>
    <s v="CANTIDAD"/>
    <n v="1"/>
    <m/>
    <m/>
    <s v="LUIS EBERTO COCA GONZÁLEZ"/>
    <m/>
    <m/>
    <m/>
    <x v="0"/>
    <x v="0"/>
    <s v="Suscripción Plan de mejoramiento  mediante memorando No 20221200011923 de fecha 22 de diciembre del 2022._x000a__x000a_15/12/2023: Mediante memorando No. 20231200007223 del 4 de diciembre de 2023, se requirio evidencias de las acciones que se encuenrtan en estado abierto vencidas con el fin de actualizar la matriz."/>
  </r>
  <r>
    <s v="AUDITORIA INTERNA "/>
    <x v="159"/>
    <d v="2022-05-20T00:00:00"/>
    <x v="0"/>
    <x v="183"/>
    <s v="Porque no  realizaba una planeación adecuada  para llevar a cabo  todas las actividades que tenía a cargo"/>
    <x v="3"/>
    <s v="DTCA"/>
    <x v="1"/>
    <m/>
    <s v="x"/>
    <s v="Correctiva"/>
    <x v="207"/>
    <d v="2023-02-01T00:00:00"/>
    <x v="21"/>
    <n v="304"/>
    <s v="VENCIDA"/>
    <s v="Cronograma de desplazamientos "/>
    <s v="CANTIDAD"/>
    <n v="1"/>
    <m/>
    <m/>
    <s v="ELSA ROSMERY LEÓN"/>
    <m/>
    <m/>
    <m/>
    <x v="0"/>
    <x v="0"/>
    <s v="Suscripción Plan de mejoramiento  mediante memorando No 20221200011913 de fecha 22 de diciembre del 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 y se procede al cierre._x000a__x000a_23/06/2023: mediante memorando 20231200003393 del 23 de junio de 2023 el GCI dió respuesta a la solicitud de cierre._x000a__x000a_30/11/2023 Mediante memorando No.20231200006923 del 24 de noviembre del 2023, se solicito al responsable las evidencias  de las acciones que se encuentran en estado abierto vencido."/>
  </r>
  <r>
    <s v="AUDITORIA INTERNA "/>
    <x v="1"/>
    <d v="2022-05-20T00:00:00"/>
    <x v="0"/>
    <x v="183"/>
    <s v="Porque no  realizaba una planeación adecuada  para llevar a cabo  todas las actividades que tenía a cargo"/>
    <x v="3"/>
    <s v="DTCA"/>
    <x v="1"/>
    <m/>
    <s v="x"/>
    <s v="Correctiva"/>
    <x v="208"/>
    <d v="2023-02-01T00:00:00"/>
    <x v="27"/>
    <n v="29"/>
    <s v="VENCIDA"/>
    <s v="Matriz de comisiones "/>
    <s v="CANTIDAD"/>
    <n v="10"/>
    <m/>
    <m/>
    <s v="FANNY SABOGAL AGUDELO"/>
    <m/>
    <m/>
    <m/>
    <x v="0"/>
    <x v="0"/>
    <s v="Suscripción Plan de mejoramiento  mediante memorando No 20221200011913 de fecha 22 de diciembre del 2022."/>
  </r>
  <r>
    <s v="AUDITORIA INTERNA "/>
    <x v="160"/>
    <d v="2022-05-20T00:00:00"/>
    <x v="0"/>
    <x v="184"/>
    <s v="Porque no  realizaba una planeación adecuada  para llevar a cabo  todas las actividades que tenía a cargo"/>
    <x v="3"/>
    <s v="DTCA"/>
    <x v="1"/>
    <m/>
    <s v="x"/>
    <s v="Correctiva"/>
    <x v="207"/>
    <d v="2023-02-01T00:00:00"/>
    <x v="21"/>
    <n v="304"/>
    <s v="VENCIDA"/>
    <s v="Cronograma de desplazamientos "/>
    <s v="CANTIDAD"/>
    <n v="1"/>
    <m/>
    <m/>
    <s v="ELSA ROSMERY LEÓN"/>
    <m/>
    <m/>
    <m/>
    <x v="0"/>
    <x v="0"/>
    <s v="Suscripción Plan de mejoramiento  mediante memorando No 20221200011913 de fecha 22 de diciembre del 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 y se procede al cierre._x000a__x000a_23/06/2023: mediante memorando 20231200003393 del 23 de junio de 2023 el GCI dió respuesta a la solicitud de cierre._x000a__x000a_30/11/2023 Mediante memorando No.20231200006923 del 24 de noviembre del 2023, se solicito al responsable las evidencias  de las acciones que se encuentran en estado abierto vencido."/>
  </r>
  <r>
    <s v="AUDITORIA INTERNA "/>
    <x v="1"/>
    <d v="2022-05-20T00:00:00"/>
    <x v="0"/>
    <x v="184"/>
    <s v="Porque no  realizaba una planeación adecuada  para llevar a cabo  todas las actividades que tenía a cargo"/>
    <x v="3"/>
    <s v="DTCA"/>
    <x v="1"/>
    <m/>
    <s v="x"/>
    <s v="Correctiva"/>
    <x v="208"/>
    <d v="2023-02-01T00:00:00"/>
    <x v="27"/>
    <n v="29"/>
    <s v="VENCIDA"/>
    <s v="Matriz de comisiones "/>
    <s v="CANTIDAD"/>
    <n v="12"/>
    <m/>
    <m/>
    <s v="FANNY SABOGAL AGUDELO"/>
    <m/>
    <m/>
    <m/>
    <x v="0"/>
    <x v="0"/>
    <s v="Suscripción Plan de mejoramiento  mediante memorando No 20221200011913 de fecha 22 de diciembre del 2022."/>
  </r>
  <r>
    <s v="AUDITORIA INTERNA "/>
    <x v="161"/>
    <d v="2022-05-20T00:00:00"/>
    <x v="0"/>
    <x v="185"/>
    <s v=" Porque no se realizan depuraciones, seguimientos y análisis correspondientes que conlleven a implementar acciones correctivas a tiempo."/>
    <x v="3"/>
    <s v="DTCA"/>
    <x v="1"/>
    <m/>
    <s v="x"/>
    <s v="Correctiva"/>
    <x v="209"/>
    <d v="2023-02-01T00:00:00"/>
    <x v="27"/>
    <n v="29"/>
    <s v="VENCIDA"/>
    <s v="Actas de seguimiento"/>
    <s v="CANTIDAD"/>
    <n v="12"/>
    <m/>
    <m/>
    <s v="ELSA ROSMERY LEÓN"/>
    <m/>
    <m/>
    <m/>
    <x v="0"/>
    <x v="0"/>
    <s v="Suscripción Plan de mejoramiento  mediante memorando No 20221200011913 de fecha 22 de diciembre del 2022."/>
  </r>
  <r>
    <s v="AUDITORIA INTERNA "/>
    <x v="162"/>
    <d v="2022-05-20T00:00:00"/>
    <x v="0"/>
    <x v="186"/>
    <s v="Porque dado que los saldos de otras cuentas eran mas elevados se priorizaron las depuraciones de acuerdo a ese criterio."/>
    <x v="3"/>
    <s v="DTCA"/>
    <x v="1"/>
    <m/>
    <s v="x"/>
    <s v="Correctiva"/>
    <x v="209"/>
    <d v="2023-02-01T00:00:00"/>
    <x v="27"/>
    <n v="29"/>
    <s v="VENCIDA"/>
    <s v="Actas de seguimiento"/>
    <s v="CANTIDAD"/>
    <n v="12"/>
    <m/>
    <m/>
    <s v="ELSA ROSMERY LEÓN"/>
    <m/>
    <m/>
    <m/>
    <x v="0"/>
    <x v="0"/>
    <s v="Suscripción Plan de mejoramiento  mediante memorando No 20221200011913 de fecha 22 de diciembre del 2022."/>
  </r>
  <r>
    <s v="AUDITORIA INTERNA "/>
    <x v="163"/>
    <d v="2022-05-20T00:00:00"/>
    <x v="0"/>
    <x v="187"/>
    <s v=" Por falta de conocimiento y de seguimiento a la aplicación y cumplimiento de cada una de las actividades y puntos de control que describe el procedimiento."/>
    <x v="3"/>
    <s v="DTCA"/>
    <x v="1"/>
    <m/>
    <s v="x"/>
    <s v="Correctiva"/>
    <x v="210"/>
    <d v="2022-12-15T00:00:00"/>
    <x v="21"/>
    <n v="304"/>
    <s v="VENCIDA"/>
    <s v="listado de asistencia con ayuda de memoria"/>
    <s v="CANTIDAD"/>
    <n v="1"/>
    <m/>
    <m/>
    <s v="ELSA ROSMERY LEÓN"/>
    <m/>
    <m/>
    <m/>
    <x v="0"/>
    <x v="0"/>
    <s v="Suscripción Plan de mejoramiento  mediante memorando No 20221200011913 de fecha 22 de diciembre del 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 y se procede al cierre._x000a__x000a_23/06/2023: mediante memorando 20231200003393 del 23 de junio de 2023 el GCI dió respuesta a la solicitud de cierre._x000a__x000a_30/11/2023 Mediante memorando No.20231200006923 del 24 de noviembre del 2023, se solicito al responsable las evidencias  de las acciones que se encuentran en estado abierto vencido._x000a_"/>
  </r>
  <r>
    <s v="AUDITORIA INTERNA "/>
    <x v="1"/>
    <d v="2022-05-20T00:00:00"/>
    <x v="0"/>
    <x v="187"/>
    <s v=" Por falta de conocimiento y de seguimiento a la aplicación y cumplimiento de cada una de las actividades y puntos de control que describe el procedimiento7"/>
    <x v="3"/>
    <s v="DTCA"/>
    <x v="1"/>
    <m/>
    <s v="x"/>
    <s v="Correctiva"/>
    <x v="211"/>
    <d v="2023-02-01T00:00:00"/>
    <x v="27"/>
    <n v="29"/>
    <s v="VENCIDA"/>
    <s v="correos electrónicos  informando el cierre de la_x000a_vigencia."/>
    <s v="CANTIDAD"/>
    <n v="10"/>
    <m/>
    <m/>
    <s v="FANNY SABOGAL AGUDELO"/>
    <m/>
    <m/>
    <m/>
    <x v="0"/>
    <x v="0"/>
    <s v="Suscripción Plan de mejoramiento  mediante memorando No 20221200011913 de fecha 22 de diciembre del 2022."/>
  </r>
  <r>
    <s v="AUDITORIA INTERNA "/>
    <x v="164"/>
    <d v="2022-05-20T00:00:00"/>
    <x v="0"/>
    <x v="188"/>
    <s v="Porque desde el grupo interno no se ha planteado la justificación para solicitar la aprobación del cambio"/>
    <x v="3"/>
    <s v="DTCA"/>
    <x v="1"/>
    <m/>
    <s v="x"/>
    <s v="Correctiva"/>
    <x v="212"/>
    <d v="2022-12-15T00:00:00"/>
    <x v="21"/>
    <n v="304"/>
    <s v="VENCIDA"/>
    <s v="listado de asistencia con ayuda de memoria"/>
    <s v="CANTIDAD"/>
    <n v="1"/>
    <m/>
    <m/>
    <s v="ELSA ROSMERY LEÓN"/>
    <m/>
    <m/>
    <m/>
    <x v="0"/>
    <x v="0"/>
    <s v="Suscripción Plan de mejoramiento  mediante memorando No 20221200011913 de fecha 22 de diciembre del 2022.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r>
  <r>
    <s v="AUDITORIA INTERNA "/>
    <x v="1"/>
    <d v="2022-05-20T00:00:00"/>
    <x v="0"/>
    <x v="188"/>
    <s v="Porque desde el grupo interno no se ha planteado la justificación para solicitar la aprobación del cambio"/>
    <x v="3"/>
    <s v="DTCA"/>
    <x v="1"/>
    <m/>
    <s v="x"/>
    <s v="Correctiva"/>
    <x v="213"/>
    <d v="2023-02-01T00:00:00"/>
    <x v="27"/>
    <n v="29"/>
    <s v="VENCIDA"/>
    <s v="memorando remisorio con la certifiación debidamente firmada"/>
    <s v="CANTIDAD"/>
    <n v="10"/>
    <m/>
    <m/>
    <s v="FANNY SABOGAL AGUDELO"/>
    <m/>
    <m/>
    <m/>
    <x v="0"/>
    <x v="0"/>
    <s v="Suscripción Plan de mejoramiento  mediante memorando No 20221200011913 de fecha 22 de diciembre del 2022."/>
  </r>
  <r>
    <s v="AUDITORIA INTERNA "/>
    <x v="1"/>
    <d v="2022-05-20T00:00:00"/>
    <x v="0"/>
    <x v="188"/>
    <s v="Porque desde el grupo interno no se ha planteado la justificación para solicitar la aprobación del cambio"/>
    <x v="3"/>
    <s v="DTCA"/>
    <x v="1"/>
    <m/>
    <s v="x"/>
    <s v="Correctiva"/>
    <x v="214"/>
    <d v="2022-12-15T00:00:00"/>
    <x v="21"/>
    <n v="304"/>
    <s v="VENCIDA"/>
    <s v="Memorando de remisión con formato DE_FO_17 diligenciado"/>
    <s v="CANTIDAD"/>
    <n v="1"/>
    <m/>
    <m/>
    <s v="FANNY SABOGAL AGUDELO"/>
    <m/>
    <m/>
    <m/>
    <x v="0"/>
    <x v="0"/>
    <s v="Suscripción Plan de mejoramiento  mediante memorando No 20221200011913 de fecha 22 de diciembre del 2022._x000a_06/06/2023: Mediante memorando No.20231200002913 de fecha 23 de mayo de 2023, se requirió al responsable evidencia de las acciones vencidas ._x000a__x000a_30/11/2023 Mediante memorando No.20231200006923 del 24 de noviembre del 2023, se solicito al responsable las evidencias  de las acciones que se encuentran en estado abierto vencido."/>
  </r>
  <r>
    <s v="AUDITORIA INTERNA "/>
    <x v="1"/>
    <d v="2022-05-20T00:00:00"/>
    <x v="0"/>
    <x v="189"/>
    <s v="No se esta entregando la información dentro de los tiempos previstos de acuerdo a lo establecido en la actividad 15, del Procedimiento Recaudo y registro de derecho de ingreso"/>
    <x v="3"/>
    <s v="DTAN"/>
    <x v="15"/>
    <s v="x"/>
    <m/>
    <s v="Correctiva"/>
    <x v="215"/>
    <d v="2022-11-30T00:00:00"/>
    <x v="8"/>
    <s v="CERRADA"/>
    <s v="CERRADA"/>
    <s v="memorandos enviados con el informe de ecoturismo mensual"/>
    <s v="CANTIDAD"/>
    <n v="5"/>
    <m/>
    <m/>
    <s v="LUIS EBERTO COCA GONZÁLEZ"/>
    <m/>
    <m/>
    <m/>
    <x v="1"/>
    <x v="17"/>
    <s v="Suscripción Plan de mejoramiento  mediante memorando No 20221200011933 de fecha 22 de diciembre del 2022._x000a_06/06/2023: Mediante memorando No.20231200002913 de fecha 23 de mayo de 2023, se requirió al responsable evidencia de las acciones vencidas._x000a__x000a_13/07/2023:Mediante memorando No. 20235510002393 del 27 de junio de 2023, el Responsable remitió al Grupo de Control Interno, solicitud pórroga para el día 30 de agosto de 2023._x000a__x000a_13/07/2023: El Grupo de Control Interno, mediante memorando No.20231200004253 de fecha 13 de julio de 2023 , concedió prorroga de la acción para el día 31 de julio de 2023_x000a__x000a__x000a_30/11/2023 Mediante memorando 20231200006893 del 24 de noviembre del 2023, se solicito al responsable las evidencias  de las acciones que se encuentran en estado abierto vencido._x000a__x000a__x000a_20/12/2023: Cerrada mediante memorando No.20231200005713 del 10 de octubre de 2023"/>
  </r>
  <r>
    <s v="AUDITORIA INTERNA "/>
    <x v="165"/>
    <d v="2021-09-22T00:00:00"/>
    <x v="0"/>
    <x v="190"/>
    <s v="Por falta de seguimiento y verificación de las actividades realizadas."/>
    <x v="3"/>
    <s v="DTCA"/>
    <x v="1"/>
    <m/>
    <s v="x"/>
    <s v="De Corrección"/>
    <x v="216"/>
    <d v="2022-12-15T00:00:00"/>
    <x v="38"/>
    <n v="14"/>
    <s v="VENCIDA"/>
    <s v="preconciliaciones mensuales saldos contables vs bancos"/>
    <s v="CANTIDAD"/>
    <n v="6"/>
    <m/>
    <m/>
    <s v="ELSA ROSMERY LEÓN"/>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x v="1"/>
    <d v="2021-09-22T00:00:00"/>
    <x v="0"/>
    <x v="190"/>
    <s v="Por falta de seguimiento y verificación de las actividades realizadas."/>
    <x v="3"/>
    <s v="DTCA"/>
    <x v="1"/>
    <m/>
    <s v="x"/>
    <s v="Correctiva"/>
    <x v="217"/>
    <d v="2022-12-15T00:00:00"/>
    <x v="21"/>
    <n v="304"/>
    <s v="VENCIDA"/>
    <s v="acta de reunión"/>
    <s v="CANTIDAD"/>
    <n v="1"/>
    <m/>
    <m/>
    <s v="FANNY SABOGAL AGUDELO"/>
    <m/>
    <m/>
    <m/>
    <x v="0"/>
    <x v="0"/>
    <s v="Suscripción Plan de mejoramiento  mediante memorando No 20221200012253 de fecha 28 de diciembre del 2022._x000a_06/06/20023: Mediante memorando No.20231200002913 de fecha 23 de mayo de 2023, se requirió al responsable evidencia de las acciones vencidas ._x000a__x000a_30/11/2023 Mediante memorando No.20231200006923 del 24 de noviembre del 2023, se solicito al responsable las evidencias  de las acciones que se encuentran en estado abierto vencido."/>
  </r>
  <r>
    <s v="AUDITORIA INTERNA "/>
    <x v="166"/>
    <d v="2021-09-22T00:00:00"/>
    <x v="0"/>
    <x v="191"/>
    <s v="No existía apropiación de la ejecución de la actividad de seguimiento ."/>
    <x v="3"/>
    <s v="DTCA"/>
    <x v="1"/>
    <m/>
    <s v="x"/>
    <s v="De Corrección"/>
    <x v="218"/>
    <d v="2022-12-15T00:00:00"/>
    <x v="21"/>
    <n v="304"/>
    <s v="VENCIDA"/>
    <s v="listado de asistencia"/>
    <s v="CANTIDAD"/>
    <n v="1"/>
    <m/>
    <m/>
    <s v="ELSA ROSMERY LEÓN"/>
    <m/>
    <m/>
    <m/>
    <x v="0"/>
    <x v="0"/>
    <s v="Suscripción Plan de mejoramiento  mediante memorando No 20221200012253 de fecha 28 de diciembre del 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r>
  <r>
    <s v="AUDITORIA INTERNA "/>
    <x v="1"/>
    <d v="2021-09-22T00:00:00"/>
    <x v="0"/>
    <x v="191"/>
    <s v="No existía apropiación de la ejecución de la actividad de seguimiento ."/>
    <x v="3"/>
    <s v="DTCA"/>
    <x v="1"/>
    <m/>
    <s v="x"/>
    <s v="Correctiva"/>
    <x v="219"/>
    <d v="2022-12-15T00:00:00"/>
    <x v="38"/>
    <n v="14"/>
    <s v="VENCIDA"/>
    <s v="Actas de seguimiento"/>
    <s v="CANTIDAD"/>
    <n v="6"/>
    <m/>
    <m/>
    <s v="FANNY SABOGAL AGUDELO"/>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x v="167"/>
    <d v="2021-09-22T00:00:00"/>
    <x v="0"/>
    <x v="192"/>
    <s v=" No hubo apropiación de la actividad ni el seguimiento de la ejecución de la misma"/>
    <x v="3"/>
    <s v="DTCA"/>
    <x v="1"/>
    <m/>
    <s v="x"/>
    <s v="De Corrección"/>
    <x v="220"/>
    <d v="2022-12-15T00:00:00"/>
    <x v="39"/>
    <n v="-2"/>
    <s v="A TIEMPO"/>
    <s v="memorando"/>
    <s v="CANTIDAD"/>
    <n v="1"/>
    <m/>
    <m/>
    <s v="ELSA ROSMERY LEÓN"/>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x v="1"/>
    <d v="2021-09-22T00:00:00"/>
    <x v="0"/>
    <x v="192"/>
    <s v=" No hubo apropiación de la actividad ni el seguimiento de la ejecución de la misma"/>
    <x v="3"/>
    <s v="DTCA"/>
    <x v="1"/>
    <m/>
    <s v="x"/>
    <s v="Correctiva"/>
    <x v="221"/>
    <d v="2022-12-15T00:00:00"/>
    <x v="38"/>
    <n v="14"/>
    <s v="VENCIDA"/>
    <s v="Conciliaciones  mensuales "/>
    <s v="CANTIDAD"/>
    <n v="12"/>
    <m/>
    <m/>
    <s v="FANNY SABOGAL AGUDELO"/>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x v="1"/>
    <d v="2021-09-22T00:00:00"/>
    <x v="0"/>
    <x v="192"/>
    <s v=" No hubo apropiación de la actividad ni el seguimiento de la ejecución de la misma"/>
    <x v="3"/>
    <s v="DTCA"/>
    <x v="1"/>
    <m/>
    <s v="x"/>
    <s v="Correctiva"/>
    <x v="222"/>
    <d v="2022-12-15T00:00:00"/>
    <x v="38"/>
    <n v="14"/>
    <s v="VENCIDA"/>
    <s v="Memorandos y/o correos electrónicos"/>
    <s v="PORCENTAJE"/>
    <n v="100"/>
    <m/>
    <m/>
    <s v="FANNY SABOGAL AGUDELO"/>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x v="168"/>
    <d v="2021-09-22T00:00:00"/>
    <x v="0"/>
    <x v="193"/>
    <s v="porque la priorizacion se realizaba de acuerdo a la relevancia de los saldos."/>
    <x v="3"/>
    <s v="DTCA"/>
    <x v="1"/>
    <m/>
    <s v="x"/>
    <s v="De Corrección"/>
    <x v="223"/>
    <d v="2022-12-15T00:00:00"/>
    <x v="38"/>
    <n v="14"/>
    <s v="VENCIDA"/>
    <s v="Actas de seguimiento"/>
    <s v="CANTIDAD"/>
    <n v="6"/>
    <m/>
    <m/>
    <s v="ELSA ROSMERY LEÓN"/>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x v="1"/>
    <d v="2021-09-22T00:00:00"/>
    <x v="0"/>
    <x v="193"/>
    <s v="porque la priorizacion se realizaba de acuerdo a la relevancia de los saldos."/>
    <x v="3"/>
    <s v="DTCA"/>
    <x v="1"/>
    <m/>
    <s v="x"/>
    <s v="Correctiva"/>
    <x v="224"/>
    <d v="2022-12-15T00:00:00"/>
    <x v="38"/>
    <n v="14"/>
    <s v="VENCIDA"/>
    <s v="Conciliaciones mensuales"/>
    <s v="CANTIDAD"/>
    <n v="12"/>
    <m/>
    <m/>
    <s v="FANNY SABOGAL AGUDELO"/>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x v="169"/>
    <d v="2021-09-22T00:00:00"/>
    <x v="0"/>
    <x v="194"/>
    <s v="Porque el procedimiento  Código: GRFN_PR_15. Actividad No. 19, así lo precisa."/>
    <x v="3"/>
    <s v="DTCA"/>
    <x v="1"/>
    <m/>
    <s v="x"/>
    <s v="De Corrección"/>
    <x v="224"/>
    <d v="2022-12-15T00:00:00"/>
    <x v="38"/>
    <n v="14"/>
    <s v="VENCIDA"/>
    <s v="CONCILIACIÓN DE RECAUDOS POR CLASIFICAR"/>
    <s v="CANTIDAD"/>
    <n v="12"/>
    <m/>
    <m/>
    <s v="ELSA ROSMERY LEÓN"/>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x v="1"/>
    <d v="2021-09-22T00:00:00"/>
    <x v="0"/>
    <x v="194"/>
    <s v="Porque el procedimiento  Código: GRFN_PR_15. Actividad No. 19, así lo precisa."/>
    <x v="3"/>
    <s v="DTCA"/>
    <x v="1"/>
    <m/>
    <s v="x"/>
    <s v="Correctiva"/>
    <x v="225"/>
    <d v="2022-12-15T00:00:00"/>
    <x v="38"/>
    <n v="14"/>
    <s v="VENCIDA"/>
    <s v="MEMORANDO REMISORIO A NC"/>
    <s v="CANTIDAD"/>
    <n v="6"/>
    <m/>
    <m/>
    <s v="FANNY SABOGAL AGUDELO"/>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x v="1"/>
    <d v="2021-09-22T00:00:00"/>
    <x v="0"/>
    <x v="195"/>
    <s v="Porque conllevó a una revisión exhaustiva y extensiva de mas de 3000 bienes."/>
    <x v="3"/>
    <s v="DTCA"/>
    <x v="1"/>
    <m/>
    <s v="x"/>
    <s v="Correctiva"/>
    <x v="226"/>
    <d v="2022-12-15T00:00:00"/>
    <x v="38"/>
    <n v="14"/>
    <s v="VENCIDA"/>
    <s v="CONCILIACIONES PPYE"/>
    <s v="CANTIDAD"/>
    <n v="12"/>
    <m/>
    <m/>
    <s v="FANNY SABOGAL AGUDELO"/>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x v="170"/>
    <d v="2021-09-22T00:00:00"/>
    <x v="0"/>
    <x v="196"/>
    <s v="Porque el virus covid 19 era de alto contagio y la propagación era muy rápida lo que conllevó a un confinamiento social que no permitió ejercer las actividades de manera presencial."/>
    <x v="3"/>
    <s v="DTCA"/>
    <x v="1"/>
    <m/>
    <s v="x"/>
    <s v="Correctiva"/>
    <x v="227"/>
    <d v="2022-12-15T00:00:00"/>
    <x v="38"/>
    <n v="14"/>
    <s v="VENCIDA"/>
    <s v="INVENTARIO  PPYE"/>
    <s v="PORCENTAJE"/>
    <n v="1"/>
    <m/>
    <m/>
    <s v="ELSA ROSMERY LEÓN"/>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x v="171"/>
    <d v="2021-09-22T00:00:00"/>
    <x v="0"/>
    <x v="197"/>
    <s v="Por falta de seguimiento y revisión al cumplimiento del requerimiento"/>
    <x v="3"/>
    <s v="DTCA"/>
    <x v="1"/>
    <m/>
    <s v="x"/>
    <s v="De Corrección"/>
    <x v="228"/>
    <d v="2022-12-15T00:00:00"/>
    <x v="38"/>
    <n v="14"/>
    <s v="VENCIDA"/>
    <s v="Memorandos y/o correos electrónicos"/>
    <s v="CANTIDAD"/>
    <n v="4"/>
    <m/>
    <m/>
    <s v="ELSA ROSMERY LEÓN"/>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x v="1"/>
    <d v="2021-09-22T00:00:00"/>
    <x v="0"/>
    <x v="197"/>
    <s v="Por falta de seguimiento y revisión al cumplimiento del requerimiento"/>
    <x v="3"/>
    <s v="DTCA"/>
    <x v="1"/>
    <m/>
    <s v="x"/>
    <s v="Correctiva"/>
    <x v="229"/>
    <d v="2022-12-15T00:00:00"/>
    <x v="38"/>
    <n v="14"/>
    <s v="VENCIDA"/>
    <s v="CONCILIACIONES PPYE"/>
    <s v="CANTIDAD"/>
    <n v="12"/>
    <m/>
    <m/>
    <s v="FANNY SABOGAL AGUDELO"/>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x v="172"/>
    <d v="2021-09-22T00:00:00"/>
    <x v="0"/>
    <x v="198"/>
    <s v=" Porque se estudiaba la posibilidad que el contrato se reiniciara para su completa ejecución."/>
    <x v="3"/>
    <s v="DTCA"/>
    <x v="1"/>
    <m/>
    <s v="x"/>
    <s v="De Corrección"/>
    <x v="230"/>
    <d v="2022-12-15T00:00:00"/>
    <x v="21"/>
    <n v="304"/>
    <s v="VENCIDA"/>
    <s v="ACTA DE LIQUIDACIÓN"/>
    <s v="CANTIDAD"/>
    <n v="1"/>
    <m/>
    <m/>
    <s v="ELSA ROSMERY LEÓN"/>
    <m/>
    <m/>
    <m/>
    <x v="0"/>
    <x v="0"/>
    <s v="Suscripción Plan de mejoramiento  mediante memorando No 20221200012253 de fecha 28 de diciembre del 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s evidencias no cumplen con la acción programada._x000a_30/11/2023 Mediante memorando No.20231200006923 del 24 de noviembre del 2023, se solicito al responsable las evidencias  de las acciones que se encuentran en estado abierto vencido._x000a__x000a_"/>
  </r>
  <r>
    <s v="AUDITORIA INTERNA "/>
    <x v="1"/>
    <d v="2021-09-22T00:00:00"/>
    <x v="0"/>
    <x v="198"/>
    <s v=" Porque se estudiaba la posibilidad que el contrato se reiniciara para su completa ejecución."/>
    <x v="3"/>
    <s v="DTCA"/>
    <x v="1"/>
    <m/>
    <s v="x"/>
    <s v="Correctiva"/>
    <x v="231"/>
    <d v="2022-12-15T00:00:00"/>
    <x v="38"/>
    <n v="14"/>
    <s v="VENCIDA"/>
    <s v="Reporte del libro auxiliar contable"/>
    <s v="CANTIDAD"/>
    <n v="12"/>
    <m/>
    <m/>
    <s v="FANNY SABOGAL AGUDELO"/>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x v="1"/>
    <d v="2021-09-22T00:00:00"/>
    <x v="0"/>
    <x v="198"/>
    <s v=" Porque se estudiaba la posibilidad que el contrato se reiniciara para su completa ejecución."/>
    <x v="3"/>
    <s v="DTCA"/>
    <x v="1"/>
    <m/>
    <s v="x"/>
    <s v="De Corrección"/>
    <x v="232"/>
    <d v="2022-12-15T00:00:00"/>
    <x v="30"/>
    <n v="273"/>
    <s v="VENCIDA"/>
    <s v="COMPROBANTE CONTABLE  DE LEGALIZACIÓN"/>
    <s v="CANTIDAD"/>
    <n v="1"/>
    <m/>
    <m/>
    <s v="FANNY SABOGAL AGUDELO"/>
    <m/>
    <m/>
    <m/>
    <x v="0"/>
    <x v="0"/>
    <s v="Suscripción Plan de mejoramiento  mediante memorando No 20221200012253 de fecha 28 de diciembre del 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_x000a__x000a_"/>
  </r>
  <r>
    <s v="AUDITORIA INTERNA "/>
    <x v="173"/>
    <d v="2021-09-22T00:00:00"/>
    <x v="0"/>
    <x v="199"/>
    <s v="Por desconocimiento  de los cambios y falta de socialización y apoyo de parte del equipo."/>
    <x v="3"/>
    <s v="DTCA"/>
    <x v="1"/>
    <m/>
    <s v="x"/>
    <s v="De Corrección"/>
    <x v="233"/>
    <d v="2022-12-15T00:00:00"/>
    <x v="38"/>
    <n v="14"/>
    <s v="VENCIDA"/>
    <s v="Acta de seguimiento reunión de PAC"/>
    <s v="CANTIDAD"/>
    <n v="12"/>
    <m/>
    <m/>
    <s v="ELSA ROSMERY LEÓN"/>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x v="1"/>
    <d v="2021-09-22T00:00:00"/>
    <x v="0"/>
    <x v="199"/>
    <s v="Por desconocimiento  de los cambios y falta de socialización y apoyo de parte del equipo."/>
    <x v="3"/>
    <s v="DTCA"/>
    <x v="1"/>
    <m/>
    <s v="x"/>
    <s v="Correctiva"/>
    <x v="234"/>
    <d v="2023-09-07T00:00:00"/>
    <x v="30"/>
    <n v="273"/>
    <s v="VENCIDA"/>
    <s v="Lista de asistencia"/>
    <s v="CANTIDAD"/>
    <n v="1"/>
    <m/>
    <m/>
    <s v="FANNY SABOGAL AGUDELO"/>
    <m/>
    <m/>
    <m/>
    <x v="0"/>
    <x v="0"/>
    <s v="Suscripción Plan de mejoramiento  mediante memorando No 20221200012253 de fecha 28 de diciembre del 2022.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_x000a_"/>
  </r>
  <r>
    <s v="AUDITORIA INTERNA "/>
    <x v="1"/>
    <d v="2021-09-22T00:00:00"/>
    <x v="0"/>
    <x v="199"/>
    <s v="Por desconocimiento  de los cambios y falta de socialización y apoyo de parte del equipo."/>
    <x v="3"/>
    <s v="DTCA"/>
    <x v="1"/>
    <m/>
    <s v="x"/>
    <s v="Correctiva"/>
    <x v="235"/>
    <d v="2022-12-15T00:00:00"/>
    <x v="38"/>
    <n v="14"/>
    <s v="VENCIDA"/>
    <s v="correos electrónicos"/>
    <s v="PORCENTAJE"/>
    <n v="1"/>
    <m/>
    <m/>
    <s v="FANNY SABOGAL AGUDELO"/>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x v="174"/>
    <d v="2021-09-22T00:00:00"/>
    <x v="0"/>
    <x v="200"/>
    <s v="Por falta de autocontrol y seguimiento a las actividades realizadas"/>
    <x v="3"/>
    <s v="DTCA"/>
    <x v="1"/>
    <m/>
    <s v="x"/>
    <s v="Correctiva"/>
    <x v="236"/>
    <d v="2022-12-15T00:00:00"/>
    <x v="38"/>
    <n v="14"/>
    <s v="VENCIDA"/>
    <s v="Notas a los estados financieros"/>
    <s v="CANTIDAD"/>
    <n v="12"/>
    <m/>
    <m/>
    <s v="ELSA ROSMERY LEÓN"/>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x v="175"/>
    <d v="2021-09-22T00:00:00"/>
    <x v="1"/>
    <x v="201"/>
    <s v="N/A"/>
    <x v="3"/>
    <s v="DTCA"/>
    <x v="1"/>
    <m/>
    <s v="x"/>
    <s v="De Mejora"/>
    <x v="237"/>
    <d v="2022-12-15T00:00:00"/>
    <x v="38"/>
    <n v="14"/>
    <s v="VENCIDA"/>
    <s v="ACTA DE SEGUIMIENTO"/>
    <s v="CANTIDAD"/>
    <n v="4"/>
    <m/>
    <m/>
    <s v="ELSA ROSMERY LEÓN"/>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r>
  <r>
    <s v="AUDITORIA INTERNA "/>
    <x v="176"/>
    <d v="2022-10-31T00:00:00"/>
    <x v="1"/>
    <x v="202"/>
    <s v="N/A"/>
    <x v="3"/>
    <s v="DTOR"/>
    <x v="18"/>
    <m/>
    <s v="x"/>
    <s v="De Mejora"/>
    <x v="238"/>
    <d v="2022-11-25T00:00:00"/>
    <x v="27"/>
    <n v="29"/>
    <s v="VENCIDA"/>
    <s v="Solicitudes "/>
    <s v="CANTIDAD"/>
    <n v="2"/>
    <m/>
    <m/>
    <s v="PAULA ANDREA ARCINIEGAS - CARLOS FREDY REY"/>
    <m/>
    <m/>
    <m/>
    <x v="0"/>
    <x v="0"/>
    <s v="Mediante Memorando 20221200011743 se acepta la suscripsión del PMxPG de la DTOR"/>
  </r>
  <r>
    <s v="AUDITORIA INTERNA "/>
    <x v="177"/>
    <d v="2022-10-31T00:00:00"/>
    <x v="0"/>
    <x v="203"/>
    <n v="0"/>
    <x v="3"/>
    <s v="DTOR"/>
    <x v="18"/>
    <m/>
    <s v="x"/>
    <s v="Correctiva"/>
    <x v="239"/>
    <d v="2022-11-25T00:00:00"/>
    <x v="27"/>
    <n v="29"/>
    <s v="VENCIDA"/>
    <s v="Órdenes de pago no presupuestales "/>
    <s v="PORCENTAJE"/>
    <n v="1"/>
    <m/>
    <m/>
    <s v="PAULA ANDREA ARCINIEGAS - CARLOS FREDY REY"/>
    <m/>
    <m/>
    <m/>
    <x v="0"/>
    <x v="0"/>
    <s v="Mediante Memorando 20221200011743 se acepta la suscripsión del PMxPG de la DTOR"/>
  </r>
  <r>
    <s v="AUDITORIA INTERNA "/>
    <x v="1"/>
    <d v="2022-10-31T00:00:00"/>
    <x v="0"/>
    <x v="203"/>
    <n v="0"/>
    <x v="3"/>
    <s v="DTOR"/>
    <x v="18"/>
    <m/>
    <s v="x"/>
    <s v="Correctiva"/>
    <x v="240"/>
    <d v="2022-11-25T00:00:00"/>
    <x v="27"/>
    <n v="29"/>
    <s v="VENCIDA"/>
    <s v="Conciliación bancarias realizadas"/>
    <s v="CANTIDAD"/>
    <n v="5"/>
    <m/>
    <m/>
    <s v="PAULA ANDREA ARCINIEGAS - CARLOS FREDY REY"/>
    <m/>
    <m/>
    <m/>
    <x v="0"/>
    <x v="0"/>
    <s v="Mediante Memorando 20221200011743 se acepta la suscripsión del PMxPG de la DTOR"/>
  </r>
  <r>
    <s v="AUDITORIA INTERNA "/>
    <x v="178"/>
    <d v="2022-10-31T00:00:00"/>
    <x v="0"/>
    <x v="204"/>
    <n v="0"/>
    <x v="3"/>
    <s v="DTOR"/>
    <x v="18"/>
    <m/>
    <s v="x"/>
    <s v="Correctiva"/>
    <x v="241"/>
    <d v="2022-11-25T00:00:00"/>
    <x v="27"/>
    <n v="29"/>
    <s v="VENCIDA"/>
    <s v="solicitudes "/>
    <s v="PORCENTAJE"/>
    <n v="1"/>
    <m/>
    <m/>
    <s v="PAULA ANDREA ARCINIEGAS - CARLOS FREDY REY"/>
    <m/>
    <m/>
    <m/>
    <x v="0"/>
    <x v="0"/>
    <s v="Mediante Memorando 20221200011743 se acepta la suscripsión del PMxPG de la DTOR"/>
  </r>
  <r>
    <s v="AUDITORIA INTERNA "/>
    <x v="1"/>
    <d v="2022-12-30T00:00:00"/>
    <x v="0"/>
    <x v="205"/>
    <s v="En el mes de mayo de 2022 la territorial concluye el levantamiento de inventarios por cuentadantes de la vigencia  2021 y este no es remitido al Grupo de Procesos Corporativos"/>
    <x v="5"/>
    <s v="DTAM"/>
    <x v="2"/>
    <s v="x"/>
    <m/>
    <s v="Correctiva"/>
    <x v="242"/>
    <d v="2023-03-21T00:00:00"/>
    <x v="27"/>
    <s v="CERRADA"/>
    <s v="CERRADA"/>
    <s v="Inventario por cuentadantes vigencia 2023 realizado"/>
    <s v="PORCENTAJE"/>
    <n v="1"/>
    <m/>
    <m/>
    <s v="MARIA MERCEDES MEDINA - RAYMON SALES"/>
    <m/>
    <m/>
    <m/>
    <x v="1"/>
    <x v="6"/>
    <s v="20/04/2023: Mediante 20231200001833 de fecha 30-03-2023 se suscribe el Plan de Mejoramiento._x000a_31-08-2023:  Acción para cumplir con fecha máxima el 17 de octubre de 2023,  según lo informado por la Directora Territorial Amazonía con el memorando 20235000010553 del 24 de agosto de 2023 y según esta Matríz._x000a__x000a_20/10/2023: Mediante memorando no. 20235000011613 del 22 de septiembre de 2023 el Responsable solicitó prórroga para el cumplimiento de la acción, por lo cual el Grupo de Control Interno verificó la justificación de la reporgramación de la ejecucón y mediante memorando No. 20231200005333 del 4 de octubre de 2023 concedio pórroga para el día 30 de noviembre de 2023._x000a_ _x000a_30/10/2023:  Con memorando    20231200006333 del 30 de octubre de 2023, dirigido a la Dra. JENNY PAULINE CUETO GÓMEZ - Directora Territorial Amazonía, se solicitan evidencias de cierre de la acción._x000a__x000a_30/11/2023:  Con memorando 20231200007113 del 30 de noviembre de 2023, dirigido a la Dra. Jenny Pauline Cueto Gómez - Directora Territorial Amazonía, se solicitan evidencias de cierre de la acción vencida._x000a__x000a_14-12-2023:  Se cerró por Raymond Sales, con memorando 20231200007823 el 12-12-2023"/>
  </r>
  <r>
    <s v="AUDITORIA INTERNA "/>
    <x v="179"/>
    <d v="2022-12-30T00:00:00"/>
    <x v="0"/>
    <x v="205"/>
    <s v="En el mes de mayo de 2022 la territorial concluye el levantamiento de inventarios por cuentadantes de la vigencia  2021 y este no es remitido al Grupo de Procesos Corporativos"/>
    <x v="5"/>
    <s v="DTAM"/>
    <x v="2"/>
    <s v="x"/>
    <m/>
    <s v="Correctiva"/>
    <x v="243"/>
    <d v="2023-03-21T00:00:00"/>
    <x v="27"/>
    <s v="CERRADA"/>
    <s v="CERRADA"/>
    <s v="Inventario por cuentadantes vigencia 2023 comunicado mediante memorando orfeo"/>
    <s v="CANTIDAD"/>
    <n v="1"/>
    <m/>
    <m/>
    <s v="MARIA MERCEDES MEDINA - RAYMON SALES"/>
    <m/>
    <m/>
    <m/>
    <x v="1"/>
    <x v="6"/>
    <s v="20/04/2023: Mediante 20231200001833 de fecha 30-03-2023 se suscribe el Plan de Mejoramiento._x000a_31-08-2023:  Acción para cumplir con fecha máxima el 17 de octubre de 2023,  según lo informado por la Directora Territorial Amazonía con el memorando 20235000010553 del 24 de agosto de 2023 y según esta Matríz._x000a_ _x000a_20/10/2023: Mediante memorando no. 20235000011613 del 22 de septiembre de 2023 el Responsable solicitó prórroga para el cumplimiento de la acción, por lo cual el Grupo de Control Interno verificó la justificación de la reporgramación de la ejecucón y mediante memorando No. 20231200005333 del 4 de octubre de 2023 concedio pórroga para el dóia 30 de noviembre de 2023._x000a_ _x000a_30/10/2023:  Con memorando    20231200006333 del 30 de octubre de 2023, dirigido a la Dra. JENNY PAULINE CUETO GÓMEZ - Directora Territorial Amazonía, se solicitan evidencias de cierre de la acción._x000a__x000a_30/11/2023:  Con memorando 20231200007113 del 30 de noviembre de 2023, dirigido a la Dra. Jenny Pauline Cueto Gómez - Directora Territorial Amazonía, se solicitan evidencias de cierre de la acción vencida._x000a__x000a_14/12/2023: Se cerró por Raymond Sales, con memorando 20231200007823el 12-12-2023."/>
  </r>
  <r>
    <s v="AUDITORIA INTERNA "/>
    <x v="180"/>
    <d v="2022-09-05T00:00:00"/>
    <x v="1"/>
    <x v="206"/>
    <m/>
    <x v="1"/>
    <s v="DTAO"/>
    <x v="11"/>
    <m/>
    <s v="x"/>
    <s v="De Mejora"/>
    <x v="244"/>
    <d v="2023-02-15T00:00:00"/>
    <x v="27"/>
    <n v="29"/>
    <s v="VENCIDA"/>
    <s v="EP con fuentes "/>
    <s v="PORCENTAJE"/>
    <n v="1"/>
    <m/>
    <m/>
    <s v="ABOGADA 2"/>
    <m/>
    <m/>
    <m/>
    <x v="0"/>
    <x v="0"/>
    <s v="20/04/2023: Mediante 20231200001943 de fecha 31-03-2023 se suscribe el Plan de Mejoramiento._x000a_ "/>
  </r>
  <r>
    <s v="AUDITORIA INTERNA "/>
    <x v="181"/>
    <d v="2022-09-05T00:00:00"/>
    <x v="1"/>
    <x v="207"/>
    <m/>
    <x v="1"/>
    <s v="DTAO"/>
    <x v="11"/>
    <m/>
    <s v="x"/>
    <s v="De Mejora"/>
    <x v="244"/>
    <d v="2023-02-15T00:00:00"/>
    <x v="27"/>
    <n v="29"/>
    <s v="VENCIDA"/>
    <s v="EP con fuentes "/>
    <s v="PORCENTAJE"/>
    <n v="1"/>
    <m/>
    <m/>
    <s v="ABOGADA 2"/>
    <m/>
    <m/>
    <m/>
    <x v="0"/>
    <x v="0"/>
    <s v="20/04/2023: Mediante 20231200001943 de fecha 31-03-2023 se suscribe el Plan de Mejoramiento._x000a_ "/>
  </r>
  <r>
    <s v="AUDITORIA INTERNA "/>
    <x v="182"/>
    <d v="2022-09-05T00:00:00"/>
    <x v="0"/>
    <x v="208"/>
    <s v="Porque no se ha recibido lineamientos, ni capacitación sobre este modelo por parte del nivel central y hace falta capacitación permanente sobre normatividad y procedimientos de indole contractual vigentes."/>
    <x v="1"/>
    <s v="DTAO"/>
    <x v="11"/>
    <m/>
    <s v="x"/>
    <m/>
    <x v="245"/>
    <d v="2022-02-15T00:00:00"/>
    <x v="27"/>
    <n v="29"/>
    <s v="VENCIDA"/>
    <s v="Acta de Reunión"/>
    <s v="CANTIDAD"/>
    <n v="2"/>
    <m/>
    <m/>
    <s v="ABOGADA 2"/>
    <m/>
    <m/>
    <m/>
    <x v="0"/>
    <x v="0"/>
    <s v="20/04/2023: Mediante 20231200001943 de fecha 31-03-2023 se suscribe el Plan de Mejoramiento._x000a_ "/>
  </r>
  <r>
    <s v="AUDITORIA INTERNA "/>
    <x v="1"/>
    <d v="2022-09-05T00:00:00"/>
    <x v="0"/>
    <x v="209"/>
    <s v="Porque no se ha recibido lineamientos, ni capacitación sobre este modelo por parte del nivel central y hace falta capacitación permanente sobre normatividad y procedimientos de indole contractual vigentes."/>
    <x v="1"/>
    <s v="DTAO"/>
    <x v="11"/>
    <m/>
    <s v="x"/>
    <s v="Correctiva"/>
    <x v="246"/>
    <d v="2023-02-15T00:00:00"/>
    <x v="31"/>
    <n v="182"/>
    <s v="VENCIDA"/>
    <s v="Acta de Reunión"/>
    <s v="CANTIDAD"/>
    <n v="1"/>
    <m/>
    <m/>
    <s v="ABOGADA 2"/>
    <m/>
    <m/>
    <m/>
    <x v="0"/>
    <x v="0"/>
    <s v="20/04/2023: Mediante 20231200001943 de fecha 31-03-2023 se suscribe el Plan de Mejoramiento._x000a_ _x000a__x000a_30/11/2023 Mediante memorando 20231200006913 del 24 de noviembre del 2023, se solicito al responsable las evidencias  de las acciones que se encuentran en estado abierto vencido."/>
  </r>
  <r>
    <s v="AUDITORIA INTERNA "/>
    <x v="183"/>
    <d v="2022-09-05T00:00:00"/>
    <x v="0"/>
    <x v="210"/>
    <s v="Porque se requiere mayor capacitación y estudio detallado de la &quot;Guía para la elaboración de Estudios de Sector&quot; y verificación de su cumplimiento en los procesos."/>
    <x v="1"/>
    <s v="DTAO"/>
    <x v="11"/>
    <m/>
    <s v="x"/>
    <s v="Correctiva"/>
    <x v="247"/>
    <d v="2023-02-15T00:00:00"/>
    <x v="27"/>
    <n v="29"/>
    <s v="VENCIDA"/>
    <s v="Estudios previos con aplicación de bolsa de productos    "/>
    <s v="PORCENTAJE"/>
    <n v="1"/>
    <m/>
    <m/>
    <s v="ABOGADA 2"/>
    <m/>
    <m/>
    <m/>
    <x v="0"/>
    <x v="0"/>
    <s v="20/04/2023: Mediante 20231200001943 de fecha 31-03-2023 se suscribe el Plan de Mejoramiento._x000a_ "/>
  </r>
  <r>
    <s v="AUDITORIA INTERNA "/>
    <x v="184"/>
    <d v="2022-09-05T00:00:00"/>
    <x v="0"/>
    <x v="209"/>
    <s v="Por que en los estudios previos no se incluyo la aplicabilidad “Planeación de una adquisición en la bolsa de productos”, y no se da claridad y justificación detallada de todas las circunstancias extraordinarias que por ubicación geografica de las AP deben tenerse en cuenta para la adquisicion de bienes y servicios."/>
    <x v="1"/>
    <s v="DTAO"/>
    <x v="11"/>
    <m/>
    <s v="x"/>
    <m/>
    <x v="248"/>
    <d v="2022-02-15T00:00:00"/>
    <x v="27"/>
    <n v="29"/>
    <s v="VENCIDA"/>
    <s v="Contrato verificado"/>
    <s v="PORCENTAJE"/>
    <n v="1"/>
    <m/>
    <m/>
    <s v="ABOGADA 2"/>
    <m/>
    <m/>
    <m/>
    <x v="0"/>
    <x v="0"/>
    <s v="20/04/2023: Mediante 20231200001943 de fecha 31-03-2023 se suscribe el Plan de Mejoramiento._x000a_ "/>
  </r>
  <r>
    <s v="AUDITORIA INTERNA "/>
    <x v="185"/>
    <d v="2022-09-05T00:00:00"/>
    <x v="0"/>
    <x v="211"/>
    <s v="Porque se requiere mayor capacitación y estudio detallado de la &quot;Guía para la elaboración de Estudios de Sector&quot; y verificación de su cumplimiento en los procesos."/>
    <x v="1"/>
    <s v="DTAO"/>
    <x v="11"/>
    <m/>
    <s v="x"/>
    <s v="Correctiva"/>
    <x v="246"/>
    <d v="2023-02-15T00:00:00"/>
    <x v="31"/>
    <n v="182"/>
    <s v="VENCIDA"/>
    <s v="Acta de Reunión"/>
    <s v="CANTIDAD"/>
    <n v="1"/>
    <m/>
    <m/>
    <s v="ABOGADA 2"/>
    <m/>
    <m/>
    <m/>
    <x v="0"/>
    <x v="0"/>
    <s v="20/04/2023: Mediante 20231200001943 de fecha 31-03-2023 se suscribe el Plan de Mejoramiento._x000a_ _x000a_30/11/2023 Mediante memorando 20231200006913 del 24 de noviembre del 2023, se solicito al responsable las evidencias  de las acciones que se encuentran en estado abierto vencido."/>
  </r>
  <r>
    <s v="AUDITORIA INTERNA "/>
    <x v="186"/>
    <d v="2022-09-05T00:00:00"/>
    <x v="0"/>
    <x v="212"/>
    <s v="Porque se requiere mayor capacitación y estudio detallado de la &quot;Guía para la elaboración de Estudios de Sector&quot; y verificación de su cumplimiento en los procesos."/>
    <x v="1"/>
    <s v="DTAO"/>
    <x v="11"/>
    <m/>
    <s v="x"/>
    <s v="Correctiva"/>
    <x v="246"/>
    <d v="2023-02-15T00:00:00"/>
    <x v="31"/>
    <n v="182"/>
    <s v="VENCIDA"/>
    <s v="Acta de Reunión"/>
    <s v="CANTIDAD"/>
    <n v="1"/>
    <m/>
    <m/>
    <s v="ABOGADA 2"/>
    <m/>
    <m/>
    <m/>
    <x v="0"/>
    <x v="0"/>
    <s v="20/04/2023: Mediante 20231200001943 de fecha 31-03-2023 se suscribe el Plan de Mejoramiento._x000a_ _x000a_30/11/2023 Mediante memorando 20231200006913 del 24 de noviembre del 2023, se solicito al responsable las evidencias  de las acciones que se encuentran en estado abierto vencido."/>
  </r>
  <r>
    <s v="AUDITORIA INTERNA "/>
    <x v="187"/>
    <d v="2022-09-05T00:00:00"/>
    <x v="0"/>
    <x v="213"/>
    <s v="Porque se requiere mayor capacitación y estudio detallado de la &quot;Guía para la elaboración de Estudios de Sector&quot; y verificación de su cumplimiento en los procesos."/>
    <x v="1"/>
    <s v="DTAO"/>
    <x v="11"/>
    <m/>
    <s v="x"/>
    <s v="Correctiva"/>
    <x v="246"/>
    <d v="2023-02-15T00:00:00"/>
    <x v="31"/>
    <n v="182"/>
    <s v="VENCIDA"/>
    <s v="Acta de Reunión"/>
    <s v="CANTIDAD"/>
    <n v="1"/>
    <m/>
    <m/>
    <s v="ABOGADA 2"/>
    <m/>
    <m/>
    <m/>
    <x v="0"/>
    <x v="0"/>
    <s v="20/04/2023: Mediante 20231200001943 de fecha 31-03-2023 se suscribe el Plan de Mejoramiento._x000a_ _x000a_30/11/2023 Mediante memorando 20231200006913 del 24 de noviembre del 2023, se solicito al responsable las evidencias  de las acciones que se encuentran en estado abierto vencido."/>
  </r>
  <r>
    <s v="AUDITORIA INTERNA "/>
    <x v="188"/>
    <d v="2022-09-05T00:00:00"/>
    <x v="0"/>
    <x v="214"/>
    <s v="Porque se requiere mayor capacitación y estudio detallado de la &quot;Guía para la elaboración de Estudios de Sector&quot; y verificación de su cumplimiento en los procesos."/>
    <x v="1"/>
    <s v="DTAO"/>
    <x v="11"/>
    <m/>
    <s v="x"/>
    <s v="Correctiva"/>
    <x v="249"/>
    <d v="2023-02-15T00:00:00"/>
    <x v="7"/>
    <n v="90"/>
    <s v="VENCIDA"/>
    <s v="orfeo solicitud y acta de reunión"/>
    <s v="CANTIDAD"/>
    <n v="1"/>
    <m/>
    <m/>
    <s v="ABOGADA 2"/>
    <m/>
    <m/>
    <m/>
    <x v="0"/>
    <x v="0"/>
    <s v="20/04/2023: Mediante 20231200001943 de fecha 31-03-2023 se suscribe el Plan de Mejoramiento._x000a__x000a__x000a_28/06/2023: mediante memorando 2023611000473 del 13 de junio de 2023 la dirección territorial DTAO solicita modificación de la acción correctiva._x000a__x000a_28/06/2023: mediante memorando 20231200003763 del 28 de junio de 2023 el GCI aprueba la modificación de la acción correctiva y se amplia fecha de entrega hasta el 30 de septiembre de 2023. _x000a_ _x000a_30/11/2023 Mediante memorando 20231200006913 del 24 de noviembre del 2023, se solicito al responsable las evidencias  de las acciones que se encuentran en estado abierto vencido."/>
  </r>
  <r>
    <s v="AUDITORIA INTERNA "/>
    <x v="189"/>
    <d v="2022-09-05T00:00:00"/>
    <x v="0"/>
    <x v="215"/>
    <s v="_x000a_Debido a la asignación tardia a la DT de los recursos con destinación a los procesos de reactivación económica y teniendo en cuenta los tiempos según el cronograma establecido por la norma en los procesos pre contractuales y contractuales, además existen situaciones extraordinarias como el estado del tiempo (lluvias) transportes, entre otros que dificultan su cumplimiento y por tanto es necesario generar las reservas."/>
    <x v="1"/>
    <s v="DTAO"/>
    <x v="11"/>
    <m/>
    <s v="x"/>
    <s v="Correctiva"/>
    <x v="247"/>
    <d v="2023-02-15T00:00:00"/>
    <x v="27"/>
    <n v="29"/>
    <s v="VENCIDA"/>
    <s v="Estudios previos con aplicación de bolsa de productos    "/>
    <s v="PORCENTAJE"/>
    <n v="1"/>
    <m/>
    <m/>
    <s v="ABOGADA 2"/>
    <m/>
    <m/>
    <m/>
    <x v="0"/>
    <x v="0"/>
    <s v="20/04/2023: Mediante 20231200001943 de fecha 31-03-2023 se suscribe el Plan de Mejoramiento._x000a_ "/>
  </r>
  <r>
    <s v="AUDITORIA INTERNA "/>
    <x v="190"/>
    <d v="2022-09-05T00:00:00"/>
    <x v="0"/>
    <x v="216"/>
    <s v="Por que en los estudios previos no se incluyo la aplicabilidad “Planeación de una adquisición en la bolsa de productos”, y no se da claridad y justificación detallada de todas las circunstancias extraordinarias que por ubicación geografica de las AP deben tenerse en cuenta para la adquisicion de bienes y servicios."/>
    <x v="1"/>
    <s v="DTAO"/>
    <x v="11"/>
    <m/>
    <s v="x"/>
    <s v="Correctiva"/>
    <x v="249"/>
    <d v="2023-02-15T00:00:00"/>
    <x v="7"/>
    <n v="90"/>
    <s v="VENCIDA"/>
    <s v="orfeo solicitud y acta de reunión"/>
    <s v="CANTIDAD"/>
    <n v="1"/>
    <m/>
    <m/>
    <s v="ABOGADA 2"/>
    <m/>
    <m/>
    <m/>
    <x v="0"/>
    <x v="0"/>
    <s v="20/04/2023: Mediante 20231200001943 de fecha 31-03-2023 se suscribe el Plan de Mejoramiento._x000a_ _x000a_Solicitar a la SAF realizar un ejercicio de seguimiento a la  planeación, asignación y ejecución presupuestal en el primer cuatrimestre con el fin de planear el cierre de la vigencia adecuadamente._x000a__x000a_28/06/2023: mediante memorando 2023611000473 del 13 de junio de 2023 la dirección territorial DTAO solicita modificación de la acción correctiva._x000a__x000a_28/06/2023: mediante memorando 20231200003763 del 28 de junio de 2023 el GCI aprueba la modificación de la acción correctiva y se amplia fecha de entrega hasta el 30 de septiembre de 2023. "/>
  </r>
  <r>
    <s v="SEGUIMIENTO MAPA DE RIESGOS"/>
    <x v="191"/>
    <d v="2022-12-26T00:00:00"/>
    <x v="1"/>
    <x v="217"/>
    <n v="0"/>
    <x v="8"/>
    <s v="NIVEL CENTRAL"/>
    <x v="5"/>
    <m/>
    <s v="x"/>
    <s v="De Mejora"/>
    <x v="250"/>
    <d v="2023-04-15T00:00:00"/>
    <x v="38"/>
    <n v="14"/>
    <s v="VENCIDA"/>
    <s v="Correos a Oficina Asesora de Planeación con reporte de los riesgos y que incluyan las capturas de pantalla que muestren el cargue de las evidencias en el DRIVE de la OAP."/>
    <s v="CANTIDAD"/>
    <n v="3"/>
    <m/>
    <m/>
    <s v="ABOGADA 2"/>
    <m/>
    <m/>
    <m/>
    <x v="0"/>
    <x v="0"/>
    <s v="17/05/2023: Mediante memorando no. 20231200002123 de fecha 4-04-2023 se suscribió el Plan de Mejoramiento. "/>
  </r>
  <r>
    <s v="SEGUIMIENTO MAPA DE RIESGOS"/>
    <x v="192"/>
    <d v="2023-05-12T00:00:00"/>
    <x v="0"/>
    <x v="218"/>
    <s v="Por que la OAP posee la responsabilidad de asesoramiento y acompañamiento en las acciones o actividades de identificación de riesgos, pero para dichas actividades de la OAP como segunda línea de defensa solo se contaba con dos personas para el tema de riesgos de toda la Entidad y otros temas requeridos."/>
    <x v="12"/>
    <s v="NIVEL CENTRAL"/>
    <x v="25"/>
    <m/>
    <s v="x"/>
    <s v="Correctiva"/>
    <x v="251"/>
    <d v="2023-06-13T00:00:00"/>
    <x v="7"/>
    <s v="CERRADA"/>
    <s v="CERRADA"/>
    <s v="Descripción de riesgos actualizada y oficializado"/>
    <s v="CANTIDAD"/>
    <n v="12"/>
    <m/>
    <m/>
    <m/>
    <m/>
    <m/>
    <m/>
    <x v="1"/>
    <x v="18"/>
    <s v="15/06/2023: Mediante memorando No. 20231200003363 del 15 de junio de 2023, se suscribió Plan de Mejoramiento por Procesos- Gestión_x000a__x000a_17/10/2023: Mediante memorando No.20231400003273 del 29 de septiembre de 2023, el reponsable remitió evidencia: Actas de mesas de trabajo, el Grupo de Control Interno verificó el cumplimiento de la acción por lo cual mediante memorando No. 20231200006233 del 24 de octubre de 2023 informó el cierre de la acción. "/>
  </r>
  <r>
    <s v="AUDITORIA INTERNA "/>
    <x v="193"/>
    <d v="2022-12-07T00:00:00"/>
    <x v="0"/>
    <x v="219"/>
    <s v="Porque no se ha parametrizado el sistema para que se identifique en los reportes las respectivas series y subseries documentales."/>
    <x v="7"/>
    <s v="NIVEL CENTRAL"/>
    <x v="12"/>
    <m/>
    <s v="x"/>
    <s v="De Corrección"/>
    <x v="252"/>
    <d v="2023-05-03T00:00:00"/>
    <x v="27"/>
    <n v="29"/>
    <s v="VENCIDA"/>
    <s v="Reporte expedientes virtuales donde se identifiquen las Series y subseries"/>
    <s v="CANTIDAD"/>
    <n v="1"/>
    <m/>
    <m/>
    <s v="LUIS EBERTO COCA GONZÁLEZ - RAIMOND GUILLERMO SALES CONTRERAS"/>
    <m/>
    <m/>
    <m/>
    <x v="0"/>
    <x v="0"/>
    <s v="Suscrito mediante orfeo radicado No 20231200003333 del 15-06-2023"/>
  </r>
  <r>
    <s v="AUDITORIA INTERNA "/>
    <x v="194"/>
    <d v="2022-12-07T00:00:00"/>
    <x v="0"/>
    <x v="220"/>
    <s v="Porque no se ha parametrizado el sistema para que se identifique en los reportes las respectivas series y subseries documentales."/>
    <x v="7"/>
    <s v="NIVEL CENTRAL"/>
    <x v="12"/>
    <m/>
    <s v="x"/>
    <s v="Correctiva"/>
    <x v="253"/>
    <d v="2023-05-03T00:00:00"/>
    <x v="27"/>
    <s v="CERRADA"/>
    <s v="CERRADA"/>
    <s v="Reporte expedientes virtuales donde se identifiquen las Series y subseries"/>
    <s v="CANTIDAD"/>
    <n v="1"/>
    <m/>
    <m/>
    <s v="RAYMON GUILLERMO SALES CONTRERAS"/>
    <m/>
    <m/>
    <m/>
    <x v="1"/>
    <x v="6"/>
    <s v="Suscrito mediante orfeo radicado No 20231200003333 del 15-06-2023._x000a__x000a_Cerrada La No conformidad en el cumplimineto de las acciones suscritas Mediante Memorando Radicado No 20231200007853 del 12-12-2023, pendiente la medición de la efectividad."/>
  </r>
  <r>
    <s v="AUDITORIA INTERNA "/>
    <x v="1"/>
    <d v="2022-12-07T00:00:00"/>
    <x v="0"/>
    <x v="220"/>
    <s v="Porque no se ha parametrizado el sistema para que se identifique en los reportes las respectivas series y subseries documentales."/>
    <x v="7"/>
    <s v="NIVEL CENTRAL"/>
    <x v="12"/>
    <m/>
    <s v="x"/>
    <s v="De Corrección"/>
    <x v="252"/>
    <d v="2023-05-03T00:00:00"/>
    <x v="27"/>
    <n v="29"/>
    <s v="VENCIDA"/>
    <s v="Reporte expedientes virtuales donde se identifiquen las Series y subseries"/>
    <s v="CANTIDAD"/>
    <n v="1"/>
    <m/>
    <m/>
    <s v="LUIS EBERTO COCA GONZÁLEZ - RAIMOND GUILLERMO SALES CONTRERAS"/>
    <m/>
    <m/>
    <m/>
    <x v="0"/>
    <x v="0"/>
    <s v="Suscrito mediante orfeo radicado No 20231200003333 del 15-06-2023"/>
  </r>
  <r>
    <s v="AUDITORIA INTERNA "/>
    <x v="195"/>
    <d v="2022-12-07T00:00:00"/>
    <x v="1"/>
    <x v="221"/>
    <s v="No aplica"/>
    <x v="3"/>
    <s v="NIVEL CENTRAL"/>
    <x v="12"/>
    <m/>
    <s v="x"/>
    <s v="De Mejora"/>
    <x v="254"/>
    <d v="2023-07-01T00:00:00"/>
    <x v="32"/>
    <n v="120"/>
    <s v="VENCIDA"/>
    <s v="Memorando de la justificación de la constitución de la caja menor firmado _x000a_"/>
    <s v="CANTIDAD"/>
    <n v="1"/>
    <m/>
    <m/>
    <s v="LUIS EBERTO COCA GONZÁLEZ - RAIMOND GUILLERMO SALES CONTRERAS"/>
    <m/>
    <m/>
    <m/>
    <x v="0"/>
    <x v="0"/>
    <s v="Suscrito mediante orfeo radicado No 20231200003933del 06-07-2023_x000a__x000a_15/12/2023: Mediante memorando No. 20231200007243 del 4 de diciembre de 2023, se requirio evidencias de las acciones que se encuenrtan en estado abierto vencidas con el fin de actualizar la matriz."/>
  </r>
  <r>
    <s v="AUDITORIA INTERNA "/>
    <x v="1"/>
    <d v="2022-12-07T00:00:00"/>
    <x v="0"/>
    <x v="222"/>
    <s v="Por desconocimiento de las actividades y puntos de control de procedimientos de un proceso diferente a los que se lideran desde el Grupo."/>
    <x v="3"/>
    <s v="NIVEL CENTRAL"/>
    <x v="12"/>
    <m/>
    <s v="x"/>
    <s v="Correctiva"/>
    <x v="255"/>
    <d v="2023-07-01T00:00:00"/>
    <x v="40"/>
    <n v="-1"/>
    <s v="A TIEMPO"/>
    <s v="Socialización  Formatos Libro auxiliar de caja y bancos y la Conciliación diaria caja menor"/>
    <s v="CANTIDAD"/>
    <n v="1"/>
    <m/>
    <m/>
    <s v="LUIS EBERTO COCA GONZÁLEZ - RAIMOND GUILLERMO SALES CONTRERAS"/>
    <m/>
    <m/>
    <m/>
    <x v="0"/>
    <x v="0"/>
    <s v="Suscrito mediante orfeo radicado No 20231200003933del 06-07-2023"/>
  </r>
  <r>
    <s v="AUDITORIA INTERNA "/>
    <x v="1"/>
    <d v="2022-12-07T00:00:00"/>
    <x v="0"/>
    <x v="222"/>
    <s v="Por desconocimiento de las actividades y puntos de control de procedimientos de un proceso diferente a los que se lideran desde el Grupo."/>
    <x v="3"/>
    <s v="NIVEL CENTRAL"/>
    <x v="12"/>
    <m/>
    <s v="x"/>
    <s v="De Corrección"/>
    <x v="256"/>
    <d v="2023-07-01T00:00:00"/>
    <x v="40"/>
    <n v="-1"/>
    <s v="A TIEMPO"/>
    <s v="Procedimiento actualizado"/>
    <s v="CANTIDAD"/>
    <n v="1"/>
    <m/>
    <m/>
    <s v="LUIS EBERTO COCA GONZÁLEZ - RAIMOND GUILLERMO SALES CONTRERAS"/>
    <m/>
    <m/>
    <m/>
    <x v="0"/>
    <x v="0"/>
    <s v="Suscrito mediante orfeo radicado No 20231200003933del 06-07-2023"/>
  </r>
  <r>
    <s v="AUDITORIA INTERNA "/>
    <x v="196"/>
    <d v="2022-12-07T00:00:00"/>
    <x v="0"/>
    <x v="223"/>
    <s v="Por desconocimiento de las actividades y puntos de control de procedimientos de un proceso diferente a los que se lideran desde el Grupo."/>
    <x v="3"/>
    <s v="NIVEL CENTRAL"/>
    <x v="12"/>
    <m/>
    <s v="x"/>
    <s v="Correctiva"/>
    <x v="257"/>
    <d v="2023-07-01T00:00:00"/>
    <x v="40"/>
    <n v="-1"/>
    <s v="A TIEMPO"/>
    <s v="Socialización Formato solicitud caja menor  y  procedimiento caja menor Actualizados"/>
    <s v="CANTIDAD"/>
    <n v="2"/>
    <m/>
    <m/>
    <s v="LUIS EBERTO COCA GONZÁLEZ - RAIMOND GUILLERMO SALES CONTRERAS"/>
    <m/>
    <m/>
    <m/>
    <x v="0"/>
    <x v="0"/>
    <s v="Suscrito mediante orfeo radicado No 20231200003933del 06-07-2023"/>
  </r>
  <r>
    <s v="AUDITORIA INTERNA "/>
    <x v="1"/>
    <d v="2022-12-07T00:00:00"/>
    <x v="0"/>
    <x v="223"/>
    <s v="Por desconocimiento de las actividades y puntos de control de procedimientos de un proceso diferente a los que se lideran desde el Grupo."/>
    <x v="3"/>
    <s v="NIVEL CENTRAL"/>
    <x v="12"/>
    <m/>
    <s v="x"/>
    <s v="De Corrección"/>
    <x v="258"/>
    <d v="2023-07-01T00:00:00"/>
    <x v="40"/>
    <n v="-1"/>
    <s v="A TIEMPO"/>
    <s v="Formato solicitud caja menor  y  procedimiento caja menor Actualizados"/>
    <s v="CANTIDAD"/>
    <n v="2"/>
    <m/>
    <m/>
    <s v="LUIS EBERTO COCA GONZÁLEZ - RAIMOND GUILLERMO SALES CONTRERAS"/>
    <m/>
    <m/>
    <m/>
    <x v="0"/>
    <x v="0"/>
    <s v="Suscrito mediante orfeo radicado No 20231200003933del 06-07-2023"/>
  </r>
  <r>
    <s v="AUDITORIA INTERNA "/>
    <x v="197"/>
    <d v="2022-12-07T00:00:00"/>
    <x v="0"/>
    <x v="224"/>
    <s v="Por desconocimiento de las actividades y puntos de control de procedimientos de un proceso diferente a los que se lideran desde el Grupo."/>
    <x v="3"/>
    <s v="NIVEL CENTRAL"/>
    <x v="12"/>
    <m/>
    <s v="x"/>
    <s v="Correctiva"/>
    <x v="259"/>
    <d v="2023-07-01T00:00:00"/>
    <x v="40"/>
    <n v="-1"/>
    <s v="A TIEMPO"/>
    <s v="Socialización Formato comprobante provisional caja menor anulados"/>
    <s v="CANTIDAD"/>
    <n v="1"/>
    <m/>
    <m/>
    <s v="LUIS EBERTO COCA GONZÁLEZ - RAIMOND GUILLERMO SALES CONTRERAS"/>
    <m/>
    <m/>
    <m/>
    <x v="0"/>
    <x v="0"/>
    <s v="Suscrito mediante orfeo radicado No 20231200003933del 06-07-2023"/>
  </r>
  <r>
    <s v="AUDITORIA INTERNA "/>
    <x v="1"/>
    <d v="2022-12-07T00:00:00"/>
    <x v="0"/>
    <x v="224"/>
    <s v="Por desconocimiento de las actividades y puntos de control de procedimientos de un proceso diferente a los que se lideran desde el Grupo."/>
    <x v="3"/>
    <s v="NIVEL CENTRAL"/>
    <x v="12"/>
    <m/>
    <s v="x"/>
    <s v="De Corrección"/>
    <x v="260"/>
    <d v="2023-07-01T00:00:00"/>
    <x v="40"/>
    <n v="-1"/>
    <s v="A TIEMPO"/>
    <s v="Formato comprobante provisional caja menor anulados"/>
    <s v="CANTIDAD"/>
    <n v="1"/>
    <m/>
    <m/>
    <s v="LUIS EBERTO COCA GONZÁLEZ - RAIMOND GUILLERMO SALES CONTRERAS"/>
    <m/>
    <m/>
    <m/>
    <x v="0"/>
    <x v="0"/>
    <s v="Suscrito mediante orfeo radicado No 20231200003933del 06-07-2023"/>
  </r>
  <r>
    <s v="AUDITORIA INTERNA "/>
    <x v="198"/>
    <d v="2022-12-07T00:00:00"/>
    <x v="0"/>
    <x v="225"/>
    <s v="Por desconocimiento de las actividades y puntos de control de procedimientos de un proceso diferente a los que se lideran desde el Grupo."/>
    <x v="3"/>
    <s v="NIVEL CENTRAL"/>
    <x v="12"/>
    <m/>
    <s v="x"/>
    <s v="Correctiva"/>
    <x v="261"/>
    <d v="2023-07-01T00:00:00"/>
    <x v="40"/>
    <n v="-1"/>
    <s v="A TIEMPO"/>
    <s v="Procedimiento actualizado"/>
    <s v="CANTIDAD"/>
    <n v="1"/>
    <m/>
    <m/>
    <s v="LUIS EBERTO COCA GONZÁLEZ - RAIMOND GUILLERMO SALES CONTRERAS"/>
    <m/>
    <m/>
    <m/>
    <x v="0"/>
    <x v="0"/>
    <s v="Suscrito mediante orfeo radicado No 20231200003933del 06-07-2023"/>
  </r>
  <r>
    <s v="AUDITORIA INTERNA "/>
    <x v="1"/>
    <d v="2022-12-07T00:00:00"/>
    <x v="0"/>
    <x v="225"/>
    <s v="Por desconocimiento de las actividades y puntos de control de procedimientos de un proceso diferente a los que se lideran desde el Grupo."/>
    <x v="3"/>
    <s v="NIVEL CENTRAL"/>
    <x v="12"/>
    <m/>
    <s v="x"/>
    <s v="De Corrección"/>
    <x v="262"/>
    <d v="2023-07-01T00:00:00"/>
    <x v="40"/>
    <n v="-1"/>
    <s v="A TIEMPO"/>
    <s v="Procedimiento actualizado"/>
    <s v="CANTIDAD"/>
    <n v="1"/>
    <m/>
    <m/>
    <s v="LUIS EBERTO COCA GONZÁLEZ - RAIMOND GUILLERMO SALES CONTRERAS"/>
    <m/>
    <m/>
    <m/>
    <x v="0"/>
    <x v="0"/>
    <s v="Suscrito mediante orfeo radicado No 20231200003933del 06-07-2023"/>
  </r>
  <r>
    <s v="AUDITORIA INTERNA "/>
    <x v="199"/>
    <d v="2022-12-07T00:00:00"/>
    <x v="0"/>
    <x v="226"/>
    <s v="porque el formato no se encuentra registrado en el sistema integrado de gestión."/>
    <x v="3"/>
    <s v="NIVEL CENTRAL"/>
    <x v="12"/>
    <m/>
    <s v="x"/>
    <s v="Correctiva"/>
    <x v="263"/>
    <d v="2023-07-01T00:00:00"/>
    <x v="40"/>
    <n v="-1"/>
    <s v="A TIEMPO"/>
    <s v="formato publicado en el Sistema de Gestión Integrado"/>
    <s v="CANTIDAD"/>
    <n v="1"/>
    <m/>
    <m/>
    <s v="LUIS EBERTO COCA GONZÁLEZ - RAIMOND GUILLERMO SALES CONTRERAS"/>
    <m/>
    <m/>
    <m/>
    <x v="0"/>
    <x v="0"/>
    <s v="Suscrito mediante orfeo radicado No 20231200003933del 06-07-2023"/>
  </r>
  <r>
    <s v="AUDITORIA INTERNA "/>
    <x v="1"/>
    <d v="2022-12-07T00:00:00"/>
    <x v="0"/>
    <x v="226"/>
    <s v="porque el formato no se encuentra registrado en el sistema integrado de gestión."/>
    <x v="3"/>
    <s v="NIVEL CENTRAL"/>
    <x v="12"/>
    <m/>
    <s v="x"/>
    <s v="De Corrección"/>
    <x v="264"/>
    <d v="2023-07-01T00:00:00"/>
    <x v="40"/>
    <n v="-1"/>
    <s v="A TIEMPO"/>
    <s v="formato publicado en el Sistema de Gestión Integrado"/>
    <s v="CANTIDAD"/>
    <n v="1"/>
    <m/>
    <m/>
    <s v="LUIS EBERTO COCA GONZÁLEZ - RAIMOND GUILLERMO SALES CONTRERAS"/>
    <m/>
    <m/>
    <m/>
    <x v="0"/>
    <x v="0"/>
    <s v="Suscrito mediante orfeo radicado No 20231200003933del 06-07-2023"/>
  </r>
  <r>
    <s v="AUDITORIA INTERNA "/>
    <x v="200"/>
    <d v="2022-12-07T00:00:00"/>
    <x v="0"/>
    <x v="227"/>
    <s v="Por desconocimiento de las actividades y puntos de control de procedimientos de un proceso diferente a los que se lideran desde el Grupo."/>
    <x v="3"/>
    <s v="NIVEL CENTRAL"/>
    <x v="12"/>
    <m/>
    <m/>
    <s v="Correctiva"/>
    <x v="265"/>
    <d v="2023-07-01T00:00:00"/>
    <x v="40"/>
    <n v="-1"/>
    <s v="A TIEMPO"/>
    <s v="Resolución caja menor Vigencia Actual"/>
    <s v="CANTIDAD"/>
    <n v="1"/>
    <m/>
    <m/>
    <s v="LUIS EBERTO COCA GONZÁLEZ - RAIMOND GUILLERMO SALES CONTRERAS"/>
    <m/>
    <m/>
    <m/>
    <x v="0"/>
    <x v="0"/>
    <s v="Suscrito mediante orfeo radicado No 20231200003933del 06-07-2023"/>
  </r>
  <r>
    <s v="AUDITORIA INTERNA "/>
    <x v="1"/>
    <d v="2022-12-07T00:00:00"/>
    <x v="0"/>
    <x v="227"/>
    <s v="Por desconocimiento de las actividades y puntos de control de procedimientos de un proceso diferente a los que se lideran desde el Grupo."/>
    <x v="3"/>
    <s v="NIVEL CENTRAL"/>
    <x v="12"/>
    <m/>
    <s v="x"/>
    <s v="De Corrección"/>
    <x v="266"/>
    <d v="2023-07-01T00:00:00"/>
    <x v="32"/>
    <n v="120"/>
    <s v="VENCIDA"/>
    <s v="Resolución caja menor Vigencia Actual"/>
    <s v="CANTIDAD"/>
    <n v="1"/>
    <m/>
    <m/>
    <s v="LUIS EBERTO COCA GONZÁLEZ - RAIMOND GUILLERMO SALES CONTRERAS"/>
    <m/>
    <m/>
    <m/>
    <x v="0"/>
    <x v="0"/>
    <s v="Suscrito mediante orfeo radicado No 20231200003933del 06-07-2023_x000a__x000a_15/12/2023: Mediante memorando No. 20231200007243 del 4 de diciembre de 2023, se requirio evidencias de las acciones que se encuenrtan en estado abierto vencidas con el fin de actualizar la matriz."/>
  </r>
  <r>
    <s v="AUDITORIA INTERNA "/>
    <x v="201"/>
    <d v="2022-06-23T00:00:00"/>
    <x v="1"/>
    <x v="228"/>
    <s v="No aplica"/>
    <x v="9"/>
    <s v="NIVEL CENTRAL"/>
    <x v="26"/>
    <m/>
    <s v="x"/>
    <s v="De Mejora"/>
    <x v="267"/>
    <d v="2022-11-11T00:00:00"/>
    <x v="32"/>
    <n v="120"/>
    <s v="VENCIDA"/>
    <s v="Procedimientos de calidad actualizados "/>
    <s v="PORCENTAJE"/>
    <n v="100"/>
    <m/>
    <m/>
    <m/>
    <m/>
    <m/>
    <m/>
    <x v="0"/>
    <x v="0"/>
    <s v="11/08/2023: Mediante memorando No. 20221200011123 del 25 de noviembre de 2022 se suscribe el Plan de Mejoramiento _x000a__x000a_11/08/2023 Mediante memorando No. 20232300005563 del 1 de agosto de 2023, el resposanble solicito prórroga para el cumplimiento de la actividad para el día 31 de agosto de 2023. El grupo de control interno mediante memorando No. 20231200004883 del 30 de agosto de 2023 concedio prórroga para la fecha establecida._x000a__x000a_17/10/2023: Mediante memorando No.2023230006233 del 4 de septiembre de 2023, el reponsable remitió evidencia: Procedimientos actualizados, el Grupo de Control Interno verificó el cumplimiento de la acción por lo cual mediante memorando No. 20231200006253 del 25 de octubre de 2023 comunicó que para dar cierre a la acción, el procedimiento AMSPNN_PR_28 debe estar oficializado en la intranet y en la pagina web."/>
  </r>
  <r>
    <s v="AUDITORIA INTERNA "/>
    <x v="1"/>
    <d v="2022-06-23T00:00:00"/>
    <x v="1"/>
    <x v="228"/>
    <s v="No aplica"/>
    <x v="9"/>
    <s v="NIVEL CENTRAL"/>
    <x v="26"/>
    <m/>
    <s v="x"/>
    <s v="De Mejora"/>
    <x v="268"/>
    <d v="2022-11-11T00:00:00"/>
    <x v="31"/>
    <n v="182"/>
    <s v="VENCIDA"/>
    <s v="Comunicaciones que se generen con las otras dependencias y el procedimiento GJ_PR_01  actualizado"/>
    <s v="PORCENTAJE"/>
    <n v="100"/>
    <m/>
    <m/>
    <m/>
    <m/>
    <m/>
    <m/>
    <x v="0"/>
    <x v="0"/>
    <s v="11/08/2023: Mediante memorando No. 20221200011123 del 25 de noviembre de 2022 se suscribe el Plan de Mejoramiento _x000a__x000a_17/10/2023: Mediante memorando No.2023230006233 del 4 de septiembre de 2023, el reponsable remitió evidencia: Memorando comunicaciones, el Grupo de Control Interno costató que la evidencia aportada no generan el cumplimiento de la misma por lo cual mediante memorando No. 20231200006253 del 25 de octubre de 2023 informo que se debe aportar una respuesta clara y concisa de la dependencia encargada de realizar la solicitud de cobro coactivo ante la OAJ. Adiconalmente se informó que se debe solictar reprogramación de la fecha de ejecuión toda vez que la fecha era el 30 de junio de 2023._x000a_"/>
  </r>
  <r>
    <s v="AUDITORIA INTERNA "/>
    <x v="202"/>
    <d v="2022-10-24T00:00:00"/>
    <x v="0"/>
    <x v="229"/>
    <s v="No esta aplicando e implementando del Módulo correspondiente al Procedimiento de Viáticos en el Sistema Integrado de Información Financiera SIIF de PNN."/>
    <x v="3"/>
    <s v="DTAN"/>
    <x v="15"/>
    <s v="x"/>
    <m/>
    <s v="Correctiva"/>
    <x v="269"/>
    <d v="2023-01-02T00:00:00"/>
    <x v="41"/>
    <n v="-153"/>
    <s v="A TIEMPO"/>
    <s v="memorandos enviados al nivel central con la solicitud de autotirzación de caja menor"/>
    <s v="CANTIDAD"/>
    <n v="4"/>
    <m/>
    <m/>
    <s v="LUIS EBERTO COCA GONZÁLEZ"/>
    <m/>
    <m/>
    <m/>
    <x v="0"/>
    <x v="0"/>
    <s v="15/08/2023: Mediante memorando No. 20231200001243 del 2 de febrero de 2023 se suscribe el Plan de Mejoramiento._x000a__x000a_11/08/2023: El responsable mediante memorando No. 20235510002823  del 24 de julio de 2023,  relaciono soportes que cumplen con la acción planteada. Mediante memorando No. 20231200004903 de fecha 30 de agosto de 2023el Grupo de Control Interno informo el que para el cierre de la acción es necesario soportar la acción planteada._x000a__x000a__x000a_30/11/2023 Mediante memorando 20231200006893 del 24 de noviembre del 2023, se solicito al responsable las evidencias  de las acciones que se encuentran en estado abierto vencido._x000a__x000a_14/12/2023: Mediante memorando No 20231200008143, del 14 de diciembre del 2023, se hizo requerimiento del cumplimiento de las actividades programadas por el Grupo de Gestión Financiera al interior del Plan de Mejoramiento, actividades que se encuentran vencidas y se hizo requerimiento de la remisión de las evidencias a más tardar el 21 de diciembre de 2023, en carpetas debidamente organizadas por número de no conformidad, observación y acción._x000a__x000a_22/12/2023 Se proyecto Memorando para autorizar prorroga has el 30-05-2024"/>
  </r>
  <r>
    <s v="AUDITORIA INTERNA "/>
    <x v="1"/>
    <d v="2022-10-24T00:00:00"/>
    <x v="0"/>
    <x v="230"/>
    <s v="No se  esta dando cumplimiento al tramite de legalización de comisiones de acuerdo al procedimiento vigente GTH_PR_24, Versión: 5, Vigente desde: 20/12/2021  "/>
    <x v="3"/>
    <s v="DTAN"/>
    <x v="15"/>
    <s v="x"/>
    <m/>
    <s v="Correctiva"/>
    <x v="270"/>
    <d v="2023-01-02T00:00:00"/>
    <x v="42"/>
    <s v="CERRADA"/>
    <s v="CERRADA"/>
    <s v="FORMATO_x000a_SOLICITUD PAC MENSUAL - Código: GRFN_FO_13"/>
    <s v="CANTIDAD"/>
    <n v="4"/>
    <m/>
    <m/>
    <s v="LUIS EBERTO COCA GONZÁLEZ"/>
    <m/>
    <m/>
    <m/>
    <x v="1"/>
    <x v="17"/>
    <s v="15/08/2023: Mediante memorando No. 20231200001243 del 2 de febrero de 2023 se suscribe el Plan de Mejoramiento._x000a__x000a__x000a_11/08/2023: El responsable mediante memorando No. 20235510002823  del 24 de julio de 2023,  relaciono soportes que cumplen con la acción planteada. Mediante memorando No. 20231200004903 de fecha 30 de agosto de 2023el Grupo de Control Interno informo el que para el cierre de la acción es necesario soportar la acción planteada._x000a__x000a__x000a_30/11/2023 Mediante memorando 20231200006893 del 24 de noviembre del 2023, se solicito al responsable las evidencias  de las acciones que se encuentran en estado abierto vencido._x000a__x000a_20/12/2023: Cerrada mediante memorando No.20231200005713 del 10 de octubre de 2023"/>
  </r>
  <r>
    <s v="RESULTADO DE INDICADORES"/>
    <x v="203"/>
    <s v="Evaluación por Dependencias de la  vigencia 2022"/>
    <x v="0"/>
    <x v="231"/>
    <s v="Las metas no fueron definidas correctamente y no se realizaron los ajustes necesarios una vez se obtuvieron las alertas de que la tendencia no daba para cumplir la meta inicialmente propuesta."/>
    <x v="9"/>
    <s v="NIVEL CENTRAL"/>
    <x v="26"/>
    <m/>
    <m/>
    <s v="De Mejora"/>
    <x v="271"/>
    <d v="2023-07-14T00:00:00"/>
    <x v="27"/>
    <n v="29"/>
    <s v="VENCIDA"/>
    <s v="Reuniones de análsis de indicadores relacionados con procesos sancionatorios con DTs"/>
    <s v="CANTIDAD"/>
    <n v="12"/>
    <m/>
    <m/>
    <m/>
    <m/>
    <m/>
    <m/>
    <x v="0"/>
    <x v="0"/>
    <s v="29/08/2023: Mediante memorando No.  del 20231200004893 del 30 de agosto de 2023 se suscribe el Plan de Mejoramiento "/>
  </r>
  <r>
    <s v="RESULTADO DE INDICADORES"/>
    <x v="1"/>
    <s v="Evaluación por Dependencias de la  vigencia 2022"/>
    <x v="0"/>
    <x v="232"/>
    <s v="Las metas no fueron definidas correctamente y no se realizaron los ajustes necesarios una vez se obtuvieron las alertas de que la tendencia no daba para cumplir la meta inicialmente propuesta."/>
    <x v="9"/>
    <s v="NIVEL CENTRAL"/>
    <x v="26"/>
    <m/>
    <m/>
    <s v="De Mejora"/>
    <x v="271"/>
    <d v="2023-07-14T00:00:00"/>
    <x v="27"/>
    <n v="29"/>
    <s v="VENCIDA"/>
    <s v="Reuniones de análsis de indicadores relacionados con procesos sancionatorios con DTs"/>
    <s v="CANTIDAD"/>
    <n v="12"/>
    <m/>
    <m/>
    <m/>
    <m/>
    <m/>
    <m/>
    <x v="0"/>
    <x v="0"/>
    <s v="29/08/2023: Mediante memorando No.  del 20231200004893 del 30 de agosto de 2023 se suscribe el Plan de Mejoramiento "/>
  </r>
  <r>
    <s v="AUDITORIA INTERNA "/>
    <x v="204"/>
    <d v="2022-12-01T00:00:00"/>
    <x v="0"/>
    <x v="233"/>
    <s v="Porque no hubo claridad de la información solicitada"/>
    <x v="5"/>
    <s v="NIVEL CENTRAL"/>
    <x v="12"/>
    <m/>
    <s v="x"/>
    <s v="Correctiva"/>
    <x v="272"/>
    <d v="2023-03-03T00:00:00"/>
    <x v="39"/>
    <n v="-2"/>
    <s v="A TIEMPO"/>
    <s v="Reporte de toma física de inventarios por cuentadante"/>
    <s v="CANTIDAD"/>
    <n v="6"/>
    <m/>
    <m/>
    <s v="LUIS EBERTO COCA GONZÁLEZ - RAIMOND GUILLERMO SALES CONTRERAS"/>
    <m/>
    <m/>
    <m/>
    <x v="0"/>
    <x v="0"/>
    <s v="31/08/2023: Mediante memorando No.20231200001973  del 31 de marzo de 2023 se suscribe el Plan de Mejoramiento "/>
  </r>
  <r>
    <s v="AUDITORIA INTERNA "/>
    <x v="205"/>
    <d v="2023-07-28T00:00:00"/>
    <x v="1"/>
    <x v="234"/>
    <s v="N/A"/>
    <x v="9"/>
    <s v="NIVEL CENTRAL"/>
    <x v="27"/>
    <m/>
    <s v="x"/>
    <s v="De Mejora"/>
    <x v="273"/>
    <d v="2023-08-01T00:00:00"/>
    <x v="27"/>
    <s v="CERRADA"/>
    <s v="CERRADA"/>
    <s v="Base de datos con la relación de Memorandos Radicados correspondientes a los Planes de Emergencias y Contingencias por desastres naturales y socionaturales de las áreas protegidas."/>
    <s v="CANTIDAD"/>
    <n v="1"/>
    <m/>
    <m/>
    <s v="PAULA ANDREA ARCINIEGAS"/>
    <m/>
    <m/>
    <m/>
    <x v="1"/>
    <x v="19"/>
    <s v="30/09/2023: Mediante memorando No.20231200005113  del 14 de septiembre de 2023 se suscribe el Plan de Mejoramiento._x000a__x000a_13/012/2023:  Mediante memorando No.  20231500002893 del 30 de noviembre de 2023, el responsable remitió, las evidencias del Plan de Mejoramiento por Procesos - Gestión, mediante memorando No.20231200007443 del 7 de diciembre de 2023 el Grupo de Control Interno socializó el cierre de la accción correspondiente  a la observación No.1"/>
  </r>
  <r>
    <s v="AUDITORIA INTERNA "/>
    <x v="206"/>
    <d v="2023-03-09T00:00:00"/>
    <x v="0"/>
    <x v="235"/>
    <s v="No se cuenta con un lineamiento, o instrucción que defina el responsable, el mecanismo y periodicidad para realizar el seguimiento de los procesos Judiciales en la plataforma EKOGI."/>
    <x v="13"/>
    <s v="NIVEL CENTRAL"/>
    <x v="28"/>
    <m/>
    <s v="x"/>
    <s v="De Corrección"/>
    <x v="274"/>
    <d v="2023-06-05T00:00:00"/>
    <x v="43"/>
    <n v="54"/>
    <s v="VENCIDA"/>
    <s v="Expedientes de los procesos ajustados"/>
    <s v="CANTIDAD"/>
    <n v="2"/>
    <m/>
    <m/>
    <s v="MARIA MERCEDES MEDINA OROZCO- SEGUIMIENTO"/>
    <m/>
    <m/>
    <m/>
    <x v="0"/>
    <x v="0"/>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r>
  <r>
    <s v="AUDITORIA INTERNA "/>
    <x v="1"/>
    <d v="2023-03-09T00:00:00"/>
    <x v="0"/>
    <x v="236"/>
    <s v="No se cuenta con un lineamiento, o instrucción que defina el responsable, el mecanismo y periodicidad para realizar el seguimiento de los procesos Judiciales en la plataforma EKOGI."/>
    <x v="13"/>
    <s v="NIVEL CENTRAL"/>
    <x v="28"/>
    <m/>
    <s v="x"/>
    <s v="De Corrección"/>
    <x v="275"/>
    <d v="2023-06-05T00:00:00"/>
    <x v="43"/>
    <n v="54"/>
    <s v="VENCIDA"/>
    <s v="Expedientes de los procesos ajustados"/>
    <s v="CANTIDAD"/>
    <n v="14"/>
    <m/>
    <m/>
    <s v="MARIA MERCEDES MEDINA OROZCO- SEGUIMIENTO"/>
    <m/>
    <m/>
    <m/>
    <x v="0"/>
    <x v="0"/>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r>
  <r>
    <s v="AUDITORIA INTERNA "/>
    <x v="1"/>
    <d v="2023-03-09T00:00:00"/>
    <x v="0"/>
    <x v="237"/>
    <s v="No se ha realizado una capacitación en temas relacionados con gestión documental en el proceso de Gestión Jurídica, así como no se tienen claras las instrucciones para la conformación de los expedientes en ORFEO."/>
    <x v="13"/>
    <s v="NIVEL CENTRAL"/>
    <x v="28"/>
    <m/>
    <s v="x"/>
    <s v="De Corrección"/>
    <x v="276"/>
    <d v="2023-06-05T00:00:00"/>
    <x v="43"/>
    <n v="54"/>
    <s v="VENCIDA"/>
    <s v="Expedientes de los procesos ajustados"/>
    <s v="CANTIDAD"/>
    <n v="7"/>
    <m/>
    <m/>
    <s v="MARIA MERCEDES MEDINA OROZCO- SEGUIMIENTO"/>
    <m/>
    <m/>
    <m/>
    <x v="0"/>
    <x v="0"/>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r>
  <r>
    <s v="AUDITORIA INTERNA "/>
    <x v="207"/>
    <d v="2023-03-09T00:00:00"/>
    <x v="0"/>
    <x v="235"/>
    <s v="No se cuenta con un lineamiento, o instrucción que defina el responsable, el mecanismo y periodicidad para realizar el seguimiento de los procesos Judiciales en la plataforma EKOGI."/>
    <x v="13"/>
    <s v="NIVEL CENTRAL"/>
    <x v="28"/>
    <m/>
    <s v="x"/>
    <s v="Correctiva"/>
    <x v="277"/>
    <d v="2023-03-10T00:00:00"/>
    <x v="3"/>
    <n v="152"/>
    <s v="VENCIDA"/>
    <s v="Capacitación sobre el aplicativo EKOGI, Solicitada."/>
    <s v="CANTIDAD"/>
    <n v="1"/>
    <m/>
    <m/>
    <s v="MARIA MERCEDES MEDINA OROZCO - SEGUIMIENTO"/>
    <m/>
    <m/>
    <m/>
    <x v="0"/>
    <x v="0"/>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r>
  <r>
    <s v="AUDITORIA INTERNA "/>
    <x v="208"/>
    <d v="2023-03-09T00:00:00"/>
    <x v="0"/>
    <x v="235"/>
    <s v="No se cuenta con un lineamiento, o instrucción que defina el responsable, el mecanismo y periodicidad para realizar el seguimiento de los procesos Judiciales en la plataforma EKOGI."/>
    <x v="13"/>
    <s v="NIVEL CENTRAL"/>
    <x v="28"/>
    <m/>
    <s v="x"/>
    <s v="De Mejora"/>
    <x v="278"/>
    <d v="2023-06-05T00:00:00"/>
    <x v="43"/>
    <n v="54"/>
    <s v="VENCIDA"/>
    <s v="Documento elaborado y tramitado."/>
    <s v="CANTIDAD"/>
    <n v="1"/>
    <m/>
    <m/>
    <s v="MARIA MERCEDES MEDINA OROZCO - SEGUIMIENTO"/>
    <m/>
    <m/>
    <m/>
    <x v="0"/>
    <x v="0"/>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r>
  <r>
    <s v="AUDITORIA INTERNA "/>
    <x v="209"/>
    <d v="2023-07-24T00:00:00"/>
    <x v="0"/>
    <x v="238"/>
    <s v="no se sociaizó el procedimiento de Radiocomunicaciones y Telecomunicaciones con las Direcciones Territoriales y Áreas Protegidas. "/>
    <x v="4"/>
    <s v="NIVEL CENTRAL"/>
    <x v="24"/>
    <m/>
    <s v="x"/>
    <s v="Correctiva"/>
    <x v="279"/>
    <d v="2023-10-05T00:00:00"/>
    <x v="44"/>
    <n v="-92"/>
    <s v="A TIEMPO"/>
    <s v="Procedimiento radiocomunicaciones y telecomunicaciones actualizado "/>
    <s v="CANTIDAD"/>
    <n v="1"/>
    <m/>
    <m/>
    <s v="CARLOS FREDY REY"/>
    <m/>
    <m/>
    <m/>
    <x v="0"/>
    <x v="0"/>
    <s v="25/10/2023: Se aprueba el Plan de Mejoramiento suscrito a través de memorando No. 20231200006203 del 24 de octubre de 2023._x000a__x000a_12/12/2023: a través de memorando No. 20231600159743 del 5 de diciembre de 2023, el proceso responsable solicita prorroga para la entrega de las acciones propuestas hasta el 30 de marzo de 2024._x000a__x000a_12/12/2023: a través del memorando No. 20231200007813 del 11 de diciembre de 2023, el Grupo de Contro Interno aprueba la solicitud de prórroga hasta el 30 de marzo de 2024."/>
  </r>
  <r>
    <s v="AUDITORIA INTERNA "/>
    <x v="1"/>
    <d v="2023-07-24T00:00:00"/>
    <x v="0"/>
    <x v="238"/>
    <s v="no se sociaizó el procedimiento de Radiocomunicaciones y Telecomunicaciones con las Direcciones Territoriales y Áreas Protegidas. "/>
    <x v="4"/>
    <s v="NIVEL CENTRAL"/>
    <x v="24"/>
    <m/>
    <s v="x"/>
    <s v="Correctiva"/>
    <x v="280"/>
    <d v="2023-10-05T00:00:00"/>
    <x v="45"/>
    <n v="-65"/>
    <s v="A TIEMPO"/>
    <s v="Listado de asistencia de socialización "/>
    <s v="CANTIDAD"/>
    <n v="1"/>
    <m/>
    <m/>
    <s v="CARLOS FREDY REY"/>
    <m/>
    <m/>
    <m/>
    <x v="0"/>
    <x v="0"/>
    <s v="25/10/2023: Se aprueba el Plan de Mejoramiento suscrito a través de memorando No. 20231200006203 del 24 de octubre de 2023."/>
  </r>
  <r>
    <s v="AUDITORIA INTERNA "/>
    <x v="210"/>
    <d v="2023-07-24T00:00:00"/>
    <x v="0"/>
    <x v="239"/>
    <s v="No se realizó la socialización del procedimiento GTSI_PR_03  gestió de cambios a  las Direcciones Territoriales."/>
    <x v="4"/>
    <s v="NIVEL CENTRAL"/>
    <x v="24"/>
    <m/>
    <s v="x"/>
    <s v="Correctiva"/>
    <x v="281"/>
    <d v="2023-10-05T00:00:00"/>
    <x v="38"/>
    <s v="CERRADA"/>
    <s v="CERRADA"/>
    <s v="Listado de asistencia de socialización "/>
    <s v="CANTIDAD"/>
    <n v="1"/>
    <m/>
    <m/>
    <s v="CARLOS FREDY REY"/>
    <m/>
    <m/>
    <m/>
    <x v="1"/>
    <x v="20"/>
    <s v="25/10/2023: Se aprueba el Plan de Mejoramiento suscrito a través de memorando No. 20231200006203 del 24 de octubre de 2023._x000a__x000a_14/12/2023: A través del memorando No. 20231600159783 del 11 de diciembre de 2023 el proceso responsable remitió las evidencias de las acciones ejecutadas las cuales cumplen con el plan de mejoramiento propuesto._x000a__x000a_22/12/2023: a través de memorando No. 20231200008353 del 21 de diciembre de 2023 el Grupo de Control Interno aprueba el cierre de la No Conformidad."/>
  </r>
  <r>
    <s v="AUDITORIA INTERNA "/>
    <x v="211"/>
    <d v="2023-07-24T00:00:00"/>
    <x v="0"/>
    <x v="240"/>
    <s v="La entidad no tiene definido dentro de la estructura el cargo de oficial de seguridad de la información. "/>
    <x v="4"/>
    <s v="NIVEL CENTRAL"/>
    <x v="24"/>
    <m/>
    <s v="x"/>
    <s v="Correctiva"/>
    <x v="282"/>
    <d v="2023-10-05T00:00:00"/>
    <x v="28"/>
    <n v="-184"/>
    <s v="A TIEMPO"/>
    <s v="Procedimiento incidentes de seguridad de la información actualizado "/>
    <s v="CANTIDAD"/>
    <n v="1"/>
    <m/>
    <m/>
    <s v="CARLOS FREDY REY"/>
    <m/>
    <m/>
    <m/>
    <x v="0"/>
    <x v="0"/>
    <s v="25/10/2023: Se aprueba el Plan de Mejoramiento suscrito a través de memorando No. 20231200006203 del 24 de octubre de 2023."/>
  </r>
  <r>
    <s v="AUDITORIA INTERNA "/>
    <x v="1"/>
    <d v="2023-07-24T00:00:00"/>
    <x v="0"/>
    <x v="240"/>
    <s v="La entidad no tiene definido dentro de la estructura el cargo de oficial de seguridad de la información. "/>
    <x v="4"/>
    <s v="NIVEL CENTRAL"/>
    <x v="24"/>
    <m/>
    <s v="x"/>
    <s v="Correctiva"/>
    <x v="283"/>
    <d v="2023-10-05T00:00:00"/>
    <x v="28"/>
    <n v="-184"/>
    <s v="A TIEMPO"/>
    <s v="Listado de asistencia de socialización "/>
    <s v="CANTIDAD"/>
    <n v="1"/>
    <m/>
    <m/>
    <s v="CARLOS FREDY REY"/>
    <m/>
    <m/>
    <m/>
    <x v="0"/>
    <x v="0"/>
    <s v="25/10/2023: Se aprueba el Plan de Mejoramiento suscrito a través de memorando No. 20231200006203 del 24 de octubre de 2023."/>
  </r>
  <r>
    <s v="AUDITORIA INTERNA "/>
    <x v="212"/>
    <d v="2023-07-24T00:00:00"/>
    <x v="0"/>
    <x v="241"/>
    <s v="Los formatos Asignación de Bienes y Servicios Tecnológicos GTSI_FO_03 y Devolución Bienes y Servicios Tecnológicos GTSI_FO_04  no se encuentran asociados a los procedimientos de proceso de gestióndel talento humano y gestión contractual. "/>
    <x v="4"/>
    <s v="NIVEL CENTRAL"/>
    <x v="24"/>
    <m/>
    <s v="x"/>
    <s v="Correctiva"/>
    <x v="284"/>
    <d v="2023-10-05T00:00:00"/>
    <x v="28"/>
    <n v="-184"/>
    <s v="A TIEMPO"/>
    <s v="Procedimiento gestión de usuarios actualizado "/>
    <s v="CANTIDAD"/>
    <n v="1"/>
    <m/>
    <m/>
    <s v="CARLOS FREDY REY"/>
    <m/>
    <m/>
    <m/>
    <x v="0"/>
    <x v="0"/>
    <s v="25/10/2023: Se aprueba el Plan de Mejoramiento suscrito a través de memorando No. 20231200006203 del 24 de octubre de 2023."/>
  </r>
  <r>
    <s v="AUDITORIA INTERNA "/>
    <x v="1"/>
    <d v="2023-07-24T00:00:00"/>
    <x v="0"/>
    <x v="241"/>
    <s v="Los formatos Asignación de Bienes y Servicios Tecnológicos GTSI_FO_03 y Devolución Bienes y Servicios Tecnológicos GTSI_FO_04  no se encuentran asociados a los procedimientos de proceso de gestióndel talento humano y gestión contractual. "/>
    <x v="4"/>
    <s v="NIVEL CENTRAL"/>
    <x v="24"/>
    <m/>
    <s v="x"/>
    <s v="Correctiva"/>
    <x v="285"/>
    <d v="2023-10-05T00:00:00"/>
    <x v="44"/>
    <n v="-92"/>
    <s v="A TIEMPO"/>
    <s v="Correo y/o memorando  enviado de solicitud revisión en CGID"/>
    <s v="CANTIDAD"/>
    <n v="1"/>
    <m/>
    <m/>
    <s v="CARLOS FREDY REY"/>
    <m/>
    <m/>
    <m/>
    <x v="0"/>
    <x v="0"/>
    <s v="25/10/2023: Se aprueba el Plan de Mejoramiento suscrito a través de memorando No. 20231200006203 del 24 de octubre de 2023."/>
  </r>
  <r>
    <s v="AUDITORIA INTERNA "/>
    <x v="213"/>
    <d v="2023-07-24T00:00:00"/>
    <x v="0"/>
    <x v="242"/>
    <s v="las necesidades del GTIC para la vigencia se enfocaron en otros lineamientos requeridos por Gobierno Digital. "/>
    <x v="4"/>
    <s v="NIVEL CENTRAL"/>
    <x v="24"/>
    <m/>
    <s v="x"/>
    <s v="Correctiva"/>
    <x v="286"/>
    <d v="2023-10-05T00:00:00"/>
    <x v="44"/>
    <n v="-92"/>
    <s v="A TIEMPO"/>
    <s v="Documento PETIC"/>
    <s v="CANTIDAD"/>
    <n v="1"/>
    <m/>
    <m/>
    <s v="CARLOS FREDY REY"/>
    <m/>
    <m/>
    <m/>
    <x v="0"/>
    <x v="0"/>
    <s v="25/10/2023: Se aprueba el Plan de Mejoramiento suscrito a través de memorando No. 20231200006203 del 24 de octubre de 2023."/>
  </r>
  <r>
    <s v="AUDITORIA INTERNA "/>
    <x v="1"/>
    <d v="2023-07-24T00:00:00"/>
    <x v="0"/>
    <x v="243"/>
    <s v="El recurso con el que cuenta el GTIC es muy limitado y se debe priorizar el personal para la prestación básica del servicio. "/>
    <x v="4"/>
    <s v="NIVEL CENTRAL"/>
    <x v="24"/>
    <m/>
    <s v="x"/>
    <s v="Correctiva"/>
    <x v="287"/>
    <d v="2023-09-27T00:00:00"/>
    <x v="28"/>
    <n v="-184"/>
    <s v="A TIEMPO"/>
    <s v="Capturas de actualización del aplicativo mesa de ayuda. "/>
    <s v="CANTIDAD"/>
    <n v="1"/>
    <m/>
    <m/>
    <s v="CARLOS FREDY REY"/>
    <m/>
    <m/>
    <m/>
    <x v="0"/>
    <x v="0"/>
    <s v="25/10/2023: Se aprueba el Plan de Mejoramiento suscrito a través de memorando No. 20231200006203 del 24 de octubre de 2023."/>
  </r>
  <r>
    <s v="AUDITORIA INTERNA "/>
    <x v="1"/>
    <d v="2023-07-24T00:00:00"/>
    <x v="0"/>
    <x v="243"/>
    <s v="El recurso con el que cuenta el GTIC es muy limitado y se debe priorizar el personal para la prestación básica del servicio. "/>
    <x v="4"/>
    <s v="NIVEL CENTRAL"/>
    <x v="24"/>
    <m/>
    <s v="x"/>
    <s v="Correctiva"/>
    <x v="288"/>
    <d v="2023-09-27T00:00:00"/>
    <x v="40"/>
    <s v="CERRADA"/>
    <s v="CERRADA"/>
    <s v="PAA "/>
    <s v="CANTIDAD"/>
    <n v="1"/>
    <m/>
    <m/>
    <s v="CARLOS FREDY REY"/>
    <m/>
    <m/>
    <m/>
    <x v="1"/>
    <x v="20"/>
    <s v="25/10/2023: Se aprueba el Plan de Mejoramiento suscrito a través de memorando No. 20231200006203 del 24 de octubre de 2023._x000a__x000a_14/12/2023: A través del memorando No. 20231600159783 del 11 de diciembre de 2023 el proceso responsable remitió las evidencias de las acciones ejecutadas las cuales cumplen con el plan de mejoramiento propuesto._x000a__x000a_22/12/2023: a través de memorando No. 20231200008353 del 21 de diciembre de 2023 el Grupo de Control Interno aprueba el cierre de la No Conformidad."/>
  </r>
  <r>
    <s v="AUDITORIA INTERNA "/>
    <x v="214"/>
    <d v="2023-07-24T00:00:00"/>
    <x v="0"/>
    <x v="244"/>
    <s v="El análisis de riesgos por activo por proceso requiere inversión de tiempo y personal con el que la Entidad no cuenta. "/>
    <x v="4"/>
    <s v="NIVEL CENTRAL"/>
    <x v="24"/>
    <m/>
    <s v="x"/>
    <s v="Correctiva"/>
    <x v="289"/>
    <d v="2023-10-04T00:00:00"/>
    <x v="28"/>
    <n v="-184"/>
    <s v="A TIEMPO"/>
    <s v="Plan de tratamiento de riesgos de GTIC "/>
    <s v="CANTIDAD"/>
    <n v="1"/>
    <m/>
    <m/>
    <s v="CARLOS FREDY REY"/>
    <m/>
    <m/>
    <m/>
    <x v="0"/>
    <x v="0"/>
    <s v="25/10/2023: Se aprueba el Plan de Mejoramiento suscrito a través de memorando No. 20231200006203 del 24 de octubre de 2023."/>
  </r>
  <r>
    <s v="AUDITORIA INTERNA "/>
    <x v="215"/>
    <d v="2023-07-24T00:00:00"/>
    <x v="0"/>
    <x v="245"/>
    <s v="las necesidades del GTIC para la vigencia se enfocaron en otros lineamientos requeridos por Gobierno Digital. "/>
    <x v="4"/>
    <s v="NIVEL CENTRAL"/>
    <x v="24"/>
    <m/>
    <s v="x"/>
    <s v="Correctiva"/>
    <x v="286"/>
    <d v="2023-10-05T00:00:00"/>
    <x v="44"/>
    <n v="-92"/>
    <s v="A TIEMPO"/>
    <s v="Documento PETIC"/>
    <s v="CANTIDAD"/>
    <n v="1"/>
    <m/>
    <m/>
    <s v="CARLOS FREDY REY"/>
    <m/>
    <m/>
    <m/>
    <x v="0"/>
    <x v="0"/>
    <s v="25/10/2023: Se aprueba el Plan de Mejoramiento suscrito a través de memorando No. 20231200006203 del 24 de octubre de 2023."/>
  </r>
  <r>
    <s v="AUDITORIA INTERNA "/>
    <x v="216"/>
    <d v="2023-07-24T00:00:00"/>
    <x v="0"/>
    <x v="246"/>
    <s v="  No se oficializo a la OAP el documento manual de politicas de seguridad de la información para su respectiva publicación en el SGI."/>
    <x v="4"/>
    <s v="NIVEL CENTRAL"/>
    <x v="24"/>
    <m/>
    <s v="x"/>
    <s v="Correctiva"/>
    <x v="290"/>
    <d v="2023-10-05T00:00:00"/>
    <x v="44"/>
    <n v="-92"/>
    <s v="A TIEMPO"/>
    <s v="Manual de politicas "/>
    <s v="CANTIDAD"/>
    <n v="1"/>
    <m/>
    <m/>
    <s v="CARLOS FREDY REY"/>
    <m/>
    <m/>
    <m/>
    <x v="0"/>
    <x v="0"/>
    <s v="25/10/2023: Se aprueba el Plan de Mejoramiento suscrito a través de memorando No. 20231200006203 del 24 de octubre de 2023._x000a__x000a_12/12/2023: a través de memorando No. 20231600159743 del 5 de diciembre de 2023, el proceso responsable solicita prorroga para la entrega de las acciones propuestas hasta el 30 de marzo de 2024._x000a__x000a_12/12/2023: a través del memorando No. 20231200007813 del 11 de diciembre de 2023, el Grupo de Contro Interno aprueba la solicitud de prórroga hasta el 30 de marzo de 2024"/>
  </r>
  <r>
    <s v="AUDITORIA INTERNA "/>
    <x v="1"/>
    <d v="2023-07-24T00:00:00"/>
    <x v="0"/>
    <x v="246"/>
    <s v="  No se oficializo a la OAP el documento manual de politicas de seguridad de la información para su respectiva publicación en el SGI."/>
    <x v="4"/>
    <s v="NIVEL CENTRAL"/>
    <x v="24"/>
    <m/>
    <s v="x"/>
    <s v="Correctiva"/>
    <x v="291"/>
    <d v="2023-10-05T00:00:00"/>
    <x v="28"/>
    <n v="-184"/>
    <s v="A TIEMPO"/>
    <s v="Listado de asistencia de socialización "/>
    <s v="CANTIDAD"/>
    <n v="1"/>
    <m/>
    <m/>
    <s v="CARLOS FREDY REY"/>
    <m/>
    <m/>
    <m/>
    <x v="0"/>
    <x v="0"/>
    <s v="25/10/2023: Se aprueba el Plan de Mejoramiento suscrito a través de memorando No. 20231200006203 del 24 de octubre de 2023."/>
  </r>
  <r>
    <s v="AUDITORIA INTERNA "/>
    <x v="217"/>
    <d v="2023-07-24T00:00:00"/>
    <x v="0"/>
    <x v="247"/>
    <s v="No se oficializo la estrategia de uso y apropiación a la OAP para su respectiva publicación en el SGI."/>
    <x v="4"/>
    <s v="NIVEL CENTRAL"/>
    <x v="24"/>
    <m/>
    <s v="x"/>
    <s v="Correctiva"/>
    <x v="292"/>
    <d v="2023-10-05T00:00:00"/>
    <x v="28"/>
    <n v="-184"/>
    <s v="A TIEMPO"/>
    <s v="Estrategia de uso y apropiación actualizado "/>
    <s v="CANTIDAD"/>
    <n v="1"/>
    <m/>
    <m/>
    <s v="CARLOS FREDY REY"/>
    <m/>
    <m/>
    <m/>
    <x v="0"/>
    <x v="0"/>
    <s v="25/10/2023: Se aprueba el Plan de Mejoramiento suscrito a través de memorando No. 20231200006203 del 24 de octubre de 2023."/>
  </r>
  <r>
    <s v="AUDITORIA INTERNA "/>
    <x v="1"/>
    <d v="2023-07-24T00:00:00"/>
    <x v="0"/>
    <x v="247"/>
    <s v="No se oficializo la estrategia de uso y apropiación a la OAP para su respectiva publicación en el SGI."/>
    <x v="4"/>
    <s v="NIVEL CENTRAL"/>
    <x v="24"/>
    <m/>
    <s v="x"/>
    <s v="Correctiva"/>
    <x v="293"/>
    <d v="2023-10-05T00:00:00"/>
    <x v="28"/>
    <n v="-184"/>
    <s v="A TIEMPO"/>
    <s v="Listado de asistencia de socialización "/>
    <s v="CANTIDAD"/>
    <n v="1"/>
    <m/>
    <m/>
    <s v="CARLOS FREDY REY"/>
    <m/>
    <m/>
    <m/>
    <x v="0"/>
    <x v="0"/>
    <s v="25/10/2023: Se aprueba el Plan de Mejoramiento suscrito a través de memorando No. 20231200006203 del 24 de octubre de 2023."/>
  </r>
  <r>
    <s v="AUDITORIA INTERNA "/>
    <x v="218"/>
    <d v="2023-07-24T00:00:00"/>
    <x v="0"/>
    <x v="248"/>
    <s v=" No se oficializo a la OAP el documento manual de politicas de seguridad de la información para su respectiva publicación en el SGI."/>
    <x v="4"/>
    <s v="NIVEL CENTRAL"/>
    <x v="24"/>
    <m/>
    <s v="x"/>
    <s v="Correctiva"/>
    <x v="290"/>
    <d v="2023-10-05T00:00:00"/>
    <x v="44"/>
    <n v="-92"/>
    <s v="A TIEMPO"/>
    <s v="Manual de politicas "/>
    <s v="CANTIDAD"/>
    <n v="1"/>
    <m/>
    <m/>
    <s v="CARLOS FREDY REY"/>
    <m/>
    <m/>
    <m/>
    <x v="0"/>
    <x v="0"/>
    <s v="25/10/2023: Se aprueba el Plan de Mejoramiento suscrito a través de memorando No. 20231200006203 del 24 de octubre de 2023._x000a__x000a_12/12/2023: a través de memorando No. 20231600159743 del 5 de diciembre de 2023, el proceso responsable solicita prorroga para la entrega de las acciones propuestas hasta el 30 de marzo de 2024._x000a__x000a_12/12/2023: a través del memorando No. 20231200007813 del 11 de diciembre de 2023, el Grupo de Contro Interno aprueba la solicitud de prórroga hasta el 30 de marzo de 2024"/>
  </r>
  <r>
    <s v="AUDITORIA INTERNA "/>
    <x v="1"/>
    <d v="2023-07-24T00:00:00"/>
    <x v="0"/>
    <x v="248"/>
    <s v=" No se oficializo a la OAP el documento manual de politicas de seguridad de la información para su respectiva publicación en el SGI."/>
    <x v="4"/>
    <s v="NIVEL CENTRAL"/>
    <x v="24"/>
    <m/>
    <s v="x"/>
    <s v="Correctiva"/>
    <x v="291"/>
    <d v="2023-10-05T00:00:00"/>
    <x v="28"/>
    <n v="-184"/>
    <s v="A TIEMPO"/>
    <s v="Listado de asistencia de socialización "/>
    <s v="CANTIDAD"/>
    <n v="1"/>
    <m/>
    <m/>
    <s v="CARLOS FREDY REY"/>
    <m/>
    <m/>
    <m/>
    <x v="0"/>
    <x v="0"/>
    <s v="25/10/2023: Se aprueba el Plan de Mejoramiento suscrito a través de memorando No. 20231200006203 del 24 de octubre de 2023."/>
  </r>
  <r>
    <s v="AUDITORIA INTERNA "/>
    <x v="219"/>
    <d v="2023-07-24T00:00:00"/>
    <x v="0"/>
    <x v="247"/>
    <s v="No se oficializo la estrategia de uso y apropiación a la OAP para su respectiva publicación en el SGI."/>
    <x v="4"/>
    <s v="NIVEL CENTRAL"/>
    <x v="24"/>
    <m/>
    <s v="x"/>
    <s v="Correctiva"/>
    <x v="292"/>
    <d v="2023-10-05T00:00:00"/>
    <x v="28"/>
    <n v="-184"/>
    <s v="A TIEMPO"/>
    <s v="Estrategia de uso y apropiación actualizado "/>
    <s v="CANTIDAD"/>
    <n v="1"/>
    <m/>
    <m/>
    <s v="CARLOS FREDY REY"/>
    <m/>
    <m/>
    <m/>
    <x v="0"/>
    <x v="0"/>
    <s v="25/10/2023: Se aprueba el Plan de Mejoramiento suscrito a través de memorando No. 20231200006203 del 24 de octubre de 2023."/>
  </r>
  <r>
    <s v="AUDITORIA INTERNA "/>
    <x v="1"/>
    <d v="2023-07-24T00:00:00"/>
    <x v="0"/>
    <x v="247"/>
    <s v="No se oficializo la estrategia de uso y apropiación a la OAP para su respectiva publicación en el SGI."/>
    <x v="4"/>
    <s v="NIVEL CENTRAL"/>
    <x v="24"/>
    <m/>
    <s v="x"/>
    <s v="Correctiva"/>
    <x v="293"/>
    <d v="2023-10-05T00:00:00"/>
    <x v="28"/>
    <n v="-184"/>
    <s v="A TIEMPO"/>
    <s v="Listado de asistencia de socialización "/>
    <s v="CANTIDAD"/>
    <n v="1"/>
    <m/>
    <m/>
    <s v="CARLOS FREDY REY"/>
    <m/>
    <m/>
    <m/>
    <x v="0"/>
    <x v="0"/>
    <s v="25/10/2023: Se aprueba el Plan de Mejoramiento suscrito a través de memorando No. 20231200006203 del 24 de octubre de 2023."/>
  </r>
  <r>
    <s v="AUDITORIA INTERNA "/>
    <x v="220"/>
    <d v="2023-07-24T00:00:00"/>
    <x v="0"/>
    <x v="248"/>
    <s v=" No se oficializo a la OAP el documento manual de politicas de seguridad de la información para su respectiva publicación en el SGI."/>
    <x v="4"/>
    <s v="NIVEL CENTRAL"/>
    <x v="24"/>
    <m/>
    <s v="x"/>
    <s v="Correctiva"/>
    <x v="290"/>
    <d v="2023-10-05T00:00:00"/>
    <x v="44"/>
    <n v="-92"/>
    <s v="A TIEMPO"/>
    <s v="Manual de politicas "/>
    <s v="CANTIDAD"/>
    <n v="1"/>
    <m/>
    <m/>
    <s v="CARLOS FREDY REY"/>
    <m/>
    <m/>
    <m/>
    <x v="0"/>
    <x v="0"/>
    <s v="25/10/2023: Se aprueba el Plan de Mejoramiento suscrito a través de memorando No. 20231200006203 del 24 de octubre de 2023._x000a__x000a_12/12/2023: a través de memorando No. 20231600159743 del 5 de diciembre de 2023, el proceso responsable solicita prorroga para la entrega de las acciones propuestas hasta el 30 de marzo de 2024._x000a__x000a_12/12/2023: a través del memorando No. 20231200007813 del 11 de diciembre de 2023, el Grupo de Contro Interno aprueba la solicitud de prórroga hasta el 30 de marzo de 2024"/>
  </r>
  <r>
    <s v="AUDITORIA INTERNA "/>
    <x v="1"/>
    <d v="2023-07-24T00:00:00"/>
    <x v="0"/>
    <x v="248"/>
    <s v=" No se oficializo a la OAP el documento manual de politicas de seguridad de la información para su respectiva publicación en el SGI."/>
    <x v="4"/>
    <s v="NIVEL CENTRAL"/>
    <x v="24"/>
    <m/>
    <s v="x"/>
    <s v="Correctiva"/>
    <x v="291"/>
    <d v="2023-10-05T00:00:00"/>
    <x v="28"/>
    <n v="-184"/>
    <s v="A TIEMPO"/>
    <s v="Listado de asistencia de socialización "/>
    <s v="CANTIDAD"/>
    <n v="1"/>
    <m/>
    <m/>
    <s v="CARLOS FREDY REY"/>
    <m/>
    <m/>
    <m/>
    <x v="0"/>
    <x v="0"/>
    <s v="25/10/2023: Se aprueba el Plan de Mejoramiento suscrito a través de memorando No. 20231200006203 del 24 de octubre de 2023."/>
  </r>
  <r>
    <s v="AUDITORIA INTERNA "/>
    <x v="221"/>
    <d v="2023-07-24T00:00:00"/>
    <x v="0"/>
    <x v="249"/>
    <s v="no se encontraba el personal capacitado para  realizar la actualización de la estrategia de seguridad de la información. "/>
    <x v="4"/>
    <s v="NIVEL CENTRAL"/>
    <x v="24"/>
    <m/>
    <s v="x"/>
    <s v="Correctiva"/>
    <x v="294"/>
    <d v="2023-10-05T00:00:00"/>
    <x v="28"/>
    <n v="-184"/>
    <s v="A TIEMPO"/>
    <s v="Estrategia de medición para la implementación del MSPI"/>
    <s v="CANTIDAD"/>
    <n v="1"/>
    <m/>
    <m/>
    <s v="CARLOS FREDY REY"/>
    <m/>
    <m/>
    <m/>
    <x v="0"/>
    <x v="0"/>
    <s v="25/10/2023: Se aprueba el Plan de Mejoramiento suscrito a través de memorando No. 20231200006203 del 24 de octubre de 2023."/>
  </r>
  <r>
    <s v="AUDITORIA INTERNA "/>
    <x v="222"/>
    <d v="2023-07-24T00:00:00"/>
    <x v="1"/>
    <x v="250"/>
    <s v="NA"/>
    <x v="4"/>
    <s v="NIVEL CENTRAL"/>
    <x v="24"/>
    <m/>
    <s v="x"/>
    <s v="De Mejora"/>
    <x v="295"/>
    <d v="2023-10-05T00:00:00"/>
    <x v="46"/>
    <n v="-62"/>
    <s v="A TIEMPO"/>
    <s v="Contrato renovación"/>
    <s v="CANTIDAD"/>
    <n v="1"/>
    <m/>
    <m/>
    <s v="CARLOS FREDY REY"/>
    <m/>
    <m/>
    <m/>
    <x v="0"/>
    <x v="0"/>
    <s v="25/10/2023: Se aprueba el Plan de Mejoramiento suscrito a través de memorando No. 20231200006203 del 24 de octubre de 2023._x000a__x000a_14/12/2023: A través del memorando No. 20231600159783 del 11 de diciembre de 2023 el proceso responsable remitió las evidencias de las acciones ejecutadas las cuales cumplen de manera parcial con el plan de mejoramiento propuesto, por lo que se solicitará al proceso remitir evidencias válidas que permitan constatar el cumplimiento total._x000a__x000a_22/12/2023: a través de memorando No. 20231200008343 del 21 de diciembre de 2023 el Grupo de Control Interno aprueba la solicitud de prorroga hasta el 29 de febrero de 2024."/>
  </r>
  <r>
    <s v="AUDITORIA INTERNA "/>
    <x v="223"/>
    <d v="2023-07-24T00:00:00"/>
    <x v="1"/>
    <x v="251"/>
    <s v="NA"/>
    <x v="4"/>
    <s v="NIVEL CENTRAL"/>
    <x v="24"/>
    <m/>
    <s v="x"/>
    <s v="De Mejora"/>
    <x v="296"/>
    <d v="2023-10-05T00:00:00"/>
    <x v="47"/>
    <n v="-123"/>
    <s v="A TIEMPO"/>
    <s v="Matriz de partes interesadas "/>
    <s v="CANTIDAD"/>
    <n v="1"/>
    <m/>
    <m/>
    <s v="CARLOS FREDY REY"/>
    <m/>
    <m/>
    <m/>
    <x v="0"/>
    <x v="0"/>
    <s v="25/10/2023: Se aprueba el Plan de Mejoramiento suscrito a través de memorando No. 20231200006203 del 24 de octubre de 2023."/>
  </r>
  <r>
    <s v="EVALUACIÓN AL SISTEMA DE CONTROL INTERNO"/>
    <x v="224"/>
    <d v="2023-07-24T00:00:00"/>
    <x v="0"/>
    <x v="252"/>
    <s v="Porque la información la tenían en power point y se encontraban en el cierre, enviado una presentación de los Estados Financieros unicamente de la vigencia 2022. "/>
    <x v="14"/>
    <s v="NIVEL CENTRAL"/>
    <x v="29"/>
    <m/>
    <s v="x"/>
    <s v="Correctiva"/>
    <x v="297"/>
    <d v="2023-10-23T00:00:00"/>
    <x v="27"/>
    <n v="29"/>
    <s v="VENCIDA"/>
    <s v="Solicitud de  información"/>
    <s v="CANTIDAD"/>
    <n v="1"/>
    <m/>
    <m/>
    <s v="PAULA ANDREA ARCINIEGAS"/>
    <m/>
    <m/>
    <m/>
    <x v="0"/>
    <x v="0"/>
    <s v="25/10/2023: Suscrito mediante memorando No. 20231200006273 del 25 de octubre de 2023"/>
  </r>
  <r>
    <s v="EVALUACIÓN AL SISTEMA DE CONTROL INTERNO"/>
    <x v="1"/>
    <d v="2023-07-24T00:00:00"/>
    <x v="0"/>
    <x v="252"/>
    <s v="Porque la información la tenían en power point y se encontraban en el cierre, enviado una presentación de los Estados Financieros unicamente de la vigencia 2022. "/>
    <x v="14"/>
    <s v="NIVEL CENTRAL"/>
    <x v="29"/>
    <m/>
    <s v="x"/>
    <s v="Correctiva"/>
    <x v="298"/>
    <d v="2023-10-23T00:00:00"/>
    <x v="39"/>
    <n v="-2"/>
    <s v="A TIEMPO"/>
    <s v="Acta del Comité Institucional de Control Interno"/>
    <s v="CANTIDAD"/>
    <n v="1"/>
    <m/>
    <m/>
    <s v="PAULA ANDREA ARCINIEGAS"/>
    <m/>
    <m/>
    <m/>
    <x v="0"/>
    <x v="0"/>
    <s v="25/10/2023: Suscrito mediante memorando No. 20231200006273 del 25 de octubre de 2023"/>
  </r>
  <r>
    <s v="EVALUACIÓN AL SISTEMA DE CONTROL INTERNO"/>
    <x v="225"/>
    <d v="2023-08-17T00:00:00"/>
    <x v="0"/>
    <x v="253"/>
    <s v="Porque no se ha realizado la gestión de actulización del procedimiento por parte de las dependencias a cargo."/>
    <x v="6"/>
    <s v="NIVEL CENTRAL"/>
    <x v="10"/>
    <m/>
    <m/>
    <s v="Correctiva"/>
    <x v="299"/>
    <d v="2023-11-08T00:00:00"/>
    <x v="27"/>
    <n v="29"/>
    <s v="VENCIDA"/>
    <s v="Procedimiento actualizado"/>
    <s v="CANTIDAD"/>
    <n v="1"/>
    <m/>
    <m/>
    <s v="PAULA ANDREA ARCINIEGAS"/>
    <m/>
    <m/>
    <m/>
    <x v="0"/>
    <x v="0"/>
    <s v="10/11/2023: Suscrito mediante memorando No. 20231200006533  del 10 de noviembre de 2023._x000a__x000a_15/12/2023: Mediante memorando No. 20231200007233 del 4 de diciembre de 2023, se requirio evidencias de las acciones que se encuenrtan en estado abierto vencidas con el fin de actualizar la matriz."/>
  </r>
  <r>
    <s v="SALIDA NO CONFORME"/>
    <x v="226"/>
    <d v="2023-10-19T00:00:00"/>
    <x v="0"/>
    <x v="254"/>
    <s v="No hay un mecanismo de identificación primaria de los PQRSD bien sea en el menú del Gestor Documental o al abrir la Bandeja de Entrada, que permita priorizar y hacer seguimiento a estos radicados."/>
    <x v="11"/>
    <s v="NIVEL CENTRAL"/>
    <x v="30"/>
    <s v="SI "/>
    <m/>
    <s v="Correctiva"/>
    <x v="300"/>
    <d v="2023-12-01T00:00:00"/>
    <x v="39"/>
    <n v="-2"/>
    <s v="A TIEMPO"/>
    <s v="Carpeta Seguimiento PQRSD Dic 2023"/>
    <s v="PORCENTAJE"/>
    <n v="100"/>
    <m/>
    <m/>
    <m/>
    <m/>
    <m/>
    <m/>
    <x v="0"/>
    <x v="0"/>
    <s v="18/11/2023: Suscrito mediante memorando No. 20231200008233 del 18 de diciembre de 2023"/>
  </r>
  <r>
    <s v="SALIDA NO CONFORME"/>
    <x v="227"/>
    <d v="2023-10-19T00:00:00"/>
    <x v="0"/>
    <x v="255"/>
    <s v="Desconocimiento por parte del GPM de la gestión apropiada ( tiempos, recursos) para dar respuesta según  tipo de requerimiento y terminos de ley."/>
    <x v="0"/>
    <s v="NIVEL CENTRAL"/>
    <x v="7"/>
    <s v="x"/>
    <m/>
    <s v="Correctiva"/>
    <x v="301"/>
    <d v="2023-12-15T00:00:00"/>
    <x v="48"/>
    <s v="CERRADA"/>
    <s v="CERRADA"/>
    <s v="Socialización generada"/>
    <s v="CANTIDAD"/>
    <n v="1"/>
    <m/>
    <m/>
    <m/>
    <m/>
    <m/>
    <m/>
    <x v="1"/>
    <x v="2"/>
    <s v="Se aprueba plan de mejora con Orfeo No 20221200010013 de fecha 25/10/2022_x000a_19/04/203: Mediante memorando no. 20222200004283 de fecha 27-12-2022 el responsable solicita prórroga para la  acción correctiva para el 30 de abril de 2023._x000a_19/04/2023: Mediante memorando no. 20221200012323 de fecha 30-12-2022 el Grupo de Control Interno concedió la prórroga para el día 30 de abril de 2023 _x000a_20/04/2023: Mediante memorando no. 20232200000313 de fecha 30-01-2023 el responsable allegó el primer avance correspondiente a la primera acción correctiva._x000a_20/04/2023: El Grupo de Control Interno validó la evidencia suministrada por el responsable,constatando la socialización de los documentos sujetos a actualizción y derogación del Sistema de Gestión Inetegrado (SGI), por medio de la trazabilidad de correos electrónicos de fechas19 de agosto de 2022, 6 de octubre de 2022,7 de octubre de 2022, 21 de octubre de 2022, en los cuales se indicarón pautas para el procedimiento._x000a_20/04/2023: Por medio de memorando no 20231200001763 de fecha 27-03-2023 el Grupo de Control Interno informó los avances de gestión se reciben solo cuando se haya cumplido con la actividad en su totatalidad._x000a_8/06/2023: Mediante memorando No.20232200001013 de fecha 25/04/2023, el responsable solicitó prórroga para el cumplimiento de la acción, ya que  los documentos que hacen parte de las actualizaciones y ajustes son de la linea tematica de educacidn ambiental. Esta linea se integra  al proceso de gestidn de comunicaciones y los ajustes en los documentos deben tener directrices impartidas desde su nuevo proceso_x000a_8/06/2023: Mediante memorando No.20231200002803 del 17 de mayo de 2023 se concedió prorroga hasta el 30 de septiembre de 2023_x000a_17/10/2023: Mediante memorando No.20232200002373 del 22 de septiembre de 2023, el reponsable remitió solicutd de prórroga para el cumplimiento de la acción, ya que han presentando dificultades para los ajustes de los documentos pendientes, el Grupo de Control Interno evaluó la justificiacón y mediante memorando No. 20231200006003 del 17 de octubre de 2023  informó la ampliación para la ejecución de la acción, con fecha del 30 de octubre de 2023. Adicionalmente recalco el cumplimiento de la misma ya que es la tercera aprobación de prórroga. _x000a_8/11/2023: Mediante memorando No. 20232200002863  del 25 de octubre   el responsable remitió evidencia, el Grupo de Control Interno verificó la validéz de los soportes por lo cual mediante memorando No.20231200006373 del 8 de noviembre del 2023 socializó el cierre de la acción No.2 de la No conformidad No.3"/>
  </r>
  <r>
    <s v="AUDITORÍA AL SISTEMA DE GESTIÓN INTEGRADO"/>
    <x v="228"/>
    <d v="2023-07-30T00:00:00"/>
    <x v="0"/>
    <x v="256"/>
    <s v="Se generaron comparendos mediante orden formal por infracción al código de tránsito, con cargo a la cédula del funcionario, que cometió la infracción.  "/>
    <x v="5"/>
    <s v="DTOR"/>
    <x v="31"/>
    <m/>
    <s v="x"/>
    <s v="De Corrección"/>
    <x v="302"/>
    <d v="2023-11-02T00:00:00"/>
    <x v="39"/>
    <n v="-3"/>
    <s v="A TIEMPO"/>
    <s v="Oficios realizados"/>
    <s v="CANTIDAD"/>
    <n v="2"/>
    <m/>
    <m/>
    <s v="MARIA MERCEDES MEDINA - RAYMON SALES"/>
    <m/>
    <m/>
    <m/>
    <x v="0"/>
    <x v="0"/>
    <s v="Suscrito mediante memorando No. 20231200008163 del 15 de diciembre de 2023"/>
  </r>
  <r>
    <s v="AUDITORÍA AL SISTEMA DE GESTIÓN INTEGRADO"/>
    <x v="1"/>
    <d v="2023-07-30T00:00:00"/>
    <x v="0"/>
    <x v="256"/>
    <s v="Se generaron comparendos mediante orden formal por infracción al código de tránsito, con cargo a la cédula del funcionario, que cometió la infracción.  "/>
    <x v="5"/>
    <s v="DTOR"/>
    <x v="31"/>
    <m/>
    <s v="x"/>
    <s v="Correctiva"/>
    <x v="303"/>
    <d v="2023-11-02T00:00:00"/>
    <x v="39"/>
    <n v="-3"/>
    <s v="A TIEMPO"/>
    <s v="Matriz de seguimiento"/>
    <s v="CANTIDAD"/>
    <n v="1"/>
    <m/>
    <m/>
    <s v="MARIA MERCEDES MEDINA - RAYMON SALES"/>
    <m/>
    <m/>
    <m/>
    <x v="0"/>
    <x v="0"/>
    <s v="Suscrito mediante memorando No. 20231200008163 del 15 de diciembre de 2023"/>
  </r>
  <r>
    <s v="AUDITORIA INTERNA "/>
    <x v="1"/>
    <d v="2023-04-26T00:00:00"/>
    <x v="1"/>
    <x v="257"/>
    <s v="N/A"/>
    <x v="5"/>
    <s v="NIVEL CENTRAL"/>
    <x v="12"/>
    <m/>
    <s v="x"/>
    <s v="De Mejora"/>
    <x v="304"/>
    <d v="2023-09-22T00:00:00"/>
    <x v="44"/>
    <n v="-3"/>
    <s v="A TIEMPO"/>
    <s v="Oficio entidad autorizada para el proceso disposición final del vehículo."/>
    <s v="CANTIDAD"/>
    <n v="1"/>
    <m/>
    <m/>
    <s v="MARIA MERCEDES MEDINA - RAYMON SALES"/>
    <m/>
    <m/>
    <m/>
    <x v="0"/>
    <x v="0"/>
    <s v="Suscrito mediante memorando No. 20231200008173 del 15 de diciembre de 2023"/>
  </r>
  <r>
    <s v="AUDITORIA INTERNA "/>
    <x v="1"/>
    <d v="2023-04-26T00:00:00"/>
    <x v="1"/>
    <x v="258"/>
    <s v="N/A"/>
    <x v="5"/>
    <s v="NIVEL CENTRAL"/>
    <x v="12"/>
    <m/>
    <s v="x"/>
    <s v="De Mejora"/>
    <x v="305"/>
    <d v="2023-09-22T00:00:00"/>
    <x v="40"/>
    <n v="-3"/>
    <s v="A TIEMPO"/>
    <s v="Lista de Asistencia capacitación manejo de formatos por parte de los responsables del proceso,"/>
    <s v="CANTIDAD"/>
    <n v="1"/>
    <m/>
    <m/>
    <s v="MARIA MERCEDES MEDINA - RAYMON SALES"/>
    <m/>
    <m/>
    <m/>
    <x v="0"/>
    <x v="0"/>
    <s v="Suscrito mediante memorando No. 20231200008173 del 15 de diciembre de 2023"/>
  </r>
  <r>
    <s v="AUDITORIA INTERNA "/>
    <x v="1"/>
    <d v="2023-04-26T00:00:00"/>
    <x v="1"/>
    <x v="259"/>
    <s v="N/A"/>
    <x v="5"/>
    <m/>
    <x v="12"/>
    <m/>
    <s v="x"/>
    <s v="De Mejora"/>
    <x v="306"/>
    <d v="2023-09-22T00:00:00"/>
    <x v="40"/>
    <n v="-3"/>
    <s v="A TIEMPO"/>
    <s v="Lista de Asistencia en el manejo de la Política de Fortalecimiento Institucional y Simplificación de Procesos del MIPG."/>
    <s v="CANTIDAD"/>
    <n v="1"/>
    <m/>
    <m/>
    <s v="MARIA MERCEDES MEDINA - RAYMON SALES"/>
    <m/>
    <m/>
    <m/>
    <x v="0"/>
    <x v="0"/>
    <s v="Suscrito mediante memorando No. 20231200008173 del 15 de diciembre de 2023"/>
  </r>
  <r>
    <s v="AUDITORIA INTERNA "/>
    <x v="1"/>
    <d v="2023-04-26T00:00:00"/>
    <x v="0"/>
    <x v="260"/>
    <s v="Porque el bien no encuentra registrado en bases de datos de las respectivas autoridades."/>
    <x v="5"/>
    <m/>
    <x v="12"/>
    <m/>
    <s v="x"/>
    <s v="Correctiva"/>
    <x v="307"/>
    <d v="2023-09-22T00:00:00"/>
    <x v="28"/>
    <n v="-3"/>
    <s v="A TIEMPO"/>
    <s v="Oficio entidad competente para la identificación y localización de la motocicleta"/>
    <s v="CANTIDAD"/>
    <n v="1"/>
    <m/>
    <m/>
    <s v="MARIA MERCEDES MEDINA - RAYMON SALES"/>
    <m/>
    <m/>
    <m/>
    <x v="0"/>
    <x v="0"/>
    <s v="Suscrito mediante memorando No. 20231200008173 del 15 de diciembre de 2023"/>
  </r>
  <r>
    <s v="AUDITORIA INTERNA "/>
    <x v="1"/>
    <m/>
    <x v="2"/>
    <x v="261"/>
    <m/>
    <x v="15"/>
    <m/>
    <x v="12"/>
    <m/>
    <s v="x"/>
    <s v="De Corrección"/>
    <x v="308"/>
    <d v="2023-09-22T00:00:00"/>
    <x v="28"/>
    <n v="-3"/>
    <s v="A TIEMPO"/>
    <s v="Oficio entidad competente para la identificación y localización de la motocicleta"/>
    <s v="CANTIDAD"/>
    <n v="1"/>
    <m/>
    <m/>
    <s v="MARIA MERCEDES MEDINA - RAYMON SALES"/>
    <m/>
    <m/>
    <m/>
    <x v="0"/>
    <x v="0"/>
    <s v="Suscrito mediante memorando No. 20231200008173 del 15 de diciembre de 2023"/>
  </r>
  <r>
    <s v="AUDITORIA INTERNA "/>
    <x v="1"/>
    <d v="2023-04-26T00:00:00"/>
    <x v="0"/>
    <x v="262"/>
    <s v="Porque hace falta capacitación en los temas de líneas de defensa por parte del Grupo de Procesos Corporativos."/>
    <x v="5"/>
    <m/>
    <x v="12"/>
    <m/>
    <s v="x"/>
    <s v="Correctiva"/>
    <x v="309"/>
    <d v="2023-09-22T00:00:00"/>
    <x v="40"/>
    <n v="-3"/>
    <s v="A TIEMPO"/>
    <s v="Lista de Asistencia en el manejo del rol como primera línea de defensa, de acuerdo con lo definido en el componente de Actividades de Control de MIPG, en lo relacionado con el monitoreo y seguimiento de los riesgos."/>
    <s v="CANTIDAD"/>
    <n v="1"/>
    <m/>
    <m/>
    <s v="MARIA MERCEDES MEDINA - RAYMON SALES"/>
    <m/>
    <m/>
    <m/>
    <x v="0"/>
    <x v="0"/>
    <s v="Suscrito mediante memorando No. 20231200008173 del 15 de diciembre de 2023"/>
  </r>
  <r>
    <s v="AUDITORIA INTERNA "/>
    <x v="1"/>
    <d v="2023-04-26T00:00:00"/>
    <x v="0"/>
    <x v="262"/>
    <s v="Porque hace falta capacitación en los temas de líneas de defensa por parte del Grupo de Procesos Corporativos."/>
    <x v="5"/>
    <m/>
    <x v="12"/>
    <m/>
    <s v="x"/>
    <s v="De Corrección"/>
    <x v="310"/>
    <d v="2023-09-22T00:00:00"/>
    <x v="40"/>
    <n v="-3"/>
    <s v="A TIEMPO"/>
    <s v="Lista de Asistencia en el manejo del rol como primera línea de defensa, de acuerdo con lo definido en el componente de Actividades de Control de MIPG, en lo relacionado con el monitoreo y seguimiento de los riesgos."/>
    <s v="CANTIDAD"/>
    <n v="1"/>
    <m/>
    <m/>
    <s v="MARIA MERCEDES MEDINA - RAYMON SALES"/>
    <m/>
    <m/>
    <m/>
    <x v="0"/>
    <x v="0"/>
    <s v="Suscrito mediante memorando No. 20231200008173 del 15 de diciembre de 2023"/>
  </r>
  <r>
    <s v="AUDITORIA INTERNA "/>
    <x v="1"/>
    <d v="2022-12-16T00:00:00"/>
    <x v="0"/>
    <x v="263"/>
    <s v="No se tenia acta de recibo de la entrega de los bienes inmuebles y elementos, debido a que en la medida que se entregaban las obras y los elementos se realizaban actas parciales, lo que genero dificultad en la entrega de bienes y elementos de manera formal y soportada con las respectivas salidas de almacen. "/>
    <x v="1"/>
    <m/>
    <x v="32"/>
    <m/>
    <s v="x"/>
    <s v="De Corrección"/>
    <x v="311"/>
    <d v="2023-12-18T00:00:00"/>
    <x v="47"/>
    <n v="-3"/>
    <s v="A TIEMPO"/>
    <s v="Acta de recibo en carpeta contractual "/>
    <s v="CANTIDAD"/>
    <n v="1"/>
    <m/>
    <m/>
    <s v="MARIA MERCEDES MEDINA - RAYMON SALES"/>
    <m/>
    <m/>
    <m/>
    <x v="0"/>
    <x v="0"/>
    <s v="Suscrito mediante memorando No. 20231200008183del 15 de diciembre de 2023"/>
  </r>
  <r>
    <s v="AUDITORIA INTERNA "/>
    <x v="1"/>
    <d v="2022-12-16T00:00:00"/>
    <x v="0"/>
    <x v="263"/>
    <s v="No se ha realizado una revision a la documentación  de la fase preoperacional y operacional del Contrato Interadministrativo No 001 del 2022 que se encuentra soportada en la carpeta del contrato"/>
    <x v="1"/>
    <m/>
    <x v="32"/>
    <m/>
    <s v="x"/>
    <s v="De Corrección"/>
    <x v="312"/>
    <d v="2024-12-18T00:00:00"/>
    <x v="47"/>
    <n v="-3"/>
    <s v="A TIEMPO"/>
    <s v="Acta con la revision de la documentacion del proceso operacional y operacional "/>
    <s v="CANTIDAD"/>
    <n v="1"/>
    <m/>
    <m/>
    <s v="MARIA MERCEDES MEDINA - RAYMON SALES"/>
    <m/>
    <m/>
    <m/>
    <x v="0"/>
    <x v="0"/>
    <s v="Suscrito mediante memorando No. 20231200008183del 15 de diciembre de 2023"/>
  </r>
  <r>
    <s v="AUDITORIA INTERNA "/>
    <x v="1"/>
    <d v="2022-12-16T00:00:00"/>
    <x v="0"/>
    <x v="264"/>
    <s v="No hay un responsable de la gestion documental del Contrato Interadministrativo del Contrato Interadministrativo No 001 del 2022"/>
    <x v="1"/>
    <m/>
    <x v="32"/>
    <m/>
    <s v="x"/>
    <s v="De Corrección"/>
    <x v="313"/>
    <d v="2023-12-18T00:00:00"/>
    <x v="47"/>
    <n v="-3"/>
    <s v="A TIEMPO"/>
    <s v="Memorando con la solicitud "/>
    <s v="CANTIDAD"/>
    <n v="1"/>
    <m/>
    <m/>
    <s v="MARIA MERCEDES MEDINA - RAYMON SALES"/>
    <m/>
    <m/>
    <m/>
    <x v="0"/>
    <x v="0"/>
    <s v="Suscrito mediante memorando No. 20231200008183del 15 de diciembre de 2023"/>
  </r>
  <r>
    <s v="AUDITORIA INTERNA "/>
    <x v="1"/>
    <d v="2022-12-16T00:00:00"/>
    <x v="0"/>
    <x v="264"/>
    <s v="No se ha realizado una revision a la documentación  de la fase preoperacional y operacional del Contrato Interadministrativo No 001 del 2022 que se encuentra soportada en la carpeta del contrato"/>
    <x v="1"/>
    <m/>
    <x v="32"/>
    <m/>
    <s v="x"/>
    <s v="Correctiva"/>
    <x v="314"/>
    <d v="2024-12-18T00:00:00"/>
    <x v="47"/>
    <n v="-3"/>
    <s v="A TIEMPO"/>
    <s v="Informe con la revision a la documentación del contrato "/>
    <s v="CANTIDAD"/>
    <n v="1"/>
    <m/>
    <m/>
    <s v="MARIA MERCEDES MEDINA - RAYMON SALES"/>
    <m/>
    <m/>
    <m/>
    <x v="0"/>
    <x v="0"/>
    <s v="Suscrito mediante memorando No. 20231200008183del 15 de diciembre de 2023"/>
  </r>
  <r>
    <s v="AUDITORIA INTERNA "/>
    <x v="229"/>
    <d v="2023-07-24T00:00:00"/>
    <x v="0"/>
    <x v="265"/>
    <d v="1899-12-30T00:00:00"/>
    <x v="5"/>
    <m/>
    <x v="32"/>
    <m/>
    <s v="x"/>
    <s v="Correctiva"/>
    <x v="315"/>
    <d v="2023-12-18T00:00:00"/>
    <x v="47"/>
    <n v="-3"/>
    <s v="A TIEMPO"/>
    <s v="Inventario actualizado"/>
    <s v="PORCENTAJE"/>
    <n v="1"/>
    <m/>
    <m/>
    <s v="MARIA MERCEDES MEDINA - RAYMON SALES"/>
    <m/>
    <m/>
    <m/>
    <x v="0"/>
    <x v="0"/>
    <s v="Suscrito mediante memorando No. 20231200008203 del 18 de diciembre de 2023"/>
  </r>
  <r>
    <s v="AUDITORIA INTERNA "/>
    <x v="230"/>
    <d v="2023-07-24T00:00:00"/>
    <x v="0"/>
    <x v="266"/>
    <d v="1899-12-30T00:00:00"/>
    <x v="5"/>
    <m/>
    <x v="32"/>
    <m/>
    <s v="x"/>
    <s v="Correctiva"/>
    <x v="316"/>
    <d v="2023-12-18T00:00:00"/>
    <x v="47"/>
    <n v="-3"/>
    <s v="CERRADA"/>
    <s v="Matriz con el Analisis y Verificación eficaz del consumo de combustible "/>
    <s v="CANTIDAD"/>
    <n v="1"/>
    <m/>
    <m/>
    <s v="MARIA MERCEDES MEDINA - RAYMON SALES"/>
    <m/>
    <m/>
    <m/>
    <x v="1"/>
    <x v="2"/>
    <s v="15/12/2023: Se suscribió plan de mejoramiento mediante memorando No.20231200008073 del 14 d diciembre de 2023."/>
  </r>
  <r>
    <s v="AUDITORIA INTERNA "/>
    <x v="231"/>
    <d v="2023-07-24T00:00:00"/>
    <x v="0"/>
    <x v="267"/>
    <d v="1899-12-30T00:00:00"/>
    <x v="5"/>
    <m/>
    <x v="32"/>
    <m/>
    <s v="x"/>
    <s v="Correctiva"/>
    <x v="317"/>
    <d v="2023-12-18T00:00:00"/>
    <x v="47"/>
    <n v="-3"/>
    <s v="A TIEMPO"/>
    <s v="Analisis eficaz del consumo de servicio públicos"/>
    <s v="CANTIDAD"/>
    <n v="1"/>
    <m/>
    <m/>
    <s v="MARIA MERCEDES MEDINA - RAYMON SALES"/>
    <m/>
    <m/>
    <m/>
    <x v="0"/>
    <x v="0"/>
    <s v="Suscrito mediante memorando No. 20231200008203 del 18 de diciembre de 2023"/>
  </r>
  <r>
    <s v="AUDITORIA INTERNA "/>
    <x v="232"/>
    <d v="2023-07-24T00:00:00"/>
    <x v="0"/>
    <x v="268"/>
    <d v="1899-12-30T00:00:00"/>
    <x v="5"/>
    <m/>
    <x v="32"/>
    <m/>
    <s v="x"/>
    <s v="Correctiva"/>
    <x v="318"/>
    <d v="2023-12-18T00:00:00"/>
    <x v="47"/>
    <n v="-3"/>
    <s v="A TIEMPO"/>
    <s v="Inventario actualizado"/>
    <s v="PORCENTAJE"/>
    <n v="1"/>
    <m/>
    <m/>
    <s v="MARIA MERCEDES MEDINA - RAYMON SALES"/>
    <m/>
    <m/>
    <m/>
    <x v="0"/>
    <x v="0"/>
    <s v="Suscrito mediante memorando No. 20231200008203 del 18 de diciembre de 2023"/>
  </r>
  <r>
    <s v="AUDITORIA INTERNA "/>
    <x v="233"/>
    <d v="2023-07-24T00:00:00"/>
    <x v="0"/>
    <x v="269"/>
    <d v="1899-12-30T00:00:00"/>
    <x v="5"/>
    <m/>
    <x v="32"/>
    <m/>
    <s v="x"/>
    <s v="Correctiva"/>
    <x v="319"/>
    <d v="2023-12-18T00:00:00"/>
    <x v="47"/>
    <n v="-3"/>
    <s v="A TIEMPO"/>
    <s v="Formato actualizado "/>
    <s v="PORCENTAJE"/>
    <n v="1"/>
    <m/>
    <m/>
    <s v="MARIA MERCEDES MEDINA - RAYMON SALES"/>
    <m/>
    <m/>
    <m/>
    <x v="0"/>
    <x v="0"/>
    <s v="Suscrito mediante memorando No. 20231200008203 del 18 de diciembre de 2023"/>
  </r>
  <r>
    <s v="AUDITORIA INTERNA "/>
    <x v="234"/>
    <d v="2023-07-24T00:00:00"/>
    <x v="0"/>
    <x v="270"/>
    <d v="1899-12-30T00:00:00"/>
    <x v="5"/>
    <m/>
    <x v="32"/>
    <m/>
    <s v="x"/>
    <s v="Correctiva"/>
    <x v="320"/>
    <d v="2023-12-18T00:00:00"/>
    <x v="47"/>
    <n v="-3"/>
    <s v="A TIEMPO"/>
    <s v="Formato actualizado "/>
    <s v="PORCENTAJE"/>
    <n v="1"/>
    <m/>
    <m/>
    <s v="MARIA MERCEDES MEDINA - RAYMON SALES"/>
    <m/>
    <m/>
    <m/>
    <x v="0"/>
    <x v="0"/>
    <s v="Suscrito mediante memorando No. 20231200008203 del 18 de diciembre de 2023"/>
  </r>
  <r>
    <s v="AUDITORIA INTERNA "/>
    <x v="235"/>
    <d v="2023-07-24T00:00:00"/>
    <x v="0"/>
    <x v="271"/>
    <d v="1899-12-30T00:00:00"/>
    <x v="5"/>
    <m/>
    <x v="32"/>
    <m/>
    <s v="x"/>
    <s v="Correctiva"/>
    <x v="321"/>
    <d v="2023-12-18T00:00:00"/>
    <x v="47"/>
    <n v="-3"/>
    <s v="A TIEMPO"/>
    <s v="Inventario actualizado"/>
    <s v="PORCENTAJE"/>
    <n v="1"/>
    <m/>
    <m/>
    <s v="MARIA MERCEDES MEDINA - RAYMON SALES"/>
    <m/>
    <m/>
    <m/>
    <x v="0"/>
    <x v="0"/>
    <s v="Suscrito mediante memorando No. 20231200008203 del 18 de diciembre de 2023"/>
  </r>
  <r>
    <s v="AUDITORIA INTERNA "/>
    <x v="236"/>
    <d v="2023-07-24T00:00:00"/>
    <x v="0"/>
    <x v="272"/>
    <s v="N/A"/>
    <x v="5"/>
    <m/>
    <x v="32"/>
    <m/>
    <s v="x"/>
    <s v="De Corrección"/>
    <x v="322"/>
    <d v="2023-12-18T00:00:00"/>
    <x v="47"/>
    <n v="-3"/>
    <s v="A TIEMPO"/>
    <s v="Inventario actualizado"/>
    <s v="PORCENTAJE"/>
    <n v="1"/>
    <m/>
    <m/>
    <s v="MARIA MERCEDES MEDINA - RAYMON SALES"/>
    <m/>
    <m/>
    <m/>
    <x v="0"/>
    <x v="0"/>
    <s v="Suscrito mediante memorando No. 20231200008203 del 18 de diciembre de 2023"/>
  </r>
  <r>
    <s v="AUDITORIA INTERNA "/>
    <x v="237"/>
    <d v="2023-07-24T00:00:00"/>
    <x v="0"/>
    <x v="273"/>
    <s v="N/A"/>
    <x v="5"/>
    <m/>
    <x v="32"/>
    <m/>
    <s v="x"/>
    <s v="De Corrección"/>
    <x v="323"/>
    <d v="2023-12-18T00:00:00"/>
    <x v="47"/>
    <n v="-3"/>
    <s v="A TIEMPO"/>
    <s v="correo electronico con el seguimiento de las acta de donación  "/>
    <s v="CANTIDAD"/>
    <n v="3"/>
    <m/>
    <m/>
    <s v="MARIA MERCEDES MEDINA - RAYMON SALES"/>
    <m/>
    <m/>
    <m/>
    <x v="0"/>
    <x v="0"/>
    <s v="Suscrito mediante memorando No. 20231200008203 del 18 de diciembre de 2023"/>
  </r>
  <r>
    <s v="AUDITORIA INTERNA "/>
    <x v="238"/>
    <d v="2023-07-24T00:00:00"/>
    <x v="0"/>
    <x v="274"/>
    <d v="1899-12-30T00:00:00"/>
    <x v="5"/>
    <m/>
    <x v="32"/>
    <m/>
    <s v="x"/>
    <s v="Correctiva"/>
    <x v="324"/>
    <d v="2023-12-18T00:00:00"/>
    <x v="47"/>
    <n v="-3"/>
    <s v="A TIEMPO"/>
    <s v="Seguimiento al formato y comprobante de salida de almacén con su respectiva firma"/>
    <s v="CANTIDAD"/>
    <n v="3"/>
    <m/>
    <m/>
    <s v="MARIA MERCEDES MEDINA - RAYMON SALES"/>
    <m/>
    <m/>
    <m/>
    <x v="0"/>
    <x v="0"/>
    <s v="Suscrito mediante memorando No. 20231200008203 del 18 de diciembre de 2023"/>
  </r>
  <r>
    <s v="AUDITORIA INTERNA "/>
    <x v="239"/>
    <d v="2023-07-24T00:00:00"/>
    <x v="0"/>
    <x v="275"/>
    <d v="1899-12-30T00:00:00"/>
    <x v="5"/>
    <m/>
    <x v="32"/>
    <m/>
    <s v="x"/>
    <s v="Correctiva"/>
    <x v="325"/>
    <d v="2023-12-18T00:00:00"/>
    <x v="47"/>
    <n v="-3"/>
    <s v="A TIEMPO"/>
    <s v="Actualización procedimiento de Entradas a Almacén"/>
    <s v="CANTIDAD"/>
    <n v="1"/>
    <m/>
    <m/>
    <s v="MARIA MERCEDES MEDINA - RAYMON SALES"/>
    <m/>
    <m/>
    <m/>
    <x v="0"/>
    <x v="0"/>
    <s v="Suscrito mediante memorando No. 20231200008173 del 15 de diciembre de 2023"/>
  </r>
  <r>
    <s v="AUDITORIA INTERNA "/>
    <x v="240"/>
    <d v="2023-07-24T00:00:00"/>
    <x v="0"/>
    <x v="276"/>
    <d v="1899-12-30T00:00:00"/>
    <x v="5"/>
    <m/>
    <x v="32"/>
    <m/>
    <s v="x"/>
    <s v="De Corrección"/>
    <x v="326"/>
    <d v="2023-12-18T00:00:00"/>
    <x v="47"/>
    <n v="-3"/>
    <s v="A TIEMPO"/>
    <s v="correo electronico con los soportes correspondientes "/>
    <s v="CANTIDAD"/>
    <n v="1"/>
    <m/>
    <m/>
    <s v="MARIA MERCEDES MEDINA - RAYMON SALES"/>
    <m/>
    <m/>
    <m/>
    <x v="0"/>
    <x v="0"/>
    <s v="Suscrito mediante memorando No. 20231200008173 del 15 de diciembre de 2023"/>
  </r>
  <r>
    <s v="AUDITORIA INTERNA "/>
    <x v="241"/>
    <d v="2023-07-24T00:00:00"/>
    <x v="0"/>
    <x v="277"/>
    <d v="1899-12-30T00:00:00"/>
    <x v="5"/>
    <m/>
    <x v="32"/>
    <m/>
    <s v="x"/>
    <s v="Correctiva"/>
    <x v="327"/>
    <d v="2023-12-18T00:00:00"/>
    <x v="49"/>
    <n v="-3"/>
    <s v="A TIEMPO"/>
    <s v="Plaqueteo y Registros Actualizados en NEON"/>
    <s v="PORCENTAJE"/>
    <n v="1"/>
    <m/>
    <m/>
    <s v="MARIA MERCEDES MEDINA - RAYMON SALES"/>
    <m/>
    <m/>
    <m/>
    <x v="0"/>
    <x v="0"/>
    <s v="Suscrito mediante memorando No. 20231200008173 del 15 de diciembre de 2023"/>
  </r>
  <r>
    <s v="AUDITORIA INTERNA "/>
    <x v="242"/>
    <d v="2023-07-24T00:00:00"/>
    <x v="1"/>
    <x v="278"/>
    <s v="N/A"/>
    <x v="16"/>
    <m/>
    <x v="32"/>
    <m/>
    <s v="x"/>
    <s v="De Mejora"/>
    <x v="328"/>
    <d v="2023-12-18T00:00:00"/>
    <x v="47"/>
    <n v="-3"/>
    <s v="A TIEMPO"/>
    <s v="Memorando solicitud de Socialización "/>
    <s v="CANTIDAD"/>
    <n v="1"/>
    <m/>
    <m/>
    <s v="MARIA MERCEDES MEDINA - RAYMON SALES"/>
    <m/>
    <m/>
    <m/>
    <x v="0"/>
    <x v="0"/>
    <s v="Suscrito mediante memorando No. 20231200008173 del 15 de diciembre de 2023"/>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7">
  <r>
    <s v="AUDITORÍA INTERNA "/>
    <n v="5"/>
    <d v="2017-10-13T00:00:00"/>
    <x v="0"/>
    <s v="No conformidad No. 1 No se dio cumplimiento a las actividades las actividades 13, 16 y 23 del procedí-miento por parte del Santuario de Fauna y Flora Los Flamencos en lo que compete a tener ajustado y aprobado el documento Plan de Manejo y sus anexos Programa de Monitoreo, Plan de Emergencia y Con-contingencia por Desastres Naturales y Plan de Contingencia para Riesgo Publico incumpliendo con el numeral 5.3 Política de Calidad NTCGP1000 y el elemento 1.2.2 Modelo de Operación por Procesos 1.2 Con-ponente Direccionamiento Estratégico, 1. Modulo Control de Planeación y Gestión."/>
    <s v="Desarrollo del debido proceso de revisión en niveles central y territorial._x000a__x000a_­Falta de seguimiento por parte de DTCA y Área Protegida."/>
    <s v="Administración y Manejo del Sistema de Parques Nacionales Naturales"/>
    <x v="0"/>
    <x v="0"/>
    <m/>
    <s v="x"/>
    <s v="De Corrección"/>
    <s v="Corrección: Actualizar el instrumento de planificación de acuerdo al alcance establecido por los tres niveles de PNNC (AP, DTCA, NC)_x000a_• Componente Diagnóstico: 30 de abril de 2020_x000a_• Componente de ordenamiento: 31 de Julio del 2020_x000a_• Componente Plan Estratégico de Acción: 31 de diciembre del 2020_x000a_DOCUMENTO ACTUALIZADO: 31 de diciembre del 2020_x000a_"/>
    <x v="0"/>
    <x v="0"/>
    <n v="123"/>
    <x v="0"/>
    <m/>
    <m/>
    <m/>
    <d v="2022-12-09T00:00:00"/>
    <s v="En la vigencia 2022, el Santuario de Flora y Fauna Los Flamencos se ha continuado con el ejercicio de la recopilación de información (secundaria y/o trabajo de campo por el equipo del área protegida) e identificación de elementos faltantes que nutren el instrumento de planificación, basados en los lineamientos institucionales (hoja metodológica Código: AMSPNN_IN_19 vigente desde 2017), y la GUIA METODOLÓGICA para la planeación y el manejo de las áreas protegidas administradas por PNN – Marta C. Díaz L.2020; identificando la necesidad de incorporar al diagnóstico del AP las prácticas tradicionales de los consejos comunitarios de comunidades negras que hacen uso del Santuario. Atendiendo lo anterior, se solicitó apoyo al Proyecto GIZ MIMAC, Manejo Integral Marino Costero en el marco de la iniciativa IKI, quienes contrataron la Consultoría para el levantamiento de esta información, y de la cual ya se cuenta con una versión preliminar en espera de la entrega formal del documento. Además, el equipo del AP avanza en el análisis de la encuesta socioeconómica realizada a finales de la vigencia 2021, para actualizar el componente diagnóstico del instrumento de planificación. _x000a__x000a_Es importante adicionar, que se ha avanzado en la suscripción del Acuerdo de Relacionamiento con tres consejos comunitarios de Camarones y Perico, vecinos al Santuario Los Flamencos, logrando la firma del Pacto el día 04 de agosto de 2022. Para el caso de las comunidades indígenas, se avanza en el proceso de negociación del acuerdo Yanama con las autoridades tradicionales de las comunidades wayuu que se encuentran al interior del área protegida; para lo cual ha sido necesario solicitar el apoyo de entes territoriales (oficina Asuntos indígenas del Distrito de Riohacha y La Gobernación de La Guajira) para avanzar en la comprensión del acuerdo Yanama en el uso del lenguaje propio y con la participación de palabreros de la región (estos últimos financiados por GIZ). Ambos acuerdos han sido trabajados, revisados y avalados por el Grupo de Gobernanza y Oficina Jurídica del Nivel Central y Territorial Caribe. Sin embargo, aun las instancias de concertación no están consolidadas para definir el proceso de concertación del instrumento de planificación. Así mismo se expresa, que el área protegida cuenta con la aprobación de los documentos anexos referenciados en la no conformidad No.1. (Programa de Monitoreo en revisión por nivel central, Plan de Emergencia y Contingencia por Desastres Naturales aprobado por memorando No. 20221500000043 del 07 de enero de 2022 y Plan de Contingencia para Riesgo Publico con memorando No. 20211500001763 del 30 de julio de 2021). _x000a__x000a_Es importante adicionar, que desde la jefatura del área protegida se realizó la solicitud de viabilidad para la formulación del instrumento de planificación del SFF Los Flamencos - Documento versión institucional a la Subdirección de Gestión y Manejo de Áreas Protegidas a través del memorando No. 20226760002853 del 27 de octubre de 2022, con la finalidad de poder avanzar en la formulación del documento y no continuar sin Plan de Manejo. De acuerdo a lo anterior, el día 28 de noviembre de 2022 con el memorando No. 20222000007573 la Subdirección de Gestión y Manejo de la Entidad informa que están atentos a orientar y acompañar el proceso de formulación del instrumento, para lo cual se generarán los espacios necesarios en los que se analicen los alcances y se estructure el documento, respondiendo a las situaciones particulares con las comunidades relacionadas con el Santuario y que es necesario esperar la vigencia 2023, cuando se organice el personal relacionado con la gestión de la Subdirección, pero dejó abierta la posibilidad de desarrollar una sesión virtual en la segunda semana de diciembre con el objetivo de analizar con el área protegida los requerimientos y definir la ruta de trabajo para la vigencia 2023. "/>
    <s v="ELSA ROSMERY LEÓN"/>
    <m/>
    <m/>
    <m/>
    <x v="0"/>
    <x v="0"/>
    <s v="SE AVALAN LOS AVANCES REPORTADOS PARA EL DOCUMENTO PRELIMINAR DIAGNOSTICO MEDIANTE ORFEO No20201200008323 DEL 02-10-2020._x000a__x000a_Suscrito con Orfeo No 20171200007593 del 27-11-2017_x000a_Se concedió prórroga mediante Orfeo No 20181200006063 del 21-11-2018 hasta el 31-12-2019._x000a_El GCI con Orfeo 20201200008811 concedió prórroga hasta el 31-12-2020. Solicitó  avance  del II y III  cuatrimestre con  el porcentaje y la fecha en que se realizó la actividad .  _x000a_El GCI con Orfeo 20201200003353 solicitó a la Coordinadora del Grupo de Planeación y Manejo, concepto sobre solicitud de prórroga presentada por el AP _x000a_El GCI con Orfeo 20201200004103 concedió prórroga hasta el 30-05-2021._x000a_Con Orfeo 20211200006233 del 15 de julio  el Grupo concedió prórroga hasta el 31 de agosto._x000a_Con Orfeo 20216760002833 el Área Protegida presenta al Grupo de Control Interno  las limitaciones que han tenido para dar cumplimiento a la no conformidad y a la fecha establecida y un avance del 60% al 5 de octubre de 2021, sin embargo , no informa la fecha estimada para dar cumplimiento.  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Se concedió prórroga mediante Orfeo No 20221200002743 del 28-03-2022 de acuerdo al comunicado radicado con orfeo No 20226760000783 del 18 de marzo de 2022. _x000a__x000a_Mediante memorando radicado No 20226510002643 de fecha 11 diciembre de 2022, la unidad de decisión remite el detalle de los avances realizados frente a la acción, mediante memorando  No 20221200011973 de fecha 23 de diciembre de 2022 el Grupo de Control Interno emite respuesta y se concede plazo para cumplimiento final de la acción hasta el 30 marzo de 2023. _x000a_Se concedió prórroga mediante Orfeo No 20231200004293 del 13-07-2023 hasta el 29-12-2023."/>
    <n v="1"/>
  </r>
  <r>
    <s v="AUDITORÍA INTERNA "/>
    <m/>
    <d v="2017-10-13T00:00:00"/>
    <x v="0"/>
    <s v="No conformidad No. 1 No se dio cumplimiento a las actividades las actividades 13, 16 y 23 del procedí-miento por parte del Santuario de Fauna y Flora Los Flamencos en lo que compete a tener ajustado y aprobado el documento Plan de Manejo y sus anexos Programa de Monitoreo, Plan de Emergencia y Con-contingencia por Desastres Naturales y Plan de Contingencia para Riesgo Publico incumpliendo con el numeral 5.3 Política de Calidad NTCGP1000 y el elemento 1.2.2 Modelo de Operación por Procesos 1.2 Con-ponente Direccionamiento Estratégico, 1. Modulo Control de Planeación y Gestión."/>
    <s v="Desarrollo del debido proceso de revisión en niveles central y territorial._x000a__x000a_­Falta de seguimiento por parte de DTCA y Área Protegida."/>
    <s v="Administración y Manejo del Sistema de Parques Nacionales Naturales"/>
    <x v="0"/>
    <x v="0"/>
    <m/>
    <s v="x"/>
    <s v="De Corrección"/>
    <s v="Actualizar la información correspondiente al  Documentos Plan de Manejo en el alcance establecido por la DTCA y el Nivel Central. "/>
    <x v="0"/>
    <x v="0"/>
    <n v="123"/>
    <x v="0"/>
    <m/>
    <m/>
    <m/>
    <d v="2022-12-09T00:00:00"/>
    <s v="En la vigencia 2022, el Santuario de Flora y Fauna Los Flamencos se ha continuado con el ejercicio de la recopilación de información (secundaria y/o trabajo de campo por el equipo del área protegida) e identificación de elementos faltantes que nutren el instrumento de planificación, basados en los lineamientos institucionales (hoja metodológica Código: AMSPNN_IN_19 vigente desde 2017), y la GUIA METODOLÓGICA para la planeación y el manejo de las áreas protegidas administradas por PNN – Marta C. Díaz L.2020; identificando la necesidad de incorporar al diagnóstico del AP las prácticas tradicionales de los consejos comunitarios de comunidades negras que hacen uso del Santuario. Atendiendo lo anterior, se solicitó apoyo al Proyecto GIZ MIMAC, Manejo Integral Marino Costero en el marco de la iniciativa IKI, quienes contrataron la Consultoría para el levantamiento de esta información, y de la cual ya se cuenta con una versión preliminar en espera de la entrega formal del documento. Además, el equipo del AP avanza en el análisis de la encuesta socioeconómica realizada a finales de la vigencia 2021, para actualizar el componente diagnóstico del instrumento de planificación. _x000a__x000a_Es importante adicionar, que se ha avanzado en la suscripción del Acuerdo de Relacionamiento con tres consejos comunitarios de Camarones y Perico, vecinos al Santuario Los Flamencos, logrando la firma del Pacto el día 04 de agosto de 2022. Para el caso de las comunidades indígenas, se avanza en el proceso de negociación del acuerdo Yanama con las autoridades tradicionales de las comunidades wayuu que se encuentran al interior del área protegida; para lo cual ha sido necesario solicitar el apoyo de entes territoriales (oficina Asuntos indígenas del Distrito de Riohacha y La Gobernación de La Guajira) para avanzar en la comprensión del acuerdo Yanama en el uso del lenguaje propio y con la participación de palabreros de la región (estos últimos financiados por GIZ). Ambos acuerdos han sido trabajados, revisados y avalados por el Grupo de Gobernanza y Oficina Jurídica del Nivel Central y Territorial Caribe. Sin embargo, aun las instancias de concertación no están consolidadas para definir el proceso de concertación del instrumento de planificación. Así mismo se expresa, que el área protegida cuenta con la aprobación de los documentos anexos referenciados en la no conformidad No.1. (Programa de Monitoreo en revisión por nivel central, Plan de Emergencia y Contingencia por Desastres Naturales aprobado por memorando No. 20221500000043 del 07 de enero de 2022 y Plan de Contingencia para Riesgo Publico con memorando No. 20211500001763 del 30 de julio de 2021). _x000a__x000a_Es importante adicionar, que desde la jefatura del área protegida se realizó la solicitud de viabilidad para la formulación del instrumento de planificación del SFF Los Flamencos - Documento versión institucional a la Subdirección de Gestión y Manejo de Áreas Protegidas a través del memorando No. 20226760002853 del 27 de octubre de 2022, con la finalidad de poder avanzar en la formulación del documento y no continuar sin Plan de Manejo. De acuerdo a lo anterior, el día 28 de noviembre de 2022 con el memorando No. 20222000007573 la Subdirección de Gestión y Manejo de la Entidad informa que están atentos a orientar y acompañar el proceso de formulación del instrumento, para lo cual se generarán los espacios necesarios en los que se analicen los alcances y se estructure el documento, respondiendo a las situaciones particulares con las comunidades relacionadas con el Santuario y que es necesario esperar la vigencia 2023, cuando se organice el personal relacionado con la gestión de la Subdirección, pero dejó abierta la posibilidad de desarrollar una sesión virtual en la segunda semana de diciembre con el objetivo de analizar con el área protegida los requerimientos y definir la ruta de trabajo para la vigencia 2023. "/>
    <s v="VIVIANA ROCÍO DURAN CASTR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Se concedió prórroga mediante Orfeo No 20231200004293 del 13-07-2023 hasta el 29-12-2023."/>
    <n v="2"/>
  </r>
  <r>
    <s v="AUDITORÍA INTERNA "/>
    <n v="16"/>
    <d v="2018-06-26T00:00:00"/>
    <x v="0"/>
    <s v="NC No 1: No se evidenció en los expedientes contractuales el  cumplimiento de la normativa de gestión documental de conformidad con lo establecido por los art. 11 y 16 Ley 594 de 2000, artículo 4 del acuerdo 002 de 2014 del Archivo General de la Nación, art. 36 de la Ley 1437 de 2011,numeral 7.5. Información Documentada,7.5.1 Generalidades, literal b y numeral 7.5.3 Control de la Información Documentada NTC ISO 9001:2015, sin determinar puntos de control incumpliendo el procedimiento de convenios V2, Ley 1712 de 2014 y Ley de Transparencia y del Derecho al acceso Información pública."/>
    <s v="Deficiente conocimiento de las normas legales y técnicas_x000a_que regulan los aspectos propios de la gestión archivística"/>
    <s v="Gestión Contractual"/>
    <x v="0"/>
    <x v="1"/>
    <m/>
    <s v="x"/>
    <s v="De Corrección"/>
    <s v="Revisar el total de (71) expedientes de convenio sujeto de auditoria vigencias (2014-2018) y corregir  las inconsistencias teniendo en cuenta normatividad de gestión documental y Ley General de Archivo. Se remitirán como evidencia el total de  expedientes corregidos relacionados en el informe de auditoria y una muestra aleatoria de cinco (5) expedientes  adicionales . Acta de reunión producto del ejercicio de revisión de los expedientes"/>
    <x v="1"/>
    <x v="1"/>
    <n v="517"/>
    <x v="0"/>
    <m/>
    <m/>
    <m/>
    <m/>
    <m/>
    <s v="FANNY SABOGAL AGUDELO"/>
    <m/>
    <m/>
    <m/>
    <x v="0"/>
    <x v="0"/>
    <s v="*ABIERTA POR FECHA DE CUMPLIMIENTO memorando 20191200000663 del 12-02-2019._x000a_El GCI con ORFEO 20191200005183 requirió evidencias _x000a_El GCI con ORFEO 20191200006993 del 22/10/2019 reitero requerimiento._x000a_Con ORFEO 20191200007123 del 25/10/2019 el GCI concedió prórroga hasta el 05/12/2019. _x000a_El GCI solicitó evidencias con 20201200002593 01/04/2020._x000a_Con ORFEO 20201200006643 del 24 de agosto  de 2020 concedió prórroga._x000a_Con Orfeo  20201200010813 del  1° de diciembre  se concedió prórroga._x000a_Con Orfeo 20211200002733 se concedió prórroga._x000a_El Grupo de Control Interno con Orfeo N. 20211200009393 del 30 de septiembre concedio prórroga hasta el 10 de diciembre de 2021.  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Mediante Orfeo 20221200003943de fecha 28/04/2022 se informa que se registran los avances enviados por la Dirección mediante ORFEO 20226510001703 DEL 24/03/2022_x000a__x000a_Memorando 20226510001703 del 24 de marzo de 2022, la Dirección informa que la No conformidad se encuentra vencida, pendiente que el coordinador administrativo y financiero solicite prórroga justificada._x000a__x000a__x000a_Mediante memorando 20221200004633 de fecha 19/05/2022  se da respuesta a memorando 20226560005733 de 16 de mayo de 2022 solicitud de modficación de fechas de cumplimiento  de las acciones _x000a__x000a_7/06/2023: Mediante memorando No 20231200002983 del 25 de mayo de 2023, el Grupo de Control Interno solicitó evidencias a la Dirección Territorial Caribe de las acciones vencidas. 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3"/>
  </r>
  <r>
    <s v="AUDITORÍA INTERNA "/>
    <n v="17"/>
    <d v="2018-06-26T00:00:00"/>
    <x v="0"/>
    <s v="NC No 2. No se evidenció en los expedientes contractuales la adecuada supervisión de los mismos, incumpliendo con lo dispuesto en el Manual de Contratación y Supervisión de la Entidad, art 83 y 84 Ley 1474 de 2011, así como el Estatuto General de Contratación de la Administración Publica"/>
    <s v="Falta de capacitación por parte de la DTCA a los supervisores de convenios en cuanto a sus responsabilidades, administrativas,  técnicas, jurídicas, fi nancieras y contables"/>
    <s v="Gestión Contractual"/>
    <x v="0"/>
    <x v="1"/>
    <m/>
    <s v="x"/>
    <s v="De Corrección"/>
    <s v="Revisar el total de (71)  expedientes de convenios que fueron sujeto de auditoria (2014-2018), remitir el total de expedientes corregidos relacionados en el informe de auditoria, acta de reunión y memorandos del ejercicio de revisión y entrega de documentación con los responsables  "/>
    <x v="1"/>
    <x v="1"/>
    <n v="517"/>
    <x v="0"/>
    <m/>
    <m/>
    <m/>
    <m/>
    <m/>
    <s v="VIVIANA ROCÍO DURAN CASTRO"/>
    <m/>
    <m/>
    <m/>
    <x v="0"/>
    <x v="0"/>
    <s v="*ABIERTA POR FECHA DE CUMPLIMIENTO memorando 20191200000663 del 12-02-2019._x000a_El GCI con ORFEO 20191200005183 requirió evidencias _x000a_El GCI con ORFEO 20191200006993 del 22/10/2019 reitero  requerimiento._x000a_Con ORFEO 20191200007123 del 25/10/2019 el GCI concedió prórroga hasta el 05/12/2019.  _x000a_El GCI solicitó evidencias con 20201200002593 01/04/2020._x000a_Con ORFEO 20201200006643 del 24 de agosto  de 2020 concedió prórroga _x000a_Con Orfeo  20201200010813 del  1° de diciembre  se concedió prórroga._x000a_Con Orfeo 20211200002733 se concedió prórroga._x000a_El Grupo de Control Interno con Orfeo N. 20211200009393 del 30 de septiembre concedio prórroga hasta el  10 de diciembre de 2021.   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Mediante Orfeo 20221200003943de fecha 28/04/2022  se informa que se registran los avances enviados por la Dirección mediante ORFEO 20226510001703 del 24/03/2022_x000a__x000a_Memorando 20226510001703 del 24 de marzo de 2022, la Dirección informa que la No conformidad se encuentra vencida, pendiente que el coordinador administrativo y financiero solicite prórroga justificada._x000a__x000a__x000a_Mediante memorando 20221200004633 de fecha 19/05/2022  se da respuesta a memorando 20226560005733 de 16 de mayo de 2022 solicitud de modficación de fechas de cumplimiento  de las acciones _x000a__x000a_7/06/2023: Mediante memorando No 20231200002983 del 25 de mayo de 2023, el Grupo de Control Interno solicitó evidencias a la Dirección Territorial Caribe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4"/>
  </r>
  <r>
    <s v="AUDITORÍA INTERNA "/>
    <n v="18"/>
    <d v="2018-06-26T00:00:00"/>
    <x v="0"/>
    <s v="NC No 2. No se evidenció en los expedientes contractuales la adecuada supervisión de los mismos, incumpliendo con lo dispuesto en el Manual de Contratación y Supervisión de la Entidad, art 83 y 84 Ley 1474 de 2011, así como el Estatuto General de Contratación de la Administración Publica"/>
    <s v="Falta de capacitación por parte de la DTCA a los supervisores de convenios en cuanto a sus responsabilidades, administrativas,  técnicas, jurídicas, fi nancieras y contables"/>
    <s v="Gestión Contractual"/>
    <x v="0"/>
    <x v="1"/>
    <m/>
    <s v="x"/>
    <s v="De Corrección"/>
    <s v="Revisar el total de (71)  expedientes de convenios que fueron sujeto de auditoria (2014-2018), remitir el total de expedientes corregidos relacionados en el informe de auditoria, acta de reunión y memorandos del ejercicio de revisión y entrega de documentación con los responsables  "/>
    <x v="1"/>
    <x v="1"/>
    <n v="517"/>
    <x v="0"/>
    <m/>
    <m/>
    <m/>
    <m/>
    <m/>
    <s v="VIVIANA ROCÍO DURAN CASTRO"/>
    <m/>
    <m/>
    <m/>
    <x v="0"/>
    <x v="0"/>
    <s v="*ABIERTA POR FECHA DE CUMPLIMIENTO memorando 20191200000663 del 12-02-2019._x000a_El GCI con ORFEO 20191200005183 requirió evidencias AC127_x000a_El GCI con ORFEO 20191200006993 del 22/10/2019 reitero  requerimiento._x000a_Con ORFEO 20191200007123 del 25/10/2019 el GCI concedió prórroga hasta el 05/12/2019.  _x000a_El GCI solicitó evidencias con 20201200002593 01/04/2020._x000a_Con ORFEO 20201200006643 del 24 de agosto  de 2020 concedió prórroga _x000a_Con Orfeo  20201200010813 del  1° de diciembre  se concedió prórroga._x000a_Con Orfeo 20211200002733 se concedió prórroga._x000a_El Grupo de Control Interno con Orfeo N. 20211200009393 del 30 de septiembre concedio prórroga hasta el  10 de diciembre de 2021.   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Memorando 20226510001703 del 24 de marzo de 2022, la Dirección informa que la No conformidad se encuentra vencida, pendiente que el coordinador administrativo y financiero solicite prórroga justificada._x000a__x000a__x000a_Mediante memorando 20221200004633 de fecha 19/05/2022  se da respuesta a memorando 20226560005733 de 16 de mayo de 2022 solicitud de modficación de fechas de cumplimiento  de las acciones _x000a__x000a_7/06/2023: Mediante memorando No 20231200002983 del 25 de mayo de 2023, el Grupo de Control Interno solicitó evidencias a la Dirección Territorial Caribe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5"/>
  </r>
  <r>
    <s v="AUDITORÍA INTERNA "/>
    <n v="20"/>
    <d v="2018-06-26T00:00:00"/>
    <x v="0"/>
    <s v="NC No 4. Se evidenció poca gestión en la legalización de anticipos de las cuentas 142012 y 14202 de los Estados Básicos Contables 2014-2018, incumpliendo el Régimen de Contabilidad Pública, directrices de Nivel Central,  literal b) del artículo 7.5.1 y literal a) del 7.5.3.1 ISO 9001:2015"/>
    <s v="Falta de apropiación e inobservancia del manual de contratación y supervisión de la entidad  por parte de los supervisores  de convenios"/>
    <s v="Gestión Contractual"/>
    <x v="0"/>
    <x v="1"/>
    <m/>
    <s v="x"/>
    <s v="De Corrección"/>
    <s v="Verificar  el total de (71) expedientes de los convenios sujeto de auditoria vigencia 2014-2018 e incluir los soportes faltantes correspondientes a las legalizaciones financieras de acuerdo a las normas contables y directrices de Nivel Central. Se remitirá como evidencia los expedientes corregidos relacionados en el informe de auditoría y una muestra aleatoria de 5 expedientes adicionales y Acta de reunión "/>
    <x v="1"/>
    <x v="1"/>
    <n v="517"/>
    <x v="0"/>
    <m/>
    <m/>
    <m/>
    <m/>
    <m/>
    <s v="YESMINDELID RIAÑO SASTRE"/>
    <m/>
    <m/>
    <m/>
    <x v="0"/>
    <x v="0"/>
    <s v="*ABIERTA POR FECHA DE CUMPLIMIENTO memorando 20191200000663 del 12-02-2019._x000a_*ABIERTA POR FECHA DE CUMPLIMIENTO memorando 20191200000663 del 12-02-2019._x000a_El GCI con ORFEO 20191200005183 requirió evidencias _x000a_El GCI con ORFEO  20191200006993 del 22/10/2019 GCI reitero  requerimiento._x000a_Con ORFEO 20191200007123 del 25/10/2019 el GCI  se requirió a la DT Caribe reportar las evidencias de la acción de corrección de la No Conformidad No.4 o en su defecto solicitar la prórroga correspondiente al GCI, antes de su vencimiento. _x000a_El GCI solicitó evidencias con 20201200002593 01/04/2020._x000a_Con ORFEO 20201200006643 del 24 de agosto  de 2020  se concedió prórroga._x000a_Con Orfeo  20201200010813 del  1° de diciembre  se concedió prórroga._x000a_Con Orfeo 20211200002733 se concedió prórroga. _x000a_El Grupo de Control Interno con Orfeo N. 20211200009393 del 30 de septiembre concedio prórroga hasta el  10 de diciembre de 2021.   _x000a__x000a_Mediante Orfeo 20221200003943de fecha 28/04/2022  se informa que se registran los avances enviados por la Dirección mediante ORFEO 20226510001703 del 24/03/2022_x000a__x000a_Memorando 20226510001703 del 24 de marzo de 2022, la Dirección informa que la No conformidad se encuentra vencida, pendiente que el coordinador administrativo y financiero solicite prórroga justificada._x000a__x000a_Mediante memorando 20221200004633 de fecha 19/05/2022  se da respuesta a memorando 20226560005733 de 16 de mayo de 2022 solicitud de modficación de fechas de cumplimiento  de las acciones _x000a__x000a_7/06/2023: Mediante memorando No 20231200002983 del 25 de mayo de 2023, el Grupo de Control Interno solicitó evidencias a la Dirección Territorial Caribe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6"/>
  </r>
  <r>
    <s v="AUDITORÍA INTERNA "/>
    <n v="23"/>
    <d v="2019-11-05T00:00:00"/>
    <x v="0"/>
    <s v="NO CONFORMIDAD  No 1:No se tienen aprobados en su totalidad los Planes de Manejo de las áreas protegidas adscritas a la DTAM, se requiere generar los mecanismos e instancias necesarias ante la Dirección Territorial Amazonia,  Subdirección de Gestión y Manejo de Áreas Protegidas, Oficina Asesora Jurídica y el Grupo de Participación Social que conlleven a su  aprobación."/>
    <s v="Las rutas de trabajo planteadas con cada una de las áreas protegidas no han sido objeto de seguimiento para identificar debilidades y particularidades, que permita el avance en la construcción de los planes de manejo. "/>
    <s v="Administración y Manejo del Sistema de Parques Nacionales Naturales"/>
    <x v="1"/>
    <x v="2"/>
    <m/>
    <s v="x"/>
    <s v="De Corrección"/>
    <s v="Establecer matriz de seguimiento en la que se identifique estado de planes de manejo, con cronograma de seguimiento de las acciones que se identifiquen_x000a__x000a_"/>
    <x v="2"/>
    <x v="2"/>
    <s v="CERRADA"/>
    <x v="1"/>
    <s v="Grado de cumplimiento de actividades establecidas_x000a__x000a_"/>
    <s v="PORCENTAJE"/>
    <n v="1"/>
    <m/>
    <m/>
    <s v="RAYMON GUILLERMO SALES CONTRERAS"/>
    <m/>
    <m/>
    <m/>
    <x v="1"/>
    <x v="1"/>
    <s v="Se suscribe mediante memorando No. 20201200002793 del 13 de abril de 2020._x000a_Se concede prorroga mediante orfeo no 20201200010663 del 30-11-2020 hasta el 30-12-2021._x000a_Se avalan las acciones reportadas como avance mediante orfeo no 20201200011173 del 09-12-2020._x000a_Se concede prorroga mediante orfeo No 20211200010523 del 08-11-2021 hasta el 28-11-2022._x000a_Se concede prorroga mediante orfeo No 20221200012083 del 27-12-2022 hasta el 10-11-2023._x000a__x000a__x000a_21/11/2023: Mediante memorando No.20235000014093  del 16 de noviembre del 2023 el responsable solicitó prórroga de la acción, mediante memorando No.20231200006743 del 16 de noviembre de 2023 el Grupo de Control Interno concedió pórroga hasta el 31 de mayo de 2023 y además informo que es la última prórroga otorgada al Plan de Mejoramiento._x000a__x000a_27/12/2023: Mediante memorando No. 20235000015933 del 12 de diciembre de 2023 el responsable remitió evidencias para el cierre de la acción, el Grupo de Control Interno valido las evidencias por lo cual mediante memorando No. 20235000015933  del 27 de diciembre de 2023, socializó el cierre de la acción._x000a_"/>
    <n v="7"/>
  </r>
  <r>
    <s v="AUDITORÍA INTERNA "/>
    <m/>
    <d v="2019-11-05T00:00:00"/>
    <x v="0"/>
    <s v="NO CONFORMIDAD  No 1:No se tienen aprobados en su totalidad los Planes de Manejo de las áreas protegidas adscritas a la DTAM, se requiere generar los mecanismos e instancias necesarias ante la Dirección Territorial Amazonia,  Subdirección de Gestión y Manejo de Áreas Protegidas, Oficina Asesora Jurídica y el Grupo de Participación Social que conlleven a su  aprobación."/>
    <s v="Las rutas de trabajo planteadas con cada una de las áreas protegidas no han sido objeto de seguimiento para identificar debilidades y particularidades, que permita el avance en la construcción de los planes de manejo. "/>
    <s v="Administración y Manejo del Sistema de Parques Nacionales Naturales"/>
    <x v="1"/>
    <x v="2"/>
    <m/>
    <s v="x"/>
    <s v="Correctiva"/>
    <s v="Adelantar actividades y seguimentos requeridos con el fin de contar con la formulación de los Planes de Manejo, que permita a la Territorial  adelantar el proceso de adopción de los instrumentos en la presente vigencia._x000a__x000a_"/>
    <x v="2"/>
    <x v="2"/>
    <s v="CERRADA"/>
    <x v="1"/>
    <s v="Planes de Manejo formulados"/>
    <s v="CANTIDAD"/>
    <n v="9"/>
    <m/>
    <m/>
    <s v="RAYMON GUILLERMO SALES CONTRERAS"/>
    <m/>
    <m/>
    <m/>
    <x v="1"/>
    <x v="1"/>
    <s v="Se suscribe mediante memorando No. 20201200002793 del 13 de abril de 2020._x000a_Se concede prorroga mediante orfeo no 20201200010663 del 30-11-2020 hasta el 30-12-2021._x000a_Se avalan las acciones reportadas como avance mediante orfeo no 20201200011173 del 09-12-2020._x000a_Se concede prorroga mediante orfeo No 20211200010523 del 08-11-2021 hasta el 28-11-2022._x000a_Se concede prorroga mediante orfeo No 20221200012083 del 27-12-2022 hasta el 10-11-2023._x000a__x000a_21/11/2023: Mediante memorando No.20235000014093  del 16 de noviembre del 2023 el responsable solicitó prórroga de la acción, mediante memorando No.20231200006743 del 16 de noviembre de 2023 el Grupo de Control Interno concedió pórroga hasta el 31 de mayo de 2023 y además informo que es la última prórroga otorgada al Plan de Mejoramiento._x000a__x000a_27/12/2023: Mediante memorando No. 20235000015933 del 12 de diciembre de 2023 el responsable remitió evidencias para el cierre de la acción, el Grupo de Control Interno valido las evidencias por lo cual mediante memorando No. 20235000015933  del 27 de diciembre de 2023, socializó el cierre de la acción."/>
    <n v="8"/>
  </r>
  <r>
    <s v="AUDITORÍA INTERNA "/>
    <n v="54"/>
    <d v="2019-07-15T00:00:00"/>
    <x v="0"/>
    <s v="No Conformidad No.9: No se evidencia cumplimiento del compromiso relacionado con el uso y aprovechamiento más adecuado en actividades de Ecoturismo Comunitario del bote eduardoño E25A0GB con placa 33213 Careta, Careta que a la fecha se encuentra inactiva y en deterioro, tal como lo establece el plan de trabajo en su actividad No. 7 &quot;Definir la situación de la embarcación fondo de Cristal con el fin de darle el uso correspondiente. Si no se cumple se desistirá el requerimiento&quot;."/>
    <s v="Falencias en el ejercicio de supervisión a los compromisos establecidos en el Plan de Trabajo del Contrato con la empresa Comunitaria Nativos Activos."/>
    <s v="Sostenibilidad Financiera y Negocios Ambientales"/>
    <x v="0"/>
    <x v="3"/>
    <m/>
    <s v="x"/>
    <s v="De Corrección"/>
    <s v="Determinar el estado de la embarcación y realizar el mantenimiento correspondiente para ponerla en funcionamiento."/>
    <x v="3"/>
    <x v="3"/>
    <n v="275"/>
    <x v="0"/>
    <s v="Concepto técnico del estado de la embarcación y solicitud de mantenimiento de la misma"/>
    <s v="CANTIDAD"/>
    <n v="1"/>
    <d v="2022-12-19T00:00:00"/>
    <s v="Se solicita prorroga hasta 30 de marzo del 2023, teniendo en cuenta los tiempos que se requieren para la consecución de recursos para el pago de conceptos requeridos para dar de baja la embarcación, se anexan los correos enviados a la DTCA para la gestión"/>
    <s v="RAYMON GUILLERMO SALES CONTRERAS"/>
    <m/>
    <m/>
    <m/>
    <x v="0"/>
    <x v="0"/>
    <s v="Plan de Mejoramiento  aprobado con Orfeo 20191200009643 del 26/12/2019._x000a_Con Orfeo 20201200006143  el GCI  observó el reporte de avance._x000a_Con 20201200007353 se aprobó ampliación término acción octubre 30._x000a_Con Orfeo 20201200009363 del 6-11-2020 se aprobó ampliación término acción abril  30 del 2021_x000a__x000a_El GCI mediante Orfeo 20221200002283 informo a la Dirección Territorial Caribe que fueron recibidas comunicaciones 20226660000593 de 01/02/2022 y 20226660001633 de 28/03/2022, donde enviaron evidencias para cierre de las acciones. Sin embargo no fue posible realizar la verificación, teniendo en cuenta que no se pudo establecer a que numero de hallazgo hacían referencia los soportes remitidos, así como tampoco fue diligenciado el avance en la matriz del plan de mejora, por lo tanto se solicitó remitir la información nuevamente y de manera organizada.  _x000a__x000a_El GCI informo y concedio prorroga de la acción para el 29 de julio de 2022. mediante orfeo 20221200003463 del 18 de abril 2022, donde adicional a ello comunico que se recibio el comunicado con No de Orfeo 20216660009133 del 30/11/2021 y se recibe la información relacionada con (Que debido al costo beneficio para reparar la embarcación, se dio inicio al procedimiento de la entidad para dar de baja dicha embarcación. Anexo 1. Propuesta económica adecuación bote)  _x000a__x000a_Se recibe memorando con Orfeo No 20226510002173 del 04 de agosto de 2022 donde se eallegan soportes de las gestiones adelantadas para el cumplimiento del plan de mejoera y se da respuesta con memorando No 20221200008613 de fecha 30 agosto de 2022, donde se prorroga de la acción hasta el 30/11/2022_x000a__x000a_Se recibe memorando Orfeo No 20226510002743 del 23/12/2022 donde se eallegan soportes de las gestiones adelantadas para el cumplimiento del plan de mejora y se da respuesta con memorando No 20221200012133 de fecha 27 de diciembre de 2022,donde se prorroga de la acción hasta el 30/03/2022_x000a_GCI: 20/04/2023: Medianete memorando no 20236660000733 de fecha 3-02-2023 el responsable solicita prórroga para la fecha 30/05/2023 para el cumplimiento del Plan de Mejoramiento, a causa de  los tiempos que se requieren para la consecución de recursos para el pago de conceptos requeridos para dar de baja la embarcación, el Grupo de Control Interno evidenció la solicitud del concepto técnico del estado de la embarcación a la DTCA_x000a__x000a_GCI: 20/04/2023: Medianete memorando no 20231200001353 de fecha 28-02-2023l Grupo de Control Interno concedió prórroga con fecha de 30/05/2023_x000a__x000a_28/06/2023: mediante memorando No 20231200003783 del 28 de junio de 2023 se concede prorroga hasta el 30 de julio de 2023, sin embargo con la profesional de calidad Luisa Díaz se sugiró evaluar el cuplimiento de la fehca aprogramada para dar de baja la embarcación, en razón a que la ejecución de la actividad no depende solo del área protegida."/>
    <n v="9"/>
  </r>
  <r>
    <s v="AUDITORÍA INTERNA "/>
    <n v="75"/>
    <d v="2019-07-31T00:00:00"/>
    <x v="0"/>
    <s v="No conformidad No. 2: Al realizar el seguimiento al corte 30 de abril de 2019, de los Mapas de riesgos se logró evidenciar que no se generó avance de dos (2) acciones preventivas planteadas con respecto a la Generación de Lineamientos en el trámite de pagos no presupuestales y Realizar seguimiento a la Gestión de las Tesorería de las DT."/>
    <s v="Porque se incumplió con la generación de lineamientos  y seguimientos oportunamente, faltando al autocontrol en el area de tesoreria."/>
    <s v="Gestión de Recursos Financieros"/>
    <x v="2"/>
    <x v="4"/>
    <m/>
    <s v="x"/>
    <s v="De Corrección"/>
    <s v="Ejecutar las dos (2) acciones preventivas relacionadas con  la Generación de Lineamientos en el trámite de pagos no presupuestales y Realizar seguimiento a la Gestión de las Tesorería de las DT."/>
    <x v="4"/>
    <x v="4"/>
    <n v="397"/>
    <x v="0"/>
    <s v="Cumplimiento de las acciones preventivas propuestas dentro del mapa de riesgos"/>
    <s v="PORCENTAJE"/>
    <n v="1"/>
    <m/>
    <m/>
    <s v="LUIS EBERTO COCA GONZÁLEZ"/>
    <m/>
    <m/>
    <m/>
    <x v="0"/>
    <x v="0"/>
    <s v="Memorando 220204300001243 del 5 de junio de 2020 solicitud suscripción Plan de Mejoramiento auditoria 2018-2019, suscripción mediante memorando 20201200004353 de junio 11 de 2020._x000a__x000a_Mediante memorando 20221200002003 de feha de 07 de marzo del 2022, solicitid  las evidencias de cierre de las acciones vencidas._x000a__x000a_Se mantiene abierta mediante memorando No 20221200006933 del 14 de julio del 2022, en el cual reposa el acta, la matriz y listados de asistencia de las mesas de trabajo adelantadas entre el Grupo de Gestión Financiera y Control Interno._x000a__x000a_Memorando 20221200008883 del 09 de septiembre del 2022, se aprueba refornulación de la acción._x000a__x000a_Memorando 20221200009803 del 11 de octubre del 2022, solicitud remision Plan de Mejoramiento por Porcesos Gestión con la reformulación. 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la reformulación acciones (2) y (9) vigencia 2019-30 marzo 2023.&quot; Plazos acordado entre  la Coordinadora Grupo de Gestión Financiera  y la Coordinadora Grupo Control Interno.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_x000a__x000a_"/>
    <n v="10"/>
  </r>
  <r>
    <s v="AUDITORÍA INTERNA "/>
    <m/>
    <d v="2019-07-31T00:00:00"/>
    <x v="0"/>
    <s v="No conformidad No. 9: En el momento de realizar la verificación de la cartera de FONAM, se logró evidenciar que la misma es generada en procesos diferentes al de Recursos Financieros, sin embargo; este último es el que realiza la Gestión de Cobro cuando conoce su origen y el deudor legal._x000a_Sin bien es cierto el proceso de Recursos Financieros debe registrar, contabilizar y reflejar en sus Estados Financieros la cartera de la entidad, no es menos cierto que la Gestión de Cobro de la misma no puede realizarla este proceso, por cuanto la causa, el detalle, el deudor, el concepto entre otros se origina en procesos totalmente diferentes al proceso de Recursos Financieros._x000a_Al realizar el cotejo individual de esta cartera de FONAM, se vislumbró que existen cuentas por cobrar desde la vigencia 2005 (19 años), en cartera la cual ha sido depurada y se encuentra pendiente por cobrar, incumpliéndose  lo estipulado en la Resolución 357 de fecha 23 de julio de 2008, y resolución 193 de 2016, emitidas por la Contaduría General de la Nación, “Por la cual se adopta el procedimiento de control interno contable y de reporte del informe anual de evaluación a la Contaduría General de la Nación”, en su anexo “PROCEDIMIENTO PARA LA IMPLEMEN-TACIÓN Y EVALUACIÓN DEL CONTROL INTERNO CONTABLE”, el cual establece: …3.2.14. Análisis, verificación y conciliación de información. Debe realizarse permanentemente el análisis de la información contable registrada en las diferentes subcuentas, a fin de contrastarla y ajustarla, si a ello hubiere lugar, con las fuentes de datos que provienen de aquellas dependencias que generan informa-ción relativa a bancos, inversiones, nómina, rentas o cuentas por cobrar, deuda pública, propiedad, planta y equipo, entre otros(…)_x000a_Asimismo, el numeral 3.2.1.indica la  Estructura del área contable y gestión por procesos, así: De acuerdo con la complejidad de la estruc-tura organizacional y de las operaciones que desarrollan las entidades, deberán contar con una estructura del área contable que les per-mita desarrollar adecuadamente todas las etapas que comprenden el proceso contable. En tal sentido, deberán diseñar y mantener, en su estructura organizacional, los procesos necesarios para la adecuada administración del sistema contable y disponer de un sistema de información que les permita cumplir adecuadamente sus funciones. Con tal fin, las entidades deberán adelantar acciones tendientes a determinar la forma como circula la información, observando su conveniencia y eficiencia, así como su contribución a la neutralización o mitigación de los riesgos relacionados con la oportunidad de la información. En este análisis, se deberán identificar, de manera clara, los documentos soporte a través de los cuales fluye la información, para establecer posteriormente su relación y efecto sobre la contabilidad, así como determinar los puntos críticos o de mayor impacto sobre el resultado del proceso contable. Para este fin, se pueden elaborar diagramas de flujo que vinculen los diferentes procesos desarrollados por la entidad y que permitan identificar los responsables y la forma como fluye y debe fluir la información financiera para proceder luego a implementar los controles que se requieran._x000a_Por lo anteriormente expuesto, el análisis, verificación y conciliación de información lo realiza el  proceso de Recursos Financieros desde una óptica netamente contable, pero  el cobro de la cartera son fuentes de datos que provienen de otras dependencias que generan in-formación, como en este caso particularmente el de las Cuentas por Cobrar._x000a_ _x000a__x000a_"/>
    <s v="No existen lineamientos en la entidad para el manejo de la cartera estableciendo actividades, responsables y puntos de control transversal a todas las dependencias de la entidad._x000a_"/>
    <s v="Gestión de Recursos Financieros"/>
    <x v="2"/>
    <x v="4"/>
    <m/>
    <s v="x"/>
    <s v="Correctiva"/>
    <s v="Socializar y dar aplicación procedimiento gestión cartera con el fin de establecer actividades, responsables y puntos de control "/>
    <x v="4"/>
    <x v="4"/>
    <n v="397"/>
    <x v="0"/>
    <s v="Actas de reunión socialización procedimiento Gestión Cartera"/>
    <s v="CANTIDAD"/>
    <n v="9"/>
    <m/>
    <m/>
    <s v="LUIS EBERTO COCA GONZÁLEZ"/>
    <m/>
    <m/>
    <m/>
    <x v="0"/>
    <x v="0"/>
    <s v="Memorando 220204300001243 del 5 de junio de 2020 solicitud suscripción Plan de Mejoramiento auditoria 2018-2019, suscripción mediante memorando 20201200004353 de junio 11 de 2020. Memorando 202043000202093  de 01092020 y prorroga concedida orfeo 20201200007733 del 24092020. Memorando 20204300004703 del 03112020, solicitud prórroga. Concedida memorando 20201200009733 del 11112020._x000a__x000a_Mediante memorando 20221200002003 de feha de 07 de marzo del 2022, se solicita las evidencias para el  de cierre de las acciones vencidas._x000a__x000a_Esta acción se encuentra en procesos de depuracion en las mesas de trabajo realizadas entre el Grupo de Control Interno y el Grupo de Gestión Financiera, en el plan de mejoramiento del mes de julio se verá reflejado en estado actual de la acción._x000a__x000a_Se mantiene abierta mediante memorando No 20221200006933 del 14 de julio del 2022,  en el cual reposa el acta, la matriz y listados de asistencia de las mesas de trabajo adelantadas entre el Grupo de Gestión Financiera y Control Interno,  en cuanto no se evidenciaron las actas de socialización del procedimiento._x000a__x000a_Memorando 20221200008883 del 09 de septiembre del 2022, se aprueba refornulación de la acción._x000a__x000a_Memorando 20221200009803 del 11 de octubre del 2022, solicitud remision Plan de Mejoramiento por Porcesos Gestión con la reformulación. 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la reformulación acciones (2) y (9) vigencia 2019-30 marzo 2023.&quot; Plazos acordado entre  la Coordinadora Grupo de Gestión Financiera  y la Coordinadora Grupo Control Interno.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n v="11"/>
  </r>
  <r>
    <s v="AUDITORÍA INTERNA "/>
    <n v="109"/>
    <d v="2020-05-08T00:00:00"/>
    <x v="0"/>
    <s v="No Conformidad No.4 No se da cumplimiento en su totalidad a la actividad No 10 del procedimiento en lo que_x000a_corresponde a: “… Transferir las series documentales de los archivos de gestión al archivo central o Semiactivo, de_x000a_acuerdo a lo estipulado en la tabla de retención documental y diligenciando el formato único de Transferencias_x000a_documentales. …”"/>
    <s v="La mayoría de los integrantes del GCEA no revisan ni gestionan oportunamente la solicitudes que llegan a través del aplicativo Orfeo y falta conocimiento avanzado de manejo de archivo físico por parte del asistente administrativo. "/>
    <s v="Gestión de Tecnologías y Seguridad de la Información"/>
    <x v="2"/>
    <x v="5"/>
    <m/>
    <s v="x"/>
    <s v="De Corrección"/>
    <s v="Organizar los archivos de gestión fisicos y digitales y realizar un control periódico de los archivos digitales"/>
    <x v="5"/>
    <x v="5"/>
    <n v="502"/>
    <x v="0"/>
    <s v="Plan de trabajo"/>
    <s v="CANTIDAD"/>
    <n v="1"/>
    <m/>
    <m/>
    <s v="JAIRO ADRIANO ARTEAGA VELASQUEZ"/>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
    <n v="12"/>
  </r>
  <r>
    <s v="AUDITORÍA INTERNA "/>
    <m/>
    <d v="2020-05-08T00:00:00"/>
    <x v="0"/>
    <s v="No Conformidad No.4 No se da cumplimiento en su totalidad a la actividad No 10 del procedimiento en lo que_x000a_corresponde a: “… Transferir las series documentales de los archivos de gestión al archivo central o Semiactivo, de_x000a_acuerdo a lo estipulado en la tabla de retención documental y diligenciando el formato único de Transferencias_x000a_documentales. …”"/>
    <s v="La mayoría de los integrantes del GCEA no revisan ni gestionan oportunamente la solicitudes que llegan a través del aplicativo Orfeo y falta conocimiento avanzado de manejo de archivo físico por parte del asistente administrativo. "/>
    <s v="Gestión de Tecnologías y Seguridad de la Información"/>
    <x v="2"/>
    <x v="5"/>
    <m/>
    <s v="x"/>
    <s v="Correctiva"/>
    <s v="elaborar diagnóstico del estado de los archivos de gestión y organziar los archivos físicos y digitales."/>
    <x v="5"/>
    <x v="5"/>
    <n v="502"/>
    <x v="0"/>
    <s v="Plan de trabajo"/>
    <s v="CANTIDAD"/>
    <n v="1"/>
    <m/>
    <m/>
    <s v="JAIRO ADRIANO ARTEAGA VELASQUEZ"/>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
    <n v="13"/>
  </r>
  <r>
    <s v="AUDITORÍA INTERNA "/>
    <m/>
    <d v="2020-05-08T00:00:00"/>
    <x v="0"/>
    <s v="No Conformidad No.4 No se da cumplimiento en su totalidad a la actividad No 10 del procedimiento en lo que_x000a_corresponde a: “… Transferir las series documentales de los archivos de gestión al archivo central o Semiactivo, de_x000a_acuerdo a lo estipulado en la tabla de retención documental y diligenciando el formato único de Transferencias_x000a_documentales. …”"/>
    <s v="La mayoría de los integrantes del GCEA no revisan ni gestionan oportunamente la solicitudes que llegan a través del aplicativo Orfeo y falta conocimiento avanzado de manejo de archivo físico por parte del asistente administrativo. "/>
    <s v="Gestión de Tecnologías y Seguridad de la Información"/>
    <x v="2"/>
    <x v="5"/>
    <m/>
    <s v="x"/>
    <s v="Correctiva"/>
    <s v="solicitar sensibilizaciones en el manejo de los archivos físicos y digitales."/>
    <x v="5"/>
    <x v="5"/>
    <n v="502"/>
    <x v="0"/>
    <s v="Capacitaciones"/>
    <s v="CANTIDAD"/>
    <n v="1"/>
    <m/>
    <m/>
    <s v="JAIRO ADRIANO ARTEAGA VELASQUEZ"/>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14"/>
  </r>
  <r>
    <s v="AUDITORÍA INTERNA "/>
    <m/>
    <d v="2020-05-08T00:00:00"/>
    <x v="0"/>
    <s v="No Conformidad No.4 No se da cumplimiento en su totalidad a la actividad No 10 del procedimiento en lo que_x000a_corresponde a: “… Transferir las series documentales de los archivos de gestión al archivo central o Semiactivo, de_x000a_acuerdo a lo estipulado en la tabla de retención documental y diligenciando el formato único de Transferencias_x000a_documentales. …”"/>
    <s v="La mayoría de los integrantes del GCEA no revisan ni gestionan oportunamente la solicitudes que llegan a través del aplicativo Orfeo y falta conocimiento avanzado de manejo de archivo físico por parte del asistente administrativo. "/>
    <s v="Gestión de Tecnologías y Seguridad de la Información"/>
    <x v="2"/>
    <x v="5"/>
    <m/>
    <s v="x"/>
    <s v="Correctiva"/>
    <s v="Control de gestión de archivos digitales"/>
    <x v="5"/>
    <x v="5"/>
    <n v="502"/>
    <x v="0"/>
    <s v="Estado de Orfeos de la Dependencia"/>
    <s v="CANTIDAD"/>
    <n v="1"/>
    <m/>
    <m/>
    <s v="JAIRO ADRIANO ARTEAGA VELASQUEZ"/>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15"/>
  </r>
  <r>
    <s v="AUDITORÍA INTERNA "/>
    <m/>
    <d v="2019-11-30T00:00:00"/>
    <x v="0"/>
    <s v="No Conformidad No 8:Se registran elementos recibidos en comodatos-administración que de acuerdo con la información suministrada en la auditoria, estos elementos no son de responsabilidad de la entidad como la casa y los paneles solares que se encuentran asignados a la sede de Nuquí ocasionando gastos por concepto de seguros entre otros."/>
    <s v="Están pendientes los trámites para liquidar el comodato y el convenio establecidos con la Alcaldía y Fontur. "/>
    <s v="Gestión de Recursos Físicos"/>
    <x v="3"/>
    <x v="6"/>
    <m/>
    <s v="x"/>
    <s v="Correctiva"/>
    <s v="Relizar las acciones pertinentes para la liquidacion total del comodato dejando implmentaado el procedimeinto de reitoro de los equipos del inventario del Parque."/>
    <x v="6"/>
    <x v="6"/>
    <n v="762"/>
    <x v="0"/>
    <s v="Comunicaciones"/>
    <s v="CANTIDAD"/>
    <n v="1"/>
    <d v="2022-05-13T00:00:00"/>
    <s v="Se identifico el comodato o préstamo de uso a titulo precario No.NQ-CM-002-14 con el cual se tiene el punto de promoción y divulgación de parques nacionales naturales de Colombia y desarrollo de programas de apoyo a las comunidades artesanales de la localidad del municipio de Nuquí Chocó; sin embargo esta liderado por la unidad administrativa especial de aeronáutica civil; firmado en su entonces por la doctora Julia Miranda Londoño quien era la Directora General de PNNC y la directora del la Aeronáutica Regional Antioquia._x000a_Por lo anterior se viene gestionando con NC la firma de acta de restitución de inmueble en comodato para la entrega de los equipos y el retiro del inventario de la DTPA._x000a_Evidencias:_x000a_-Contrato de comodato No. NQ-CM-002-14_x000a_-Acta de restitución inmueble en comodato de la Aeronáutica civil unidad administrativa especial_x000a_-Remisión de acta a NC para firma"/>
    <s v="YESMINDELID RIAÑO SASTRE"/>
    <m/>
    <m/>
    <m/>
    <x v="0"/>
    <x v="0"/>
    <s v="Suscrito según memorando No. 20201200006463 del 13 de agosto de 2020._x000a_Se autoriza prorroga según memorando 20201200011083 del 4/12/2020. _x000a_Mediante memorando No. 20217500010333 del 16/06/2021, se presentan las evidencias de avance para el cumplimiento.._x000a_Medainte memorando No. 20217500013533 del 6/08/2021 se presenta porrroga hasta el 30/11/2021_x000a_Medainte memorando No.20211200007093 del 11/08/2021  se prorroga  la accion._x000a_Mediante radicado 20217500023503 del 31/12/21 del 31/12/2021  solicta prorroga de la acción_x000a_Se requiere mediante memorando 20221200002833 del 30/03/2022_x000a_Se requiere mediante radicado 20221200009433 del 29 de septiembre de 2022_x000a_Se da respuesta mediante memorando 20221200012183 del 27/12/2022_x000a_06/06/20023: Mediante memorando No.20231200002943 de fecha 24 de mayo de 2023, se requirió al responsable evidencia de las acciones vencidas ._x000a_"/>
    <n v="16"/>
  </r>
  <r>
    <s v="AUDITORÍA INTERNA "/>
    <m/>
    <d v="2020-08-18T00:00:00"/>
    <x v="0"/>
    <s v="No conformidad No.3. No se evidenció el consecutivo en el listado de visitantes y control de recaudo presentado por PNN Old Providence, en el mes de febrero de 2020, es decir, que se cumple parcialmente las actividades 7 y 9 del procedimiento Recaudo y registro de ingreso. Es necesario llevar un control del resumen de la boletería vendida."/>
    <s v="No hubo un punto de control que nos permitiera evidenciar el consecutivo faltante dado que correspondia a exento y por ende no afectaba el reporte financiero"/>
    <s v="Gestión de Recursos Financieros"/>
    <x v="0"/>
    <x v="1"/>
    <m/>
    <s v="x"/>
    <s v="Correctiva"/>
    <s v="Establecer un punto de control con el profesional de ecoturismo y contador de la DTCA a fin de garantizar el consecutivo en la boletaria independiente que afecte o no el valor recaudado "/>
    <x v="7"/>
    <x v="1"/>
    <n v="517"/>
    <x v="0"/>
    <s v="Consecutivo de facturacion del pnn old providence "/>
    <s v="PORCENTAJE"/>
    <n v="1"/>
    <m/>
    <m/>
    <s v="FANNY SABOGAL AGUDELO"/>
    <m/>
    <m/>
    <m/>
    <x v="0"/>
    <x v="0"/>
    <s v="Solicitud de suscripción PM-PG 2020430004783 07102020, sucripción del PM orfeo 2020120008943 del 29102020._x000a_Con Orfeo No. 20211200001813 del 8 de marzo de 2021 el Grupo de Control Interno aprobó la prórroga._x000a_El Grupo de Control Interno con Orfeo N. 20211200009393 del 30 de septiembre concedio prórroga hasta el  30 de junio de 2022._x000a_El Grupo de Control Interno con Orfeo N. 20221200008613 del 04 de agosto concedio prórroga hasta el  30 de noviembre de 2022._x000a_06/06/20023: Mediante memorando No.20231200002913 de fecha 23 de mayo de 2023, se requirió al responsable evidencia de las acciones vencidas ."/>
    <n v="17"/>
  </r>
  <r>
    <s v="AUDITORIA INTERNA "/>
    <m/>
    <d v="2022-09-12T00:00:00"/>
    <x v="0"/>
    <s v="No Conformidad #3: Como resultado de la verificación de los documentos a cargo del Proceso Administración y Manejo del Sistema_x000a_de Parques Nacionales Naturales, se evidenció que trece (13) documentos de veinticuatro (24) disponibles en el_x000a_Modelo Integrado de Planeación y Gestión- SGI no se encuentran elaborados y/o presentan inconsistencia en_x000a_cuanto a la definición de algunas características de los mismos, incumplimiento con los lineamientos estipulados_x000a_en el instructivo Elaboración, Actualización y Derogación de Documentos del Sistema de Gestión Integrado – SGI. "/>
    <s v="No hay socialización ni orientación a los temáticos encargados de los documentos  en base al instructivo Elaboración, Actualización y Derogación de Documentos del Sistema de Gestión Integrado – SGI, para  la actualización de  documentos."/>
    <s v="Administración y Manejo del Sistema de Parques Nacionales Naturales"/>
    <x v="2"/>
    <x v="7"/>
    <m/>
    <s v="x"/>
    <s v="Correctiva"/>
    <s v="Analizar las incosistencias de los documentos,hacer los ajustes requeridos y solicitar la oficialización a la OAP."/>
    <x v="8"/>
    <x v="7"/>
    <s v="CERRADA"/>
    <x v="1"/>
    <s v="Docuemntos oficializados_x000a_"/>
    <s v="CANTIDAD"/>
    <n v="13"/>
    <m/>
    <m/>
    <s v="PAULA ANDREA ARCINIEGAS "/>
    <m/>
    <m/>
    <m/>
    <x v="1"/>
    <x v="2"/>
    <s v="Se aprueba plan de mejora con Orfeo No 20221200010013 de fecha 25/10/2022_x000a_19/04/203: Mediante memorando no. 20222200004283 de fecha 27-12-2022 el responsable solicita prórroga para la  acción correctiva para el 30 de abril de 2023._x000a_19/04/2023: Mediante memorando no. 20221200012323 de fecha 30-12-2022 el Grupo de Control Interno concedió la prórroga para el día 30 de abril de 2023 _x000a_20/04/2023: Mediante memorando no. 20232200000313 de fecha 30-01-2023 el responsable allegó el primer avance correspondiente a la primera acción correctiva._x000a_20/04/2023: El Grupo de Control Interno validó la evidencia suministrada por el responsable,constatando la socialización de los documentos sujetos a actualizción y derogación del Sistema de Gestión Inetegrado (SGI), por medio de la trazabilidad de correos electrónicos de fechas19 de agosto de 2022, 6 de octubre de 2022,7 de octubre de 2022, 21 de octubre de 2022, en los cuales se indicarón pautas para el procedimiento._x000a_20/04/2023: Por medio de memorando no 20231200001763 de fecha 27-03-2023 el Grupo de Control Interno informó los avances de gestión se reciben solo cuando se haya cumplido con la actividad en su totatalidad._x000a_8/06/2023: Mediante memorando No.20232200001013 de fecha 25/04/2023, el responsable solicitó prórroga para el cumplimiento de la acción, ya que  los documentos que hacen parte de las actualizaciones y ajustes son de la linea tematica de educacidn ambiental. Esta linea se integra  al proceso de gestidn de comunicaciones y los ajustes en los documentos deben tener directrices impartidas desde su nuevo proceso_x000a_8/06/2023: Mediante memorando No.20231200002803 del 17 de mayo de 2023 se concedió prorroga hasta el 30 de septiembre de 2023_x000a_17/10/2023: Mediante memorando No.20232200002373 del 22 de septiembre de 2023, el reponsable remitió solicutd de prórroga para el cumplimiento de la acción, ya que han presentando dificultades para los ajustes de los documentos pendientes, el Grupo de Control Interno evaluó la justificiacón y mediante memorando No. 20231200006003 del 17 de octubre de 2023  informó la ampliación para la ejecución de la acción, con fecha del 30 de octubre de 2023. Adicionalmente recalco el cumplimiento de la misma ya que es la tercera aprobación de prórroga. _x000a_8/11/2023: Mediante memorando No. 20232200002863  del 25 de octubre   el responsable remitió evidencia, el Grupo de Control Interno verificó la validéz de los soportes por lo cual mediante memorando No.20231200006373 del 8 de noviembre del 2023 socializó el cierre de la acción No.2 de la No conformidad No.3"/>
    <n v="18"/>
  </r>
  <r>
    <s v="AUDITORÍA INTERNA "/>
    <m/>
    <d v="2020-11-27T00:00:00"/>
    <x v="0"/>
    <s v="NO CONFORMIDAD No. 3: No se evidenció cumplimiento por parte del Parque Nacional Natural Gorgona a lo establecido en la actividad No 8 del procedimiento Gestión del Riesgo de Desastres Naturales y Socionaturales._x000a__x000a_Actividad No 8: Socializar el Plan de Emergencia y Contingencia por Desastres Naturales y Socionaturales a los Consejos Municipales y Departamentales de Gestión del Riesgo."/>
    <s v="No se aplicó el procedimiento como está establecido en la actividad No. 8, en lo que corresponde al procedimiento de Gestión del Riesgo de Desastres Naturales"/>
    <s v="Administración y Manejo del Sistema de Parques Nacionales Naturales"/>
    <x v="3"/>
    <x v="8"/>
    <m/>
    <s v="x"/>
    <s v="Correctiva"/>
    <s v="Aplicación y cumplimiento del procedimiento de Gestión de Riesgo de Desastres Naturales, en lo correspondiente a la gestión con los  los Consejos Municipales y Departamentales de Gestión del Riesgo, para incluir en las agendas de las reuniones la socialización del plan de Emergencia y Contingencia  por Desastres Naturales  del PNN Gorgona"/>
    <x v="9"/>
    <x v="8"/>
    <n v="274"/>
    <x v="0"/>
    <s v="No. socializaciones programadas/ socializaciones ejecutadas"/>
    <s v="CANTIDAD"/>
    <n v="4"/>
    <d v="2022-11-10T00:00:00"/>
    <s v="Se generó un espacio, con el equipo de trabajo del PNNG,  asi como, con entidades residentes  y organismos residentes en el AP, en donde, se socializó el Plan de Emergencia y contingencias de desastres naturales._x000a_-Registro fotográfico del espacio_x000a_-Lista y ayuda de memoria del espacio generado."/>
    <s v="PAULA ANDREA ARCINIEGAS"/>
    <m/>
    <m/>
    <m/>
    <x v="0"/>
    <x v="0"/>
    <s v="SUSCRITO MEDIANTE ORFEO No 20211200000943 DEL 02-02-2021._x000a_Mediante memo 20217500023503 del 31/12/21 indica que esta en proceso de actualización,  Se requiere mediante memorando 20221200002833 del 30/03/2022_x000a_Se hace seguimiento con el enlace de calidad de la DTPA el día 28 de septiembre de 2022  mediante reunión_x000a_Se requiere mediante radicado 20221200009433 del 29 de septiembre de 2022_x000a_Se da respuesta con memorando 20221200011203 del  29/11/2022_x000a__x000a_27/06/2023: Mediante memorando No. 20231200002823 de 23 de mayo de 2023, el Grupo de Control Interno Solicito evidencias de las acciones vencidas._x000a__x000a_27/06/2023: Mediante memorando No 20237500011203 del 29 de mayo de 2023, el responsable comunió que el  Plan de Emergencia y contingencias de desastres naturales no se en cuentra aprobado._x000a__x000a__x000a_27/06/2023:  Mediante memorando No. 20231200002823 de 31 de mayo de 2023, el Grupo de Control Interno informó nuevo plazo de entrega para la acción de la No Conformidad No. 3  hasta el 31 de julio de 2023."/>
    <n v="19"/>
  </r>
  <r>
    <s v="AUDITORÍA INTERNA "/>
    <n v="259"/>
    <d v="2020-11-23T00:00:00"/>
    <x v="0"/>
    <s v="NO CONFORMIDAD No. 5: Se evidencia en contratos de obra y suministro, falta de acta de liquidación del contrato, lo que implica incumplimiento a la actividad 13 del procedimiento ABS_PR_05."/>
    <s v="No se realizo la supervisión de los contratos de obra y suministro en la actividad correspondiente a su liquidación a efectos de proceder de manera oportuna."/>
    <s v="Gestión Contractual"/>
    <x v="3"/>
    <x v="9"/>
    <m/>
    <s v="x"/>
    <s v="Correctiva"/>
    <s v="Proceder con la liquidación de los contratos de obra y de suministro de la vigencia 2019. "/>
    <x v="10"/>
    <x v="9"/>
    <n v="455"/>
    <x v="0"/>
    <s v="Actas de liquidación elaboradas, firmadas y publicadas."/>
    <s v="PORCENTAJE"/>
    <n v="1"/>
    <m/>
    <m/>
    <s v="MARIA MERCEDES MEDINA"/>
    <m/>
    <m/>
    <m/>
    <x v="0"/>
    <x v="0"/>
    <s v="Suscrito mediante  Orfeo  radicado  No 20211200003113 DEL 26-04-2021._x000a_ Se requiere mediante memorando 20221200002833 del 30/03/2022 _x000a_Se requiere mediante radicado 20221200009433 del 29 de septiembre de 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n v="20"/>
  </r>
  <r>
    <s v="AUDITORIA INTERNA "/>
    <m/>
    <d v="2022-10-20T00:00:00"/>
    <x v="0"/>
    <s v="NO CONFORMIDAD 10: GRUPO DE TALENTO HUMANO De acuerdo con la revisión de los expedientes 2021440610100008E,.20214406101000024E, 2015440610100006E, 20154406101000011E, 2021440610100005E, 20164406101000003E, se evidencia que no se realizó la evaluación médica de retiro conforme lo descrito en la actividad del procedimiento GTH_PR_26_Desvinculacion_asistida_V_1."/>
    <s v="El procedimiento GTH_PR_26_Desvinculacion_asistida_V_1 se encuentra desactualizado  "/>
    <s v="Gestión del Talento Humano"/>
    <x v="2"/>
    <x v="10"/>
    <m/>
    <s v="x"/>
    <s v="Correctiva"/>
    <s v="Socializar el procedimiento GTH_PR_26_Desvinculacion_asistida_V_1"/>
    <x v="11"/>
    <x v="3"/>
    <n v="275"/>
    <x v="0"/>
    <s v="procedimiento GTH_PR_26_Desvinculacion_asistida_V_1 socializado"/>
    <s v="CANTIDAD"/>
    <n v="1"/>
    <m/>
    <m/>
    <s v="FANNY SABOGAL AGUDELO"/>
    <m/>
    <m/>
    <m/>
    <x v="0"/>
    <x v="0"/>
    <s v="Mediante memorando con radicado Orfeo No 20221200011333 de fecha 5 diciembre de 2022 se aprobó la suscripción del plan de mejoramiento. _x000a_15/12/2023: Mediante memorando No. 20231200007233 del 4 de diciembre de 2023, se requirio evidencias de las acciones que se encuenrtan en estado abierto vencidas con el fin de actualizar la matriz."/>
    <n v="21"/>
  </r>
  <r>
    <s v="AUDITORÍA INTERNA "/>
    <m/>
    <d v="2021-07-22T00:00:00"/>
    <x v="0"/>
    <s v="NO CONFORMIDAD No.3 No se evidenciaron los soportes de Facturación por concepto de servicio de alimentos y bebidas para las vigencias 2015 y 2016."/>
    <s v="Falta de apropiación de la normatividad de archivo y técnicas gestión documental "/>
    <s v="Gestión Documental"/>
    <x v="0"/>
    <x v="3"/>
    <m/>
    <s v="x"/>
    <s v="Correctiva"/>
    <s v="Archivar copia digital de las facturas generadas a partir de 2021  por la Empresa Comunitaria _x000a__x000a_"/>
    <x v="12"/>
    <x v="10"/>
    <n v="366"/>
    <x v="0"/>
    <s v="Copia digital de las facturas generadas "/>
    <s v="PORCENTAJE"/>
    <n v="1"/>
    <d v="2022-11-11T00:00:00"/>
    <s v="Se ha avanzado, sin embargo a la fecha no ha sido posible tener todas las copias digitales. En virtud de la anterior se solicita prórroga a 30/11/2022"/>
    <s v="FANNY SABOGAL AGUDELO"/>
    <m/>
    <m/>
    <m/>
    <x v="0"/>
    <x v="0"/>
    <s v="Se suscribe mendiante memorando 20211200009203 de fecha 28 de septiembre de 2021 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con radicado Orfeo No 20226510002483 del 02 de noviembre de 2022 la Dirección Teritorial remite el reporte de avances de la acción y solicita reprogramación en la fecha de cumplimiento, a lo cual el GCI mediante memorando con radicado Orfeo No 20221200011433 del 05 de diciembre de 2022 comunica que se otorga la prorroga para cumplimiento de la acción hasta el 09 de diciembre de 2022. _x000a__x000a_Se recibe memorando Orfeo No 20226510002743 del 23/12/2022 donde se eallegan soportes de las gestiones adelantadas para el cumplimiento del plan de mejoera y se da respuesta con memorando No 20221200012133 de fecha 27 de diciembre de 2022, donde se prorroga de la acción hasta el 30/03/2022_x000a_20/04/2023: Mediante memorando no.20236660000733  de fecha 23-02-2023 el responsable solicitó prórroga para el cumplimiento del Plan de Mejoramiento para la fecha 30/04/2023, a causa de que las facturas que se deben_x000a_archivar deben ser remitidas por el Eco Hotel La Cocotera, y a pesar de las solicitudes no se han recibido respuesta alguna. _x000a__x000a_20/04/2023: El Grupo de Control Interno mediangte memorando no. 20231200001353 de fecha  28/02/2023 concedió la prórroga para el cumplimiento de la acción propuesta."/>
    <n v="22"/>
  </r>
  <r>
    <s v="AUDITORÍA INTERNA "/>
    <n v="352"/>
    <d v="2021-07-22T00:00:00"/>
    <x v="0"/>
    <s v="NO CONFORMIDAD No.12 Los inventarios no se encuentran actualizados. Año tras año se registran las mismas observaciones sobre los mismos elementos que por su naturaleza y estado deben ser reparados, devueltos o reintegrados para el trámite administrativo correspondiente, la infraestructura registrada no involucra los elementos descritos en el otrosí No.3 suscrito el 18 de septiembre de 2013, acuerdo PRIMERO que modifica la Cláusula No.2 alcance, incumpliendo lo establecido en la Obligación No.10 de la Cláusula No.6 del Contrato de Ecoturismo Comunitario No.001 de 2008 entre Parques Nacionales Naturales de Colombia y la Empresa Comunitaria “Nativos Activos”."/>
    <s v=" Desconocimiento del documento de inventario sobre el cual se deberían realizar las actualizaciones_x0009__x0009__x0009__x000a__x0009__x0009__x0009__x000a__x0009__x0009__x0009__x000a__x0009__x0009__x0009__x000a__x0009__x0009__x0009_"/>
    <s v="Gestión de Recursos Físicos"/>
    <x v="0"/>
    <x v="3"/>
    <m/>
    <s v="x"/>
    <s v="Correctiva"/>
    <s v="Realizar las gestiones pertinentes para la actualización del inventario "/>
    <x v="12"/>
    <x v="3"/>
    <n v="275"/>
    <x v="0"/>
    <s v="Formato Inventario de elementos /cuentadante GRF_FO_17"/>
    <s v="CANTIDAD"/>
    <n v="1"/>
    <d v="2022-06-10T00:00:00"/>
    <s v="EL área avanza en la gestión para la actualización del inventario de la cocotera. Se anexan (Anexo 15. listado de asistencia con la DTCA, Anexo 16. Memorando de solicitud inventario Cocotera) Se solicita ampliar la fecha de cumplimiento hasta el  30 de Noviembre de 2022"/>
    <s v="FANNY SABOGAL AGUDELO"/>
    <m/>
    <m/>
    <m/>
    <x v="0"/>
    <x v="0"/>
    <s v="Se suscribe mendiante memorando 20211200009203_x000a__x000a_Mediante Orfeo 20221200006543 de fecha 28 de junio de 2022, se da respuesta a memorando radicado por la Dirección Territorial Caribe con Orfeo No 20226510001993 de fecha 10 de junio de 2022, donde se solicita la reprogramación de la acción al 30 de julio de 2022. por lo que se procede a la reprogramación. 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_x000a__x000a_Mediante memorando con radicado Orfeo No 20226510002483 del 02 de noviembre de 2022 la Dirección Teritorial remite el reporte de avances de la acción y solicita reprogramación en la fecha de cumplimiento, a lo cual el GCI mediante memorando con radicado Orfeo No 20221200011433 del 05 de diciembre de 2022 comunica que se otorga la prorroga para cumplimiento de la acción hasta el 09 de diciembre de 2022. _x000a__x000a_Se recibe memorando Orfeo No 20226510002743 del 23/12/2022 donde se eallegan soportes de las gestiones adelantadas para el cumplimiento del plan de mejoera y se da respuesta con memorando No 20221200012133 de fecha 27 de diciembre de 2022,, donde se prorroga de la acción hasta el 28/02/2023_x000a__x000a_GCI:20/04/2023: Medianete memorando no 20236660000733 de fecha 3-02-2023 el responsable solicita prórroga para la fecha 30/05/2023 para el cumplimiento del Plan de Mejoramiento._x000a__x000a_GCI:20/04/2023: Medianete memorando no 20231200001353 de fecha 28-02-2023l Grupo de Control Interno concedió prórroga con fecha de 30/05/2023_x000a__x000a_28/06/2023: mediante memorando N° 20231200003783 del 28 de junio de 2023 se concede prorroga hasta el 30 de julio de 2023"/>
    <n v="23"/>
  </r>
  <r>
    <s v="AUDITORÍA INTERNA "/>
    <m/>
    <d v="2021-07-22T00:00:00"/>
    <x v="0"/>
    <s v="NO CONFORMIDAD No.29 En verificación de la Primera Fase de auditoria no se evidenció cumplimiento de la acreditación de la afiliación y pago de Seguridad Social para los trabajadores asociados al contrato. Para la vigencia 2016 falta la acreditación para los meses enero, febrero, marzo y noviembre y para la vigencia 2020 faltan las evidencias de los meses de abril, mayo junio y julio respectivamente, por lo anterior no se está dando cumplimiento a la obligación No.26, de la cláusula No.6 del Contrato de Ecoturismo Comunitario No.001 de 2008._x000a_ _x000a_"/>
    <s v="Falencias en el ejercicio de la supervisión _x000a_   _x000a__x0009__x0009__x0009__x000a__x0009__x0009__x0009__x000a__x0009__x0009__x0009__x000a__x0009__x0009__x0009_"/>
    <s v="Gestión Documental"/>
    <x v="0"/>
    <x v="3"/>
    <m/>
    <s v="x"/>
    <s v="De Corrección"/>
    <s v="Almacenar acreditación por parte del Representante Legal de la Empresa Comunitaria  de la afiliación y pago de Seguridad Social para los trabajadores asociados al contrato para los periodos enero, febrero, marzo y noviembre 2016 y  abril, mayo junio y julio 2020"/>
    <x v="12"/>
    <x v="11"/>
    <n v="508"/>
    <x v="0"/>
    <s v="Documento - acreditación "/>
    <s v="CANTIDAD"/>
    <n v="8"/>
    <d v="2022-11-02T00:00:00"/>
    <s v="La ECNA remitio al AP copia de las planillas de aportes correspondientes al primer semestre del 2022, se continua realizando el seguimiento Anexo 20. Planillas de aportes 2022. Se solicita prorroga hasta el 30 de noviembre para adjuntar las planillas faltantes "/>
    <s v="FANNY SABOGAL AGUDELO"/>
    <m/>
    <m/>
    <m/>
    <x v="0"/>
    <x v="0"/>
    <s v="Se suscribe mendiante memorando 20211200009203 de fecha 28 de septiembre de 2021 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con radicado Orfeo No 20226510002483 del 02 de noviembre de 2022 la Dirección Territorial remitió el reporte de evidencias de la acción. El Grupo de Control Interno mediante memorando con radicado Orfeo No 20221200011433 del 05 de diciembre de 2022 comunica que se otorga el plazo de reprogramación de la acción para el 09 de diciembre de 2022._x000a__x000a_28/06/2023: mediante memorando No 20231200003783 del 28 de junio de 2023 se solicita aclarar evidencia para proceder con el cierre._x000a__x000a_"/>
    <n v="24"/>
  </r>
  <r>
    <s v="AUDITORÍA INTERNA "/>
    <n v="397"/>
    <d v="2021-06-30T00:00:00"/>
    <x v="0"/>
    <s v="NO CONFORMIDAD No. 1: No efectuar otro si a la cláusula 35 del contrato de concesión No. 001 de 2016, que aclarare o derogare la necesidad de la existencia de la póliza de calidad y estabilidad de obras"/>
    <s v="No se tuvo en cuenta solicitar la realización del Otro si del contrato."/>
    <s v="Sostenibilidad Financiera y Negocios Ambientales"/>
    <x v="3"/>
    <x v="8"/>
    <m/>
    <s v="x"/>
    <s v="Correctiva"/>
    <s v=" Solicitar mediante memorando interno la eliminación de la exigencia de la póliza de calidad y estabilidad de la obra para que la SSNA realice la respectiva modificación contractual. "/>
    <x v="13"/>
    <x v="12"/>
    <n v="851"/>
    <x v="0"/>
    <s v="Solicitud de Modificación del contrato "/>
    <s v="CANTIDAD"/>
    <n v="1"/>
    <d v="2022-11-10T00:00:00"/>
    <s v="Se remitió la solicitud a la oficina SSNA, con el fin de eliminar la exigencia de la póliza de calidad y espabilidad de obra _x000a_-Solicitud de eliminación de la exigencia de póliza de calidad y estabilidad de obra."/>
    <s v="MARIA MERCEDES MEDINA - ABOGADA 2"/>
    <m/>
    <m/>
    <m/>
    <x v="0"/>
    <x v="0"/>
    <s v="Se suscribe mediante memorando   2021120001010 del 19/10/2021_x000a_ Se requiere mediante memorando 20221200002833 del 30/03/2022_x000a_Se requiere mediante memorando 20221200006563 del 28-06-2022_x000a_Se hace seguimiento con el enlace de calidad de la DTPA el día 29 de agosto de 2022 mediante reunión_x000a_Se hace seguimiento con el enlace de calidad de la DTPA el día 28 de septiembre de 2022  mediante reunión_x000a_Se requiere mediante radicado 20221200009433 del 29 de septiembre de 2022_x000a_Se da respuesta con memorando 20221200011203 del 29/11/2022_x000a_Se da respuesta con memorando 20221200012183 del 27/12/2022_x000a_21/09/2023: Con memorando 20231200004543 del 11 de agosto de 2023, se reitera el memorando 20231200012183 del 27 de diciembre de 2022 donde se solicitaron las evidencias de las acciones vencidas._x000a_Con memorando 20237500017393 del 16 de agosto de 2023, se dió respuesta por la DTP, remitiendo la evidencia de envío del memorando con radicación 20227670008733 de fecha 20-05-2022 a la Subdirección de Sostenibilidad y Negocios Ambientales y al Grupo de Contratación, asunto  Solicitud de OTRO SI retiro necesidad de la existencia de la pólica de calidad y estabilidad de la obra._x000a_"/>
    <n v="25"/>
  </r>
  <r>
    <s v="AUDITORÍA INTERNA "/>
    <n v="423"/>
    <d v="2021-06-30T00:00:00"/>
    <x v="0"/>
    <s v="NO CONFORMIDAD No. 27: No se encontró en el desarrollo de la auditoría interna al Contrato de Concesión No. 001 de 2016 – Unión Temporal Concesión Gorgona para las Vigencias 2016- 2020, evidencia que demuestre el cumplimiento de la Cláusula No.15 Obligaciones del Concesionario: 15.2) Obligaciones Durante la Ejecución, 15.2.3) Obligaciones relacionadas con la Ac-utilización de las fichas técnicas de acuerdo con los mantenimientos realizados."/>
    <s v="Porque existe desconocimiento por parte del supervisor del contrato de concesión del requerimiento de documentar el seguimiento al plan de mantenimiento. "/>
    <s v="Sostenibilidad Financiera y Negocios Ambientales"/>
    <x v="3"/>
    <x v="8"/>
    <m/>
    <s v="x"/>
    <s v="De Corrección"/>
    <s v="Solicitar a la concesión la entrega de las fichas tecnicas de los mantenimientos ejecutados durante la ejecución del contrato_x000a_Crear un expediente virtual  (Drive) que contenga todos los documentos del seguimiento a la ejecución del contrato desde su inicio a la fecha, incluyendo las fichas tecnicas de acuerdo con los mantenimiento realizados "/>
    <x v="14"/>
    <x v="13"/>
    <n v="670"/>
    <x v="0"/>
    <s v="Memorando Carpeta Virtual"/>
    <s v="Unidad"/>
    <n v="2"/>
    <d v="2022-11-10T00:00:00"/>
    <s v="Se solicito en reunión realizada el 25 de junio de 2022 las fichas técnicas de los mantenimiento efectuados por la concesión, recibiendo de parte de la administración informes con los mantenimiento efectuados; sin embargo, en estos no se han implementados los formatos que se tienen desde PNNC para el mantenimiento de las infraestructura, por lo tanto en reunión realizada en el mes de julio en el AP, se socializa al administrador encargado los formatos y se solicitó nuevamente su entrega; en donde, a la fecha se recibieron los reportes adjuntos en la carpeta de evidencias; cargándose de igual forma en la carpeta compartida en drive._x000a_-Acta de reunión_x000a_-Lista de asistencia_x000a_-Acta de comité operativo Julio_x000a_-Informes de mantenimiento"/>
    <s v="MARIA MERCEDES MEDINA - ABOGADA 2"/>
    <m/>
    <m/>
    <m/>
    <x v="0"/>
    <x v="0"/>
    <s v="Se suscribe mediante memorando  2021120001010 del 19/10/2021_x000a_Mediante memorando  20211200012103 del 21/12/2021 se indica que no sirvio archivo de evidencias _x000a_Se prorroga mediante radicado 20221200004013 del 29-04-2022 hasta el 30/06/2022_x000a_Se requiere mediante radicado 20221200006563 del 28-06-2022_x000a_Se hace seguimiento con el enlace de calidad de la DTPA el día 29 de agosto de 2022 mediante reunión_x000a_Se hace seguimiento con el enlace de calidad de la DTPA el día 28 de septiembre de 2022  mediante reunión_x000a_Se requiere mediante radicado 20221200009433 del 29 de septiembre de 2022_x000a_Se da respuesta con memorando 20221200012183 del 27/12/2022_x000a_26/09/2023: Con memorando 20231200004543 del 11/08/2023 se requirieron evidencias del cumplimiento de las acciones._x000a_La DTP da respuesta con el memorando 20237500017393 del 16 de agosto de 2023"/>
    <n v="26"/>
  </r>
  <r>
    <s v="AUDITORÍA INTERNA "/>
    <n v="519"/>
    <d v="2021-09-22T00:00:00"/>
    <x v="0"/>
    <s v="No Conformidad No.1: No se evidencian en el desarrollo de la auditoría interna al Proceso Gestión de Recursos Financieros - Nivel Central y Direcciones Territoriales, las pre conciliaciones Bancarias correspondientes al procedimiento Gestión Contable – Código: GRFN_PR_15. Por parte del Nivel Territorial incumpliendo la actividad No. 4 y 5. "/>
    <s v="Incumplimiento al procedimiento de gestión contable, que permita realizar seguimiento a partidas conciliatorias dentro del mismo periodo y dar solución a las mismas en pro de no acumular partidas y soportar el proceso en debida forma de conciliaciones bancarias."/>
    <s v="Gestión de Recursos Financieros"/>
    <x v="2"/>
    <x v="4"/>
    <m/>
    <s v="x"/>
    <s v="Correctiva"/>
    <s v="Elaborar las preconciliaciones bancarias y deben constituir un soporte obligatorio para firma de conciliaciones bancarias."/>
    <x v="15"/>
    <x v="4"/>
    <s v="CERRADA"/>
    <x v="1"/>
    <s v="Número de Preconciliaciones mensuales firmadas cada DT y NC"/>
    <s v="CANTIDAD"/>
    <n v="84"/>
    <m/>
    <m/>
    <s v="LUIS EBERTO COCA GONZÁLEZ"/>
    <m/>
    <m/>
    <m/>
    <x v="1"/>
    <x v="3"/>
    <s v="Memorando 220204300001243 del 5 de junio de 2020 solicitud suscripción Plan de Mejoramiento auditoria 2018-2019, suscripción mediante memorando 20201200004353 de junio 11 de 2020. Memorando 202043000202093  de 01092020 y prorroga concedida orfeo 20201200007733 del 24092020. Memorando 20204300004703 del 03112020, solicitud prórroga. Concedida memorando 20201200009733 del 11112020._x000a__x000a_Mediante memorando 20221200002003 de feha de 07 de marzo del 2022, se solicita las evidencias para el  de cierre de las acciones vencidas._x000a__x000a_Esta acción se encuentra en procesos de depuracion en las mesas de trabajo realizadas entre el Grupo de Control Interno y el Grupo de Gestión Financiera, en el plan de mejoramiento del mes de julio se verá reflejado en estado actual de la acción._x000a__x000a_Se mantiene abierta mediante memorando No 20221200006933 del 14 de julio del 2022,  en el cual reposa el acta, la matriz y listados de asistencia de las mesas de trabajo adelantadas entre el Grupo de Gestión Financiera y Control Interno,  en cuanto no se evidenciaron las actas de socialización del procedimiento._x000a__x000a_Memorando 20221200008883 del 09 de septiembre del 2022, se aprueba refornulación de la acción._x000a__x000a_Memorando 20221200009803 del 11 de octubre del 2022, solicitud remision Plan de Mejoramiento por Porcesos Gestión con la reformulación. 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la reformulación acciones (2) y (9) vigencia 2019-30 marzo 2023.&quot; Plazos acordado entre  la Coordinadora Grupo de Gestión Financiera  y la Coordinadora Grupo Control Interno.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n v="27"/>
  </r>
  <r>
    <s v="AUDITORÍA INTERNA "/>
    <m/>
    <d v="2021-09-22T00:00:00"/>
    <x v="0"/>
    <s v="No Conformidad No. 1: No se evidencian en el desarrollo de la auditoría interna al Proceso Gestión de Recursos Financieros - Nivel Central y  Direcciones Territoriales, las pre conciliaciones Bancarias correspondientes al procedimiento Gestión Contable – Código:  GRFN_PR_15. Por parte del Nivel Territorial incumpliendo la actividad No. 4 y 5"/>
    <s v="Incumplimiento al procedimiento de gestión contable, que permita realizar seguimiento a partidas conciliatorias dentro del mismo periodo y dar solución a las mismas en pro de no acumular partidas y soportar el proceso en debida forma de conciliaciones bancarias."/>
    <s v="Gestión de Recursos Financieros"/>
    <x v="2"/>
    <x v="4"/>
    <m/>
    <s v="x"/>
    <s v="Correctiva"/>
    <s v="Actualizar y socializar el procedimiento incluyendo punto de control que garantice el cumplimiento de las preconciliaciones por parte de las Direcciones Territoriales"/>
    <x v="15"/>
    <x v="4"/>
    <n v="397"/>
    <x v="0"/>
    <s v="Procedimiento actualizado y socializado"/>
    <s v="CANTIDAD"/>
    <n v="1"/>
    <m/>
    <m/>
    <s v="LUIS EBERTO COCA GONZÁLEZ"/>
    <m/>
    <m/>
    <m/>
    <x v="0"/>
    <x v="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1/11/2022 de noviembre 2022 Ampliación del plazo hasta el 30/03/ 2023._x000a__x000a_15/12/2023: Mediante memorando No. 20231200007223 del 4 de diciembre de 2023, se requirio evidencias de las acciones que se encuenrtan en estado abierto vencidas con el fin de actualizar la matriz."/>
    <n v="28"/>
  </r>
  <r>
    <s v="AUDITORÍA INTERNA"/>
    <n v="525"/>
    <d v="2021-09-22T00:00:00"/>
    <x v="0"/>
    <s v="No conformidad 2: Se evidenció que para el cierre de la vigencia 2020 y a marzo de 2021 presenta la DTCA en cuanto a saldos de convenios sin legalizar de la cuenta 190801 un valor de $172.467.257 – FONAM vigencia 2014 y $554.571.162 correspondiente a vigencias anteriores desde la vigencia 2016. De igual forma la DTAO con un saldo sin legalizar de convenios al cierre de la vigencia 2020 y marzo 2021 un valor de $25.000.000. La situación descrita anteriormente trae como consecuencias medidas negativas por parte del Ministerio de Hacienda – GRUPO PAC, en cuanto a la penalización con la no colocación de PAC para PNNC, por el déficit de recaudo fiscal, como se ha advertido en mesa de trabajo con el Ministerio de Hacienda y esto significaría incumplimiento en cuanto al pago de las obligaciones contraídas con proveedores de bienes o servicios de la entidad que pueden terminar en reclamaciones contractuales, incumpliendo el Procedimiento GESTIÓN CONTABLE Código: GRFN_PR_15 – Actividades No. 11 y 15."/>
    <s v="No se ha dado reforzado desde el Nivel Central  con participación de supervisores, contratos, contadores respecto a las implicaciones del no acatamiento de la norma presupuestal y las cláusulas de los contratos respecto a convenios sin ejecución total dentro del año fiscal. Falta seguimiento periódico."/>
    <s v="Gestión de Recursos Financieros"/>
    <x v="4"/>
    <x v="11"/>
    <m/>
    <s v="x"/>
    <s v="Correctiva"/>
    <s v="Realizar una mesa de trabajo integral con Contratos, supervisores, contadores NC y DTS y fijar lineamientos e implicaciones respecto a la ejecución anual de los convenios y dar seguimiento trimestral."/>
    <x v="15"/>
    <x v="1"/>
    <n v="517"/>
    <x v="0"/>
    <s v="Acta mesa de trabajo interdisciplinaria  y número de Informes de seguimiento de saldos en los EEFF Trimestral NC y DTS"/>
    <s v="CANTIDAD"/>
    <n v="29"/>
    <m/>
    <m/>
    <s v="ABOGADA 2"/>
    <s v="LUIS EBERTO COCA GONZÁLEZ"/>
    <m/>
    <m/>
    <x v="0"/>
    <x v="0"/>
    <s v="SUSCRITO MEDIANTE ORFEO No 21-12-2021. Con radicado No. 20221200003373 del 8 de abril se realiza seguimiento y  con la Lider de Calidad, de la DTAO, Diana Medina en reunión celebrada el 26 de abril de 2022 se adjunta acta de reunión, continúa abierta._x000a_Se realiza seguimiento mediante memorando No.20221200005143 del 01/06/2022. _x000a_Se recibe solicitud mediante memorando No. 20226110001143 del 27 de mayo de 2022 para el cambio en la responsabilidad, y se da respuesta con memorando No. 20221200007683 del 02 de agosto del 2022, indicando que una vez, verificada la información por parte del Grupo de Control Interno, se evidenció que la acción anteriormente descrita fue aprobada, con el radicado No. 202112000120 el día 21 de diciembre del 2021 y en el cual se adjuntó la matriz en formato Excel. La línea de aprobación se encuentra relaciona en la fila No 18 del documento.  Así las cosas, se ratifica el compromiso con la acción planteada y se menciona que la fecha de vencimiento se encuentra para el día 30 de noviembre del 2022._x000a_30/06/2023: Mediante memorando 20231200003673 de fecha 28 de junio de 2023 , el Grupo de Control Interno solicitó aclaración sobre el estado de la acción ( Si está abierta o cerrada), a causa de, las fallas presentadas en la matriz de Plan de Mejoramiento por Procesos._x000a__x000a_30/11/2023 Mediante memorando 20231200006913 del 24 de noviembre del 2023, se solicito al responsable las evidencias  de las acciones que se encuentran en estado abierto vencido._x000a__x000a_14/12/2023: Mediante memorando No 20231200008133, del 14 de diciembre del 2023, se hizo requerimiento del cumplimiento de las actividades programadas por el Grupo de Gestión Financiera al interior del Plan de Mejoramiento, actividades que se encuentran vencidas y se hizo requerimiento de la remisión de las evidencias a más tardar el 21 de diciembre de 2023, en carpetas debidamente organizadas por número de no conformidad, observación y acción."/>
    <n v="29"/>
  </r>
  <r>
    <s v="AUDITORÍA INTERNA "/>
    <m/>
    <d v="2021-09-22T00:00:00"/>
    <x v="0"/>
    <s v="NO CONFORMIDAD No. 3:  Se evidenció que existen saldos sin recaudar con corte a 31 de marzo de 2021 por recobro de cartera de incapacidades, el cual presentan saldo de vigencias anteriores de la siguiente manera: (DTOR $ 10.007.184)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
    <s v="Se requiere que a traves de la oficina asesora juridica del nivel central se continue en la revision de estos casos para definir proceso legal que sea efectivo en el cobro de  las incapacidades."/>
    <s v="Gestión de Recursos Financieros"/>
    <x v="2"/>
    <x v="4"/>
    <m/>
    <s v="x"/>
    <s v="De Corrección"/>
    <s v="Remitir al Grupo de Control Interno un memorando solicitando como accion de mejora a esta no conformidad, la gestión de cobro de la cartera al Grupo de Gestión Humana y a los responsables de nomina en las Direcciones Territoriales de acuerdo a las funciones del grupo"/>
    <x v="16"/>
    <x v="4"/>
    <n v="397"/>
    <x v="0"/>
    <s v="Memorando"/>
    <s v="CANTIDAD"/>
    <n v="1"/>
    <m/>
    <m/>
    <s v="LUIS EBERTO COCA GONZÁLEZ"/>
    <m/>
    <m/>
    <m/>
    <x v="0"/>
    <x v="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1/2022 de noviembre 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n v="30"/>
  </r>
  <r>
    <s v="AUDITORÍA INTERNA "/>
    <m/>
    <d v="2021-09-22T00:00:00"/>
    <x v="0"/>
    <s v="NO CONFORMIDAD No. 3:  Se evidenció que existen saldos sin recaudar con corte a 31 de marzo de 2021 por recobro de cartera de incapacidades, el cual presentan saldo de vigencias anteriores de la siguiente manera: (DTOR $ 10.007.184)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
    <s v="Se requiere que a traves de la oficina asesora juridica del nivel central se continue en la revision de estos casos para definir proceso legal que sea efectivo en el cobro de  las incapacidades."/>
    <s v="Gestión de Recursos Financieros"/>
    <x v="2"/>
    <x v="4"/>
    <m/>
    <s v="x"/>
    <s v="Correctiva"/>
    <s v="Mesa de trabajo para analizar los casos especiales entre Grupo de Gestión Humana y Grupo Gestion Financiera para determinar su tratamiento. "/>
    <x v="16"/>
    <x v="4"/>
    <n v="397"/>
    <x v="0"/>
    <s v="Acta "/>
    <s v="CANTIDAD"/>
    <n v="1"/>
    <m/>
    <m/>
    <s v="LUIS EBERTO COCA GONZÁLEZ"/>
    <m/>
    <m/>
    <m/>
    <x v="0"/>
    <x v="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1/2022 de noviembre 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n v="31"/>
  </r>
  <r>
    <s v="AUDITORÍA INTERNA "/>
    <n v="531"/>
    <d v="2021-09-22T00:00:00"/>
    <x v="0"/>
    <s v="NO CONFORMIDAD No. 4: Se evidenció en el informe de la conciliación contable de pasivos de la cuenta 240720001 – Recaudos por clasificar en la conciliación de la DTCA el cual existen saldos por imputar a cierre de la vigencia 2020 por valor de $941.043 y a 31 de marzo un valor de recaudo por clasificar de $940.370, el cual ha sido consolidada por el nivel central – GGF, esta debe revelar de manera exacta, veras y oportuna las cifras en los estados financieros de la entidad, Incumpliendo lo establecido en el Procedimiento Gestión Contable – Código: GRFN_PR_15. Actividad No. 19."/>
    <s v="No se realizan las conciliaciones contables de recaudos por clasificar de manera oportuna"/>
    <s v="Gestión de Recursos Financieros"/>
    <x v="2"/>
    <x v="4"/>
    <m/>
    <s v="x"/>
    <s v="Correctiva"/>
    <s v="Actualizacion de los requisitos para asignacion de PAC mensual, incluyendo como indicador la imputacion de los documentos de recaudo por clasificar de vigencis anteriores."/>
    <x v="15"/>
    <x v="4"/>
    <s v="CERRADA"/>
    <x v="1"/>
    <s v="Número de conciliaciones contables recaudos por clasificar cada DT y NC"/>
    <s v="CANTIDAD"/>
    <n v="84"/>
    <m/>
    <m/>
    <s v="LUIS EBERTO COCA GONZÁLEZ"/>
    <m/>
    <m/>
    <m/>
    <x v="1"/>
    <x v="3"/>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1/2022 de noviembre 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n v="32"/>
  </r>
  <r>
    <s v="AUDITORÍA INTERNA "/>
    <n v="534"/>
    <d v="2021-09-22T00:00:00"/>
    <x v="0"/>
    <s v="NO CONFORMIDAD No. 6: Se evidenció en la conciliación aportada por la Dirección Territorial Caribe-DTCA que se presenta una diferencia en la conciliación de la cuenta de Propiedad Planta y Equipo entre el valor reportado por el grupo de Procesos Corporativo - NEON a 31 de diciembre de 2020 comparado con la cifra reportada en SIIF por un valor de $626.585.800, por concepto de bienes recibidos por concesiones – reversión de bienes a efectos de devolución y a 31 de marzo de 2021 presenta _x000a_una diferencia de $97.376.813. Lo que genera el incumplimiento al Procedimiento GESTIÓN CONTABLE Código: _x000a_GRFN_PR_15 – Actividad No.20."/>
    <s v="No se ha definido un procedimiento contable y administrativo de los contratos de concesión que permita realizar un seguimiento al control de los bienes entregados por el concesionario, y las operaciones realizadas por el concedente en virtud de éstos contratos."/>
    <s v="Gestión de Recursos Financieros"/>
    <x v="2"/>
    <x v="4"/>
    <m/>
    <s v="x"/>
    <s v="Correctiva"/>
    <s v="Definir un procedimiento de tipo contable de concesión"/>
    <x v="15"/>
    <x v="4"/>
    <s v="CERRADA"/>
    <x v="1"/>
    <s v="Número de procedimiento de concesión"/>
    <s v="CANTIDAD"/>
    <n v="1"/>
    <m/>
    <m/>
    <s v="LUIS EBERTO COCA GONZÁLEZ"/>
    <m/>
    <m/>
    <m/>
    <x v="1"/>
    <x v="3"/>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n v="33"/>
  </r>
  <r>
    <s v="AUDITORÍA INTERNA "/>
    <m/>
    <d v="2021-09-22T00:00:00"/>
    <x v="0"/>
    <s v="NO CONFORMIDAD No. 7: Para la vigencia fiscal 2020 no se realizó toma física de inventarios a nivel de la entidad, que permitan realizar la verificación de los registros de propiedad, planta y equipo, depreciaciones, amortizaciones, valorización e identificación y seguimiento bienes registrados y de esta manera establecer con mayor precisión la base para el cálculo de la Depreciación acumulada y por consiguiente revelar cifras que reflejen la realidad económica presentada en Estados Financieros de la entidad toda vez que para el cierre de la vigencia fiscal 2020 la cuenta 1685 -DEPRECIACIÓN ACUMULADA DE PROPIEDADES PLANTA Y EQUIPO, presenta un saldo de $ -24.641.583.397, que corresponde a un 30% sobre el activo revelado en la cuenta de Parque Nacionales Naturales de Colombia, para el caso de PPYE para diciembre 31 de 2020 asciende a un valor revelado de $88.909.858.203._x000a_Es preciso indicar que la revisión realizada en la auditoría ejecutada por la CGR, para la vigencia fiscal 2020 referente a la vida útil de los elementos de PPYE, arrojó que el grupo de elementos auditados debían ser ajustados en su totalidad, lo que genera cambio en la cifra base para el cálculo de la Depreciación Acumulada, es necesario realizar una revisión definitiva de manera global al 100% del inventario de la entidad, (toma física , estado del bien técnico y responsable de cada elemento) siendo esta una de las falencias más representativa en cuanto a revelación, preparación y consolidación de Estados Financieros de la entidad._x000a_Por lo descrito anteriormente no se dio cumplimiento al Procedimiento Gestión Contable –Código: GRFN_PR 15, Actividad No. 30. "/>
    <s v="Se requiere mantener actualizado los inventarios en la direccion territorial  para lograr identificar los bienes que ya no cumplen su función o se encuentran averiados.."/>
    <s v="Gestión de Recursos Financieros"/>
    <x v="2"/>
    <x v="4"/>
    <m/>
    <s v="x"/>
    <s v="De Corrección"/>
    <s v="Memorando a GCI informando la responsabilidad de las dependencias generadoras de información, y solicita el traslado de la no conformidad al Grupo de Procesos Corporativos "/>
    <x v="17"/>
    <x v="4"/>
    <n v="397"/>
    <x v="0"/>
    <s v="Memorando"/>
    <s v="CANTIDAD"/>
    <n v="1"/>
    <m/>
    <m/>
    <s v="LUIS EBERTO COCA GONZÁLEZ"/>
    <m/>
    <m/>
    <m/>
    <x v="0"/>
    <x v="0"/>
    <s v="Suscrito mediante memorando No 20211200012093 del  No 21-12-2021_x000a__x000a_Memorando 20221200009803 del 11 de octubre del 2022, solicitud de evidencias de acciones vencidas.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0/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n v="34"/>
  </r>
  <r>
    <s v="AUDITORÍA INTERNA "/>
    <n v="541"/>
    <d v="2021-09-22T00:00:00"/>
    <x v="0"/>
    <s v="NO CONFORMIDAD No. 10: Se evidenció que existen saldos por imputar con corte a 31 de marzo de 2021, los cuales se reflejan en el reporte consolidado – DTN (Dirección del Tesoro Nacional) por reclasificar de la cuenta 572080 recaudos por valor de $133.541.332."/>
    <s v="Porque no se ha dado cumplimiento al nuevo procedimiento grfn_pr_22_-devolucion-consignaciones-direccion-tesoro-nacional-en-el-portafolio-de-pnn_v_1G12"/>
    <s v="Gestión de Recursos Financieros"/>
    <x v="2"/>
    <x v="4"/>
    <m/>
    <s v="x"/>
    <s v="Correctiva"/>
    <s v="Aplicación de los documentos de recaudo por clasificar correspondientes a devoluciones "/>
    <x v="18"/>
    <x v="4"/>
    <n v="397"/>
    <x v="0"/>
    <s v="DRXC IMPUTADO "/>
    <s v="CANTIDAD"/>
    <n v="11"/>
    <m/>
    <m/>
    <s v="LUIS EBERTO COCA GONZÁLEZ"/>
    <m/>
    <m/>
    <m/>
    <x v="0"/>
    <x v="0"/>
    <s v="Suscrito mediante memorando No 20211200012093 del  No 21-12-2021_x000a__x000a_Se aprueba mediante memorando No  20221200010163 del  27 octubre del 2022, ajuste en la fecha de cumplimiento de la acción.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2/2022  Ampliación del plazo hasta el 30/03/2023._x000a__x000a__x000a_15/12/2023: Mediante memorando No. 20231200007223 del 4 de diciembre de 2023, se requirio evidencias de las acciones que se encuenrtan en estado abierto vencidas con el fin de actualizar la matriz."/>
    <n v="35"/>
  </r>
  <r>
    <s v="AUDITORÍA INTERNA "/>
    <m/>
    <d v="2021-09-22T00:00:00"/>
    <x v="0"/>
    <s v="NO CONFORMIDAD No. 10: Se evidenció que existen saldos por imputar con corte a 31 de marzo de 2021, los cuales se reflejan en el reporte consolidado – DTN (Dirección del Tesoro Nacional) por reclasificar de la cuenta 572080 recaudos por valor de $133.541.332."/>
    <s v="Porque no se ha dado cumplimiento al nuevo procedimiento grfn_pr_22_-devolucion-consignaciones-direccion-tesoro-nacional-en-el-portafolio-de-pnn_v_1G13"/>
    <s v="Gestión de Recursos Financieros"/>
    <x v="2"/>
    <x v="4"/>
    <m/>
    <s v="x"/>
    <s v="Correctiva"/>
    <s v="Mesas de trabajo mensuales con las  DTS previo a la aprobacion de PAC,  realizando seguimiento a la gestión de los documentos pendientes por imputar de vigencia actual y vigencias anteriores"/>
    <x v="19"/>
    <x v="4"/>
    <s v="CERRADA"/>
    <x v="1"/>
    <s v="Mesas de Trabajo"/>
    <s v="CANTIDAD"/>
    <n v="72"/>
    <m/>
    <m/>
    <s v="LUIS EBERTO COCA GONZÁLEZ"/>
    <m/>
    <m/>
    <m/>
    <x v="1"/>
    <x v="3"/>
    <s v="Suscrito mediante memorando No 20211200012093 del  No 21-12-2021_x000a__x000a_Se aprueba mediante memorando No  20221200010163 del  27 octubre del 2022, ajuste en la fecha de cumplimiento de la acción.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15/12/2022  Ampliación del plazo hasta el 30/03/2023._x000a__x000a__x000a_15/12/2023: Mediante memorando No. 20231200007223 del 4 de diciembre de 2023, se requirio evidencias de las acciones que se encuenrtan en estado abierto vencidas con el fin de actualizar la matriz."/>
    <n v="36"/>
  </r>
  <r>
    <s v="AUDITORÍA INTERNA "/>
    <n v="542"/>
    <d v="2021-09-22T00:00:00"/>
    <x v="0"/>
    <s v="NO CONFORMIDAD No. 11 Se evidenció en la conciliación de Operaciones Reciprocas para la cuenta de FONAM al cierre de la vigencia fiscal 2020 que existen diferencias en los saldos reportados a la CGN el cual se deben conciliar con las entidades para establecer los saldos reales en estados financieros."/>
    <s v="Pese a realizar conciliaciones de operaciones recíprocas, No se han reportado a la CGN las entidades que no dan respuesta o corrigen la inconsitencia de manera inoportuna, por lo tanto hay que dejar trazabilidad de que la diferencia presentada no corresponde a la entidad."/>
    <s v="Gestión de Recursos Financieros"/>
    <x v="2"/>
    <x v="4"/>
    <m/>
    <s v="x"/>
    <s v="Correctiva"/>
    <s v="Elaborar respuesta a la CGN de diferencias de reciprocas trimestrales incluyendo en un capítulo las entidades que no han dado respuesta o no han realizado corrección acorde a la solicitud de PNN."/>
    <x v="15"/>
    <x v="4"/>
    <s v="CERRADA"/>
    <x v="1"/>
    <s v="Número de oficios diferencias reciprocas (trimestrales) remitidos a la CGN y a Minambiente por parte de Fonam"/>
    <s v="CANTIDAD"/>
    <n v="6"/>
    <m/>
    <m/>
    <s v="LUIS EBERTO COCA GONZÁLEZ"/>
    <m/>
    <m/>
    <m/>
    <x v="1"/>
    <x v="3"/>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n v="37"/>
  </r>
  <r>
    <s v="AUDITORÍA INTERNA "/>
    <n v="543"/>
    <d v="2021-09-22T00:00:00"/>
    <x v="0"/>
    <s v="NO CONFORMIDAD No. 12 Se evidenció en la conciliación de Operaciones Reciprocas para la cuenta de PNNC – Nación al cierre de la vigencia fiscal 2020 que existen diferencias en los saldos reportados a la CGN, los cuales deben ser conciliados con exactitud para que la revelación de saldos en estados financieros muestre la realidad de los hechos económicos."/>
    <s v="Pese a realizar conciliaciones de operaciones recíprocas, No se han reportado a la CGN las entidades que no dan respuesta o corrigen la inconsitencia de manera inoportuna, por lo tanto hay que dejar trazabilidad de que la diferencia presentada no corresponde a la entidad."/>
    <s v="Gestión de Recursos Financieros"/>
    <x v="2"/>
    <x v="4"/>
    <m/>
    <s v="x"/>
    <s v="Correctiva"/>
    <s v="Elaborar respuesta a la CGN de diferencias de reciprocas trimestrales incluyendo en un capítulo las entidades que no han dado respuesta o no han realizado corrección acorde a la solicitud de PNN."/>
    <x v="15"/>
    <x v="4"/>
    <s v="CERRADA"/>
    <x v="1"/>
    <s v="Número de oficios diferencias reciprocas (trimestrales) remitidos a la CGN y a Minambiente por parte de Fonam"/>
    <s v="CANTIDAD"/>
    <n v="6"/>
    <m/>
    <m/>
    <s v="LUIS EBERTO COCA GONZÁLEZ"/>
    <m/>
    <m/>
    <m/>
    <x v="1"/>
    <x v="3"/>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n v="38"/>
  </r>
  <r>
    <s v="AUDITORÍA INTERNA "/>
    <n v="544"/>
    <d v="2021-09-22T00:00:00"/>
    <x v="0"/>
    <s v="NO CONFORMIDAD No. 13 GGF En el desarrollo de la auditoria se observó una cartera con saldos sin recaudo de la Cuenta – FONAM para al cierre de la vigencia 2020, así: VIGENCIA 2020 ENTRE UNO Y TRES AÑOS MAS DE TRES AÑOS TOTAL, CARTERA $ 7.612.018.320 $ 1.897.678.703 $ 830.549.225 $ 10.340.246.249 Se evidenció que no se está llevando a cabo el recaudo de la cartera, toda vez que se presentan en los estados financieros con corte a diciembre de 2020 saldos pendientes del trámite del recaudo con una antigüedad de más de tres años, que se puede materializar en el riesgo por la no recuperación del recaudo por expiración de vigencia de estos saldos, afectando el flujo de caja de la entidad. Por otra parte, se hace necesario crear el Comité de Cartera en cumplimiento de la Resolución No. 494 de 2018 y la elaboración del manual con las políticas de recaudo de cartera para la entidad. Por lo cual no se está dando cumplimiento al Procedimiento Gestión Cartera. GRFN_PR_ 20 Actividad No.5."/>
    <s v="La insuficiencia  de personal afecta de manera significativa la gestión de seguiniento y control de las actividades de cartera especialmente las de recaudo y el pago por parte del tercero. "/>
    <s v="Gestión de Recursos Financieros"/>
    <x v="2"/>
    <x v="4"/>
    <m/>
    <s v="x"/>
    <s v="De Mejora"/>
    <s v=" Las acciones de segumiento se realizarán  de manera cuatrimestral con el fin de aumentar  el recaudo por parte del tercero"/>
    <x v="20"/>
    <x v="4"/>
    <s v="CERRADA"/>
    <x v="1"/>
    <s v="Matriz de excel llamadas telefónicas, correos electrónicos y/u oficios vía orfeo "/>
    <s v="CANTIDAD"/>
    <n v="100"/>
    <m/>
    <m/>
    <s v="LUIS EBERTO COCA GONZÁLEZ"/>
    <m/>
    <m/>
    <m/>
    <x v="1"/>
    <x v="3"/>
    <s v="Suscrito mediante memorando No 20211200012093 del  No 21-12-2021_x000a__x000a_Memorando 20221200009803 del 11 de octubre del 2022, solicitud de evidencias de acciones vencidas.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21/06/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n v="39"/>
  </r>
  <r>
    <s v="AUDITORÍA INTERNA "/>
    <n v="545"/>
    <d v="2021-09-22T00:00:00"/>
    <x v="0"/>
    <s v="NO CONFORMIDAD No. 14: GGF Se observó una cartera con saldos sin recaudo de la Cuenta – FONAM con corte a 31 de marzo de 2021, así: VIGENCIA 2020 ENTRE UNO Y TRES AÑOS MAS DE TRES AÑOS TOTAL, CARTERA $ 1.777.289.230 $ 7.367.970.145 $ 828.078.012 $ 9.973.337.388 Se evidenció que no se está llevando a cabo el recaudo de la cartera, toda vez que se presentan en los estados financieros con corte a 31 de marzo de 2021 saldos pendientes del trámite del recaudo con una antigüedad de más de tres años, que se puede materializar en el riesgo por la no recuperación del recaudo por expiración de vigencia de estos saldos, afectando el flujo de caja de la entidad. Es fundamental la creación del comité de cartera en cumplimiento de la resolución No. 494 de 2018 y la elaboración del manual con las políticas de recaudo de cartera para la entidad. Por lo cual no se está dando cumplimiento al Procedimiento Gestión Cartera. GRFN_PR_ 20 Actividad No.5."/>
    <s v="La insuficiencia  de personal afecta de manera significativa la gestión de seguiniento y control de las actividades de cartera especialmente las de recaudo y el pago por parte del tercero. "/>
    <s v="Gestión de Recursos Financieros"/>
    <x v="2"/>
    <x v="4"/>
    <m/>
    <s v="x"/>
    <s v="De Mejora"/>
    <s v="Aumentar las acciones segumiento de la cartera con el fin de aumentar  el recaudo por parte del tercero"/>
    <x v="20"/>
    <x v="4"/>
    <s v="CERRADA"/>
    <x v="1"/>
    <s v="Matriz de excel llamadas telefónicas, correos electrónicos y/u oficios vía orfeo "/>
    <s v="CANTIDAD"/>
    <n v="100"/>
    <m/>
    <m/>
    <s v="LUIS EBERTO COCA GONZÁLEZ"/>
    <m/>
    <m/>
    <m/>
    <x v="1"/>
    <x v="3"/>
    <s v="Suscrito mediante memorando No 20211200012093 del  No 21-12-2021_x000a__x000a_Memorando 20221200009803 del 11 de octubre del 2022, solicitud de evidencias de acciones vencidas.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21/06/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n v="40"/>
  </r>
  <r>
    <s v="AUDITORÍA INTERNA "/>
    <n v="546"/>
    <d v="2021-09-22T00:00:00"/>
    <x v="0"/>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s v="Gestión de Recursos Financieros"/>
    <x v="2"/>
    <x v="4"/>
    <m/>
    <s v="x"/>
    <s v="Correctiva"/>
    <s v="Identicar el responsable de la actividad"/>
    <x v="20"/>
    <x v="4"/>
    <s v="CERRADA"/>
    <x v="1"/>
    <s v="Memorando"/>
    <s v="CANTIDAD"/>
    <n v="1"/>
    <m/>
    <m/>
    <s v="LUIS EBERTO COCA GONZÁLEZ"/>
    <m/>
    <m/>
    <m/>
    <x v="1"/>
    <x v="3"/>
    <s v="Suscrito mediante memorando No 20211200012093 del  No 21-12-2021_x000a__x000a_Memorando 20221200009803 del 11 de octubre del 2022, solicitud de evidencias de acciones vencidas.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06/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n v="41"/>
  </r>
  <r>
    <s v="AUDITORÍA INTERNA "/>
    <m/>
    <d v="2021-09-22T00:00:00"/>
    <x v="0"/>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s v="Gestión de Recursos Financieros"/>
    <x v="2"/>
    <x v="4"/>
    <m/>
    <s v="x"/>
    <s v="Correctiva"/>
    <s v="Reiterar memorando a GGH solicitando la inclusion de la siguiente funcion de cartera: &quot; Realizar gestión de cobro y dar seguimiento al recaudo de la cartera a favor de Parques Nacionales Naturales y la Subcuenta FONAM – Parques en su etapa ordinaria&quot;"/>
    <x v="20"/>
    <x v="4"/>
    <n v="397"/>
    <x v="0"/>
    <s v="Memorando"/>
    <s v="CANTIDAD"/>
    <n v="1"/>
    <m/>
    <m/>
    <s v="LUIS EBERTO COCA GONZÁLEZ"/>
    <m/>
    <m/>
    <m/>
    <x v="0"/>
    <x v="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n v="42"/>
  </r>
  <r>
    <s v="AUDITORÍA INTERNA "/>
    <m/>
    <d v="2021-09-22T00:00:00"/>
    <x v="0"/>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s v="Gestión de Recursos Financieros"/>
    <x v="2"/>
    <x v="4"/>
    <m/>
    <s v="x"/>
    <s v="Correctiva"/>
    <s v="Elaboración de manual de cartera de Parques Nacionales entre Grupo Gestión Financiera y Oficina Asesora Juridica"/>
    <x v="20"/>
    <x v="4"/>
    <n v="397"/>
    <x v="0"/>
    <s v="Manual"/>
    <s v="CANTIDAD"/>
    <n v="1"/>
    <m/>
    <m/>
    <s v="LUIS EBERTO COCA GONZÁLEZ"/>
    <m/>
    <m/>
    <m/>
    <x v="0"/>
    <x v="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_x000a_"/>
    <n v="43"/>
  </r>
  <r>
    <s v="AUDITORÍA INTERNA "/>
    <m/>
    <d v="2021-09-22T00:00:00"/>
    <x v="0"/>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s v="Gestión de Recursos Financieros"/>
    <x v="2"/>
    <x v="4"/>
    <m/>
    <s v="x"/>
    <s v="Correctiva"/>
    <s v="Memorando al GCI solicitando el traslado parcial de la no conformidad a la OAJ, respecto al manual de cartera de Parques Nacionales."/>
    <x v="20"/>
    <x v="4"/>
    <n v="397"/>
    <x v="0"/>
    <s v="Memorando"/>
    <s v="CANTIDAD"/>
    <n v="1"/>
    <m/>
    <m/>
    <s v="LUIS EBERTO COCA GONZÁLEZ"/>
    <m/>
    <m/>
    <m/>
    <x v="0"/>
    <x v="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06/06/2023: Mediante memorando No.20231200003083 de fecha 29de mayo de 2023, se requirió al responsable evidencia de las acciones vencidas ._x000a__x000a_15/12/2023: Mediante memorando No. 20231200007223 del 4 de diciembre de 2023, se requirio evidencias de las acciones que se encuenrtan en estado abierto vencidas con el fin de actualizar la matriz."/>
    <n v="44"/>
  </r>
  <r>
    <s v="AUDITORÍA INTERNA "/>
    <m/>
    <d v="2021-09-22T00:00:00"/>
    <x v="0"/>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s v="Gestión de Recursos Financieros"/>
    <x v="2"/>
    <x v="4"/>
    <m/>
    <s v="x"/>
    <s v="Correctiva"/>
    <s v="Actualizar y socializar procedimiento de cartera, junto a la socializaicón del manual de cartera de FONAM  a las dependencias relacionadas con el proceso de cobro"/>
    <x v="20"/>
    <x v="4"/>
    <n v="397"/>
    <x v="0"/>
    <s v="Procedimiento actualizado y socializado_x000a_Manual FONAM Socializado"/>
    <s v="CANTIDAD"/>
    <n v="2"/>
    <m/>
    <m/>
    <s v="LUIS EBERTO COCA GONZÁLEZ"/>
    <m/>
    <m/>
    <m/>
    <x v="0"/>
    <x v="0"/>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n v="45"/>
  </r>
  <r>
    <s v="AUDITORÍA INTERNA "/>
    <m/>
    <d v="2021-09-22T00:00:00"/>
    <x v="0"/>
    <s v="NO CONFORMIDAD No. 15: GGF No se está dando cumplimiento a la actividad No.12 del Procedimiento Gestión Cartera. GRFN_PR_ 20. así: “Realizar el proceso de análisis de la cartera con el fin de identificar las partidas de imposible recaudo que cumplan con las causales descritas en el Título 6 del Decreto 1068 de 2015 artículo 2.5.6.3. y elaborar FICHA DE ANÁLISIS DEPURACIÓN DE CARTERA”, para el análisis de cartera de difícil recaudo para la vigencia 2020."/>
    <s v="Desconocimiento del proceso procedimiento GRFN_PR_ 20  que genera  la falta de un funcionario para el desarrollo de la actividad 12 del procedimiento en mención."/>
    <s v="Gestión de Recursos Financieros"/>
    <x v="2"/>
    <x v="4"/>
    <m/>
    <s v="x"/>
    <s v="Correctiva"/>
    <s v="Realizar solicitud a GSIR respecto al desarrollo de un aplicativo para el registro, control y seguimiento de la cartera de la Entidad y al GGH respecto a la inclusion del modulo de incapacidades en el aplicativo de nomina. "/>
    <x v="20"/>
    <x v="4"/>
    <s v="CERRADA"/>
    <x v="1"/>
    <s v="Memorando"/>
    <s v="CANTIDAD"/>
    <n v="2"/>
    <m/>
    <m/>
    <s v="LUIS EBERTO COCA GONZÁLEZ"/>
    <m/>
    <m/>
    <m/>
    <x v="1"/>
    <x v="3"/>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n v="46"/>
  </r>
  <r>
    <s v="AUDITORÍA INTERNA "/>
    <n v="549"/>
    <d v="2021-09-22T00:00:00"/>
    <x v="0"/>
    <s v="NO CONFORMIDAD No. 17:No se dio cumplimiento al Procedimiento de Ejecución y Control Programa de PAC -GRFN_PR 09 Actividad No. 21, para los meses de mayo y junio en las Direcciones Territoriales DTOR, DTAO y DTCA, dejando de ejecutar PAC asignado, así: (DTOR valor del pac sin ejecutar vigencia 2020 $49.534.684) Se indica que la no ejecución de PAC ya sea por el Nivel territorial o Nivel Central genera IMPANUT negativo y por consiguiente se puede afectar la colocación del PAC para el mes siguiente de toda la entidad, generando incumplimiento en el pago de las obligaciones de la entidad, que pueden desencadenar en reclamaciones de orden financiero._x000a_Para el caso que se presenta IMPANUT negativo para el cierre de la vigencia 2020 para el rezago, este se convierte en vigencia expirada y se debe aplicar el tratamiento indicado para el pago de esta en el Decreto de Liquidación de diciembre de 2020 emitido por el Ministerio de Hacienda, esta situación genera incumplimiento en el pago de las obligaciones referentes."/>
    <s v="Apesar de realizar la programación  PAC acorde a la directriz dada por la Subdirección Administrativa y Financiera, se requiere realizar un  seguimiento riguroso y oportuno a las fechas establecidas para el trámite de pagos a fin de garantizar la ejecución de los recursos solicitados."/>
    <s v="Gestión de Recursos Financieros"/>
    <x v="2"/>
    <x v="4"/>
    <m/>
    <s v="x"/>
    <s v="Correctiva"/>
    <s v="Memorando a GGH solicitando revisión al cronograma que garantice la oportuna entrega de la información de la nomina de las DTS al GGF, con el fin de ejecutar la totalidad del PAC de acuerdo a lo programado."/>
    <x v="21"/>
    <x v="4"/>
    <s v="CERRADA"/>
    <x v="1"/>
    <s v="Memorando"/>
    <s v="CANTIDAD"/>
    <n v="1"/>
    <m/>
    <m/>
    <s v="LUIS EBERTO COCA GONZÁLEZ"/>
    <m/>
    <m/>
    <m/>
    <x v="1"/>
    <x v="3"/>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01/11/2022  Ampliación del plazo hasta el 30/03/2023._x000a_06/06/20023: Mediante memorando No.20231200002913 de fecha 23 de may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n v="47"/>
  </r>
  <r>
    <s v="AUDITORÍA INTERNA "/>
    <m/>
    <d v="2021-09-22T00:00:00"/>
    <x v="0"/>
    <s v="No Conformidad No 18: En el desarrollo de la auditoría al Proceso Gestión de Recursos Financieros - Nivel Central - Direcciones Territoriales, en la prueba de recorrido con la Coordinadora y el equipo de trabajo del Grupo de Gestión Financiera, se evidenció y se informa de la demora de la presentación de la información por parte del Nivel Territorial en cuanto a las Notas a los Estados Financieros para el cierre de la vigencia Fiscal 2020, estas no contienen la suficiente profundización como lo exige la norma para entidades de gobierno, como es caso puntual para la cuenta de Propiedad Planta y Equipo, que amerita un análisis e información profunda, toda vez que esta cuenta representa materialmente un 95% sobre el activo de la Entidad._x000a_Por lo anterior no se está dando cumplimiento al Procedimiento EJECUCIÓN CONSOLIDACIÓN Y PRESENTACIÓN DE ESTADOS FINANCIEROS GRFN_PR_ 08 18/02/2021. Actividad No 11. "/>
    <s v="No se da cumplimiento al manual de politias contables respecto al diligenciamiento de anexos solicitados por la CGN de notas de ppye anuales e información descriptiva en las notas."/>
    <s v="Gestión de Recursos Financieros"/>
    <x v="2"/>
    <x v="4"/>
    <m/>
    <s v="x"/>
    <s v="Correctiva"/>
    <s v="Diligenciar anexos semestrales determinados por la CGN para notas anuales a los EEFF"/>
    <x v="15"/>
    <x v="4"/>
    <s v="CERRADA"/>
    <x v="1"/>
    <s v="Número de Anexos EEFF notas (2) de ppye CGN  - NC y DTS"/>
    <s v="CANTIDAD"/>
    <n v="14"/>
    <m/>
    <m/>
    <s v="LUIS EBERTO COCA GONZÁLEZ"/>
    <m/>
    <m/>
    <m/>
    <x v="1"/>
    <x v="3"/>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n v="48"/>
  </r>
  <r>
    <s v="AUDITORÍA INTERNA "/>
    <m/>
    <d v="2021-09-22T00:00:00"/>
    <x v="0"/>
    <s v="NO CONFORMIDAD No. 19: No se evidencia cumplimiento de la actividad No 13 en lo relacionado con “...Consolidar trimestralmente la información_x000a_financiera de todos los contratistas generando el respectivo informe y remitirlo a la Subdirección de Sostenibilidad y_x000a_Negocios Ambientales...”"/>
    <s v="Las Direcciones Territoriales no envian oportunamente las certificaciones de cuota de remuneración de los Contratos de Ecoturismo Comunitario con las cuales se consolida la información financiera de todos los contratistas para remitir informe a la SSNA"/>
    <s v="Gestión de Recursos Financieros"/>
    <x v="2"/>
    <x v="4"/>
    <m/>
    <s v="x"/>
    <s v="Correctiva"/>
    <s v="Remitir trimestralmente memorandos a las Direcciones Territoriales, recordando la entrega oportuna de las certificaciones de cuota de remuneración de los contratos de Ecoturismo Comunitario, las cuales son necesarias para la consolidación de la información financiera de los contratistas."/>
    <x v="15"/>
    <x v="4"/>
    <s v="CERRADA"/>
    <x v="1"/>
    <s v="#  de memorandos"/>
    <s v="CANTIDAD"/>
    <n v="4"/>
    <m/>
    <m/>
    <s v="LUIS EBERTO COCA GONZÁLEZ"/>
    <m/>
    <m/>
    <m/>
    <x v="1"/>
    <x v="4"/>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2/2022 Ampliación del plazo hasta el 30/03/2023.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_x000a_"/>
    <n v="49"/>
  </r>
  <r>
    <s v="AUDITORÍA INTERNA "/>
    <n v="562"/>
    <d v="2021-09-22T00:00:00"/>
    <x v="1"/>
    <s v="OBSERVACIÓN 2: Se observó que el Procedimiento Cadena Presupuestal Código: GRFN_PR_06 Actividad No. 10, remite a la actividad No. 13, no  siendo coherente, en realidad corrresponde a la actividad No. 20 "/>
    <m/>
    <s v="Gestión de Recursos Financieros"/>
    <x v="2"/>
    <x v="4"/>
    <m/>
    <s v="x"/>
    <s v="De Mejora"/>
    <s v="Revisar la secuencia de las actividades y realizar el respectivo ajuste"/>
    <x v="22"/>
    <x v="4"/>
    <s v="CERRADA"/>
    <x v="1"/>
    <s v="# de procedimientos actualizados"/>
    <s v="CANTIDAD"/>
    <s v="Ajustar el procedimiento actual"/>
    <m/>
    <m/>
    <s v="LUIS EBERTO COCA GONZÁLEZ"/>
    <m/>
    <m/>
    <m/>
    <x v="1"/>
    <x v="3"/>
    <s v="Suscrito mediante memorando No 20211200012093 del  No 21-12-2021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n v="50"/>
  </r>
  <r>
    <s v="AUDITORÍA INTERNA "/>
    <n v="563"/>
    <d v="2021-09-22T00:00:00"/>
    <x v="1"/>
    <s v="OBSERVACIÓN 3: Se requiere verificar el punto de control del procedimiento en lo que corresponde a la presentación de informes trimestrales teniendo en cuenta que en la realidad el Grupo de Gestión Financiera esta implementado una matriz con la información de los contratos de prestación de servicios ecoturísticos comunitarios "/>
    <m/>
    <s v="Gestión de Recursos Financieros"/>
    <x v="2"/>
    <x v="4"/>
    <m/>
    <s v="x"/>
    <s v="De Mejora"/>
    <s v="Modificar el punto de control de la actividad No. 13 del procedimiento grfn_pr_14_-seguimiento-a-la-emision-y-entrega-de-informes-financieros-en-los-contratos-de-prestacion-de-servicios-ecoturisticos-comunitarios_v_3"/>
    <x v="15"/>
    <x v="4"/>
    <n v="397"/>
    <x v="0"/>
    <s v="# procedimientos actualizados"/>
    <s v="CANTIDAD"/>
    <n v="1"/>
    <m/>
    <m/>
    <s v="LUIS EBERTO COCA GONZÁLEZ"/>
    <m/>
    <m/>
    <m/>
    <x v="0"/>
    <x v="0"/>
    <s v="Suscrito mediante memorando No 20211200012093 del  No 21-12-2021_x000a__x000a_Se aprueba mediante memorando No  20221200010163 del 27 octubre del 2022, ajuste en la fecha de cumplimiento de la acción.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 ._x000a__x000a_15/12/2023: Mediante memorando No. 20231200007223 del 4 de diciembre de 2023, se requirio evidencias de las acciones que se encuenrtan en estado abierto vencidas con el fin de actualizar la matriz."/>
    <n v="51"/>
  </r>
  <r>
    <s v="AUDITORÍA INTERNA "/>
    <n v="566"/>
    <d v="2021-09-22T00:00:00"/>
    <x v="1"/>
    <s v="OBSERVACIÓN No. 4_x000a_Se requiere dar cumplimiento en lo relacionado con las firmas del formato vigente “Boletín de Caja y Bancos” código GRFN_FO_03 y sus Anexos, solo por los responsables del proceso (Pagador y Coordinador) como lo establece la actividad No 10 del procedimiento"/>
    <m/>
    <s v="Gestión de Recursos Financieros"/>
    <x v="2"/>
    <x v="4"/>
    <m/>
    <s v="x"/>
    <s v="De Mejora"/>
    <s v="Actualización de formato de Boletín de Caja y Bancos” código GRFN_FO_03 y sus Anexos, estableciendo la firma de los responsables "/>
    <x v="21"/>
    <x v="4"/>
    <s v="CERRADA"/>
    <x v="1"/>
    <s v="Actualización formato boletín y anexos "/>
    <s v="CANTIDAD"/>
    <n v="1"/>
    <m/>
    <m/>
    <s v="LUIS EBERTO COCA GONZÁLEZ"/>
    <m/>
    <m/>
    <m/>
    <x v="1"/>
    <x v="3"/>
    <s v="Suscrito mediante memorando No 20211200012093 del  No 21-12-2021_x000a__x000a_Memorando 20221200009803 del 11 de octubre del 2022, solicitud de evidencias de acciones vencidas. _x000a__x000a_Mediante memorando No 20224300016333 del 30 de noviembre del 2022, se informa que &quot;De manera atenta y de acuerdo con lo conversado el 23 de noviembre del presente año, recurro a su gestión, con el fin de solicitar se conceda la ampliación de los plazos correspondientes a los temas relacionados a continuación (...) Remisión evidencias de cumplimiento plan de mejoramiento auditoría interna por procesos vigencia 2020-2021.&quot; Plazos acordado entre  la Coordinadora Grupo de Gestión Financiera  y la Coordinadora Grupo Control Interno. Fecha inicial de cumplimiento 30/11/2022 Ampliación del plazo hasta el 30/03/2023._x000a__x000a_06/06/2023: Mediante memorando No.20231200003083 de fecha 29 de mayo de 2023, se requirió al responsable evidencia de las acciones vencidas ._x000a__x000a_15/06/2023: Mediante memorando No.20231200003353 de fecha 15 de junio de 2023, se requirió al responsable evidencia de las acciones vencidas._x000a__x000a_28/11/2023: Se hizo seguimiento a reporte de actividades programadas, evidencias que se aportaron a través del memorando No 2023430005773 de 29-08-2023, y previa valoración junto con funcionarios y/o contratistas designados por la Coordinación de Gestión Financiera se concluye que la actividad propuesta cumple con los lineamientos definidos y orientados a dar solución a la NC planeada al Interior de la auditoria. Caso Solucionado. "/>
    <n v="52"/>
  </r>
  <r>
    <s v="AUDITORÍA INTERNA "/>
    <m/>
    <d v="2021-11-22T00:00:00"/>
    <x v="0"/>
    <s v="NO CONFORMIDAD No. 1: No se dio cumpilmiento a lo establecido en el procedimiento Cadena Presupuestal en la actividad No 34 que establece: &quot;...Firmar digitalmente la orden de pago y archivar en el expediente correspondiente en el aplicativo gestor documen­tal, para soporte del Boletín Diario de Caja y Bancos Virtual.. .&quot;, de igual forma la Actividad No 33: No se dio cumplimiento al punto de control relacionadocon: &quot;...Listado de orden de pago en estado pagada...&quot;;y en la Actividad No 32, no se evidenció cumplimiento del punto de control correspondiente a : &quot;...Orden de Pago autorizada ...&quot;;para las vigencias 2017-2018-2019-2020 y 2021"/>
    <s v="Interpretación errada del procedimiento elaboración de boletín de caja y bancos"/>
    <s v="Gestión de Recursos Financieros"/>
    <x v="0"/>
    <x v="1"/>
    <m/>
    <s v="x"/>
    <s v="Correctiva"/>
    <s v="Socializar en reunión de trabajo con el equipo adtivo y financiero DTCA la versión vigente del procedimiento elaboración de boletín de caja y bancos a fin de  establecer compromisos que garanticen la aplicabilidad del procedimiento"/>
    <x v="23"/>
    <x v="1"/>
    <n v="517"/>
    <x v="0"/>
    <s v="Lista de asistencia con memorias y compromisos"/>
    <s v="CANTIDAD"/>
    <n v="1"/>
    <m/>
    <m/>
    <s v="FANNY SABOGAL AGUDELO"/>
    <m/>
    <m/>
    <m/>
    <x v="0"/>
    <x v="0"/>
    <s v="SUSCRITO MEDIANTE ORFEO RADICADO No 20221200000043 DEL 06-01-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
    <n v="53"/>
  </r>
  <r>
    <s v="AUDITORÍA INTERNA "/>
    <m/>
    <d v="2021-11-22T00:00:00"/>
    <x v="0"/>
    <s v="NO CONFORMIDAD No. 1: No se dio cumpilmiento a lo establecido en el procedimiento Cadena Presupuestal en la actividad No 34 que establece: &quot;...Firmar digitalmente la orden de pago y archivar en el expediente correspondiente en el aplicativo gestor documen­tal, para soporte del Boletín Diario de Caja y Bancos Virtual.. .&quot;, de igual forma la Actividad No 33: No se dio cumplimiento al punto de control relacionadocon: &quot;...Listado de orden de pago en estado pagada...&quot;;y en la Actividad No 32, no se evidenció cumplimiento del punto de control correspondiente a : &quot;...Orden de Pago autorizada ...&quot;;para las vigencias 2017-2018-2019-2020 y 2021"/>
    <s v="Interpretación errada del procedimiento boletín de caja y bancos"/>
    <s v="Gestión de Recursos Financieros"/>
    <x v="0"/>
    <x v="1"/>
    <m/>
    <s v="x"/>
    <s v="Correctiva"/>
    <s v="Dar estricto cumplimiento a las actividades del procedimiento y realizar seguimiento mensual   a las actividades que garanticen la aplicabilidad del mismo "/>
    <x v="23"/>
    <x v="14"/>
    <n v="440"/>
    <x v="0"/>
    <s v="Acta de reunión de seguimiento"/>
    <s v="CANTIDAD"/>
    <n v="11"/>
    <m/>
    <m/>
    <s v="FANNY SABOGAL AGUDELO"/>
    <m/>
    <m/>
    <m/>
    <x v="0"/>
    <x v="0"/>
    <s v="SUSCRITO MEDIANTE ORFEO RADICADO No 20221200000043 DEL 06-01-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s evidencias no cumplen con la acción programada._x000a__x000a_30/11/2023 Mediante memorando No.20231200006923 del 24 de noviembre del 2023, se solicito al responsable las evidencias  de las acciones que se encuentran en estado abierto vencido."/>
    <n v="54"/>
  </r>
  <r>
    <s v="AUDITORÍA INTERNA "/>
    <n v="579"/>
    <d v="2021-11-22T00:00:00"/>
    <x v="0"/>
    <s v="NO CONFORMIDAD No 2: No se evidenciaron mecanismos de control efectivos generados por la DTCA que permitan asegurar la custodia de los soportes de los pagos realizados por los distintos conceptos en las destinaciones especificas de recursos afectados en cada obligación cancelada"/>
    <s v="Interpretación errada del procedimiento boletín de caja y bancos"/>
    <s v="Gestión de Recursos Financieros"/>
    <x v="0"/>
    <x v="1"/>
    <m/>
    <s v="x"/>
    <s v="Correctiva"/>
    <s v="Dar estricto cumplimiento a las actividades del procedimiento y realizar seguimiento mensual   a las actividades que garanticen la aplicabilidad del mismo "/>
    <x v="23"/>
    <x v="14"/>
    <n v="440"/>
    <x v="0"/>
    <s v="Acta de reunión de seguimiento"/>
    <s v="CANTIDAD"/>
    <n v="11"/>
    <m/>
    <m/>
    <s v="ELSA ROSMERY LEÓN - RAYMON SALES"/>
    <m/>
    <m/>
    <m/>
    <x v="0"/>
    <x v="0"/>
    <s v="SUSCRITO MEDIANTE ORFEO RADICADO No 20221200000043 DEL 06-01-2022._x000a_06/06/20023: Mediante memorando No.20231200002913 de fecha 23 de mayo de 2023, se requirió al responsable evidencia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_x000a_30/11/2023 Mediante memorando No.20231200006923 del 24 de noviembre del 2023, se solicito al responsable las evidencias  de las acciones que se encuentran en estado abierto vencido."/>
    <n v="55"/>
  </r>
  <r>
    <s v="AUDITORÍA INTERNA "/>
    <m/>
    <d v="2021-11-22T00:00:00"/>
    <x v="0"/>
    <s v="NO CONFORMIDAD No 2: No se evidenciaron mecanismos de control efectivos generados por la DTCA que permitan asegurar la custodia de los soportes de los pagos realizados por los distintos conceptos en las destinaciones especificas de recursos afectados en cada obligación cancelada"/>
    <s v="Interpretación errada del procedimiento boletín de caja y bancos"/>
    <s v="Gestión de Recursos Financieros"/>
    <x v="0"/>
    <x v="1"/>
    <m/>
    <s v="x"/>
    <s v="Correctiva"/>
    <s v="Socializar en reunión de trabajo con el equipo adtivo y financiero DTCA la versión vigente del procedimiento elaboración de boletín de caja y bancos a fin de  establecer compromisos que garanticen la aplicabilidad del procedimiento"/>
    <x v="23"/>
    <x v="1"/>
    <n v="517"/>
    <x v="0"/>
    <s v="Lista de asistencia con memorias y compromisos"/>
    <s v="CANTIDAD"/>
    <n v="1"/>
    <m/>
    <m/>
    <s v="FANNY SABOGAL AGUDELO"/>
    <m/>
    <m/>
    <m/>
    <x v="0"/>
    <x v="0"/>
    <s v="SUSCRITO MEDIANTE ORFEO RADICADO No 20221200000043 DEL 06-01-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s evidencias no cumplen con la acción programada."/>
    <n v="56"/>
  </r>
  <r>
    <s v="AUDITORÍA INTERNA "/>
    <n v="580"/>
    <d v="2021-11-22T00:00:00"/>
    <x v="0"/>
    <s v="NO CONFORMIDAD No 3. Nose evidenci cumplimiento en el procedimiento de Elaboraci6n de Boletines de Caja y Bancos en las actividades No 9 y 10 en cuanto a que no se encontraron archivados la totalidad de los anexos con la relaci6n de egresos y relaci6n de pagos beneficiario final diligenciado y firmado para la actividad No 9 y de igual forma no se evidenci6 lo relacionado con el lnforme detallado de Bancos Vs saldos contables, firmado para la actividad No 10."/>
    <s v="Se priorizó la política cero papel al cargar los soportes en el expediente contractual y no para el proceso GRFinancieros y además"/>
    <s v="Gestión de Recursos Financieros"/>
    <x v="0"/>
    <x v="1"/>
    <m/>
    <s v="x"/>
    <s v="De Corrección"/>
    <s v="Revisar y firmar las conciliaciones bancarias de las vigencias 2021 y dar cumplimiento a la normatividad de archivo"/>
    <x v="23"/>
    <x v="14"/>
    <n v="440"/>
    <x v="0"/>
    <s v="Conciliaciones bancarias 2021"/>
    <s v="CANTIDAD"/>
    <n v="12"/>
    <m/>
    <m/>
    <s v="ELSA ROSMERY LEÓN - RAYMON SALES"/>
    <m/>
    <m/>
    <m/>
    <x v="0"/>
    <x v="0"/>
    <s v="SUSCRITO MEDIANTE ORFEO RADICADO No 20221200000043 DEL 06-01-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57"/>
  </r>
  <r>
    <s v="AUDITORÍA INTERNA "/>
    <m/>
    <d v="2021-11-22T00:00:00"/>
    <x v="0"/>
    <s v="NO CONFORMIDAD No 3. Nose evidenci6 cumplimiento en el procedimiento de Elaboraci6n de Boletines de Caja y Bancos en las actividades No 9 y 10 en cuanto a que no se encontraron archivados la totalidad de los anexos con la relaci6n de egresos y relaci6n de pagos beneficiario final diligenciado y firmado para la actividad No 9 y de igual forma no se evidenci6 lo relacionado con el lnforme detallado de Bancos Vs saldos contables, firmado para la actividad No 10."/>
    <s v="Se priorizó la política cero papel al cargar los soportes en el expediente contractual y no para el proceso GRFinancieros y además"/>
    <s v="Gestión de Recursos Financieros"/>
    <x v="0"/>
    <x v="1"/>
    <m/>
    <s v="x"/>
    <s v="Correctiva"/>
    <s v="Dar cumplimiento a las actividad 10 y garantizar la trazabilidad del punto de control respecto el informe detallado de bancos Vs saldos contables y la justificación de saldos en bancos a partir de la suscripción del plan mejoramiento"/>
    <x v="23"/>
    <x v="14"/>
    <n v="440"/>
    <x v="0"/>
    <s v="Conciliaciones bancarias 2022"/>
    <s v="CANTIDAD"/>
    <n v="12"/>
    <m/>
    <m/>
    <s v="FANNY SABOGAL AGUDELO"/>
    <m/>
    <m/>
    <m/>
    <x v="0"/>
    <x v="0"/>
    <s v="SUSCRITO MEDIANTE ORFEO RADICADO No 20221200000043 DEL 06-01-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_x000a__x000a_30/11/2023 Mediante memorando No.20231200006923 del 24 de noviembre del 2023, se solicito al responsable las evidencias  de las acciones que se encuentran en estado abierto vencido."/>
    <n v="58"/>
  </r>
  <r>
    <s v="AUDITORÍA INTERNA "/>
    <n v="583"/>
    <d v="2021-11-22T00:00:00"/>
    <x v="0"/>
    <s v="NO CONFORMIDAD 6: No se evidenció cumplimiento en el procedimiento de Archivo y Control de Registros que evidenciara la aplicación de las series v subseries documentales correspondientes al proceso de Gesti6n de Recurses Financieros"/>
    <s v="No se priorizó las actividades de gestión documental teniendo en cuenta el número de compromisos y documentos que se producen dentro del proceso de gestión de recursos financieros "/>
    <s v="Gestión de Recursos Financieros"/>
    <x v="0"/>
    <x v="1"/>
    <m/>
    <s v="x"/>
    <s v="De Corrección"/>
    <s v="Revisar la documentación y aplicar el procedimiento para los expedientes fisicos de las vigencia 2017 a 2020 "/>
    <x v="23"/>
    <x v="14"/>
    <n v="440"/>
    <x v="0"/>
    <s v="Certificación del coordinador y responsable de gestión documental DTCA"/>
    <s v="CANTIDAD"/>
    <n v="2"/>
    <m/>
    <m/>
    <s v="ELSA ROSMERY LEÓN - RAYMON SALES"/>
    <m/>
    <m/>
    <m/>
    <x v="0"/>
    <x v="0"/>
    <s v="SUSCRITO MEDIANTE ORFEO RADICADO No 20221200000043 DEL 06-01-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59"/>
  </r>
  <r>
    <s v="SEGUIMIENTO MAPA DE RIESGOS"/>
    <n v="585"/>
    <d v="2021-12-27T00:00:00"/>
    <x v="1"/>
    <s v="Observación No.1 El Grupo de Gestión de Recursos Físicos, para la acción de control No.2 que consiste en “Reportar oportunamente al Grupo de procesos Corporativos los bienes a asegurar (oportunamente hace referencia a realizar el reporte una vez ingrese al inventario de la entidad)”, tiene establecido un peso porcentual del 50% y en la descripción de avance reporta un cumplimiento del 100%, lo que evidencia inconsistencia en el porcentaje reportado"/>
    <m/>
    <s v="Gestión de Recursos Físicos"/>
    <x v="2"/>
    <x v="12"/>
    <m/>
    <s v="x"/>
    <s v="De Mejora"/>
    <s v="Realizar el reporte de Riesgos del Proceso de GRFIS, teniendo en cuenta el peso porcentual de la acción de control para la vigencia 2022"/>
    <x v="24"/>
    <x v="15"/>
    <n v="486"/>
    <x v="0"/>
    <s v="Número de reportes de riesgos realizados"/>
    <s v="CANTIDAD"/>
    <n v="3"/>
    <m/>
    <m/>
    <s v="LUIS EBERTO COCA GONZÁLEZ - RAIMOND GUILLERMO SALES CONTRERAS"/>
    <m/>
    <m/>
    <m/>
    <x v="0"/>
    <x v="0"/>
    <s v="Suscrito mediante orfeo radicado No 20221200000653 del 24-01-2022."/>
    <n v="60"/>
  </r>
  <r>
    <s v="OTRAS FUENTES"/>
    <m/>
    <d v="2022-03-17T00:00:00"/>
    <x v="1"/>
    <s v="Observación No.1 De acuerdo con los boletines de almacén suministrados por la Entidad y extraídos directamente del software de almacén, se evidencian registros de baja de bienes por obsolescencia durante la vigencia 2020 por valor de $701,994,098,92. No  obstante, los registros de deterioro acumulado de las propiedades planta y equipo al inicio del periodo solo alcanzo la suma de $ 26.050.099."/>
    <s v="Falta de capacitación y coordinación entre los reponsables del manejo de la información de bienes y los contadores, para dar aplicabilidad a las politicas relacionadas con el manejo del deteioro y vidas útiles de los bienes al servicio de la entidad"/>
    <s v="Gestión de Recursos Físicos"/>
    <x v="2"/>
    <x v="12"/>
    <m/>
    <s v="x"/>
    <s v="De Mejora"/>
    <s v="A patir de las capacitaciones dadas efectuar el seguimiento a las actas elaboradas sobre la variación de las vidas útiles y su registro en el sistema NEON."/>
    <x v="25"/>
    <x v="1"/>
    <n v="517"/>
    <x v="0"/>
    <s v="Actas"/>
    <s v="CANTIDAD"/>
    <n v="7"/>
    <m/>
    <m/>
    <s v="LUIS EBERTO COCA GONZÁLEZ - RAIMOND GUILLERMO SALES CONTRERAS"/>
    <m/>
    <m/>
    <m/>
    <x v="0"/>
    <x v="0"/>
    <s v="Se  suscribe plan de mejoramiento por medio de memorando No 20221200002423,   fecha 17 de marzo del 2022. "/>
    <n v="61"/>
  </r>
  <r>
    <s v="OTRAS FUENTES"/>
    <m/>
    <d v="2022-03-17T00:00:00"/>
    <x v="1"/>
    <s v="Observación No.1 De acuerdo con los boletines de almacén suministrados por la Entidad y extraídos directamente del software de almacén, se evidencian registros de baja de bienes por obsolescencia durante la vigencia 2020 por valor de $701,994,098,92. No  obstante, los registros de deterioro acumulado de las propiedades planta y equipo al inicio del periodo solo alcanzo la suma de $ 26.050.099."/>
    <s v="Falta de capacitación y coordinación entre los reponsables del manejo de la información de bienes y los contadores, para dar aplicabilidad a las politicas relacionadas con el manejo del deteioro y vidas útiles de los bienes al servicio de la entidad"/>
    <s v="Gestión de Recursos Físicos"/>
    <x v="2"/>
    <x v="12"/>
    <m/>
    <s v="x"/>
    <s v="De Mejora"/>
    <s v="A Partir de las capacitaciones dadas efectuar en seguimiento a los registros en el software NEON sobre el deterioro para bienes con valor superior a 35 SMMLV y para los que dados de baja."/>
    <x v="25"/>
    <x v="4"/>
    <n v="397"/>
    <x v="0"/>
    <s v="Resoluciones de baja y planillas de calculo de deterioro"/>
    <s v="CANTIDAD"/>
    <n v="7"/>
    <m/>
    <m/>
    <s v="LUIS EBERTO COCA GONZÁLEZ - RAIMOND GUILLERMO SALES CONTRERAS"/>
    <m/>
    <m/>
    <m/>
    <x v="0"/>
    <x v="0"/>
    <s v="Se  suscribe plan de mejoramiento por medio de memorando No 20221200002423,   fecha 17 de marzo del 2022. _x000a__x000a_15/12/2023: Mediante memorando No. 20231200007243 del 4 de diciembre de 2023, se requirio evidencias de las acciones que se encuenrtan en estado abierto vencidas con el fin de actualizar la matriz."/>
    <n v="62"/>
  </r>
  <r>
    <s v="OTRAS FUENTES"/>
    <m/>
    <d v="2022-03-17T00:00:00"/>
    <x v="1"/>
    <s v="Observación No.1 De acuerdo con los boletines de almacén suministrados por la Entidad y extraídos directamente del software de almacén, se evidencian registros de baja de bienes por obsolescencia durante la vigencia 2020 por valor de $701,994,098,92. No  obstante, los registros de deterioro acumulado de las propiedades planta y equipo al inicio del periodo solo alcanzo la suma de $ 26.050.099."/>
    <s v="Falta de capacitación y coordinación entre los reponsables del manejo de la información de bienes y los contadores, para dar aplicabilidad a las politicas relacionadas con el manejo del deteioro y vidas útiles de los bienes al servicio de la entidad"/>
    <s v="Gestión de Recursos Físicos"/>
    <x v="2"/>
    <x v="12"/>
    <m/>
    <s v="x"/>
    <s v="De Mejora"/>
    <s v="Efectuar el seguimiento al contenido de los reportes mensuales de conciliación entre los saldos de NEON y contabilidad, incluyendo las notas de PPyE correspondientes, según la variacio de vidas utiles y deterioro."/>
    <x v="25"/>
    <x v="4"/>
    <n v="397"/>
    <x v="0"/>
    <s v="Conciliaciones mensuales"/>
    <s v="CANTIDAD"/>
    <n v="63"/>
    <m/>
    <m/>
    <s v="LUIS EBERTO COCA GONZÁLEZ - RAIMOND GUILLERMO SALES CONTRERAS"/>
    <m/>
    <m/>
    <m/>
    <x v="0"/>
    <x v="0"/>
    <s v="Se  suscribe plan de mejoramiento por medio de memorando No 20221200002423,   fecha 17 de marzo del 2022. "/>
    <n v="63"/>
  </r>
  <r>
    <s v="OTRAS FUENTES"/>
    <n v="596"/>
    <d v="2021-10-19T00:00:00"/>
    <x v="0"/>
    <s v="NO CONFORMIDAD No 27:Se evidenció que PNNC, no cuenta con los planes de prevención y seguridad ante emergencias debidamente actualizados y socializados a las personas que laboran en la entidad, para que se conozcan los procedimientos de evacuación y cómo actuar de acuerdo con las capacidades humanas y limitaciones de actividades ante la emergencia para que se actúe en forma eficaz en caso de una emergencia, según lo establecido en el ANEXO C de la NTC 6047 de 2013"/>
    <s v="Falta de revisión periódica del Plan de Emergencia de nivel central para generar  actualizaciones."/>
    <s v="Gestión del Talento Humano"/>
    <x v="2"/>
    <x v="10"/>
    <m/>
    <s v="x"/>
    <s v="De Corrección"/>
    <s v="Actualizar el plan de emergencias del nivel central de acuerdo con la norma citada"/>
    <x v="26"/>
    <x v="8"/>
    <n v="274"/>
    <x v="0"/>
    <s v="Numero de documentos actualizados "/>
    <s v="CANTIDAD"/>
    <n v="1"/>
    <m/>
    <m/>
    <s v="FANNY SABOGAL AGUDELO"/>
    <m/>
    <m/>
    <m/>
    <x v="0"/>
    <x v="0"/>
    <s v="19/04/2023 :Mediante orfeo no.20221200000053 de fecha  06-01-2022 se suscribe Plan de Mejoramiento_x000a_19/04/2023: Mediante memorando no 20214400010123 de fecha 17-12-2021 el responsable anexa el Plan de Mejoramiento_x000a_19/04/2023: Mediante memorando no 20224400013803 de fecha 29-12-2022 el responsable solicitó prórroga para el cumplimiento del Plan de Mejoramiento con fecha maxima de 28 de febrero de 2023_x000a_19/04/2023: Mediante memorando no 20231200000023de fecha 03-01-2023 el Grupo de Control concedió prorroga hasta 28 de febrero de 2023_x000a_19/04/2023: El Grupo de Control Interno evidenció la socializaciómn &quot;Capacitar al personal para promover Estilos de Vida y Habitos Saludables, Socializar cambios en plan de emergencias del Nivel Central  y los procedimientos operativos normalizados&quot; _x000a__x000a_26/05/2023: Mediante memorando 20231200002993, del 25 de mayo de 2023, el grupo de Control Interno solicitó las evidencias del cumplimiento de las acciones vencidas.  Sin embargo, con correo electrónico de 20/05/2023 el grupo de Talento Humano envió aclaración con respecto a las acciones vencidas. Por lo anterior se programará reunión para el mes de junio con el fin de verificar las evidencias._x000a__x000a_06/06/2023: Mediante memorando No. 20231200002883 de fecha 9 de mayo de 2023, el Grupo de Control Interno autorizó prórroga hasta el 31 de Julio de 2023._x000a__x000a_27/06/2023: mediante memorando 20231200003573 del 27 de junio de 2023, se informa al responsable la actulización de la Matriz del Plan de Mejoramiento por parte del GCI con relación a la prorroga concedida hasta el 31 de julio de 2023._x000a__x000a_15/12/2023: Mediante memorando No. 20231200007233 del 4 de diciembre de 2023, se requirio evidencias de las acciones que se encuenrtan en estado abierto vencidas con el fin de actualizar la matriz."/>
    <n v="64"/>
  </r>
  <r>
    <s v="OTRAS FUENTES"/>
    <m/>
    <d v="2021-10-19T00:00:00"/>
    <x v="0"/>
    <s v="NO CONFORMIDAD No 27:Se evidenció que PNNC, no cuenta con los planes de prevención y seguridad ante emergencias debidamente actualizados y socializados a las personas que laboran en la entidad, para que se conozcan los procedimientos de evacuación y cómo actuar de acuerdo con las capacidades humanas y limitaciones de actividades ante la emergencia para que se actúe en forma eficaz en caso de una emergencia, según lo establecido en el ANEXO C de la NTC 6047 de 2013"/>
    <s v="Falta de revisión periódica del Plan de Emergencia de nivel central para generar  actualizaciones."/>
    <s v="Gestión del Talento Humano"/>
    <x v="2"/>
    <x v="10"/>
    <m/>
    <s v="x"/>
    <s v="Correctiva"/>
    <s v="Definir la periodicidad de revisión del  plan de emergencias del nivel central para generar  actualizaciones."/>
    <x v="26"/>
    <x v="8"/>
    <n v="274"/>
    <x v="0"/>
    <s v="Numero de documentos que definen periodicidad de revisión plan de emergencias del nivel central"/>
    <s v="CANTIDAD"/>
    <n v="1"/>
    <m/>
    <m/>
    <s v="FANNY SABOGAL AGUDELO"/>
    <m/>
    <m/>
    <m/>
    <x v="0"/>
    <x v="0"/>
    <s v="19/04/2023 :Mediante orfeo no.20221200000053 de fecha  06-01-2022 se suscribe Plan de Mejoramiento_x000a_19/04/2023: Mediante memorando no 20214400010123 de fecha 17-12-2021 el responsable anexa el Plan de Mejoramiento_x000a_19/04/2023: Mediante memorando no 20224400013803 de fecha 29-12-2022 el responsable solicitó prórroga para el cumplimiento del Plan de Mejoramiento con fecha maxima de 28 de febrero de 2023_x000a_19/04/2023: Mediante memorando no 20231200000023de fecha 03-01-2023 el Grupo de Control concedió prorroga hasta 28 de febrero de 2023_x000a_19/04/2023: El Grupo de Control Interno evidenció la socializaciómn &quot;Capacitar al personal para promover Estilos de Vida y Habitos Saludables, Socializar cambios en plan de emergencias del Nivel Central  y los procedimientos operativos normalizados&quot; _x000a_06/06/2023: Mediante memorando No. 20231200002883 de fecha 9 de mayo de 2023, el Grupo de Control Interno autorizó prórroga hasta el 31 de Julio de 2023_x000a_15/12/2023: Mediante memorando No. 20231200007233 del 4 de diciembre de 2023, se requirio evidencias de las acciones que se encuenrtan en estado abierto vencidas con el fin de actualizar la matriz."/>
    <n v="65"/>
  </r>
  <r>
    <s v="OTRAS FUENTES"/>
    <m/>
    <d v="2021-10-19T00:00:00"/>
    <x v="0"/>
    <s v="NO CONFORMIDAD No 27:Se evidenció que PNNC, no cuenta con los planes de prevención y seguridad ante emergencias debidamente actualizados y socializados a las personas que laboran en la entidad, para que se conozcan los procedimientos de evacuación y cómo actuar de acuerdo con las capacidades humanas y limitaciones de actividades ante la emergencia para que se actúe en forma eficaz en caso de una emergencia, según lo establecido en el ANEXO C de la NTC 6047 de 2013"/>
    <s v="Falta de revisión periódica del Plan de Emergencia de nivel central para generar  actualizaciones."/>
    <s v="Gestión del Talento Humano"/>
    <x v="2"/>
    <x v="10"/>
    <m/>
    <s v="x"/>
    <s v="Correctiva"/>
    <s v="Socializar el plan de emergencias del nivel central"/>
    <x v="26"/>
    <x v="8"/>
    <n v="274"/>
    <x v="0"/>
    <s v="Numero de socializaciones del plan de emergencias del nivel central"/>
    <s v="CANTIDAD"/>
    <n v="1"/>
    <m/>
    <m/>
    <s v="FANNY SABOGAL AGUDELO"/>
    <m/>
    <m/>
    <m/>
    <x v="0"/>
    <x v="0"/>
    <s v="19/04/2023 :Mediante orfeo no.20221200000053 de fecha  06-01-2022 se suscribe Plan de Mejoramiento_x000a_19/04/2023: Mediante memorando no 20214400010123 de fecha 17-12-2021 el responsable anexa el Plan de Mejoramiento_x000a_19/04/2023: Mediante memorando no 20224400013803 de fecha 29-12-2022 el responsable solicitó prórroga para el cumplimiento del Plan de Mejoramiento con fecha maxima de 28 de febrero de 2023_x000a_19/04/2023: Mediante orfeo no. 20234400001263  de fecha 24-02-2023 el responsable solicito el de envió de planos del Nivel Central actualizados_x000a_19/04/2023: Mediante memorando no 20231200000023de fecha 03-01-2023 el Grupo de Control concedió prorroga hasta 28 de febrero de 2023_x000a_19/04/2023: El Grupo de Control Interno evidencio en ell Plan de Emergencias del nivel central el cual será actualizado cada año._x000a_06/06/2023: Mediante memorando No. 20231200002883 de fecha 9 de mayo de 2023, el Grupo de Control Interno autorizó prórroga hasta el 31 de Julio de 2023._x000a_15/12/2023: Mediante memorando No. 20231200007233 del 4 de diciembre de 2023, se requirio evidencias de las acciones que se encuenrtan en estado abierto vencidas con el fin de actualizar la matriz."/>
    <n v="66"/>
  </r>
  <r>
    <s v="OTRAS FUENTES"/>
    <m/>
    <d v="2021-10-19T00:00:00"/>
    <x v="0"/>
    <s v="NO CONFORMIDAD No 27:Se evidenció que PNNC, no cuenta con los planes de prevención y seguridad ante emergencias debidamente actualizados y socializados a las personas que laboran en la entidad, para que se conozcan los procedimientos de evacuación y cómo actuar de acuerdo con las capacidades humanas y limitaciones de actividades ante la emergencia para que se actúe en forma eficaz en caso de una emergencia, según lo establecido en el ANEXO C de la NTC 6047 de 2013"/>
    <s v="Falta de revisión periódica del Plan de Emergencia de nivel central para generar  actualizaciones."/>
    <s v="Gestión del Talento Humano"/>
    <x v="2"/>
    <x v="10"/>
    <m/>
    <s v="x"/>
    <s v="Correctiva"/>
    <s v="Solicitar una capacitación a la ARL para el personal de nivel central en el tema &quot;Que hacer en caso de una emergencia&quot;"/>
    <x v="26"/>
    <x v="8"/>
    <n v="274"/>
    <x v="0"/>
    <s v="Numero de capacitaciones realizadas de &quot;Que hacer en caso de una emergencia&quot;"/>
    <s v="CANTIDAD"/>
    <n v="1"/>
    <m/>
    <m/>
    <s v="FANNY SABOGAL AGUDELO"/>
    <m/>
    <m/>
    <m/>
    <x v="0"/>
    <x v="0"/>
    <s v="19/04/2023 :Mediante orfeo no.20221200000053 de fecha  06-01-2022 se suscribe Plan de Mejoramiento_x000a_19/04/2023: Mediante memorando no 20214400010123 de fecha 17-12-2021 el responsable anexa el Plan de Mejoramiento_x000a_19/04/2023: Mediante memorando no 20224400013803 de fecha 29-12-2022 el responsable solicitó prórroga para el cumplimiento del Plan de Mejoramiento con fecha maxima de 28 de febrero de 2023_x000a_19/04/2023: Mediante memorando no 20231200000023de fecha 03-01-2023 el Grupo de Control concedió prorroga hasta 28 de febrero de 2023_x000a_06/06/2023: Mediante memorando No. 20231200002883 de fecha 9 de mayo de 2023, el Grupo de Control Interno autorizó prórroga hasta el 31 de Julio de 2023_x000a__x000a_15/12/2023: Mediante memorando No. 20231200007233 del 4 de diciembre de 2023, se requirio evidencias de las acciones que se encuenrtan en estado abierto vencidas con el fin de actualizar la matriz."/>
    <n v="67"/>
  </r>
  <r>
    <s v="EVALUACIÓN AL SISTEMA DE CONTROL INTERNO"/>
    <n v="599"/>
    <d v="2021-12-15T00:00:00"/>
    <x v="0"/>
    <s v="NO CONFORMIDAD No. 1: El proceso de Gestión del Talento Humano no tiene adoptado el Instructivo en Parques para la “Entrega del cargo” -Actas de entrega."/>
    <s v="Porque el proceso de Talento Humano no tenia contemplado los controles correspondientes para efectuar la entrega del cargo."/>
    <s v="Gestión del Talento Humano"/>
    <x v="2"/>
    <x v="10"/>
    <m/>
    <s v="x"/>
    <s v="Correctiva"/>
    <s v="Oficializar un formato para la entrega de un cargo  a causa de  un retiro del personal de la entidad, con el objetivo de definir lineamientos y controles de la información a entregar por parte del funcionario. "/>
    <x v="27"/>
    <x v="16"/>
    <n v="685"/>
    <x v="0"/>
    <s v="Formato oficializado y socializado."/>
    <s v="CANTIDAD"/>
    <n v="1"/>
    <m/>
    <m/>
    <s v="FANNY SABOGAL AGUDELO"/>
    <m/>
    <m/>
    <m/>
    <x v="0"/>
    <x v="0"/>
    <s v="Se suscribe mediante memorando 20221200003633_x000a__x000a_26/05/2023: Mediante memorando 20231200002993, del 25 de mayo de 2023, el grupo de Control Interno solicitó las evidencias del cumplimiento de las acciones vencidas. "/>
    <n v="68"/>
  </r>
  <r>
    <s v="EVALUACIÓN AL SISTEMA DE CONTROL INTERNO"/>
    <m/>
    <d v="2021-12-15T00:00:00"/>
    <x v="0"/>
    <s v="NO CONFORMIDAD No. 1: El proceso de Gestión del Talento Humano no tiene adoptado el Instructivo en Parques para la “Entrega del cargo” -Actas de entrega."/>
    <s v="Porque el proceso de Talento Humano no tenia contemplado los controles correspondientes para efectuar la entrega del cargo."/>
    <s v="Gestión del Talento Humano"/>
    <x v="2"/>
    <x v="10"/>
    <m/>
    <s v="x"/>
    <s v="Correctiva"/>
    <s v="Actualizar, oficializar y socializar  el procedimiento o instructivo que se requiera con los lineamientos y  controles requeridos que permitan asegurar la entrega efectiva del cargo y las actividades a realizar para evitar la perdida de información de la entidad.   "/>
    <x v="27"/>
    <x v="16"/>
    <n v="685"/>
    <x v="0"/>
    <s v="Documento oficializado y socializado."/>
    <s v="CANTIDAD"/>
    <n v="1"/>
    <m/>
    <m/>
    <s v="FANNY SABOGAL AGUDELO"/>
    <m/>
    <m/>
    <m/>
    <x v="0"/>
    <x v="0"/>
    <s v="Se suscribe mediante memorando 20221200003633_x000a__x000a_23/05/2023: Mediante memorando 20231200002993, del 25 de mayo de 2023, el grupo de Control Interno solicitó las evidencias del cumplimiento de las acciones vencidas. "/>
    <n v="69"/>
  </r>
  <r>
    <s v="AUDITORÍA INTERNA "/>
    <n v="740"/>
    <d v="2021-12-20T00:00:00"/>
    <x v="0"/>
    <s v="NO CONFORMIDAD No 1: No se encontró evidencia o registros de publicación de los Ítems:_x000a_a. Imagen del Portal Único del Estado Colombiano y el logo de la marca paísCO – Colombia, c. Línea anticorrupción, _x000a_b. ¿Los videos o elementos multimedia tienen subtítulos y audio descripción (cuando no tiene audio original), como también su respectivo guion en texto? (en los siguientes casos también deben tener lenguaje de señas: para las alocuciones presiden-ciales, información sobre desastres y emergencias, información sobre seguridad ciudadana, rendición de cuentas anual de los entes centrales de cada sector del Gobierno Nacional), incumpliendo la Resolución No 1519 de 2020."/>
    <s v="No se realizo la publicaciòn de la informaciòn en el portal WEB incumpliendo la Resolución No 1519 de 2020."/>
    <s v="Gestión de Comunicaciones"/>
    <x v="2"/>
    <x v="5"/>
    <m/>
    <s v="x"/>
    <s v="De Corrección"/>
    <s v="Publicar en el portal WEB la informaciòn correspondiente al item referenciado como lo establece la Resolución No 1519 de 2020.. "/>
    <x v="28"/>
    <x v="17"/>
    <n v="487"/>
    <x v="0"/>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70"/>
  </r>
  <r>
    <s v="AUDITORÍA INTERNA "/>
    <m/>
    <d v="2021-12-20T00:00:00"/>
    <x v="0"/>
    <s v="NO CONFORMIDAD No 1: No se encontró evidencia o registros de publicación de los Ítems:_x000a_a. Imagen del Portal Único del Estado Colombiano y el logo de la marca paísCO – Colombia, c. Línea anticorrupción, _x000a_b. ¿Los videos o elementos multimedia tienen subtítulos y audio descripción (cuando no tiene audio original), como también su respectivo guion en texto? (en los siguientes casos también deben tener lenguaje de señas: para las alocuciones presiden-ciales, información sobre desastres y emergencias, información sobre seguridad ciudadana, rendición de cuentas anual de los entes centrales de cada sector del Gobierno Nacional), incumpliendo la Resolución No 1519 de 2020."/>
    <s v="No se realizo la publicaciòn de la informaciòn en el portal WEB incumpliendo la Resolución No 1519 de 2020."/>
    <s v="Gestión de Comunicaciones"/>
    <x v="2"/>
    <x v="5"/>
    <m/>
    <s v="x"/>
    <s v="Correctiva"/>
    <s v="Dar cumplimiento al marco normativo relacionado con la publicaciòn de la informaciòn como lo establece la Resolución No 1519 de 2020."/>
    <x v="28"/>
    <x v="17"/>
    <n v="487"/>
    <x v="0"/>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71"/>
  </r>
  <r>
    <s v="AUDITORÍA INTERNA "/>
    <n v="741"/>
    <d v="2021-12-20T00:00:00"/>
    <x v="0"/>
    <s v="NO CONFORMIDAD No 2:No se encontró evidencia o registros de publicación del Ítem: _x000a_1.5.10. Objeto, valor total de los honorarios, fecha de inicio y de terminación, cuando se trate contratos de prestación de servicios, incumpliendo la Resolución No 1519 de 2020."/>
    <s v="No se realizo la publicaciòn de la informaciòn en el portal WEB incumpliendo la Resolución No 1519 de 2020."/>
    <s v="Gestión de Comunicaciones"/>
    <x v="2"/>
    <x v="5"/>
    <m/>
    <s v="x"/>
    <s v="De Corrección"/>
    <s v="Publicar en el portal WEB la informaciòn correspondiente al item referenciado como lo establece la Resolución No 1519 de 2020.. "/>
    <x v="28"/>
    <x v="17"/>
    <n v="487"/>
    <x v="0"/>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72"/>
  </r>
  <r>
    <s v="AUDITORÍA INTERNA "/>
    <m/>
    <d v="2021-12-20T00:00:00"/>
    <x v="0"/>
    <s v="NO CONFORMIDAD No 2:No se encontró evidencia o registros de publicación del Ítem: _x000a_1.5.10. Objeto, valor total de los honorarios, fecha de inicio y de terminación, cuando se trate contratos de prestación de servicios, incumpliendo la Resolución No 1519 de 2020."/>
    <s v="No se realizo la publicaciòn de la informaciòn en el portal WEB incumpliendo la Resolución No 1519 de 2020."/>
    <s v="Gestión de Comunicaciones"/>
    <x v="2"/>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x v="28"/>
    <x v="17"/>
    <n v="487"/>
    <x v="0"/>
    <s v="Número de comunicaciones (Correo, Memorando, Circular) enviadas "/>
    <s v="CANTIDAD"/>
    <n v="2"/>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73"/>
  </r>
  <r>
    <s v="AUDITORÍA INTERNA "/>
    <n v="742"/>
    <d v="2021-12-20T00:00:00"/>
    <x v="0"/>
    <s v="NO COFORMIDAD No 3:No se encontró evidencia o registros de publicación del Ítem: _x000a_2.3.3. Participación ciudadana en la expedición de normas a través el SUCOP, incumpliendo la Resolución No 1519 de 2020."/>
    <s v="No se realizo la publicaciòn de la informaciòn en el portal WEB incumpliendo la Resolución No 1519 de 2020."/>
    <s v="Gestión de Comunicaciones"/>
    <x v="2"/>
    <x v="5"/>
    <m/>
    <s v="x"/>
    <s v="De Corrección"/>
    <s v="Publicar en el portal WEB la informaciòn correspondiente al item referenciado como lo establece la Resolución No 1519 de 2020.. "/>
    <x v="28"/>
    <x v="17"/>
    <n v="487"/>
    <x v="0"/>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74"/>
  </r>
  <r>
    <s v="AUDITORÍA INTERNA "/>
    <m/>
    <d v="2021-12-20T00:00:00"/>
    <x v="0"/>
    <s v="NO COFORMIDAD No 3:No se encontró evidencia o registros de publicación del Ítem: _x000a_2.3.3. Participación ciudadana en la expedición de normas a través el SUCOP, incumpliendo la Resolución No 1519 de 2020."/>
    <s v="No se realizo la publicaciòn de la informaciòn en el portal WEB incumpliendo la Resolución No 1519 de 2020."/>
    <s v="Gestión de Comunicaciones"/>
    <x v="2"/>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x v="28"/>
    <x v="17"/>
    <n v="487"/>
    <x v="0"/>
    <s v="Número de comunicaciones (Correo, Memorando, Circular) enviadas"/>
    <s v="CANTIDAD"/>
    <n v="2"/>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75"/>
  </r>
  <r>
    <s v="AUDITORÍA INTERNA "/>
    <n v="743"/>
    <d v="2021-12-20T00:00:00"/>
    <x v="0"/>
    <s v="NO CONFOMIDAD No 4:No se encontró evidencia o registros de publicación de los Ítems: _x000a_6.1.8. Calendario de la estra-tegia anual de participación ciudadana. (No se cumple), _x000a_6.1.9. Formulario de inscripción ciudadana a procesos de participación, instancias o acciones que ofrece la entidad. (No se cumple), _x000a_6.2.1.a. Publicación temas de interés, _x000a_6.2.1.b. Caja de herramientas, _x000a_6.2.1.c. Herramienta de evaluación y _x000a_6.2.1.d. Divulgar resultados, incumpliendo la Resolución No 1519 de 2020."/>
    <s v="No se realizo la publicaciòn de la informaciòn en el portal WEB incumpliendo la Resolución No 1519 de 2020."/>
    <s v="Gestión de Comunicaciones"/>
    <x v="2"/>
    <x v="5"/>
    <m/>
    <s v="x"/>
    <s v="De Corrección"/>
    <s v="Publicar en el portal WEB la informaciòn correspondiente al item referenciado como lo establece la Resolución No 1519 de 2020.. "/>
    <x v="28"/>
    <x v="17"/>
    <n v="487"/>
    <x v="0"/>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76"/>
  </r>
  <r>
    <s v="AUDITORÍA INTERNA "/>
    <m/>
    <d v="2021-12-20T00:00:00"/>
    <x v="0"/>
    <s v="NO CONFOMIDAD No 4: No se encontró evidencia o registros de publicación de los Ítems: _x000a_6.1.8. Calendario de la estra-tegia anual de participación ciudadana. (No se cumple), _x000a_6.1.9. Formulario de inscripción ciudadana a procesos de participación, instancias o acciones que ofrece la entidad. (No se cumple), _x000a_6.2.1.a. Publicación temas de interés, _x000a_6.2.1.b. Caja de herramientas, _x000a_6.2.1.c. Herramienta de evaluación y _x000a_6.2.1.d. Divulgar resultados, incumpliendo la Resolución No 1519 de 2020."/>
    <s v="No se realizo la publicaciòn de la informaciòn en el portal WEB incumpliendo la Resolución No 1519 de 2020."/>
    <s v="Gestión de Comunicaciones"/>
    <x v="2"/>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x v="28"/>
    <x v="17"/>
    <n v="487"/>
    <x v="0"/>
    <s v="Número de comunicaciones (Correo, Memorando, Circular) enviadas"/>
    <s v="CANTIDAD"/>
    <n v="2"/>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77"/>
  </r>
  <r>
    <s v="AUDITORÍA INTERNA "/>
    <n v="744"/>
    <d v="2021-12-20T00:00:00"/>
    <x v="0"/>
    <s v="NO CONFORMIDAD No 5:No se encontró evidencia o registros de publicación de los Ítems: _x000a_6.2. 2.a. Porcentaje del pre-supuesto para el proceso, _x000a_6.2.2.b. Habilitar canales de interacción y caja de herramientas, _x000a_6.2.2.c. Publicar la infor-mación sobre las decisiones y _x000a_6.2.2.d. Visibilizar avances de decisiones y su estado (semáforo), incumpliendo la Resolución No 1519 de 2020."/>
    <s v="No se realizo la publicaciòn de la informaciòn en el portal WEB incumpliendo la Resolución No 1519 de 2020."/>
    <s v="Gestión de Comunicaciones"/>
    <x v="2"/>
    <x v="5"/>
    <m/>
    <s v="x"/>
    <s v="De Corrección"/>
    <s v="Publicar en el portal WEB la informaciòn correspondiente al item referenciado como lo establece la Resolución No 1519 de 2020.. "/>
    <x v="28"/>
    <x v="17"/>
    <n v="487"/>
    <x v="0"/>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78"/>
  </r>
  <r>
    <s v="AUDITORÍA INTERNA "/>
    <m/>
    <d v="2021-12-20T00:00:00"/>
    <x v="0"/>
    <s v="NO CONFORMIDAD No 5: No se encontró evidencia o registros de publicación de los Ítems: _x000a_6.2. 2.a. Porcentaje del pre-supuesto para el proceso, _x000a_6.2.2.b. Habilitar canales de interacción y caja de herramientas, _x000a_6.2.2.c. Publicar la infor-mación sobre las decisiones y _x000a_6.2.2.d. Visibilizar avances de decisiones y su estado (semáforo), incumpliendo la Resolución No 1519 de 2020."/>
    <s v="No se realizo la publicaciòn de la informaciòn en el portal WEB incumpliendo la Resolución No 1519 de 2020."/>
    <s v="Gestión de Comunicaciones"/>
    <x v="2"/>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x v="28"/>
    <x v="17"/>
    <n v="487"/>
    <x v="0"/>
    <s v="Número de comunicaciones (Correo, Memorando, Circular) enviadas"/>
    <s v="CANTIDAD"/>
    <n v="2"/>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79"/>
  </r>
  <r>
    <s v="AUDITORÍA INTERNA "/>
    <n v="745"/>
    <d v="2021-12-20T00:00:00"/>
    <x v="0"/>
    <s v="NO CONFORMIDAD No 6: No se encontró evidencia o registros de publicación de los Ítems: _x000a_6.2.3.b. Habilitar canales de consulta y caja de herramientas, _x000a_6.2.3.c. Publicar observaciones y comentarios y las respuestas de proyectos nor-mativos, _x000a_6.2.3.d. Crear un enlace que redireccione a la Sección Normativa, _x000a_6.2.3.e. Facilitar herramienta de evalua-ción, _x000a_6.2. 4.a. Disponer un espacio para consulta sobre temas o problemáticas, _x000a_6.2.4. b. Convocatoria con el reto, _x000a_6.2.4. c. Informar retos vigentes y reporte con la frecuencia de votaciones de soluciones en cada reto, _x000a_6.2.4. d. Publicar la propuesta elegida y los criterios para su selección, _x000a_6.2.4.e. Divulgar el plan de trabajo para implementar la solución diseñada y _x000a_6.2.4.f. Publicar la información sobre los desarrollos o prototipos, incumpliendo la Resolución No 1519 de 2020."/>
    <s v="No se realizo la publicaciòn de la informaciòn en el portal WEB incumpliendo la Resolución No 1519 de 2020."/>
    <s v="Gestión de Comunicaciones"/>
    <x v="2"/>
    <x v="5"/>
    <m/>
    <s v="x"/>
    <s v="De Corrección"/>
    <s v="Publicar en el portal WEB la informaciòn correspondiente al item referenciado como lo establece la Resolución No 1519 de 2020.. "/>
    <x v="28"/>
    <x v="17"/>
    <n v="487"/>
    <x v="0"/>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80"/>
  </r>
  <r>
    <s v="AUDITORÍA INTERNA "/>
    <m/>
    <d v="2021-12-20T00:00:00"/>
    <x v="0"/>
    <s v="No se encontró evidencia o registros de publicación de los Ítems: _x000a_6.2.3.b. Habilitar canales de consulta y caja de herramientas, _x000a_6.2.3.c. Publicar observaciones y comentarios y las respuestas de proyectos nor-mativos, _x000a_6.2.3.d. Crear un enlace que redireccione a la Sección Normativa, _x000a_6.2.3.e. Facilitar herramienta de evalua-ción, _x000a_6.2. 4.a. Disponer un espacio para consulta sobre temas o problemáticas, _x000a_6.2.4. b. Convocatoria con el reto, _x000a_6.2.4. c. Informar retos vigentes y reporte con la frecuencia de votaciones de soluciones en cada reto, _x000a_6.2.4. d. Publicar la propuesta elegida y los criterios para su selección, _x000a_6.2.4.e. Divulgar el plan de trabajo para implementar la solución diseñada y _x000a_6.2.4.f. Publicar la información sobre los desarrollos o prototipos, incumpliendo la Resolución No 1519 de 2020."/>
    <s v="No se realizo la publicaciòn de la informaciòn en el portal WEB incumpliendo la Resolución No 1519 de 2020."/>
    <s v="Gestión de Comunicaciones"/>
    <x v="2"/>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x v="28"/>
    <x v="17"/>
    <n v="487"/>
    <x v="0"/>
    <s v="Número de comunicaciones (Correo, Memorando, Circular) enviadas"/>
    <s v="CANTIDAD"/>
    <n v="2"/>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81"/>
  </r>
  <r>
    <s v="AUDITORÍA INTERNA "/>
    <n v="746"/>
    <d v="2021-12-20T00:00:00"/>
    <x v="0"/>
    <s v="NO CONFORMIDAD No7:No se encontró evidencia o registros de publicación de los Ítems: _x000a_6.2.5.b. Estrategia de comu-nicación para la rendición de cuentas, _x000a_6.2.5.c. Calendario eventos de diálogo, _x000a_6.2.5.d. Articular a los informes de rendición de cuentas en el Menú transparencia, _x000a_6.2.5.e.Habilitar un canal para eventos de diálogo Articulación con sistema nacional de rendición de cuentas, _x000a_6.2.5.f. Preguntas y respuestas de eventos de diálogo, _x000a_6.2.5.g. Memorias de cada evento y _x000a_6.2.5.h. Acciones de mejora incorporadas; incumpliendo la Resolución No 1519 de 2020."/>
    <s v="No se realizo la publicaciòn de la informaciòn en el portal WEB incumpliendo la Resolución No 1519 de 2020."/>
    <s v="Gestión de Comunicaciones"/>
    <x v="2"/>
    <x v="5"/>
    <m/>
    <s v="x"/>
    <s v="De Corrección"/>
    <s v="Publicar en el portal WEB la informaciòn correspondiente al item referenciado como lo establece la Resolución No 1519 de 2020.. "/>
    <x v="28"/>
    <x v="17"/>
    <n v="487"/>
    <x v="0"/>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82"/>
  </r>
  <r>
    <s v="AUDITORÍA INTERNA "/>
    <m/>
    <d v="2021-12-20T00:00:00"/>
    <x v="0"/>
    <s v="NO CONFORMIDAD No7: No se encontró evidencia o registros de publicación de los Ítems: _x000a_6.2.5.b. Estrategia de comu-nicación para la rendición de cuentas, _x000a_6.2.5.c. Calendario eventos de diálogo, _x000a_6.2.5.d. Articular a los informes de rendición de cuentas en el Menú transparencia, _x000a_6.2.5.e.Habilitar un canal para eventos de diálogo Articulación con sistema nacional de rendición de cuentas, _x000a_6.2.5.f. Preguntas y respuestas de eventos de diálogo, _x000a_6.2.5.g. Memorias de cada evento y _x000a_6.2.5.h. Acciones de mejora incorporadas; incumpliendo la Resolución No 1519 de 2020."/>
    <s v="No se realizo la publicaciòn de la informaciòn en el portal WEB incumpliendo la Resolución No 1519 de 2020."/>
    <s v="Gestión de Comunicaciones"/>
    <x v="2"/>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x v="28"/>
    <x v="17"/>
    <n v="487"/>
    <x v="0"/>
    <s v="Número de comunicaciones (Correo, Memorando, Circular) enviadas"/>
    <s v="CANTIDAD"/>
    <n v="2"/>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83"/>
  </r>
  <r>
    <s v="AUDITORÍA INTERNA "/>
    <n v="747"/>
    <d v="2021-12-20T00:00:00"/>
    <x v="0"/>
    <s v="NO CONFORMIDAD No 8:No se encontró evidencia o registros de publicación de los Ítems: _x000a_6.2. 6.a. Informar las modali-dades de control social, _x000a_6.2.6.b. Convocar cuando inicie ejecución de programa, proyecto o contratos, 6.2.6.c. Re-sumen del tema objeto de vigilancia, _x000a_6.2.6.d. Informes del interventor o el supervisor, _x000a_6.2.6.e. Facilitar herramienta de evaluación de las actividades, _x000a_6.2.6.f. Publicar el registro de las observaciones de las veedurías y _x000a_6.2.6.g. Ac-ciones de mejora, incumpliendo la Resolución No 1519 de 2020"/>
    <s v="No se realizo la publicaciòn de la informaciòn en el portal WEB incumpliendo la Resolución No 1519 de 2020."/>
    <s v="Gestión de Comunicaciones"/>
    <x v="2"/>
    <x v="5"/>
    <m/>
    <s v="x"/>
    <s v="De Corrección"/>
    <s v="Publicar en el portal WEB la informaciòn correspondiente al item referenciado como lo establece la Resolución No 1519 de 2020.. "/>
    <x v="28"/>
    <x v="17"/>
    <n v="487"/>
    <x v="0"/>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84"/>
  </r>
  <r>
    <s v="AUDITORÍA INTERNA "/>
    <m/>
    <d v="2021-12-20T00:00:00"/>
    <x v="0"/>
    <s v="NO CONFORMIDAD No 8: No se encontró evidencia o registros de publicación de los Ítems: _x000a_6.2. 6.a. Informar las modali-dades de control social, _x000a_6.2.6.b. Convocar cuando inicie ejecución de programa, proyecto o contratos, 6.2.6.c. Re-sumen del tema objeto de vigilancia, _x000a_6.2.6.d. Informes del interventor o el supervisor, _x000a_6.2.6.e. Facilitar herramienta de evaluación de las actividades, _x000a_6.2.6.f. Publicar el registro de las observaciones de las veedurías y _x000a_6.2.6.g. Ac-ciones de mejora, incumpliendo la Resolución No 1519 de 2020"/>
    <s v="No se realizo la publicaciòn de la informaciòn en el portal WEB incumpliendo la Resolución No 1519 de 2020."/>
    <s v="Gestión de Comunicaciones"/>
    <x v="2"/>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x v="28"/>
    <x v="17"/>
    <n v="487"/>
    <x v="0"/>
    <s v="Número de comunicaciones (Correo, Memorando, Circular) enviadas"/>
    <s v="CANTIDAD"/>
    <n v="2"/>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85"/>
  </r>
  <r>
    <s v="AUDITORÍA INTERNA "/>
    <n v="748"/>
    <d v="2021-12-20T00:00:00"/>
    <x v="0"/>
    <s v="NO CONFORMIDAD No 9: No se encontró evidencia o registros de publicación de los Ítems: _x000a_7.1.1.a. Nombre o título de la categoría de la información, _x000a_7.1.1.b. Descripción del contenido la categoría de información, _x000a_7.1.1.c. Idioma, _x000a_7.1.1.d. Medio de conservación y/o soporte, _x000a_7.1.1.e. Formato, 7.1.1.f. Información publicada o disponible y _x000a_7.1.1.g. Enlace a www.datos.gov.co; incumpliendo la Resolución No 1519 de 2020."/>
    <s v="No se realizo la publicaciòn de la informaciòn en el portal WEB incumpliendo la Resolución No 1519 de 2020."/>
    <s v="Gestión de Comunicaciones"/>
    <x v="2"/>
    <x v="5"/>
    <m/>
    <s v="x"/>
    <s v="De Corrección"/>
    <s v="Publicar en el portal WEB la informaciòn correspondiente al item referenciado como lo establece la Resolución No 1519 de 2020.. "/>
    <x v="28"/>
    <x v="17"/>
    <n v="487"/>
    <x v="0"/>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86"/>
  </r>
  <r>
    <s v="AUDITORÍA INTERNA "/>
    <m/>
    <d v="2021-12-20T00:00:00"/>
    <x v="0"/>
    <s v="NO CONFORMIDAD No 9: No se encontró evidencia o registros de publicación de los Ítems: _x000a_7.1.1.a. Nombre o título de la categoría de la información, _x000a_7.1.1.b. Descripción del contenido la categoría de información, _x000a_7.1.1.c. Idioma, _x000a_7.1.1.d. Medio de conservación y/o soporte, _x000a_7.1.1.e. Formato, 7.1.1.f. Información publicada o disponible y _x000a_7.1.1.g. Enlace a www.datos.gov.co; incumpliendo la Resolución No 1519 de 2020."/>
    <s v="No se realizo la publicaciòn de la informaciòn en el portal WEB incumpliendo la Resolución No 1519 de 2020."/>
    <s v="Gestión de Comunicaciones"/>
    <x v="2"/>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x v="28"/>
    <x v="17"/>
    <n v="487"/>
    <x v="0"/>
    <s v="Número de acciones de comunicación realizadas"/>
    <s v="CANTIDAD"/>
    <n v="2"/>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87"/>
  </r>
  <r>
    <s v="AUDITORÍA INTERNA "/>
    <n v="749"/>
    <d v="2021-12-20T00:00:00"/>
    <x v="0"/>
    <s v="NO CONFORMIDAD No 10 : No se encontró evidencia o registros de publicación de los Ítems: _x000a_7.1.2.a. Nombre o título de la categoría de información, _x000a_7.1.2.b. Nombre o título de la información, _x000a_7.1.2.c. Idioma, _x000a_7.1.2.d. Medio de conserva-ción y/o soporte, _x000a_7.1.2.e. Fecha de generación de la información, _x000a_7.1.2.f. Nombre del responsable de la producción de la información, _x000a_7.1.2.g. Nombre del responsable de la información, 7.1.2.h. Objetivo legítimo de la excepción, _x000a_7.1.2.i. Fundamento constitucional o legal, _x000a_7.1.2.j. Fundamento jurídico de la excepción, _x000a_7.1.2.k. Excepción total o parcial, _x000a_7.1.2.l. Plazo de la clasificación o reserva y _x000a_7.1.2.m. Enlace a www.datos.gov.co; incumpliendo la Resolución No 1519 de 2020."/>
    <s v="No se realizo la publicaciòn de la informaciòn en el portal WEB incumpliendo la Resolución No 1519 de 2020."/>
    <s v="Gestión de Comunicaciones"/>
    <x v="2"/>
    <x v="5"/>
    <m/>
    <s v="x"/>
    <s v="De Corrección"/>
    <s v="Publicar en el portal WEB la informaciòn correspondiente al item referenciado como lo establece la Resolución No 1519 de 2020.. "/>
    <x v="28"/>
    <x v="17"/>
    <n v="487"/>
    <x v="0"/>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88"/>
  </r>
  <r>
    <s v="AUDITORÍA INTERNA "/>
    <m/>
    <d v="2021-12-20T00:00:00"/>
    <x v="0"/>
    <s v="NO CONFORMIDAD No 10 : No se encontró evidencia o registros de publicación de los Ítems: _x000a_7.1.2.a. Nombre o título de la categoría de información, _x000a_7.1.2.b. Nombre o título de la información, _x000a_7.1.2.c. Idioma, _x000a_7.1.2.d. Medio de conserva-ción y/o soporte, _x000a_7.1.2.e. Fecha de generación de la información, _x000a_7.1.2.f. Nombre del responsable de la producción de la información, _x000a_7.1.2.g. Nombre del responsable de la información, 7.1.2.h. Objetivo legítimo de la excepción, _x000a_7.1.2.i. Fundamento constitucional o legal, _x000a_7.1.2.j. Fundamento jurídico de la excepción, _x000a_7.1.2.k. Excepción total o parcial, _x000a_7.1.2.l. Plazo de la clasificación o reserva y _x000a_7.1.2.m. Enlace a www.datos.gov.co; incumpliendo la Resolución No 1519 de 2020."/>
    <s v="No se realizo la publicaciòn de la informaciòn en el portal WEB incumpliendo la Resolución No 1519 de 2020."/>
    <s v="Gestión de Comunicaciones"/>
    <x v="2"/>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x v="28"/>
    <x v="17"/>
    <n v="487"/>
    <x v="0"/>
    <s v="Número de comunicaciones (Correo, Memorando, Circular) enviadas"/>
    <s v="CANTIDAD"/>
    <n v="2"/>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89"/>
  </r>
  <r>
    <s v="AUDITORÍA INTERNA "/>
    <n v="750"/>
    <d v="2021-12-20T00:00:00"/>
    <x v="0"/>
    <s v="NO CONFORMIDAD No 11: No se encontró evidencia o registros de publicación de los Ítems: _x000a_7.1.3.a. Nombre o título de la información, _x000a_7.1.3. b. Idioma, _x000a_7.1.3.c. Medio de conservación y/o soporte, _x000a_7.1.3.d. Formato, _x000a_7.1.3.e. Fecha de generación de la información, _x000a_7.1.3.f. Frecuencia de actualización, _x000a_7.1.3.g. Lugar de consulta y _x000a_7.1.3.h. Nombre del responsable de la producción de la información; incumpliendo la Resolución No 1519 de 2020."/>
    <s v="No se realizo la publicaciòn de la informaciòn en el portal WEB incumpliendo la Resolución No 1519 de 2020."/>
    <s v="Gestión de Comunicaciones"/>
    <x v="2"/>
    <x v="5"/>
    <m/>
    <s v="x"/>
    <s v="De Corrección"/>
    <s v="Publicar en el portal WEB la informaciòn correspondiente al item referenciado como lo establece la Resolución No 1519 de 2020.. "/>
    <x v="28"/>
    <x v="17"/>
    <n v="487"/>
    <x v="0"/>
    <s v="Número de Registros de Publicaciones en el Portal WEB."/>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90"/>
  </r>
  <r>
    <s v="AUDITORÍA INTERNA "/>
    <m/>
    <d v="2021-12-20T00:00:00"/>
    <x v="0"/>
    <s v="NO CONFORMIDAD No 11: No se encontró evidencia o registros de publicación de los Ítems: _x000a_7.1.3.a. Nombre o título de la información, _x000a_7.1.3. b. Idioma, _x000a_7.1.3.c. Medio de conservación y/o soporte, _x000a_7.1.3.d. Formato, _x000a_7.1.3.e. Fecha de generación de la información, _x000a_7.1.3.f. Frecuencia de actualización, _x000a_7.1.3.g. Lugar de consulta y _x000a_7.1.3.h. Nombre del responsable de la producción de la información; incumpliendo la Resolución No 1519 de 2020."/>
    <s v="No se realizo la publicaciòn de la informaciòn en el portal WEB incumpliendo la Resolución No 1519 de 2020."/>
    <s v="Gestión de Comunicaciones"/>
    <x v="2"/>
    <x v="5"/>
    <m/>
    <s v="x"/>
    <s v="Correctiva"/>
    <s v="Generar las comunicaciones y agotar las instancias necesarias, que permitan dar cumplimiento en lo que compete a la publicación de la información en el portal web, correspondiente al ítem referenciado conforme a lo establecido en la Resolución 1519 de 2020."/>
    <x v="28"/>
    <x v="17"/>
    <n v="487"/>
    <x v="0"/>
    <s v="Número de comunicaciones (Correo, Memorando, Circular) enviadas"/>
    <s v="CANTIDAD"/>
    <n v="2"/>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91"/>
  </r>
  <r>
    <s v="SEGUIMIENTO MAPA DE RIESGOS"/>
    <m/>
    <d v="2022-02-16T00:00:00"/>
    <x v="1"/>
    <s v="Observación No.11 DTCA Los estudios previos presentados dan cuenta del responsable de la elaboración, y de las revisiones surtidas correspondientes aprobaciones, no obstante, no se puede determinar quién da el visto bueno a los requisitos técnicos y quien, a los requisitos financieros, ya que tal distinción no se realiza._x000a__x000a_"/>
    <s v="Ausencia de directrices formales, específicas, que indiquen que en los vistos buenos de los estudios previos se establezca la responsabilidad técnica y financiera."/>
    <s v="Gestión Contractual"/>
    <x v="0"/>
    <x v="1"/>
    <m/>
    <s v="x"/>
    <s v="De Mejora"/>
    <s v="Realizar seguimiento al  cumplimiento, en todas las Modalidades, a la revisión y/o aprobación, estableciendo claramente la responsabilidad tecnica y financiera, con muestra aleatoria de 5 expedientes."/>
    <x v="29"/>
    <x v="1"/>
    <n v="517"/>
    <x v="0"/>
    <s v="Actas de seguimiento"/>
    <s v="CANTIDAD"/>
    <n v="2"/>
    <m/>
    <m/>
    <s v="FANNY SABOGAL AGUDELO"/>
    <m/>
    <m/>
    <m/>
    <x v="0"/>
    <x v="0"/>
    <s v="Mediante memorando radicado con orfeo No 20221200006523 de fecha 28 de junio de 2022 se aprueba plan de mejoramiento- Gestión 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92"/>
  </r>
  <r>
    <s v="SEGUIMIENTO MAPA DE RIESGOS"/>
    <m/>
    <d v="2022-02-16T00:00:00"/>
    <x v="1"/>
    <s v="Observación No.17 DTCA Los estudios previos presentados por la Dirección Territorial Caribe para el Riesgo No.21, dan cuenta del responsable de la elaboración, y de las revisiones surtidas correspondientes aprobaciones, no obstante, no se puede determinar quién da el visto bueno a los requisitos técnicos y quien, a los requisitos financieros, ya que tal distinción no se realiza."/>
    <s v="Ausencia de directrices formales, específicas, que indiquen que en los vistos buenos de los estudios previos se establezca la responsabilidad técnica y financiera."/>
    <s v="Gestión Contractual"/>
    <x v="0"/>
    <x v="1"/>
    <m/>
    <s v="x"/>
    <s v="De Mejora"/>
    <s v="Realizar seguimiento al  cumplimiento, en todas las Modalidades, a la revisión y/o aprobación, estableciendo claramente la responsabilidad tecnica y financiera, con muestra aleatoria de 5 expedientes."/>
    <x v="29"/>
    <x v="1"/>
    <n v="517"/>
    <x v="0"/>
    <s v="Actas de seguimiento"/>
    <s v="CANTIDAD"/>
    <n v="2"/>
    <m/>
    <m/>
    <s v="FANNY SABOGAL AGUDELO"/>
    <m/>
    <m/>
    <m/>
    <x v="0"/>
    <x v="0"/>
    <s v="Mediante memorando radicado con orfeo No 20221200006523 de fecha 28 de junio de 2022 se aprueba plan de mejoramiento- Gestión 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93"/>
  </r>
  <r>
    <s v="AUDITORÍA INTERNA "/>
    <n v="797"/>
    <d v="2021-09-23T00:00:00"/>
    <x v="0"/>
    <s v="NO CONFORMIDAD No.49: No se evidencio la emisión de la decisión de fondo en el proceso sancionatorio ambiental adelantado en el expediente 016-2016 dentro de los 15 días siguientes al vencimiento del periodo probatorio con lo cual se vulnera el artículo 27 de la Ley 1333 de 2009."/>
    <s v="El tiempo establecido por la ley no es suficiente, por cuanto el tiempo de los 15 días se debe contar desde vencimiento del término para presentar alegatos de conclusión y no desde el término del periodo probatorio; además para realizar el fallo se requiere los informes técnicos-jurídicos de acuerdo a la sanción a imponer, que requieren tiempo adicional para su elaboración y no se cuenta personal juridico y técnico suficiente . "/>
    <s v="Autoridad Ambiental"/>
    <x v="4"/>
    <x v="11"/>
    <m/>
    <s v="x"/>
    <s v="Correctiva"/>
    <s v="“Realizar seguimiento permanente a los nuevos procesos sancionatorios con fin de cumplir los términos establecidos por la Ley.”"/>
    <x v="30"/>
    <x v="18"/>
    <n v="225"/>
    <x v="0"/>
    <s v="Actos administrativos "/>
    <s v="PORCENTAJE"/>
    <n v="100"/>
    <m/>
    <m/>
    <s v="ELSA ROSMERY LEÓN "/>
    <m/>
    <m/>
    <m/>
    <x v="0"/>
    <x v="0"/>
    <s v="Se suscribe mediante memorando 20221200005193  del 02 de junio de 2022_x000a__x000a__x000a_11/08/2023: Mediante memorando No. 20231200004693 del 15 de agosto de 2023, el Grupo de Control Interno requiero  evidencia de las acciones vencidas._x000a__x000a__x000a_25/08/2023: Mediante memorando No. 20236000005233 del 22 de agosto de 2023, el responsable  solicitó prorroga para el cumplimiento de la acción,  el Grupo de Control Interno concedió prorroga para el 18 de septiembre de 2023,_x000a__x000a__x000a_30/11/2023 Mediante memorando 20231200006913 del 24 de noviembre del 2023, se solicito al responsable las evidencias  de las acciones que se encuentran en estado abierto vencido."/>
    <n v="94"/>
  </r>
  <r>
    <s v="AUDITORÍA INTERNA "/>
    <n v="835"/>
    <d v="2022-03-11T00:00:00"/>
    <x v="0"/>
    <s v="Los PNN Amacayacu, PNN Cahuinarí y PNN Yaigojé Apaporis no cuentan con el Programa de Monitoreo, Portafolio de Investigaciones o las versiones finales de estos y los PNN Cahuinarí y PNN Yaigojé Apaporis no cuentan con la Geodatabase, incumpliendo lo establecido en la actividad No.7 del Procedimiento AMSPNN_PR_20 Actualización Instrumentos de Planeación V3."/>
    <s v=" El procedimiento de actualización de instrumentos de planeación vigente, no es  lo suficientemente explicíto  para responder  a las particularidades del relacionamiento, tiempos y dinámicas de los territorios de las áreas protegidas traslapadas o relacionadas con grupos étnicos."/>
    <s v="Administración y Manejo del Sistema de Parques Nacionales Naturales"/>
    <x v="2"/>
    <x v="7"/>
    <m/>
    <s v="x"/>
    <s v="Correctiva"/>
    <s v="Revisar y ajustar  el procedimiento AMSPNN_PR_20 Actualización instrumentos de planeación_V_3, el cual se especifique la aprobación de la GBD de acuerdo a los REM; y además exponga de forma explícita las particularidades y excepciones en  los requisitos para la formulación o actualización de los instrumentos de planeación y la presentación de los documentos anexos."/>
    <x v="31"/>
    <x v="1"/>
    <s v="CERRADA"/>
    <x v="1"/>
    <s v="Procedimiento actualizado"/>
    <s v="CANTIDAD"/>
    <n v="1"/>
    <m/>
    <m/>
    <s v="PAULA ANDREA ARCINIEGAS"/>
    <m/>
    <m/>
    <m/>
    <x v="1"/>
    <x v="5"/>
    <s v="15/12/2023: Se suscribió plan de mejoramiento mediante memorando No.20231200008073 del 14 d diciembre de 2023._x000a__x000a_71/2/2023: Mediamente memorando No. 20221200011823 del 22 de  noviembre de 2023 se dio cierre a la acción"/>
    <n v="95"/>
  </r>
  <r>
    <s v="AUDITORÍA INTERNA "/>
    <n v="836"/>
    <d v="2022-05-23T00:00:00"/>
    <x v="0"/>
    <s v="En el desarrollo del seguimiento, no se evidenció la remisión de los Acuerdos de Gestión del Director Territorial Amazonía, a partir del requerimiento realizado por el Grupo de Control Interno, mediante memorando 20211200009283 del 29 de septiembre de 2021."/>
    <s v="Por qué es lo estipulado por el procedimiento vigente Concertación, seguimiento y evaluación de los acuerdos de gestión"/>
    <s v="Gestión del Talento Humano"/>
    <x v="2"/>
    <x v="10"/>
    <m/>
    <s v="x"/>
    <s v="Correctiva"/>
    <s v="Actualizar el procedimiento GTH_28 &quot;Concertación, seguimiento y evaluación de los acuerdos de gestión&quot; especificando las situaciones administrativas de encargo y comisión en los cargos de Gerencia Pública, acorde con los lineamientos vigentes emitidos por el DAFP, para asegurar la alineación de la Entidad de los lineamientos legales en el tema."/>
    <x v="32"/>
    <x v="19"/>
    <n v="334"/>
    <x v="0"/>
    <s v="Procedimiento actualizado y oficializado "/>
    <s v="CANTIDAD"/>
    <n v="1"/>
    <m/>
    <m/>
    <s v="FANNY SABOGAL AGUDELO"/>
    <m/>
    <m/>
    <m/>
    <x v="0"/>
    <x v="0"/>
    <s v="Se suscribe mediante memorando 20221200007493 del 28 de julio de 2022._x000a_20/04/2023: Mediante memorando no. 20231400000383 de fecha 28-02-2023 el responsable solicitio prórroga para el cumplimiento del Plan  de Mejoramiento para 01/06/2023_x000a_20/04/2023: El Grupo de Control Interno mediante memorando no.  20231200001453 de fecha 08-03-2023 concedió prórroga para la fecha estipulada._x000a__x000a_15/12/2023: Mediante memorando No. 20231200007233 del 4 de diciembre de 2023, se requirio evidencias de las acciones que se encuenrtan en estado abierto vencidas con el fin de actualizar la matriz."/>
    <n v="96"/>
  </r>
  <r>
    <s v="AUDITORÍA INTERNA "/>
    <m/>
    <d v="2022-06-09T00:00:00"/>
    <x v="0"/>
    <s v="NO CONFORMIDAD No. 7: De la revisión de los documentos que obran en la Oficina de Control Disciplinario Interno, se evidencia que algunos expedientes no cuentan con el formato actualizado “Hoja de Control de Documentos” Código: GD_FO_08, Expedientes: 903/2020, 892/2020, 929/2021, 919/2021, 923/2021."/>
    <s v="Porque se asignó la actividad al equipo de abogados de la oficina, quienes no contaban con los lineamientos especificos para gestión documental.  "/>
    <s v="Control Disciplinario"/>
    <x v="2"/>
    <x v="13"/>
    <m/>
    <s v="x"/>
    <s v="Correctiva"/>
    <s v="Generar solicitud al Grupo de Procesos Corporativos en relación a los lineamientos para gestión documental de archivo de gestión, programación para actualizar los expedientes con la hoja de control de documentos"/>
    <x v="33"/>
    <x v="20"/>
    <n v="-214"/>
    <x v="2"/>
    <s v="Archivo de gestión con la hoja de control de documentos "/>
    <s v="PORCENTAJE"/>
    <n v="1"/>
    <m/>
    <m/>
    <s v="ABOGADA 2"/>
    <m/>
    <m/>
    <m/>
    <x v="0"/>
    <x v="0"/>
    <s v="Se suscribe con memorando 20221200006843 del 08-07-2022 _x000a__x000a_4/12/2023: Mediante memorando No.20231200007183  del 4 de diciem bre de 2023 se realizó Solicitud de información de acciones del plan de mejoramiento por procesos-gestión que se encuentran en estado abierto vencido para realizar actualización del Plan._x000a__x000a_7/12/2023: Mediante memorando 20231900004093 del 29 de mayo de 2023, el responsable solicitó prórroga para el cumplimiento de la acción por lo cual medianemte memorando No.20231200003073 del 29 de mayo de 2023, se concedió próorga hasta el  30 de noviembre de 2024_x000a_"/>
    <n v="97"/>
  </r>
  <r>
    <s v="AUDITORÍA INTERNA "/>
    <m/>
    <d v="2022-06-09T00:00:00"/>
    <x v="0"/>
    <s v="NO CONFORMIDAD No. 8: De la revisión de los documentos que obran en la Oficina de Control Disciplinario Interno, se evidencia que no se ha realizado la transferencia de las series documentales de los archivos de gestión al archivo central o Semiactivo, de acuerdo con lo estipulado en la tabla de retención documental, conforme lo expuesto en el procedimiento GD_PR_01 y el cronograma indicado por el Grupo de Procesos Corporativos mediante memorando 20224000000034 del 09 de marzo de 2023"/>
    <s v="Porque el cargo se encuentra vacante y no hay quien realice la actividad "/>
    <s v="Control Disciplinario"/>
    <x v="2"/>
    <x v="13"/>
    <m/>
    <s v="x"/>
    <s v="Correctiva"/>
    <s v="Generar solicitud al Grupo de Procesos Corporativos en relación a los lineamientos para gestión documental de archivo de gestión, programación para la transferencia de las series docmentales de los archivos de gestión al archivo central o semiactivo"/>
    <x v="33"/>
    <x v="20"/>
    <n v="-214"/>
    <x v="2"/>
    <s v="Transferencia ejecutada"/>
    <s v="PORCENTAJE"/>
    <n v="1"/>
    <m/>
    <m/>
    <s v="ABOGADA 2"/>
    <m/>
    <m/>
    <m/>
    <x v="0"/>
    <x v="0"/>
    <s v="Se suscribe con memorando 20221200006843 del 08-07-2022 _x000a__x000a_4/12/2023: Mediante memorando No.20231200007183  del 4 de diciem bre de 2023 se realizó Solicitud de información de acciones del plan de mejoramiento por procesos-gestión que se encuentran en estado abierto vencido para realizar actualización del Plan_x000a__x000a_7/12/2023: Mediante memorando 20231900004093 del 29 de mayo de 2023, el responsable solicitó prórroga para el cumplimiento de la acción por lo cual medianemte memorando No.20231200003073 del 29 de mayo de 2023, se concedió próorga hasta el  30 de noviembre de 2024"/>
    <n v="98"/>
  </r>
  <r>
    <s v="AUDITORÍA INTERNA "/>
    <n v="856"/>
    <d v="2021-09-22T00:00:00"/>
    <x v="1"/>
    <s v="OBSERVACIÓN No.19: DTCA El expedienté DTCA -070-2016, se encuentra sin impulso procesal desde diciembre 2018"/>
    <m/>
    <s v="Autoridad Ambiental"/>
    <x v="0"/>
    <x v="1"/>
    <s v="x"/>
    <m/>
    <s v="De Mejor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99"/>
  </r>
  <r>
    <s v="AUDITORÍA INTERNA "/>
    <m/>
    <d v="2021-09-22T00:00:00"/>
    <x v="1"/>
    <s v="OBSERVACIÓN No.19: DTCA El expedienté DTCA -070-2016, se encuentra sin impulso procesal desde diciembre 2018"/>
    <m/>
    <s v="Autoridad Ambiental"/>
    <x v="0"/>
    <x v="1"/>
    <s v="x"/>
    <m/>
    <s v="De Mejora"/>
    <s v=" Generar alertas a través de correo electrónico a las áreas protegidas para que efectúen los impulsos, cuando se identifiquen bajos movimientos en los procesos"/>
    <x v="32"/>
    <x v="21"/>
    <n v="427"/>
    <x v="0"/>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00"/>
  </r>
  <r>
    <s v="AUDITORÍA INTERNA "/>
    <n v="857"/>
    <d v="2021-09-22T00:00:00"/>
    <x v="0"/>
    <s v="NO CONFORMIDAD No.19. DTCA No haber efectuado el procedimiento para la notificación del auto 415 de 2018, de conformidad con lo ordenado en el artículo 67 a 69 de la ley 1437 de 2011 en concordancia con el artículo 18 de la ley 1333 de 2009."/>
    <s v="Ineficaz seguimiento a las solicitudes de diligencia de notificación remitidas a las áreas protegidas"/>
    <s v="Autoridad Ambiental"/>
    <x v="0"/>
    <x v="1"/>
    <s v="x"/>
    <m/>
    <s v="De Corrección"/>
    <s v="Requerir al jefe del área protegida la diligencia de notificación"/>
    <x v="32"/>
    <x v="22"/>
    <n v="412"/>
    <x v="0"/>
    <s v="Memorando remitido"/>
    <s v="CANTIDAD"/>
    <n v="1"/>
    <d v="2022-10-03T00:00:00"/>
    <s v="Se realizó requerimiento mediante memorando  al jefe del área protegida. Se evidencian 120226530002043_00002; REITERACION CIENAGA SPETIMEBRE"/>
    <s v="FANNY SABOGAL AGUDELO"/>
    <m/>
    <m/>
    <m/>
    <x v="0"/>
    <x v="0"/>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n v="101"/>
  </r>
  <r>
    <s v="AUDITORÍA INTERNA "/>
    <m/>
    <d v="2021-09-22T00:00:00"/>
    <x v="0"/>
    <s v="NO CONFORMIDAD No.19. DTCA No haber efectuado el procedimiento para la notificación del auto 415 de 2018, de conformidad con lo ordenado en el artículo 67 a 69 de la ley 1437 de 2011 en concordancia con el artículo 18 de la ley 1333 de 2009."/>
    <s v="Ineficaz seguimiento a las solicitudes de diligencia de notificación remitidas a las áreas protegidas"/>
    <s v="Autoridad Ambiental"/>
    <x v="0"/>
    <x v="1"/>
    <s v="x"/>
    <m/>
    <s v="Correctiva"/>
    <s v=" Generar alertas a través de correo electrónico a las áreas protegidas para que efectúen los impulsos, cuando se identifiquen bajos movimientos en los procesos"/>
    <x v="32"/>
    <x v="21"/>
    <n v="427"/>
    <x v="0"/>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n v="102"/>
  </r>
  <r>
    <s v="AUDITORÍA INTERNA "/>
    <m/>
    <d v="2021-09-22T00:00:00"/>
    <x v="0"/>
    <s v="NO CONFORMIDAD No.19. DTCA No haber efectuado el procedimiento para la notificación del auto 415 de 2018, de conformidad con lo ordenado en el artículo 67 a 69 de la ley 1437 de 2011 en concordancia con el artículo 18 de la ley 1333 de 2009."/>
    <s v="Ineficaz seguimiento a las solicitudes de diligencia de notificación remitidas a las áreas protegidas"/>
    <s v="Autoridad Ambiental"/>
    <x v="0"/>
    <x v="1"/>
    <s v="x"/>
    <m/>
    <s v="Correctiva"/>
    <s v="Realizar una mesa de trabajo con el  área protegida a fin de establecer los compromisos para el desarrollo oportuno de las diligencias dando alcance a  la normatividad y el procedimiento de sancionatorio ambiental "/>
    <x v="32"/>
    <x v="1"/>
    <n v="517"/>
    <x v="0"/>
    <s v="Acta de reunión "/>
    <s v="CANTIDAD"/>
    <n v="7"/>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03"/>
  </r>
  <r>
    <s v="AUDITORÍA INTERNA "/>
    <m/>
    <d v="2021-09-22T00:00:00"/>
    <x v="0"/>
    <s v="NO CONFORMIDAD No.19. DTCA No haber efectuado el procedimiento para la notificación del auto 415 de 2018, de conformidad con lo ordenado en el artículo 67 a 69 de la ley 1437 de 2011 en concordancia con el artículo 18 de la ley 1333 de 2009."/>
    <s v="Ineficaz seguimiento a las solicitudes de diligencia de notificación remitidas a las áreas protegidas"/>
    <s v="Autoridad Ambiental"/>
    <x v="0"/>
    <x v="1"/>
    <s v="x"/>
    <m/>
    <s v="Correctiv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n v="104"/>
  </r>
  <r>
    <s v="AUDITORÍA INTERNA "/>
    <n v="858"/>
    <d v="2021-09-22T00:00:00"/>
    <x v="1"/>
    <s v="OBSERVACIÓN No.20: DTCA_x000a_El expedienté DTCA -015-2018, se encuentra sin impulso procesal desde abril de 2018."/>
    <m/>
    <s v="Autoridad Ambiental"/>
    <x v="0"/>
    <x v="1"/>
    <s v="x"/>
    <m/>
    <s v="De Mejor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05"/>
  </r>
  <r>
    <s v="AUDITORÍA INTERNA "/>
    <m/>
    <d v="2021-09-22T00:00:00"/>
    <x v="1"/>
    <s v="OBSERVACIÓN No.20: DTCA_x000a_El expedienté DTCA -015-2018, se encuentra sin impulso procesal desde abril de 2018."/>
    <m/>
    <s v="Autoridad Ambiental"/>
    <x v="0"/>
    <x v="1"/>
    <s v="x"/>
    <m/>
    <s v="De Mejora"/>
    <s v=" Generar alertas a través de correo electrónico a las áreas protegidas para que efectúen los impulsos, cuando se identifiquen bajos movimientos en los procesos"/>
    <x v="32"/>
    <x v="21"/>
    <n v="427"/>
    <x v="0"/>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n v="106"/>
  </r>
  <r>
    <s v="AUDITORÍA INTERNA "/>
    <n v="859"/>
    <d v="2021-09-22T00:00:00"/>
    <x v="1"/>
    <s v="OBSERVACIÓN No.21: DTCA En el expediente DTCA -015-2018, se evidenció que la publicación del auto 415 de 2018, se efectuó de forma tardía, y cuando había pasado más de un año desde su expedición"/>
    <m/>
    <s v="Autoridad Ambiental"/>
    <x v="0"/>
    <x v="1"/>
    <s v="x"/>
    <m/>
    <s v="De Mejora"/>
    <s v="Realizar seguimiento en reunión de trabajo con periodicidad bimestral de los expedientes de procesos sancionatorios por parte del equipo de apoyo jurídico de la DTCA"/>
    <x v="32"/>
    <x v="21"/>
    <n v="427"/>
    <x v="0"/>
    <s v="Acta de reunión de seguimiento "/>
    <s v="CANTIDAD"/>
    <n v="4"/>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_x000a_30/11/2023 Mediante memorando No.20231200006923 del 24 de noviembre del 2023, se solicito al responsable las evidencias  de las acciones que se encuentran en estado abierto vencido."/>
    <n v="107"/>
  </r>
  <r>
    <s v="AUDITORÍA INTERNA "/>
    <m/>
    <d v="2021-09-22T00:00:00"/>
    <x v="1"/>
    <s v="OBSERVACIÓN No.21: DTCA En el expediente DTCA -015-2018, se evidenció que la publicación del auto 415 de 2018, se efectuó de forma tardía, y cuando había pasado más de un año desde su expedición"/>
    <m/>
    <s v="Autoridad Ambiental"/>
    <x v="0"/>
    <x v="1"/>
    <s v="x"/>
    <m/>
    <s v="De Mejor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n v="108"/>
  </r>
  <r>
    <s v="AUDITORÍA INTERNA "/>
    <n v="860"/>
    <d v="2021-09-22T00:00:00"/>
    <x v="0"/>
    <s v="NO CONFORMIDAD No.20: DTCA_x000a_Se evidenció inicio de procesos sancionatorios sin contar con informe inicial en el formato AMSPNN_FO_37, incumpliendo_x000a_el procedimiento AMSPNN_PR_22."/>
    <s v="No se dio estricto cumplimiento al procedimiento de sancionatorios al iniciar el proceso con los demás soportes remitidos por el área protegida"/>
    <s v="Autoridad Ambiental"/>
    <x v="0"/>
    <x v="1"/>
    <s v="x"/>
    <m/>
    <s v="Correctiva"/>
    <s v="Realizar una mesa de trabajo con el  área protegida a fin de establecer los compromisos para el desarrollo oportuno de las diligencias dando alcance a  la normatividad y el procedimiento de sancionatorio ambiental "/>
    <x v="32"/>
    <x v="1"/>
    <n v="517"/>
    <x v="0"/>
    <s v="Acta de reunión "/>
    <s v="CANTIDAD"/>
    <n v="7"/>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09"/>
  </r>
  <r>
    <s v="AUDITORÍA INTERNA "/>
    <m/>
    <d v="2021-09-22T00:00:00"/>
    <x v="0"/>
    <s v="NO CONFORMIDAD No.20: DTCA_x000a_Se evidenció inicio de procesos sancionatorios sin contar con informe inicial en el formato AMSPNN_FO_37, incumpliendo_x000a_el procedimiento AMSPNN_PR_22."/>
    <s v="No se dio estricto cumplimiento al procedimiento de sancionatorios al iniciar el proceso con los demás soportes remitidos por el área protegida"/>
    <s v="Autoridad Ambiental"/>
    <x v="0"/>
    <x v="1"/>
    <s v="x"/>
    <m/>
    <s v="Correctiv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_x000a_30/11/2023 Mediante memorando No.20231200006923 del 24 de noviembre del 2023, se solicito al responsable las evidencias  de las acciones que se encuentran en estado abierto vencido."/>
    <n v="110"/>
  </r>
  <r>
    <s v="AUDITORÍA INTERNA "/>
    <m/>
    <d v="2021-09-22T00:00:00"/>
    <x v="0"/>
    <s v="NO CONFORMIDAD No.20: DTCA_x000a_Se evidenció inicio de procesos sancionatorios sin contar con informe inicial en el formato AMSPNN_FO_37, incumpliendo_x000a_el procedimiento AMSPNN_PR_22."/>
    <s v="No se dio estricto cumplimiento al procedimiento de sancionatorios al iniciar el proceso con los demás soportes remitidos por el área protegida"/>
    <s v="Autoridad Ambiental"/>
    <x v="0"/>
    <x v="1"/>
    <s v="x"/>
    <m/>
    <s v="Correctiva"/>
    <s v=" Generar alertas a través de correo electrónico a las áreas protegidas para que efectúen los impulsos, cuando se identifiquen bajos movimientos en los procesos"/>
    <x v="32"/>
    <x v="21"/>
    <n v="427"/>
    <x v="0"/>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n v="111"/>
  </r>
  <r>
    <s v="AUDITORÍA INTERNA "/>
    <n v="861"/>
    <d v="2021-09-22T00:00:00"/>
    <x v="1"/>
    <s v="OBSERVACIÓN No. 22: DTCA El Expediente DTCA -012-2019 no presenta impulso procesal desde el 23 de octubre de 2019, última actuación notificación auto 423 del 31 de mayo de 2019."/>
    <m/>
    <s v="Autoridad Ambiental"/>
    <x v="0"/>
    <x v="1"/>
    <s v="x"/>
    <m/>
    <s v="De Mejora"/>
    <s v="Realizar seguimiento en reunión de trabajo con periodicidad bimestral de los expedientes de procesos sancionatorios por parte del equipo de apoyo jurídico de la DTCA"/>
    <x v="32"/>
    <x v="21"/>
    <n v="427"/>
    <x v="0"/>
    <s v="Acta de reunión de seguimiento "/>
    <s v="CANTIDAD"/>
    <n v="4"/>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_x000a_30/11/2023 Mediante memorando No.20231200006923 del 24 de noviembre del 2023, se solicito al responsable las evidencias  de las acciones que se encuentran en estado abierto vencido."/>
    <n v="112"/>
  </r>
  <r>
    <s v="AUDITORÍA INTERNA "/>
    <m/>
    <d v="2021-09-22T00:00:00"/>
    <x v="1"/>
    <s v="OBSERVACIÓN No. 22: DTCA El Expediente DTCA -012-2019 no presenta impulso procesal desde el 23 de octubre de 2019, última actuación notificación auto 423 del 31 de mayo de 2019."/>
    <m/>
    <s v="Autoridad Ambiental"/>
    <x v="0"/>
    <x v="1"/>
    <s v="x"/>
    <m/>
    <s v="De Mejor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13"/>
  </r>
  <r>
    <s v="AUDITORÍA INTERNA "/>
    <n v="862"/>
    <d v="2021-09-22T00:00:00"/>
    <x v="0"/>
    <s v="NO CONFORMIDAD No.21: DTCA Se evidenció incumplimiento a la actividad 22 del procedimiento AMSPNN_PR_22_, debido a que no obra en el expediente constancia de comunicación del auto 669 del 11 de octubre de 2019, a la Procuraduría General de la nación incumpliendo igualmente lo establecido en el artículo 56 de la ley 1333 de 2009"/>
    <s v="Por error involuntario  y el número de expedientes no se tuvo en cuenta la falta de cumplimiento de la diligencia "/>
    <s v="Autoridad Ambiental"/>
    <x v="0"/>
    <x v="1"/>
    <s v="x"/>
    <m/>
    <s v="Correctiv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
    <n v="114"/>
  </r>
  <r>
    <s v="AUDITORÍA INTERNA "/>
    <m/>
    <d v="2021-09-22T00:00:00"/>
    <x v="0"/>
    <s v="NO CONFORMIDAD No.21: DTCA Se evidenció incumplimiento a la actividad 22 del procedimiento AMSPNN_PR_22_, debido a que no obra en el expediente constancia de comunicación del auto 669 del 11 de octubre de 2019, a la Procuraduría General de la nación incumpliendo igualmente lo establecido en el artículo 56 de la ley 1333 de 2009"/>
    <s v="Por error involuntario  y el número de expedientes no se tuvo en cuenta la falta de cumplimiento de la diligencia "/>
    <s v="Autoridad Ambiental"/>
    <x v="0"/>
    <x v="1"/>
    <s v="x"/>
    <m/>
    <s v="Correctiva"/>
    <s v="Realizar seguimiento en reunión de trabajo con periodicidad bimestral de los expedientes de procesos sancionatorios por parte del equipo de apoyo jurídico de la DTCA a fin de identificar el cumplimiento de las diligencias"/>
    <x v="32"/>
    <x v="21"/>
    <n v="427"/>
    <x v="0"/>
    <s v="Acta de reunión de seguimiento "/>
    <s v="CANTIDAD"/>
    <n v="4"/>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15"/>
  </r>
  <r>
    <s v="AUDITORÍA INTERNA "/>
    <n v="863"/>
    <d v="2021-09-22T00:00:00"/>
    <x v="0"/>
    <s v="NO CONFORMIDAD No.22: DTCA No se evidenció la notificación del auto 669 del 11 octubre 2019, incumpliendo lo establecido en el artículo 67 y siguientes de la ley 1437 de 2011, y la actividad número 20 del procedimiento AMSPNN_PR_22 vigente para la fecha."/>
    <s v="Ineficaz seguimiento a las solicitudes de diligencia de notificación remitidas a las áreas protegidas"/>
    <s v="Autoridad Ambiental"/>
    <x v="0"/>
    <x v="1"/>
    <s v="x"/>
    <m/>
    <s v="De Corrección"/>
    <s v="Requerir al jefe del área protegida la diligencia de notificación"/>
    <x v="32"/>
    <x v="22"/>
    <n v="412"/>
    <x v="0"/>
    <s v="Memorando remitido"/>
    <s v="CANTIDAD"/>
    <n v="1"/>
    <d v="2022-10-03T00:00:00"/>
    <s v="Se realizó requerimiento mediante memorando  al jefe del área protegida solicitando cumplimiento de diligencias. Expediente No 009 -2019. JOSE DE DIOS BRAVO MANJARRES.. Se evidencian 120226530002043_00002; REITERACION CIENAGA SPETIMEBRE"/>
    <s v="FANNY SABOGAL AGUDELO"/>
    <m/>
    <m/>
    <m/>
    <x v="0"/>
    <x v="0"/>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_x000a_"/>
    <n v="116"/>
  </r>
  <r>
    <s v="AUDITORÍA INTERNA "/>
    <m/>
    <d v="2021-09-22T00:00:00"/>
    <x v="0"/>
    <s v="NO CONFORMIDAD No.22: DTCA No se evidenció la notificación del auto 669 del 11 octubre 2019, incumpliendo lo establecido en el artículo 67 y siguientes de la ley 1437 de 2011, y la actividad número 20 del procedimiento AMSPNN_PR_22 vigente para la fecha."/>
    <s v="Ineficaz seguimiento a las solicitudes de diligencia de notificación remitidas a las áreas protegidas"/>
    <s v="Autoridad Ambiental"/>
    <x v="0"/>
    <x v="1"/>
    <s v="x"/>
    <m/>
    <s v="Correctiva"/>
    <s v="Realizar una mesa de trabajo con el  área protegida a fin de establecer los compromisos para el desarrollo oportuno de las diligencias dando alcance a  la normatividad y el procedimiento de sancionatorio ambiental "/>
    <x v="32"/>
    <x v="1"/>
    <n v="517"/>
    <x v="0"/>
    <s v="Acta de reunión "/>
    <s v="CANTIDAD"/>
    <n v="7"/>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17"/>
  </r>
  <r>
    <s v="AUDITORÍA INTERNA "/>
    <m/>
    <d v="2021-09-22T00:00:00"/>
    <x v="0"/>
    <s v="NO CONFORMIDAD No.22: DTCA No se evidenció la notificación del auto 669 del 11 octubre 2019, incumpliendo lo establecido en el artículo 67 y siguientes de la ley 1437 de 2011, y la actividad número 20 del procedimiento AMSPNN_PR_22 vigente para la fecha."/>
    <s v="Ineficaz seguimiento a las solicitudes de diligencia de notificación remitidas a las áreas protegidas"/>
    <s v="Autoridad Ambiental"/>
    <x v="0"/>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x v="32"/>
    <x v="1"/>
    <n v="517"/>
    <x v="0"/>
    <s v="Lista de asistencia"/>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18"/>
  </r>
  <r>
    <s v="AUDITORÍA INTERNA "/>
    <m/>
    <d v="2021-09-22T00:00:00"/>
    <x v="0"/>
    <s v="NO CONFORMIDAD No.22: DTCA No se evidenció la notificación del auto 669 del 11 octubre 2019, incumpliendo lo establecido en el artículo 67 y siguientes de la ley 1437 de 2011, y la actividad número 20 del procedimiento AMSPNN_PR_22 vigente para la fecha."/>
    <s v="Ineficaz seguimiento a las solicitudes de diligencia de notificación remitidas a las áreas protegidas"/>
    <s v="Autoridad Ambiental"/>
    <x v="0"/>
    <x v="1"/>
    <s v="x"/>
    <m/>
    <s v="Correctiv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19"/>
  </r>
  <r>
    <s v="AUDITORÍA INTERNA "/>
    <n v="864"/>
    <d v="2021-09-22T00:00:00"/>
    <x v="1"/>
    <s v="OBSERVACIÓN No.23: DTCA No dar el impulso procesal correspondiente al expediente DTCA -09-2019, ya que, desde la expedición del auto de inicio, no se observan actuaciones conducentes a llevar a cabo la notificación del auto 669 del 11 de octubre de 2019, no se han realizado la práctica de las diligencias ordenadas en el citado auto, y a pesar de haber pasado más de 2 años desde la sede la expedición del auto inicio no se cuenta con formulación de cargos."/>
    <m/>
    <s v="Autoridad Ambiental"/>
    <x v="0"/>
    <x v="1"/>
    <s v="x"/>
    <m/>
    <s v="De Mejora"/>
    <s v="Realizar seguimiento en reunión de trabajo con periodicidad bimestral de los expedientes de procesos sancionatorios por parte del equipo de apoyo jurídico de la DTCA"/>
    <x v="32"/>
    <x v="21"/>
    <n v="427"/>
    <x v="0"/>
    <s v="Acta de reunión de seguimiento "/>
    <s v="CANTIDAD"/>
    <n v="4"/>
    <m/>
    <m/>
    <s v="FANNY SABOGAL AGUDELO"/>
    <m/>
    <m/>
    <m/>
    <x v="0"/>
    <x v="0"/>
    <s v="Se suscribe con memorando 20221200007613 del 29/07/2022_x000a_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
    <n v="120"/>
  </r>
  <r>
    <s v="AUDITORÍA INTERNA "/>
    <n v="865"/>
    <d v="2021-09-22T00:00:00"/>
    <x v="0"/>
    <s v="NO CONFORMIDAD No.23: DTCA_x000a_No se evidenció cumplimiento por parte del PNN Tayrona a lo ordenado en el artículo tercero del auto 734 del 15 de diciembre de 2016. "/>
    <s v="Ineficaz seguimiento a las solicitudes de diligencia de notificación remitidas a las áreas protegidas"/>
    <s v="Autoridad Ambiental"/>
    <x v="0"/>
    <x v="1"/>
    <s v="x"/>
    <m/>
    <s v="De Corrección"/>
    <s v="Requerir al jefe del área protegida las diligencias pertinentes "/>
    <x v="32"/>
    <x v="22"/>
    <n v="412"/>
    <x v="0"/>
    <s v="Memorando remitido"/>
    <s v="CANTIDAD"/>
    <n v="1"/>
    <d v="2022-10-03T00:00:00"/>
    <s v="Mediante memorando se raliza reiteración del Cumplimiento de diligencias. Expediente No 028 -2016. MARLON MEJIA CURVELO, se evidencia: 120226530005133_00001 (1); MEMO 2033. N"/>
    <s v="FANNY SABOGAL AGUDELO"/>
    <m/>
    <m/>
    <m/>
    <x v="0"/>
    <x v="0"/>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
    <n v="121"/>
  </r>
  <r>
    <s v="AUDITORÍA INTERNA "/>
    <m/>
    <d v="2021-09-22T00:00:00"/>
    <x v="0"/>
    <s v="NO CONFORMIDAD No.23: DTCA_x000a_No se evidenció cumplimiento por parte del PNN Tayrona a lo ordenado en el artículo tercero del auto 734 del 15 de diciembre de 2016. "/>
    <s v="Ineficaz seguimiento a las solicitudes de diligencia de notificación remitidas a las áreas protegidas"/>
    <s v="Autoridad Ambiental"/>
    <x v="0"/>
    <x v="1"/>
    <s v="x"/>
    <m/>
    <s v="Correctiv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
    <n v="122"/>
  </r>
  <r>
    <s v="AUDITORÍA INTERNA "/>
    <m/>
    <d v="2021-09-22T00:00:00"/>
    <x v="0"/>
    <s v="NO CONFORMIDAD No.23: DTCA_x000a_No se evidenció cumplimiento por parte del PNN Tayrona a lo ordenado en el artículo tercero del auto 734 del 15 de diciembre de 2016. "/>
    <s v="Ineficaz seguimiento a las solicitudes de diligencia de notificación remitidas a las áreas protegidas"/>
    <s v="Autoridad Ambiental"/>
    <x v="0"/>
    <x v="1"/>
    <s v="x"/>
    <m/>
    <s v="Correctiva"/>
    <s v="Realizar una mesa de trabajo con el  área protegida a fin de establecer los compromisos para el desarrollo oportuno de las diligencias dando alcance a  la normatividad y el procedimiento de sancionatorio ambiental "/>
    <x v="32"/>
    <x v="1"/>
    <n v="517"/>
    <x v="0"/>
    <s v="Acta de reunión "/>
    <s v="CANTIDAD"/>
    <n v="7"/>
    <m/>
    <m/>
    <s v="FANNY SABOGAL AGUDELO"/>
    <m/>
    <m/>
    <m/>
    <x v="0"/>
    <x v="0"/>
    <s v="Se suscribe con memorando 20221200007613 del 29/07/2022_x000a_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23"/>
  </r>
  <r>
    <s v="AUDITORÍA INTERNA "/>
    <m/>
    <d v="2021-09-22T00:00:00"/>
    <x v="0"/>
    <s v="NO CONFORMIDAD No.23: DTCA_x000a_No se evidenció cumplimiento por parte del PNN Tayrona a lo ordenado en el artículo tercero del auto 734 del 15 de diciembre de 2016. "/>
    <s v="Ineficaz seguimiento a las solicitudes de diligencia de notificación remitidas a las áreas protegidas"/>
    <s v="Autoridad Ambiental"/>
    <x v="0"/>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x v="32"/>
    <x v="1"/>
    <n v="517"/>
    <x v="0"/>
    <s v="Lista de asistencia"/>
    <s v="CANTIDAD"/>
    <n v="2"/>
    <m/>
    <m/>
    <s v="FANNY SABOGAL AGUDELO"/>
    <m/>
    <m/>
    <m/>
    <x v="0"/>
    <x v="0"/>
    <s v="Se suscribe con memorando 20221200007613 del 29/07/2022_x000a_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24"/>
  </r>
  <r>
    <s v="AUDITORÍA INTERNA "/>
    <n v="866"/>
    <d v="2021-09-22T00:00:00"/>
    <x v="0"/>
    <s v="NO CONFORMIDAD No.24: DTCA_x000a_No se evidenció la notificación del auto 734 del 15 diciembre de 2016, incumpliendo lo establecido en el artículo 67 y siguientes de la ley 1437 de 2011, y la actividad número 20 del procedimiento AMSPNN_PR_22"/>
    <s v="Ineficaz seguimiento a las solicitudes de diligencia de notificación remitidas a las áreas protegidas"/>
    <s v="Autoridad Ambiental"/>
    <x v="0"/>
    <x v="1"/>
    <s v="x"/>
    <m/>
    <s v="De Corrección"/>
    <s v="Requerir al jefe del área protegida las diligencia de notificación"/>
    <x v="32"/>
    <x v="22"/>
    <n v="412"/>
    <x v="0"/>
    <s v="Memorando remitido"/>
    <s v="CANTIDAD"/>
    <n v="1"/>
    <d v="2022-10-03T00:00:00"/>
    <s v="Mediante memorando se realiza requerimiento el cumplimiento de diligencias 028 2016 Marlon Mejia Curvelo."/>
    <s v="FANNY SABOGAL AGUDELO"/>
    <m/>
    <m/>
    <m/>
    <x v="0"/>
    <x v="0"/>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30/11/2023 Mediante memorando No.20231200006923 del 24 de noviembre del 2023, se solicito al responsable las evidencias  de las acciones que se encuentran en estado abierto vencido._x000a__x000a_"/>
    <n v="125"/>
  </r>
  <r>
    <s v="AUDITORÍA INTERNA "/>
    <m/>
    <d v="2021-09-22T00:00:00"/>
    <x v="0"/>
    <s v="NO CONFORMIDAD No.24: DTCA_x000a_No se evidenció la notificación del auto 734 del 15 diciembre de 2016, incumpliendo lo establecido en el artículo 67 y siguientes de la ley 1437 de 2011, y la actividad número 20 del procedimiento AMSPNN_PR_22"/>
    <s v="Ineficaz seguimiento a las solicitudes de diligencia de notificación remitidas a las áreas protegidas"/>
    <s v="Autoridad Ambiental"/>
    <x v="0"/>
    <x v="1"/>
    <s v="x"/>
    <m/>
    <s v="Correctiva"/>
    <s v=" Generar alertas a través de correo electrónico a las áreas protegidas para que efectúen los impulsos, cuando se identifiquen bajos movimientos en los procesos"/>
    <x v="32"/>
    <x v="21"/>
    <n v="427"/>
    <x v="0"/>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n v="126"/>
  </r>
  <r>
    <s v="AUDITORÍA INTERNA "/>
    <m/>
    <d v="2021-09-22T00:00:00"/>
    <x v="0"/>
    <s v="NO CONFORMIDAD No.24: DTCA_x000a_No se evidenció la notificación del auto 734 del 15 diciembre de 2016, incumpliendo lo establecido en el artículo 67 y siguientes de la ley 1437 de 2011, y la actividad número 20 del procedimiento AMSPNN_PR_22"/>
    <s v="Falta mayor seguimiento a las solicitudes de diligencia de notificación remitidas a las áreas protegidas para que no se presenten demoras"/>
    <s v="Autoridad Ambiental"/>
    <x v="0"/>
    <x v="1"/>
    <s v="x"/>
    <m/>
    <s v="Correctiv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27"/>
  </r>
  <r>
    <s v="AUDITORÍA INTERNA "/>
    <m/>
    <d v="2021-09-22T00:00:00"/>
    <x v="0"/>
    <s v="NO CONFORMIDAD No.24: DTCA_x000a_No se evidenció la notificación del auto 734 del 15 diciembre de 2016, incumpliendo lo establecido en el artículo 67 y siguientes de la ley 1437 de 2011, y la actividad número 20 del procedimiento AMSPNN_PR_22"/>
    <s v="Falta mayor seguimiento a las solicitudes de diligencia de notificación remitidas a las áreas protegidas para que no se presenten demoras"/>
    <s v="Autoridad Ambiental"/>
    <x v="0"/>
    <x v="1"/>
    <s v="x"/>
    <m/>
    <s v="Correctiva"/>
    <s v="Realizar  mesas de trabajo con las  área protegida que  reportan presiones en el ejercicio de las funciones de prevención , vigilancia y control;   a fin de establecer los compromisos para el desarrollo oportuno de las diligencias dando alcance a  la normatividad y el procedimiento de sancionatorio ambiental "/>
    <x v="32"/>
    <x v="1"/>
    <n v="517"/>
    <x v="0"/>
    <s v="Actas de Reunión"/>
    <s v="CANTIDAD"/>
    <n v="7"/>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28"/>
  </r>
  <r>
    <s v="AUDITORÍA INTERNA "/>
    <n v="867"/>
    <d v="2021-09-22T00:00:00"/>
    <x v="1"/>
    <s v="OBSERVACIÓN No.25: DTCA_x000a_No dar el impulso procesal correspondiente al expediente DTCA -028-2016, ya que, desde la expedición del auto 734 del_x000a_15 diciembre de 2016, no se observan actuaciones conducentes para su notificación, no se han realizado la práctica de las_x000a_diligencias ordenadas en el citado auto, y a pesar de haber pasado más de un año desde la expedición del auto inicio, no_x000a_se cuenta con formulación de cargos"/>
    <m/>
    <s v="Autoridad Ambiental"/>
    <x v="0"/>
    <x v="1"/>
    <s v="x"/>
    <m/>
    <s v="De Mejora"/>
    <s v="Realizar seguimiento en reunión de trabajo con periodicidad bimestral de los expedientes de procesos sancionatorios por parte del equipo de apoyo jurídico de la DTCA"/>
    <x v="32"/>
    <x v="21"/>
    <n v="427"/>
    <x v="0"/>
    <s v="Acta de reunión de seguimiento "/>
    <s v="CANTIDAD"/>
    <n v="4"/>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29"/>
  </r>
  <r>
    <s v="AUDITORÍA INTERNA "/>
    <n v="868"/>
    <d v="2021-09-22T00:00:00"/>
    <x v="1"/>
    <s v="OBSERVACIÓN No.26: DTCA Realizar la publicación del auto 617 del 24 de noviembre de 2016, 6 meses después de su expedición, omitiendo los fines establecidos en el artículo 69 y 70 de la Ley 99 de 1993 y el artículo 20 de la Ley 1333 de 2009."/>
    <m/>
    <s v="Autoridad Ambiental"/>
    <x v="0"/>
    <x v="1"/>
    <s v="x"/>
    <m/>
    <s v="De Mejor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30"/>
  </r>
  <r>
    <s v="AUDITORÍA INTERNA "/>
    <m/>
    <d v="2021-09-22T00:00:00"/>
    <x v="1"/>
    <s v="OBSERVACIÓN No.26: DTCA Realizar la publicación del auto 617 del 24 de noviembre de 2016, 6 meses después de su expedición, omitiendo los fines establecidos en el artículo 69 y 70 de la Ley 99 de 1993 y el artículo 20 de la Ley 1333 de 2009."/>
    <m/>
    <s v="Autoridad Ambiental"/>
    <x v="0"/>
    <x v="1"/>
    <s v="x"/>
    <m/>
    <s v="De Mejora"/>
    <s v=" Generar alertas a través de correo electrónico a las áreas protegidas para que efectúen los impulsos, cuando se identifiquen bajos movimientos en los procesos"/>
    <x v="32"/>
    <x v="21"/>
    <n v="427"/>
    <x v="0"/>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31"/>
  </r>
  <r>
    <s v="AUDITORÍA INTERNA "/>
    <m/>
    <d v="2021-09-22T00:00:00"/>
    <x v="1"/>
    <s v="OBSERVACIÓN No.26: DTCA Realizar la publicación del auto 617 del 24 de noviembre de 2016, 6 meses después de su expedición, omitiendo los fines establecidos en el artículo 69 y 70 de la Ley 99 de 1993 y el artículo 20 de la Ley 1333 de 2009."/>
    <m/>
    <s v="Autoridad Ambiental"/>
    <x v="0"/>
    <x v="1"/>
    <s v="x"/>
    <m/>
    <s v="De Mejora"/>
    <s v="Realizar seguimiento en reunión de trabajo con periodicidad bimestral de los expedientes de procesos sancionatorios por parte del equipo de apoyo jurídico de la DTCA"/>
    <x v="32"/>
    <x v="21"/>
    <n v="427"/>
    <x v="0"/>
    <s v="Acta de reunión de seguimiento "/>
    <s v="CANTIDAD"/>
    <n v="4"/>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32"/>
  </r>
  <r>
    <s v="AUDITORÍA INTERNA "/>
    <n v="869"/>
    <d v="2021-09-22T00:00:00"/>
    <x v="1"/>
    <s v="OBSERVACIÓN No.27: DTCA Pese a agotar el procedimiento para la notificación personal, se observa falencias al momento de notificar, ya que no obra constancia en calidad de que se le notifica al auto cuatro 454 el 30 de mayo 2017 a la señora Yoanis María de Ávila Santiago, y no obra copia del certificado de existencia y representación de la investigada."/>
    <m/>
    <s v="Autoridad Ambiental"/>
    <x v="0"/>
    <x v="1"/>
    <s v="x"/>
    <m/>
    <s v="De Mejora"/>
    <s v="Indicar en los memorandos de solicitud de notificación los requisitos para notificar a personas jurídicas "/>
    <x v="32"/>
    <x v="1"/>
    <n v="517"/>
    <x v="0"/>
    <s v="Memorandos con requisitos remitido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33"/>
  </r>
  <r>
    <s v="AUDITORÍA INTERNA "/>
    <m/>
    <d v="2021-09-22T00:00:00"/>
    <x v="1"/>
    <s v="OBSERVACIÓN No.27: DTCA Pese a agotar el procedimiento para la notificación personal, se observa falencias al momento de notificar, ya que no obra constancia en calidad de que se le notifica al auto cuatro 454 el 30 de mayo 2017 a la señora Yoanis María de Ávila Santiago, y no obra copia del certificado de existencia y representación de la investigada."/>
    <m/>
    <s v="Autoridad Ambiental"/>
    <x v="0"/>
    <x v="1"/>
    <s v="x"/>
    <m/>
    <s v="De Mejor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34"/>
  </r>
  <r>
    <s v="AUDITORÍA INTERNA "/>
    <m/>
    <d v="2021-09-22T00:00:00"/>
    <x v="1"/>
    <s v="OBSERVACIÓN No.27: DTCA Pese a agotar el procedimiento para la notificación personal, se observa falencias al momento de notificar, ya que no obra constancia en calidad de que se le notifica al auto cuatro 454 el 30 de mayo 2017 a la señora Yoanis María de Ávila Santiago, y no obra copia del certificado de existencia y representación de la investigada."/>
    <m/>
    <s v="Autoridad Ambiental"/>
    <x v="0"/>
    <x v="1"/>
    <s v="x"/>
    <m/>
    <s v="De Mejora"/>
    <s v=" Generar alertas a través de correo electrónico a las áreas protegidas para que efectúen los impulsos, cuando se identifiquen bajos movimientos en los procesos"/>
    <x v="32"/>
    <x v="21"/>
    <n v="427"/>
    <x v="0"/>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35"/>
  </r>
  <r>
    <s v="AUDITORÍA INTERNA "/>
    <n v="870"/>
    <d v="2021-09-22T00:00:00"/>
    <x v="1"/>
    <s v="OBSERVACIÓN No.28: DTCA No se observó el impulso procesal correspondiente al expediente DTCA-056-2016, desde el 27 de julio de 2017, fecha en que se notificó el auto de inicio."/>
    <m/>
    <s v="Autoridad Ambiental"/>
    <x v="0"/>
    <x v="1"/>
    <s v="x"/>
    <m/>
    <s v="De Mejor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_x000a__x000a_30/11/2023 Mediante memorando No.20231200006923 del 24 de noviembre del 2023, se solicito al responsable las evidencias  de las acciones que se encuentran en estado abierto vencido."/>
    <n v="136"/>
  </r>
  <r>
    <s v="AUDITORÍA INTERNA "/>
    <m/>
    <d v="2021-09-22T00:00:00"/>
    <x v="1"/>
    <s v="OBSERVACIÓN No.28: DTCA No se observó el impulso procesal correspondiente al expediente DTCA-056-2016, desde el 27 de julio de 2017, fecha en que se notificó el auto de inicio."/>
    <m/>
    <s v="Autoridad Ambiental"/>
    <x v="0"/>
    <x v="1"/>
    <s v="x"/>
    <m/>
    <s v="De Mejora"/>
    <s v=" Generar alertas a través de correo electrónico a las áreas protegidas para que efectúen los impulsos, cuando se identifiquen bajos movimientos en los procesos"/>
    <x v="32"/>
    <x v="21"/>
    <n v="427"/>
    <x v="0"/>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37"/>
  </r>
  <r>
    <s v="AUDITORÍA INTERNA "/>
    <n v="871"/>
    <d v="2021-09-22T00:00:00"/>
    <x v="1"/>
    <s v="OBSERVACIÓN No.29: DTCA No dar el impulso procesal correspondiente al expediente DTCA-035-2017, desde el 25 de septiembre de 2017, fecha en que se notificó el auto de inicio, no hay impulsos procesales."/>
    <m/>
    <s v="Autoridad Ambiental"/>
    <x v="0"/>
    <x v="1"/>
    <s v="x"/>
    <m/>
    <s v="De Mejor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38"/>
  </r>
  <r>
    <s v="AUDITORÍA INTERNA "/>
    <m/>
    <d v="2021-09-22T00:00:00"/>
    <x v="1"/>
    <s v="OBSERVACIÓN No.29: DTCA No dar el impulso procesal correspondiente al expediente DTCA-035-2017, desde el 25 de septiembre de 2017, fecha en que se notificó el auto de inicio, no hay impulsos procesales."/>
    <m/>
    <s v="Autoridad Ambiental"/>
    <x v="0"/>
    <x v="1"/>
    <s v="x"/>
    <m/>
    <s v="De Mejora"/>
    <s v=" Generar alertas a través de correo electrónico a las áreas protegidas para que efectúen los impulsos, cuando se identifiquen bajos movimientos en los procesos"/>
    <x v="32"/>
    <x v="21"/>
    <n v="427"/>
    <x v="0"/>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39"/>
  </r>
  <r>
    <s v="AUDITORÍA INTERNA "/>
    <n v="872"/>
    <d v="2021-09-22T00:00:00"/>
    <x v="1"/>
    <s v="OBSERVACIÓN No.30: DTCA No dar el impulso procesal correspondiente al expediente DTCA-032-2020, a pesar de haberse detectado la presunta infracción ambiental, al interior del sector bahía Concha desde el día 14 de septiembre de 2018, y no haber notificado el Auto 591 del 13 de agosto de 2020."/>
    <m/>
    <s v="Autoridad Ambiental"/>
    <x v="0"/>
    <x v="1"/>
    <s v="x"/>
    <m/>
    <s v="De Mejor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40"/>
  </r>
  <r>
    <s v="AUDITORÍA INTERNA "/>
    <m/>
    <d v="2021-09-22T00:00:00"/>
    <x v="1"/>
    <s v="OBSERVACIÓN No.30: DTCA No dar el impulso procesal correspondiente al expediente DTCA-032-2020, a pesar de haberse detectado la presunta infracción ambiental, al interior del sector bahía Concha desde el día 14 de septiembre de 2018, y no haber notificado el Auto 591 del 13 de agosto de 2020."/>
    <m/>
    <s v="Autoridad Ambiental"/>
    <x v="0"/>
    <x v="1"/>
    <s v="x"/>
    <m/>
    <s v="De Mejora"/>
    <s v=" Generar alertas a través de correo electrónico a las áreas protegidas para que efectúen los impulsos, cuando se identifiquen bajos movimientos en los procesos"/>
    <x v="32"/>
    <x v="21"/>
    <n v="427"/>
    <x v="0"/>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41"/>
  </r>
  <r>
    <s v="AUDITORÍA INTERNA "/>
    <n v="873"/>
    <d v="2021-09-22T00:00:00"/>
    <x v="0"/>
    <s v="NO CONFORMIDAD No.29: DTCA La legalización de la medida preventiva impuesta mediante acta de fecha 08 de junio de 2012, se efectuó por fuera del término establecido en el artículo 15 de la ley 1333 de 2009, el cual establece un término máximo de 3 días para legalizar la medida preventiva impuesta en flagrancia."/>
    <s v="Deficientes conocimientos en el tema por parte del personal del área protegida quien adelantó en primera instancia el proceso sancionatorio antes de la distribución de funciones de PNNC"/>
    <s v="Autoridad Ambiental"/>
    <x v="0"/>
    <x v="1"/>
    <s v="x"/>
    <m/>
    <s v="Correctiva"/>
    <s v="Sensibilizar al equipo de las áreas protegidas y responsables de apoyo del proceso autoridad ambiental respecto las diligencias del procedimiento sancionatorio ambiental"/>
    <x v="32"/>
    <x v="1"/>
    <n v="517"/>
    <x v="0"/>
    <s v="Lista de asistencia y presentación"/>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42"/>
  </r>
  <r>
    <s v="AUDITORÍA INTERNA "/>
    <m/>
    <d v="2021-09-22T00:00:00"/>
    <x v="0"/>
    <s v="NO CONFORMIDAD No.29: DTCA La legalización de la medida preventiva impuesta mediante acta de fecha 08 de junio de 2012, se efectuó por fuera del término establecido en el artículo 15 de la ley 1333 de 2009, el cual establece un término máximo de 3 días para legalizar la medida preventiva impuesta en flagrancia."/>
    <s v="Deficientes conocimientos en el tema por parte del personal del área protegida quien adelantó en primera instancia el proceso sancionatorio antes de la distribución de funciones de PNNC"/>
    <s v="Autoridad Ambiental"/>
    <x v="0"/>
    <x v="1"/>
    <s v="x"/>
    <m/>
    <s v="Correctiv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43"/>
  </r>
  <r>
    <s v="AUDITORÍA INTERNA "/>
    <n v="874"/>
    <d v="2021-09-22T00:00:00"/>
    <x v="0"/>
    <s v="NO CONFORMIDAD No.30: DTCA No se evidenció apertura al proceso sancionatorio de carácter ambiental dentro de la oportunidad establecida en el artículo 17 la Ley 1333, el cual contempla una duración de seis (6) meses para adelantar la indagación preliminar y adoptar decisión de abrir investigación y/o archivo del expediente"/>
    <s v="Deficientes conocimientos en el tema del personal del área protegida quien adelantó en primera instancia el proceso sancionatorio"/>
    <s v="Autoridad Ambiental"/>
    <x v="0"/>
    <x v="1"/>
    <s v="x"/>
    <m/>
    <s v="Correctiva"/>
    <s v="Sensibilizar al equipo de las áreas protegidas y responsables de apoyo del proceso autoridad ambiental respecto las diligencias del procedimiento sancionatorio ambiental"/>
    <x v="32"/>
    <x v="1"/>
    <n v="517"/>
    <x v="0"/>
    <s v="Lista de asistencia y presentación"/>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44"/>
  </r>
  <r>
    <s v="AUDITORÍA INTERNA "/>
    <m/>
    <d v="2021-09-22T00:00:00"/>
    <x v="0"/>
    <s v="NO CONFORMIDAD No.30: DTCA No se evidenció apertura al proceso sancionatorio de carácter ambiental dentro de la oportunidad establecida en el artículo 17 la Ley 1333, el cual contempla una duración de seis (6) meses para adelantar la indagación preliminar y adoptar decisión de abrir investigación y/o archivo del expediente"/>
    <s v="Deficientes conocimientos en el tema del personal del área protegida quien adelantó en primera instancia el proceso sancionatorio"/>
    <s v="Autoridad Ambiental"/>
    <x v="0"/>
    <x v="1"/>
    <s v="x"/>
    <m/>
    <s v="Correctiv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45"/>
  </r>
  <r>
    <s v="AUDITORÍA INTERNA "/>
    <n v="875"/>
    <d v="2021-09-22T00:00:00"/>
    <x v="0"/>
    <s v="NO CONFORMIDAD No.31: DTCA No se evidenció comunicación del auto 361 del 25 de junio 2013 a la Procuraduría General de la nación, vulnerando con lo anterior el artículo 56 de la ley 1333 de 2009."/>
    <s v="Por error involuntario  y el número de expedientes no se tuvo en cuenta la falta de cumplimiento de la diligencia "/>
    <s v="Autoridad Ambiental"/>
    <x v="0"/>
    <x v="1"/>
    <s v="x"/>
    <m/>
    <s v="Correctiv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46"/>
  </r>
  <r>
    <s v="AUDITORÍA INTERNA "/>
    <m/>
    <d v="2021-09-22T00:00:00"/>
    <x v="0"/>
    <s v="NO CONFORMIDAD No.31: DTCA No se evidenció comunicación del auto 361 del 25 de junio 2013 a la Procuraduría General de la nación, vulnerando con lo anterior el artículo 56 de la ley 1333 de 2009."/>
    <s v="Por error involuntario  y el número de expedientes no se tuvo en cuenta la falta de cumplimiento de la diligencia "/>
    <s v="Autoridad Ambiental"/>
    <x v="0"/>
    <x v="1"/>
    <s v="x"/>
    <m/>
    <s v="Correctiva"/>
    <s v="Realizar seguimiento en reunión de trabajo con periodicidad bimestral de los expedientes de procesos sancionatorios por parte del equipo de apoyo jurídico de la DTCA"/>
    <x v="32"/>
    <x v="21"/>
    <n v="427"/>
    <x v="0"/>
    <s v="Acta de reunión de seguimiento "/>
    <s v="CANTIDAD"/>
    <n v="4"/>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47"/>
  </r>
  <r>
    <s v="AUDITORÍA INTERNA "/>
    <n v="876"/>
    <d v="2021-09-22T00:00:00"/>
    <x v="1"/>
    <s v="OBSERVACIÓN No.31: DTCA A la fecha la Dirección Territorial Caribe no ha decidido el fondo el proceso adelantado en el expediente 001 de 2012 en contra del ciudadano Jorge Luis Díaz de Oro, identificado con cédula de ciudadanía número 7929854 de San Juan de Nepomuceno, a pesar de haber transcurrido más de 15 días desde la finalización de la oportunidad para presentar alegatos de conclusión y/o vencimiento del periodo probatorio"/>
    <m/>
    <s v="Autoridad Ambiental"/>
    <x v="0"/>
    <x v="1"/>
    <s v="x"/>
    <m/>
    <s v="De Mejor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48"/>
  </r>
  <r>
    <s v="AUDITORÍA INTERNA "/>
    <m/>
    <d v="2021-09-22T00:00:00"/>
    <x v="1"/>
    <s v="OBSERVACIÓN No.31: DTCA A la fecha la Dirección Territorial Caribe no ha decidido el fondo el proceso adelantado en el expediente 001 de 2012 en contra del ciudadano Jorge Luis Díaz de Oro, identificado con cédula de ciudadanía número 7929854 de San Juan de Nepomuceno, a pesar de haber transcurrido más de 15 días desde la finalización de la oportunidad para presentar alegatos de conclusión y/o vencimiento del periodo probatorio"/>
    <m/>
    <s v="Autoridad Ambiental"/>
    <x v="0"/>
    <x v="1"/>
    <s v="x"/>
    <m/>
    <s v="De Mejora"/>
    <s v=" Generar alertas a través de correo electrónico a las áreas protegidas para que efectúen los impulsos, cuando se identifiquen bajos movimientos en los procesos"/>
    <x v="32"/>
    <x v="21"/>
    <n v="427"/>
    <x v="0"/>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49"/>
  </r>
  <r>
    <s v="AUDITORÍA INTERNA "/>
    <n v="877"/>
    <d v="2021-09-22T00:00:00"/>
    <x v="1"/>
    <s v="OBSERVACIÓN No 32: DTCA Se observan demoras en la notificación del Auto 472 de 24 de septiembre de 2014, ya que la citación para la notificación fue expedida e día 18 de agosto de 2015, entregada el 27 de agosto de 2015 y solo se surtió la notificación personal solo hasta el día 02 de septiembre de 2015 al Señor Miguel Epiayu Epinayu."/>
    <m/>
    <s v="Autoridad Ambiental"/>
    <x v="0"/>
    <x v="1"/>
    <s v="x"/>
    <m/>
    <s v="De Mejora"/>
    <s v="Realizar espacios de sensibilizar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x v="32"/>
    <x v="1"/>
    <n v="517"/>
    <x v="0"/>
    <s v="Lista de asistencia"/>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50"/>
  </r>
  <r>
    <s v="AUDITORÍA INTERNA "/>
    <m/>
    <d v="2021-09-22T00:00:00"/>
    <x v="1"/>
    <s v="OBSERVACIÓN No 32: DTCA Se observan demoras en la notificación del Auto 472 de 24 de septiembre de 2014, ya que la citación para la notificación fue expedida e día 18 de agosto de 2015, entregada el 27 de agosto de 2015 y solo se surtió la notificación personal solo hasta el día 02 de septiembre de 2015 al Señor Miguel Epiayu Epinayu."/>
    <m/>
    <s v="Autoridad Ambiental"/>
    <x v="0"/>
    <x v="1"/>
    <s v="x"/>
    <m/>
    <s v="De Mejor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51"/>
  </r>
  <r>
    <s v="AUDITORÍA INTERNA "/>
    <n v="878"/>
    <d v="2021-09-22T00:00:00"/>
    <x v="1"/>
    <s v="OBSERVACIÓN No.33: DTCA El Santuario de Fauna y Flora Los Flamencos debe adoptar las medidas necesarias para la notificación de los actos administrativos conforme al artículo 67 y siguientes de la Ley 1437 de 2011, así como el artículo 24 de la Ley 1333 de 2009.Con el fin de evitar dilaciones injustificadas de los procesos. Teniendo en cuenta que el auto 440 del 18 de septiembre de 2015, solo quedo notificado correctamente hasta el día 26 de agosto de 2016."/>
    <m/>
    <s v="Autoridad Ambiental"/>
    <x v="0"/>
    <x v="1"/>
    <s v="x"/>
    <m/>
    <s v="De Mejora"/>
    <s v="Realizar espacios de sensibilizar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x v="32"/>
    <x v="1"/>
    <n v="517"/>
    <x v="0"/>
    <s v="Lista de asistencia"/>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52"/>
  </r>
  <r>
    <s v="AUDITORÍA INTERNA "/>
    <m/>
    <d v="2021-09-22T00:00:00"/>
    <x v="1"/>
    <s v="OBSERVACIÓN No.33: DTCA El Santuario de Fauna y Flora Los Flamencos debe adoptar las medidas necesarias para la notificación de los actos administrativos conforme al artículo 67 y siguientes de la Ley 1437 de 2011, así como el artículo 24 de la Ley 1333 de 2009.Con el fin de evitar dilaciones injustificadas de los procesos. Teniendo en cuenta que el auto 440 del 18 de septiembre de 2015, solo quedo notificado correctamente hasta el día 26 de agosto de 2016."/>
    <m/>
    <s v="Autoridad Ambiental"/>
    <x v="0"/>
    <x v="1"/>
    <s v="x"/>
    <m/>
    <s v="De Mejor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
    <n v="153"/>
  </r>
  <r>
    <s v="AUDITORÍA INTERNA "/>
    <n v="879"/>
    <d v="2021-09-22T00:00:00"/>
    <x v="0"/>
    <s v="NO CONFORMIDAD No.33: DTCA No se ha evidenciado notificación del auto 626 del 15 de septiembre de 2020, incumpliendo lo establecido en el artículo 67 y siguientes de la Ley 1437 de 2011."/>
    <s v="Ineficaz seguimiento a las solicitudes de diligencia de notificación remitidas a las áreas protegidas"/>
    <s v="Autoridad Ambiental"/>
    <x v="0"/>
    <x v="1"/>
    <s v="x"/>
    <m/>
    <s v="De Corrección"/>
    <s v="Requerir al jefe del área protegida las diligencias pertinentes "/>
    <x v="32"/>
    <x v="22"/>
    <n v="412"/>
    <x v="0"/>
    <s v="Memorando remitido"/>
    <s v="CANTIDAD"/>
    <n v="1"/>
    <d v="2022-10-03T00:00:00"/>
    <s v="Mediante memorando  se realiza requerimiento de  Informe de criterios para imposición de sanción- Expediente sancionatorio No. 004 de 2013- MIGUEL EPIAYU EPINAYU."/>
    <s v="FANNY SABOGAL AGUDELO"/>
    <m/>
    <m/>
    <m/>
    <x v="0"/>
    <x v="0"/>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54"/>
  </r>
  <r>
    <s v="AUDITORÍA INTERNA "/>
    <m/>
    <d v="2021-09-22T00:00:00"/>
    <x v="0"/>
    <s v="NO CONFORMIDAD No.33: DTCA No se ha evidenciado notificación del auto 626 del 15 de septiembre de 2020, incumpliendo lo establecido en el artículo 67 y siguientes de la Ley 1437 de 2011."/>
    <s v="Ineficaz seguimiento a las solicitudes de diligencia de notificación remitidas a las áreas protegidas"/>
    <s v="Autoridad Ambiental"/>
    <x v="0"/>
    <x v="1"/>
    <s v="x"/>
    <m/>
    <s v="De Corrección"/>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55"/>
  </r>
  <r>
    <s v="AUDITORÍA INTERNA "/>
    <m/>
    <d v="2021-09-22T00:00:00"/>
    <x v="0"/>
    <s v="NO CONFORMIDAD No.33: DTCA No se ha evidenciado notificación del auto 626 del 15 de septiembre de 2020, incumpliendo lo establecido en el artículo 67 y siguientes de la Ley 1437 de 2011."/>
    <s v="Ineficaz seguimiento a las solicitudes de diligencia de notificación remitidas a las áreas protegidas"/>
    <s v="Autoridad Ambiental"/>
    <x v="0"/>
    <x v="1"/>
    <s v="x"/>
    <m/>
    <s v="De Corrección"/>
    <s v="Realizar una mesa de trabajo con el  área protegida a fin de establecer los compromisos para el desarrollo oportuno de las diligencias dando alcance a  la normatividad y el procedimiento de sancionatorio ambiental "/>
    <x v="32"/>
    <x v="1"/>
    <n v="517"/>
    <x v="0"/>
    <s v="Acta de reunión "/>
    <s v="CANTIDAD"/>
    <n v="7"/>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56"/>
  </r>
  <r>
    <s v="AUDITORÍA INTERNA "/>
    <m/>
    <d v="2021-09-22T00:00:00"/>
    <x v="0"/>
    <s v="NO CONFORMIDAD No.33: DTCA No se ha evidenciado notificación del auto 626 del 15 de septiembre de 2020, incumpliendo lo establecido en el artículo 67 y siguientes de la Ley 1437 de 2011."/>
    <s v="Ineficaz seguimiento a las solicitudes de diligencia de notificación remitidas a las áreas protegidas"/>
    <s v="Autoridad Ambiental"/>
    <x v="0"/>
    <x v="1"/>
    <s v="x"/>
    <m/>
    <s v="De Corrección"/>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x v="32"/>
    <x v="1"/>
    <n v="517"/>
    <x v="0"/>
    <s v="Lista de asistencia"/>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57"/>
  </r>
  <r>
    <s v="AUDITORÍA INTERNA "/>
    <n v="880"/>
    <d v="2021-09-22T00:00:00"/>
    <x v="1"/>
    <s v="OBSERVACIÓN No.34: No se observa impulso procesal del expediente DTCA 04-2013, desde el día 15 de septiembre de 2020."/>
    <m/>
    <s v="Autoridad Ambiental"/>
    <x v="0"/>
    <x v="1"/>
    <s v="x"/>
    <m/>
    <s v="De Mejor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58"/>
  </r>
  <r>
    <s v="AUDITORÍA INTERNA "/>
    <m/>
    <d v="2021-09-22T00:00:00"/>
    <x v="1"/>
    <s v="OBSERVACIÓN No.34: No se observa impulso procesal del expediente DTCA 04-2013, desde el día 15 de septiembre de 2020."/>
    <m/>
    <s v="Autoridad Ambiental"/>
    <x v="0"/>
    <x v="1"/>
    <s v="x"/>
    <m/>
    <s v="De Mejora"/>
    <s v=" Generar alertas a través de correo electrónico a las áreas protegidas para que efectúen los impulsos, cuando se identifiquen bajos movimientos en los procesos"/>
    <x v="32"/>
    <x v="21"/>
    <n v="427"/>
    <x v="0"/>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59"/>
  </r>
  <r>
    <s v="AUDITORÍA INTERNA "/>
    <n v="881"/>
    <d v="2021-09-22T00:00:00"/>
    <x v="0"/>
    <s v="NO CONFORMIDAD No.34: DTCA No se evidenció la realización de manera correcta de la notificación del auto 529 del 20 de octubre de 2015 al señor Dairo de Jesús Mejía Benjumea vulnerando el artículo 29 de la constitución, el articulo 69 y siguientes de la Ley 1437 de 2011 y la actividad 42 del procedimiento AMSPNN_PR_22."/>
    <s v="El AP no ha dado trámite al requerimiento remitido por el equipo jurídico para subsanar la solicitud de notificación"/>
    <s v="Autoridad Ambiental"/>
    <x v="0"/>
    <x v="1"/>
    <s v="x"/>
    <m/>
    <s v="Correctiv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n v="160"/>
  </r>
  <r>
    <s v="AUDITORÍA INTERNA "/>
    <m/>
    <d v="2021-09-22T00:00:00"/>
    <x v="0"/>
    <s v="NO CONFORMIDAD No.34: DTCA No se evidenció la realización de manera correcta de la notificación del auto 529 del 20 de octubre de 2015 al señor Dairo de Jesús Mejía Benjumea vulnerando el artículo 29 de la constitución, el articulo 69 y siguientes de la Ley 1437 de 2011 y la actividad 42 del procedimiento AMSPNN_PR_22."/>
    <s v="El AP no ha dado trámite al requerimiento remitido por el equipo jurídico para subsanar la solicitud de notificación"/>
    <s v="Autoridad Ambiental"/>
    <x v="0"/>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x v="32"/>
    <x v="1"/>
    <n v="517"/>
    <x v="0"/>
    <s v="Lista de asistencia"/>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61"/>
  </r>
  <r>
    <s v="AUDITORÍA INTERNA "/>
    <n v="882"/>
    <d v="2021-09-22T00:00:00"/>
    <x v="1"/>
    <s v="OBSERVACIÓN No.35: DTCA No se evidenció impulso procesal al expediente DTCA 01-2014 desde el 24 de noviembre de 2015"/>
    <m/>
    <s v="Autoridad Ambiental"/>
    <x v="0"/>
    <x v="1"/>
    <s v="x"/>
    <m/>
    <s v="De Mejor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62"/>
  </r>
  <r>
    <s v="AUDITORÍA INTERNA "/>
    <m/>
    <d v="2021-09-22T00:00:00"/>
    <x v="1"/>
    <s v="OBSERVACIÓN No.35: DTCA No se evidenció impulso procesal al expediente DTCA 01-2014 desde el 24 de noviembre de 2015"/>
    <m/>
    <s v="Autoridad Ambiental"/>
    <x v="0"/>
    <x v="1"/>
    <s v="x"/>
    <m/>
    <s v="De Mejora"/>
    <s v=" Generar alertas a través de correo electrónico a las áreas protegidas para que efectúen los impulsos, cuando se identifiquen bajos movimientos en los procesos"/>
    <x v="32"/>
    <x v="21"/>
    <n v="427"/>
    <x v="0"/>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63"/>
  </r>
  <r>
    <s v="AUDITORÍA INTERNA "/>
    <n v="883"/>
    <d v="2021-09-22T00:00:00"/>
    <x v="0"/>
    <s v="NO CONFORMIDAD No.35 DTCA No se evidenció la comunicación de la Resolución 147 del 02 de octubre de 2017 a la Procuraduría General de la Nación, incumpliendo la actividad 33 del procedimiento AMSPNN_PR_22 y el inciso 3 del artículo 56 de la Ley 1333 de 2009."/>
    <s v="No se contaba con una herramienta o punto de control que permitiera alertar sobre vencimientos para la realización de la comunicación,  que evitara pasar por alto las diligencias debido a las diferentes actividades contractuales."/>
    <s v="Autoridad Ambiental"/>
    <x v="0"/>
    <x v="1"/>
    <s v="x"/>
    <m/>
    <s v="Correctiv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64"/>
  </r>
  <r>
    <s v="AUDITORÍA INTERNA "/>
    <n v="884"/>
    <d v="2021-09-22T00:00:00"/>
    <x v="0"/>
    <s v="NO CONFORMIDAD No.37: DTCA Se observa incumplimiento a lo establecido en el artículo 56 de la Ley 1333 por cuanto no obra la comunicación al Procurador."/>
    <s v="Por error involuntario  y el número de expedientes no se tuvo en cuenta la falta de cumplimiento de la diligencia "/>
    <s v="Autoridad Ambiental"/>
    <x v="0"/>
    <x v="1"/>
    <s v="x"/>
    <m/>
    <s v="Correctiv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65"/>
  </r>
  <r>
    <s v="AUDITORÍA INTERNA "/>
    <m/>
    <d v="2021-09-22T00:00:00"/>
    <x v="0"/>
    <s v="NO CONFORMIDAD No.37: DTCA Se observa incumplimiento a lo establecido en el artículo 56 de la Ley 1333 por cuanto no obra la comunicación al Procurador."/>
    <s v="Por error involuntario  y el número de expedientes no se tuvo en cuenta la falta de cumplimiento de la diligencia "/>
    <s v="Autoridad Ambiental"/>
    <x v="0"/>
    <x v="1"/>
    <s v="x"/>
    <m/>
    <s v="Correctiva"/>
    <s v="Realizar seguimiento en reunión de trabajo con periodicidad bimestral de los expedientes de procesos sancionatorios por parte del equipo de apoyo jurídico de la DTCA"/>
    <x v="32"/>
    <x v="21"/>
    <n v="427"/>
    <x v="0"/>
    <s v="Acta de reunión de seguimiento "/>
    <s v="CANTIDAD"/>
    <n v="4"/>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66"/>
  </r>
  <r>
    <s v="AUDITORÍA INTERNA "/>
    <n v="885"/>
    <d v="2021-09-22T00:00:00"/>
    <x v="0"/>
    <s v="NO CONFORMIDAD No.39: DTCA Se evidenció la expedición de la Resolución 168 del 01 de diciembre de 2016, incumpliendo el término de 15 días contados desde la presentación de descargos o el vencimiento del periodo probatorio, con lo cual se vulnero el artículo 27 de la Ley 1333 de 2009."/>
    <s v="Demoras en la expedición del informe técnico de criterio a falta de los insumos correspondientes e insuficiente personal para la elaboración"/>
    <s v="Autoridad Ambiental"/>
    <x v="0"/>
    <x v="1"/>
    <s v="x"/>
    <m/>
    <s v="Correctiv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67"/>
  </r>
  <r>
    <s v="AUDITORÍA INTERNA "/>
    <m/>
    <d v="2021-09-22T00:00:00"/>
    <x v="0"/>
    <s v="NO CONFORMIDAD No.39: DTCA Se evidenció la expedición de la Resolución 168 del 01 de diciembre de 2016, incumpliendo el término de 15 días contados desde la presentación de descargos o el vencimiento del periodo probatorio, con lo cual se vulnero el artículo 27 de la Ley 1333 de 2009."/>
    <s v="Demoras en la expedición del informe técnico de criterio a falta de los insumos correspondientes e insuficiente personal que atiende lo correspondiente"/>
    <s v="Autoridad Ambiental"/>
    <x v="0"/>
    <x v="1"/>
    <s v="x"/>
    <m/>
    <s v="Correctiva"/>
    <s v="Realizar espacios de sensibilización a los responsables  en los equipos técnicos de las áreas protegidas  con el fin de fortalecer el conocimiento y reconocer la importancia de las respuestas oportunas a las solicitudes para la elaboración de informes técnicos de criterios"/>
    <x v="32"/>
    <x v="1"/>
    <n v="517"/>
    <x v="0"/>
    <s v="Lista de asistencia"/>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68"/>
  </r>
  <r>
    <s v="AUDITORÍA INTERNA "/>
    <n v="886"/>
    <d v="2021-09-22T00:00:00"/>
    <x v="0"/>
    <s v="NO CONFORMIDAD No.40 DTCA No se evidenció la realización de la notificación de la Resolución 168 del 01 de diciembre de 2016 en debida forma, incumpliendo con el artículo 67 de la Ley 1437 de 2014 al no informarle al sancionado los recursos de Ley y los plazos para presentarlos."/>
    <s v="Falta de apropiación de los criterios contenidos en el acto administrativo que soporta la acción de notificación"/>
    <s v="Autoridad Ambiental"/>
    <x v="0"/>
    <x v="1"/>
    <s v="x"/>
    <m/>
    <s v="De Corrección"/>
    <s v="Reiterar el requerimiento al área protegida para realizar la diligencia de notificación correctamente"/>
    <x v="32"/>
    <x v="22"/>
    <n v="412"/>
    <x v="0"/>
    <s v="Memorando remitido"/>
    <s v="CANTIDAD"/>
    <n v="1"/>
    <d v="2022-10-03T00:00:00"/>
    <s v="Mediante memorando se realizó Reiteración de solicitud de constancia de no presentación de recursos o remisión de_x000a_recursos contra la resolución No. 168 de 01-12-2018. Expediente No., 010 de 2014-_x000a_Alcides Pimienta. Evidencia: Evidencia de notificación de la resolución 168 de 01 de diciembre de 2016.; Evidencia de notificación de la resolución 168 de 01 de diciembre de 2016."/>
    <s v="FANNY SABOGAL AGUDELO"/>
    <m/>
    <m/>
    <m/>
    <x v="0"/>
    <x v="0"/>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69"/>
  </r>
  <r>
    <s v="AUDITORÍA INTERNA "/>
    <m/>
    <d v="2021-09-22T00:00:00"/>
    <x v="0"/>
    <s v="NO CONFORMIDAD No.40 DTCA No se evidenció la realización de la notificación de la Resolución 168 del 01 de diciembre de 2016 en debida forma, incumpliendo con el artículo 67 de la Ley 1437 de 2014 al no informarle al sancionado los recursos de Ley y los plazos para presentarlos."/>
    <s v="Falta de apropiación de los criterios contenidos en el acto administrativo que soporta la acción de notificación"/>
    <s v="Autoridad Ambiental"/>
    <x v="0"/>
    <x v="1"/>
    <s v="x"/>
    <m/>
    <s v="Correctiv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70"/>
  </r>
  <r>
    <s v="AUDITORÍA INTERNA "/>
    <m/>
    <d v="2021-09-22T00:00:00"/>
    <x v="0"/>
    <s v="NO CONFORMIDAD No.40 DTCA No se evidenció la realización de la notificación de la Resolución 168 del 01 de diciembre de 2016 en debida forma, incumpliendo con el artículo 67 de la Ley 1437 de 2014 al no informarle al sancionado los recursos de Ley y los plazos para presentarlos."/>
    <s v="Falta de apropiación de los criterios contenidos en el acto administrativo que soporta la acción de notificación"/>
    <s v="Autoridad Ambiental"/>
    <x v="0"/>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x v="32"/>
    <x v="1"/>
    <n v="517"/>
    <x v="0"/>
    <s v="Lista de asistencia"/>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71"/>
  </r>
  <r>
    <s v="AUDITORÍA INTERNA "/>
    <n v="887"/>
    <d v="2021-09-22T00:00:00"/>
    <x v="1"/>
    <s v="OBSERVACIÓN No.36: DTCA El artículo 1 del auto 001 del 23 de marzo de 2014 no establece a quien se le impone la medida preventiva, a que proyecto, obra o actividad se le impone la medida preventiva"/>
    <m/>
    <s v="Autoridad Ambiental"/>
    <x v="0"/>
    <x v="1"/>
    <s v="x"/>
    <m/>
    <s v="De Mejor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x v="32"/>
    <x v="1"/>
    <n v="517"/>
    <x v="0"/>
    <s v="Lista de asistencia"/>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72"/>
  </r>
  <r>
    <s v="AUDITORÍA INTERNA "/>
    <n v="888"/>
    <d v="2021-09-22T00:00:00"/>
    <x v="0"/>
    <s v="NO CONFORMIDAD No.41: DTCA No da cumplimiento al artículo 16 de la Ley 1333, al emitir el auto de inicio 333 del 27 de junio de 2014, por fuera del término de 10 días contados desde la expedición del auto que legalizo la medida preventiva impuesta mediante acta de fecha 02 de abril de 2014."/>
    <s v="El diligenciamiento de los formatos establecidos en el marco del SGI  y otras acciones propias del AP demandan mayor término que el establecido en la Ley 1333"/>
    <s v="Autoridad Ambiental"/>
    <x v="0"/>
    <x v="1"/>
    <s v="x"/>
    <m/>
    <s v="Correctiv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73"/>
  </r>
  <r>
    <s v="AUDITORÍA INTERNA "/>
    <n v="889"/>
    <d v="2021-09-22T00:00:00"/>
    <x v="0"/>
    <s v="NO CONFORMIDAD No.42: DTCA No se evidenció la emisión de la decisión de fondo en el proceso sancionatorio ambiental adelantado en el expediente 011-2014 dentro de los 15 días siguientes al vencimiento del periodo probatorio, con lo cual se vulnera el artículo 27 de la Ley 1333 de 2009."/>
    <s v="Impulso procesal limitado como resultado de la carga laboral y el número de procesos que llevan los abogados del equipo de apoyo jurídico de la DTCA"/>
    <s v="Autoridad Ambiental"/>
    <x v="0"/>
    <x v="1"/>
    <s v="x"/>
    <m/>
    <s v="De Corrección"/>
    <s v="Requerir al área protegida para que se cumpla notificación del auto de alegatos"/>
    <x v="32"/>
    <x v="22"/>
    <n v="412"/>
    <x v="0"/>
    <s v="Memorando remitido"/>
    <s v="CANTIDAD"/>
    <n v="1"/>
    <d v="2022-10-03T00:00:00"/>
    <s v="Mediante memorando se realizó Reiteración de solicitud de notificación de auto No. 550 de 20 de agosto de 2021-Expediente sancionatorio No. 011 de 2014- Leydi Johana Hurtado. Evidencias: Requerimiento al área para que notifique el auto de alegatos; REITERACIÓN DE SOLICITUD DE  NOTIFICACIÓN DE AUTO 550 DE 2021- LEYDY HURTADO.."/>
    <s v="FANNY SABOGAL AGUDELO"/>
    <m/>
    <m/>
    <m/>
    <x v="0"/>
    <x v="0"/>
    <s v="Se suscribe con memorando 20221200007613 del 29/07/2022_x000a__x000a_Se realiza reunión virtual por teams con la Dirección Territorial Caribe el 23 de septiembre de 2022, donde se revisaron un total de 59 acciones de mejora que presentan fecha de vencimiento al 30 de agosto de 2022, a fin de que se realice el correspondiente reporte de actividades llevadas a cabo para dar cumplimiento de las mismas y se alleguen las evidencias correspondientes. _x000a__x000a_Mediante memorando 20221200010003 de fecha 25/10/2022 se informa al responsable que se reciben los soportes que demuestran gestión con relación a la acción planteada, sin embargo, no es posible el cierre de la misma, teniendo en cuenta que no es posible medir la efectividad de la acción, hasta tanto, las reiteraciones realizadas surjan el efecto esperado en lo relacionado a la notificación oportuna, por lo tanto, se reprograma la acción; lo anterior teniendo en cuenta las evidencias allegadas mediante memorando No 20226510002353 de fecha 14-10-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74"/>
  </r>
  <r>
    <s v="AUDITORÍA INTERNA "/>
    <m/>
    <d v="2021-09-22T00:00:00"/>
    <x v="0"/>
    <s v="NO CONFORMIDAD No.42: DTCA No se evidenció la emisión de la decisión de fondo en el proceso sancionatorio ambiental adelantado en el expediente 011-2014 dentro de los 15 días siguientes al vencimiento del periodo probatorio, con lo cual se vulnera el artículo 27 de la Ley 1333 de 2009."/>
    <s v="Impulso procesal limitado como resultado de la carga laboral y el número de procesos que llevan los abogados del equipo de apoyo jurídico de la DTCA"/>
    <s v="Autoridad Ambiental"/>
    <x v="0"/>
    <x v="1"/>
    <s v="x"/>
    <m/>
    <s v="Correctiv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75"/>
  </r>
  <r>
    <s v="AUDITORÍA INTERNA "/>
    <m/>
    <d v="2021-09-22T00:00:00"/>
    <x v="0"/>
    <s v="NO CONFORMIDAD No.42: DTCA No se evidenció la emisión de la decisión de fondo en el proceso sancionatorio ambiental adelantado en el expediente 011-2014 dentro de los 15 días siguientes al vencimiento del periodo probatorio, con lo cual se vulnera el artículo 27 de la Ley 1333 de 2009."/>
    <s v="Impulso procesal limitado como resultado de la carga laboral y el número de procesos que llevan los abogados del equipo de apoyo jurídico de la DTCA"/>
    <s v="Autoridad Ambiental"/>
    <x v="0"/>
    <x v="1"/>
    <s v="x"/>
    <m/>
    <s v="Correctiva"/>
    <s v=" Generar alertas a través de correo electrónico a las áreas protegidas para que efectúen los impulsos, cuando se identifiquen bajos movimientos en los procesos"/>
    <x v="32"/>
    <x v="21"/>
    <n v="427"/>
    <x v="0"/>
    <s v="Alertas generadas"/>
    <s v="PORCENTAJE"/>
    <n v="1"/>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76"/>
  </r>
  <r>
    <s v="AUDITORÍA INTERNA "/>
    <m/>
    <d v="2021-09-22T00:00:00"/>
    <x v="0"/>
    <s v="NO CONFORMIDAD No.42: DTCA No se evidenció la emisión de la decisión de fondo en el proceso sancionatorio ambiental adelantado en el expediente 011-2014 dentro de los 15 días siguientes al vencimiento del periodo probatorio, con lo cual se vulnera el artículo 27 de la Ley 1333 de 2009."/>
    <s v="Impulso procesal limitado como resultado de la carga laboral y el número de procesos que llevan los abogados del equipo de apoyo jurídico de la DTCA"/>
    <s v="Autoridad Ambiental"/>
    <x v="0"/>
    <x v="1"/>
    <s v="x"/>
    <m/>
    <s v="Correctiva"/>
    <s v="Realizar seguimiento en reunión de trabajo con periodicidad bimestral de los expedientes de procesos sancionatorios por parte del equipo de apoyo jurídico de la DTCA"/>
    <x v="32"/>
    <x v="21"/>
    <n v="427"/>
    <x v="0"/>
    <s v="Acta de reunión de seguimiento "/>
    <s v="CANTIDAD"/>
    <n v="4"/>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77"/>
  </r>
  <r>
    <s v="AUDITORÍA INTERNA "/>
    <n v="890"/>
    <d v="2021-09-22T00:00:00"/>
    <x v="0"/>
    <s v="NO CONFORMIDAD No.44: DTCA No se evidenció la publicación de la Resolución 014 del 17 de julio de 2009, en la Gaceta Ambiental de Parques Nacionales de Colombia, incumpliendo lo ordenado por el artículo 70 de la Ley 99 de 1993, que obliga a la publicación de los autos que inician los procedimientos ambientales."/>
    <s v="No se verificó si el Grupo Jurídico de la UAESPN publicó la resolución en razón a la solicitud remitida desde la DTCA"/>
    <s v="Autoridad Ambiental"/>
    <x v="0"/>
    <x v="1"/>
    <s v="x"/>
    <m/>
    <s v="Correctiva"/>
    <s v="Dar estricto cumplimiento a la publicación y evidenciar  las nuevas resoluciones en la gaceta ambiental de PNNC conforme lo establece el procedimiento "/>
    <x v="32"/>
    <x v="1"/>
    <n v="517"/>
    <x v="0"/>
    <s v="Correo electrónico de solicitud y confirmación de las publicaciones e Impr Pants de publicación"/>
    <s v="PORCENTAJE"/>
    <n v="100"/>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78"/>
  </r>
  <r>
    <s v="AUDITORÍA INTERNA "/>
    <n v="891"/>
    <d v="2021-09-22T00:00:00"/>
    <x v="0"/>
    <s v="NO CONFORMIDAD No.45 DTCA Se evidenció la prórroga del periodo probatorio mediante Auto 077 del 28 de septiembre de 2012, auto que fue expedido por fuera de los primeros 30 días establecidos en el Auto 040 del 14 de mayo de 2012, incumpliendo con ello lo establecido en el artículo 26 de la Ley 1333 de 2009 y el artículo 29 constituciona"/>
    <s v="Demoras en la elaboración del concepto técnico, no se contaba con el insumo necesario, la práctica por parte del personal responsable y escaso personal para la elaboración. "/>
    <s v="Autoridad Ambiental"/>
    <x v="0"/>
    <x v="1"/>
    <s v="x"/>
    <m/>
    <s v="Correctiv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79"/>
  </r>
  <r>
    <s v="AUDITORÍA INTERNA "/>
    <m/>
    <d v="2021-09-22T00:00:00"/>
    <x v="0"/>
    <s v="NO CONFORMIDAD No.45 DTCA Se evidenció la prórroga del periodo probatorio mediante Auto 077 del 28 de septiembre de 2012, auto que fue expedido por fuera de los primeros 30 días establecidos en el Auto 040 del 14 de mayo de 2012, incumpliendo con ello lo establecido en el artículo 26 de la Ley 1333 de 2009 y el artículo 29 constituciona"/>
    <s v="Demoras en la elaboración del concepto técnico, no se contaba con el insumo necesario, la práctica por parte del personal responsable y escaso personal para la elaboración. "/>
    <s v="Autoridad Ambiental"/>
    <x v="0"/>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x v="32"/>
    <x v="1"/>
    <n v="517"/>
    <x v="0"/>
    <s v="Lista de asistencia"/>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80"/>
  </r>
  <r>
    <s v="AUDITORÍA INTERNA "/>
    <n v="892"/>
    <d v="2021-09-22T00:00:00"/>
    <x v="1"/>
    <s v="OBSERVACIÓN No.38: DTCA Se evidenció la emisión del concepto 052 del 28 de diciembre de 2012, por fuera del término probatorio ordenado por el auto 040 del 14 de mayo de 2012, ampliado por el Auto 077 del 28 de septiembre de 2012"/>
    <m/>
    <s v="Autoridad Ambiental"/>
    <x v="0"/>
    <x v="1"/>
    <s v="x"/>
    <m/>
    <s v="De Mejor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81"/>
  </r>
  <r>
    <s v="AUDITORÍA INTERNA "/>
    <m/>
    <d v="2021-09-22T00:00:00"/>
    <x v="1"/>
    <s v="OBSERVACIÓN No.38: DTCA Se evidenció la emisión del concepto 052 del 28 de diciembre de 2012, por fuera del término probatorio ordenado por el auto 040 del 14 de mayo de 2012, ampliado por el Auto 077 del 28 de septiembre de 2012"/>
    <m/>
    <s v="Autoridad Ambiental"/>
    <x v="0"/>
    <x v="1"/>
    <s v="x"/>
    <m/>
    <s v="De Mejora"/>
    <s v="Realizar seguimiento en reunión de trabajo con periodicidad bimestral de los expedientes de procesos sancionatorios por parte del equipo de apoyo jurídico de la DTCA"/>
    <x v="32"/>
    <x v="21"/>
    <n v="427"/>
    <x v="0"/>
    <s v="Acta de reunión de seguimiento "/>
    <s v="CANTIDAD"/>
    <n v="4"/>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_x000a_30/11/2023 Mediante memorando No.20231200006923 del 24 de noviembre del 2023, se solicito al responsable las evidencias  de las acciones que se encuentran en estado abierto vencido."/>
    <n v="182"/>
  </r>
  <r>
    <s v="AUDITORÍA INTERNA "/>
    <n v="893"/>
    <d v="2021-09-22T00:00:00"/>
    <x v="0"/>
    <s v="NO CONFORMIDAD No.46: DTCA Se evidenció la apertura de dos periodos probatorios mediante los Autos 654 del 21 de noviembre de 2014 y 601 del 08 de agosto de 2019, para resolver el recurso de reposición interpuesto por el Dr. Rafael Mendieta Bermúdez, mediante radicado del 15 de agosto de 2014, incumpliendo con ello lo establecido en el artículo 58 del Decreto 01 de 1984."/>
    <s v=" falta de apropiación a las solicitudes sumado al poco personal en las AP no permitió atender oportunamente los requerimientos "/>
    <s v="Autoridad Ambiental"/>
    <x v="0"/>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x v="32"/>
    <x v="1"/>
    <n v="517"/>
    <x v="0"/>
    <s v="Lista de asistencia"/>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83"/>
  </r>
  <r>
    <s v="AUDITORÍA INTERNA "/>
    <m/>
    <d v="2021-09-22T00:00:00"/>
    <x v="0"/>
    <s v="NO CONFORMIDAD No.46: DTCA Se evidenció la apertura de dos periodos probatorios mediante los Autos 654 del 21 de noviembre de 2014 y 601 del 08 de agosto de 2019, para resolver el recurso de reposición interpuesto por el Dr. Rafael Mendieta Bermúdez, mediante radicado del 15 de agosto de 2014, incumpliendo con ello lo establecido en el artículo 58 del Decreto 01 de 1984."/>
    <s v=" falta de apropiación a las solicitudes sumado al poco personal en las AP no permitió atender oportunamente los requerimientos "/>
    <s v="Autoridad Ambiental"/>
    <x v="0"/>
    <x v="1"/>
    <s v="x"/>
    <m/>
    <s v="Correctiva"/>
    <s v=" Disponer de matriz de seguimiento de procesos sancionatorios   actualizada, que permita  identificar el movimiento y cumplimiento de los procedimientos a través de alertas."/>
    <x v="32"/>
    <x v="21"/>
    <n v="427"/>
    <x v="0"/>
    <s v="Reporte mensual de sancionatorios"/>
    <s v="CANTIDAD"/>
    <n v="8"/>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184"/>
  </r>
  <r>
    <s v="AUDITORÍA INTERNA "/>
    <n v="894"/>
    <d v="2021-09-22T00:00:00"/>
    <x v="0"/>
    <s v="NO CONFORMIDAD No.47: DTCA No se evidenció la respuesta al recurso de reposición interpuesto por el Dr. Rafael Mendieta Bermúdez, mediante radicado del 15 de agosto de 2014, trascurridos siete (7) años, incumplimiento el término de dos (2) meses establecido en el artículo 60 del Decreto 01 de 1984."/>
    <s v="No se priorizó la continuidad del seguimiento a las diligencias del proceso teniendo en cuenta que el área protegida no remitió el informe técnico  oportunamente "/>
    <s v="Autoridad Ambiental"/>
    <x v="0"/>
    <x v="1"/>
    <s v="x"/>
    <m/>
    <s v="Correctiva"/>
    <s v="Realizar seguimiento en reunión de trabajo con periodicidad bimestral de los expedientes de procesos sancionatorios por parte del equipo de apoyo jurídico de la DTCA"/>
    <x v="32"/>
    <x v="21"/>
    <n v="427"/>
    <x v="0"/>
    <s v="Acta de reunión de seguimiento "/>
    <s v="CANTIDAD"/>
    <n v="4"/>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_x000a__x000a_30/11/2023 Mediante memorando No.20231200006923 del 24 de noviembre del 2023, se solicito al responsable las evidencias  de las acciones que se encuentran en estado abierto vencido."/>
    <n v="185"/>
  </r>
  <r>
    <s v="AUDITORÍA INTERNA "/>
    <m/>
    <d v="2021-09-22T00:00:00"/>
    <x v="0"/>
    <s v="NO CONFORMIDAD No.47: DTCA No se evidenció la respuesta al recurso de reposición interpuesto por el Dr. Rafael Mendieta Bermúdez, mediante radicado del 15 de agosto de 2014, trascurridos siete (7) años, incumplimiento el término de dos (2) meses establecido en el artículo 60 del Decreto 01 de 1984."/>
    <s v="No se priorizó la continuidad del seguimiento a las diligencias del proceso teniendo en cuenta que el área protegida no remitió el insumo oportunamente "/>
    <s v="Autoridad Ambiental"/>
    <x v="0"/>
    <x v="1"/>
    <s v="x"/>
    <m/>
    <s v="Correctiva"/>
    <s v="Realizar espacios de sensibilización a los responsables  en los equipos técnicos de las áreas protegidas  con el fin de fortalecer el conocimiento y reconocer la importancia de dar cumplimiento a las etapas de los procesos sancionatorios conforme lo establece y define el procedimiento sancionatorio administrativo ambiental ."/>
    <x v="32"/>
    <x v="1"/>
    <n v="517"/>
    <x v="0"/>
    <s v="Lista de asistencia"/>
    <s v="CANTIDAD"/>
    <n v="2"/>
    <m/>
    <m/>
    <s v="FANNY SABOGAL AGUDELO"/>
    <m/>
    <m/>
    <m/>
    <x v="0"/>
    <x v="0"/>
    <s v="Se suscribe con memorando 20221200007613 del 29/07/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
    <n v="186"/>
  </r>
  <r>
    <s v="AUDITORIA INTERNA "/>
    <n v="901"/>
    <d v="2022-03-11T00:00:00"/>
    <x v="0"/>
    <s v="NO CONFORMIDAD No.2. En el marco de la Auditoría Interna, no se evidenció la socialización del Plan de Emergencia y Contingencia por Desastres Naturales y socionaturales vigente para los años 2020 y 2021 del PNN Amacayacu, incumpliendo la actividad No.8 del procedimiento AAMB_PR_06 Gestión del Riesgo Desastres Naturales V6."/>
    <s v="La actualización se envió en febrero 2021 a la DTAM cuando aún no había cambiado el formato, y las observaciones se recibieron en el mes de octubre de 2021 por parte de la Oficina Gestión del Riesgo."/>
    <s v="Autoridad Ambiental"/>
    <x v="1"/>
    <x v="14"/>
    <s v="x"/>
    <m/>
    <s v="De Corrección"/>
    <s v="Se realizara la actualización incorporando los comentarios del mes de octubre para que la DTAM lo revise y antes de pasar a NC nos indique que hace falta o si cumple con lo requerido. Se hará seguimiento mediante orfeo. Y se hará la socialización con el CGRDNM"/>
    <x v="25"/>
    <x v="10"/>
    <s v="CERRADA"/>
    <x v="1"/>
    <s v="PECDN aprobado"/>
    <s v="CANTIDAD"/>
    <n v="1"/>
    <m/>
    <m/>
    <s v="RAYMON GUILLERMO SALES CONTRERAS"/>
    <m/>
    <m/>
    <m/>
    <x v="1"/>
    <x v="6"/>
    <s v="Se suscribe mediante memorando 20221200008133 del 17 de agosto de 2022_x000a_Se concede prorroga mediante orfeo radicado No 20221200011653 del 13-12-2022 hasta el 30-03-2023._x000a_Mediante Memorando 20221200011863 del 22/12/2022 no se da cierre a la accion del PMxPG de DTAM - OGR_x000a_17/05/2023: Mediante menorando no.20235120000343 de fecha 31/03/2023 el responsable solicitó prórroga para la fecha 30/04/2023_x000a_17/05/2023: Mediante menorando no.20231200002103 de fecha 4/04/2023 el Grupo de Control interno otorgó prórroga hasta el día 30/04/2023_x000a_30/11/2023 Mediante memorando 20231200006863 del 24 de noviembre del 2023, se solicito al responsable las evidencias  de las acciones que se encuentran en estado abierto vencido._x000a__x000a_Cerrada la No Conformidad en las evidencias de cumplimineto suscritas mediante orfeo radicado No 20231200007833 del 12-12-2023, cabe anotar que el Jefe de Área en el alcance de la comunicación hizo referencia a la Observación No 2."/>
    <n v="187"/>
  </r>
  <r>
    <s v="AUDITORIA INTERNA "/>
    <m/>
    <d v="2022-03-11T00:00:00"/>
    <x v="0"/>
    <s v="NO CONFORMIDAD No.2 PNN AMACAYACU_x000a_En el marco de la Auditoría Interna, no se evidenció la socialización del Plan de Emergencia y Contingencia por Desastres Naturales y socionaturales vigente para los años 2020 y 2021 del PNN Amacayacu, incumpliendo la actividad No.8 del procedimiento AAMB_PR_06 Gestión del Riesgo Desastres Naturales V6."/>
    <s v="La actualización se envió en febrero 2021 a la DTAM cuando aún no había cambiado el formato, y las observaciones se recibieron en el mes de octubre de 2021 por parte de la Oficina Gestión del Riesgo."/>
    <s v="Autoridad Ambiental"/>
    <x v="1"/>
    <x v="14"/>
    <s v="x"/>
    <m/>
    <s v="De Corrección"/>
    <s v="De acuerdo con la versión aun vigente del PECND, en tanto la otra se revise, se oficiara a los comités departamental y regional para la socialización "/>
    <x v="25"/>
    <x v="10"/>
    <s v="CERRADA"/>
    <x v="1"/>
    <s v="Oficios entregados"/>
    <s v="CANTIDAD"/>
    <n v="2"/>
    <m/>
    <m/>
    <s v="RAYMON GUILLERMO SALES CONTRERAS"/>
    <m/>
    <m/>
    <m/>
    <x v="1"/>
    <x v="6"/>
    <s v="Se suscribe mediante memorando 20221200008133 del 17 de agosto de 2022_x000a_Se concede prorroga mediante orfeo radicado No 20221200011653 del 13-12-2022 hasta el 30-03-2023._x000a_Mediante Memorando 20221200011863 del 22/12/2022 no se da cierre a la accion del PMxPG de DTAM - OGR_x000a_30/11/2023 Mediante memorando 20231200006863 del 24 de noviembre del 2023, se solicito al responsable las evidencias  de las acciones que se encuentran en estado abierto vencido._x000a__x000a_Cerrada la No Conformidad en las evidencias de cumplimineto suscritas mediante orfeo radicado No 20231200007833 del 12-12-2023, cabe anotar que el Jefe de Área en el alcance de la comunicación hizo referencia a la Observación No 2, pendiente la medición de la efectividad."/>
    <n v="188"/>
  </r>
  <r>
    <s v="AUDITORIA INTERNA "/>
    <m/>
    <d v="2021-12-06T00:00:00"/>
    <x v="0"/>
    <s v="No Conformidad No. 1: Una vez realizada la revisión de los contratos, se evidenció la falta de publicación de los soportes de la experiencia laboral de los contratistas, en los diferentes contratos revisados en la plataforma SECOP II, lo que denota incumpli-miento de lo dispuesto en el Decreto 1081 de 2015, artículo 2.1.1.2.1.8, , en concordancia con el Decreto 1082 de 2015, artículo 2.2.1.1.1.3.1 “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
    <n v="0"/>
    <s v="Gestión Contractual"/>
    <x v="5"/>
    <x v="15"/>
    <s v="x"/>
    <m/>
    <s v="Correctiva"/>
    <s v="2,  Realizar la revision en el secop de Los soportes de la experiencia laboral que no se han publicado en la plataforma."/>
    <x v="34"/>
    <x v="8"/>
    <n v="274"/>
    <x v="0"/>
    <s v="Acta con la revision  de los ducumentos que no se han publicado en  los contratos en la plataforma del SECOP."/>
    <s v="CANTIDAD"/>
    <n v="1"/>
    <d v="2023-03-15T00:00:00"/>
    <s v="No se entrega el acta para certificar la actividad realizada"/>
    <s v="MARIA MERCEDES MEDINA"/>
    <m/>
    <m/>
    <m/>
    <x v="0"/>
    <x v="0"/>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 El Grupo de Control Interno, mediante memorando No.20231200004253 de fecha 13 de julio de 2023 , concedió prorroga de la acción para el día 31 de julio de 2023._x000a__x000a_11/08/2023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quot;los soportes que demuestren la carga de la experiencia laboral relacionada con los contratos en cuestión&quot;.  No obstante el término para cumplir la acción venció el 31 de juli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n v="189"/>
  </r>
  <r>
    <s v="AUDITORIA INTERNA "/>
    <m/>
    <d v="2021-12-06T00:00:00"/>
    <x v="0"/>
    <s v="NO CONFORMIDAD No. 2:_x000a_Revisados los contratos no se evidenciaron las firmas en los formatos de hoja de vida del SIGEP regida por Ley 190 de 1995, 489 y 443 de 1998, por parte de los contratistas, en los diferentes contratos de prestación de servicios en la plata-forma SECOP II, en cumplimiento de lo establecido en el Artículo 227 del Decreto 019 de 2012, modificado por el artículo 155. Reportes al Sistema de Información y Gestión del Empleo Público – SIGEP."/>
    <n v="0"/>
    <s v="Gestión Contractual"/>
    <x v="5"/>
    <x v="15"/>
    <s v="x"/>
    <m/>
    <s v="Correctiva"/>
    <s v="2 Revisar las hojas de vida en el SIGEP y verificar que tengan las firmas de los contratistas"/>
    <x v="35"/>
    <x v="8"/>
    <n v="274"/>
    <x v="0"/>
    <s v="ACTA CON LA REVISION DE FRMAS EN LAS HOJAS DE VIDA SIGEP"/>
    <s v="CANTIDAD"/>
    <n v="1"/>
    <d v="2023-03-15T00:00:00"/>
    <s v="No se entrega el acta para certificar la actividad realizada"/>
    <s v="MARIA MERCEDES MEDINA"/>
    <m/>
    <m/>
    <m/>
    <x v="0"/>
    <x v="0"/>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 El Grupo de Control Interno, mediante memorando No.20231200004253 de fecha 13 de julio de 2023 , concedió prorroga de la acción para el día 31 de julio de 2023_x000a_1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quot;los soportes que demuestren la firma de las hojas de vida en SIGEP&quot;.  No obstante el término para cumplir la acción venció el 31 de juli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n v="190"/>
  </r>
  <r>
    <s v="AUDITORIA INTERNA "/>
    <m/>
    <d v="2021-12-06T00:00:00"/>
    <x v="0"/>
    <s v="NO CONFORMIDAD No.3:_x000a_Una vez revisadas las carpetas contractuales, se evidenció la falta de publicación de las actas de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en lo establecido en el manual de contratación y supervisión Código: ABS_MN_01 y el procedimiento ABS_PR_02_Contratacion_Directa_V_6"/>
    <m/>
    <s v="Gestión Contractual"/>
    <x v="5"/>
    <x v="15"/>
    <s v="x"/>
    <m/>
    <s v="De Corrección"/>
    <s v="2,  Realizar la revision en el secop el cumplimiento de  publicacón de las actas de aprobación de poliza."/>
    <x v="35"/>
    <x v="23"/>
    <n v="335"/>
    <x v="0"/>
    <s v="Acta de la revisión y publicación de actas de aprobación de poliza."/>
    <s v="CANTIDAD"/>
    <n v="1"/>
    <d v="2023-03-15T00:00:00"/>
    <s v="No se entrega el acta para certificar la actividad realizada"/>
    <s v="MARIA MERCEDES MEDINA"/>
    <m/>
    <m/>
    <m/>
    <x v="0"/>
    <x v="0"/>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1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quot;los soportes que demuestren las actas de aprobación de las pólizas&quot;.  No obstante el término para cumplir la acción venció el 31 de juli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n v="191"/>
  </r>
  <r>
    <s v="AUDITORIA INTERNA "/>
    <n v="931"/>
    <d v="2021-12-06T00:00:00"/>
    <x v="0"/>
    <s v="NO CONFORMIDAD No. 8:_x000a_Revisada las carpetas contractuales, no se evidencia la entrega de productos del contratista durante algunos meses de ejecución del contrato. Incumpliendo lo establecido en el manual de contratación y supervisión Código: ABS_MN_01, numeral 4.9.4., Decreto 1081 de 2015, artículo 2.1.1.2.1.8 “Para efectos del cumplimiento de la obligación contenida en el literal g) del artículo 11 de la Ley 1712 de 2014 y Decreto 103 de 2015, artículo 8._x000a_CRITERIO –"/>
    <n v="0"/>
    <s v="Gestión Contractual"/>
    <x v="5"/>
    <x v="15"/>
    <s v="x"/>
    <m/>
    <s v="De Corrección"/>
    <s v="1, SENSIBILIZAR A LOS SUPERVISORES SOBRE EL PROCEDIMIENTO PARA REVISAR LOS SOPORTES QUE COMPONEN LAS CUENTAS DE CADA UNO DE LOS CONTRATISTAS"/>
    <x v="35"/>
    <x v="8"/>
    <n v="274"/>
    <x v="0"/>
    <s v="SENSIBILIZACIONES  EN REVISION DE REQUISITOS DE LOS CONTRATOS SOPORTES QUE COMPONEN LAS CUENTAS "/>
    <s v="CANTIDAD"/>
    <n v="2"/>
    <d v="2023-03-15T00:00:00"/>
    <s v="No se entrega el acta para certificar la actividad realizada"/>
    <s v="MARIA MERCEDES MEDINA"/>
    <m/>
    <m/>
    <m/>
    <x v="0"/>
    <x v="0"/>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quot;no se identificó dentro del acta información sobre la socialización del procedimiento o paso a paso para la revisión de los soportes correspondientes a las cuentas de los contratistas&quot;.  No obstante el término para cumplir la acción venció el 31 de julio de 2023, con memorando 20235510003273 del 14 de agosto de 2023, se solicita prórroga._x000a__x000a_30/11/2023 Mediante memorando 20231200006893 del 24 de noviembre del 2023, se solicito al responsable las evidencias  de las acciones que se encuentran en estado abierto vencido."/>
    <n v="192"/>
  </r>
  <r>
    <s v="AUDITORIA INTERNA "/>
    <m/>
    <d v="2021-12-06T00:00:00"/>
    <x v="0"/>
    <s v="NO CONFORMIDAD No. 8:_x000a_Revisada las carpetas contractuales, no se evidencia la entrega de productos del contratista durante algunos meses de ejecución del contrato. Incumpliendo lo establecido en el manual de contratación y supervisión Código: ABS_MN_01, numeral 4.9.4., Decreto 1081 de 2015, artículo 2.1.1.2.1.8 “Para efectos del cumplimiento de la obligación contenida en el literal g) del artículo 11 de la Ley 1712 de 2014 y Decreto 103 de 2015, artículo 8._x000a_CRITERIO –"/>
    <m/>
    <s v="Gestión Contractual"/>
    <x v="5"/>
    <x v="15"/>
    <s v="x"/>
    <m/>
    <s v="Correctiva"/>
    <s v="2. Revisar las carpetas contractuales para identificar el archivo de productos  entregados por  contratista."/>
    <x v="35"/>
    <x v="8"/>
    <n v="274"/>
    <x v="0"/>
    <s v="Acta de la revsion de las carpetas contractuales de los productos entregados por contratistas."/>
    <s v="CANTIDAD"/>
    <n v="1"/>
    <d v="2023-03-15T00:00:00"/>
    <s v="No se entrega el acta para certificar la actividad realizada"/>
    <s v="MARIA MERCEDES MEDINA"/>
    <m/>
    <m/>
    <m/>
    <x v="0"/>
    <x v="0"/>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no se relacionaban &quot;los soportes que demuestren las actas de aprobación de las pólizas&quot;.  No obstante el término para cumplir la acción venció el 31 de julio de 2023, con memorando 20235510003273 del 14 de agosto de 2023, se solicita prórroga.  Así mismo, se aclara que no son las actas de aprobación de las pólizas, sino &quot;las carpetas contractuales para identificar el archivo de productos entregados por contratistas&quot;._x000a__x000a__x000a_30/11/2023 Mediante memorando 20231200006893 del 24 de noviembre del 2023, se solicito al responsable las evidencias  de las acciones que se encuentran en estado abierto vencido."/>
    <n v="193"/>
  </r>
  <r>
    <s v="AUDITORIA INTERNA "/>
    <n v="932"/>
    <d v="2021-12-06T00:00:00"/>
    <x v="0"/>
    <s v="NO CONFORMIDAD No.11:_x000a_Una vez verificados los contratos, no se evidencia que se haya realizado la comunicación al supervisor del contrato. Incumpliendo lo establecido en el numeral 4.7.2.7. del manual de contratación y supervisión y el Decreto 1081 de 2015, artículo 2.1.1.2.1.8 “Para efectos del cumplimiento de la obligación contenida en el literal g) del artículo 11 de la Ley 1712 de 2014 y Decreto 103 de 2015, artículo 8°."/>
    <n v="0"/>
    <s v="Gestión Contractual"/>
    <x v="5"/>
    <x v="15"/>
    <s v="x"/>
    <m/>
    <s v="De Corrección"/>
    <s v="2. Realizar  y formalizar el acta de  designación de supervisión a los contratos que no la tienen."/>
    <x v="35"/>
    <x v="8"/>
    <n v="274"/>
    <x v="0"/>
    <s v="Acta con la revision de contratos con identificacion y elaboración de supervision de contratos"/>
    <s v="CANTIDAD"/>
    <n v="1"/>
    <d v="2023-03-15T00:00:00"/>
    <s v="No se entrega el acta para certificar la actividad realizada"/>
    <s v="MARIA MERCEDES MEDINA"/>
    <m/>
    <m/>
    <m/>
    <x v="0"/>
    <x v="0"/>
    <s v="Se suscribe con memorando 20221200009193 del 22/09/2021_x000a__x000a_GCI: Mediante memorando no 20235510001053 de fecha 16/03/2023, el responsable allegó avance y solicito prórroga para la fecha 28/07/2023._x000a_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quot;no relaciona la formalización de la designación de supervisión de los contratos que carecen de supervisión&quot;.  No obstante el término para cumplir la acción venció el 31 de juli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n v="194"/>
  </r>
  <r>
    <s v="AUDITORIA INTERNA "/>
    <m/>
    <d v="2021-12-06T00:00:00"/>
    <x v="0"/>
    <s v="NO CONFORMIDAD No 17:_x000a_Revisada la información contractual, no se evidencian las actas de liquidación en los contratos de tracto sucesivo, in-cumpliendo lo establecido en el artículo 11 de la Ley 1150 de artículo 60 de la Ley 80 de 1993 modificado por el artículo 217 del Decreto 019 de 2019 y en el manual de contratación y supervisión Código: ABS_MN_01 numeral 4.9.1.2."/>
    <m/>
    <s v="Gestión Contractual"/>
    <x v="5"/>
    <x v="15"/>
    <s v="x"/>
    <m/>
    <s v="Correctiva"/>
    <s v="2. Realziar revision de los contratos,  elaborar acta de liquidación y narchivar. "/>
    <x v="35"/>
    <x v="23"/>
    <n v="335"/>
    <x v="0"/>
    <s v=" Acta de revision de los contratos que  se encontraban sin acta de liquidación "/>
    <s v="CANTIDAD"/>
    <n v="1"/>
    <d v="2023-03-15T00:00:00"/>
    <s v="No se entrega el acta para certificar la actividad realizada"/>
    <s v="MARIA MERCEDES MEDINA"/>
    <m/>
    <m/>
    <m/>
    <x v="0"/>
    <x v="0"/>
    <s v="Se suscribe con memorando 20221200009193 del 22/09/2021_x000a_GCI: Mediante memorando no 20235510001053 de fecha 16/03/2023, el responsable allegó avance y solicito prórroga para la fecha 28/07/2023._x000a_GCI: Mediante memorando no 20231200001843de fecha 30/03/2023, se concedió prórroga para la fecha 31/05/2023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no obstante remitir el acta No. 6 del 27 de julio de 2023, &quot;no relacionan los contratos pendientes de liquidación y que deben ser archivados&quot;.  No obstante el término para cumplir la acción venció el 31 de mayo de 2023, con memorando 20235510003273 del 14 de agosto de 2023, se solicita prórroga._x000a__x000a__x000a_30/11/2023 Mediante memorando 20231200006893 del 24 de noviembre del 2023, se solicito al responsable las evidencias  de las acciones que se encuentran en estado abierto vencido."/>
    <n v="195"/>
  </r>
  <r>
    <s v="AUDITORIA INTERNA "/>
    <n v="934"/>
    <d v="2021-12-06T00:00:00"/>
    <x v="0"/>
    <s v="NO CONFORMIDAD No 19:_x000a_Una vez revisados los contratos, se evidencia que no se verificaron los documentos que acreditan la idoneidad del con-tratista para el perfil a contratar en el CPS, incumpliendo lo establecido en el Decreto 1082 de 2015, por medio del cual se expide el Decreto Único Reglamentario del Sector Administrativo de Planeación Nacional, ARTICULO 2.2.1.2.1.4.9."/>
    <n v="0"/>
    <s v="Gestión Contractual"/>
    <x v="5"/>
    <x v="15"/>
    <s v="x"/>
    <m/>
    <s v="De Corrección"/>
    <s v="SENSIBILIZAR A LOS RESPONSABLES QUE GENERAN LAS NECESIDADES PARA CONTRATAR EN LA REVISIÓN DE CADA REQUISITO PARA CONTRATAR EL PERSONAL DEMANDADO"/>
    <x v="35"/>
    <x v="8"/>
    <s v="CERRADA"/>
    <x v="1"/>
    <s v="SENSIBILIZACIONES  EN  REQUISITOS PARA DEDFINIR LA IDONEIDAD DE LOS PROPONENTES  EN CPS"/>
    <s v="CANTIDAD"/>
    <n v="2"/>
    <d v="2023-03-15T00:00:00"/>
    <s v="Se aborda el tema en la sensiblización desarrollada de los requisotos para definir la idoneidad de los porponentes.- Anexos: Acta de reunión temas contractuale"/>
    <s v="MARIA MERCEDES MEDINA"/>
    <m/>
    <m/>
    <m/>
    <x v="1"/>
    <x v="7"/>
    <s v="Se suscribe con memorando 20221200009193 del 22/09/2021_x000a_GCI: Mediante memorando no 20235510001053 de fecha 16/03/2023, el responsable allegó avance y solicito prórroga para la fecha 28/07/2023.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_x000a_11/08/2023: El responsable mediante memorando No. 20235510002913 del 28 de julio de 2023,  relaciono soportes que cumplen con la acción planteada, por lo cual, mediante memorando No. 20231200004793 de fecha 18 de agosto de 2023, el Grupo de Control Interno informo el cierre de la acción."/>
    <n v="196"/>
  </r>
  <r>
    <s v="AUDITORIA INTERNA "/>
    <n v="935"/>
    <d v="2021-12-06T00:00:00"/>
    <x v="1"/>
    <s v="OBSERVACION No. 1. En el formato de hoja de vida del SIGEP, de los contratos de prestación de servicios, no aparece firmada por el Coor-dinador de Contratos o Responsable, donde conste la verificación de la información suministrada por el contratista, quien certifica que la información aportada por quien diligenció y firmó el formulario fue constatada frente a los docu-mentos presentados como soporte según los lineamientos establecidos en el instructivo del formato de la hoja de vida, https://www.funcionpublica.gov.co/instructivo-del-formato-unico-hoja-de-vida-persona-natural."/>
    <n v="0"/>
    <s v="Gestión Contractual"/>
    <x v="5"/>
    <x v="15"/>
    <m/>
    <m/>
    <s v="De Mejora"/>
    <s v="REVISAR  Y CORREGIR LOS CONTRATOS QUE NO PRESENTAN FIRMA EN LA PLATAFORMA DEL SIGEP POR PARTE DEL COORDINADOR DE CONTRATOS"/>
    <x v="35"/>
    <x v="8"/>
    <n v="274"/>
    <x v="0"/>
    <s v="ACTA DE REVISION  Y FIRMA DE  CONTRATOS DE CPS EN LA PLATAFORMA DEL SIGEP POR COORDIANDOR DE CONTRATOS"/>
    <s v="CANTIDAD"/>
    <n v="1"/>
    <d v="2023-03-15T00:00:00"/>
    <s v="No se entrega el acta para certificar la actividad realizada"/>
    <s v="MARIA MERCEDES MEDINA"/>
    <m/>
    <m/>
    <m/>
    <x v="0"/>
    <x v="0"/>
    <s v="Se suscribe con memorando 20221200009193 del 22/09/2021_x000a_GCI: Mediante memorando no 20235510001053 de fecha 16/03/2023, el responsable allegó avance y solicito prórroga para la fecha 28/07/2023._x000a_GCI: Mediante memorando no 20231200001843de fecha 30/03/2023, se concedió prórroga para la fecha 31/05/2023_x000a__x000a_13/07/2023:Mediante memorando No. 20235510002393 del 27 de junio de 2023, el Responsable remitió al Grupo de Control Interno, solicitud pórroga para el día 30 de agosto de 2023._x000a__x000a_13/07/2023:El Grupo de Control Interno, mediante memorando No.20231200004253 de fecha 13 de julio de 2023 , concedió prorroga de la acción para el día 31 de julio de 2023._x000a__x000a_11/08/2023: El responsable mediante memorando No. 20235510002913 del 28 de julio de 2023,  relaciono soportes que cumplen con la acción planteada. Mediante memorando No. 20231200004793 de fecha 18 de agosto de 2023el Grupo de Control Interno informo el que para el cierre de la acción es necesario soportar la acción planteada._x000a__x000a_30/10/2023:  Mediante memorando 20231200004563 del 11 de agosto de 2023, el Grupo de Control Interno, solicitó requerimiento de envío de evidencias de cierre de acciones vencidas y con el memorando 20231200004793 de fecha 18 de agosto de 2023, se informó que las evidencias enviadas no cumplian porque, &quot;...el Grupo de Control Interno no evidenció los contratos en los cuales el coordinador de contratos no ha proporcionado su firma en la plataforma SIGEP&quot;.  No obstante el término para cumplir la acción venció el 31 de mayo de 2023, con memorando 20235510003273 del 14 de agosto de 2023, se solicita prórroga._x000a__x000a__x000a__x000a_30/11/2023 Mediante memorando 20231200006893 del 24 de noviembre del 2023, se solicito al responsable las evidencias  de las acciones que se encuentran en estado abierto vencido."/>
    <n v="197"/>
  </r>
  <r>
    <s v="AUDITORIA INTERNA "/>
    <n v="940"/>
    <s v="06/07/2021 al 06/12/2021 "/>
    <x v="0"/>
    <s v="NO CONFORMIDAD No.8:_x000a_Revisada las carpetas contractuales, no se evidencia la entrega de productos del contratista durante algunos meses de ejecución del contrato. Incumpliendo lo establecido en el manual de contratación y supervisión Código: ABS_MN_01, numeral 4.9.4., Decreto 1081 de 2015, artículo 2.1.1.2.1.8 “Para efectos del cumplimiento de la obligación contenida en el literal g) del artículo 11 de la Ley 1712 de 2014 y Decreto 103 de 2015, artículo 8."/>
    <s v="Porque la cantidad contratistas a cargo de los supervisores  y el cumulo de trabajo bajo su supervisión,  hace que la revisión en plataforma se torne un poco dispendiosa y pueden omitir involuntariamente el cargue de algún documento. "/>
    <s v="Gestión Contractual"/>
    <x v="2"/>
    <x v="16"/>
    <m/>
    <s v="x"/>
    <s v="De Corrección"/>
    <s v="Cargar en la plataforma los documentos faltantes de ejecución del proceso LP-003-2020 y del contrato 042 de 2021  "/>
    <x v="36"/>
    <x v="22"/>
    <s v="CERRADA"/>
    <x v="1"/>
    <s v="% de documentos faltantes, publicados en la plataforma  "/>
    <s v="PORCENTAJE"/>
    <n v="1"/>
    <m/>
    <m/>
    <s v="MARIA MERCEDES MEDINA - SEGUIMIENTO"/>
    <m/>
    <m/>
    <m/>
    <x v="1"/>
    <x v="8"/>
    <s v="Se suscribe con memorando 20221200009293 del 26/09/2022_x000a_GCI: 20/04/2023:Mediante memorando no. 20224200008943 de fecha 26/12/2022, el responsable solicito prórroga hasta el 15/03/2023_x000a_GCI 20/04/2023: Mediante memorando no 20221200012153 de fecha 26/12/2022 se concedió prórroga hasta el 15/03/2023_x000a__x000a_30/06/2023: Mediante memorando No.20231200003623 de fecha 28 de junio de 2023 , el Grupo de Control Interno solicitó aclaración sobre el estado de la acción ( Si está abierta o cerrada), a causa de, las fallas presentadas en la matriz de Plan de Mejoramiento por Procesos_x000a__x000a_Con memorando 20234200004503 se dió respuesta por el GPC informando que pidió cierre de las No conformidades 5, 6, 7 y 8 con el memorando 20224200009043 del 29-12-2022                                                       _x000a__x000a_El memorando 20224200009043  fue devuelto por el GCI al GPC el 02-01-2023 para que se creara expediente.                                                                                                                                                                                                              _x000a__x000a_Con fecha 10-01-2023 el GPC devuelve el radicado 20224200009043 al GCI con expediente creado.  24-07-2023: Se verifica que con el memorando 2022420009043 del 29-12-2022, se remitieron los soportes  de las actividades relacionadas con la No conformidad No. 8, pantallazos de documentos en el SECOP II _x000a_El proceso aportó las siguientes evidencias:_x000a_-  Mediante el memorando 20224200009043 del 29-12-2022, se informa el cargue en la plataforma de los documentos faltantes de ejecución del proceso LP-003-2020, Pantallazos de SECOP II, en el Acápite “Documentos de ejecución del contrato” y aprobación de las cuentas como aceptadas por parte del Grupo de Gestión Financiera, de los contratos productos de la Licitación:  _x000a_Contrato CSU-FONAM-005-2020   _x000a_Contrato CSU-FONAM-006-2020   _x000a_- Sobre el contrato 042 de 2021, no sé aportó ninguna evidencia, por lo consiguiente NO SE CIERRA, hasta tanto no se adjunte la evidencia del cargue en la Plataforma Secop II, de los documentos del contrato. _x000a_y se informa del NO CIERRE al GPC por parte de GCI, con ORFEO 20231200004443 del 24-07-2023.   _x000a__x000a__x000a_15/12/2023: Mediante memorando No. 20231200007253 del 4 de diciembre de 2023, se requirio evidencias de las acciones que se encuenrtan en estado abierto vencidas con el fin de actualizar la matriz._x000a__x000a_7/12/2023:  Mediante memorando No. 20231200004853 del 30 de agosto de 2023 se socializó el cierre de la acción de la no confomidad no.8"/>
    <n v="198"/>
  </r>
  <r>
    <s v="AUDITORIA INTERNA "/>
    <n v="962"/>
    <d v="2021-07-06T00:00:00"/>
    <x v="0"/>
    <s v="NO CONFORMIDAD No.3: Una vez revisadas las carpetas contractuales, se evidenció la falta de publicación de las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en lo establecido en el manual de contratación y supervisión Código: ABS_MN_01 y el procedimiento ABS_PR_02_Contratacion_Directa_V_5"/>
    <s v="Porque anteriormente la herramienta secop establecia la fecha de aprobación, cuando se daba la opción de aprobación de garantias y no requeria un acta de aprobación"/>
    <s v="Gestión Contractual"/>
    <x v="3"/>
    <x v="9"/>
    <m/>
    <s v="x"/>
    <s v="Correctiva"/>
    <s v="Revisar trimestralmente en el proceso de salidas conformes no conformes el cumplimiento de aprobación de las polizas de garantias, de los procesos contractuales realizados en el trimestre"/>
    <x v="37"/>
    <x v="15"/>
    <n v="486"/>
    <x v="0"/>
    <s v="(número de polizas de garantias aprobadas/numero de procesos contractuales con polizas)*100"/>
    <s v="PORCENTAJE"/>
    <n v="1"/>
    <m/>
    <m/>
    <s v="MARIA MERCEDES MEDINA"/>
    <m/>
    <m/>
    <m/>
    <x v="0"/>
    <x v="0"/>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n v="199"/>
  </r>
  <r>
    <s v="AUDITORIA INTERNA "/>
    <n v="963"/>
    <d v="2021-07-06T00:00:00"/>
    <x v="0"/>
    <s v="NO CONFORMIDAD No.10: Se evidenció que los contratos no están siendo revisados previamente, con el fin de verificar que contengan los soportes respectivos, tales como CDP y RP como documentos precontractuales y de ejecución. Incumpliendo lo establecido el manual de contratación y supervisión Código: ABS_MN_01. "/>
    <s v="Porque el manual de contratación y supervisión no es claro con la información que se debe cargar a la plataforma como documento anexo precontractuales y de ejecución."/>
    <s v="Gestión Contractual"/>
    <x v="3"/>
    <x v="9"/>
    <m/>
    <s v="x"/>
    <s v="De Corrección"/>
    <s v="Remitir memorando al Grupo de contratos, solicitando claridad en el manual de contratación y supervisión con repecto a la información que se debe cargar a la plataforma como documento anexo precontractuales y de ejecución "/>
    <x v="38"/>
    <x v="15"/>
    <n v="486"/>
    <x v="0"/>
    <s v="Oficio remitido"/>
    <s v="CANTIDAD"/>
    <n v="1"/>
    <m/>
    <m/>
    <s v="MARIA MERCEDES MEDINA"/>
    <m/>
    <m/>
    <m/>
    <x v="0"/>
    <x v="0"/>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remitiendo como evidenbcia, el memorando 20237580000953 del Director Territorial de Pacífico a la Coordinadora del Grupo de Contratos del Nivel Central, donde se le solicita que se aclare en el Manual de Contratación, los documentos precontractuales y de ejecución que se deben cargar en la platamorma SECOP . "/>
    <n v="200"/>
  </r>
  <r>
    <s v="AUDITORIA INTERNA "/>
    <n v="965"/>
    <d v="2021-07-06T00:00:00"/>
    <x v="0"/>
    <s v="NO CONFORMIDAD No 17: Revisada la información contractual, no se evidencian las actas de liquidación en los contratos de tracto sucesivo, incumpliendo lo establecido en el artículo 11 de la Ley 1150 de artículo 60 de la Ley 80 de 1993 modificado por el artículo 217 del Decreto 019 de 2019 y en el manual de contratación y supervisión Código: ABS_MN_01 numeral 4.9.1.2."/>
    <s v="Porque cuando se hace la contratación del personal encargado de contratación de la territorial se ponen metas amplias de liquidación y no se establecen compromisos mensuales"/>
    <s v="Gestión Contractual"/>
    <x v="3"/>
    <x v="9"/>
    <m/>
    <s v="x"/>
    <s v="Correctiva"/>
    <s v="Establecer en los indicadores de los abogados contratados para los procesos de contratación en la Territorial, la liquidación de procesos pendientes por liquidar de vigencias anteriores. "/>
    <x v="39"/>
    <x v="24"/>
    <n v="547"/>
    <x v="0"/>
    <s v="Procesos liquidados reportados en el indicador de liquidaciones del PAA (Matriz PAA)"/>
    <s v="CANTIDAD"/>
    <n v="4"/>
    <m/>
    <m/>
    <s v="MARIA MERCEDES MEDINA"/>
    <m/>
    <m/>
    <m/>
    <x v="0"/>
    <x v="0"/>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n v="201"/>
  </r>
  <r>
    <s v="AUDITORIA INTERNA "/>
    <m/>
    <d v="2021-07-06T00:00:00"/>
    <x v="0"/>
    <s v="NO CONFORMIDAD No 17: Revisada la información contractual, no se evidencian las actas de liquidación en los contratos de tracto sucesivo, incumpliendo lo establecido en el artículo 11 de la Ley 1150 de artículo 60 de la Ley 80 de 1993 modificado por el artículo 217 del Decreto 019 de 2019 y en el manual de contratación y supervisión Código: ABS_MN_01 numeral 4.9.1.2."/>
    <s v="Porque cuando se hace la contratación del personal encargado de contratación de la territorial se ponen metas amplias de liquidación y no se establecen compromisos mensuales"/>
    <s v="Gestión Contractual"/>
    <x v="3"/>
    <x v="9"/>
    <m/>
    <s v="x"/>
    <s v="De Corrección"/>
    <s v="Liquidar el contrato DTPA-IP-FONAM-007-2020."/>
    <x v="39"/>
    <x v="1"/>
    <n v="517"/>
    <x v="0"/>
    <s v="Contrato liquidado"/>
    <s v="CANTIDAD"/>
    <n v="1"/>
    <m/>
    <m/>
    <s v="MARIA MERCEDES MEDINA"/>
    <m/>
    <m/>
    <m/>
    <x v="0"/>
    <x v="0"/>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n v="202"/>
  </r>
  <r>
    <s v="AUDITORIA INTERNA "/>
    <n v="966"/>
    <d v="2021-07-06T00:00:00"/>
    <x v="1"/>
    <s v="OBSERVACION No. 1. En el formato de hoja de vida del SIGEP, de los contratos de prestación de servicios, no aparece firmada por el Coordinador de Contratos o Responsable, donde conste la verificación de la información suministrada por el contratista, quien certifica que la información aportada por quien diligenció y firmó el formulario fue constatada frente a los documentos presentados como soporte según los lineamientos establecidos en el instructivo del formato de la hoja de vida, https://www.funcionpublica.gov.co/instructivo-del-formato-unico-hoja-de-vida-persona-natural."/>
    <s v="N.A."/>
    <s v="Gestión Contractual"/>
    <x v="3"/>
    <x v="9"/>
    <m/>
    <s v="x"/>
    <s v="De Mejora"/>
    <s v="Pantallazo de aprobación de hojas de vida del SIGEP"/>
    <x v="39"/>
    <x v="1"/>
    <n v="517"/>
    <x v="0"/>
    <s v="(número de pantallazos de hojas de vidas aprobadas SIGEP/número de hojas de vida registradas en el sigep contratados)*100"/>
    <s v="PORCENTAJE"/>
    <n v="1"/>
    <m/>
    <m/>
    <s v="MARIA MERCEDES MEDINA"/>
    <m/>
    <m/>
    <m/>
    <x v="0"/>
    <x v="0"/>
    <s v="Se suscribe con memorando 20221200009533 del 30-09-2022_x000a_30/06/2023: Mediante memorando 20231200003663 de fecha 28 de junio de 2023 , el Grupo de Control Interno solicitó aclaración sobre el estado de la acción ( Si está abierta o cerrada), a causa de, las fallas presentadas en la matriz de Plan de Mejoramiento por Procesos._x000a_11/08/2023:  Mediante memorando 20231200004513 del 11 de agosto de 2023, se reiteró solicitud del orfeo 20231200003663 de fecha 28 de junio de 2023, mediante el cual se solicitan evidencias de cierre de acciones vencidas._x000a_15/08/2023:  Mediante memorando 20237500017233 del 15 de agosto de 2023, se da respuesta por la Dirección Territorial Pacífico. "/>
    <n v="203"/>
  </r>
  <r>
    <s v="AUDITORIA INTERNA "/>
    <n v="977"/>
    <d v="2022-09-30T00:00:00"/>
    <x v="0"/>
    <s v="No Conformidad: Como resultado de la verificación de los documentos a cargo del Proceso Servicio al Ciudadano, se evidenció que seis (06) documentos de once (11)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no se han definido fechas limites para la revsion de los documentos"/>
    <s v="Servicio al Ciudadano"/>
    <x v="2"/>
    <x v="17"/>
    <m/>
    <s v="x"/>
    <s v="De Corrección"/>
    <s v="Realizar trámite de oficialización  de los documntos ante la oficina asesora de planeación  "/>
    <x v="40"/>
    <x v="25"/>
    <n v="91"/>
    <x v="0"/>
    <s v="Número de documentos publicados "/>
    <s v="CANTIDAD"/>
    <n v="4"/>
    <m/>
    <m/>
    <s v="FANNY SABOGAL AGUDELO "/>
    <m/>
    <m/>
    <m/>
    <x v="0"/>
    <x v="0"/>
    <s v="Se aprueba plan de mejora con Orfeo No 20221200009593 de fecha 27 de octubre _x000a_30/06/2023: Mediante memorando 20231200003643 de fecha 28 de junio de 2023 , el Grupo de Control Interno solicitó aclaración sobre el estado de la acción ( Si está abierta o cerrada), a causa de, las fallas presentadas en la matriz de Plan de Mejoramiento por Procesos._x000a__x000a_30/11/2023 Mediante memorando No.20231200006953 del 24 de noviembre del 2023, se solicito al responsable las evidencias  de las acciones que se encuentran en estado abierto vencido._x000a__x000a__x000a_19/12/2023: Mediante memorando No.20234000009953  del 30  de noviembre de 2023, el responsable solicitó prórroga para el cumplimiento de la acción. El Grupo de Control Interno valido la justificación por lo cual mediante memorando No. 20231200008273  del 20 de diciembre  de 2023 concedió prórroga hasta el 30 de enero de 2024."/>
    <n v="204"/>
  </r>
  <r>
    <s v="AUDITORIA INTERNA "/>
    <m/>
    <d v="2022-09-30T00:00:00"/>
    <x v="0"/>
    <s v="No Conformidad: Como resultado de la verificación de los documentos a cargo del Proceso Servicio al Ciudadano, se evidenció que seis (06) documentos de once (11)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no se han definido fechas limites para la revsion de los documentos"/>
    <s v="Servicio al Ciudadano"/>
    <x v="2"/>
    <x v="17"/>
    <m/>
    <s v="x"/>
    <s v="Correctiva"/>
    <s v="Elaborar cronograma estableciendo fechas límites de revision y oficializacion ante la OAP"/>
    <x v="40"/>
    <x v="24"/>
    <s v="CERRADA"/>
    <x v="1"/>
    <s v="Número de cronogramas elaborados "/>
    <s v="CANTIDAD"/>
    <m/>
    <m/>
    <m/>
    <s v="FANNY SABOGAL AGUDELO "/>
    <m/>
    <m/>
    <m/>
    <x v="1"/>
    <x v="9"/>
    <s v="Se aprueba plan de mejora con Orfeo No 20221200009593 de fecha 27 de octubre _x000a_30/06/2023: Mediante memorando 20231200003643 de fecha 28 de junio de 2023 , el Grupo de Control Interno solicitó aclaración sobre el estado de la acción ( Si está abierta o cerrada), a causa de, las fallas presentadas en la matriz de Plan de Mejoramiento por Procesos_x000a__x000a__x000a_30/11/2023 Mediante memorando No.20231200006953 del 24 de noviembre del 2023, se solicito al responsable las evidencias  de las acciones que se encuentran en estado abierto vencido._x000a__x000a_19/12/2023: Mediante memorando No. 20234000009953  del 30  de noviembre de 2023, el responsable allegó evidencias del cumplimiento de  acción. El Grupo de Control Interno valido las evidencias por lo cual mediante memorando No. 20231200008273  del 20 de diciembre de 2023 socializó cierre de la acción."/>
    <n v="205"/>
  </r>
  <r>
    <s v="AUDITORIA INTERNA "/>
    <n v="979"/>
    <d v="2022-08-11T00:00:00"/>
    <x v="0"/>
    <s v="NO CONFORMIDAD No10: PROCESO GESTIÓN DE TALENTO HUMANO_x000a_Como resultado de la verificación de los documentos a cargo del Proceso Gestión de Talento Humano, se evidenció que quince (15) documentos de veinticinco (25)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se desconocía los lineamientos establecidos en el instructivo DE- IN-08 Elaboración, Actualización y Derogación de Documentos del Sistema de Gestión Integrado – SGI.."/>
    <s v="Gestión del Talento Humano"/>
    <x v="2"/>
    <x v="10"/>
    <m/>
    <s v="x"/>
    <s v="De Corrección"/>
    <s v="Solicitar a la OAP los documentos editables del SIG – Proceso de Talento Humano, para generar los ajustes correspondientes conforme a los lineamientos establecidos en el instructivo - Elaboración, Actualización y Derogación de Documentos del Sistema de Gestión Integrado – SGI. "/>
    <x v="41"/>
    <x v="26"/>
    <n v="395"/>
    <x v="0"/>
    <s v="Numero de documentos ajusatdos"/>
    <s v="CANTIDAD"/>
    <n v="15"/>
    <m/>
    <m/>
    <s v="FANNY SABOGAL AGUDELO"/>
    <m/>
    <m/>
    <m/>
    <x v="0"/>
    <x v="0"/>
    <s v="Se aprueba plan de mejora con Orfeo No 20221200010133 de fecha 27/10/2022_x000a__x000a_15/12/2023: Mediante memorando No. 20231200007233 del 4 de diciembre de 2023, se requirio evidencias de las acciones que se encuenrtan en estado abierto vencidas con el fin de actualizar la matriz."/>
    <n v="206"/>
  </r>
  <r>
    <s v="AUDITORIA INTERNA "/>
    <m/>
    <d v="2022-08-11T00:00:00"/>
    <x v="0"/>
    <s v="NO CONFORMIDAD No10: PROCESO GESTIÓN DE TALENTO HUMANO_x000a_Como resultado de la verificación de los documentos a cargo del Proceso Gestión de Talento Humano, se evidenció que quince (15) documentos de veinticinco (25)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se desconocía los lineamientos establecidos en el instructivo DE- IN-08 Elaboración, Actualización y Derogación de Documentos del Sistema de Gestión Integrado – SGI.."/>
    <s v="Gestión del Talento Humano"/>
    <x v="2"/>
    <x v="10"/>
    <m/>
    <s v="x"/>
    <s v="Correctiva"/>
    <s v="Solicitar a la OAP la oficialización de los documentos ajustados del SIG – Proceso de Talento Humano. "/>
    <x v="41"/>
    <x v="26"/>
    <n v="395"/>
    <x v="0"/>
    <s v="Numero de documentos oficializados"/>
    <s v="CANTIDAD"/>
    <n v="15"/>
    <m/>
    <m/>
    <s v="FANNY SABOGAL AGUDELO"/>
    <m/>
    <m/>
    <m/>
    <x v="0"/>
    <x v="0"/>
    <s v="Se aprueba plan de mejora con Orfeo No 20221200010133 de fecha 27/10/2022_x000a__x000a_15/12/2023: Mediante memorando No. 20231200007233 del 4 de diciembre de 2023, se requirio evidencias de las acciones que se encuenrtan en estado abierto vencidas con el fin de actualizar la matriz."/>
    <n v="207"/>
  </r>
  <r>
    <s v="AUDITORIA INTERNA "/>
    <n v="982"/>
    <d v="2022-09-16T00:00:00"/>
    <x v="1"/>
    <s v="OBSERVACIÓN No.1: OFICINA DE GESTIÓN DEL RIESGO - DTOR -DNMI CINARUCO._x000a_En el marco de la auditoría se evidenció que el DNMI Cinaruco declarado reserva mediante Resolución 1441 del 31 de julio de 2018, presentó situaciones de emergencias sin contar con el Plan de Emergencias y Contingencias por Desastres Naturales y Socionaturales - PECDNS aprobado de manera oportuna en cumplimiento del procedimiento AAMB_PR_06 Gestión del Riesgo Desastres Naturales V6. (Se aprobó la primera versión mediante memorando del 20221500002013 del 14 de septiembre de 2022)."/>
    <m/>
    <s v="Autoridad Ambiental"/>
    <x v="6"/>
    <x v="18"/>
    <m/>
    <s v="x"/>
    <s v="De Mejora"/>
    <s v="Notificar al DNMI Cinaruco para la entrega del documento Plan de Emergencias y Contingencias por Desastres Naturales y Socio naturales - PECDNS antes del vencimiento de su vigencia."/>
    <x v="42"/>
    <x v="27"/>
    <n v="152"/>
    <x v="0"/>
    <s v="Memorandos"/>
    <s v="CANTIDAD"/>
    <n v="2"/>
    <m/>
    <m/>
    <s v="PAULA ANDREA ARCINIEGAS - CARLOS FREDY REY"/>
    <m/>
    <m/>
    <m/>
    <x v="0"/>
    <x v="0"/>
    <s v="Se aprueba plan de mejoramiento mediante memorando No 20221200010603 de 16 de noviembre de 2022"/>
    <n v="208"/>
  </r>
  <r>
    <s v="AUDITORIA INTERNA "/>
    <n v="983"/>
    <d v="2022-09-16T00:00:00"/>
    <x v="1"/>
    <s v="OBSERVACIÓN No.2: DIRECCIÓN TERRITORIAL ORINOQUIA -PNN TINIGUA_x000a_En la verificación adelantada en la auditoría se evidenció que, el PNN Tinigua en la vigencia 2021, no contó con el Plan de Contingencia para Riesgo Público actualizado por el término de 7 meses contados a partir de la expiración del plazo de la vigencia del plan inmediatamente anterior, incumpliendo el Procedimiento AAMB_PR_07 Gestión del Riesgo Público V5. (20211500002243 del 06 septiembre 2021 aprobación)."/>
    <m/>
    <s v="Autoridad Ambiental"/>
    <x v="6"/>
    <x v="18"/>
    <m/>
    <s v="x"/>
    <s v="De Mejora"/>
    <s v="Notificar al PNN Tinigua para la entrega del documento Plan de Emergencias y Contingencias para Riesgo Público, antes del vencimiento de su vigencia."/>
    <x v="42"/>
    <x v="27"/>
    <n v="152"/>
    <x v="0"/>
    <s v="Memorandos"/>
    <s v="CANTIDAD"/>
    <n v="2"/>
    <m/>
    <m/>
    <s v="PAULA ANDREA ARCINIEGAS - CARLOS FREDY REY"/>
    <m/>
    <m/>
    <m/>
    <x v="0"/>
    <x v="0"/>
    <s v="Se aprueba plan de mejoramiento mediante memorando No 20221200010603 de 16 de noviembre de 2022"/>
    <n v="209"/>
  </r>
  <r>
    <s v="AUDITORIA INTERNA "/>
    <m/>
    <d v="2022-09-16T00:00:00"/>
    <x v="1"/>
    <s v="OBSERVACIÓN No.2: DIRECCIÓN TERRITORIAL ORINOQUIA -PNN TINIGUA_x000a_En la verificación adelantada en la auditoría se evidenció que, el PNN Tinigua en la vigencia 2021, no contó con el Plan de Contingencia para Riesgo Público actualizado por el término de 7 meses contados a partir de la expiración del plazo de la vigencia del plan inmediatamente anterior, incumpliendo el Procedimiento AAMB_PR_07 Gestión del Riesgo Público V5. (20211500002243 del 06 septiembre 2021 aprobación)."/>
    <m/>
    <s v="Autoridad Ambiental"/>
    <x v="6"/>
    <x v="18"/>
    <m/>
    <s v="x"/>
    <s v="De Mejora"/>
    <s v="Realizar seguimiento a la revisión y aprobación del Plan de Emergencias y Contingencias para Riesgo Público por parte del Oficina de Gestión del Riesgo."/>
    <x v="42"/>
    <x v="27"/>
    <n v="152"/>
    <x v="0"/>
    <s v="Memorandos"/>
    <s v="CANTIDAD"/>
    <n v="2"/>
    <m/>
    <m/>
    <s v="PAULA ANDREA ARCINIEGAS - CARLOS FREDY REY"/>
    <m/>
    <m/>
    <m/>
    <x v="0"/>
    <x v="0"/>
    <s v="Se aprueba plan de mejoramiento mediante memorando No 20221200010603 de 16 de noviembre de 2022"/>
    <n v="210"/>
  </r>
  <r>
    <s v="AUDITORIA INTERNA "/>
    <n v="984"/>
    <d v="2022-09-16T00:00:00"/>
    <x v="0"/>
    <s v="NO CONFORMIDAD No.1 DIRECCIÓN TERRITORIAL ORINOQUIA -PNN PICACHOS_x000a_En el desarrollo de la auditoría no fue posible evidenciar acompañamiento técnico por parte de la DTOR a PNN Picachos en el proceso de formulación de los Plan de Emergencias y Contingencias por Desastres Naturales y Socio naturales - PECDNS, con el fin de verificar si cumplen metodológicamente con los lineamientos y responden a las amenazas de desastre que tiene el área protegida, en cumplimiento de la Actividad No.4 del procedimiento AAMB_PR_06 Gestión del Riesgo Desastres Naturales V6."/>
    <m/>
    <s v="Autoridad Ambiental"/>
    <x v="6"/>
    <x v="18"/>
    <m/>
    <s v="x"/>
    <s v="Correctiva"/>
    <s v="Realizar reunión de articulación con la Dirección Territorial para adelantar la actualización del Plan de Emergencias y Contingencias por Desastres Naturales y Socio naturales - PECDNS, con la asesoría de Nivel Central."/>
    <x v="42"/>
    <x v="27"/>
    <s v="CERRADA"/>
    <x v="1"/>
    <s v="Solicitudes "/>
    <s v="CANTIDAD"/>
    <n v="2"/>
    <m/>
    <m/>
    <s v="PAULA ANDREA ARCINIEGAS - CARLOS FREDY REY"/>
    <m/>
    <m/>
    <m/>
    <x v="1"/>
    <x v="10"/>
    <s v="Se aprueba plan de mejoramiento mediante memorando No 20221200010603 de 16 de noviembre de 2022._x000a__x000a_10/11/2023: Mediante memorando No.20237010020443  del 7 de noviembre del 2023 el responsable envío evidencias , el Grupo de Control Interno verificó el cumplimiento de las acciones, por lo cual, mediante memorando No. 20231200006543 del 10 de noviembre del 2023 socializó el cierre de la Acción No.1 de la No Conformidad No.1"/>
    <n v="211"/>
  </r>
  <r>
    <s v="AUDITORIA INTERNA "/>
    <m/>
    <d v="2022-09-16T00:00:00"/>
    <x v="0"/>
    <s v="NO CONFORMIDAD No.1 DIRECCIÓN TERRITORIAL ORINOQUIA -PNN PICACHOS_x000a_En el desarrollo de la auditoría no fue posible evidenciar acompañamiento técnico por parte de la DTOR a PNN Picachos en el proceso de formulación de los Plan de Emergencias y Contingencias por Desastres Naturales y Socio naturales - PECDNS, con el fin de verificar si cumplen metodológicamente con los lineamientos y responden a las amenazas de desastre que tiene el área protegida, en cumplimiento de la Actividad No.4 del procedimiento AAMB_PR_06 Gestión del Riesgo Desastres Naturales V6."/>
    <s v="_x000a_Porque el PNN consideró que el apoyo técnico de la DT sería la revisión final del documento de PECDNS y retroalimentación en caso de requerirse. "/>
    <s v="Autoridad Ambiental"/>
    <x v="6"/>
    <x v="18"/>
    <m/>
    <s v="x"/>
    <s v="Correctiva"/>
    <s v="Remitir a la Dirección Territorial el documento Plan de Emergencias y Contingencias por Desastres Naturales y Socio naturales - PECDNS actualizado, mediante el gestor documental Orfeo."/>
    <x v="42"/>
    <x v="27"/>
    <s v="CERRADA"/>
    <x v="1"/>
    <s v="Reuniones ejecutadas"/>
    <s v="CANTIDAD"/>
    <n v="1"/>
    <m/>
    <m/>
    <s v="PAULA ANDREA ARCINIEGAS - CARLOS FREDY REY"/>
    <m/>
    <m/>
    <m/>
    <x v="1"/>
    <x v="10"/>
    <s v="Se aprueba plan de mejoramiento mediante memorando No 20221200010603 de 16 de noviembre de 2022._x000a__x000a_10/11/2023: Mediante memorando No.20237010020443  del 7 de noviembre del 2023 el responsable envío evidencias , el Grupo de Control Interno verificó el cumplimiento de las acciones, por lo cual, mediante memorando No. 20231200006543 del 10 de noviembre del 2023 socializó el cierre de la Acción No.2 de la No Conformidad No.1"/>
    <n v="212"/>
  </r>
  <r>
    <s v="AUDITORIA INTERNA "/>
    <n v="985"/>
    <d v="2022-09-16T00:00:00"/>
    <x v="0"/>
    <s v="NO CONFORMIDAD No.2 DIRECCIÓN TERRITORIAL ORINOQUIA - PNN TINIGUA_x000a_En el proceso de verificación realizado por el Grupo de Control Interno no se pudo evidenciar acta de acompañamiento a PNN Tinigua asesorando al personal del área protegida en la estructuración y actualización de los Planes de Contingencia para Riesgo Público y en el desarrollo de la articulación interinstitucional con las entidades involucradas con la problemática presente en las Áreas, en cumplimiento de la Actividad No.6 del Procedimiento AAMB_PR_07 Gestión del Riesgo Público V5."/>
    <m/>
    <s v="Autoridad Ambiental"/>
    <x v="6"/>
    <x v="18"/>
    <m/>
    <s v="x"/>
    <s v="Correctiva"/>
    <s v="Remitir al área protegida memorandos solicitando actualización del documento Plan de Emergencias y Contingencias por Riesgo Público."/>
    <x v="42"/>
    <x v="27"/>
    <n v="152"/>
    <x v="0"/>
    <s v="Solicitudes "/>
    <s v="CANTIDAD"/>
    <n v="2"/>
    <m/>
    <m/>
    <s v="PAULA ANDREA ARCINIEGAS - CARLOS FREDY REY"/>
    <m/>
    <m/>
    <m/>
    <x v="0"/>
    <x v="0"/>
    <s v="Se aprueba plan de mejoramiento mediante memorando No 20221200010603 de 16 de noviembre de 2022"/>
    <n v="213"/>
  </r>
  <r>
    <s v="AUDITORIA INTERNA "/>
    <m/>
    <d v="2022-09-16T00:00:00"/>
    <x v="0"/>
    <s v="NO CONFORMIDAD No.2 DIRECCIÓN TERRITORIAL ORINOQUIA - PNN TINIGUA_x000a_En el proceso de verificación realizado por el Grupo de Control Interno no se pudo evidenciar acta de acompañamiento a PNN Tinigua asesorando al personal del área protegida en la estructuración y actualización de los Planes de Contingencia para Riesgo Público y en el desarrollo de la articulación interinstitucional con las entidades involucradas con la problemática presente en las Áreas, en cumplimiento de la Actividad No.6 del Procedimiento AAMB_PR_07 Gestión del Riesgo Público V5."/>
    <m/>
    <s v="Autoridad Ambiental"/>
    <x v="6"/>
    <x v="18"/>
    <m/>
    <s v="x"/>
    <s v="Correctiva"/>
    <s v="Realizar mesas de trabajo con el PNN Tinigua para adelantar la actualización del Plan de Emergencias y Contingencias para Riesgo Público."/>
    <x v="42"/>
    <x v="27"/>
    <n v="152"/>
    <x v="0"/>
    <s v="Reuniones ejecutadas"/>
    <s v="CANTIDAD"/>
    <n v="1"/>
    <m/>
    <m/>
    <s v="PAULA ANDREA ARCINIEGAS - CARLOS FREDY REY"/>
    <m/>
    <m/>
    <m/>
    <x v="0"/>
    <x v="0"/>
    <s v="Se aprueba plan de mejoramiento mediante memorando No 20221200010603 de 16 de noviembre de 2022"/>
    <n v="214"/>
  </r>
  <r>
    <s v="AUDITORIA INTERNA "/>
    <n v="986"/>
    <d v="2022-09-16T00:00:00"/>
    <x v="0"/>
    <s v="NO CONFORMIDAD No.3 DIRECCIÓN TERRITORIAL ORINOQUIA -PNN SUMAPAZ_x000a_De la verificación realizada para el PNN Sumapaz no se encuentra adoptada la actualización del plan de manejo mediante acto administrativo, sin que exista evidencia física o digital de las acciones adelantadas por la DTOR para los procesos de concertación con la comunidad, en cumplimiento del Procedimiento AMSPNN_PR_20 Ac-utilización Instrumentos de planeación V3."/>
    <m/>
    <s v="Administración y Manejo del Sistema de Parques Nacionales Naturales"/>
    <x v="6"/>
    <x v="18"/>
    <m/>
    <s v="x"/>
    <s v="Correctiva"/>
    <s v="Adelantar espacios de trabajo en coordinación con el equipo del PNN Sumapaz y la Subdirección de Gestión y Manejo para evaluar opciones a gestionar o adelantar para continuar con la adopción del Plan de Manejo del área protegida."/>
    <x v="42"/>
    <x v="27"/>
    <n v="152"/>
    <x v="0"/>
    <s v="Reuniones ejecutadas"/>
    <s v="CANTIDAD"/>
    <n v="5"/>
    <m/>
    <m/>
    <s v="PAULA ANDREA ARCINIEGAS - CARLOS FREDY REY"/>
    <m/>
    <m/>
    <m/>
    <x v="0"/>
    <x v="0"/>
    <s v="Se aprueba plan de mejoramiento mediante memorando No 20221200010603 de 16 de noviembre de 2022"/>
    <n v="215"/>
  </r>
  <r>
    <s v="AUDITORIA INTERNA "/>
    <n v="987"/>
    <d v="2022-09-16T00:00:00"/>
    <x v="0"/>
    <s v="NO CONFORMIDAD No.4 DIRECCIÓN TERRITORIAL ORINOQUIA -PNN CINARUCO_x000a_De la verificación realizada para el PNN Cinaruco no se encuentra adoptada la actualización del plan de manejo mediante acto administrativo, en cumplimiento del Procedimiento AMSPNN_PR_20 Actualización Instrumentos de Planeación V3."/>
    <m/>
    <s v="Administración y Manejo del Sistema de Parques Nacionales Naturales"/>
    <x v="6"/>
    <x v="18"/>
    <m/>
    <s v="x"/>
    <s v="Correctiva"/>
    <s v="Realizar seguimiento al estado de revisión documento Plan de Manejo mediante comunicaciones (correos electrónicos o memorandos) hasta lograr su adopción mediante Acto Administrativo."/>
    <x v="42"/>
    <x v="28"/>
    <n v="-61"/>
    <x v="2"/>
    <s v="Seguimientos "/>
    <s v="CANTIDAD"/>
    <n v="2"/>
    <m/>
    <m/>
    <s v="PAULA ANDREA ARCINIEGAS - CARLOS FREDY REY"/>
    <m/>
    <m/>
    <m/>
    <x v="0"/>
    <x v="0"/>
    <s v="Se aprueba plan de mejoramiento mediante memorando No 20221200010603 de 16 de noviembre de 2022_x000a__x000a_1/12/2023 : Mediante memorando No. 20237010021293  del 22 de noviembre de 2023  el responsable remitió  evidencias de cumplimiento de la acción, mediante memorando No. 20231200007153 del 1 de diciembre de 2023  ,e l Grupo de Control Interno informó  que para dar cierre a la acción se solita que se allegue el Acto Administrativo de Adopción del instru-mento de planeación_x000a__x000a__x000a_19/12/2023: Mediante memorando No.20237010022533 del 14 de diciembre de 2023, el responsable solicitó prórroga para el cumplimiento de la acción. El Grupo de Control Interno valido la justificación por lo cual mediante memorando No. 20231200008243  del 19 de diciembre de 2023 concedió prórroga hasta el 30 de junio de 2023._x000a__x000a__x000a_"/>
    <n v="216"/>
  </r>
  <r>
    <s v="AUDITORIA INTERNA "/>
    <n v="988"/>
    <d v="2022-09-16T00:00:00"/>
    <x v="1"/>
    <s v="OBSERVACIÓN No.3 DIRECCIÓN TERRITORIAL ORINOQUIA_x000a_Conforme el procedimiento auditado no es posible identificar de manera clara las acciones y/o gestiones adelantadas por las áreas protegidas y la DTOR para la actualización de los planes de manejo que expiran en la vigencia 2022 y 2023, que permitan contar con el instrumento de planeación de manera oportuna una vez expirada la vigencia de cada instrumento."/>
    <m/>
    <s v="Administración y Manejo del Sistema de Parques Nacionales Naturales"/>
    <x v="6"/>
    <x v="18"/>
    <m/>
    <s v="x"/>
    <s v="De Mejora"/>
    <s v="Adelantar espacios de trabajo para la socialización y seguimiento a la ruta de actualización de los instrumentos de planificación de las áreas protegidas asignadas a la Dirección Territorial Orinoquia."/>
    <x v="42"/>
    <x v="27"/>
    <s v="CERRADA"/>
    <x v="1"/>
    <s v="Reuniones ejecutadas"/>
    <s v="CANTIDAD"/>
    <n v="8"/>
    <d v="2023-11-02T00:00:00"/>
    <s v="Se adelantaron espacios de trabajo y articulación entre los tres niveles para el seguimiento a la ruta de actualización de los instrumentos de planificación de las áreas protegidas asignadas a la Dirección Territorial Orinoquia._x000a_Anexo 1. Acta4_espaci_pm_pSum_10082023_x000a_Anexo 2. Acta5_limites_pSum_14082023_x000a_Anexo 3. Acta6_ecoturismo_pSum_14082023_x000a_Anexo 4. Asist_Ajustes_plan_man_DCin_x000a_Anexo 5_Rev_pdt_actualizaciónPM_pChi_x000a_Anexo 6_Rev_pdt_actualizaciónPM_pMac_x000a_Anexo 7_Rev_pdt_actualizaciónPM_pTin_x000a_Anexo 8_Rev_pdt_actualizaciónPM_pPic"/>
    <s v="PAULA ANDREA ARCINIEGAS - CARLOS FREDY REY"/>
    <m/>
    <m/>
    <m/>
    <x v="1"/>
    <x v="11"/>
    <s v="Se aprueba plan de mejoramiento mediante memorando No 20221200010603 de 16 de noviembre de 2022_x000a__x000a_19/12/2023: Mediante memorando No.20237010022533 del 14 de diciembre de 2023, el responsable allegó evidencia para el cierre de la acción. El Grupo de Control Interno valido las evidencias por lo cual mediante memorandoNo. 20231200008243  del 19 de diciembre de 2023 socializó el  cierre de la acción correspondiente a la observación No.3."/>
    <n v="217"/>
  </r>
  <r>
    <s v="AUDITORIA INTERNA "/>
    <n v="989"/>
    <d v="2022-09-16T00:00:00"/>
    <x v="1"/>
    <s v="OBSERVACIÓN No.4 DIRECCIÓN TERRITORIAL ORINOQUIA y SUBDIRECCON DE GESTIÓN Y MANEJO_x000a_En virtud de la auditoría se pudo evidenciar que no se cuenta con una herramienta o procedimiento que permita hacer seguimiento efectivo al cumplimiento de la totalidad de las metas establecidas en los Plan de Manejo de las áreas pertenecientes a la DTOR."/>
    <m/>
    <s v="Administración y Manejo del Sistema de Parques Nacionales Naturales"/>
    <x v="6"/>
    <x v="18"/>
    <m/>
    <s v="x"/>
    <s v="De Mejora"/>
    <s v="Solicitar mediante memorando a la Subdirección de Gestión y Manejo fortalecer la redacción de la actividad 36 &quot; Hacer seguimiento a la implementación del instrumento de planeación (REM o Plan de Manejo) &quot; del procedimiento &quot;Actualización de los instrumentos de planeación&quot; donde se pueda evidenciar la aplicación de la herramienta que ya está diseñada y los tiempos definidos para este seguimiento."/>
    <x v="42"/>
    <x v="27"/>
    <s v="CERRADA"/>
    <x v="1"/>
    <s v="Solicitudes realizadas "/>
    <s v="CANTIDAD"/>
    <n v="1"/>
    <d v="2023-12-12T00:00:00"/>
    <s v="El Director Territorial solicito mediante correo electrónico los lineamientos para adelantar los procesos de participación en los palnes de manejo; y además, En atención a la actualización del procedimiento &quot;Actualización de los instrumentos de planeación&quot;, realizada en diciembre  de 2022, la Dirección Territorial Orinoquia solicito en reuniones de trabajo espacios para la divulgación de lineamientos, los cuales fueron programados por la Subdirección de Gestión y Manejo, en los cuales se divulgó la ruta para la actualización de los planes de manejo así como tematicas particulares inherentes. _x000a_Anexo 9. Solicitud_realizada_lineam_planes_manejo_x000a_Anexo 10.  Asistencia_Orientaciones _x000a_Anexo 11. Asistencia_pres_lineamientos_x000a_Anexo 12. Planes de Manejo y RH_x000a_Anexo 13. Pres_par_gobernanzaoct 2023c "/>
    <s v="PAULA ANDREA ARCINIEGAS - CARLOS FREDY REY"/>
    <m/>
    <m/>
    <m/>
    <x v="1"/>
    <x v="11"/>
    <s v="Se aprueba plan de mejoramiento mediante memorando No 20221200010603 de 16 de noviembre de 2022_x000a__x000a_19/12/2023: Mediante memorando No.20237010022533 del 14 de diciembre de 2023, el responsable allegó evidencia para el cierre de la acción. El Grupo de Control Interno valido las evidencias por lo cual mediante memorando No. 20231200008243  del 19 de diciembre de 2023 socializó el  cierre de la acción correspondiente a la Observación No.4"/>
    <n v="218"/>
  </r>
  <r>
    <s v="AUDITORIA INTERNA "/>
    <n v="990"/>
    <d v="2022-09-16T00:00:00"/>
    <x v="1"/>
    <s v="OBSERVACIÓN No.1: OFICINA DE GESTIÓN DEL RIESGO - DTOR -DNMI CINARUCO._x000a_En el marco de la auditoría se evidenció que el DNMI Cinaruco declarado reserva mediante Resolución 1441 del 31 de julio de 2018, presentó situaciones de emergencias sin contar con el Plan de Emergencias y Contingencias por Desastres Naturales y Socionaturales - PECDNS aprobado de manera oportuna en cumplimiento del procedimiento AAMB_PR_06 Gestión del Riesgo Desastres Naturales V6. (Se aprobó la primera versión mediante memorando del 20221500002013 del 14 de septiembre de 2022)."/>
    <n v="0"/>
    <s v="Autoridad Ambiental"/>
    <x v="6"/>
    <x v="19"/>
    <m/>
    <s v="x"/>
    <s v="De Mejora"/>
    <s v="Remitir a la Dirección Territorial el informe de implementación del año 1, del documento Plan de Emergencias y Contingencias por Desastres Naturales y Socio naturales - PECDNS, antes del 14 de septiembre de 2023. "/>
    <x v="42"/>
    <x v="27"/>
    <s v="CERRADA"/>
    <x v="1"/>
    <s v="Informe realizados"/>
    <s v="CANTIDAD"/>
    <n v="1"/>
    <m/>
    <m/>
    <s v="PAULA ANDREA ARCINIEGAS"/>
    <m/>
    <m/>
    <m/>
    <x v="1"/>
    <x v="12"/>
    <s v="Se aprueba plan de mejoramiento mediante memorando No 20221200011153 de 29 de noviembre de 2022._x000a__x000a_1/12/2023: Mediante memorando No. 20237010021293 del 22 de noviembre de 2023, el responsable remitió al Grupo de Control Interno, las evidencias del Plan de Mejoramiento por Procesos – Gestión, por lo cual mediante memorando No.20231200007153 del 1 de diciembre de 2023 el Grupo de Control Interno socializó el cierre de la acción"/>
    <n v="219"/>
  </r>
  <r>
    <s v="AUDITORIA INTERNA "/>
    <n v="991"/>
    <d v="2022-09-16T00:00:00"/>
    <x v="0"/>
    <s v="NO CONFORMIDAD No.4 DIRECCIÓN TERRITORIAL ORINOQUIA -PNN CINARUCO_x000a_De la verificación realizada para el PNN Cinaruco no se encuentra adoptada la actualización del plan de manejo mediante acto administrativo, en cumplimiento del Procedimiento AMSPNN_PR_20 Actualización Instrumentos de Planeación V3."/>
    <m/>
    <s v="Administración y Manejo del Sistema de Parques Nacionales Naturales"/>
    <x v="6"/>
    <x v="19"/>
    <m/>
    <s v="x"/>
    <s v="Correctiva"/>
    <s v="Realizar seguimiento al estado de revisión del documento Plan de Manejo mediante comunicaciones (correos electrónicos o memorandos) hasta lograr su adopción mediante Acto Administrativo."/>
    <x v="42"/>
    <x v="27"/>
    <n v="152"/>
    <x v="0"/>
    <s v="Seguimientos "/>
    <s v="CANTIDAD"/>
    <n v="2"/>
    <m/>
    <m/>
    <s v="PAULA ANDREA ARCINIEGAS"/>
    <m/>
    <m/>
    <m/>
    <x v="0"/>
    <x v="0"/>
    <s v="Se aprueba plan de mejoramiento mediante memorando No 20221200011153 de 29 de noviembre de 2022"/>
    <n v="220"/>
  </r>
  <r>
    <s v="AUDITORIA INTERNA "/>
    <n v="992"/>
    <d v="2022-09-16T00:00:00"/>
    <x v="0"/>
    <s v="NO CONFORMIDAD No.1 DIRECCIÓN TERRITORIAL ORINOQUIA -PNN PICACHOS_x000a_En el desarrollo de la auditoría no fue posible evidenciar acompañamiento técnico por parte de la DTOR a PNN Picachos en el proceso de formulación de los Plan de Emergencias y Contingencias por Desastres Naturales y Socio naturales - PECDNS, con el fin de verificar si cumplen metodológicamente con los lineamientos y responden a las amenazas de desastre que tiene el área protegida, en cumplimiento de la Actividad No.4 del procedimiento AAMB_PR_06 Gestión del Riesgo Desastres Naturales V6."/>
    <m/>
    <s v="Autoridad Ambiental"/>
    <x v="6"/>
    <x v="20"/>
    <m/>
    <s v="x"/>
    <s v="Correctiva"/>
    <s v="Realizar reunión de articulación con la Dirección Territorial para adelantar la actualización del Plan de Emergencias y Contingencias por Desastres Naturales y Socio naturales - PECDNS, con la aseoria de Nivel Central."/>
    <x v="42"/>
    <x v="27"/>
    <n v="152"/>
    <x v="0"/>
    <s v="Reuniones ejecutadas"/>
    <s v="CANTIDAD"/>
    <n v="2"/>
    <m/>
    <m/>
    <s v="PAULA ANDREA ARCINIEGAS"/>
    <m/>
    <m/>
    <m/>
    <x v="0"/>
    <x v="0"/>
    <s v="Se aprueba plan de mejoramiento mediante memorando No 20221200011163 de 29 de noviembre de 2022"/>
    <n v="221"/>
  </r>
  <r>
    <s v="AUDITORIA INTERNA "/>
    <m/>
    <d v="2022-09-16T00:00:00"/>
    <x v="0"/>
    <s v="NO CONFORMIDAD No.1 DIRECCIÓN TERRITORIAL ORINOQUIA -PNN PICACHOS_x000a_En el desarrollo de la auditoría no fue posible evidenciar acompañamiento técnico por parte de la DTOR a PNN Picachos en el proceso de formulación de los Plan de Emergencias y Contingencias por Desastres Naturales y Socio naturales - PECDNS, con el fin de verificar si cumplen metodológicamente con los lineamientos y responden a las amenazas de desastre que tiene el área protegida, en cumplimiento de la Actividad No.4 del procedimiento AAMB_PR_06 Gestión del Riesgo Desastres Naturales V6."/>
    <m/>
    <s v="Autoridad Ambiental"/>
    <x v="6"/>
    <x v="20"/>
    <m/>
    <s v="x"/>
    <s v="Correctiva"/>
    <s v="Remitir a la Dirección Territorial el documento Plan de Emergencias y Contingencias por Desastres Naturales y Socio naturales - PECDNS actualizado, mediante el gestor documental Orfeo."/>
    <x v="42"/>
    <x v="27"/>
    <n v="152"/>
    <x v="0"/>
    <s v="Documento actualizado"/>
    <s v="CANTIDAD"/>
    <n v="1"/>
    <m/>
    <m/>
    <s v="PAULA ANDREA ARCINIEGAS"/>
    <m/>
    <m/>
    <m/>
    <x v="0"/>
    <x v="0"/>
    <s v="Se aprueba plan de mejoramiento mediante memorando No 20221200011163 de 29 de noviembre de 2022"/>
    <n v="222"/>
  </r>
  <r>
    <s v="AUDITORIA INTERNA "/>
    <n v="994"/>
    <d v="2022-09-16T00:00:00"/>
    <x v="1"/>
    <s v="OBSERVACIÓN No.2: DIRECCIÓN TERRITORIAL ORINOQUIA -PNN TINIGUA_x000a_En la verificación adelantada en la auditoría se evidenció que, el PNN Tinigua en la vigencia 2021, no contó con el Plan de Contingencia para Riesgo Público actualizado por el término de 7 meses contados a partir de la expiración del plazo de la vigencia del plan inmediatamente anterior, incumpliendo el Procedimiento AAMB_PR_07 Gestión del Riesgo Público V5. (20211500002243 del 06 septiembre 2021 aprobación)."/>
    <m/>
    <s v="Autoridad Ambiental"/>
    <x v="6"/>
    <x v="21"/>
    <m/>
    <s v="x"/>
    <s v="De Mejora"/>
    <s v="Realizar seguimiento al estado en el que se encuentra el Plan de Emergencias y Contingencias para Riesgo Público, mediante  memorando a la Dirección Territorial."/>
    <x v="42"/>
    <x v="27"/>
    <n v="152"/>
    <x v="0"/>
    <s v="Memorandos"/>
    <s v="CANTIDAD"/>
    <n v="1"/>
    <m/>
    <m/>
    <s v="PAULA ANDREA ARCINIEGAS"/>
    <m/>
    <m/>
    <m/>
    <x v="0"/>
    <x v="0"/>
    <s v="Se aprueba plan de mejoramiento mediante memorando No 202212000111833 de 29 de noviembre de 2022"/>
    <n v="223"/>
  </r>
  <r>
    <s v="AUDITORIA INTERNA "/>
    <n v="995"/>
    <d v="2022-09-16T00:00:00"/>
    <x v="0"/>
    <s v="NO CONFORMIDAD No.2 DIRECCIÓN TERRITORIAL ORINOQUIA - PNN TINIGUA_x000a_En el proceso de verificación realizado por el Grupo de Control Interno no se pudo evidenciar acta de acompañamiento a PNN Tinigua asesorando al personal del área protegida en la estructuración y actualización de los Planes de Contingencia para Riesgo Público y en el desarrollo de la articulación interinstitucional con las entidades involucradas con la problemática presente en las Áreas, en cumplimiento de la Actividad No.6 del Procedimiento AAMB_PR_07 Gestión del Riesgo Público V5."/>
    <m/>
    <s v="Autoridad Ambiental"/>
    <x v="6"/>
    <x v="21"/>
    <m/>
    <s v="x"/>
    <s v="De Mejora"/>
    <s v="Solicitar a la Dirección Territorial espacio para trabajar de manera articulada la actualización del documento Plan de Emergencias y Contingencias por Riesgo Público."/>
    <x v="42"/>
    <x v="27"/>
    <n v="152"/>
    <x v="0"/>
    <s v="Solicitudes "/>
    <s v="CANTIDAD"/>
    <n v="2"/>
    <m/>
    <m/>
    <s v="PAULA ANDREA ARCINIEGAS"/>
    <m/>
    <m/>
    <m/>
    <x v="0"/>
    <x v="0"/>
    <s v="Se aprueba plan de mejoramiento mediante memorando No 202212000111833 de 29 de noviembre de 2022"/>
    <n v="224"/>
  </r>
  <r>
    <s v="AUDITORIA INTERNA "/>
    <m/>
    <d v="2022-09-16T00:00:00"/>
    <x v="0"/>
    <s v="NO CONFORMIDAD No.2 DIRECCIÓN TERRITORIAL ORINOQUIA - PNN TINIGUA_x000a_En el proceso de verificación realizado por el Grupo de Control Interno no se pudo evidenciar acta de acompañamiento a PNN Tinigua asesorando al personal del área protegida en la estructuración y actualización de los Planes de Contingencia para Riesgo Público y en el desarrollo de la articulación interinstitucional con las entidades involucradas con la problemática presente en las Áreas, en cumplimiento de la Actividad No.6 del Procedimiento AAMB_PR_07 Gestión del Riesgo Público V5."/>
    <m/>
    <s v="Autoridad Ambiental"/>
    <x v="6"/>
    <x v="21"/>
    <m/>
    <s v="x"/>
    <s v="Correctiva"/>
    <s v="Adelantar con el apoyo de la Dirección Territorial  la actualización del Plan de Emergencias y Contingencias para Riesgo Público."/>
    <x v="42"/>
    <x v="27"/>
    <n v="152"/>
    <x v="0"/>
    <s v="Documento actualizado"/>
    <s v="CANTIDAD"/>
    <n v="1"/>
    <m/>
    <m/>
    <s v="PAULA ANDREA ARCINIEGAS"/>
    <m/>
    <m/>
    <m/>
    <x v="0"/>
    <x v="0"/>
    <s v="Se aprueba plan de mejoramiento mediante memorando No 202212000111833 de 29 de noviembre de 2022"/>
    <n v="225"/>
  </r>
  <r>
    <s v="OTRAS FUENTES"/>
    <n v="996"/>
    <d v="2022-09-08T00:00:00"/>
    <x v="0"/>
    <s v="NO CONFORMIDAD No. 1. En la verificación por parte del Grupo de Control Interno, no se evidenció cumplimiento del 100% de la meta “...Informe semestral de resultados de la aplicación de las encuestas de satisfacción a usuarios. resultados de PQRS. que será presentado y retroalimentado en el Comité Directivo.”, la cual tenía como fecha de ejecución 23 de julio de 2022 en la responsabilidad del Grupo de Atención al Ciudadano."/>
    <s v=" No se verificó la fecha de ejecución registrada de la acción  en el PAAC"/>
    <s v="Servicio al Ciudadano"/>
    <x v="2"/>
    <x v="17"/>
    <m/>
    <s v="x"/>
    <s v="De Corrección"/>
    <s v="Solicitar  a la OAP ajustar la fecha de la acción relacionada con el informe de encuestas y PQRS en el  PAAC"/>
    <x v="40"/>
    <x v="1"/>
    <s v="CERRADA"/>
    <x v="1"/>
    <s v="Número de memorandos con solicitudes de ajuste"/>
    <s v="CANTIDAD"/>
    <n v="1"/>
    <m/>
    <m/>
    <s v="FANNY SABOGAL AGUDELO "/>
    <m/>
    <m/>
    <m/>
    <x v="1"/>
    <x v="9"/>
    <s v="Se aprueba suscripción plan de mejoramiento mediante memorando No 20221200010483 de fecha 09 de noviembre de 2022._x000a_30/06/2023: Mediante memorando 20231200003643 de fecha 28 de junio de 2023 , el Grupo de Control Interno solicitó aclaración sobre el estado de la acción ( Si está abierta o cerrada), a causa de, las fallas presentadas en la matriz de Plan de Mejoramiento por Procesos_x000a__x000a_30/11/2023 Mediante memorando No.20231200006953 del 24 de noviembre del 2023, se solicito al responsable las evidencias  de las acciones que se encuentran en estado abierto vencido._x000a__x000a__x000a_19/12/2023: Mediante memorando No. 20234000009953  del 30  de noviembre de 2023, el responsable allegó evidencias del cumplimiento de  acción. El Grupo de Control Interno valido las evidencias por lo cual mediante memorando No. 20231200008273  del 20 de diciembre de 2023 socializó cierre de la acción de la No Conformidad No.1"/>
    <n v="226"/>
  </r>
  <r>
    <s v="OTRAS FUENTES"/>
    <m/>
    <d v="2022-09-08T00:00:00"/>
    <x v="0"/>
    <s v="NO CONFORMIDAD No. 1. En la verificación por parte del Grupo de Control Interno, no se evidenció cumplimiento del 100% de la meta “...Informe semestral de resultados de la aplicación de las encuestas de satisfacción a usuarios. resultados de PQRS. que será presentado y retroalimentado en el Comité Directivo.”, la cual tenía como fecha de ejecución 23 de julio de 2022 en laresponsabilidad del Grupo de Atención al Ciudadano."/>
    <s v=" No se verificó la fecha de ejecución registrada de la acción  en el PAAC"/>
    <s v="Servicio al Ciudadano"/>
    <x v="2"/>
    <x v="17"/>
    <m/>
    <s v="x"/>
    <s v="Correctiva"/>
    <s v="Verificar las fechas de ejecución que se definan para el PAAC 2023"/>
    <x v="40"/>
    <x v="29"/>
    <s v="CERRADA"/>
    <x v="1"/>
    <s v="Número de PAAC con fechas verificadas"/>
    <s v="CANTIDAD"/>
    <n v="1"/>
    <m/>
    <m/>
    <s v="FANNY SABOGAL AGUDELO "/>
    <m/>
    <m/>
    <m/>
    <x v="1"/>
    <x v="9"/>
    <s v="Se aprueba suscripción plan de mejoramiento mediante memorando No 20221200010483 de fecha 09 de noviembre de 2022._x000a__x000a_26/05/2023: Mediante memorando 20231200002973, de fecha 25 de mayo de 2023, el grupo de Control Interno solicitó evidencias  del cumplimiento de las acciones vencidas._x000a__x000a_28/06/2023: mediante memorando 20231200003563 del 27 de junio de 2023 el GCI informó al reponsable dar cumplimiento a la actividad, aportando las evidencias correspondientes._x000a__x000a_26/07/2023: mediante memorando No 20231200004453 del 25 de julio de 2023 el grupo de Control Interno informa al proceso responsable que debe remitir las evidencias y justificaciones necesarias de la No Conformidad No. 1, antes del 31 de julio de 2023, dando cumplimiento a la acción propuesta._x000a__x000a_30/11/2023 Mediante memorando No.20231200006953 del 24 de noviembre del 2023, se solicito al responsable las evidencias  de las acciones que se encuentran en estado abierto vencido._x000a__x000a__x000a_19/12/2023: Mediante memorando No. 20234000009953  del 30  de noviembre de 2023, el responsable allegó evidencias del cumplimiento de  acción. El Grupo de Control Interno valido las evidencias por lo cual mediante memorando No. 20231200008273  del 20 de diciembre de 2023 socializó cierre de la acción de la No Conformidad No.1_x000a_"/>
    <n v="227"/>
  </r>
  <r>
    <s v="AUDITORIA INTERNA "/>
    <n v="997"/>
    <d v="2022-09-30T00:00:00"/>
    <x v="0"/>
    <s v="NO CONFORMIDAD No.5: PROCESO GESTIÓN DE COMUNICACIONES_x000a_Como resultado de la verificación de los documentos a cargo del proceso Gestión de Comunicaciones, se evidenció que un (1) documento de diez (10)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no se han definido fechas limites para la revsion de los documentos"/>
    <s v="Gestión de Comunicaciones"/>
    <x v="2"/>
    <x v="5"/>
    <m/>
    <s v="x"/>
    <s v="De Corrección"/>
    <s v="Realizar trámite de Verificación y oficialización  de los documentos ante la Oficina Asesora de Planeación OAP "/>
    <x v="40"/>
    <x v="30"/>
    <n v="396"/>
    <x v="0"/>
    <s v="Número de documentos publicados "/>
    <s v="CANTIDAD"/>
    <n v="4"/>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228"/>
  </r>
  <r>
    <s v="AUDITORIA INTERNA "/>
    <m/>
    <d v="2022-09-30T00:00:00"/>
    <x v="0"/>
    <s v="NO CONFORMIDAD No.5: PROCESO GESTIÓN DE COMUNICACIONES_x000a_Como resultado de la verificación de los documentos a cargo del proceso Gestión de Comunicaciones, se evidenció que un (1) documento de diez (10) disponibles en el Modelo Integrado de Planeación y Gestión- SGI no se encuentran elaborados y/o presentan inconsistencia en cuanto a la definición de algunas caracte-rísticas de los mismos, incumplimiento con los lineamientos estipulados en el instructivo Elaboración, Actuali-zación y Derogación de Documentos del Sistema de Gestión Integrado – SGI."/>
    <s v="Por qué: no se han definido fechas limites para la revsion de los documentos"/>
    <s v="Gestión de Comunicaciones"/>
    <x v="2"/>
    <x v="5"/>
    <m/>
    <s v="x"/>
    <s v="Correctiva"/>
    <s v="Elaborar cronograma estableciendo fechas límites de revision y oficializacion de manera conjunta con la Oficina Asesora de Planeación OAP"/>
    <x v="40"/>
    <x v="30"/>
    <n v="396"/>
    <x v="0"/>
    <s v="Número de cronogramas elaborados "/>
    <s v="CANTIDAD"/>
    <n v="1"/>
    <m/>
    <m/>
    <s v="ABOGADA 2"/>
    <m/>
    <m/>
    <m/>
    <x v="0"/>
    <x v="0"/>
    <s v="Se suscribe mediante memorando 20221200001363  del 18 -02-2022._x000a_Se concede prorroga hasta el 15-12-2022 mediante orfeo radicado No 20221200007163 del 19-07-2022._x000a_30/06/2023: Mediante memorando 20231200003633 de fecha 28 de junio de 2023 , el Grupo de Control Interno solicitó aclaración sobre el estado de la acción ( Si está abierta o cerrada), a causa de, las fallas presentadas en la matriz de Plan de Mejoramiento por Procesos_x000a__x000a_15/12/2023: Mediante memorando No. 20231200007263 del 4 de diciembre de 2023, se requirio evidencias de las acciones que se encuenrtan en estado abierto vencidas con el fin de actualizar la matriz."/>
    <n v="229"/>
  </r>
  <r>
    <s v="AUDITORIA INTERNA "/>
    <n v="998"/>
    <d v="2021-07-06T00:00:00"/>
    <x v="0"/>
    <s v="NO CONFORMIDAD No.2: Revisados los contratos no se evidenciaron las firmas en los formatos de hoja de vida del SIGEP regida por Ley 190 de 1995, 489 y 443 de 1998, por parte de los contratistas, en los diferentes contratos de prestación de servicios en la plata_x0002_forma SECOP II, en cumplimiento de lo establecido en el Artículo 227 del Decreto 019 de 2012, modificado por el artículo 155. Reportes al Sistema de Información y Gestión del Empleo Público – SIGEP."/>
    <s v="Por limitación tanto en la planta de personal como en contratistas. plataforma SECOP2. "/>
    <s v="Gestión Contractual"/>
    <x v="0"/>
    <x v="1"/>
    <m/>
    <s v="x"/>
    <s v="Correctiva"/>
    <s v="Realizar verificacion de los documentos  recibidos para  los diferentes contratos de prestación de servicios en la plataforma SECOP II estableciendo una matriz de seguimiento al cumplimiento de los requisitos"/>
    <x v="43"/>
    <x v="31"/>
    <n v="305"/>
    <x v="0"/>
    <s v="matriz de verificacion"/>
    <s v="PORCENTAJE"/>
    <n v="100"/>
    <m/>
    <m/>
    <s v="FANNY SABOGAL AGUDELO"/>
    <m/>
    <m/>
    <m/>
    <x v="0"/>
    <x v="0"/>
    <s v="Se suscribe con Orfeo No 20221200010913 de fecha 21/11/2022_x000a__x000a_26/05/2023: Mediante memorando 20231200002983, de fecha 25 de mayo de 2023, el grupo de Control Interno solicitó evidencias  del cumplimiento de las acciones vencidas._x000a__x000a_30/11/2023 Mediante memorando No.20231200006923 del 24 de noviembre del 2023, se solicito al responsable las evidencias  de las acciones que se encuentran en estado abierto vencido."/>
    <n v="230"/>
  </r>
  <r>
    <s v="AUDITORIA INTERNA "/>
    <m/>
    <d v="2021-07-06T00:00:00"/>
    <x v="0"/>
    <s v="NO CONFORMIDAD No.2: Revisados los contratos no se evidenciaron las firmas en los formatos de hoja de vida del SIGEP regida por Ley 190 de 1995, 489 y 443 de 1998, por parte de los contratistas, en los diferentes contratos de prestación de servicios en la plata_x0002_forma SECOP II, en cumplimiento de lo establecido en el Artículo 227 del Decreto 019 de 2012, modificado por el artículo 155. Reportes al Sistema de Información y Gestión del Empleo Público – SIGEP."/>
    <s v="Por limitación tanto en la planta de personal como en contratistas. plataforma SECOP2. "/>
    <s v="Gestión Contractual"/>
    <x v="0"/>
    <x v="1"/>
    <m/>
    <s v="x"/>
    <s v="Correctiva"/>
    <s v="Celebrar mesa de trabajo con el gupo interno de contratos para socializar y revisar lo establecido en el manual de contratación y supervisión Código: ABS_MN_01 y el procedimiento ABS_PR_02_Contratacion_Directa_V_ y en cumplimiento de  en cumplimiento de lo establecido en el Artículo 227 del Decreto 019 de 2012, modificado por el artículo _x000a_155. Reportes al Sistema de Información y Gestión del Empleo Público – SIGEP; identificando y  determinando los puntos de control y quien los ejecutará."/>
    <x v="43"/>
    <x v="31"/>
    <n v="305"/>
    <x v="0"/>
    <s v="Acta de reunión "/>
    <s v="CANTIDAD"/>
    <n v="2"/>
    <m/>
    <m/>
    <s v="FANNY SABOGAL AGUDELO"/>
    <m/>
    <m/>
    <m/>
    <x v="0"/>
    <x v="0"/>
    <s v="Se suscribe con Orfeo No 20221200010913 de fecha 21/11/2022_x000a__x000a_30/11/2023 Mediante memorando No.20231200006923 del 24 de noviembre del 2023, se solicito al responsable las evidencias  de las acciones que se encuentran en estado abierto vencido."/>
    <n v="231"/>
  </r>
  <r>
    <s v="AUDITORIA INTERNA "/>
    <m/>
    <d v="2021-07-06T00:00:00"/>
    <x v="0"/>
    <s v="NO CONFORMIDAD No.2: Revisados los contratos no se evidenciaron las firmas en los formatos de hoja de vida del SIGEP regida por Ley 190 de 1995, 489 y 443 de 1998, por parte de los contratistas, en los diferentes contratos de prestación de servicios en la plata_x0002_forma SECOP II, en cumplimiento de lo establecido en el Artículo 227 del Decreto 019 de 2012, modificado por el artículo 155. Reportes al Sistema de Información y Gestión del Empleo Público – SIGEP."/>
    <s v="Por limitación tanto en la planta de personal como en contratistas. plataforma SECOP2. "/>
    <s v="Gestión Contractual"/>
    <x v="0"/>
    <x v="1"/>
    <m/>
    <s v="x"/>
    <s v="Correctiva"/>
    <s v="Generar guía didactica de apoyo al contratista que indique la documentación necesaria a aportar y como realizar el cargue de la misma en la plataforma SECOP II"/>
    <x v="43"/>
    <x v="15"/>
    <n v="486"/>
    <x v="0"/>
    <s v="Guía para contratistas"/>
    <s v="CANTIDAD"/>
    <n v="1"/>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n v="232"/>
  </r>
  <r>
    <s v="AUDITORIA INTERNA "/>
    <n v="999"/>
    <d v="2021-07-06T00:00:00"/>
    <x v="0"/>
    <s v="NO CONFORMIDAD No.3: Una vez revisadas las carpetas contractuales, se evidenció la falta de publicación de las actas de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_x0002_ventor, que prueben la ejecución del contrato”, y en lo establecido en el manual de contratación y supervisión Código: ABS_MN_01 y el procedimiento ABS_PR_02_Contratacion_Directa_V_"/>
    <s v="Por falta de revisión y verificación del cumplimiento del procedimiento de contratación directa."/>
    <s v="Gestión Contractual"/>
    <x v="0"/>
    <x v="1"/>
    <m/>
    <s v="x"/>
    <s v="De Corrección"/>
    <s v="Realizar publicacion de las actas de los contratos iPMC-DTCA-038-2021; DTCA-OBRA-001-2020, SFF los Flamencos; IPMC-DTCA-031-2021; IPMC-DTCA-040-2021; CD-DTCA-MTO-005-2021, Tayrona, PMC-DTCA-021-2021; DTCA-MANT-012-2021 SFF FLAMENCOS); CD-DTCA-CMTO-001-2021, DTCA-SUM-21-2020, DTCA-SUM-45-2020, CA-007F-2020, CA-007F-202"/>
    <x v="43"/>
    <x v="9"/>
    <n v="455"/>
    <x v="0"/>
    <s v="Actas publicadas"/>
    <s v="PORCENTAJE"/>
    <n v="100"/>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233"/>
  </r>
  <r>
    <s v="AUDITORIA INTERNA "/>
    <m/>
    <d v="2021-07-06T00:00:00"/>
    <x v="0"/>
    <s v="NO CONFORMIDAD No.3: Una vez revisadas las carpetas contractuales, se evidenció la falta de publicación de las actas de aprobaciones de  póliza de los contratos de prestación de servicios en la plataforma SECOP II, lo que denota incumplimiento de lo dispuesto en el Decreto 1081 de 2015, artículo 2.1.1.2.1.8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_x0002_ventor, que prueben la ejecución del contrato”, y en lo establecido en el manual de contratación y supervisión Código: ABS_MN_01 y el procedimiento ABS_PR_02_Contratacion_Directa_V_"/>
    <s v="Por falta de revisión y verificación del cumplimiento del procedimiento de contratación directa."/>
    <s v="Gestión Contractual"/>
    <x v="0"/>
    <x v="1"/>
    <m/>
    <s v="x"/>
    <s v="Correctiva"/>
    <s v="Celebrar mesa de trabajo con el gupo interno de contratos para socializar y revisar lo establecido en el manual de contratación y supervisión Código: ABS_MN_01 y el procedimiento ABS_PR_02_Contratacion_Directa_V_ y en cumplimiento de  en cumplimiento de lo establecido en el Artículo 227 del Decreto 019 de 2012, modificado por el artículo _x000a_155. Reportes al Sistema de Información y Gestión del Empleo Público – SIGEP; identificando y  determinando los puntos de control y quien los ejecutará."/>
    <x v="43"/>
    <x v="31"/>
    <n v="305"/>
    <x v="0"/>
    <s v="Acta de reunión "/>
    <s v="CANTIDAD"/>
    <n v="2"/>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n v="234"/>
  </r>
  <r>
    <s v="AUDITORIA INTERNA "/>
    <n v="1000"/>
    <d v="2021-07-06T00:00:00"/>
    <x v="0"/>
    <s v="NO CONFORMIDAD No.7: Revisada la información contractual, no aparece en algunos contratos las constancias de cumplimiento por parte del Supervisor, incumpliendo lo establecido en el manual de contratación y supervisión Código: ABS_MN_01."/>
    <s v="Por debilidad administrativa en la identificación de los puntos de control y seguimiento del cumplimiento del manual de contratación."/>
    <s v="Gestión Contractual"/>
    <x v="0"/>
    <x v="1"/>
    <m/>
    <s v="x"/>
    <s v="De Corrección"/>
    <s v="Remitir memorando de solicitud al supervisor, para que efectué cargue en el SECOP del cumplimiento del contrato DTCA-CPS-286-2020 y posterior seguimiento y verificación del cargue."/>
    <x v="43"/>
    <x v="5"/>
    <n v="502"/>
    <x v="0"/>
    <s v="MEMORANDO DE SOLICITUD DE CARGUE DE DOCUMENTOS"/>
    <s v="CANTIDAD"/>
    <n v="1"/>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n v="235"/>
  </r>
  <r>
    <s v="AUDITORIA INTERNA "/>
    <m/>
    <d v="2021-07-06T00:00:00"/>
    <x v="0"/>
    <s v="NO CONFORMIDAD No.7: Revisada la información contractual, no aparece en algunos contratos las constancias de cumplimiento por parte del Supervisor, incumpliendo lo establecido en el manual de contratación y supervisión Código: ABS_MN_01."/>
    <s v="Por debilidad administrativa en la identificación de los puntos de control y seguimiento del cumplimiento del manual de contratación."/>
    <s v="Gestión Contractual"/>
    <x v="0"/>
    <x v="1"/>
    <m/>
    <s v="x"/>
    <s v="Correctiva"/>
    <s v="Generar Alertas a los supervisores y contratistas de la DTCA y sus Aps, recordando  los documentos necesarios para generar el pago"/>
    <x v="43"/>
    <x v="27"/>
    <n v="152"/>
    <x v="0"/>
    <s v="divulgacion pieza de comunicación con alerta"/>
    <s v="CANTIDAD"/>
    <n v="12"/>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
    <n v="236"/>
  </r>
  <r>
    <s v="AUDITORIA INTERNA "/>
    <m/>
    <d v="2021-07-06T00:00:00"/>
    <x v="0"/>
    <s v="NO CONFORMIDAD No.7: Revisada la información contractual, no aparece en algunos contratos las constancias de cumplimiento por parte del Supervisor, incumpliendo lo establecido en el manual de contratación y supervisión Código: ABS_MN_01."/>
    <s v="Por debilidad administrativa en la identificación de los puntos de control y seguimiento del cumplimiento del manual de contratación."/>
    <s v="Gestión Contractual"/>
    <x v="0"/>
    <x v="1"/>
    <m/>
    <s v="x"/>
    <s v="Correctiva"/>
    <s v="Realizar seguimiento y verificación bimensual  del cumplimiento del manual de contratación y procedimiento de los distintas modalidades de contratación a través de una revisión de muestra aleatoria de 10  contratos "/>
    <x v="43"/>
    <x v="27"/>
    <n v="152"/>
    <x v="0"/>
    <s v="Acta de reunión "/>
    <s v="CANTIDAD"/>
    <n v="6"/>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
    <n v="237"/>
  </r>
  <r>
    <s v="AUDITORIA INTERNA "/>
    <m/>
    <d v="2021-07-06T00:00:00"/>
    <x v="0"/>
    <s v="NO CONFORMIDAD No.7: Revisada la información contractual, no aparece en algunos contratos las constancias de cumplimiento por parte del Supervisor, incumpliendo lo establecido en el manual de contratación y supervisión Código: ABS_MN_01."/>
    <s v="Por debilidad administrativa en la identificación de los puntos de control y seguimiento del cumplimiento del manual de contratación."/>
    <s v="Gestión Contractual"/>
    <x v="0"/>
    <x v="1"/>
    <m/>
    <s v="x"/>
    <s v="Correctiva"/>
    <s v="Celebrar mesa de trabajo con el gupo interno administrativo y financiero y de contratos para socializar y revisar lo establecido en el  incumpliendo lo establecido en el manual de contratación y supervisión Código: ABS_MN_01. identificando y  determinando los puntos de control y quien los ejecutará."/>
    <x v="43"/>
    <x v="31"/>
    <n v="305"/>
    <x v="0"/>
    <s v="Acta de reunión "/>
    <s v="CANTIDAD"/>
    <n v="2"/>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n v="238"/>
  </r>
  <r>
    <s v="AUDITORIA INTERNA "/>
    <n v="1001"/>
    <d v="2021-07-06T00:00:00"/>
    <x v="0"/>
    <s v="NO CONFORMIDAD No. 9:Se evidenciaron Contratos que carecen de la firma de una de las partes. Incumpliendo lo establecido en el artículo 41 de la Ley 80 de 1993 y numeral 4.7.2.6. del Manual de Contratación y Supervisión Código: ABS_MN_01."/>
    <s v=" Por falta de seguimiento y control de la ejecución de las actividades conforme al manual de contratación y supervisión."/>
    <s v="Gestión Contractual"/>
    <x v="0"/>
    <x v="1"/>
    <m/>
    <s v="x"/>
    <s v="Correctiva"/>
    <s v="Celebrar mesa de trabajo con el gupo interno de contratos para socializar y revisar lo establecido en el manual de contratación y supervisión Código: ABS_MN_01 y el procedimiento ABS_PR_02_Contratacion_Directa_V_ y en cumplimiento de  en cumplimiento de lo establecido en el Artículo 227 del Decreto 019 de 2012, modificado por el artículo _x000a_155. Reportes al Sistema de Información y Gestión del Empleo Público – SIGEP; identificando y  determinando los puntos de control y quien los ejecutará."/>
    <x v="43"/>
    <x v="31"/>
    <n v="305"/>
    <x v="0"/>
    <s v="Acta de reunión "/>
    <s v="CANTIDAD"/>
    <n v="2"/>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n v="239"/>
  </r>
  <r>
    <s v="AUDITORIA INTERNA "/>
    <m/>
    <d v="2021-07-06T00:00:00"/>
    <x v="0"/>
    <s v="NO CONFORMIDAD No. 9:Se evidenciaron Contratos que carecen de la firma de una de las partes. Incumpliendo lo establecido en el artículo 41 de la Ley 80 de 1993 y numeral 4.7.2.6. del Manual de Contratación y Supervisión Código: ABS_MN_01."/>
    <s v=" Por falta de seguimiento y control de la ejecución de las actividades conforme al manual de contratación y supervisión."/>
    <s v="Gestión Contractual"/>
    <x v="0"/>
    <x v="1"/>
    <m/>
    <s v="x"/>
    <s v="Correctiva"/>
    <s v="Realizar verificacion de los documentos  y firmas correspondientes en  los diferentes contratos de prestación de servicios en la plataforma SECOP II estableciendo una matriz de seguimiento al cumplimiento en cada uno de ellos"/>
    <x v="43"/>
    <x v="31"/>
    <n v="305"/>
    <x v="0"/>
    <s v="matriz de verificacion"/>
    <s v="PORCENTAJE"/>
    <n v="100"/>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30/11/2023 Mediante memorando No.20231200006923 del 24 de noviembre del 2023, se solicito al responsable las evidencias  de las acciones que se encuentran en estado abierto vencido."/>
    <n v="240"/>
  </r>
  <r>
    <s v="AUDITORIA INTERNA "/>
    <n v="1002"/>
    <d v="2021-07-06T00:00:00"/>
    <x v="0"/>
    <s v="NO CONFORMIDAD No.11: Una vez verificados los contratos, no se evidencia que se haya realizado la comunicación al supervisor del contrato. Incumpliendo lo establecido en el numeral 4.7.2.7. del manual de contratación y supervisión y el Decreto 1081 de 2015, artículo 2.1.1.2.1.8 “Para efectos del cumplimiento de la obligación contenida en el literal g) del artículo 11 de la Ley 1712 de 2014 y Decreto 103 de 2015, artículo 8°.CD-DTCA-AR-001-202;_x000a_CD-DTCA-CMTO-001-2021;_x000a_DTCA-CPS-273-2020;_x000a_DTCA-SUM-45-2020;_x000a_DTCA-SUM-58-2020;_x000a_DTCA-MANT-012-2021 SFF FLAMENCOS;_x000a_DTCA-CMANT-019-2020,_x000a_IPMC-DTCA-038-2021,_x000a_PMC-DTCA-031-2021;_x000a_DTCA-040-2021;_x000a_CD-DTCA-MTO-005-2021;_x000a_DTCA-SUM-012-2020;_x000a_DTCA-021-2021,_x000a_PMC-DTCA-047-2021."/>
    <s v="Por falta de seguimiento y control de la ejecución de las actividades."/>
    <s v="Gestión Contractual"/>
    <x v="0"/>
    <x v="1"/>
    <m/>
    <s v="x"/>
    <s v="Correctiva"/>
    <s v="Celebrar mesa de trabajo con el gupo interno de contratos para socializar y revisar lo establecido en el manual de contratación y supervisión Código: ABS_MN_01 y el procedimiento ABS_PR_02_Contratacion_Directa_V_ y en cumplimiento de  en cumplimiento de lo establecido en el Artículo 227 del Decreto 019 de 2012, modificado por el artículo _x000a_155. Reportes al Sistema de Información y Gestión del Empleo Público – SIGEP; identificando y  determinando los puntos de control y quien los ejecutará."/>
    <x v="43"/>
    <x v="31"/>
    <n v="305"/>
    <x v="0"/>
    <s v="Acta de reunión "/>
    <s v="CANTIDAD"/>
    <n v="2"/>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n v="241"/>
  </r>
  <r>
    <s v="AUDITORIA INTERNA "/>
    <m/>
    <d v="2021-07-06T00:00:00"/>
    <x v="0"/>
    <s v="NO CONFORMIDAD No.11: Una vez verificados los contratos, no se evidencia que se haya realizado la comunicación al supervisor del contrato. Incumpliendo lo establecido en el numeral 4.7.2.7. del manual de contratación y supervisión y el Decreto 1081 de 2015, artículo 2.1.1.2.1.8 “Para efectos del cumplimiento de la obligación contenida en el literal g) del artículo 11 de la Ley 1712 de 2014 y Decreto 103 de 2015, artículo 8°.CD-DTCA-AR-001-202;_x000a_CD-DTCA-CMTO-001-2021;_x000a_DTCA-CPS-273-2020;_x000a_DTCA-SUM-45-2020;_x000a_DTCA-SUM-58-2020;_x000a_DTCA-MANT-012-2021 SFF FLAMENCOS;_x000a_DTCA-CMANT-019-2020,_x000a_IPMC-DTCA-038-2021,_x000a_PMC-DTCA-031-2021;_x000a_DTCA-040-2021;_x000a_CD-DTCA-MTO-005-2021;_x000a_DTCA-SUM-012-2020;_x000a_DTCA-021-2021,_x000a_PMC-DTCA-047-2021."/>
    <s v="Por falta de seguimiento y control de la ejecución de las actividades."/>
    <s v="Gestión Contractual"/>
    <x v="0"/>
    <x v="1"/>
    <m/>
    <s v="x"/>
    <s v="Correctiva"/>
    <s v="Realizar seguimiento y verificación bimensual  del cumplimiento del manual de contratación y procedimiento de los distintas modalidades de contratación a través de una revisión de muestra aleatoria de 10  contratos "/>
    <x v="43"/>
    <x v="27"/>
    <n v="152"/>
    <x v="0"/>
    <s v="Acta de reunión "/>
    <s v="CANTIDAD"/>
    <n v="6"/>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
    <n v="242"/>
  </r>
  <r>
    <s v="AUDITORIA INTERNA "/>
    <n v="1003"/>
    <d v="2021-07-06T00:00:00"/>
    <x v="0"/>
    <s v="NO CONFORMIDAD No.12: _x000a_En la revisión realizada, se observa que, no se actualiza la página de SECOP II, con los soportes del contrato y la evidencia de facturas que permitan determinar si hubo ejecución de éste, durante la vigencia 2021. Incumpliendo lo establecido en artículo 5 y 12 de la ley 1712 de 2014, así como el artículo 2.2.1.1.1.7.1 del Decreto 1082 de 2015. "/>
    <s v="Por falta de autocontrol, revisión y seguimiento de la ejecucuón de las actividades conforme a dicho procedimiento"/>
    <s v="Gestión Contractual"/>
    <x v="0"/>
    <x v="1"/>
    <m/>
    <s v="x"/>
    <s v="De Corrección"/>
    <s v="Remitir memorando de solicitud al supervisor DTCA-SUM-012-2020; DTCA-021-2021; PMC-DTCA-047-2020F; PMC-043-DTCA-2021, CD-DTCA-MTO-005-2021, contrato de obra nación No.007 de 2020,PMC-DTCA-031-2021, IPMC-DTCA-SUM-054-2020, Mantenimiento de cocina Corales del Rosario; CPS-316-2020, IPMC-DTCA-CPS-273-2020; para que efectúen el cargue de evidencias de ejecucion respectivo en el SECOP y posterior seguimiento y verificación del cargue."/>
    <x v="43"/>
    <x v="5"/>
    <n v="502"/>
    <x v="0"/>
    <s v="MEMORANDO DE SOLICITUD DE CARGUE DE DOCUMENTOS"/>
    <s v="CANTIDAD"/>
    <n v="1"/>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243"/>
  </r>
  <r>
    <s v="AUDITORIA INTERNA "/>
    <m/>
    <d v="2021-07-06T00:00:00"/>
    <x v="0"/>
    <s v="NO CONFORMIDAD No.12: _x000a_En la revisión realizada, se observa que, no se actualiza la página de SECOP II, con los soportes del contrato y la evidencia de facturas que permitan determinar si hubo ejecución de éste, durante la vigencia 2021. Incumpliendo lo establecido en artículo 5 y 12 de la ley 1712 de 2014, así como el artículo 2.2.1.1.1.7.1 del Decreto 1082 de 2015. "/>
    <s v="Por falta de autocontrol, revisión y seguimiento de la ejecucuón de las actividades conforme a dicho procedimiento"/>
    <s v="Gestión Contractual"/>
    <x v="0"/>
    <x v="1"/>
    <m/>
    <s v="x"/>
    <s v="Correctiva"/>
    <s v="Generar Alertas a los supervisores y contratistas de la DTCA y sus Aps, recordando  los documentos necesarios para general el pago"/>
    <x v="43"/>
    <x v="27"/>
    <n v="152"/>
    <x v="0"/>
    <s v="divulgacion pieza de comunicación con alerta"/>
    <s v="CANTIDAD"/>
    <n v="12"/>
    <m/>
    <m/>
    <s v="FANNY SABOGAL AGUDELO"/>
    <m/>
    <m/>
    <m/>
    <x v="0"/>
    <x v="0"/>
    <s v="Se suscribe con Orfeo No 20221200010913 de fecha 21/11/2022_x000a_30/11/2023 Mediante memorando No.20231200006923 del 24 de noviembre del 2023, se solicito al responsable las evidencias  de las acciones que se encuentran en estado abierto vencido."/>
    <n v="244"/>
  </r>
  <r>
    <s v="AUDITORIA INTERNA "/>
    <m/>
    <d v="2021-07-06T00:00:00"/>
    <x v="0"/>
    <s v="NO CONFORMIDAD No.12: _x000a_En la revisión realizada, se observa que, no se actualiza la página de SECOP II, con los soportes del contrato y la evidencia de facturas que permitan determinar si hubo ejecución de éste, durante la vigencia 2021. Incumpliendo lo establecido en artículo 5 y 12 de la ley 1712 de 2014, así como el artículo 2.2.1.1.1.7.1 del Decreto 1082 de 2015. "/>
    <s v="Por falta de autocontrol, revisión y seguimiento de la ejecucuón de las actividades conforme a dicho procedimiento"/>
    <s v="Gestión Contractual"/>
    <x v="0"/>
    <x v="1"/>
    <m/>
    <s v="x"/>
    <s v="Correctiva"/>
    <s v="Celebrar mesa de trabajo con el gupo interno administrativo y financiero y de contratos para socializar y revisar lo establecido en el  incumpliendo lo establecido en el manual de contratación y supervisión Código: ABS_MN_01. y del procedimiento de cadena presupuestal GRFN_PR_06 identificando y  determinando los puntos de control y quien los ejecutará."/>
    <x v="43"/>
    <x v="31"/>
    <n v="305"/>
    <x v="0"/>
    <s v="Acta de reunión "/>
    <s v="CANTIDAD"/>
    <n v="2"/>
    <m/>
    <m/>
    <s v="FANNY SABOGAL AGUDELO"/>
    <m/>
    <m/>
    <m/>
    <x v="0"/>
    <x v="0"/>
    <s v="Se suscribe con Orfeo No 20221200010913 de fecha 21/11/2022"/>
    <n v="245"/>
  </r>
  <r>
    <s v="AUDITORIA INTERNA "/>
    <m/>
    <d v="2021-07-06T00:00:00"/>
    <x v="0"/>
    <s v="NO CONFORMIDAD No.12: _x000a_En la revisión realizada, se observa que, no se actualiza la página de SECOP II, con los soportes del contrato y la evidencia de facturas que permitan determinar si hubo ejecución de éste, durante la vigencia 2021. Incumpliendo lo establecido en artículo 5 y 12 de la ley 1712 de 2014, así como el artículo 2.2.1.1.1.7.1 del Decreto 1082 de 2015. "/>
    <s v="Por falta de autocontrol, revisión y seguimiento de la ejecucuón de las actividades conforme a dicho procedimiento"/>
    <s v="Gestión Contractual"/>
    <x v="0"/>
    <x v="1"/>
    <m/>
    <s v="x"/>
    <s v="Correctiva"/>
    <s v="Realizar seguimiento y verificación bimensual  del cumplimiento del manual de contratación a través de una revisión de muestra aleatoria de 10  contratos "/>
    <x v="43"/>
    <x v="27"/>
    <n v="152"/>
    <x v="0"/>
    <s v="Acta de reunión "/>
    <s v="CANTIDAD"/>
    <n v="12"/>
    <m/>
    <m/>
    <s v="FANNY SABOGAL AGUDELO"/>
    <m/>
    <m/>
    <m/>
    <x v="0"/>
    <x v="0"/>
    <s v="Se suscribe con Orfeo No 20221200010913 de fecha 21/11/2022_x000a_30/11/2023 Mediante memorando No.20231200006923 del 24 de noviembre del 2023, se solicito al responsable las evidencias  de las acciones que se encuentran en estado abierto vencido."/>
    <n v="246"/>
  </r>
  <r>
    <s v="AUDITORIA INTERNA "/>
    <n v="1004"/>
    <d v="2021-07-06T00:00:00"/>
    <x v="0"/>
    <s v="NO CONFORMIDAD No.13: _x000a_Verificada la información contractual, no se evidencia pagos de varios meses del primer semestre del 2021, como tam_x0002_poco evidencia de modificación del contrato. Incumpliendo lo establecido en el principio de planeación establecidos en la Constitución Política en sus artículos 209, 339 y 341 y la Ley 80 en su artículo 26, así obligaciones estipuladas en el contrato que es considerado ley para las partes."/>
    <s v="Por debilidad administrativa en los seguimientos de ejecucuón de las actividades"/>
    <s v="Gestión Contractual"/>
    <x v="0"/>
    <x v="1"/>
    <m/>
    <s v="x"/>
    <s v="De Corrección"/>
    <s v="Remitir memorando de solicitud al supervisor, para que efectué cargue en el SECOP de los soportes de ejecucion CD-DTCA-CMTO-001-2021, para mantenimiento de embarcaciones para Coralesdel rosario y posterior seguimiento y verificación del cargue."/>
    <x v="43"/>
    <x v="5"/>
    <n v="502"/>
    <x v="0"/>
    <s v="MEMORANDO DE SOLICITUD DE CARGUE DE DOCUMENTOS"/>
    <s v="CANTIDAD"/>
    <n v="1"/>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n v="247"/>
  </r>
  <r>
    <s v="AUDITORIA INTERNA "/>
    <m/>
    <d v="2021-07-06T00:00:00"/>
    <x v="0"/>
    <s v="NO CONFORMIDAD No.13: Verificada la información contractual, no se evidencia pagos de varios meses del primer semestre del 2021, como tam_x0002_poco evidencia de modificación del contrato. Incumpliendo lo establecido en el principio de planeación establecidos en la Constitución Política en sus artículos 209, 339 y 341 y la Ley 80 en su artículo 26, así obligaciones estipuladas en el contrato que es considerado ley para las partes."/>
    <s v="Por debilidad administrativa en los seguimientos de ejecucuón de las actividades"/>
    <s v="Gestión Contractual"/>
    <x v="0"/>
    <x v="1"/>
    <m/>
    <s v="x"/>
    <s v="Correctiva"/>
    <s v="Realizar seguimiento y verificación bimensual  del cumplimiento del manual de contratación y el procedimiento de cadena presupuestal a través de una revisión de muestra aleatoria de 10  contratos "/>
    <x v="43"/>
    <x v="32"/>
    <n v="243"/>
    <x v="0"/>
    <s v="Acta de reunión "/>
    <s v="CANTIDAD"/>
    <n v="12"/>
    <m/>
    <m/>
    <s v="FANNY SABOGAL AGUDELO"/>
    <m/>
    <m/>
    <m/>
    <x v="0"/>
    <x v="0"/>
    <s v="Se suscribe con Orfeo No 20221200010913 de fecha 21/11/2022"/>
    <n v="248"/>
  </r>
  <r>
    <s v="AUDITORIA INTERNA "/>
    <m/>
    <d v="2021-07-06T00:00:00"/>
    <x v="0"/>
    <s v="NO CONFORMIDAD No.13: Verificada la información contractual, no se evidencia pagos de varios meses del primer semestre del 2021, como tam_x0002_poco evidencia de modificación del contrato. Incumpliendo lo establecido en el principio de planeación establecidos en la Constitución Política en sus artículos 209, 339 y 341 y la Ley 80 en su artículo 26, así obligaciones estipuladas en el contrato que es considerado ley para las partes."/>
    <s v="Por debilidad administrativa en los seguimientos de ejecucuón de las actividades"/>
    <s v="Gestión Contractual"/>
    <x v="0"/>
    <x v="1"/>
    <m/>
    <s v="x"/>
    <s v="Correctiva"/>
    <s v="Celebrar mesa de trabajo con el gupo interno administrativo y financiero y de contratos para socializar y revisar lo establecido en el  incumpliendo lo establecido en el manual de contratación y supervisión Código: ABS_MN_01. identificando y  determinando los puntos de control y quien los ejecutará."/>
    <x v="43"/>
    <x v="31"/>
    <n v="305"/>
    <x v="0"/>
    <s v="Acta de reunión "/>
    <s v="CANTIDAD"/>
    <n v="2"/>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n v="249"/>
  </r>
  <r>
    <s v="AUDITORIA INTERNA "/>
    <n v="1005"/>
    <d v="2021-07-06T00:00:00"/>
    <x v="0"/>
    <s v="NO CONFORMIDAD No.15: _x000a_Revisados los contratos, no se adjuntan los soportes del proveedor que acrediten el cumplimiento de las formalidades contractuales. Incumpliendo lo establecido en el manual de contratación y supervisión Código: ABS_MN_01 y el Decreto Reglamentario Único 1081 de 2015, Artículo 2.1.1.2.1.8. Publicación de la ejecución de contratos. Y de la obligación contenida en el literal g) del artículo 11 de la Ley 1712 de 2014."/>
    <s v="Por debilidad administrativa en cuanto al seguimiento, revision y verificación dela debida ejecución del manual de contratación y supervisión."/>
    <s v="Gestión Contractual"/>
    <x v="0"/>
    <x v="1"/>
    <m/>
    <s v="x"/>
    <s v="De Corrección"/>
    <s v="Remitir memorando de solicitud al supervisor, para que efectué cargue en el SECOP de los soportes de ejecucion DTCA-031-2021 Colorados y Corales del Rosario, mantenimiento de equipo y posterior seguimiento y verificación del cargue."/>
    <x v="43"/>
    <x v="5"/>
    <n v="502"/>
    <x v="0"/>
    <s v="MEMORANDO DE SOLICITUD DE CARGUE DE DOCUMENTOS"/>
    <s v="CANTIDAD"/>
    <n v="1"/>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23/06/2023: mediante memorando 20236500002043 del 30 de mayo de 2023 la DTCA informa que las evidencias se encuentran disponibles en el drive, las cuales fueron verificadas por parte del GCI._x000a__x000a_23/06/2023: mediante memorando 2023120000340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250"/>
  </r>
  <r>
    <s v="AUDITORIA INTERNA "/>
    <m/>
    <d v="2021-07-06T00:00:00"/>
    <x v="0"/>
    <s v="NO CONFORMIDAD No.15: _x000a_Revisados los contratos, no se adjuntan los soportes del proveedor que acrediten el cumplimiento de las formalidades contractuales. Incumpliendo lo establecido en el manual de contratación y supervisión Código: ABS_MN_01 y el Decreto Reglamentario Único 1081 de 2015, Artículo 2.1.1.2.1.8. Publicación de la ejecución de contratos. Y de la obligación contenida en el literal g) del artículo 11 de la Ley 1712 de 2014."/>
    <s v="Por debilidad administrativa en cuanto al seguimiento, revision y verificación dela debida ejecución del manual de contratación y supervisión."/>
    <s v="Gestión Contractual"/>
    <x v="0"/>
    <x v="1"/>
    <m/>
    <s v="x"/>
    <s v="Correctiva"/>
    <s v="Celebrar mesa de trabajo con el gupo interno de contratos para socializar y revisar lo establecido en el manual de contratación y supervisión Código: ABS_MN_01 y el procedimiento ABS_PR_02_Contratacion_Directa_V_ y en cumplimiento de  en cumplimiento de lo establecido en el Artículo 227 del Decreto 019 de 2012, modificado por el artículo _x000a_155. Reportes al Sistema de Información y Gestión del Empleo Público – SIGEP; identificando y  determinando los puntos de control y quien los ejecutará."/>
    <x v="43"/>
    <x v="31"/>
    <n v="305"/>
    <x v="0"/>
    <s v="Acta de reunión "/>
    <s v="CANTIDAD"/>
    <n v="2"/>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n v="251"/>
  </r>
  <r>
    <s v="AUDITORIA INTERNA "/>
    <m/>
    <d v="2021-07-06T00:00:00"/>
    <x v="0"/>
    <s v="NO CONFORMIDAD No.15: _x000a_Revisados los contratos, no se adjuntan los soportes del proveedor que acrediten el cumplimiento de las formalidades contractuales. Incumpliendo lo establecido en el manual de contratación y supervisión Código: ABS_MN_01 y el Decreto Reglamentario Único 1081 de 2015, Artículo 2.1.1.2.1.8. Publicación de la ejecución de contratos. Y de la obligación contenida en el literal g) del artículo 11 de la Ley 1712 de 2014."/>
    <s v="Por debilidad administrativa en cuanto al seguimiento, revision y verificación dela debida ejecución del manual de contratación y supervisión."/>
    <s v="Gestión Contractual"/>
    <x v="0"/>
    <x v="1"/>
    <m/>
    <s v="x"/>
    <s v="Correctiva"/>
    <s v="Realizar seguimiento y verificación bimensual  del cumplimiento del manual de contratación  y el procedimiento de cadena presupuestala través de una revisión de muestra aleatoria de 10  contratos "/>
    <x v="43"/>
    <x v="27"/>
    <n v="152"/>
    <x v="0"/>
    <s v="Acta de reunión "/>
    <s v="CANTIDAD"/>
    <n v="6"/>
    <m/>
    <m/>
    <s v="FANNY SABOGAL AGUDELO"/>
    <m/>
    <m/>
    <m/>
    <x v="0"/>
    <x v="0"/>
    <s v="Se suscribe con Orfeo No 20221200010913 de fecha 21/11/2022"/>
    <n v="252"/>
  </r>
  <r>
    <s v="AUDITORIA INTERNA "/>
    <n v="1006"/>
    <d v="2021-07-06T00:00:00"/>
    <x v="0"/>
    <s v="NO CONFORMIDAD No.10: Se evidenció que los contratos no están siendo revisados previamente, con el fin de verificar que contengan los soportes respectivos, tales como CDP y RP como documentos precontractuales y de ejecución. Incumpliendo lo establecido el manual de contratación y supervisión Código: ABS_MN_01"/>
    <s v="Por falta de revisión y verificación del cumplimiento del procedimiento de contratación directa."/>
    <s v="Gestión Contractual"/>
    <x v="0"/>
    <x v="1"/>
    <m/>
    <s v="x"/>
    <s v="Correctiva"/>
    <s v="Celebrar mesa de trabajo con el gupo interno administrativo y financiero y de contratos para socializar y revisar lo establecido en el  incumpliendo lo establecido en el manual de contratación y supervisión Código: ABS_MN_01. identificando y  determinando los puntos de control y quien los ejecutará."/>
    <x v="43"/>
    <x v="31"/>
    <n v="305"/>
    <x v="0"/>
    <s v="Acta de reunión "/>
    <s v="CANTIDAD"/>
    <n v="2"/>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_x000a__x000a_30/11/2023 Mediante memorando No.20231200006923 del 24 de noviembre del 2023, se solicito al responsable las evidencias  de las acciones que se encuentran en estado abierto vencido."/>
    <n v="253"/>
  </r>
  <r>
    <s v="AUDITORIA INTERNA "/>
    <m/>
    <d v="2021-07-06T00:00:00"/>
    <x v="0"/>
    <s v="NO CONFORMIDAD No.10: Se evidenció que los contratos no están siendo revisados previamente, con el fin de verificar que contengan los soportes respectivos, tales como CDP y RP como documentos precontractuales y de ejecución. Incumpliendo lo establecido el manual de contratación y supervisión Código: ABS_MN_01"/>
    <s v="Por falta de revisión y verificación del cumplimiento del procedimiento de contratación directa."/>
    <s v="Gestión Contractual"/>
    <x v="0"/>
    <x v="1"/>
    <m/>
    <s v="x"/>
    <s v="Correctiva"/>
    <s v="Realizar verificacion de los documentos  y firmas correspondientes en  los diferentes contratos de prestación de servicios en la plataforma SECOP II estableciendo una matriz de seguimiento al cumplimiento en cada no de ellos"/>
    <x v="43"/>
    <x v="27"/>
    <n v="152"/>
    <x v="0"/>
    <s v="matriz de verificacion"/>
    <s v="PORCENTAJE"/>
    <n v="100"/>
    <m/>
    <m/>
    <s v="FANNY SABOGAL AGUDELO"/>
    <m/>
    <m/>
    <m/>
    <x v="0"/>
    <x v="0"/>
    <s v="Se suscribe con Orfeo No 20221200010913 de fecha 21/11/2022"/>
    <n v="254"/>
  </r>
  <r>
    <s v="AUDITORIA INTERNA "/>
    <n v="1007"/>
    <d v="2021-07-06T00:00:00"/>
    <x v="0"/>
    <s v="OBSERVACION No. 1.En el formato de hoja de vida del SIGEP, de los contratos de prestación de servicios, no aparece firmada por el Coor_x0002_dinador de Contratos o Responsable, donde conste la verificación de la información suministrada por el contratistaquien certifica que la información aportada por quien diligenció y firmó el formulario fue constatada frente a los docu_x0002_mentos presentados como soporte según los lineamientos establecidos en el instructivo del formato de la hoja de vida, _x000a_https://www.funcionpublica.gov.co/instructivo-del-formato-unico-hoja-de-vida-persona-natural. "/>
    <s v="n/a"/>
    <s v="Gestión Contractual"/>
    <x v="0"/>
    <x v="1"/>
    <m/>
    <s v="x"/>
    <s v="De Mejora"/>
    <s v="Realizar verificacion de los documentos  recibidos para  los diferentes contratos de prestación de servicios en la plataforma SECOP II estableciendo una matriz de seguimiento al cumplimiento de los requisitos"/>
    <x v="43"/>
    <x v="27"/>
    <n v="152"/>
    <x v="0"/>
    <s v="matriz de verificacion"/>
    <s v="PORCENTAJE"/>
    <n v="100"/>
    <m/>
    <m/>
    <s v="FANNY SABOGAL AGUDELO"/>
    <m/>
    <m/>
    <m/>
    <x v="0"/>
    <x v="0"/>
    <s v="Se suscribe con Orfeo No 20221200010913 de fecha 21/11/2022_x000a__x000a_26/05/2023: Mediante memorando 20231200002983, del 25 de mayo de 2023, el grupo de Control Interno solicitó las evidencias del cumplimiento de las acciones vencidas."/>
    <n v="255"/>
  </r>
  <r>
    <s v="AUDITORIA INTERNA "/>
    <n v="1008"/>
    <d v="2022-10-20T00:00:00"/>
    <x v="0"/>
    <s v="NO CONFORMIDAD No.1: GRUPO DE TALENTO HUMANO_x000a_Como resultado de la verificación realizada al cumplimiento del Procedimiento Concertación Seguimiento y Evaluación de los Acuerdos de Gestión, se observó que no se están archivando con oportunidad los Acuerdos de Gestión de los Gerentes Públicos en las historias laborales de los mismos, teniendo en cuenta que de la muestra seleccionada han pasado hasta 12 meses de suscrito el acuerdo de gestión y a la fecha no reposa en las carpetas de los gerentes, incrementando el riesgo de pérdida y deterioro del documento."/>
    <s v="Por qué por no se remoto la actividad de “Archivar el acuerdo de gestión en la historia laboral del gerente público”, después del venteamiento de emergencia sanitaria.  "/>
    <s v="Gestión del Talento Humano"/>
    <x v="2"/>
    <x v="10"/>
    <m/>
    <s v="x"/>
    <s v="De Corrección"/>
    <s v="Imprimir y archivar los acuerdos de gestión en la historia laboral de los Gerentes Públicos."/>
    <x v="11"/>
    <x v="3"/>
    <n v="275"/>
    <x v="0"/>
    <s v="Historias laborales actualizadas"/>
    <s v="CANTIDAD"/>
    <n v="3"/>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56"/>
  </r>
  <r>
    <s v="AUDITORIA INTERNA "/>
    <m/>
    <d v="2022-10-20T00:00:00"/>
    <x v="0"/>
    <s v="NO CONFORMIDAD No.1: GRUPO DE TALENTO HUMANO_x000a_Como resultado de la verificación realizada al cumplimiento del Procedimiento Concertación Seguimiento y Evaluación de los Acuerdos de Gestión, se observó que no se están archivando con oportunidad los Acuerdos de Gestión de los Gerentes Públicos en las historias laborales de los mismos, teniendo en cuenta que de la muestra seleccionada han pasado hasta 12 meses de suscrito el acuerdo de gestión y a la fecha no reposa en las carpetas de los gerentes, incrementando el riesgo de pérdida y deterioro del documento."/>
    <s v="Por qué por no se remoto la actividad de “Archivar el acuerdo de gestión en la historia laboral del gerente público”, después del venteamiento de emergencia sanitaria.  "/>
    <s v="Gestión del Talento Humano"/>
    <x v="2"/>
    <x v="10"/>
    <m/>
    <s v="x"/>
    <s v="Correctiva"/>
    <s v="Socializar el procedimiento al GGH y OAP el GTH_PR_28_ Concertación, seguimiento y evaluación de los acuerdos de gestión _ V_1 pdf, respecto a las actividades y responsabilidades del mismo."/>
    <x v="11"/>
    <x v="3"/>
    <n v="275"/>
    <x v="0"/>
    <s v="Procedimiento so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57"/>
  </r>
  <r>
    <s v="AUDITORIA INTERNA "/>
    <n v="1009"/>
    <d v="2022-10-20T00:00:00"/>
    <x v="0"/>
    <s v="NO CONFORMIDAD No.2: GRUPO DE GESTIÓN FINANCIERA-GRUPO DE TALENTO HUMANO_x000a_Como resultado de la verificación realizada al cumplimiento del Instructivo Medición Competencia Laboral Funciona-ríos Provisionales y los que se encuentran en Régimen Especial de Manejo PNN, se evidenció el incumplimiento por parte del grupo de Gestión Financiera en cuanto a la no suscripción del Plan de Seguimiento y Medición de la Competencia Laboral y la realización de los seguimientos correspondientes durante la vigencia 2021 por parte del jefe inmediato del área."/>
    <s v="Por falta de capacitación y sensibilización del Instructivo Medición Competencia Laboral Funcionarios Provisionales y los que se encuentran en Régimen Especial de Manejo PNN"/>
    <s v="Gestión del Talento Humano"/>
    <x v="2"/>
    <x v="10"/>
    <m/>
    <s v="x"/>
    <s v="De Corrección"/>
    <s v="Validar que el profesional del Grupo de Gestión Financiera cuente con la evaluación de Medición de la Competencia Laboral "/>
    <x v="11"/>
    <x v="3"/>
    <n v="275"/>
    <x v="0"/>
    <s v="Medición de la Competencia Laboral "/>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58"/>
  </r>
  <r>
    <s v="AUDITORIA INTERNA "/>
    <m/>
    <d v="2022-10-20T00:00:00"/>
    <x v="0"/>
    <s v="NO CONFORMIDAD No.2: GRUPO DE GESTIÓN FINANCIERA-GRUPO DE TALENTO HUMANO_x000a_Como resultado de la verificación realizada al cumplimiento del Instructivo Medición Competencia Laboral Funciona-ríos Provisionales y los que se encuentran en Régimen Especial de Manejo PNN, se evidenció el incumplimiento por parte del grupo de Gestión Financiera en cuanto a la no suscripción del Plan de Seguimiento y Medición de la Competencia Laboral y la realización de los seguimientos correspondientes durante la vigencia 2021 por parte del jefe inmediato del área."/>
    <s v="Por falta de capacitación y sensibilización del Instructivo Medición Competencia Laboral Funcionarios Provisionales y los que se encuentran en Régimen Especial de Manejo PNN"/>
    <s v="Gestión del Talento Humano"/>
    <x v="2"/>
    <x v="10"/>
    <m/>
    <s v="x"/>
    <s v="Correctiva"/>
    <s v="Socializar el Instructivo Medición Competencia Laboral Funciona-ríos Provisionales y los que se encuentran en Régimen Especial de Manejo PNN, respecto a las actividades y responsabilidades del mismo, a los jefes inmediatos qui tienen a su cargo provisionales"/>
    <x v="11"/>
    <x v="3"/>
    <n v="275"/>
    <x v="0"/>
    <s v="Instructivo so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59"/>
  </r>
  <r>
    <s v="AUDITORIA INTERNA "/>
    <n v="1010"/>
    <d v="2022-10-20T00:00:00"/>
    <x v="0"/>
    <s v="NO CONFORMIDAD No.3: GRUPO DE TALENTO HUMANO_x000a_Como resultado de la verificación realizada al desarrollo del Instructivo Inducción y Reinducción, se evidencia que no se está llevando a cabo esta actividad a la totalidad de los funcionarios que ingresan a la entidad, observando debilidades en la definición de controles que permitan asegurar que la totalidad de los funcionarios reciban la socialización correspondiente y de interés para el desempeño de sus labores."/>
    <s v="El instructivo que define el cronograma no se encuentra actualizado."/>
    <s v="Gestión del Talento Humano"/>
    <x v="2"/>
    <x v="10"/>
    <m/>
    <s v="x"/>
    <s v="De Corrección"/>
    <s v="Actualizar el cronograma de inducción y reinducción de PNNC"/>
    <x v="11"/>
    <x v="3"/>
    <n v="275"/>
    <x v="0"/>
    <s v="Cronograma de inducción y reinducción actu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60"/>
  </r>
  <r>
    <s v="AUDITORIA INTERNA "/>
    <m/>
    <d v="2022-10-20T00:00:00"/>
    <x v="0"/>
    <s v="NO CONFORMIDAD No.3: GRUPO DE TALENTO HUMANO_x000a_Como resultado de la verificación realizada al desarrollo del Instructivo Inducción y Reinducción, se evidencia que no se está llevando a cabo esta actividad a la totalidad de los funcionarios que ingresan a la entidad, observando debilidades en la definición de controles que permitan asegurar que la totalidad de los funcionarios reciban la socialización correspondiente y de interés para el desempeño de sus labores."/>
    <s v="El instructivo que define el cronograma no se encuentra actualizado."/>
    <s v="Gestión del Talento Humano"/>
    <x v="2"/>
    <x v="10"/>
    <m/>
    <s v="x"/>
    <s v="Correctiva"/>
    <s v="Actualizar y socializar el instructivo de inducción y reinducción"/>
    <x v="11"/>
    <x v="3"/>
    <n v="275"/>
    <x v="0"/>
    <s v="Instructivo actualizado y so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61"/>
  </r>
  <r>
    <s v="AUDITORIA INTERNA "/>
    <n v="1011"/>
    <d v="2022-10-20T00:00:00"/>
    <x v="0"/>
    <s v="NO CONFORMIDAD No. 4 GRUPO DE TALENTO HUMANO_x000a_Como resultado de la verificación realizada a la aplicación del Instructivo para la Tabulación de la Evaluación de la Capacitación, verificó que no se está realizando la evaluación de las capacitaciones, de conformidad con el objetivo del instructivo enunciado, es decir no se lleva a cabo la evaluación de las capacitaciones ni la tabulación de las mismas, lo que conlleva a la imposibilidad del análisis de resultados e implementación de acciones a partir de los mismos."/>
    <s v="El instructivo que define los lineamientos de evaluación de capacitación no se encuentra actualizado."/>
    <s v="Gestión del Talento Humano"/>
    <x v="2"/>
    <x v="10"/>
    <m/>
    <s v="x"/>
    <s v="De Corrección"/>
    <s v="Actualizar el instructivo de Tabulación de la Evaluación de la Capacitación"/>
    <x v="11"/>
    <x v="3"/>
    <n v="275"/>
    <x v="0"/>
    <s v="Instructivo actualizado "/>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62"/>
  </r>
  <r>
    <s v="AUDITORIA INTERNA "/>
    <m/>
    <d v="2022-10-20T00:00:00"/>
    <x v="0"/>
    <s v="NO CONFORMIDAD No. 4 GRUPO DE TALENTO HUMANO_x000a_Como resultado de la verificación realizada a la aplicación del Instructivo para la Tabulación de la Evaluación de la Capacitación, verificó que no se está realizando la evaluación de las capacitaciones, de conformidad con el objetivo del instructivo enunciado, es decir no se lleva a cabo la evaluación de las capacitaciones ni la tabulación de las mismas, lo que conlleva a la imposibilidad del análisis de resultados e implementación de acciones a partir de los mismos."/>
    <s v="El instructivo que define los lineamientos de evaluación de capacitación no se encuentra actualizado."/>
    <s v="Gestión del Talento Humano"/>
    <x v="2"/>
    <x v="10"/>
    <m/>
    <s v="x"/>
    <s v="Correctiva"/>
    <s v="Socializar el instructivo de Tabulación de la Evaluación de la Capacitación"/>
    <x v="11"/>
    <x v="3"/>
    <n v="275"/>
    <x v="0"/>
    <s v="Instructivo socializado"/>
    <s v="CANTIDAD"/>
    <n v="1"/>
    <m/>
    <m/>
    <s v="FANNY SABOGAL AGUDELO"/>
    <m/>
    <m/>
    <m/>
    <x v="0"/>
    <x v="0"/>
    <s v="Mediante memorando con radicado Orfeo No 20221200011333 de fecha 5 diciembre de 2022 se aprobó la suscripción de_x000a__x000a_15/12/2023: Mediante memorando No. 20231200007233 del 4 de diciembre de 2023, se requirio evidencias de las acciones que se encuenrtan en estado abierto vencidas con el fin de actualizar la matriz.l plan de mejoramiento. "/>
    <n v="263"/>
  </r>
  <r>
    <s v="AUDITORIA INTERNA "/>
    <n v="1012"/>
    <d v="2022-10-20T00:00:00"/>
    <x v="0"/>
    <s v="NO CONFORMIDAD No. 5 GRUPO DE TALENTO HUMANO_x000a_Como resultado de la verificación realizada al cumplimiento de las actividades definidas en el Plan Estratégico de Talento Humano, para la variable “Elaborar un plan de monitoreo y seguimiento del SIGEP definiendo la periódico-dad de verificación y al que se le evalúa la eficacia de su implementación, a nivel nacional.” Se evidenció que para la vigencia 2021 no se llevaron a cabo las actividades de verificación trimestral por parte del GGH, ni de la evaluación a la eficacia de la implementación del SIGEP."/>
    <s v="No se cuenta con la actualización correspondiente a la plataforma SIGEP II. "/>
    <s v="Gestión del Talento Humano"/>
    <x v="2"/>
    <x v="10"/>
    <m/>
    <s v="x"/>
    <s v="De Corrección"/>
    <s v="Actualizar el plan de monitoreo SIGEP "/>
    <x v="11"/>
    <x v="3"/>
    <n v="275"/>
    <x v="0"/>
    <s v="Plan de monitoreo actualizado "/>
    <s v="CANTIDAD"/>
    <n v="1"/>
    <m/>
    <m/>
    <s v="FANNY SABOGAL AGUDELO"/>
    <m/>
    <m/>
    <m/>
    <x v="0"/>
    <x v="0"/>
    <s v="Mediante memorando con radicado Orfeo No 20221200011333 de fecha 5 diciembre de 2022 se aprobó la suscripción del plan de mejoramiento. _x000a__x000a__x000a_23/05/2023: Mediante memorando 20231200002993, del 25 de mayo de 2023, el grupo de Control Interno solicitó las evidencias del cumplimiento de las acciones vencidas. _x000a__x000a_15/12/2023: Mediante memorando No. 20231200007233 del 4 de diciembre de 2023, se requirio evidencias de las acciones que se encuenrtan en estado abierto vencidas con el fin de actualizar la matriz."/>
    <n v="264"/>
  </r>
  <r>
    <s v="AUDITORIA INTERNA "/>
    <m/>
    <d v="2022-10-20T00:00:00"/>
    <x v="0"/>
    <s v="NO CONFORMIDAD No. 5 GRUPO DE TALENTO HUMANO_x000a_Como resultado de la verificación realizada al cumplimiento de las actividades definidas en el Plan Estratégico de Talento Humano, para la variable “Elaborar un plan de monitoreo y seguimiento del SIGEP definiendo la periódico-dad de verificación y al que se le evalúa la eficacia de su implementación, a nivel nacional.” Se evidenció que para la vigencia 2021 no se llevaron a cabo las actividades de verificación trimestral por parte del GGH, ni de la evaluación a la eficacia de la implementación del SIGEP."/>
    <s v="No se cuenta con la actualización correspondiente a la plataforma SIGEP II. "/>
    <s v="Gestión del Talento Humano"/>
    <x v="2"/>
    <x v="10"/>
    <m/>
    <s v="x"/>
    <s v="Correctiva"/>
    <s v="Socializar el plan de monitoreo SIGEP "/>
    <x v="11"/>
    <x v="3"/>
    <n v="275"/>
    <x v="0"/>
    <s v="Plan de monitoreo socializado"/>
    <s v="CANTIDAD"/>
    <n v="1"/>
    <m/>
    <m/>
    <s v="FANNY SABOGAL AGUDELO"/>
    <m/>
    <m/>
    <m/>
    <x v="0"/>
    <x v="0"/>
    <s v="Mediante memorando con radicado Orfeo No 20221200011333 de fecha 5 diciembre de 2022 se aprobó la suscripción del plan de mejoramiento._x000a__x000a_15/12/2023: Mediante memorando No. 20231200007233 del 4 de diciembre de 2023, se requirio evidencias de las acciones que se encuenrtan en estado abierto vencidas con el fin de actualizar la matriz. "/>
    <n v="265"/>
  </r>
  <r>
    <s v="AUDITORIA INTERNA "/>
    <n v="1013"/>
    <d v="2022-10-20T00:00:00"/>
    <x v="0"/>
    <s v="NO CONFORMIDAD No. 6: GRUPO DE TALENTO HUMANO_x000a_Como resultado de la verificación realizada al cumplimiento de las actividades definidas en el Plan Estratégico de Talento Humano, para la variable “Elaborar un plan de monitoreo y seguimiento del SIGEP definiendo la periodicidad de verificación y al que se le evalúa la eficacia de su implementación, a nivel nacional.” se evidencio que para la vigencia 2021, la entidad no cumplió con las disposiciones normativas (Decreto 2011 de 2017) en cuanto a la vinculación de personal discapacitado, encontrando vinculado un (1) funcionario en condición de discapacidad cuando se debieron vincular catorce (14) funcionarios."/>
    <s v="Desconocimiento por parte de la Dirección General respecto al cumplimiento del Decreto 2011 de 2017"/>
    <s v="Gestión del Talento Humano"/>
    <x v="2"/>
    <x v="10"/>
    <m/>
    <s v="x"/>
    <s v="De Corrección"/>
    <s v="Remitir comunicación a Dirección General, donde se relacione y se contextualice la obligatoriedad del cumplimiento Decreto 2011 de 2017, para recibir las instrucciones correspondientes del tema"/>
    <x v="11"/>
    <x v="3"/>
    <n v="275"/>
    <x v="0"/>
    <s v="Numero de Orfeos remitidos"/>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66"/>
  </r>
  <r>
    <s v="AUDITORIA INTERNA "/>
    <m/>
    <d v="2022-10-20T00:00:00"/>
    <x v="0"/>
    <s v="NO CONFORMIDAD No. 6: GRUPO DE TALENTO HUMANO_x000a_Como resultado de la verificación realizada al cumplimiento de las actividades definidas en el Plan Estratégico de Talento Humano, para la variable “Elaborar un plan de monitoreo y seguimiento del SIGEP definiendo la periodicidad de verificación y al que se le evalúa la eficacia de su implementación, a nivel nacional.” se evidencio que para la vigencia 2021, la entidad no cumplió con las disposiciones normativas (Decreto 2011 de 2017) en cuanto a la vinculación de personal discapacitado, encontrando vinculado un (1) funcionario en condición de discapacidad cuando se debieron vincular catorce (14) funcionarios."/>
    <s v="Desconocimiento por parte de la Dirección General respecto al cumplimiento del Decreto 2011 de 2017"/>
    <s v="Gestión del Talento Humano"/>
    <x v="2"/>
    <x v="10"/>
    <m/>
    <s v="x"/>
    <s v="Correctiva"/>
    <s v="Elaborar y socializar fichas y/o comunicaciones, respecto a la implementación del Decreto 2011 de 2017."/>
    <x v="11"/>
    <x v="3"/>
    <n v="275"/>
    <x v="0"/>
    <s v="Fichas y/o comunicaciones socializadas"/>
    <s v="CANTIDAD"/>
    <n v="2"/>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67"/>
  </r>
  <r>
    <s v="AUDITORIA INTERNA "/>
    <n v="1014"/>
    <d v="2022-10-20T00:00:00"/>
    <x v="0"/>
    <s v="NO CONFORMIDAD No. 7: GRUPO DE TALENTO HUMANO_x000a_Como resultado de la verificación realizada al cumplimiento de las actividades definidas en el Plan Estratégico de Talento Humano, con relación al Plan de Acción Política de Integridad, para la variable “Realizar el diagnóstico del estado actual de la entidad en temas de integridad” se observó que no se dio cumplimiento integral de las acciones establecidas en dicho plan, teniendo en cuenta que no se realizaron los seguimientos trimestrales planteados a fin de hacer seguimiento a la implementación de los temas de integridad en la entidad."/>
    <s v="El cronograma del plan de acción de la política de integridad se encuentra desactualizado  "/>
    <s v="Gestión del Talento Humano"/>
    <x v="2"/>
    <x v="10"/>
    <m/>
    <s v="x"/>
    <s v="De Corrección"/>
    <s v="Elaborar el plan de acción de la Política de integridad "/>
    <x v="11"/>
    <x v="3"/>
    <n v="275"/>
    <x v="0"/>
    <s v="plan de acción de la Política de integridad Elaborado "/>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68"/>
  </r>
  <r>
    <s v="AUDITORIA INTERNA "/>
    <m/>
    <d v="2022-10-20T00:00:00"/>
    <x v="0"/>
    <s v="NO CONFORMIDAD No. 7: GRUPO DE TALENTO HUMANO_x000a_Como resultado de la verificación realizada al cumplimiento de las actividades definidas en el Plan Estratégico de Talento Humano, con relación al Plan de Acción Política de Integridad, para la variable “Realizar el diagnóstico del estado actual de la entidad en temas de integridad” se observó que no se dio cumplimiento integral de las acciones establecidas en dicho plan, teniendo en cuenta que no se realizaron los seguimientos trimestrales planteados a fin de hacer seguimiento a la implementación de los temas de integridad en la entidad."/>
    <s v="El cronograma del plan de acción de la política de integridad se encuentra desactualizado  "/>
    <s v="Gestión del Talento Humano"/>
    <x v="2"/>
    <x v="10"/>
    <m/>
    <s v="x"/>
    <s v="Correctiva"/>
    <s v="Socializar el plan de acción Política de integridad"/>
    <x v="11"/>
    <x v="3"/>
    <n v="275"/>
    <x v="0"/>
    <s v="plan de acción de la Política de integridad socializado "/>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69"/>
  </r>
  <r>
    <s v="AUDITORIA INTERNA "/>
    <n v="1015"/>
    <d v="2022-10-20T00:00:00"/>
    <x v="0"/>
    <s v="NO CONFORMIDAD No. 8: GRUPO DE TALENTO HUMANO_x000a_Como resultado de la verificación realizada al cumplimiento de las actividades definidas en el Plan Estratégico de Talento Humano, con relación al Plan de Acción Política de Integridad, para la variable “Evaluación de Resultados de la implementación del Código de Integridad” se evidenció que no se realizaron durante la vigencia 2021 la aplica-ción de las evaluaciones enunciadas en la acción, incumpliendo así con la realización de las actividades definidas en los planes de acción del PETH."/>
    <s v="El cronograma de ampliación de evaluación de resultados de implementación de la política de integridad se encuentra desactualizado  "/>
    <s v="Gestión del Talento Humano"/>
    <x v="2"/>
    <x v="10"/>
    <m/>
    <s v="x"/>
    <s v="De Corrección"/>
    <s v="Elaborar cronograma de ampliación de evaluación de resultados de implementación de la política de integridad "/>
    <x v="11"/>
    <x v="3"/>
    <n v="275"/>
    <x v="0"/>
    <s v="cronograma de elaborado "/>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70"/>
  </r>
  <r>
    <s v="AUDITORIA INTERNA "/>
    <m/>
    <d v="2022-10-20T00:00:00"/>
    <x v="0"/>
    <s v="NO CONFORMIDAD No. 8: GRUPO DE TALENTO HUMANO_x000a_Como resultado de la verificación realizada al cumplimiento de las actividades definidas en el Plan Estratégico de Talento Humano, con relación al Plan de Acción Política de Integridad, para la variable “Evaluación de Resultados de la implementación del Código de Integridad” se evidenció que no se realizaron durante la vigencia 2021 la aplica-ción de las evaluaciones enunciadas en la acción, incumpliendo así con la realización de las actividades definidas en los planes de acción del PETH."/>
    <s v="El cronograma de ampliación de evaluación de resultados de implementación de la política de integridad se encuentra desactualizado  "/>
    <s v="Gestión del Talento Humano"/>
    <x v="2"/>
    <x v="10"/>
    <m/>
    <s v="x"/>
    <s v="Correctiva"/>
    <s v="Socializar cronograma de ampliación de evaluación de resultados de implementación de la política de integridad "/>
    <x v="11"/>
    <x v="3"/>
    <n v="275"/>
    <x v="0"/>
    <s v="cronograma de socializado  "/>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71"/>
  </r>
  <r>
    <s v="AUDITORIA INTERNA "/>
    <n v="1016"/>
    <d v="2022-10-20T00:00:00"/>
    <x v="0"/>
    <s v="NO CONFORMIDAD No.9: GRUPO DE TALENTO HUMANO_x000a_Como resultado de la verificación realizada al cumplimiento de las actividades definidas en el GTH_PR_30 Procedimiento Conflicto de Intereses, a partir de la verificación de la muestra seleccionada se pudo constatar que no todos los funcionarios de planta de la entidad, cumplen con las disposiciones de las políticas de operación del procedimiento en lo relacionado con la actualización de la declaración de conflicto de interés cada año a través del formato de declaración de bienes y rentas en el aplicativo de la función pública antes del 31 de mayo de cada vigencia (…) Lo anterior, no permite evidenciar el cumplimiento integral de la declaración de conflicto de interés de la que trata la Ley 2013 de 2019, Artículo 2. (…) literal f) “Las personas naturales y jurídicas. públicas o privadas, que presten función pública, que presten servicios públicos respecto de la información directamente relacionada con la prestación del servicio público."/>
    <s v="El GTH_PR_30 Procedimiento Conflicto de Intereses se encuentra desactualizado  "/>
    <s v="Gestión del Talento Humano"/>
    <x v="2"/>
    <x v="10"/>
    <m/>
    <s v="x"/>
    <s v="De Corrección"/>
    <s v="Actualizar el procedimiento GTH_PR_30 Procedimiento Conflicto de Intereses"/>
    <x v="11"/>
    <x v="3"/>
    <n v="275"/>
    <x v="0"/>
    <s v=" GTH_PR_30 Procedimiento Conflicto de Intereses 1 Actu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72"/>
  </r>
  <r>
    <s v="AUDITORIA INTERNA "/>
    <m/>
    <d v="2022-10-20T00:00:00"/>
    <x v="0"/>
    <s v="NO CONFORMIDAD No.9: GRUPO DE TALENTO HUMANO_x000a_Como resultado de la verificación realizada al cumplimiento de las actividades definidas en el GTH_PR_30 Procedimiento Conflicto de Intereses, a partir de la verificación de la muestra seleccionada se pudo constatar que no todos los funcionarios de planta de la entidad, cumplen con las disposiciones de las políticas de operación del procedimiento en lo relacionado con la actualización de la declaración de conflicto de interés cada año a través del formato de declaración de bienes y rentas en el aplicativo de la función pública antes del 31 de mayo de cada vigencia (…) Lo anterior, no permite evidenciar el cumplimiento integral de la declaración de conflicto de interés de la que trata la Ley 2013 de 2019, Artículo 2. (…) literal f) “Las personas naturales y jurídicas. públicas o privadas, que presten función pública, que presten servicios públicos respecto de la información directamente relacionada con la prestación del servicio público."/>
    <s v="El GTH_PR_30 Procedimiento Conflicto de Intereses se encuentra desactualizado  "/>
    <s v="Gestión del Talento Humano"/>
    <x v="2"/>
    <x v="10"/>
    <m/>
    <s v="x"/>
    <s v="Correctiva"/>
    <s v="Socializar el procedimiento GTH_PR_30 Procedimiento Conflicto de Intereses"/>
    <x v="11"/>
    <x v="3"/>
    <n v="275"/>
    <x v="0"/>
    <s v="GTH_PR_30 Procedimiento Conflicto de Intereses so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73"/>
  </r>
  <r>
    <s v="AUDITORIA INTERNA "/>
    <n v="1017"/>
    <d v="2022-10-20T00:00:00"/>
    <x v="0"/>
    <s v="NO CONFORMIDAD 10: GRUPO DE TALENTO HUMANO De acuerdo con la revisión de los expedientes 2021440610100008E,.20214406101000024E, 2015440610100006E, 20154406101000011E, 2021440610100005E, 20164406101000003E, se evidencia que no se realizó la evaluación médica de retiro conforme lo descrito en la actividad del procedimiento GTH_PR_26_Desvinculacion_asistida_V_1."/>
    <s v="El procedimiento GTH_PR_26_Desvinculacion_asistida_V_1 se encuentra desactualizado  "/>
    <s v="Gestión del Talento Humano"/>
    <x v="2"/>
    <x v="10"/>
    <m/>
    <s v="x"/>
    <s v="De Corrección"/>
    <s v="Actualizar el procedimiento GTH_PR_26_Desvinculacion_asistida_V_1"/>
    <x v="11"/>
    <x v="3"/>
    <n v="275"/>
    <x v="0"/>
    <s v="procedimiento GTH_PR_26_Desvinculacion_asistida_V_1 Actu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74"/>
  </r>
  <r>
    <s v="AUDITORIA INTERNA "/>
    <m/>
    <d v="2022-10-20T00:00:00"/>
    <x v="0"/>
    <s v="NO CONFORMIDAD 11. GRUPO DE TALENTO HUMANO_x000a_De acuerdo con la verificación en el marco de la auditoria se evidenció que, se desvincularon 44 funcionarios por_x000a_supresión del cargo, sin emitir el acto administrativo correspondiente para el retiro no estando c informe a lo_x000a_establecido en la actividad 2, del procedimiento GTH_PR_26_Desvinculacion_asistida_V_1, en concordancia con lo_x000a_establecido en el Artículo 29 de la Constitución Política de Colombia."/>
    <s v="La dirección general comunico la supresión de empleos de la planta de personal en cumplimiento de lo descrito en el Decreto 1291 de 2021 "/>
    <s v="Gestión del Talento Humano"/>
    <x v="2"/>
    <x v="10"/>
    <m/>
    <s v="x"/>
    <s v="Correctiva"/>
    <s v="Socializar el procedimiento GTH_PR_26_Desvinculacion_asistida_V_1"/>
    <x v="11"/>
    <x v="3"/>
    <n v="275"/>
    <x v="0"/>
    <s v="procedimiento GTH_PR_26_Desvinculacion_asistida_V_1 so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75"/>
  </r>
  <r>
    <s v="AUDITORIA INTERNA "/>
    <n v="1018"/>
    <d v="2022-10-20T00:00:00"/>
    <x v="0"/>
    <s v="NO CONFORMIDAD 11. GRUPO DE TALENTO HUMANO_x000a_De acuerdo con la verificación en el marco de la auditoria se evidenció que, se desvincularon 44 funcionarios por_x000a_supresión del cargo, sin emitir el acto administrativo correspondiente para el retiro no estando c informe a lo_x000a_establecido en la actividad 2, del procedimiento GTH_PR_26_Desvinculacion_asistida_V_1, en concordancia con lo_x000a_establecido en el Artículo 29 de la Constitución Política de Colombia."/>
    <s v="La dirección general comunico la supresión de empleos de la planta de personal en cumplimiento de lo descrito en el Decreto 1291 de 2021 "/>
    <s v="Gestión del Talento Humano"/>
    <x v="2"/>
    <x v="10"/>
    <m/>
    <s v="x"/>
    <s v="De Corrección"/>
    <s v="Actualizar el procedimiento GTH_PR_26_Desvinculacion_asistida_V_1"/>
    <x v="11"/>
    <x v="3"/>
    <n v="275"/>
    <x v="0"/>
    <s v="procedimiento GTH_PR_26_Desvinculacion_asistida_V_1 Actu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76"/>
  </r>
  <r>
    <s v="AUDITORIA INTERNA "/>
    <n v="1019"/>
    <d v="2022-10-20T00:00:00"/>
    <x v="0"/>
    <s v="NO CONFORMIDAD 12: GRUPO DE TALENTO HUMANO_x000a_De acuerdo con la verificación realizada en el marco de la auditoría se evidenció que para los expedientes 2022440750100012E, 2015440610100007E, 2022440750100011E, 2021440610100032E y 2015440610100007E, no se diligenció el formato GTH_FO_98 Autorización de tratamiento y protección de datos personales de los funcionarios de PNNC_V_1 determinado en el procedimiento GTH_PR_29."/>
    <s v="El procedimiento PR_vinculacion_funcionario_publico_V_4 de vinculacion se encuentra desactualizado  "/>
    <s v="Gestión del Talento Humano"/>
    <x v="2"/>
    <x v="10"/>
    <m/>
    <s v="x"/>
    <s v="De Corrección"/>
    <s v="Actualizar el procedimiento PR_vinculacion_funcionario_publico"/>
    <x v="11"/>
    <x v="3"/>
    <n v="275"/>
    <x v="0"/>
    <s v="procedimiento PR_vinculacion_funcionario_publico Actu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77"/>
  </r>
  <r>
    <s v="AUDITORIA INTERNA "/>
    <m/>
    <d v="2022-10-20T00:00:00"/>
    <x v="0"/>
    <s v="NO CONFORMIDAD 12: GRUPO DE TALENTO HUMANO_x000a_De acuerdo con la verificación realizada en el marco de la auditoría se evidenció que para los expedientes 2022440750100012E, 2015440610100007E, 2022440750100011E, 2021440610100032E y 2015440610100007E, no se diligenció el formato GTH_FO_98 Autorización de tratamiento y protección de datos personales de los funcionarios de PNNC_V_1 determinado en el procedimiento GTH_PR_29."/>
    <s v="El procedimiento PR_vinculacion_funcionario_publico_V_4 de vinculacion se encuentra desactualizado  "/>
    <s v="Gestión del Talento Humano"/>
    <x v="2"/>
    <x v="10"/>
    <m/>
    <s v="x"/>
    <s v="Correctiva"/>
    <s v="Socializar el procedimiento PR_vinculacion_funcionario_publico"/>
    <x v="11"/>
    <x v="3"/>
    <n v="275"/>
    <x v="0"/>
    <s v="procedimiento PR_vinculacion_funcionario_publico so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78"/>
  </r>
  <r>
    <s v="AUDITORIA INTERNA "/>
    <n v="1020"/>
    <d v="2022-10-20T00:00:00"/>
    <x v="0"/>
    <s v="NO CONFORMIDAD 13: GRUPO DE TALENTO HUMANO De la auditoría realizada se observa que no obra dentro de las hojas de vida de algunos funcionarios la totalidad de los documentos requeridos previo al nombramiento y la posesión sin que se pueda verificar el cumplimiento de la actividad 18 del procedimiento PR_vinculacion_funcionario_publico_V_4."/>
    <s v="La lista de chequeo se encuentra desactualizado  "/>
    <s v="Gestión del Talento Humano"/>
    <x v="2"/>
    <x v="10"/>
    <m/>
    <s v="x"/>
    <s v="De Corrección"/>
    <s v="Actualizar la lista de chequeo y oficializar "/>
    <x v="11"/>
    <x v="3"/>
    <n v="275"/>
    <x v="0"/>
    <s v="Formtato Actualzi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79"/>
  </r>
  <r>
    <s v="AUDITORIA INTERNA "/>
    <m/>
    <d v="2022-10-20T00:00:00"/>
    <x v="0"/>
    <s v="NO CONFORMIDAD 13: GRUPO DE TALENTO HUMANO De la auditoría realizada se observa que no obra dentro de las hojas de vida de algunos funcionarios la totalidad de los documentos requeridos previo al nombramiento y la posesión sin que se pueda verificar el cumplimiento de la actividad 18 del procedimiento PR_vinculacion_funcionario_publico_V_4."/>
    <s v="La lista de chequeo se encuentra desactualizado  "/>
    <s v="Gestión del Talento Humano"/>
    <x v="2"/>
    <x v="10"/>
    <m/>
    <s v="x"/>
    <s v="Correctiva"/>
    <s v="Incluir formato en el procedimiento PR_vinculacion_funcionario_publico. Y socilzar"/>
    <x v="11"/>
    <x v="3"/>
    <n v="275"/>
    <x v="0"/>
    <s v="procedimiento PR_vinculacion_funcionario_publico Actualizado y socialzi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80"/>
  </r>
  <r>
    <s v="AUDITORIA INTERNA "/>
    <n v="1021"/>
    <d v="2022-10-20T00:00:00"/>
    <x v="0"/>
    <s v="NO CONFORMIDAD 14: GRUPO DE TALENTO HUMANO Se observa que para los expedientes 2015440610100077E, 2017440610100008E, y 2015440610100124E el for-mato ÚNICO DE SOLICITUD DE VACACIONES GTH_FO_21, no fue diligenciado para el reporte de la novedad de aplazamiento."/>
    <s v="El formato (SOLICITUD DE VACACIONES GTH_FO_21) se encuentra desactualizado "/>
    <s v="Gestión del Talento Humano"/>
    <x v="2"/>
    <x v="10"/>
    <m/>
    <s v="x"/>
    <s v="De Corrección"/>
    <s v="actualizar formato de solicitud de vacaciones"/>
    <x v="11"/>
    <x v="3"/>
    <n v="275"/>
    <x v="0"/>
    <s v="formato actualzi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81"/>
  </r>
  <r>
    <s v="AUDITORIA INTERNA "/>
    <m/>
    <d v="2022-10-20T00:00:00"/>
    <x v="0"/>
    <s v="NO CONFORMIDAD 14: GRUPO DE TALENTO HUMANO Se observa que para los expedientes 2015440610100077E, 2017440610100008E, y 2015440610100124E el for-mato ÚNICO DE SOLICITUD DE VACACIONES GTH_FO_21, no fue diligenciado para el reporte de la novedad de aplazamiento."/>
    <s v="El formato (SOLICITUD DE VACACIONES GTH_FO_21) se encuentra desactualizado "/>
    <s v="Gestión del Talento Humano"/>
    <x v="2"/>
    <x v="10"/>
    <m/>
    <s v="x"/>
    <s v="Correctiva"/>
    <s v="Oficializar y socializar procedimiento de solicitud de vacaciones "/>
    <x v="11"/>
    <x v="3"/>
    <n v="275"/>
    <x v="0"/>
    <s v="Procedimeinto oficializado y so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82"/>
  </r>
  <r>
    <s v="AUDITORIA INTERNA "/>
    <n v="1022"/>
    <d v="2022-10-20T00:00:00"/>
    <x v="0"/>
    <s v="NO CONFORMIDAD 15: GRUPO DE TALENTO HUMANO Se observa que para los expedientes 2016440610100031E, y 2015440610100124E el formato ÚNICO DE SOLICI-TUD DE VACACIONES GTH_FO_21, no fue suscrito por la Subdirectora Administrativa y Financiera."/>
    <s v="El formato (SOLICITUD DE VACACIONES GTH_FO_21) se encuentra desactualizado "/>
    <s v="Gestión del Talento Humano"/>
    <x v="2"/>
    <x v="10"/>
    <m/>
    <s v="x"/>
    <s v="De Corrección"/>
    <s v="actualizar formato de solicitud de vacaciones"/>
    <x v="11"/>
    <x v="3"/>
    <n v="275"/>
    <x v="0"/>
    <s v="formato actualzi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83"/>
  </r>
  <r>
    <s v="AUDITORIA INTERNA "/>
    <m/>
    <d v="2022-10-20T00:00:00"/>
    <x v="0"/>
    <s v="NO CONFORMIDAD 15: GRUPO DE TALENTO HUMANO Se observa que para los expedientes 2016440610100031E, y 2015440610100124E el formato ÚNICO DE SOLICI-TUD DE VACACIONES GTH_FO_21, no fue suscrito por la Subdirectora Administrativa y Financiera."/>
    <s v="El formato (SOLICITUD DE VACACIONES GTH_FO_21) se encuentra desactualizado "/>
    <s v="Gestión del Talento Humano"/>
    <x v="2"/>
    <x v="10"/>
    <m/>
    <s v="x"/>
    <s v="Correctiva"/>
    <s v="Oficializar y socializar procedimiento de solicitud de vacaciones "/>
    <x v="11"/>
    <x v="3"/>
    <n v="275"/>
    <x v="0"/>
    <s v="Procedimeinto oficializado y so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84"/>
  </r>
  <r>
    <s v="AUDITORIA INTERNA "/>
    <n v="1023"/>
    <d v="2022-10-20T00:00:00"/>
    <x v="0"/>
    <s v="NO CONFORMIDAD 16: GRUPO DE TALENTO HUMANO Se observa que a pesar del recobro realizado ante las EPS existe un saldo por pagar a favor de PNNC para la vigencia 2021 de $2.666.969 y para la vigencia 2022 un saldo por pagar a favor de PNNC de $982.728, sin que se_x000a_observe que se hayan adelantado las gestiones ante el comité de cartera por parte de Gestión Humana conforme el_x000a_Procedimiento de Trámite de Incapacidades y Licencias Código: GTH_IN_ 16 determina en el numeral 5.1.2.5."/>
    <s v="No se ha convocado la reunión ante el Grupo de gestión financiera para atender la acción del numeral 5.1.2.5."/>
    <s v="Gestión del Talento Humano"/>
    <x v="2"/>
    <x v="10"/>
    <m/>
    <s v="x"/>
    <s v="De Corrección"/>
    <s v="Solicitar al Grupo de Gestion Financiera convocar comité de cartera"/>
    <x v="11"/>
    <x v="3"/>
    <n v="275"/>
    <x v="0"/>
    <s v="Numero de Orfeos remitidos"/>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85"/>
  </r>
  <r>
    <s v="AUDITORIA INTERNA "/>
    <m/>
    <d v="2022-10-20T00:00:00"/>
    <x v="0"/>
    <s v="NO CONFORMIDAD 16: GRUPO DE TALENTO HUMANO Se observa que a pesar del recobro realizado ante las EPS existe un saldo por pagar a favor de PNNC para la vigencia 2021 de $2.666.969 y para la vigencia 2022 un saldo por pagar a favor de PNNC de $982.728, sin que se_x000a_observe que se hayan adelantado las gestiones ante el comité de cartera por parte de Gestión Humana conforme el_x000a_Procedimiento de Trámite de Incapacidades y Licencias Código: GTH_IN_ 16 determina en el numeral 5.1.2.5."/>
    <s v="No se ha convocado la reunión ante el Grupo de gestión financiera para atender la acción del numeral 5.1.2.5."/>
    <s v="Gestión del Talento Humano"/>
    <x v="2"/>
    <x v="10"/>
    <m/>
    <s v="x"/>
    <s v="Correctiva"/>
    <s v="Generar acta de la accion a seguir respecto a los saldos identificados "/>
    <x v="11"/>
    <x v="3"/>
    <n v="275"/>
    <x v="0"/>
    <s v="acta"/>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86"/>
  </r>
  <r>
    <s v="AUDITORIA INTERNA "/>
    <n v="1024"/>
    <d v="2022-10-20T00:00:00"/>
    <x v="0"/>
    <s v="NO CONFORMIDAD 17: GRUPO DE TALENTO HUMANO_x000a_Se observa que, a partir de los resultados poco eficientes de los indicadores de líderes del Sistema de Seguridad y Salud en el trabajo, no se están documentando o generando planes de acción o de mejoramiento para optimizar la gestión."/>
    <s v="No se ha visto la necesidad de diseñar un indicador del Sistema de Seguridad y Salud en el trabajo"/>
    <s v="Gestión del Talento Humano"/>
    <x v="2"/>
    <x v="10"/>
    <m/>
    <s v="x"/>
    <s v="De Corrección"/>
    <s v="diseñar hoja metodologica para medir las acciones del Sistema de Seguridad y Salud en el trabajo"/>
    <x v="11"/>
    <x v="3"/>
    <n v="275"/>
    <x v="0"/>
    <s v="hoja metodologica"/>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87"/>
  </r>
  <r>
    <s v="AUDITORIA INTERNA "/>
    <m/>
    <d v="2022-10-20T00:00:00"/>
    <x v="0"/>
    <s v="NO CONFORMIDAD 17: GRUPO DE TALENTO HUMANO_x000a_Se observa que, a partir de los resultados poco eficientes de los indicadores de líderes del Sistema de Seguridad y Salud en el trabajo, no se están documentando o generando planes de acción o de mejoramiento para optimizar la gestión."/>
    <s v="No se ha visto la necesidad de diseñar un indicador del Sistema de Seguridad y Salud en el trabajo"/>
    <s v="Gestión del Talento Humano"/>
    <x v="2"/>
    <x v="10"/>
    <m/>
    <s v="x"/>
    <s v="Correctiva"/>
    <s v="Oficializar y socializar metodologica para medir las acciones del Sistema de Seguridad y Salud en el trabajo"/>
    <x v="11"/>
    <x v="3"/>
    <n v="275"/>
    <x v="0"/>
    <s v="hoja metodologica oficialziada y socialziada"/>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88"/>
  </r>
  <r>
    <s v="AUDITORIA INTERNA "/>
    <n v="1025"/>
    <d v="2022-10-20T00:00:00"/>
    <x v="0"/>
    <s v="NO CONFORMIDAD 18: GRUPO DE TALENTO HUMANO_x000a_Se evidencia que las actividades relacionadas con los ejercicios de simulación o ejercicios de escritorio ante posibles emergencias, realizados por el equipo de Seguridad y Salud en el trabajo, no se encuentran enmarcadas en alguna guía, instructivo, procedimiento o lineamiento, con el fin de establecer una metodología clara a utilizar por parte de los participantes."/>
    <s v="No se habían identificado una necesidad por parte del Grupo de Talento Humano generar una actualización de guía, instructivo, procedimiento o lineamiento ante posibles emergencias.  "/>
    <s v="Gestión del Talento Humano"/>
    <x v="2"/>
    <x v="10"/>
    <m/>
    <s v="x"/>
    <s v="De Corrección"/>
    <s v="realizar un informe donde se identifiquen las  posibles emergencias a las cuales se puede ver involucrada la entidad"/>
    <x v="11"/>
    <x v="3"/>
    <n v="275"/>
    <x v="0"/>
    <s v="informe de identificacion"/>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89"/>
  </r>
  <r>
    <s v="AUDITORIA INTERNA "/>
    <m/>
    <d v="2022-10-20T00:00:00"/>
    <x v="0"/>
    <s v="NO CONFORMIDAD 18: GRUPO DE TALENTO HUMANO_x000a_Se evidencia que las actividades relacionadas con los ejercicios de simulación o ejercicios de escritorio ante posibles emergencias, realizados por el equipo de Seguridad y Salud en el trabajo, no se encuentran enmarcadas en alguna guía, instructivo, procedimiento o lineamiento, con el fin de establecer una metodología clara a utilizar por parte de los participantes."/>
    <s v="No se habían identificado una necesidad por parte del Grupo de Talento Humano generar una actualización de guía, instructivo, procedimiento o lineamiento ante posibles emergencias.  "/>
    <s v="Gestión del Talento Humano"/>
    <x v="2"/>
    <x v="10"/>
    <m/>
    <s v="x"/>
    <s v="Correctiva"/>
    <s v="Elaborar guías o instructivos o procedimiento o lineamiento ante posibles emergencias.   "/>
    <x v="11"/>
    <x v="3"/>
    <n v="275"/>
    <x v="0"/>
    <s v="guías o instructivos o procedimiento o lineamiento ante posibles emergencias. "/>
    <s v="CANTIDAD"/>
    <n v="4"/>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90"/>
  </r>
  <r>
    <s v="AUDITORIA INTERNA "/>
    <n v="1026"/>
    <d v="2022-10-20T00:00:00"/>
    <x v="0"/>
    <s v="NO CONFORMIDAD 19: GRUPO DE TALENTO HUMANO_x000a_Se observa que para la vigencia 2021 y hasta el primer semestre de la vigencia 2022, más del 80% de las Áreas Protegidas de Parques Nacionales Naturales de Colombia, no estructuró el análisis de vulnerabilidad, lo que imposibilita la identificación y evaluación de las amenazas que se puedan presentar en estos territorios."/>
    <s v="no se cuenta con una guia o parametro para el nálisis de vulnerabilidad a nivel nacional"/>
    <s v="Gestión del Talento Humano"/>
    <x v="2"/>
    <x v="10"/>
    <m/>
    <s v="x"/>
    <s v="De Corrección"/>
    <s v="elaborar guia o parametro para el análisis de vulnerabilidad a nivel nacional"/>
    <x v="11"/>
    <x v="3"/>
    <n v="275"/>
    <x v="0"/>
    <s v="guia o parametro para el nálisis de vulnerabilidad a nivel nacional oficialziada"/>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91"/>
  </r>
  <r>
    <s v="AUDITORIA INTERNA "/>
    <m/>
    <d v="2022-10-20T00:00:00"/>
    <x v="0"/>
    <s v="NO CONFORMIDAD 19: GRUPO DE TALENTO HUMANO_x000a_Se observa que para la vigencia 2021 y hasta el primer semestre de la vigencia 2022, más del 80% de las Áreas Protegidas de Parques Nacionales Naturales de Colombia, no estructuró el análisis de vulnerabilidad, lo que imposibilita la identificación y evaluación de las amenazas que se puedan presentar en estos territorios."/>
    <s v="no se cuenta con una guia o parametro para el nálisis de vulnerabilidad a nivel nacional"/>
    <s v="Gestión del Talento Humano"/>
    <x v="2"/>
    <x v="10"/>
    <m/>
    <s v="x"/>
    <s v="Correctiva"/>
    <s v="socializar guia o parametro para el nálisis de vulnerabilidad a nivel nacional"/>
    <x v="11"/>
    <x v="3"/>
    <n v="275"/>
    <x v="0"/>
    <s v="guia o parametro para el nálisis de vulnerabilidad a nivel nacional socialziada"/>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92"/>
  </r>
  <r>
    <s v="AUDITORIA INTERNA "/>
    <n v="1027"/>
    <d v="2022-10-20T00:00:00"/>
    <x v="0"/>
    <s v="NO CONFORMIDAD 20: GRUPO DE TALENTO HUMANO_x000a_Se evidencia que la GTH_FO_84 Matriz de Requisitos Legales del SG-SST, no se encuentra publicada en los documentos del Sistema y no ha sido socializada durante el primer semestre de la vigencia 2022 a los trabajadores de la entidad a través de medios de comunicación, como correos electrónicos, carteleras, pantallas etc."/>
    <s v="El formato GTH_FO_84 Matriz de Requisitos Legales del SG-SST se encuentra actualizado."/>
    <s v="Gestión del Talento Humano"/>
    <x v="2"/>
    <x v="10"/>
    <m/>
    <s v="x"/>
    <s v="De Corrección"/>
    <s v="actualizar el formato GTH_FO_84 Matriz de Requisitos Legales del SG-SST"/>
    <x v="11"/>
    <x v="3"/>
    <n v="275"/>
    <x v="0"/>
    <s v="formato actualzi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93"/>
  </r>
  <r>
    <s v="AUDITORIA INTERNA "/>
    <m/>
    <d v="2022-10-20T00:00:00"/>
    <x v="0"/>
    <s v="NO CONFORMIDAD 20: GRUPO DE TALENTO HUMANO_x000a_Se evidencia que la GTH_FO_84 Matriz de Requisitos Legales del SG-SST, no se encuentra publicada en los documentos del Sistema y no ha sido socializada durante el primer semestre de la vigencia 2022 a los trabajadores de la entidad a través de medios de comunicación, como correos electrónicos, carteleras, pantallas etc."/>
    <s v="El formato GTH_FO_84 Matriz de Requisitos Legales del SG-SST se encuentra actualizado."/>
    <s v="Gestión del Talento Humano"/>
    <x v="2"/>
    <x v="10"/>
    <m/>
    <s v="x"/>
    <s v="Correctiva"/>
    <s v="oficializar guia o instructivo de diligenciemitno del formato GTH_FO_84 Matriz de Requisitos Legales del SG-SST"/>
    <x v="11"/>
    <x v="3"/>
    <n v="275"/>
    <x v="0"/>
    <s v="guia o instructivo de diligenciemitno del formato GTH_FO_84 Matriz de Requisitos Legales del SG-SST ofi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94"/>
  </r>
  <r>
    <s v="AUDITORIA INTERNA "/>
    <n v="1028"/>
    <d v="2022-10-20T00:00:00"/>
    <x v="0"/>
    <s v="NO CONFORMIDAD 21: GRUPO DE TALENTO HUMANO Y GRUPO DE PROCESOS CORPORATIVOS._x000a_La sede principal del Edificio de Parques Naturales Nacionales de Colombia ubicado en calle 74, no cuenta con un espacio físico destinado a las mujeres trabajadoras gestantes y madres trabajadoras en lactancia, que les permita realizar actividades de extracción, conservación, transporte y suministro de la leche materna."/>
    <s v="No existía un documento base que mostrara la necesidad de contar con espacio para físico para trabajadoras gestantes y madres lactantes."/>
    <s v="Gestión del Talento Humano"/>
    <x v="2"/>
    <x v="10"/>
    <m/>
    <s v="x"/>
    <s v="De Corrección"/>
    <s v="elaborar informe tecnico que  enseñe la necesidad de contar con espacio para físico para trabajadoras gestantes y madres lactantes."/>
    <x v="11"/>
    <x v="3"/>
    <n v="275"/>
    <x v="0"/>
    <s v="informe de necesidad"/>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95"/>
  </r>
  <r>
    <s v="AUDITORIA INTERNA "/>
    <m/>
    <d v="2022-10-20T00:00:00"/>
    <x v="0"/>
    <s v="NO CONFORMIDAD 21: GRUPO DE TALENTO HUMANO Y GRUPO DE PROCESOS CORPORATIVOS._x000a_La sede principal del Edificio de Parques Naturales Nacionales de Colombia ubicado en calle 74, no cuenta con un espacio físico destinado a las mujeres trabajadoras gestantes y madres trabajadoras en lactancia, que les permita realizar actividades de extracción, conservación, transporte y suministro de la leche materna."/>
    <s v="No existía un documento base que mostrara la necesidad de contar con espacio para físico para trabajadoras gestantes y madres lactantes."/>
    <s v="Gestión del Talento Humano"/>
    <x v="2"/>
    <x v="10"/>
    <m/>
    <s v="x"/>
    <s v="Correctiva"/>
    <s v="remitr informe al Grupo de Procesos Corporativos para tener en cuenta y esperar las instrucciones de aplicacion de mismo "/>
    <x v="11"/>
    <x v="3"/>
    <n v="275"/>
    <x v="0"/>
    <s v="Numero de Orfeos remitidos"/>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96"/>
  </r>
  <r>
    <s v="AUDITORIA INTERNA "/>
    <n v="1029"/>
    <d v="2022-10-20T00:00:00"/>
    <x v="0"/>
    <s v="NO CONFORMIDAD 22: GRUPO DE TALENTO HUMANO_x000a_Los accidentes e incidentes laborales registrados en los formatos GTH_FO_90 formato accidentes e incidentes laborales, diligenciados para la vigencia 2022, no cuentan con la firma del representante legal, ni del representante del COPASS."/>
    <s v="Desconocimiento por parte de la Dirección General respecto al cumplimiento de la normatividad vigente respecto a los accidentes e incidentes laborales."/>
    <s v="Gestión del Talento Humano"/>
    <x v="2"/>
    <x v="10"/>
    <m/>
    <s v="x"/>
    <s v="De Corrección"/>
    <s v="Remitir comunicación a Dirección General, donde se relacione y se contextualice la obligatoriedad del cumplimiento de la normatividad vigente respecto a los accidentes e incidentes laborales. para recibir las instrucciones correspondientes del tema"/>
    <x v="11"/>
    <x v="3"/>
    <n v="275"/>
    <x v="0"/>
    <s v="Numero de Orfeos remitidos"/>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97"/>
  </r>
  <r>
    <s v="AUDITORIA INTERNA "/>
    <m/>
    <d v="2022-10-20T00:00:00"/>
    <x v="0"/>
    <s v="NO CONFORMIDAD 22: GRUPO DE TALENTO HUMANO_x000a_Los accidentes e incidentes laborales registrados en los formatos GTH_FO_90 formato accidentes e incidentes laborales, diligenciados para la vigencia 2022, no cuentan con la firma del representante legal, ni del representante del COPASS."/>
    <s v="Desconocimiento por parte de la Dirección General respecto al cumplimiento de la normatividad vigente respecto a los accidentes e incidentes laborales."/>
    <s v="Gestión del Talento Humano"/>
    <x v="2"/>
    <x v="10"/>
    <m/>
    <s v="x"/>
    <s v="Correctiva"/>
    <s v="Elaborar y socializar fichas y/o comunicaciones, respecto a la conformación del COPASST una vez se cuente con la conformación del mismo"/>
    <x v="11"/>
    <x v="3"/>
    <n v="275"/>
    <x v="0"/>
    <s v="Fichas y/o comunicaciones socializadas"/>
    <s v="CANTIDAD"/>
    <n v="2"/>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98"/>
  </r>
  <r>
    <s v="AUDITORIA INTERNA "/>
    <n v="1030"/>
    <d v="2022-10-20T00:00:00"/>
    <x v="1"/>
    <s v="OBSERVACION 1: GRUPO DE TALENTO HUMANO_x000a_De la auditoría realizada se observa que al momento de la desvinculación del funcionario que tiene personal a cargo no se realiza la evaluación parcial eventual, antes de retirarse del empleo, conforme la actividad 3, del procedimiento GTH_PR_26_Desvinculacion_asistida_V_1."/>
    <n v="0"/>
    <s v="Gestión del Talento Humano"/>
    <x v="2"/>
    <x v="10"/>
    <m/>
    <s v="x"/>
    <s v="Correctiva"/>
    <s v="Actualizar y Socializar el procedimiento GTH_PR_26_Desvinculacion_asistida_V_1"/>
    <x v="11"/>
    <x v="3"/>
    <n v="275"/>
    <x v="0"/>
    <s v="procedimiento GTH_PR_26_Desvinculacion_asistida_V_1actualizado y so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299"/>
  </r>
  <r>
    <s v="AUDITORIA INTERNA "/>
    <n v="1031"/>
    <d v="2022-10-20T00:00:00"/>
    <x v="1"/>
    <s v="OBSERVACIÓN 2: GRUPO DE TALENTO HUMANO De acuerdo a la revisión de los expedientes 2021440610100008E,.20214406101000024E, 2015440610100006E, 20154406101000011E, 2021440610100005E, 20164406101000003E, 2021440750100013E, 2015440610100044E, 2021440750100013E, 2021440610100001E, 2015440610100151E, 20214400610100027E se evidencia que no se encuentran diligenciados, y entregados al Grupo de Gestión, Dirección Territorial, o Área protegida, según corres-ponda, los formatos de desvinculación debidamente diligenciados y firmados, conforme la actividad 6, del procedi-miento GTH_PR_26_Desvinculacion_asistida_V_1."/>
    <n v="0"/>
    <s v="Gestión del Talento Humano"/>
    <x v="2"/>
    <x v="10"/>
    <m/>
    <s v="x"/>
    <s v="Correctiva"/>
    <s v="Actualizar y Socializar el procedimiento GTH_PR_26_Desvinculacion_asistida_V_1"/>
    <x v="11"/>
    <x v="3"/>
    <n v="275"/>
    <x v="0"/>
    <s v="procedimiento GTH_PR_26_Desvinculacion_asistida_V_1actualizado y so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300"/>
  </r>
  <r>
    <s v="AUDITORIA INTERNA "/>
    <n v="1032"/>
    <d v="2022-10-20T00:00:00"/>
    <x v="0"/>
    <s v="NO CONFORMIDAD 23: GRUPO DE TALENTO HUMANO_x000a_Se evidencia que el GTH_PR21 Procedimiento de reporte e investigación de accidentes e incidentes de trabajo V3, no ha sido actualizado desde febrero del 2015, el cual debería tener asociado entre sus actividades el formato GTH_F90 Investigación de Accidentes e incidentes laborales (actualizado el día 06 de noviembre de 2018) y que se viene implementando desde esa fecha."/>
    <s v="No se habían identificado una necesidad por parte del Grupo de Talento Humano generar una actualización en el procedimiento."/>
    <s v="Gestión del Talento Humano"/>
    <x v="2"/>
    <x v="10"/>
    <m/>
    <s v="x"/>
    <s v="De Corrección"/>
    <s v="Actualizar el procedimiento de reporte e investigación de accidentes e incidentes de trabajo"/>
    <x v="11"/>
    <x v="3"/>
    <n v="275"/>
    <x v="0"/>
    <s v="Procedimiento de reporte e investigación de accidentes e incidentes de trabajo Actu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301"/>
  </r>
  <r>
    <s v="AUDITORIA INTERNA "/>
    <m/>
    <d v="2022-10-20T00:00:00"/>
    <x v="0"/>
    <s v="NO CONFORMIDAD 23: GRUPO DE TALENTO HUMANO_x000a_Se evidencia que el GTH_PR21 Procedimiento de reporte e investigación de accidentes e incidentes de trabajo V3, no ha sido actualizado desde febrero del 2015, el cual debería tener asociado entre sus actividades el formato GTH_F90 Investigación de Accidentes e incidentes laborales (actualizado el día 06 de noviembre de 2018) y que se viene implementando desde esa fecha."/>
    <s v="No se habían identificado una necesidad por parte del Grupo de Talento Humano generar una actualización en el procedimiento."/>
    <s v="Gestión del Talento Humano"/>
    <x v="2"/>
    <x v="10"/>
    <m/>
    <s v="x"/>
    <s v="Correctiva"/>
    <s v="Socializar el procedimiento  de reporte e investigación de accidentes e incidentes de trabajo"/>
    <x v="11"/>
    <x v="3"/>
    <n v="275"/>
    <x v="0"/>
    <s v="Procedimiento de reporte e investigación de accidentes e incidentes de trabajo socializado"/>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302"/>
  </r>
  <r>
    <s v="AUDITORIA INTERNA "/>
    <n v="1033"/>
    <d v="2022-10-20T00:00:00"/>
    <x v="0"/>
    <s v="NO CONFORMIDAD 24: GRUPO DE TALENTO HUMANO_x000a_Se evidencia que, para la vigencia del 2022, la entidad no ha formalizado la conformación del Comité Paritario de Seguridad y Salud en el Trabajo COPASST."/>
    <s v="Desconocimiento por parte de la Dirección General respecto al cumplimiento del artículo 5 de Resolución 2013 de 1986 “Por la cual se reglamenta la organización y funcionamiento de los Comités de Medicina, Higiene y Seguridad Industrial en los lugares de trabajo"/>
    <s v="Gestión del Talento Humano"/>
    <x v="2"/>
    <x v="10"/>
    <m/>
    <s v="x"/>
    <s v="De Corrección"/>
    <s v="Remitir comunicación a Dirección General, donde se relacione y se contextualice la obligatoriedad del artículo 5 de Resolución 2013 de 1986 “Por la cual se reglamenta la organización y funcionamiento de los Comités de Medicina, Higiene y Seguridad Industrial en los lugares de trabajo para recibir las instrucciones correspondientes del tema"/>
    <x v="11"/>
    <x v="3"/>
    <n v="275"/>
    <x v="0"/>
    <s v="Numero de Orfeos remitidos"/>
    <s v="CANTIDAD"/>
    <n v="1"/>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303"/>
  </r>
  <r>
    <s v="AUDITORIA INTERNA "/>
    <m/>
    <d v="2022-10-20T00:00:00"/>
    <x v="0"/>
    <s v="NO CONFORMIDAD 24: GRUPO DE TALENTO HUMANO_x000a_Se evidencia que, para la vigencia del 2022, la entidad no ha formalizado la conformación del Comité Paritario de Seguridad y Salud en el Trabajo COPASST."/>
    <s v="Desconocimiento por parte de la Dirección General respecto al cumplimiento del artículo 5 de Resolución 2013 de 1986 “Por la cual se reglamenta la organización y funcionamiento de los Comités de Medicina, Higiene y Seguridad Industrial en los lugares de trabajo"/>
    <s v="Gestión del Talento Humano"/>
    <x v="2"/>
    <x v="10"/>
    <m/>
    <s v="x"/>
    <s v="Correctiva"/>
    <s v="Elaborar y socializar fichas y/o comunicaciones, respecto a la conformación del COPASST una vez se cuente con la conformación del mismo"/>
    <x v="11"/>
    <x v="3"/>
    <n v="275"/>
    <x v="0"/>
    <s v="Fichas y/o comunicaciones socializadas"/>
    <s v="CANTIDAD"/>
    <n v="2"/>
    <m/>
    <m/>
    <s v="FANNY SABOGAL AGUDELO"/>
    <m/>
    <m/>
    <m/>
    <x v="0"/>
    <x v="0"/>
    <s v="Mediante memorando con radicado Orfeo No 20221200011333 de fecha 5 diciembre de 2022 se aprobó la suscripción del plan de mejoramiento. _x000a__x000a_15/12/2023: Mediante memorando No. 20231200007233 del 4 de diciembre de 2023, se requirio evidencias de las acciones que se encuenrtan en estado abierto vencidas con el fin de actualizar la matriz."/>
    <n v="304"/>
  </r>
  <r>
    <s v="RESULTADOS ENCUESTA SATISFACCIÓN"/>
    <n v="1034"/>
    <m/>
    <x v="0"/>
    <s v="NO CONFORMIDAD No. 1 PNN GORGONA. Se identificó en el  análisis de las encuestas de satisfacción un porcentaje del 14% al estado regular las condiciones de los senderos del Parque Nacional Naural  Gorgona"/>
    <s v="El Area Protegida  presenta una humedad constante del 90%, que afecta constantemente el estado de los senderos"/>
    <s v="Sostenibilidad Financiera y Negocios Ambientales"/>
    <x v="3"/>
    <x v="8"/>
    <m/>
    <s v="x"/>
    <s v="Correctiva"/>
    <s v="Efectuar mantenimiento periódico (trimestral) a los senderos del Area Protegida,a cargo del  Parque  Natural"/>
    <x v="44"/>
    <x v="33"/>
    <n v="273"/>
    <x v="0"/>
    <s v="Número de mantenimientos efectuados a los senderos del Area Protegida"/>
    <s v="CANTIDAD"/>
    <s v="2 informes de mantenimiento de efectuados"/>
    <m/>
    <m/>
    <s v="MARIA MERCEDES MEDINA - ABOGADA 2"/>
    <m/>
    <m/>
    <m/>
    <x v="0"/>
    <x v="0"/>
    <s v="Se aprueba plan de mejoramiento con comunicación interna No 20221200011383 de fecha 05 de diciembre de 2022. "/>
    <n v="305"/>
  </r>
  <r>
    <s v="RESULTADOS ENCUESTA SATISFACCIÓN"/>
    <n v="1035"/>
    <d v="2022-10-30T00:00:00"/>
    <x v="1"/>
    <s v="Observación No.1: Los visitantes califican con un 22% de insatisfacción las actividades de avistamiento de aves del SFF Galeras. "/>
    <m/>
    <s v="Servicio al Ciudadano"/>
    <x v="4"/>
    <x v="22"/>
    <m/>
    <s v="x"/>
    <s v="De Mejora"/>
    <s v="Ubicar en un lugar visible de la cabaña de PVC donde se hace atención a visitantes, una infografía (pendón o afiche) que brinde información al visitante de las posibles especies de aves que se pueden observar en el sector."/>
    <x v="45"/>
    <x v="21"/>
    <n v="427"/>
    <x v="0"/>
    <s v="infografia (pendón o afiche) instalado "/>
    <s v="CANTIDAD"/>
    <n v="1"/>
    <m/>
    <m/>
    <s v="FANNY SABOGAL AGUDELO "/>
    <m/>
    <m/>
    <m/>
    <x v="0"/>
    <x v="0"/>
    <s v="Mediante memorando con radicado Orfeo No 20221200011403 de fecha 5 diciembre de 2022 se aprobó la suscripción del plan de mejoramiento. _x000a__x000a__x000a_30/11/2023 Mediante memorando 20231200006913 del 24 de noviembre del 2023, se solicito al responsable las evidencias  de las acciones que se encuentran en estado abierto vencido."/>
    <n v="306"/>
  </r>
  <r>
    <s v="AUDITORIA INTERNA "/>
    <n v="1042"/>
    <d v="2022-10-21T00:00:00"/>
    <x v="0"/>
    <s v="NO CONFORMIDAD No.1 DIRECCIÓN TERRITORIAL ANDES NORORIENTALES -. PNN Catatumbo Barí:_x000a_En el proceso de verificación realizado por el Grupo de Control Interno no se pudo evidenciar informe de implementación del Plan de Emergencias y Contingencias por Des7astres Naturales y Socionaturales - PECDNS por parte de PNN Catatumbo Barí, para la vigencia 2020 en cumplimiento de la Actividad No. 9 del Procedimiento AAMB_PR_06 Gestión del Riesgo Desastres Naturales V6."/>
    <s v="No se logro evidenciar el cumplimiento de las actividades de implementación del PECDNS del PNN Catatumbo Bari por los Problemas de conectvidad electrica e internet."/>
    <s v="Administración y Manejo del Sistema de Parques Nacionales Naturales"/>
    <x v="5"/>
    <x v="15"/>
    <s v="x"/>
    <m/>
    <s v="Correctiva"/>
    <s v="Implentación del PECDNS del PNN Catatumbo Bari, en la vigencia 2021 - 2023  en la juridicción del Area Protegida."/>
    <x v="46"/>
    <x v="34"/>
    <n v="260"/>
    <x v="0"/>
    <s v="ACTAS Y LISTAS DE ASITENCIA Implentación PECDNS"/>
    <s v="CANTIDAD"/>
    <n v="4"/>
    <m/>
    <m/>
    <s v="ELSA ROSMERY LEÓN"/>
    <m/>
    <m/>
    <m/>
    <x v="0"/>
    <x v="0"/>
    <s v="Se suscribe con Orfeo No 20221200012053 de fecha 26/12/2022_x000a__x000a_12/07/2023:Mediante memorando No. 20235510002383 del 27 de junio de 2023, el Responsable remitió al Grupo de Control Interno, las evidencias del Plan de Mejoramiento por Procesos - Gestión._x000a__x000a_12/07/2023:  Mediante memorando Mediante memorando No.20231200004243 del 13 de julio de 2023 el Grupo de Control Interno informó que deben realizarse las acciones necesarias para dar cumplimiento a la acción_x000a__x000a_13/07/2023: Mediante memorando No. 20235510002393 del 27 de junio de 2023, el Responsable remitió al Grupo de Control Interno, solicitud pórroga para el día 30 de agosto de 2023_x000a__x000a_13/07/2023: Mediante memorando No. 20231200004253 del 13  de julio de 2023, el Grupo de Control Interno comunicó que el plazo de entrega de la acción es el día 14 de agosto de 2023_x000a__x000a_17/10/2023: Mediante memorando No.20235510003473  del 29 de agosto  de 2023, el reponsable remitió evidencia:Informe Implementación PECDNS 2021-2023, el Grupo de Control Interno costató que la evidencia aportada no generan el cumplimiento de la misma por lo cual mediante memorando No. 20231200005993 del 17 de octubre de 2023 comunicó que se debe aportar Informe de Implementación correspondiente a la vigencia 2022. Adiconalmente se informó que se concede prórroga para el 24 de octubre de 2023._x000a__x000a_21/11/2023:  Medianete memorando No.20235510004373 del 3 de noviembre de 2023 el responsable remitió evidencias. El Grupo de Control Interno validó la información por lo cual mediante memorando No. 20231200006723 del 21 de noviembre de 2023 informo que para dar cierre a la  se debe remitir a el informe de implementación de la vigencia auditada para dar satisfactoriamente el cierre a la acción de la No conformidad No.1. _x000a__x000a_30/11/2023 Mediante memorando 20231200006893 del 24 de noviembre del 2023, se solicito al responsable las evidencias  de las acciones que se encuentran en estado abierto vencido._x000a__x000a_20/12/2023:  Mediante memorando 20235510005083  del 13  de diciembre del 2023 solicitó prórroga de la acción, mediante memorando No. xxxxx del xxxx el grupo de control interno concedió prórroga hasta el día xxxxxxx"/>
    <n v="307"/>
  </r>
  <r>
    <s v="AUDITORIA INTERNA "/>
    <n v="1043"/>
    <d v="2022-10-21T00:00:00"/>
    <x v="0"/>
    <s v="NO CONFORMIDAD No.2: DIRECCIÓN TERRITORIAL ANDES NORORIENTALES- PNN CATATUMBO BARÍ, EL COCUY, PISBA Y ÁREA DE ESTORAQUES:_x000a_En la verificación adelantada en la auditoría no se logró evidenciar asesoramiento por parte de la DTAN, al personal de las áreas protegidas en la estructuración y actualización de los Planes de Contingencia para Riesgo Público y en el desarrollo de la articulación interinstitucional, con las entidades involucradas con la problemática presente en las Áreas, incumpliendo la actividad 6 del Procedimiento AAMB_PR_07 Gestión del Riesgo Público V5."/>
    <s v="No hubo personal para acompañar a los Parques PNN CATATUMBO BARÍ, EL COCUY, PISBA Y ÁREA DE ESTORAQUES en el proceso de ajustes de los PCRP en la Vigencia 2020 - 2021"/>
    <s v="Administración y Manejo del Sistema de Parques Nacionales Naturales"/>
    <x v="5"/>
    <x v="15"/>
    <s v="x"/>
    <m/>
    <s v="Correctiva"/>
    <s v="Realizar acompañamiento a las AP en las PNN CATATUMBO BARÍ, EL COCUY, PISBA Y ÁREA DE ESTORAQUES en los ajsutes del PCRP par la vigencia 2021 - 2023"/>
    <x v="46"/>
    <x v="35"/>
    <n v="167"/>
    <x v="0"/>
    <s v="comunicaciones ( Email_ Oficio - Memorandos) acompañando proceso de asjutes de  los PCRP"/>
    <s v="CANTIDAD"/>
    <n v="4"/>
    <m/>
    <m/>
    <s v="PAULA ANDREA ARCINIEGAS"/>
    <m/>
    <m/>
    <m/>
    <x v="0"/>
    <x v="0"/>
    <s v="Se suscribe con Orfeo No 20221200012053 de fecha 26/12/2022_x000a_27/06/2023: Mediante memorando No. 20235510002123 de fecha 6 de junio de 2023, el responsable solicito modificación de la descripción de la acción de la No Conformidad No. 2._x000a__x000a_27/06/2023: : Mediante memorando No. 20231200003603  de fecha 28 de junio de 2023, el Grupo de Control Interno, informó que no se concede cambio a la descripción de la acción, debido a que está no cumple con la actividad No.6 del Procedimiento._x000a__x000a_12/07/2023:Mediante memorando No. 20235510002383 del 27 de junio de 2023, el Responsable remitió al Grupo de Control Interno, las evidencias del Plan de Mejoramiento por Procesos - Gestión._x000a__x000a_12/07/2023:  Mediante memorando Mediante memorando No.20231200004243 del 13 de julio de 2023 el Grupo de Control Interno informó que deben realizarse las acciones necesarias para dar cumplimiento a la acción_x000a__x000a_13/07/2023: Mediante memorando No. 20235510002393 del 27 de junio de 2023, el Responsable remitió al Grupo de Control Interno, solicitud pórroga para el día 30 de agosto de 2023_x000a__x000a_13/07/2023: Mediante memorando No. 20231200004253 del 13  de julio de 2023, el Grupo de Control Interno comunicó que el plazo de entrega de la acción es el día 14 de agosto de 2023_x000a__x000a_17/10/2023: Mediante memorando No.20235510003473 del 29 de agosto de 2023, el reponsable remitió solicutd de prórroga para el cumplimiento de la acción, el Grupo de Control Interno evaluó la justificiacón y mediante memorando No. 20231200005993  del 17 de octubte de 2023 informó la ampliación para la ejecución de la acción, con fecha del 15 de noviembre de 2023._x000a__x000a_30/11/2023 Mediante memorando 20231200006893 del 24 de noviembre del 2023, se solicito al responsable las evidencias  de las acciones que se encuentran en estado abierto vencido._x000a__x000a_20/12/2023:  Mediante memorando 20235510005083  del 13  de diciembre del 2023 solicitó prórroga de la acción, mediante memorando No. xxxxx del xxxx el grupo de control interno concedió prórroga hasta el día xxxxxxx_x000a__x000a_"/>
    <n v="308"/>
  </r>
  <r>
    <s v="AUDITORIA INTERNA "/>
    <n v="1044"/>
    <d v="2022-10-21T00:00:00"/>
    <x v="0"/>
    <s v="NO CONFORMIDAD No 4. DTAN, PNN COCUY, SUBDIRECCIÓN DE GESTIÓN Y MANEJO:_x000a_De la verificación realizada para el PNN Cocuy se evidencia que no se encuentra adoptada la actualización del plan de manejo mediante acto administrativo, sin que exista evidencia física o digital de los motivos que han impedido dicha adopción, incumpliendo el Procedimiento AMSPNN_PR_20 Actualización Instrumentos de Planeación V3"/>
    <s v="No se ha convocado una reunión con los tres niveles para revisar el tema que corresponde a la actualización del plan de manejo del PNN Cocuy"/>
    <s v="Administración y Manejo del Sistema de Parques Nacionales Naturales"/>
    <x v="5"/>
    <x v="15"/>
    <s v="x"/>
    <m/>
    <s v="Correctiva"/>
    <s v="Remitir a la Dirección Territorial el documento Plan de Emergencias y Contingencias por Desastres Naturales y Socio naturales - PECDNS actualizado, mediante el gestor documental Orfeo."/>
    <x v="47"/>
    <x v="34"/>
    <s v="CERRADA"/>
    <x v="1"/>
    <s v="Memorando enviados por Tecnico DTAN  con la convocatoria a reunión de los 3 niveles "/>
    <s v="CANTIDAD"/>
    <n v="1"/>
    <m/>
    <m/>
    <s v="ELSA ROSMERY LEÓN"/>
    <m/>
    <m/>
    <m/>
    <x v="1"/>
    <x v="13"/>
    <s v="Se suscribe con Orfeo No 20221200012053 de fecha 26/12/2022_x000a__x000a_12/07/2023:Mediante memorando No. 20235510002383 del 27 de junio de 2023, el Responsable remitió al Grupo de Control Interno, las evidencias del Plan de Mejoramiento por Procesos - Gestión._x000a__x000a_12/07/2023:  Mediante memorando Mediante memorando No.20231200004243 del 13 de julio de 2023 el Grupo de Control Interno informó que deben realizarse las acciones necesarias para dar cumplimiento a la acción_x000a__x000a_13/07/2023: Mediante memorando No. 20235510002393 del 27 de junio de 2023, el Responsable remitió al Grupo de Control Interno, solicitud pórroga para el día 30 de agosto de 2023_x000a__x000a_13/07/2023: Mediante memorando No. 20231200004253 del 13  de julio de 2023, el Grupo de Control Interno comunicó que el plazo de entrega de la acción es el día 14 de agosto de 2023_x000a__x000a_17/10/2023: Mediante memorando No.20235510003473  del 29 de agosto  de 2023, el reponsable remitió evidencia:Lista de asistencia del Análisis Plan de Manejo PNN El Cocuy, el Grupo de Control Interno costató que la evidencia aportada no generan el cumplimiento de la misma por lo cual mediante memorando No. 20231200005993 del 17 de octubre 2023 comunicó que se debe aportar documentación que indique la actualización del Plan de Manejo. Adiconalmente se informó que se concede prórroga para el 24 de octubre de 2023._x000a__x000a_21/11/2023:  Medianete memorando No.20235510004373 del 3 de noviembre de 2023 el responsable remitió evidencias. El Grupo de Control Interno validó la información por lo cual mediante memorando No. 20231200006723 del 21 de noviembre de 2023  socializó el cierre de la No conformidad No.4"/>
    <n v="309"/>
  </r>
  <r>
    <s v="SEGUIMIENTO MAPA DE RIESGOS"/>
    <n v="1046"/>
    <d v="2022-11-03T00:00:00"/>
    <x v="0"/>
    <s v="La RNN Puinawai no Presentó los reportes  del protocolo de PVC conforme a los lineamientos establecidos en el documento vigente de PVC,  para la revisión del Nivel Territorial y validación del Nivel Central, incumpliendo la generación de evidencias establecidas en el Riesgo No. 22 del proceso Autoridad Ambiental como son los _x000a_informes trimestrales del protocolo de PVC."/>
    <s v="La RNN Puinawai no cuenta con personal para avanzar en la formulación e implementación del Protocolo de Prevención, Vigilancia y Control, que le permita dar cumplimiento al reporte cuatrimestral del riesgo No. 22, consistente en la generación de informes trimestrales de PVC."/>
    <s v="Autoridad Ambiental"/>
    <x v="1"/>
    <x v="23"/>
    <s v="x"/>
    <m/>
    <s v="De Corrección"/>
    <s v="Identificar y socializar al interior de la RNN Puinawai los documentos: Informe trimestral de acciones de PVC, Programación de trimestral de recorridos de PVC, Ejecución trimestral de recorridos de PVC, procedimiento Prevención, Vigilancia y Control, Lineamiento de prevención, vigilancia y control, Lineamientos para la Formulación e Implementación de Protocolos de PVC, del proceso Autoridad Ambiental."/>
    <x v="48"/>
    <x v="36"/>
    <s v="CERRADA"/>
    <x v="1"/>
    <s v="Acta de socialización"/>
    <s v="CANTIDAD"/>
    <n v="1"/>
    <m/>
    <m/>
    <s v="ELSA ROSMERY LEÓN"/>
    <m/>
    <m/>
    <m/>
    <x v="1"/>
    <x v="14"/>
    <s v="Suscrito mediante orfeo No 20221200011473 del 06-12-2022_x000a_GCI 20/04/2023: Mediante orfeo no. 20235000001693   de fecha 16-02-2023 el responsable solicitó prórroga para el cumplimiento del Plan de Mejoramiento para la fecha 29/05/2023 , a razón de  que los procesos de contratación se encuentan en proceso. _x000a_GCI:20/04/2023: El Grupo de Control Interno mediante memorando no.20235000001693 de  fecha 16-02-2023 concedió la prórroga para el cumplimiento del Plan de Mejoramiento _x000a_30/11/2023 Mediante memorando 20231200006863 del 24 de noviembre del 2023, se solicito al responsable las evidencias  de las acciones que se encuentran en estado abierto vencido._x000a__x000a_27/12/2023: Cerrada mediante memroando No. 20231200005183 del 14 de spetiembre de 2023"/>
    <n v="310"/>
  </r>
  <r>
    <s v="SEGUIMIENTO MAPA DE RIESGOS"/>
    <m/>
    <d v="2022-11-03T00:00:00"/>
    <x v="0"/>
    <s v="La RNN Puinawai no Presentó los reportes  del protocolo de PVC conforme a los lineamientos establecidos en el documento vigente de PVC,  para la revisión del Nivel Territorial y validación del Nivel Central, incumpliendo la generación de evidencias establecidas en el Riesgo No. 22 del proceso Autoridad Ambiental como son los _x000a_informes trimestrales del protocolo de PVC."/>
    <s v="La RNN Puinawai no cuenta con personal para avanzar en la formulación e implementación del Protocolo de Prevención, Vigilancia y Control, que le permita dar cumplimiento al reporte cuatrimestral del riesgo No. 22, consistente en la generación de informes trimestrales de PVC."/>
    <s v="Autoridad Ambiental"/>
    <x v="1"/>
    <x v="23"/>
    <s v="x"/>
    <m/>
    <s v="Correctiva"/>
    <s v="Incluir en el ejercicio de planeación para la vigencia 2023 la contratación por prestación de servicios de un profesional para abordar los temas asociados al proceso Autoridad Ambienta."/>
    <x v="48"/>
    <x v="36"/>
    <s v="CERRADA"/>
    <x v="1"/>
    <s v="Profesional vinculado mediante Contrato de prestación de servicios"/>
    <s v="CANTIDAD"/>
    <n v="1"/>
    <m/>
    <m/>
    <s v="RAYMON GUILLERMO SALES CONTRERAS"/>
    <m/>
    <m/>
    <m/>
    <x v="1"/>
    <x v="14"/>
    <s v="Suscrito mediante orfeo No 20221200011473 del 06-12-2022_x000a_GCI 20/04/2023: Mediante orfeo no. 20235000001693   de fecha 16-02-2023 el responsable solicitó prórroga para el cumplimiento del Plan de Mejoramiento para la fecha 29/05/2023 , a razón de  que los procesos de contratación se encuentan en proceso. _x000a_GCI:20/04/2023: El Grupo de Control Interno mediante memorando no.20235000001693 de  fecha 16-02-2023 concedió la prórroga para el cumplimiento del Plan de Mejoramiento _x000a_Se concedió prorroga mediante orfeo radicado No 20231200003283 del 14-06-2023 _x000a_30/11/2023 Mediante memorando 20231200006863 del 24 de noviembre del 2023, se solicito al responsable las evidencias  de las acciones que se encuentran en estado abierto vencido._x000a__x000a__x000a_27/12/2023: Cerrada mediante memroando No. 20231200005183 del 14 de spetiembre de 2023"/>
    <n v="311"/>
  </r>
  <r>
    <s v="SEGUIMIENTO MAPA DE RIESGOS"/>
    <m/>
    <d v="2022-11-03T00:00:00"/>
    <x v="0"/>
    <s v="La RNN Puinawai no Presentó los reportes  del protocolo de PVC conforme a los lineamientos establecidos en el documento vigente de PVC,  para la revisión del Nivel Territorial y validación del Nivel Central, incumpliendo la generación de evidencias establecidas en el Riesgo No. 22 del proceso Autoridad Ambiental como son los _x000a_informes trimestrales del protocolo de PVC."/>
    <s v="La RNN Puinawai no cuenta con personal para avanzar en la formulación e implementación del Protocolo de Prevención, Vigilancia y Control, que le permita dar cumplimiento al reporte cuatrimestral del riesgo No. 22, consistente en la generación de informes trimestrales de PVC."/>
    <s v="Autoridad Ambiental"/>
    <x v="1"/>
    <x v="23"/>
    <s v="x"/>
    <m/>
    <s v="Correctiva"/>
    <s v="Generar e implementar el protocolo de prevención, Vigilancia y Control, de conformidad con los documentos del Sistema de Gestión Integrado, del Proceso Autoridad Ambiental."/>
    <x v="49"/>
    <x v="36"/>
    <s v="CERRADA"/>
    <x v="1"/>
    <s v="Protocolo de PVC formulado y en implementación"/>
    <s v="CANTIDAD"/>
    <n v="1"/>
    <m/>
    <m/>
    <s v="RAYMON GUILLERMO SALES CONTRERAS"/>
    <m/>
    <m/>
    <m/>
    <x v="1"/>
    <x v="1"/>
    <s v="Suscrito mediante orfeo No 20221200011473 del 06-12-2022_x000a_Se concedió prorroga mediante orfeo radicado No 20231200003283 del 14-06-2023 _x000a_30/11/2023 Mediante memorando 20231200006863 del 24 de noviembre del 2023, se solicito al responsable las evidencias  de las acciones que se encuentran en estado abierto vencido._x000a__x000a_27/12/2023: Mediante memorando No.  20235000015933 del 12 de diciembre de 2023 el responsable remitió evidencias para el cierre de la acción,  el Grupo de Control Interno valido las evidencias, por lo cual mediante memorando No. 20231200008513 del 27 de diciembre de 2023 socializó el cierre de la acción."/>
    <n v="312"/>
  </r>
  <r>
    <s v="AUDITORIA INTERNA "/>
    <n v="1047"/>
    <d v="2022-06-23T00:00:00"/>
    <x v="0"/>
    <s v="En cumplimiento del marco normativo de la la Resolución No 321 de 2015, modificada por la Resolución 538 de 2015,_x000a_de acuerdo a la racionalización de trámites, se evidencia que no se ha implementado por la Subdirección Administrativa_x000a_y Financiera, y el Grupo de Tecnologías de la Información y las Comunicaciones GTIC, el software y/o herramienta_x000a_liquidadora de servicios de evaluación y seguimiento de los trámites de la entidad."/>
    <s v="No se definieron las reglas de negocio que permiten finalizar el desarrollo para implementar el modulo  liquidador. _x000a_"/>
    <s v="Gestión de Tecnologías y Seguridad de la Información"/>
    <x v="2"/>
    <x v="24"/>
    <m/>
    <s v="x"/>
    <s v="Correctiva"/>
    <s v="Dar cumplimiento a la solicitud realizada por el Usuario  para la liquidación de trámites a traves de la Ventanilla ünica. "/>
    <x v="43"/>
    <x v="28"/>
    <n v="-61"/>
    <x v="2"/>
    <s v="URL en la pagina web para el ingreso a VU (Modulo liquidador trámites)"/>
    <s v="CANTIDAD"/>
    <n v="1"/>
    <m/>
    <m/>
    <s v="CARLOS FREDY REY"/>
    <m/>
    <m/>
    <m/>
    <x v="0"/>
    <x v="0"/>
    <s v="Suscrito mediante orfeo No 20221200011503 del 06-12-2022_x000a_28/06/2023: Se radica el memorando N° 20231200003703, a través del cual se solicita al proceso responsable de Tecnologías de la Información y Comunicaciones, enviar las evidencias de las acciones que vencen el 30 de junio de 2023._x000a__x000a_17/07/2023: mediante memoranto N° 20231200004333 del 18 de julio de 20123, el Grupo de Control Interno aprueba la prorroga solicitada a través del memorando No. 20231600157813 del 12 de julio de 2023 por el Grupo Tecnologías de la Información y las Comunicaciones, por lo que se procederá a realizar el ajuste de la fecha de cumplimiento al 30 de septiembre de 2023 para la acción planteada._x000a__x000a_29/09/2023: a través de memorando No. 20231200005283 del día 29 de septiembre de 2023 se solicitó al coordinador del Grupo de Tecnologías y Seguridad de la Información, enviar las evidencias de cumplimiento correspondientes a la acción planteada para este Plan de Mejoramiento. Se radica el memorando N° 20231200003703, a través del cual se solicita al proceso responsable de Tecnologías de la Información y Comunicaciones, enviar las evidencias de las acciones que vencen el 30 de junio de 2023._x000a__x000a_17/07/2023: mediante memoranto N° 20231200004333 del 18 de julio de 20123, el Grupo de Control Interno aprueba la prorroga solicitada a través del memorando No. 20231600157813 del 12 de julio de 2023 por el Grupo Tecnologías de la Información y las Comunicaciones, por lo que se procederá a realizar el ajuste de la fecha de cumplimiento al 30 de septiembre de 2023 para la acción planteada._x000a__x000a_29/09/2023: a través de memorando No. 20231200005283 del día 29 de septiembre de 2023 se solicitó al coordinador del Grupo de Tecnologías y Seguridad de la Información, enviar las evidencias de cumplimiento correspondientes a la acción planteada para este Plan de Mejoramiento._x000a__x000a_12/10/2023: A través del memorando No. 20231600158893 del 10 de octubre de 2023, el grupo responsable informa que no ha podido cumplir con la acción propuesta, por lo que el GCI emitirá un memorando nuevo solicitando una nueva fecha de entrega. _x000a__x000a_24/10/2023: A través de memorando No. 20231200006103 del 23 de octubre de 2023, el GCI solicita al grupo responsable informar la nueva fecha de entrega de la acción pendiente._x000a__x000a_16/11/2023: a través de memorando No. 20231600159333 del 26 de octubre de 2023, el proceso responsable solicita prorroga para el cumplimiuento de la acción propuesta._x000a__x000a_28/11/2023: mediante memorando No 20231200006553 del 14 de noviembre de 2023 se aprueba solicitud de prorroga hasta el 30 de junio de 2024"/>
    <n v="313"/>
  </r>
  <r>
    <s v="AUDITORIA INTERNA "/>
    <m/>
    <d v="2022-06-23T00:00:00"/>
    <x v="0"/>
    <s v="En cumplimiento del marco normativo de la la Resolución No 321 de 2015, modificada por la Resolución 538 de 2015,_x000a_de acuerdo a la racionalización de trámites, se evidencia que no se ha implementado por la Subdirección Administrativa_x000a_y Financiera, y el Grupo de Tecnologías de la Información y las Comunicaciones GTIC, el software y/o herramienta_x000a_liquidadora de servicios de evaluación y seguimiento de los trámites de la entidad."/>
    <s v="No se definieron las reglas de negocio que permiten finalizar el desarrollo para implementar el modulo  liquidador. _x000a_"/>
    <s v="Gestión de Tecnologías y Seguridad de la Información"/>
    <x v="2"/>
    <x v="24"/>
    <m/>
    <s v="x"/>
    <s v="De Corrección"/>
    <s v="Atender los parametros solicitados al GTEA para la liquidación de trámites. "/>
    <x v="43"/>
    <x v="7"/>
    <s v="CERRADA"/>
    <x v="1"/>
    <s v="Memorando Orfeo parametros solicitados"/>
    <s v="CANTIDAD"/>
    <n v="1"/>
    <m/>
    <m/>
    <s v="CARLOS FREDY REY"/>
    <m/>
    <m/>
    <m/>
    <x v="1"/>
    <x v="15"/>
    <s v="Suscrito mediante orfeo No 20221200011503 del 06-12-2022_x000a__x000a_28/06/2023: Se radica el memorando N° 20231200003703, a través del cual se solicita al proceso responsable de Tecnologías de la Información y Comunicaciones, enviar las evidencias de las acciones que vencen el 30 de junio de 2023._x000a__x000a_17/07/2023: mediante memoranto N° 20231200004333 del 18 de julio de 20123, el Grupo de Control Interno aprueba la prorroga solicitada a través del memorando No. 20231600157813 del 12 de julio de 2023 por el Grupo Tecnologías de la Información y las Comunicaciones, por lo que se procederá a realizar el ajuste de la fecha de cumplimiento al 30 de septiembre de 2023 para la acción planteada._x000a__x000a_29/09/2023: a través de memorando No. 20231200005283 del día 29 de septiembre de 2023 se solicitó al coordinador del Grupo de Tecnologías y Seguridad de la Información, enviar las evidencias de cumplimiento correspondientes a la acción planteada para este Plan de Mejoramiento._x000a__x000a_23/10/2023: a través de memorando No. 20231600158703 del 28 de septiembre de 2023 el procesos responsable remite el memorando donde solicita los parametros a tener en cuenta para la programación del software, como fórmulas, variables, valores y demás datos pertinentes._x000a__x000a_24/10/2023: A través del memorando No. 20231200006213 del 24 de octubre de 2023, el Grupo de Control Interno solicitó al proceso proceso responsable sopotar las evidencias para proceder con el cierre de la acción._x000a__x000a_28/11/2023: a través de memorando No. 20231200006843 del 23 de noviembre de 2023 se informa al responsable de proceso sobre el cierre de la acción propuesta._x000a__x000a_"/>
    <n v="314"/>
  </r>
  <r>
    <s v="AUDITORIA INTERNA "/>
    <n v="1048"/>
    <d v="2022-10-24T00:00:00"/>
    <x v="1"/>
    <s v="OBSERVACIÓN 7: Al verificar las evidencias aportadas por el proceso de Gestión Financiera, respecto al cumplimiento de la actividad No 10, del procedimiento Recepción de información financiera de los convenios, proyectos de cooperación nacional no oficial e internacional para registros en los estados financieros, en cuanto a la retroalimentación trimestral por información pendiente, incoherencias u otras temas específicos, no se cumple con lo establecido respecto a la remisión del memorando, así como tampoco se evidencia el cumplimiento de la periodicidad de la misma que indica “Trimestralmente”, toda vez que, no se está remitiendo la información de manera oportuna por parte de la Oficina Asesora de Planeación, dentro de los tiempos establecidos."/>
    <m/>
    <s v="Gestión de Recursos Financieros"/>
    <x v="2"/>
    <x v="25"/>
    <m/>
    <s v="x"/>
    <s v="De Mejora"/>
    <s v="Solicitar al Grupo de Gestión Financiera la modificación de los siguientes documentos:_x000a_Procedimiento Recepción de información financiera de los convenios/proyectos de cooperación nacional no oficial e internacional para registro en los estados financieros código GRFN_PR_23_x000a_y  manual de políticas contables operativas y anexos código GRFN_MN_01, _x000a_En lo relacionado a los plazos y responsabilidades de la Oficina Asesora de Planeación, con el objetivo de ajustar la periodicidad de la remisión y el control de la información de los proyectos de cooperación internacionales de la Entidad como insumo entregado por la OAP y estandarizar los dos documentos, teniendo en cuenta el marco normativo y que la actividad depende de terceros, y generar la revisión del documento previa oficialización por la Jefe Oficina Asesora de Planeación"/>
    <x v="50"/>
    <x v="37"/>
    <s v="CERRADA"/>
    <x v="1"/>
    <s v="Comunicación y/o asistencia con los aportes de la OAP al Grupo de Gestión de Recursos Financieros."/>
    <s v="CANTIDAD"/>
    <n v="1"/>
    <m/>
    <m/>
    <s v="ELSA ROSMERY LEÓN"/>
    <m/>
    <m/>
    <m/>
    <x v="1"/>
    <x v="16"/>
    <s v="Suscripción Plan de mejoramiento  mediante memorando No 20221200011923 de fecha 22 de diciembre del 2022._x000a__x000a_15/06/2023:  Mediante memorandoNo.20231400001593 de fecha 13 de junio de 2023, el Responsable solicitó prórroga para el cumplimiento de las acciones para el día 30 de octubre de 2023, ya que no cuentan con la evidencia. _x000a__x000a_15/06/2023: Mediante memorando No. 20231200003343 de fecha 15 de junio de 2023, el Grupo de Control Interno aprobó la prórroga para el cumplimiento de la acción de mejora._x000a__x000a_15/12/2023: Mediante memorando No.20231200007193  del 4 de diciembre de 2023, se requirio evidencias de las acciones que se encuenrtan en estado abierto vencidas con el fin de actualizar la matriz._x000a__x000a_15/12/2023 : Mediante memorando No. 20231200008113 del 14 diciembre de 2023 se socializó el cierre acción de la observación no. 7."/>
    <n v="315"/>
  </r>
  <r>
    <s v="AUDITORIA INTERNA "/>
    <n v="1049"/>
    <d v="2022-10-24T00:00:00"/>
    <x v="1"/>
    <s v="Al verificar las evidencias aportadas por el proceso de Gestión Financiera, respecto al cumplimiento de la actividad No 10, del procedimiento Recepción de información financiera de los convenios, proyectos de cooperación nacional no oficial e internacional para registros en los estados financieros, en cuanto a la retroalimentación trimestral por información pendiente, incoherencias u otras temas específicos, no se cumple con lo establecido respecto a la remisión del memorando, así como tampoco se evidencia el cumplimiento de la periodicidad de la misma que indica “Trimestralmente”, toda vez que, no se está remitiendo la información de manera oportuna por parte de la Oficina Asesora de Planeación, dentro de los tiempos establecidos."/>
    <m/>
    <s v="Gestión de Recursos Financieros"/>
    <x v="2"/>
    <x v="4"/>
    <m/>
    <s v="x"/>
    <s v="De Mejora"/>
    <s v="Oficialización de los cambios solicitados en los documentos:_x000a_Procedimiento Recepción de información financiera de los convenios/proyectos de cooperación nacional no oficial e internacional para registro en los estados financieros código GRFN_PR_23 y_x000a_Manual de políticas contables operativas y anexos código GRFN_MN_01, en lo relacionado _x000a_a las responsabilidad de la OAP para los Proyectos de Cooperación Nacional o Internacional."/>
    <x v="50"/>
    <x v="31"/>
    <n v="305"/>
    <x v="0"/>
    <s v="Procedimiento Recepción de información financiera de los convenios/proyectos de cooperación nacional no oficial e internacional para registro en los estados financieros código GRFN_PR_23 _x000a_manual de políticas contables operativas y anexos código      GRFN_MN_01 actualizado y oficializado"/>
    <s v="CANTIDAD"/>
    <n v="1"/>
    <m/>
    <m/>
    <s v="LUIS EBERTO COCA GONZÁLEZ"/>
    <m/>
    <m/>
    <m/>
    <x v="0"/>
    <x v="0"/>
    <s v="Suscripción Plan de mejoramiento  mediante memorando No 20221200011923 de fecha 22 de diciembre del 2022._x000a__x000a_15/12/2023: Mediante memorando No. 20231200007223 del 4 de diciembre de 2023, se requirio evidencias de las acciones que se encuenrtan en estado abierto vencidas con el fin de actualizar la matriz."/>
    <n v="316"/>
  </r>
  <r>
    <s v="AUDITORIA INTERNA "/>
    <n v="1050"/>
    <d v="2022-05-20T00:00:00"/>
    <x v="0"/>
    <s v="NO CONFORMIDAD No.1: DIRECCIÓN TERRITORIAL CARIBE_x000a_Como resultado de la verificación realizada en el desarrollo del Procedimiento Seguimiento a la Emisión y Entrega de Informes Financieros en los Contratos de Prestación de Servicios Ecoturísticos Comunitarios, se evidencia el incumplimiento del punto del control de la actividad No 9 relacionado con la Certificación debidamente firmada del valor de la cuota de remuneración del contrato de prestación de servicios comunitarios No 001 de 2008, suscrito conla Empresa Comunitaria Nativos Activos y el Parque Nacional Natural Corales del Rosario y de San Bernardo para la vigencia 2021."/>
    <s v="Porque no  realizaba una planeación adecuada  para llevar a cabo  todas las actividades que tenía a cargo"/>
    <s v="Gestión de Recursos Financieros"/>
    <x v="0"/>
    <x v="1"/>
    <m/>
    <s v="x"/>
    <s v="Correctiva"/>
    <s v="Establecer  cronograma a la DT indicando la fechas en que deben realizarse los desplazamientos a las APs para las visitas de revisión, durante la vigencia 2023"/>
    <x v="51"/>
    <x v="21"/>
    <n v="427"/>
    <x v="0"/>
    <s v="Cronograma de desplazamientos "/>
    <s v="CANTIDAD"/>
    <n v="1"/>
    <m/>
    <m/>
    <s v="ELSA ROSMERY LEÓN"/>
    <m/>
    <m/>
    <m/>
    <x v="0"/>
    <x v="0"/>
    <s v="Suscripción Plan de mejoramiento  mediante memorando No 20221200011913 de fecha 22 de diciembre del 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 y se procede al cierre._x000a__x000a_23/06/2023: mediante memorando 20231200003393 del 23 de junio de 2023 el GCI dió respuesta a la solicitud de cierre._x000a__x000a_30/11/2023 Mediante memorando No.20231200006923 del 24 de noviembre del 2023, se solicito al responsable las evidencias  de las acciones que se encuentran en estado abierto vencido."/>
    <n v="317"/>
  </r>
  <r>
    <s v="AUDITORIA INTERNA "/>
    <m/>
    <d v="2022-05-20T00:00:00"/>
    <x v="0"/>
    <s v="NO CONFORMIDAD No.1: DIRECCIÓN TERRITORIAL CARIBE_x000a_Como resultado de la verificación realizada en el desarrollo del Procedimiento Seguimiento a la Emisión y Entrega de Informes Financieros en los Contratos de Prestación de Servicios Ecoturísticos Comunitarios, se evidencia el incumplimiento del punto del control de la actividad No 9 relacionado con la Certificación debidamente firmada del valor de la cuota de remuneración del contrato de prestación de servicios comunitarios No 001 de 2008, suscrito conla Empresa Comunitaria Nativos Activos y el Parque Nacional Natural Corales del Rosario y de San Bernardo para la vigencia 2021."/>
    <s v="Porque no  realizaba una planeación adecuada  para llevar a cabo  todas las actividades que tenía a cargo"/>
    <s v="Gestión de Recursos Financieros"/>
    <x v="0"/>
    <x v="1"/>
    <m/>
    <s v="x"/>
    <s v="Correctiva"/>
    <s v="Efectuar el diligenciamiento de la matriz de comisiones en el tiempo establecido"/>
    <x v="51"/>
    <x v="27"/>
    <n v="152"/>
    <x v="0"/>
    <s v="Matriz de comisiones "/>
    <s v="CANTIDAD"/>
    <n v="10"/>
    <m/>
    <m/>
    <s v="FANNY SABOGAL AGUDELO"/>
    <m/>
    <m/>
    <m/>
    <x v="0"/>
    <x v="0"/>
    <s v="Suscripción Plan de mejoramiento  mediante memorando No 20221200011913 de fecha 22 de diciembre del 2022."/>
    <n v="318"/>
  </r>
  <r>
    <s v="AUDITORIA INTERNA "/>
    <n v="1051"/>
    <d v="2022-05-20T00:00:00"/>
    <x v="0"/>
    <s v="NO CONFORMIDAD No.2: DIRECCIÓN TERRITORIAL CARIBE- DIRECCIÓN TERRITORIAL ORINOQUIA_x000a_Como resultado de la verificación realizada en el desarrollo del Procedimiento Seguimiento a la Emisión y Entrega de Informes Financieros en los Contratos de Prestación de Servicios Ecoturísticos Comunitarios, se evidencia el incumplimiento en la periodicidad establecida en la actividad No 14 relacionado con la causación de la cuota de remuneración con las empresas comunitarias con las cuales se tienen suscritos los contratos de prestación de servicios Ecoturísticos Comunitarios."/>
    <s v="Porque no  realizaba una planeación adecuada  para llevar a cabo  todas las actividades que tenía a cargo"/>
    <s v="Gestión de Recursos Financieros"/>
    <x v="0"/>
    <x v="1"/>
    <m/>
    <s v="x"/>
    <s v="Correctiva"/>
    <s v="Establecer  cronograma a la DT indicando la fechas en que deben realizarse los desplazamientos a las APs para las visitas de revisión, durante la vigencia 2023"/>
    <x v="51"/>
    <x v="21"/>
    <n v="427"/>
    <x v="0"/>
    <s v="Cronograma de desplazamientos "/>
    <s v="CANTIDAD"/>
    <n v="1"/>
    <m/>
    <m/>
    <s v="ELSA ROSMERY LEÓN"/>
    <m/>
    <m/>
    <m/>
    <x v="0"/>
    <x v="0"/>
    <s v="Suscripción Plan de mejoramiento  mediante memorando No 20221200011913 de fecha 22 de diciembre del 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 y se procede al cierre._x000a__x000a_23/06/2023: mediante memorando 20231200003393 del 23 de junio de 2023 el GCI dió respuesta a la solicitud de cierre._x000a__x000a_30/11/2023 Mediante memorando No.20231200006923 del 24 de noviembre del 2023, se solicito al responsable las evidencias  de las acciones que se encuentran en estado abierto vencido."/>
    <n v="319"/>
  </r>
  <r>
    <s v="AUDITORIA INTERNA "/>
    <m/>
    <d v="2022-05-20T00:00:00"/>
    <x v="0"/>
    <s v="NO CONFORMIDAD No.2: DIRECCIÓN TERRITORIAL CARIBE- DIRECCIÓN TERRITORIAL ORINOQUIA_x000a_Como resultado de la verificación realizada en el desarrollo del Procedimiento Seguimiento a la Emisión y Entrega de Informes Financieros en los Contratos de Prestación de Servicios Ecoturísticos Comunitarios, se evidencia el incumplimiento en la periodicidad establecida en la actividad No 14 relacionado con la causación de la cuota de remuneración con las empresas comunitarias con las cuales se tienen suscritos los contratos de prestación de servicios Ecoturísticos Comunitarios."/>
    <s v="Porque no  realizaba una planeación adecuada  para llevar a cabo  todas las actividades que tenía a cargo"/>
    <s v="Gestión de Recursos Financieros"/>
    <x v="0"/>
    <x v="1"/>
    <m/>
    <s v="x"/>
    <s v="Correctiva"/>
    <s v="Efectuar el diligenciamiento de la matriz de comisiones en el tiempo establecido"/>
    <x v="51"/>
    <x v="27"/>
    <n v="152"/>
    <x v="0"/>
    <s v="Matriz de comisiones "/>
    <s v="CANTIDAD"/>
    <n v="12"/>
    <m/>
    <m/>
    <s v="FANNY SABOGAL AGUDELO"/>
    <m/>
    <m/>
    <m/>
    <x v="0"/>
    <x v="0"/>
    <s v="Suscripción Plan de mejoramiento  mediante memorando No 20221200011913 de fecha 22 de diciembre del 2022."/>
    <n v="320"/>
  </r>
  <r>
    <s v="AUDITORIA INTERNA "/>
    <n v="1052"/>
    <d v="2022-05-20T00:00:00"/>
    <x v="0"/>
    <s v="NO CONFORMIDAD No.3: GRUPO DE GESTIÓN FINANCIERA- DIRECCIÓN TERRITORIAL CARIBE -_x000a_DIRECCIÓN TERRITORIAL AMAZONIA- DIRECCIÓN TERRITORIAL ORINOQUIA- DIRECCIÓN TERRITORIAL_x000a_ANDES OCCIDENTALES._x000a_Se reflejan saldos en bancos como resultado de la no ejecución total de los recursos solicitados como PAC por_x000a_algunas Direcciones Territoriales, incumpliendo el indicador establecido que define que no se deben mantener recursos financieros en bancos que ya se encuentran obligados y programados para pagos, incumplimiento también en los indicadores INPANUT (Indicador del PAC No utilizado), y en el indicador de saldo Documentos de recaudo por clasificar (60 días de plazo) , sin embargo se siguen asignando recursos por parte del Grupo de Gestión Financiera lo que no permite garantizar el cumplimiento de las directrices establecidas por el Ministerio de Hacienda y Crédito Público (MHCP) y lineamientos internos de la Circular para Ejecución de PAC, no reflejan eficacia en aras de asegurar su cumplimiento"/>
    <s v=" Porque no se realizan depuraciones, seguimientos y análisis correspondientes que conlleven a implementar acciones correctivas a tiempo."/>
    <s v="Gestión de Recursos Financieros"/>
    <x v="0"/>
    <x v="1"/>
    <m/>
    <s v="x"/>
    <s v="Correctiva"/>
    <s v="Realizar comités de seguimiento mensual de verificación de depuración de  los saldos de las cuentas contables"/>
    <x v="51"/>
    <x v="27"/>
    <n v="152"/>
    <x v="0"/>
    <s v="Actas de seguimiento"/>
    <s v="CANTIDAD"/>
    <n v="12"/>
    <m/>
    <m/>
    <s v="ELSA ROSMERY LEÓN"/>
    <m/>
    <m/>
    <m/>
    <x v="0"/>
    <x v="0"/>
    <s v="Suscripción Plan de mejoramiento  mediante memorando No 20221200011913 de fecha 22 de diciembre del 2022."/>
    <n v="321"/>
  </r>
  <r>
    <s v="AUDITORIA INTERNA "/>
    <n v="1053"/>
    <d v="2022-05-20T00:00:00"/>
    <x v="0"/>
    <s v="NO CONFORMIDAD No.6: DIRECCION TERRITORIAL CARIBE- GRUPO DE GESTIÓN FINANCIERA_x000a_Se evidencian saldos de vigencias anteriores en la cuenta 190603 AVANCES PARA VIÁTICOS Y GASTOS DE VIAJE (PARQUES NACIONALES Y SUBCUENTA FONAM - PNNC) como el correspondiente a la DTAM por valor_x000a_de $833.333 desde el 01 de enero de 2018 y el de la DTCA por valor de $410.840, se evidencia que no se realizó_x000a_la verificación y análisis que permitiera legalizar estos anticipos con la Direcciones Territoriales correspondientes."/>
    <s v="Porque dado que los saldos de otras cuentas eran mas elevados se priorizaron las depuraciones de acuerdo a ese criterio."/>
    <s v="Gestión de Recursos Financieros"/>
    <x v="0"/>
    <x v="1"/>
    <m/>
    <s v="x"/>
    <s v="Correctiva"/>
    <s v="Realizar comités de seguimiento mensual de verificación de depuración de  los saldos de las cuentas contables"/>
    <x v="51"/>
    <x v="27"/>
    <n v="152"/>
    <x v="0"/>
    <s v="Actas de seguimiento"/>
    <s v="CANTIDAD"/>
    <n v="12"/>
    <m/>
    <m/>
    <s v="ELSA ROSMERY LEÓN"/>
    <m/>
    <m/>
    <m/>
    <x v="0"/>
    <x v="0"/>
    <s v="Suscripción Plan de mejoramiento  mediante memorando No 20221200011913 de fecha 22 de diciembre del 2022."/>
    <n v="322"/>
  </r>
  <r>
    <s v="AUDITORIA INTERNA "/>
    <n v="1054"/>
    <d v="2022-05-20T00:00:00"/>
    <x v="0"/>
    <s v="NO CONFORMIDAD No. 9: DIRECCIÓN TERRITORIAL CARIBE_x000a_De acuerdo con la Actividad No. 3 del Procedimiento Sostenibilidad Contable, no se evidenciaron como lo establece el punto de control “…Anexo al Informe Descriptivo PCIC - Seguimiento Información Contable (Trimestral)…”, los correos electrónicos correspondientes a las Direcciones Territoriales Caribe y Pacifico, informando el cierre de la vigencia."/>
    <s v=" Por falta de conocimiento y de seguimiento a la aplicación y cumplimiento de cada una de las actividades y puntos de control que describe el procedimiento."/>
    <s v="Gestión de Recursos Financieros"/>
    <x v="0"/>
    <x v="1"/>
    <m/>
    <s v="x"/>
    <s v="Correctiva"/>
    <s v="Socializar el Procedimiento Sostenibilidad Contable con el equipo interno de trabajo."/>
    <x v="46"/>
    <x v="21"/>
    <n v="427"/>
    <x v="0"/>
    <s v="listado de asistencia con ayuda de memoria"/>
    <s v="CANTIDAD"/>
    <n v="1"/>
    <m/>
    <m/>
    <s v="ELSA ROSMERY LEÓN"/>
    <m/>
    <m/>
    <m/>
    <x v="0"/>
    <x v="0"/>
    <s v="Suscripción Plan de mejoramiento  mediante memorando No 20221200011913 de fecha 22 de diciembre del 2022._x000a_06/06/20023: Mediante memorando No.20231200002913 de fecha 23 de mayo de 2023, se requirió al responsable evidencia de las acciones vencidas ._x000a__x000a_23/06/2023: mediante memorando 20236500002033 del 30 de mayo de 2023 la DTCA informa que las evidencias se encuentran disponibles en el drive, las cuales fueron verificadas por parte del GCI y se procede al cierre._x000a__x000a_23/06/2023: mediante memorando 20231200003393 del 23 de junio de 2023 el GCI dió respuesta a la solicitud de cierre._x000a__x000a_30/11/2023 Mediante memorando No.20231200006923 del 24 de noviembre del 2023, se solicito al responsable las evidencias  de las acciones que se encuentran en estado abierto vencido._x000a_"/>
    <n v="323"/>
  </r>
  <r>
    <s v="AUDITORIA INTERNA "/>
    <m/>
    <d v="2022-05-20T00:00:00"/>
    <x v="0"/>
    <s v="NO CONFORMIDAD No. 9: DIRECCIÓN TERRITORIAL CARIBE_x000a_De acuerdo con la Actividad No. 3 del Procedimiento Sostenibilidad Contable, no se evidenciaron como lo establece el punto de control “…Anexo al Informe Descriptivo PCIC - Seguimiento Información Contable (Trimestral)…”, los correos electrónicos correspondientes a las Direcciones Territoriales Caribe y Pacifico, informando el cierre de la vigencia."/>
    <s v=" Por falta de conocimiento y de seguimiento a la aplicación y cumplimiento de cada una de las actividades y puntos de control que describe el procedimiento7"/>
    <s v="Gestión de Recursos Financieros"/>
    <x v="0"/>
    <x v="1"/>
    <m/>
    <s v="x"/>
    <s v="Correctiva"/>
    <s v="Realizar  seguimiento mensual del cumplimiento de las actividad N 3 del Procedimiento Sostenibilidad Contable."/>
    <x v="51"/>
    <x v="27"/>
    <n v="152"/>
    <x v="0"/>
    <s v="correos electrónicos  informando el cierre de la_x000a_vigencia."/>
    <s v="CANTIDAD"/>
    <n v="10"/>
    <m/>
    <m/>
    <s v="FANNY SABOGAL AGUDELO"/>
    <m/>
    <m/>
    <m/>
    <x v="0"/>
    <x v="0"/>
    <s v="Suscripción Plan de mejoramiento  mediante memorando No 20221200011913 de fecha 22 de diciembre del 2022."/>
    <n v="324"/>
  </r>
  <r>
    <s v="AUDITORIA INTERNA "/>
    <n v="1055"/>
    <d v="2022-05-20T00:00:00"/>
    <x v="0"/>
    <s v="NO CONFORMIDAD No.10: DIRECCIÓN TERRITORIAL CARIBE- DIRECCIÓN TERRITORIAL ANDES NORORIENTALES- DIRECCIÓN TERRITORIAL PACIFICO:_x000a_Al verificar las certificaciones correspondiente de la información registrada en la matriz de ingresos de visitantes por cada área protegida, se evidencia que las Direcciones Territoriales están incumpliendo lo relacionado con: “…Esta información debe ser remitida dentro de los seis primeros días calendario del mes siguiente del reporte…”. y en algunos casos se encuentran sin firma."/>
    <s v="Porque desde el grupo interno no se ha planteado la justificación para solicitar la aprobación del cambio"/>
    <s v="Gestión de Recursos Financieros"/>
    <x v="0"/>
    <x v="1"/>
    <m/>
    <s v="x"/>
    <s v="Correctiva"/>
    <s v="Socializar con las AP el procedimeinto  realizando énfasis en los tiempos de entrega de la información requerida para realizar la certificación"/>
    <x v="46"/>
    <x v="21"/>
    <n v="427"/>
    <x v="0"/>
    <s v="listado de asistencia con ayuda de memoria"/>
    <s v="CANTIDAD"/>
    <n v="1"/>
    <m/>
    <m/>
    <s v="ELSA ROSMERY LEÓN"/>
    <m/>
    <m/>
    <m/>
    <x v="0"/>
    <x v="0"/>
    <s v="Suscripción Plan de mejoramiento  mediante memorando No 20221200011913 de fecha 22 de diciembre del 2022.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
    <n v="325"/>
  </r>
  <r>
    <s v="AUDITORIA INTERNA "/>
    <m/>
    <d v="2022-05-20T00:00:00"/>
    <x v="0"/>
    <s v="NO CONFORMIDAD No.10: DIRECCIÓN TERRITORIAL CARIBE- DIRECCIÓN TERRITORIAL ANDES NORORIENTALES- DIRECCIÓN TERRITORIAL PACIFICO:_x000a_Al verificar las certificaciones correspondiente de la información registrada en la matriz de ingresos de visitantes por cada área protegida, se evidencia que las Direcciones Territoriales están incumpliendo lo relacionado con: “…Esta información debe ser remitida dentro de los seis primeros días calendario del mes siguiente del reporte…”. y en algunos casos se encuentran sin firma."/>
    <s v="Porque desde el grupo interno no se ha planteado la justificación para solicitar la aprobación del cambio"/>
    <s v="Gestión de Recursos Financieros"/>
    <x v="0"/>
    <x v="1"/>
    <m/>
    <s v="x"/>
    <s v="Correctiva"/>
    <s v="Remitir los certificados dentro de los seis primeros días calendario del mes siguiente del reporte."/>
    <x v="51"/>
    <x v="27"/>
    <n v="152"/>
    <x v="0"/>
    <s v="memorando remisorio con la certifiación debidamente firmada"/>
    <s v="CANTIDAD"/>
    <n v="10"/>
    <m/>
    <m/>
    <s v="FANNY SABOGAL AGUDELO"/>
    <m/>
    <m/>
    <m/>
    <x v="0"/>
    <x v="0"/>
    <s v="Suscripción Plan de mejoramiento  mediante memorando No 20221200011913 de fecha 22 de diciembre del 2022."/>
    <n v="326"/>
  </r>
  <r>
    <s v="AUDITORIA INTERNA "/>
    <m/>
    <d v="2022-05-20T00:00:00"/>
    <x v="0"/>
    <s v="NO CONFORMIDAD No.10: DIRECCIÓN TERRITORIAL CARIBE- DIRECCIÓN TERRITORIAL ANDES NORORIENTALES- DIRECCIÓN TERRITORIAL PACIFICO:_x000a_Al verificar las certificaciones correspondiente de la información registrada en la matriz de ingresos de visitantes por cada área protegida, se evidencia que las Direcciones Territoriales están incumpliendo lo relacionado con: “…Esta información debe ser remitida dentro de los seis primeros días calendario del mes siguiente del reporte…”. y en algunos casos se encuentran sin firma."/>
    <s v="Porque desde el grupo interno no se ha planteado la justificación para solicitar la aprobación del cambio"/>
    <s v="Gestión de Recursos Financieros"/>
    <x v="0"/>
    <x v="1"/>
    <m/>
    <s v="x"/>
    <s v="Correctiva"/>
    <s v="Realizar y enviar la solicitud de cambio de documentación del SGI al proceso de GRF, para su revisión y aprobación."/>
    <x v="46"/>
    <x v="21"/>
    <n v="427"/>
    <x v="0"/>
    <s v="Memorando de remisión con formato DE_FO_17 diligenciado"/>
    <s v="CANTIDAD"/>
    <n v="1"/>
    <m/>
    <m/>
    <s v="FANNY SABOGAL AGUDELO"/>
    <m/>
    <m/>
    <m/>
    <x v="0"/>
    <x v="0"/>
    <s v="Suscripción Plan de mejoramiento  mediante memorando No 20221200011913 de fecha 22 de diciembre del 2022._x000a_06/06/2023: Mediante memorando No.20231200002913 de fecha 23 de mayo de 2023, se requirió al responsable evidencia de las acciones vencidas ._x000a__x000a_30/11/2023 Mediante memorando No.20231200006923 del 24 de noviembre del 2023, se solicito al responsable las evidencias  de las acciones que se encuentran en estado abierto vencido."/>
    <n v="327"/>
  </r>
  <r>
    <s v="AUDITORIA INTERNA "/>
    <m/>
    <d v="2022-05-20T00:00:00"/>
    <x v="0"/>
    <s v="NO CONFORMIDAD No.10: DIRECCIÓN TERRITORIAL CARIBE- DIRECCIÓN TERRITORIAL ANDES NORO-_x000a_RIENTALES- DIRECCIÓN TERRITORIAL PACIFICO:_x000a_Al verificar las certificaciones correspondientes de la información registrada en la matriz de ingresos de visitantes por cada área protegida, se evidencia que las Direcciones Territoriales están incumpliendo lo relacionado con: “…Esta información debe ser remitida dentro de los seis primeros días calendario del mes siguiente del reporte…”. y en algunos casos se encuentran sin firma."/>
    <s v="No se esta entregando la información dentro de los tiempos previstos de acuerdo a lo establecido en la actividad 15, del Procedimiento Recaudo y registro de derecho de ingreso"/>
    <s v="Gestión de Recursos Financieros"/>
    <x v="5"/>
    <x v="15"/>
    <s v="x"/>
    <m/>
    <s v="Correctiva"/>
    <s v="Proyectar  y enviar el informe de ecoturismo  al nivel central en los 6 dias calendario de cada mes con las firmas del director territorial."/>
    <x v="52"/>
    <x v="8"/>
    <s v="CERRADA"/>
    <x v="1"/>
    <s v="memorandos enviados con el informe de ecoturismo mensual"/>
    <s v="CANTIDAD"/>
    <n v="5"/>
    <m/>
    <m/>
    <s v="LUIS EBERTO COCA GONZÁLEZ"/>
    <m/>
    <m/>
    <m/>
    <x v="1"/>
    <x v="17"/>
    <s v="Suscripción Plan de mejoramiento  mediante memorando No 20221200011933 de fecha 22 de diciembre del 2022._x000a_06/06/2023: Mediante memorando No.20231200002913 de fecha 23 de mayo de 2023, se requirió al responsable evidencia de las acciones vencidas._x000a__x000a_13/07/2023:Mediante memorando No. 20235510002393 del 27 de junio de 2023, el Responsable remitió al Grupo de Control Interno, solicitud pórroga para el día 30 de agosto de 2023._x000a__x000a_13/07/2023: El Grupo de Control Interno, mediante memorando No.20231200004253 de fecha 13 de julio de 2023 , concedió prorroga de la acción para el día 31 de julio de 2023_x000a__x000a__x000a_30/11/2023 Mediante memorando 20231200006893 del 24 de noviembre del 2023, se solicito al responsable las evidencias  de las acciones que se encuentran en estado abierto vencido._x000a__x000a__x000a_20/12/2023: Cerrada mediante memorando No.20231200005713 del 10 de octubre de 2023"/>
    <n v="328"/>
  </r>
  <r>
    <s v="AUDITORIA INTERNA "/>
    <n v="1056"/>
    <d v="2021-09-22T00:00:00"/>
    <x v="0"/>
    <s v="NO CONFORMIDAD No. 1: No se evidencian en el desarrollo de la auditoría interna al Proceso Gestión de Recursos Financieros - Nivel Central y Direcciones Territoriales, las pre conciliaciones Bancarias correspondientes al procedimiento Gestión Contable – Código:GRFN_PR_15. Por parte del Nivel Territorial incumpliendo la actividad No. 4 y 5."/>
    <s v="Por falta de seguimiento y verificación de las actividades realizadas."/>
    <s v="Gestión de Recursos Financieros"/>
    <x v="0"/>
    <x v="1"/>
    <m/>
    <s v="x"/>
    <s v="De Corrección"/>
    <s v="Implementar y aplicar cada una de las actividades y puntos de control descritos con la periodicidad indicada en el procedimiento de Gestión Contable GRFN_PR_15"/>
    <x v="46"/>
    <x v="38"/>
    <n v="137"/>
    <x v="0"/>
    <s v="preconciliaciones mensuales saldos contables vs bancos"/>
    <s v="CANTIDAD"/>
    <n v="6"/>
    <m/>
    <m/>
    <s v="ELSA ROSMERY LEÓN"/>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n v="329"/>
  </r>
  <r>
    <s v="AUDITORIA INTERNA "/>
    <m/>
    <d v="2021-09-22T00:00:00"/>
    <x v="0"/>
    <s v="NO CONFORMIDAD No. 1: No se evidencian en el desarrollo de la auditoría interna al Proceso Gestión de Recursos Financieros - Nivel Central y Direcciones Territoriales, las pre conciliaciones Bancarias correspondientes al procedimiento Gestión Contable – Código:GRFN_PR_15. Por parte del Nivel Territorial incumpliendo la actividad No. 4 y 5."/>
    <s v="Por falta de seguimiento y verificación de las actividades realizadas."/>
    <s v="Gestión de Recursos Financieros"/>
    <x v="0"/>
    <x v="1"/>
    <m/>
    <s v="x"/>
    <s v="Correctiva"/>
    <s v="Socializar al interior del equipo financiero de la DTCA el procedimiento Gestión Contable – Código: GRFN_PR_15, "/>
    <x v="46"/>
    <x v="21"/>
    <n v="427"/>
    <x v="0"/>
    <s v="acta de reunión"/>
    <s v="CANTIDAD"/>
    <n v="1"/>
    <m/>
    <m/>
    <s v="FANNY SABOGAL AGUDELO"/>
    <m/>
    <m/>
    <m/>
    <x v="0"/>
    <x v="0"/>
    <s v="Suscripción Plan de mejoramiento  mediante memorando No 20221200012253 de fecha 28 de diciembre del 2022._x000a_06/06/20023: Mediante memorando No.20231200002913 de fecha 23 de mayo de 2023, se requirió al responsable evidencia de las acciones vencidas ._x000a__x000a_30/11/2023 Mediante memorando No.20231200006923 del 24 de noviembre del 2023, se solicito al responsable las evidencias  de las acciones que se encuentran en estado abierto vencido."/>
    <n v="330"/>
  </r>
  <r>
    <s v="AUDITORIA INTERNA "/>
    <n v="1057"/>
    <d v="2021-09-22T00:00:00"/>
    <x v="0"/>
    <s v="NO CONFORMIDAD No. 2: DTCA – DTAO – GGF  Se evidenció que para el cierre de la vigencia 2020 y a marzo de 2021 presenta la DTCA en cuanto a saldos de convenios sin legalizar de la cuenta 190801 un valor de $172.467.257 – FONAM vigencia 2014 y $554.571.162 correspondiente a vigencias anteriores desde la vigencia 2016. "/>
    <s v="No existía apropiación de la ejecución de la actividad de seguimiento ."/>
    <s v="Gestión de Recursos Financieros"/>
    <x v="0"/>
    <x v="1"/>
    <m/>
    <s v="x"/>
    <s v="De Corrección"/>
    <s v="Sensibilización a los supervisores de la responsabilidad del cumplimiento en la legalización de los convenios en la gestión contable de la DTCA."/>
    <x v="46"/>
    <x v="21"/>
    <n v="427"/>
    <x v="0"/>
    <s v="listado de asistencia"/>
    <s v="CANTIDAD"/>
    <n v="1"/>
    <m/>
    <m/>
    <s v="ELSA ROSMERY LEÓN"/>
    <m/>
    <m/>
    <m/>
    <x v="0"/>
    <x v="0"/>
    <s v="Suscripción Plan de mejoramiento  mediante memorando No 20221200012253 de fecha 28 de diciembre del 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_x000a_30/11/2023 Mediante memorando No.20231200006923 del 24 de noviembre del 2023, se solicito al responsable las evidencias  de las acciones que se encuentran en estado abierto vencido."/>
    <n v="331"/>
  </r>
  <r>
    <s v="AUDITORIA INTERNA "/>
    <m/>
    <d v="2021-09-22T00:00:00"/>
    <x v="0"/>
    <s v="NO CONFORMIDAD No. 2: DTCA – DTAO – GGF  Se evidenció que para el cierre de la vigencia 2020 y a marzo de 2021 presenta la DTCA en cuanto a saldos de convenios sin legalizar de la cuenta 190801 un valor de $172.467.257 – FONAM vigencia 2014 y $554.571.162 correspondiente a vigencias anteriores desde la vigencia 2016. "/>
    <s v="No existía apropiación de la ejecución de la actividad de seguimiento ."/>
    <s v="Gestión de Recursos Financieros"/>
    <x v="0"/>
    <x v="1"/>
    <m/>
    <s v="x"/>
    <s v="Correctiva"/>
    <s v=" Establecer control y seguimiento a la legalización de los gastos a través de la Depuración e identificación de los saldos de los convenios, que conlleven a la conciliación de la infomación."/>
    <x v="46"/>
    <x v="38"/>
    <n v="137"/>
    <x v="0"/>
    <s v="Actas de seguimiento"/>
    <s v="CANTIDAD"/>
    <n v="6"/>
    <m/>
    <m/>
    <s v="FANNY SABOGAL AGUDELO"/>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n v="332"/>
  </r>
  <r>
    <s v="AUDITORIA INTERNA "/>
    <n v="1058"/>
    <d v="2021-09-22T00:00:00"/>
    <x v="0"/>
    <s v="NO CONFORMIDAD No. 3:Se evidenció que existen saldos sin recaudar con corte a 31 de marzo de 2021 por recobro de cartera de incapacidades,el cual presentan saldo de vigencias anteriores de la siguiente manera:Nivel Central $ 14.620.633,DTAN $ 12.921.565, DTAO $ 69.741.103, DTPA$40.609.967, DTCA $ 35.603.022, DTAM $ 57.418.998, DTOR $10.007.184, TOTAL $ 240.922.472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s v=" No hubo apropiación de la actividad ni el seguimiento de la ejecución de la misma"/>
    <s v="Gestión de Recursos Financieros"/>
    <x v="0"/>
    <x v="1"/>
    <m/>
    <s v="x"/>
    <s v="De Corrección"/>
    <s v="Generar fichas de sostenibilidad que permitan la depuracion del saldo contable de la cuenta 138426001  con los soportes requeridos y enviar al NC para su aprobación"/>
    <x v="46"/>
    <x v="39"/>
    <n v="121"/>
    <x v="0"/>
    <s v="memorando"/>
    <s v="CANTIDAD"/>
    <n v="1"/>
    <m/>
    <m/>
    <s v="ELSA ROSMERY LEÓN"/>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n v="333"/>
  </r>
  <r>
    <s v="AUDITORIA INTERNA "/>
    <m/>
    <d v="2021-09-22T00:00:00"/>
    <x v="0"/>
    <s v="NO CONFORMIDAD No. 3:Se evidenció que existen saldos sin recaudar con corte a 31 de marzo de 2021 por recobro de cartera de incapacidades,el cual presentan saldo de vigencias anteriores de la siguiente manera:Nivel Central $ 14.620.633,DTAN $ 12.921.565, DTAO $ 69.741.103, DTPA$40.609.967, DTCA $ 35.603.022, DTAM $ 57.418.998, DTOR $10.007.184, TOTAL $ 240.922.472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s v=" No hubo apropiación de la actividad ni el seguimiento de la ejecución de la misma"/>
    <s v="Gestión de Recursos Financieros"/>
    <x v="0"/>
    <x v="1"/>
    <m/>
    <s v="x"/>
    <s v="Correctiva"/>
    <s v="Depurar e identificar los saldos por recaudar que conlleven a conciliarliar los saldos contables vs base de datos del grupo de gestion humana."/>
    <x v="46"/>
    <x v="38"/>
    <n v="137"/>
    <x v="0"/>
    <s v="Conciliaciones  mensuales "/>
    <s v="CANTIDAD"/>
    <n v="12"/>
    <m/>
    <m/>
    <s v="FANNY SABOGAL AGUDELO"/>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n v="334"/>
  </r>
  <r>
    <s v="AUDITORIA INTERNA "/>
    <m/>
    <d v="2021-09-22T00:00:00"/>
    <x v="0"/>
    <s v="NO CONFORMIDAD No. 3:Se evidenció que existen saldos sin recaudar con corte a 31 de marzo de 2021 por recobro de cartera de incapacidades,el cual presentan saldo de vigencias anteriores de la siguiente manera:Nivel Central $ 14.620.633,DTAN $ 12.921.565, DTAO $ 69.741.103, DTPA$40.609.967, DTCA $ 35.603.022, DTAM $ 57.418.998, DTOR $10.007.184, TOTAL $ 240.922.472 No se está dando cumplimiento al Procedimiento GESTIÓN CONTABLE Código: GRFN_PR_15 – Actividad No.17, se evidencia que la gestión de cobro no está realizándose oportunamente, por lo que se presentan saldos sin recaudo de vigencias anteriores como se describe en el cuadro anterior, con una alta probabilidad de que estos saldos sean expirados con las implicaciones inherentes a esta situación, por lo tanto, afecta los ingresos que deben ser efectivamente recaudados por la entidad, para el pago de obligaciones adquiridas con anterioridad."/>
    <s v=" No hubo apropiación de la actividad ni el seguimiento de la ejecución de la misma"/>
    <s v="Gestión de Recursos Financieros"/>
    <x v="0"/>
    <x v="1"/>
    <m/>
    <s v="x"/>
    <s v="Correctiva"/>
    <s v="Seguimiento mensual a las gestiones de cobro realizadas a las EPS"/>
    <x v="46"/>
    <x v="38"/>
    <n v="137"/>
    <x v="0"/>
    <s v="Memorandos y/o correos electrónicos"/>
    <s v="PORCENTAJE"/>
    <n v="100"/>
    <m/>
    <m/>
    <s v="FANNY SABOGAL AGUDELO"/>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n v="335"/>
  </r>
  <r>
    <s v="AUDITORIA INTERNA "/>
    <n v="1059"/>
    <d v="2021-09-22T00:00:00"/>
    <x v="0"/>
    <s v="NO CONFORMIDAD No. 4 DTCA:  Se evidenció en el informe de la  conciliación contable de pasivos de la cuenta 240720001 – Recaudos por clasificar en la conciliación de la DTCA el cual existen saldos por imputar a cierre de la vigencia 2020 por valor de $941.043 y a 31 de marzo un valor de recaudo por clasificar de $940.370, el cual ha sido consolidada por el nivel central – GGF, esta debe revelar de manera exacta, veras y oportuna las cifras en los estados financieros de la entidad, Incumpliendo lo establecido en el Procedimiento Gestión Contable – Código: GRFN_PR_15. Actividad No. 19"/>
    <s v="porque la priorizacion se realizaba de acuerdo a la relevancia de los saldos."/>
    <s v="Gestión de Recursos Financieros"/>
    <x v="0"/>
    <x v="1"/>
    <m/>
    <s v="x"/>
    <s v="De Corrección"/>
    <s v=" Establecer control y seguimiento a la Depuración y ajuste de los saldos  de la cuenta 240720001, garantizando que se revele de manera exacta, veras y oportuna las cifras en los estados financieros de la entidad, dando  cumpliendo a lo establecido en el Procedimiento Gestión Contable – Código: GRFN_PR_15. Actividad No. 19"/>
    <x v="46"/>
    <x v="38"/>
    <n v="137"/>
    <x v="0"/>
    <s v="Actas de seguimiento"/>
    <s v="CANTIDAD"/>
    <n v="6"/>
    <m/>
    <m/>
    <s v="ELSA ROSMERY LEÓN"/>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n v="336"/>
  </r>
  <r>
    <s v="AUDITORIA INTERNA "/>
    <m/>
    <d v="2021-09-22T00:00:00"/>
    <x v="0"/>
    <s v="NO CONFORMIDAD No. 4 DTCA:  Se evidenció en el informe de la  conciliación contable de pasivos de la cuenta 240720001 – Recaudos por clasificar en la conciliación de la DTCA el cual existen saldos por imputar a cierre de la vigencia 2020 por valor de $941.043 y a 31 de marzo un valor de recaudo por clasificar de $940.370, el cual ha sido consolidada por el nivel central – GGF, esta debe revelar de manera exacta, veras y oportuna las cifras en los estados financieros de la entidad, Incumpliendo lo establecido en el Procedimiento Gestión Contable – Código: GRFN_PR_15. Actividad No. 19"/>
    <s v="porque la priorizacion se realizaba de acuerdo a la relevancia de los saldos."/>
    <s v="Gestión de Recursos Financieros"/>
    <x v="0"/>
    <x v="1"/>
    <m/>
    <s v="x"/>
    <s v="Correctiva"/>
    <s v="Realizar las conciliaciones mensuales de los saldos de la cuenta  de recaudos por clasificar 240720001 a partir de la depuración e identificación de los mismos"/>
    <x v="46"/>
    <x v="38"/>
    <n v="137"/>
    <x v="0"/>
    <s v="Conciliaciones mensuales"/>
    <s v="CANTIDAD"/>
    <n v="12"/>
    <m/>
    <m/>
    <s v="FANNY SABOGAL AGUDELO"/>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n v="337"/>
  </r>
  <r>
    <s v="AUDITORIA INTERNA "/>
    <n v="1060"/>
    <d v="2021-09-22T00:00:00"/>
    <x v="0"/>
    <s v="NO CONFORMIDAD No. 5: DTCA - DTOR - DTPA_x000a_No se aportaron las conciliaciones de recaudos por clasificar establecidas en el procedimiento y solicitadas para la auditoria_x000a_a través del memorando No. 20211200006043 del día 12 de julio de 2021, lo que evidencia falta de control interno contable_x000a_por parte del nivel territorial en cuanto a no tener la información oportuna, tanto para el proceso de consolidación de_x000a_estados financieros por parte del nivel central como para el desarrollo de la auditoría, incumpliendo el Procedimiento Gestión Contable – Código: GRFN_PR_15. Actividad No. 19."/>
    <s v="Porque el procedimiento  Código: GRFN_PR_15. Actividad No. 19, así lo precisa."/>
    <s v="Gestión de Recursos Financieros"/>
    <x v="0"/>
    <x v="1"/>
    <m/>
    <s v="x"/>
    <s v="De Corrección"/>
    <s v="Realizar las conciliaciones mensuales de los saldos de la cuenta  de recaudos por clasificar 240720001 a partir de la depuración e identificación de los mismos"/>
    <x v="46"/>
    <x v="38"/>
    <n v="137"/>
    <x v="0"/>
    <s v="CONCILIACIÓN DE RECAUDOS POR CLASIFICAR"/>
    <s v="CANTIDAD"/>
    <n v="12"/>
    <m/>
    <m/>
    <s v="ELSA ROSMERY LEÓN"/>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n v="338"/>
  </r>
  <r>
    <s v="AUDITORIA INTERNA "/>
    <m/>
    <d v="2021-09-22T00:00:00"/>
    <x v="0"/>
    <s v="NO CONFORMIDAD No. 5: DTCA - DTOR - DTPA_x000a_No se aportaron las conciliaciones de recaudos por clasificar establecidas en el procedimiento y solicitadas para la auditoria_x000a_a través del memorando No. 20211200006043 del día 12 de julio de 2021, lo que evidencia falta de control interno contable_x000a_por parte del nivel territorial en cuanto a no tener la información oportuna, tanto para el proceso de consolidación de_x000a_estados financieros por parte del nivel central como para el desarrollo de la auditoría, incumpliendo el Procedimiento Gestión Contable – Código: GRFN_PR_15. Actividad No. 19."/>
    <s v="Porque el procedimiento  Código: GRFN_PR_15. Actividad No. 19, así lo precisa."/>
    <s v="Gestión de Recursos Financieros"/>
    <x v="0"/>
    <x v="1"/>
    <m/>
    <s v="x"/>
    <s v="Correctiva"/>
    <s v="Establecer seguimiento y control a la realización y presentación de las conciliaciones de las cuentas que así lo requieran en el procedimiento de gestión contable y por instrucción de Nivel Central."/>
    <x v="46"/>
    <x v="38"/>
    <n v="137"/>
    <x v="0"/>
    <s v="MEMORANDO REMISORIO A NC"/>
    <s v="CANTIDAD"/>
    <n v="6"/>
    <m/>
    <m/>
    <s v="FANNY SABOGAL AGUDELO"/>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n v="339"/>
  </r>
  <r>
    <s v="AUDITORIA INTERNA "/>
    <m/>
    <d v="2021-09-22T00:00:00"/>
    <x v="0"/>
    <s v="NO CONFORMIDAD No. 6: DTCA –GGF Se evidenció en la conciliación aportada por la Dirección Territorial Caribe-DTCA que se presenta una diferencia en la conciliación de la cuenta de Propiedad Planta y Equipo entre el valor reportado por el grupo de Procesos Corporativo - NEON a 31 de diciembre de 2020 comparado con la cifra reportada en SIIF por un valor de $626.585.800, por concepto de bienes recibidos por concesiones – reversión de bienes a efectos de devolución y a 31 de marzo de 2021 presenta_x000a_una diferencia de $97.376.813. Lo que genera el incumplimiento al Procedimiento GESTIÓN CONTABLE Código:_x000a_GRFN_PR_15 – Actividad No.20."/>
    <s v="Porque conllevó a una revisión exhaustiva y extensiva de mas de 3000 bienes."/>
    <s v="Gestión de Recursos Financieros"/>
    <x v="0"/>
    <x v="1"/>
    <m/>
    <s v="x"/>
    <s v="Correctiva"/>
    <s v="Realizar la conciliación de la información del reporte de SIIF vs saldos NEON con el fin de identificar y depurar las diferencias reflejadas por la DTCA."/>
    <x v="46"/>
    <x v="38"/>
    <n v="137"/>
    <x v="0"/>
    <s v="CONCILIACIONES PPYE"/>
    <s v="CANTIDAD"/>
    <n v="12"/>
    <m/>
    <m/>
    <s v="FANNY SABOGAL AGUDELO"/>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n v="340"/>
  </r>
  <r>
    <s v="AUDITORIA INTERNA "/>
    <n v="1061"/>
    <d v="2021-09-22T00:00:00"/>
    <x v="0"/>
    <s v="NO CONFORMIDAD No. 7: GPC - DTCA - DTOR - DTAM - DTAN - DTPA - DTAO – GGF Para la vigencia fiscal 2020 no se realizó toma física de inventarios a nivel de la entidad, que permitan realizar la verificación de los registros de propiedad, planta y equipo, depreciaciones, amortizaciones, valorización e identificación y seguimiento bienes registrados y de esta manera establecer con mayor precisión la base para el cálculo de la Depreciación acumulada y por consiguiente revelar cifras que reflejen la realidad económica presentada en Estados Financieros de la entidad toda vez que para el cierre de la vigencia fiscal 2020 la cuenta 1685 -DEPRECIACIÓN ACUMULADA DE PROPIEDADES PLANTA Y EQUIPO, presenta un saldo de $ -24.641.583.397, que corresponde a un 30% sobre el activo revelado en la cuenta de Parque Nacionales Naturales de Colombia, para el caso de PPYE para diciembre 31 de 2020 asciende a un valor revelado de $88.909.858.203."/>
    <s v="Porque el virus covid 19 era de alto contagio y la propagación era muy rápida lo que conllevó a un confinamiento social que no permitió ejercer las actividades de manera presencial."/>
    <s v="Gestión de Recursos Financieros"/>
    <x v="0"/>
    <x v="1"/>
    <m/>
    <s v="x"/>
    <s v="Correctiva"/>
    <s v="Realizar la toma física y actualización del inventario, que permitan  la verificación de los registros de propiedad planta y equipo, en cuanto a, depreciaciones , amortizaciones , valoracion e identificación y seguimiento bienes  registrados."/>
    <x v="46"/>
    <x v="38"/>
    <n v="137"/>
    <x v="0"/>
    <s v="INVENTARIO  PPYE"/>
    <s v="PORCENTAJE"/>
    <n v="1"/>
    <m/>
    <m/>
    <s v="ELSA ROSMERY LEÓN"/>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n v="341"/>
  </r>
  <r>
    <s v="AUDITORIA INTERNA "/>
    <n v="1062"/>
    <d v="2021-09-22T00:00:00"/>
    <x v="0"/>
    <s v="NO CONFORMIDAD No. 8: DTCA - DTOR - DTAO. No se aportaron los saldos de Depreciación Acumulada para el cierre de la vigencia fiscal 2020 y primer trimestre de la vigencia 2021, con las respectivas conciliaciones con el nivel central, solicitados mediante memorando No. 20211200006043 del 12 de julio de 2021, para la validación por parte del equipo auditor, lo que imposibilitó su revisión y verificación contra los saldos reportados en SIIF, esto evidencia que la información no fue reportada por parte de las Direcciones Territoriales en cuanto a la cuenta de PPYE de la entidad. Por lo descrito anteriormente no se dio cumplimiento al Procedimiento Gestión Contable – Código: GRFN_PR_15. Actividad No. 30"/>
    <s v="Por falta de seguimiento y revisión al cumplimiento del requerimiento"/>
    <s v="Gestión de Recursos Financieros"/>
    <x v="0"/>
    <x v="1"/>
    <m/>
    <s v="x"/>
    <s v="De Corrección"/>
    <s v="Dar cumplimiento a las solicitudes requeridas al grupo interno de trabajo"/>
    <x v="46"/>
    <x v="38"/>
    <n v="137"/>
    <x v="0"/>
    <s v="Memorandos y/o correos electrónicos"/>
    <s v="CANTIDAD"/>
    <n v="4"/>
    <m/>
    <m/>
    <s v="ELSA ROSMERY LEÓN"/>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n v="342"/>
  </r>
  <r>
    <s v="AUDITORIA INTERNA "/>
    <m/>
    <d v="2021-09-22T00:00:00"/>
    <x v="0"/>
    <s v="NO CONFORMIDAD No. 8: DTCA - DTOR - DTAO. No se aportaron los saldos de Depreciación Acumulada para el cierre de la vigencia fiscal 2020 y primer trimestre de la vigencia 2021, con las respectivas conciliaciones con el nivel central, solicitados mediante memorando No. 20211200006043 del 12 de julio de 2021, para la validación por parte del equipo auditor, lo que imposibilitó su revisión y verificación contra los saldos reportados en SIIF, esto evidencia que la información no fue reportada por parte de las Direcciones Territoriales en cuanto a la cuenta de PPYE de la entidad. Por lo descrito anteriormente no se dio cumplimiento al Procedimiento Gestión Contable – Código: GRFN_PR_15. Actividad No. 30"/>
    <s v="Por falta de seguimiento y revisión al cumplimiento del requerimiento"/>
    <s v="Gestión de Recursos Financieros"/>
    <x v="0"/>
    <x v="1"/>
    <m/>
    <s v="x"/>
    <s v="Correctiva"/>
    <s v="Establecer seguimiento  a la elaboración de las conciliaciones mensuales de PPYE de NEON vs SIIF"/>
    <x v="46"/>
    <x v="38"/>
    <n v="137"/>
    <x v="0"/>
    <s v="CONCILIACIONES PPYE"/>
    <s v="CANTIDAD"/>
    <n v="12"/>
    <m/>
    <m/>
    <s v="FANNY SABOGAL AGUDELO"/>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n v="343"/>
  </r>
  <r>
    <s v="AUDITORIA INTERNA "/>
    <n v="1063"/>
    <d v="2021-09-22T00:00:00"/>
    <x v="0"/>
    <s v="NO CONFORMIDAD No. 9: DTCA Se evidenciaron saldos de anticipo sin legalizar con corte a la vigencia 2020, lo cual se observa que estos anticipos que fueron entregados a los contratistas no han sido ejecutados, para que de esta manera se amortice contablemente este valor, los cuales son recursos de propiedad de la entidad, toda vez que se debe recibir el bien o el servicio de conformidad, es de tener en cuenta que para el caso de la DTCA corresponde a un anticipo del 40% del contrato No. 003-20, el cual se le constituyó reserva presupuestal cuyo contrato no se evidencia en SECOP II, que cuente con prórroga para la vigencia fiscal 2021.DTCA $103.000.000  Por lo cual no se cumple el procedimiento GESTIÓN CONTABLE Código: GRFN_PR_15 – Actividad No.23 y 24."/>
    <s v=" Porque se estudiaba la posibilidad que el contrato se reiniciara para su completa ejecución."/>
    <s v="Gestión de Recursos Financieros"/>
    <x v="0"/>
    <x v="1"/>
    <m/>
    <s v="x"/>
    <s v="De Corrección"/>
    <s v="Realizar la liquidación del contrato 003-20"/>
    <x v="46"/>
    <x v="21"/>
    <n v="427"/>
    <x v="0"/>
    <s v="ACTA DE LIQUIDACIÓN"/>
    <s v="CANTIDAD"/>
    <n v="1"/>
    <m/>
    <m/>
    <s v="ELSA ROSMERY LEÓN"/>
    <m/>
    <m/>
    <m/>
    <x v="0"/>
    <x v="0"/>
    <s v="Suscripción Plan de mejoramiento  mediante memorando No 20221200012253 de fecha 28 de diciembre del 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s evidencias no cumplen con la acción programada._x000a_30/11/2023 Mediante memorando No.20231200006923 del 24 de noviembre del 2023, se solicito al responsable las evidencias  de las acciones que se encuentran en estado abierto vencido._x000a__x000a_"/>
    <n v="344"/>
  </r>
  <r>
    <s v="AUDITORIA INTERNA "/>
    <m/>
    <d v="2021-09-22T00:00:00"/>
    <x v="0"/>
    <s v="NO CONFORMIDAD No. 9: DTCA Se evidenciaron saldos de anticipo sin legalizar con corte a la vigencia 2020, lo cual se observa que estos anticipos que fueron entregados a los contratistas no han sido ejecutados, para que de esta manera se amortice contablemente este valor, los cuales son recursos de propiedad de la entidad, toda vez que se debe recibir el bien o el servicio de conformidad, es de tener en cuenta que para el caso de la DTCA corresponde a un anticipo del 40% del contrato No. 003-20, el cual se le constituyó reserva presupuestal cuyo contrato no se evidencia en SECOP II, que cuente con prórroga para la vigencia fiscal 2021.DTCA $103.000.000  Por lo cual no se cumple el procedimiento GESTIÓN CONTABLE Código: GRFN_PR_15 – Actividad No.23 y 24."/>
    <s v=" Porque se estudiaba la posibilidad que el contrato se reiniciara para su completa ejecución."/>
    <s v="Gestión de Recursos Financieros"/>
    <x v="0"/>
    <x v="1"/>
    <m/>
    <s v="x"/>
    <s v="Correctiva"/>
    <s v="Seguimiento mensual del libro auxiliar contable por psi del detalle de las cuentas que tienen saldos."/>
    <x v="46"/>
    <x v="38"/>
    <n v="137"/>
    <x v="0"/>
    <s v="Reporte del libro auxiliar contable"/>
    <s v="CANTIDAD"/>
    <n v="12"/>
    <m/>
    <m/>
    <s v="FANNY SABOGAL AGUDELO"/>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n v="345"/>
  </r>
  <r>
    <s v="AUDITORIA INTERNA "/>
    <m/>
    <d v="2021-09-22T00:00:00"/>
    <x v="0"/>
    <s v="NO CONFORMIDAD No. 9: DTCA Se evidenciaron saldos de anticipo sin legalizar con corte a la vigencia 2020, lo cual se observa que estos anticipos que fueron entregados a los contratistas no han sido ejecutados, para que de esta manera se amortice contablemente este valor, los cuales son recursos de propiedad de la entidad, toda vez que se debe recibir el bien o el servicio de conformidad, es de tener en cuenta que para el caso de la DTCA corresponde a un anticipo del 40% del contrato No. 003-20, el cual se le constituyó reserva presupuestal cuyo contrato no se evidencia en SECOP II, que cuente con prórroga para la vigencia fiscal 2021.DTCA $103.000.000  Por lo cual no se cumple el procedimiento GESTIÓN CONTABLE Código: GRFN_PR_15 – Actividad No.23 y 24."/>
    <s v=" Porque se estudiaba la posibilidad que el contrato se reiniciara para su completa ejecución."/>
    <s v="Gestión de Recursos Financieros"/>
    <x v="0"/>
    <x v="1"/>
    <m/>
    <s v="x"/>
    <s v="De Corrección"/>
    <s v="realizar el  ajuste contable de legalización del saldo del anticipo  del contrato 003-20."/>
    <x v="46"/>
    <x v="30"/>
    <n v="396"/>
    <x v="0"/>
    <s v="COMPROBANTE CONTABLE  DE LEGALIZACIÓN"/>
    <s v="CANTIDAD"/>
    <n v="1"/>
    <m/>
    <m/>
    <s v="FANNY SABOGAL AGUDELO"/>
    <m/>
    <m/>
    <m/>
    <x v="0"/>
    <x v="0"/>
    <s v="Suscripción Plan de mejoramiento  mediante memorando No 20221200012253 de fecha 28 de diciembre del 2022._x000a_06/06/20023: Mediante memorando No.20231200002913 de fecha 23 de mayo de 2023, se requirió al responsable evidencia de las acciones vencidas.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_x000a__x000a_"/>
    <n v="346"/>
  </r>
  <r>
    <s v="AUDITORIA INTERNA "/>
    <n v="1064"/>
    <d v="2021-09-22T00:00:00"/>
    <x v="0"/>
    <s v="NO CONFORMIDAD No. 17: DTOR – DTAO – DTCA- GGF_x000a_No se dio cumplimiento al Procedimiento de Ejecución y Control Programa de PAC -GRFN_PR 09 Actividad No. 21, para los meses de mayo y junio en las Direcciones Territoriales DTOR, DTAO y DTCA, dejando de ejecutar PAC asignado, así: _x000a_DIRECCIÓN TERRITORIAL VALOR DE PAC SIN EJECUTAR VIGENCIA 2020_x000a_DTOR $49.534.684_x000a_DTCA $98.481.888_x000a_DTAO $68.108.810_x000a_Se indica que la no ejecución de PAC ya sea por el Nivel territorial o Nivel Central genera IMPANUT negativo y por consi_x0002_guiente se puede afectar la colocación del PAC para el mes siguiente de toda la entidad, generando incumplimiento en el pago de las obligaciones de la entidad, que pueden desencadenar en reclamaciones de orden financiero.Para el caso que se presenta IMPANUT negativo para el cierre de la vigencia 2020 para el rezago, este se convierte en vigencia expirada y se debe aplicar el tratamiento indicado para el pago de esta en el Decreto de Liquidación de diciembre de 2020 emitido por el Ministerio de Hacienda, esta situación genera incumplimiento en el pago de las obligaciones refe_x0002_rentes._x000a_REZAGO IMPANUT NEGATIVO –_x000a_DIC 2020 VALOR_x000a_Gastos generales 65.29% $ 2.484.914_x000a_Inversión Ordinaria 48.76% $ 66.923.237"/>
    <s v="Por desconocimiento  de los cambios y falta de socialización y apoyo de parte del equipo."/>
    <s v="Gestión de Recursos Financieros"/>
    <x v="0"/>
    <x v="1"/>
    <m/>
    <s v="x"/>
    <s v="De Corrección"/>
    <s v="Ejecutar  totalmente el PAC_x000a_asignado a la Dirección territorial"/>
    <x v="46"/>
    <x v="38"/>
    <n v="137"/>
    <x v="0"/>
    <s v="Acta de seguimiento reunión de PAC"/>
    <s v="CANTIDAD"/>
    <n v="12"/>
    <m/>
    <m/>
    <s v="ELSA ROSMERY LEÓN"/>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n v="347"/>
  </r>
  <r>
    <s v="AUDITORIA INTERNA "/>
    <m/>
    <d v="2021-09-22T00:00:00"/>
    <x v="0"/>
    <s v="NO CONFORMIDAD No. 17: DTOR – DTAO – DTCA- GGF_x000a_No se dio cumplimiento al Procedimiento de Ejecución y Control Programa de PAC -GRFN_PR 09 Actividad No. 21, para los meses de mayo y junio en las Direcciones Territoriales DTOR, DTAO y DTCA, dejando de ejecutar PAC asignado, así: _x000a_DIRECCIÓN TERRITORIAL VALOR DE PAC SIN EJECUTAR VIGENCIA 2020_x000a_DTOR $49.534.684_x000a_DTCA $98.481.888_x000a_DTAO $68.108.810_x000a_Se indica que la no ejecución de PAC ya sea por el Nivel territorial o Nivel Central genera IMPANUT negativo y por consi_x0002_guiente se puede afectar la colocación del PAC para el mes siguiente de toda la entidad, generando incumplimiento en el pago de las obligaciones de la entidad, que pueden desencadenar en reclamaciones de orden financiero.Para el caso que se presenta IMPANUT negativo para el cierre de la vigencia 2020 para el rezago, este se convierte en vigencia expirada y se debe aplicar el tratamiento indicado para el pago de esta en el Decreto de Liquidación de diciembre de 2020 emitido por el Ministerio de Hacienda, esta situación genera incumplimiento en el pago de las obligaciones refe_x0002_rentes._x000a_REZAGO IMPANUT NEGATIVO –_x000a_DIC 2020 VALOR_x000a_Gastos generales 65.29% $ 2.484.914_x000a_Inversión Ordinaria 48.76% $ 66.923.237"/>
    <s v="Por desconocimiento  de los cambios y falta de socialización y apoyo de parte del equipo."/>
    <s v="Gestión de Recursos Financieros"/>
    <x v="0"/>
    <x v="1"/>
    <m/>
    <s v="x"/>
    <s v="Correctiva"/>
    <s v="Socializar el procedimiento establecido por el ministerio de hacienda con los diferentes proveedores de la Dirección territorial y las Áreas adscritas a su jurisdicción."/>
    <x v="53"/>
    <x v="30"/>
    <n v="396"/>
    <x v="0"/>
    <s v="Lista de asistencia"/>
    <s v="CANTIDAD"/>
    <n v="1"/>
    <m/>
    <m/>
    <s v="FANNY SABOGAL AGUDELO"/>
    <m/>
    <m/>
    <m/>
    <x v="0"/>
    <x v="0"/>
    <s v="Suscripción Plan de mejoramiento  mediante memorando No 20221200012253 de fecha 28 de diciembre del 2022._x000a__x000a_23/06/2023: mediante memorando 20236500002033 del 30 de mayo de 2023 la DTCA informa que las evidencias se encuentran disponibles en el drive, las cuales fueron verificadas por parte del GCI._x000a_23/06/2023: mediante memorando 20231200003393 del 23 de junio de 2023 el GCI dió respuesta a la solicitud de cierre, en donde se informa que la carpeta compartida en el Drive no tiene documentos adjuntos._x000a_30/11/2023 Mediante memorando No.20231200006923 del 24 de noviembre del 2023, se solicito al responsable las evidencias  de las acciones que se encuentran en estado abierto vencido._x000a_"/>
    <n v="348"/>
  </r>
  <r>
    <s v="AUDITORIA INTERNA "/>
    <m/>
    <d v="2021-09-22T00:00:00"/>
    <x v="0"/>
    <s v="NO CONFORMIDAD No. 17: DTOR – DTAO – DTCA- GGF_x000a_No se dio cumplimiento al Procedimiento de Ejecución y Control Programa de PAC -GRFN_PR 09 Actividad No. 21, para los meses de mayo y junio en las Direcciones Territoriales DTOR, DTAO y DTCA, dejando de ejecutar PAC asignado, así: _x000a_DIRECCIÓN TERRITORIAL VALOR DE PAC SIN EJECUTAR VIGENCIA 2020_x000a_DTOR $49.534.684_x000a_DTCA $98.481.888_x000a_DTAO $68.108.810_x000a_Se indica que la no ejecución de PAC ya sea por el Nivel territorial o Nivel Central genera IMPANUT negativo y por consi_x0002_guiente se puede afectar la colocación del PAC para el mes siguiente de toda la entidad, generando incumplimiento en el pago de las obligaciones de la entidad, que pueden desencadenar en reclamaciones de orden financiero.Para el caso que se presenta IMPANUT negativo para el cierre de la vigencia 2020 para el rezago, este se convierte en vigencia expirada y se debe aplicar el tratamiento indicado para el pago de esta en el Decreto de Liquidación de diciembre de 2020 emitido por el Ministerio de Hacienda, esta situación genera incumplimiento en el pago de las obligaciones refe_x0002_rentes._x000a_REZAGO IMPANUT NEGATIVO –_x000a_DIC 2020 VALOR_x000a_Gastos generales 65.29% $ 2.484.914_x000a_Inversión Ordinaria 48.76% $ 66.923.237"/>
    <s v="Por desconocimiento  de los cambios y falta de socialización y apoyo de parte del equipo."/>
    <s v="Gestión de Recursos Financieros"/>
    <x v="0"/>
    <x v="1"/>
    <m/>
    <s v="x"/>
    <s v="Correctiva"/>
    <s v="Generar alertas a los contratistas para que remitan su informe de manera oportuna con el fin de ejecutar la totalidad del PAC de acuerdo a lo programado."/>
    <x v="46"/>
    <x v="38"/>
    <n v="137"/>
    <x v="0"/>
    <s v="correos electrónicos"/>
    <s v="PORCENTAJE"/>
    <n v="1"/>
    <m/>
    <m/>
    <s v="FANNY SABOGAL AGUDELO"/>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n v="349"/>
  </r>
  <r>
    <s v="AUDITORIA INTERNA "/>
    <n v="1065"/>
    <d v="2021-09-22T00:00:00"/>
    <x v="0"/>
    <s v="NO CONFORMIDAD No. 18 DTCA –En el desarrollo de la auditoría al Proceso Gestión de Recursos Financieros - Nivel Central - Direcciones Territoriales, en la prueba de recorrido con la Coordinadora y el equipo de trabajo del Grupo de Gestión Financiera, se evidenció y se informa de la demora de la presentación de la información por parte del Nivel T erritorial en cuanto a las Notas a los Estados Financieros para el cierre de la vigencia Fiscal 2020, estas no contienen la suficiente profundización como lo exige la norma para entidades de gobierno, como es caso puntual para la cuenta de Propiedad Planta y Equipo, que amerita un análisis e información profunda, toda vez que esta cuenta representa materialmente un 95% sobre el activo de la Entidad. Por lo anterior no se está dando cumplimiento al Procedimiento EJECUCIÓN CONSOLIDACIÓN Y PRESENTACIÓN DE ESTADOS FINANCIEROS GRFN_PR_ 08 18/02/2021. Actividad No 11."/>
    <s v="Por falta de autocontrol y seguimiento a las actividades realizadas"/>
    <s v="Gestión de Recursos Financieros"/>
    <x v="0"/>
    <x v="1"/>
    <m/>
    <s v="x"/>
    <s v="Correctiva"/>
    <s v="Realizar y presentar las notas a los estados financieros mensuales  de manera oportuna dando cumplimientoal Procedimiento EJECUCIÓN CONSOLIDACIÓN Y PRESENTACIÓN DE ESTADOS FINANCIEROS GRFN_PR_ 08 . Actividad No 11"/>
    <x v="46"/>
    <x v="38"/>
    <n v="137"/>
    <x v="0"/>
    <s v="Notas a los estados financieros"/>
    <s v="CANTIDAD"/>
    <n v="12"/>
    <m/>
    <m/>
    <s v="ELSA ROSMERY LEÓN"/>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n v="350"/>
  </r>
  <r>
    <s v="AUDITORIA INTERNA "/>
    <n v="1066"/>
    <d v="2021-09-22T00:00:00"/>
    <x v="1"/>
    <s v="OBSERVACIÓN No. 1 En el desarrollo de la auditoría al Proceso Gestión de Recursos Financieros - Nivel Central - Direcciones Territoriales, en la prueba de recorrido con la Coordinadora y el equipo de trabajo del Grupo de Gestión Financiera, se evidenció que los Certificados de Disponibilidad Presupuestal y Registros Presupuestales expedidos en el aplicativo SIIF – Nación para el caso de los Direcciones Territoriales no están dando cumplimiento a los estipulado en el procedimiento Cadena Presu- puestal Código: GRFN_PR_06 Actividad No. 6 por cuanto están expedidos pero no firmados..."/>
    <s v="N/A"/>
    <s v="Gestión de Recursos Financieros"/>
    <x v="0"/>
    <x v="1"/>
    <m/>
    <s v="x"/>
    <s v="De Mejora"/>
    <s v="Realizar seguimiento trimestral a los  CDP  y  RP expedidos y firmados, a través de la revision de una muestra aleatoria de cinco CDP y cinco RP,  de acuerdo al procedimiento GRFN_PR_06 Actividad No. 6"/>
    <x v="46"/>
    <x v="38"/>
    <n v="137"/>
    <x v="0"/>
    <s v="ACTA DE SEGUIMIENTO"/>
    <s v="CANTIDAD"/>
    <n v="4"/>
    <m/>
    <m/>
    <s v="ELSA ROSMERY LEÓN"/>
    <m/>
    <m/>
    <m/>
    <x v="0"/>
    <x v="0"/>
    <s v="Suscripción Plan de mejoramiento  mediante memorando No 20221200012253 de fecha 28 de diciembre del 2022._x000a__x000a_30/11/2023 Mediante memorando No.20231200006923 del 24 de noviembre del 2023, se solicito al responsable alistar las evidencias  de las acciones que se encuentran proximas a vencer (15 de diciembre de 2023)."/>
    <n v="351"/>
  </r>
  <r>
    <s v="AUDITORIA INTERNA "/>
    <n v="1067"/>
    <d v="2022-10-31T00:00:00"/>
    <x v="1"/>
    <s v="OBSERVACIÓN No.2: DIRECCIÓN TERRITORIAL CARIBE- DIRECCIÓN TERRITORIAL ORINOQUIA_x000a_Como resultado de la verificación realizada en el desarrollo del Procedimiento Seguimiento a la Emisión y Entrega de Informes Financieros en los Contratos de Prestación de Servicios Ecoturísticos Comunitarios, se evidencia el incumplimiento en la periodicidad establecida en la actividad No 14 relacionado con la causación de la cuota de remuneración con las empresas comunitarias con las cuales se tienen suscritos los contratos de prestación de servicios Ecoturísticos Comunitarios."/>
    <s v="N/A"/>
    <s v="Gestión de Recursos Financieros"/>
    <x v="6"/>
    <x v="18"/>
    <m/>
    <s v="x"/>
    <s v="De Mejora"/>
    <s v="Solicitar la actualización del procedimiento GRFN_PR_14 Procedimiento Seguimiento a la Emisión y Entrega de Informes Financieros en los Contratos de Prestación de Servicios Ecoturísticos Comunitarios, ajustando la periodicidad de entrega de la actividad No. 14, teniendo en cuenta la clausula 41 , modificación No.1 del contrato 003 de 2016. "/>
    <x v="54"/>
    <x v="27"/>
    <n v="152"/>
    <x v="0"/>
    <s v="Solicitudes "/>
    <s v="CANTIDAD"/>
    <n v="2"/>
    <m/>
    <m/>
    <s v="PAULA ANDREA ARCINIEGAS - CARLOS FREDY REY"/>
    <m/>
    <m/>
    <m/>
    <x v="0"/>
    <x v="0"/>
    <s v="Mediante Memorando 20221200011743 se acepta la suscripsión del PMxPG de la DTOR"/>
    <n v="352"/>
  </r>
  <r>
    <s v="AUDITORIA INTERNA "/>
    <n v="1068"/>
    <d v="2022-10-31T00:00:00"/>
    <x v="0"/>
    <s v="NO CONFORMIDAD No.3: GRUPO DE GESTIÓN FINANCIERA- DIRECCIÓN TERRITORIAL CARIBE - DIRECCIÓN TERRITORIAL AMAZONIA- DIRECCIÓN TERRITORIAL ORINOQUIA- DIRECCIÓN TERRITORIAL ANDES OCCIDENTALES._x000a_Se reflejan saldos en bancos como resultado de la no ejecución total de los recursos solicitados como PAC por algunas Direcciones Territoriales, incumpliendo el indicador establecido que define que no se deben mantener recursos financieros en bancos que ya se encuentran obligados y programados para pagos, incumplimiento también en los indicadores INPANUT (Indicador del PAC No utilizado), y en el indicador de saldo Documentos de recaudo por clasificar (60 días de plazo) , sin embargo se siguen asignando recursos por parte del Grupo de Gestión Financiera lo que no permite garantizar el cumplimiento de las directrices establecidas por el Ministerio de Hacienda y Crédito Público (MHCP) y lineamientos internos de la Circular para Ejecución de PAC, no reflejan eficacia en aras de asegurar su cumplimiento."/>
    <n v="0"/>
    <s v="Gestión de Recursos Financieros"/>
    <x v="6"/>
    <x v="18"/>
    <m/>
    <s v="x"/>
    <s v="Correctiva"/>
    <s v="Realizar el seguimiento a la gestión de creación de órdenes no presupuestales con traslado a pagaduría para pago de obligaciones tributarios, las cuales se deben generar la disposición del recurso a más tardar el primero de cada mes."/>
    <x v="54"/>
    <x v="27"/>
    <n v="152"/>
    <x v="0"/>
    <s v="Órdenes de pago no presupuestales "/>
    <s v="PORCENTAJE"/>
    <n v="1"/>
    <m/>
    <m/>
    <s v="PAULA ANDREA ARCINIEGAS - CARLOS FREDY REY"/>
    <m/>
    <m/>
    <m/>
    <x v="0"/>
    <x v="0"/>
    <s v="Mediante Memorando 20221200011743 se acepta la suscripsión del PMxPG de la DTOR"/>
    <n v="353"/>
  </r>
  <r>
    <s v="AUDITORIA INTERNA "/>
    <m/>
    <d v="2022-10-31T00:00:00"/>
    <x v="0"/>
    <s v="NO CONFORMIDAD No.3: GRUPO DE GESTIÓN FINANCIERA- DIRECCIÓN TERRITORIAL CARIBE - DIRECCIÓN TERRITORIAL AMAZONIA- DIRECCIÓN TERRITORIAL ORINOQUIA- DIRECCIÓN TERRITORIAL ANDES OCCIDENTALES._x000a_Se reflejan saldos en bancos como resultado de la no ejecución total de los recursos solicitados como PAC por algunas Direcciones Territoriales, incumpliendo el indicador establecido que define que no se deben mantener recursos financieros en bancos que ya se encuentran obligados y programados para pagos, incumplimiento también en los indicadores INPANUT (Indicador del PAC No utilizado), y en el indicador de saldo Documentos de recaudo por clasificar (60 días de plazo) , sin embargo se siguen asignando recursos por parte del Grupo de Gestión Financiera lo que no permite garantizar el cumplimiento de las directrices establecidas por el Ministerio de Hacienda y Crédito Público (MHCP) y lineamientos internos de la Circular para Ejecución de PAC, no reflejan eficacia en aras de asegurar su cumplimiento."/>
    <n v="0"/>
    <s v="Gestión de Recursos Financieros"/>
    <x v="6"/>
    <x v="18"/>
    <m/>
    <s v="x"/>
    <s v="Correctiva"/>
    <s v="Realizar  seguimiento a los saldos de bancos con corte a 30 de cada mes"/>
    <x v="54"/>
    <x v="27"/>
    <n v="152"/>
    <x v="0"/>
    <s v="Conciliación bancarias realizadas"/>
    <s v="CANTIDAD"/>
    <n v="5"/>
    <m/>
    <m/>
    <s v="PAULA ANDREA ARCINIEGAS - CARLOS FREDY REY"/>
    <m/>
    <m/>
    <m/>
    <x v="0"/>
    <x v="0"/>
    <s v="Mediante Memorando 20221200011743 se acepta la suscripsión del PMxPG de la DTOR"/>
    <n v="354"/>
  </r>
  <r>
    <s v="AUDITORIA INTERNA "/>
    <n v="1069"/>
    <d v="2022-10-31T00:00:00"/>
    <x v="0"/>
    <s v="NO CONFORMIDAD No.5: DIRECCION TERRITORIAL ORINOQUIA_x000a_Para el usuario correspondiente al Director Territorial Orinoquia en la fecha de la prueba de recorrido del 09 de junio de 2022, no se evidenció la activación en el Sistema Integrado de Información Financiera SIIF, de igual forma lo correspondiente a las actividades No 14, 15 y 16."/>
    <n v="0"/>
    <s v="Gestión de Recursos Financieros"/>
    <x v="6"/>
    <x v="18"/>
    <m/>
    <s v="x"/>
    <s v="Correctiva"/>
    <s v="Realizar  el seguimiento a los usuarios del SIIF  mediante alertas antes del vencimiento de las vigencias."/>
    <x v="54"/>
    <x v="27"/>
    <n v="152"/>
    <x v="0"/>
    <s v="solicitudes "/>
    <s v="PORCENTAJE"/>
    <n v="1"/>
    <m/>
    <m/>
    <s v="PAULA ANDREA ARCINIEGAS - CARLOS FREDY REY"/>
    <m/>
    <m/>
    <m/>
    <x v="0"/>
    <x v="0"/>
    <s v="Mediante Memorando 20221200011743 se acepta la suscripsión del PMxPG de la DTOR"/>
    <n v="355"/>
  </r>
  <r>
    <s v="AUDITORIA INTERNA "/>
    <m/>
    <d v="2022-12-30T00:00:00"/>
    <x v="0"/>
    <s v="NO CONFORMIDAD No. 1: DIRECCION TERRITORIAL CARIBE, DIRECCION TERRITORIAL AMAZO-NIA, DIRECCION TERRITORIAL ANDES OCCIENTALES y GRUPO DE PROCESOS CORPORATIVOS._x000a_El Grupo de Control Interno, al solicitar los soportes del conteo físico de los bienes con el cuentadante, por cada una de las unidades de decisión de las Direcciones Territoriales Caribe, Amazonia y Andes Occiden-tales, estos no fueron suministrados por parte del Nivel Central dentro del drive que se destinado para tal fin, toda vez que no contaban con estos, por tanto, no se logró evidenciar el cumplimiento de la actividad No. 05 del procedimiento actualización de inventario."/>
    <s v="En el mes de mayo de 2022 la territorial concluye el levantamiento de inventarios por cuentadantes de la vigencia  2021 y este no es remitido al Grupo de Procesos Corporativos"/>
    <s v="Gestión de Recursos Físicos"/>
    <x v="1"/>
    <x v="2"/>
    <s v="x"/>
    <m/>
    <s v="Correctiva"/>
    <s v="Generar el inventario físico por cuentadantes a través del conteo y la verificación física de los Bienes, de la vigencia 2023"/>
    <x v="55"/>
    <x v="27"/>
    <s v="CERRADA"/>
    <x v="1"/>
    <s v="Inventario por cuentadantes vigencia 2023 realizado"/>
    <s v="PORCENTAJE"/>
    <n v="1"/>
    <m/>
    <m/>
    <s v="MARIA MERCEDES MEDINA - RAYMON SALES"/>
    <m/>
    <m/>
    <m/>
    <x v="1"/>
    <x v="6"/>
    <s v="20/04/2023: Mediante 20231200001833 de fecha 30-03-2023 se suscribe el Plan de Mejoramiento._x000a_31-08-2023:  Acción para cumplir con fecha máxima el 17 de octubre de 2023,  según lo informado por la Directora Territorial Amazonía con el memorando 20235000010553 del 24 de agosto de 2023 y según esta Matríz._x000a__x000a_20/10/2023: Mediante memorando no. 20235000011613 del 22 de septiembre de 2023 el Responsable solicitó prórroga para el cumplimiento de la acción, por lo cual el Grupo de Control Interno verificó la justificación de la reporgramación de la ejecucón y mediante memorando No. 20231200005333 del 4 de octubre de 2023 concedio pórroga para el día 30 de noviembre de 2023._x000a_ _x000a_30/10/2023:  Con memorando    20231200006333 del 30 de octubre de 2023, dirigido a la Dra. JENNY PAULINE CUETO GÓMEZ - Directora Territorial Amazonía, se solicitan evidencias de cierre de la acción._x000a__x000a_30/11/2023:  Con memorando 20231200007113 del 30 de noviembre de 2023, dirigido a la Dra. Jenny Pauline Cueto Gómez - Directora Territorial Amazonía, se solicitan evidencias de cierre de la acción vencida._x000a__x000a_14-12-2023:  Se cerró por Raymond Sales, con memorando 20231200007823 el 12-12-2023"/>
    <n v="356"/>
  </r>
  <r>
    <s v="AUDITORIA INTERNA "/>
    <n v="1070"/>
    <d v="2022-12-30T00:00:00"/>
    <x v="0"/>
    <s v="NO CONFORMIDAD No. 1: DIRECCION TERRITORIAL CARIBE, DIRECCION TERRITORIAL AMAZO-NIA, DIRECCION TERRITORIAL ANDES OCCIENTALES y GRUPO DE PROCESOS CORPORATIVOS._x000a_El Grupo de Control Interno, al solicitar los soportes del conteo físico de los bienes con el cuentadante, por cada una de las unidades de decisión de las Direcciones Territoriales Caribe, Amazonia y Andes Occiden-tales, estos no fueron suministrados por parte del Nivel Central dentro del drive que se destinado para tal fin, toda vez que no contaban con estos, por tanto, no se logró evidenciar el cumplimiento de la actividad No. 05 del procedimiento actualización de inventario."/>
    <s v="En el mes de mayo de 2022 la territorial concluye el levantamiento de inventarios por cuentadantes de la vigencia  2021 y este no es remitido al Grupo de Procesos Corporativos"/>
    <s v="Gestión de Recursos Físicos"/>
    <x v="1"/>
    <x v="2"/>
    <s v="x"/>
    <m/>
    <s v="Correctiva"/>
    <s v="Remitir al Grupo de Procesos Corporativos el inventario por cuentadantes de la vigencia 2023 de la Dirección Territorial Amazonía y sus Áreas Protegidas"/>
    <x v="55"/>
    <x v="27"/>
    <s v="CERRADA"/>
    <x v="1"/>
    <s v="Inventario por cuentadantes vigencia 2023 comunicado mediante memorando orfeo"/>
    <s v="CANTIDAD"/>
    <n v="1"/>
    <m/>
    <m/>
    <s v="MARIA MERCEDES MEDINA - RAYMON SALES"/>
    <m/>
    <m/>
    <m/>
    <x v="1"/>
    <x v="6"/>
    <s v="20/04/2023: Mediante 20231200001833 de fecha 30-03-2023 se suscribe el Plan de Mejoramiento._x000a_31-08-2023:  Acción para cumplir con fecha máxima el 17 de octubre de 2023,  según lo informado por la Directora Territorial Amazonía con el memorando 20235000010553 del 24 de agosto de 2023 y según esta Matríz._x000a_ _x000a_20/10/2023: Mediante memorando no. 20235000011613 del 22 de septiembre de 2023 el Responsable solicitó prórroga para el cumplimiento de la acción, por lo cual el Grupo de Control Interno verificó la justificación de la reporgramación de la ejecucón y mediante memorando No. 20231200005333 del 4 de octubre de 2023 concedio pórroga para el dóia 30 de noviembre de 2023._x000a_ _x000a_30/10/2023:  Con memorando    20231200006333 del 30 de octubre de 2023, dirigido a la Dra. JENNY PAULINE CUETO GÓMEZ - Directora Territorial Amazonía, se solicitan evidencias de cierre de la acción._x000a__x000a_30/11/2023:  Con memorando 20231200007113 del 30 de noviembre de 2023, dirigido a la Dra. Jenny Pauline Cueto Gómez - Directora Territorial Amazonía, se solicitan evidencias de cierre de la acción vencida._x000a__x000a_14/12/2023: Se cerró por Raymond Sales, con memorando 20231200007823el 12-12-2023."/>
    <n v="357"/>
  </r>
  <r>
    <s v="AUDITORIA INTERNA "/>
    <n v="1071"/>
    <d v="2022-09-05T00:00:00"/>
    <x v="1"/>
    <s v="OBSERVACIÓN No. 12: SFF GALERAS, PNN SELVA DE FLORENCIA, PNN LAS ORQUIDEAS, PNN TATAMÁ, PNN PURACE, PNN NEVADO DEL HUILA, PNN LAS HERMOSAS Y SFF OTUN QUIMBAYA-DIRECCION TERRITORIAL ANDES OCCIDENTALES _x000a_Al revisar el Análisis del Sector descrito dentro de los Estudios previos del proceso DTAO-SASI-N-003-2021, se observó que no permite evidenciar el cumplimiento con lo dispuesto en la Guía para la elaboración de Estudios de Sector, disponible desde el 27 de diciembre de 2013 por Colombia Compra Eficiente, en relación a que la información dispuesta en los contextos económico, técnico, regulatorio y otros aspectos que apliquen como el ambiental, social y/o político, no cuenta con la identificación bibliográfica puntual o la citación del enlace de la fuente de donde fue consultada la información, esto con el fin de dar certeza que la información que compone el respectivo Estudio de sector es confiable, de calidad y actualizada. "/>
    <m/>
    <s v="Gestión Contractual"/>
    <x v="4"/>
    <x v="11"/>
    <m/>
    <s v="x"/>
    <s v="De Mejora"/>
    <s v="Incluir en los estudios previos las fuentes bibliograficas y/o enlaces de consulta de donde se toma la información de los diferentes contextos en los contratos que aplique."/>
    <x v="56"/>
    <x v="27"/>
    <n v="152"/>
    <x v="0"/>
    <s v="EP con fuentes "/>
    <s v="PORCENTAJE"/>
    <n v="1"/>
    <m/>
    <m/>
    <s v="ABOGADA 2"/>
    <m/>
    <m/>
    <m/>
    <x v="0"/>
    <x v="0"/>
    <s v="20/04/2023: Mediante 20231200001943 de fecha 31-03-2023 se suscribe el Plan de Mejoramiento._x000a_ "/>
    <n v="358"/>
  </r>
  <r>
    <s v="AUDITORIA INTERNA "/>
    <n v="1072"/>
    <d v="2022-09-05T00:00:00"/>
    <x v="1"/>
    <s v="OBSERVACIÓN No. 13: PNN NEVADO DEL HUILA, PNN CVDJC, PNN LOS NEVADOS, PNN LAS HERMOSAS Y PNN LAS ORQUIDEAS- DIRECCION TERRITORIAL ANDES OCCIDENTALES _x000a_De la revisión al Análisis del Sector descrito dentro de los Estudios previos del proceso DTAO-LP-N-001-2021, se observa que no permite evidenciar el cumplimiento con lo dispuesto en la Guía para la elaboración de Estudios de Sector, disponible desde el 27 de diciembre de 2013 por Colombia Compra Eficiente, en relación a que la información dispuesta en los contextos económico, técnico, regulatorio y otros aspectos que apliquen como el ambiental, social y/o político, cuenta parcialmente con la identificación bibliográfica puntual o la citación del enlace de la fuente de donde fue consultada la información, esto con el fin de dar certeza que la información que compone el respectivo Estudio de sector es confiable, de calidad y actualizada. "/>
    <m/>
    <s v="Gestión Contractual"/>
    <x v="4"/>
    <x v="11"/>
    <m/>
    <s v="x"/>
    <s v="De Mejora"/>
    <s v="Incluir en los estudios previos las fuentes bibliograficas y/o enlaces de consulta de donde se toma la información de los diferentes contextos en los contratos que aplique."/>
    <x v="56"/>
    <x v="27"/>
    <n v="152"/>
    <x v="0"/>
    <s v="EP con fuentes "/>
    <s v="PORCENTAJE"/>
    <n v="1"/>
    <m/>
    <m/>
    <s v="ABOGADA 2"/>
    <m/>
    <m/>
    <m/>
    <x v="0"/>
    <x v="0"/>
    <s v="20/04/2023: Mediante 20231200001943 de fecha 31-03-2023 se suscribe el Plan de Mejoramiento._x000a_ "/>
    <n v="359"/>
  </r>
  <r>
    <s v="AUDITORIA INTERNA "/>
    <n v="1073"/>
    <d v="2022-09-05T00:00:00"/>
    <x v="0"/>
    <s v="NO CONFORMIDAD No. 28: SFF GALERAS, PNN SELVA DE FLORENCIA, PNN LAS ORQUIDEAS, PNN TATAMÁ, PNN PURACE, PNN NEVADO DEL HUILA, PNN LAS HERMOSAS Y SFF OTUN QUIMBAYA- DIRECCION TERRITORIAL ANDES OCCIDENTALES _x000a_El Grupo de Control Interno, al realizar la verificación del Análisis del Sector, inmerso dentro de los Estudios previos del proceso DTAO-SASI-N-003-2021, no se evidenció la aplicabilidad del Modelo de Abastecimiento Estratégico, disponible desde el 04 de agosto de 2021 por Colombia Compra Eficiente, en lo referente a las actuales directrices de esta entidad rectora, en los temas de análisis de la oferta y de la demanda mediante la herramienta dispuesta en su página Web, los cuales deben aplicarse en la preparación de los respectivos Análisis del sector y estudios de mercado."/>
    <s v="Porque no se ha recibido lineamientos, ni capacitación sobre este modelo por parte del nivel central y hace falta capacitación permanente sobre normatividad y procedimientos de indole contractual vigentes."/>
    <s v="Gestión Contractual"/>
    <x v="4"/>
    <x v="11"/>
    <m/>
    <s v="x"/>
    <m/>
    <s v="Realizar capacitación para retroalimentación de normatividad, procedimientos, manuales del tema contractual."/>
    <x v="57"/>
    <x v="27"/>
    <n v="152"/>
    <x v="0"/>
    <s v="Acta de Reunión"/>
    <s v="CANTIDAD"/>
    <n v="2"/>
    <m/>
    <m/>
    <s v="ABOGADA 2"/>
    <m/>
    <m/>
    <m/>
    <x v="0"/>
    <x v="0"/>
    <s v="20/04/2023: Mediante 20231200001943 de fecha 31-03-2023 se suscribe el Plan de Mejoramiento._x000a_ "/>
    <n v="360"/>
  </r>
  <r>
    <s v="AUDITORIA INTERNA "/>
    <m/>
    <d v="2022-09-05T00:00:00"/>
    <x v="0"/>
    <s v="NO CONFORMIDAD No. 29: SFF GALERAS, PNN SELVA DE FLORENCIA, PNN LAS ORQUIDEAS, PNN TATAMÁ, PNN PURACE, PNN NEVADO DEL HUILA, PNN LAS HERMOSAS Y SFF OTUN QUIMBAYA- DIRECCION TERRI-TORIAL ANDES OCCIDENTALES_x000a_El Grupo de Control Interno, al revisar el Análisis del Sector contenido dentro de los Estudios previos del proceso DTAO-SASI-N-003-2021, se observó que no fue posible evidenciar el cumplimiento con lo dispuesto en la Guía para la elaboración de Estudios de Sector, disponible desde el 27 de diciembre de 2013 por Colombia Compra Eficiente, en relación a que los procesos relacionados de otras entidades en los cuadros de título “Histórico de adquisiciones del servicio a contratar por otras Entidades Estatales”, no permite conocer si el precio y las condiciones de adquisición entre Entidades Estatales, en circunstancias similares para el mismo bien o servicio, son comparables o difieren, toda vez que seis de los nueve procesos relacionados no contienen la similitud requerida ya que se observa que estos fueron adelantados mediante la modalidad de Licitación Pública, de Selección abreviada de menor Cuantía y Mínima Cuantía, a diferencia del proceso DTOR-SASI-001-21, que se adelantó por Selección abreviada por Subasta Inversa."/>
    <s v="Porque no se ha recibido lineamientos, ni capacitación sobre este modelo por parte del nivel central y hace falta capacitación permanente sobre normatividad y procedimientos de indole contractual vigentes."/>
    <s v="Gestión Contractual"/>
    <x v="4"/>
    <x v="11"/>
    <m/>
    <s v="x"/>
    <s v="Correctiva"/>
    <s v="Realizar capacitación sobre la Guía para la elaboración de Estudios de Sector y determinar puntos clave a tener en cuenta en los análisis del sector correspondientes a las diferentes modalidades de contratación."/>
    <x v="56"/>
    <x v="31"/>
    <n v="305"/>
    <x v="0"/>
    <s v="Acta de Reunión"/>
    <s v="CANTIDAD"/>
    <n v="1"/>
    <m/>
    <m/>
    <s v="ABOGADA 2"/>
    <m/>
    <m/>
    <m/>
    <x v="0"/>
    <x v="0"/>
    <s v="20/04/2023: Mediante 20231200001943 de fecha 31-03-2023 se suscribe el Plan de Mejoramiento._x000a_ _x000a__x000a_30/11/2023 Mediante memorando 20231200006913 del 24 de noviembre del 2023, se solicito al responsable las evidencias  de las acciones que se encuentran en estado abierto vencido."/>
    <n v="361"/>
  </r>
  <r>
    <s v="AUDITORIA INTERNA "/>
    <n v="1074"/>
    <d v="2022-09-05T00:00:00"/>
    <x v="0"/>
    <s v="NO CONFORMIDAD No. 30: SFF GALERAS, PNN SELVA DE FLORENCIA, PNN LAS ORQUIDEAS, PNN TATAMÁ, PNN PURACE, PNN NEVADO DEL HUILA, PNN LAS HERMOSAS Y SFF OTUN QUIMBAYA- DIRECCION TERRITORIAL ANDES OCCIDENTALES _x000a_El Grupo de Control Interno, al realizar la verificación de los Estudios previos del proceso DTAO-SASI-N-003-2021, no se evidenció la aplicabilidad del del Artículo 2.2.1.2.1.2.12 del Decreto 310 de 2021, “Planeación de una adquisición en la bolsa de productos”, referente a la existencia de un estudio que compare e identifique las ventajas de utilizar la bolsa de productos para la adquisición respectiva frente a la subasta inversa. Este estudio debe consignarse expresamente en los documentos del Proceso de Selección y se deberá garantizar su oportuna publicidad a través del SECOP."/>
    <s v="Porque se requiere mayor capacitación y estudio detallado de la &quot;Guía para la elaboración de Estudios de Sector&quot; y verificación de su cumplimiento en los procesos."/>
    <s v="Gestión Contractual"/>
    <x v="4"/>
    <x v="11"/>
    <m/>
    <s v="x"/>
    <s v="Correctiva"/>
    <s v="Incluir en los estudios previos la aplicabilidad de  “Planeación de una adquisición en la bolsa de productos”,  justificando claramente todas las circunstancias extraordinarias que por ubicación geografica de las AP deben tenerse en cuenta para la adquisicion de bienes y servicios cuya modalidad sea subasta inversa"/>
    <x v="56"/>
    <x v="27"/>
    <n v="152"/>
    <x v="0"/>
    <s v="Estudios previos con aplicación de bolsa de productos    "/>
    <s v="PORCENTAJE"/>
    <n v="1"/>
    <m/>
    <m/>
    <s v="ABOGADA 2"/>
    <m/>
    <m/>
    <m/>
    <x v="0"/>
    <x v="0"/>
    <s v="20/04/2023: Mediante 20231200001943 de fecha 31-03-2023 se suscribe el Plan de Mejoramiento._x000a_ "/>
    <n v="362"/>
  </r>
  <r>
    <s v="AUDITORIA INTERNA "/>
    <n v="1075"/>
    <d v="2022-09-05T00:00:00"/>
    <x v="0"/>
    <s v="NO CONFORMIDAD No. 29: SFF GALERAS, PNN SELVA DE FLORENCIA, PNN LAS ORQUIDEAS, PNN TATAMÁ, PNN PURACE, PNN NEVADO DEL HUILA, PNN LAS HERMOSAS Y SFF OTUN QUIMBAYA- DIRECCION TERRI-TORIAL ANDES OCCIDENTALES_x000a_El Grupo de Control Interno, al revisar el Análisis del Sector contenido dentro de los Estudios previos del proceso DTAO-SASI-N-003-2021, se observó que no fue posible evidenciar el cumplimiento con lo dispuesto en la Guía para la elaboración de Estudios de Sector, disponible desde el 27 de diciembre de 2013 por Colombia Compra Eficiente, en relación a que los procesos relacionados de otras entidades en los cuadros de título “Histórico de adquisiciones del servicio a contratar por otras Entidades Estatales”, no permite conocer si el precio y las condiciones de adquisición entre Entidades Estatales, en circunstancias similares para el mismo bien o servicio, son comparables o difieren, toda vez que seis de los nueve procesos relacionados no contienen la similitud requerida ya que se observa que estos fueron adelantados mediante la modalidad de Licitación Pública, de Selección abreviada de menor Cuantía y Mínima Cuantía, a diferencia del proceso DTOR-SASI-001-21, que se adelantó por Selección abreviada por Subasta Inversa."/>
    <s v="Por que en los estudios previos no se incluyo la aplicabilidad “Planeación de una adquisición en la bolsa de productos”, y no se da claridad y justificación detallada de todas las circunstancias extraordinarias que por ubicación geografica de las AP deben tenerse en cuenta para la adquisicion de bienes y servicios."/>
    <s v="Gestión Contractual"/>
    <x v="4"/>
    <x v="11"/>
    <m/>
    <s v="x"/>
    <m/>
    <s v="Verificación en el cumplimiento de la &quot;Guía para la elaboración de Estudios de Sector&quot; en los procesos que aplique. (abogado a cargo del proceso contratual) "/>
    <x v="57"/>
    <x v="27"/>
    <n v="152"/>
    <x v="0"/>
    <s v="Contrato verificado"/>
    <s v="PORCENTAJE"/>
    <n v="1"/>
    <m/>
    <m/>
    <s v="ABOGADA 2"/>
    <m/>
    <m/>
    <m/>
    <x v="0"/>
    <x v="0"/>
    <s v="20/04/2023: Mediante 20231200001943 de fecha 31-03-2023 se suscribe el Plan de Mejoramiento._x000a_ "/>
    <n v="363"/>
  </r>
  <r>
    <s v="AUDITORIA INTERNA "/>
    <n v="1076"/>
    <d v="2022-09-05T00:00:00"/>
    <x v="0"/>
    <s v="NO CONFORMIDAD No. 31: SFF GALERAS, PNN SELVA DE FLORENCIA, PNN LAS ORQUIDEAS, PNN TATAMÁ, PNN PURACE, PNN NEVADO DEL HUILA, PNN LAS HERMOSAS Y SFF OTUN DIRECCION TERRITORIAL ANDES OCCIDENTALES _x000a_Al realizar la verificación del Análisis del Sector, contenido dentro de los Estudios previos del proceso DTAO-SASI-N-003-2021, no se evidenció la aplicabilidad de la Guía para la elaboración de Estudios de Sector, puesta el 27 de diciembre de 2013 por Colombia Compra Eficiente, en lo referente al establecimiento del Presupuesto oficial, no se observa el desarrollo del Análisis estadístico y el Análisis gráfico de que trata la Guía. Adicionalmente, en la revisión de lo expuesto en el literal D. “Presupuesto oficial”, señala que para “El valor de la presente contratación se justifica en la ponderación y comparación de las cotizaciones, de acuerdo a estudio de mercado adjunto al presente Estudio”, revisado los documentos dispuestos en la Plataforma del SECOP II, del proceso DTAO-SASI-N-003-2021, no se evidencia el Estudio dispuestos en la Plataforma del SECOP II, del proceso DTAO-SASI-N-003-2021, no se evidencia el Estudio de mercado que se menciona. "/>
    <s v="Porque se requiere mayor capacitación y estudio detallado de la &quot;Guía para la elaboración de Estudios de Sector&quot; y verificación de su cumplimiento en los procesos."/>
    <s v="Gestión Contractual"/>
    <x v="4"/>
    <x v="11"/>
    <m/>
    <s v="x"/>
    <s v="Correctiva"/>
    <s v="Realizar capacitación sobre la Guía para la elaboración de Estudios de Sector y determinar puntos clave a tener en cuenta en los análisis del sector correspondientes a las diferentes modalidades de contratación."/>
    <x v="56"/>
    <x v="31"/>
    <n v="305"/>
    <x v="0"/>
    <s v="Acta de Reunión"/>
    <s v="CANTIDAD"/>
    <n v="1"/>
    <m/>
    <m/>
    <s v="ABOGADA 2"/>
    <m/>
    <m/>
    <m/>
    <x v="0"/>
    <x v="0"/>
    <s v="20/04/2023: Mediante 20231200001943 de fecha 31-03-2023 se suscribe el Plan de Mejoramiento._x000a_ _x000a_30/11/2023 Mediante memorando 20231200006913 del 24 de noviembre del 2023, se solicito al responsable las evidencias  de las acciones que se encuentran en estado abierto vencido."/>
    <n v="364"/>
  </r>
  <r>
    <s v="AUDITORIA INTERNA "/>
    <n v="1077"/>
    <d v="2022-09-05T00:00:00"/>
    <x v="0"/>
    <s v="NO CONFORMIDAD No. 32: PNN NEVADO DEL HUILA, PNN CVDJC, PNN LOS NEVADOS, PNN LAS HERMOSAS Y PNN LAS ORQUIDEAS -DIRECCION TERRITORIAL ANDES OCCIDENTALES _x000a_El Grupo de Control Interno, al revisar el Análisis del Sector contenido dentro de los Estudios previos del proceso DTAO-LP-N-001-2021, se observa que no permite evidenciar el cumplimiento con lo dispuesto en la Guía para la elaboración de Estudios de Sector, disponible desde el 27 de diciembre de 2013 por Colombia Compra Eficiente, en relación a que los procesos relacionados de otras entidades en el Numeral 1.1.1. “Adquisiciones previas del servicio a contratar en otras entidades (histórico)”, no permite conocer si el precio y las condiciones de adquisición entre Entidades Estatales, en circunstancias similares para el mismo bien o servicio, son comparables o difieren, toda vez que los tres procesos rela-cionados no contienen la similitud requerida por la diferencia de una mayor cantidad de actividades, en relación con el adelantado por PNNC, que hacen que presupuestalmente generen gran diferencia en los valores de los mismos. "/>
    <s v="Porque se requiere mayor capacitación y estudio detallado de la &quot;Guía para la elaboración de Estudios de Sector&quot; y verificación de su cumplimiento en los procesos."/>
    <s v="Gestión Contractual"/>
    <x v="4"/>
    <x v="11"/>
    <m/>
    <s v="x"/>
    <s v="Correctiva"/>
    <s v="Realizar capacitación sobre la Guía para la elaboración de Estudios de Sector y determinar puntos clave a tener en cuenta en los análisis del sector correspondientes a las diferentes modalidades de contratación."/>
    <x v="56"/>
    <x v="31"/>
    <n v="305"/>
    <x v="0"/>
    <s v="Acta de Reunión"/>
    <s v="CANTIDAD"/>
    <n v="1"/>
    <m/>
    <m/>
    <s v="ABOGADA 2"/>
    <m/>
    <m/>
    <m/>
    <x v="0"/>
    <x v="0"/>
    <s v="20/04/2023: Mediante 20231200001943 de fecha 31-03-2023 se suscribe el Plan de Mejoramiento._x000a_ _x000a_30/11/2023 Mediante memorando 20231200006913 del 24 de noviembre del 2023, se solicito al responsable las evidencias  de las acciones que se encuentran en estado abierto vencido."/>
    <n v="365"/>
  </r>
  <r>
    <s v="AUDITORIA INTERNA "/>
    <n v="1078"/>
    <d v="2022-09-05T00:00:00"/>
    <x v="0"/>
    <s v="NO CONFORMIDAD No. 33: PNN NEVADO DEL HUILA, PNN CVDJC, PNN LOS NEVADOS, PNN LAS HERMOSAS Y PNN CONFORMIDAD:_x000a_Al realizar la verificación del Análisis del Sector, contenido dentro de los Estudios previos del proceso DTAO-LP-N-001-2021, no se evidencia la aplicabilidad de la Guía para la elaboración de Estudios de Sector, disponible desde el 27 de diciembre de 2013 por Colombia Compra Eficiente, en lo referente al establecimiento del Presupuesto oficial, no se observa el desarrollo del Análisis estadístico y el Análisis gráfico de que trata la Guía. Adicionalmente, en la revisión de lo expuesto en el literal A. “Presupuesto oficial”, señala que para “El valor de la presente contratación se justifica en la ponderación y comparación de las cotizaciones, de acuerdo con estudio de mercado adjunto al presente Estudio. Para determinar el presupuesto oficial se tomó el promedio de las cotizaciones presentadas”, revisado los documentos dispuestos en la Plataforma del SECOP II, del proceso DTAO-LP-N-001-2021, no se evidencia el Estudio de mercado que se menciona. "/>
    <s v="Porque se requiere mayor capacitación y estudio detallado de la &quot;Guía para la elaboración de Estudios de Sector&quot; y verificación de su cumplimiento en los procesos."/>
    <s v="Gestión Contractual"/>
    <x v="4"/>
    <x v="11"/>
    <m/>
    <s v="x"/>
    <s v="Correctiva"/>
    <s v="Realizar capacitación sobre la Guía para la elaboración de Estudios de Sector y determinar puntos clave a tener en cuenta en los análisis del sector correspondientes a las diferentes modalidades de contratación."/>
    <x v="56"/>
    <x v="31"/>
    <n v="305"/>
    <x v="0"/>
    <s v="Acta de Reunión"/>
    <s v="CANTIDAD"/>
    <n v="1"/>
    <m/>
    <m/>
    <s v="ABOGADA 2"/>
    <m/>
    <m/>
    <m/>
    <x v="0"/>
    <x v="0"/>
    <s v="20/04/2023: Mediante 20231200001943 de fecha 31-03-2023 se suscribe el Plan de Mejoramiento._x000a_ _x000a_30/11/2023 Mediante memorando 20231200006913 del 24 de noviembre del 2023, se solicito al responsable las evidencias  de las acciones que se encuentran en estado abierto vencido."/>
    <n v="366"/>
  </r>
  <r>
    <s v="AUDITORIA INTERNA "/>
    <n v="1079"/>
    <d v="2022-09-05T00:00:00"/>
    <x v="0"/>
    <s v="NO CONFORMIDAD 34. DIRECCION TERRITORIAL ANDES OCCIDENTALES – DTAO_x000a_En el marco de la auditoría se observó que el proceso DTAO-CSS-N-030-2021 en lo que concierne al contrato 029 de 2021, contrato que fuera suscrito el 9 de diciembre de 2021, para un plazo de ejecución inicial de 45 días sin superar el 31 de diciembre de 2021, el plazo que supera la vigencia y tiempo de ejecución inicialmente contemplado, siendo solicitada prórroga mediante radicado 20216200003853 del 23 de diciembre de 2021, sin embargo, la justificación de la misma se genera porque el plazo de ejecución no es suficiente por la temporada de suscripción, con lo cual se vulnera el principio de planeación."/>
    <s v="Porque se requiere mayor capacitación y estudio detallado de la &quot;Guía para la elaboración de Estudios de Sector&quot; y verificación de su cumplimiento en los procesos."/>
    <s v="Gestión Contractual"/>
    <x v="4"/>
    <x v="11"/>
    <m/>
    <s v="x"/>
    <s v="Correctiva"/>
    <s v="Solicitar a la SAF realizar un ejercicio de seguimiento a la  planeación, asignación y ejecución presupuestal en el primer cuatrimestre con el fin de planear el cierre de la vigencia adecuadamente."/>
    <x v="56"/>
    <x v="7"/>
    <n v="213"/>
    <x v="0"/>
    <s v="orfeo solicitud y acta de reunión"/>
    <s v="CANTIDAD"/>
    <n v="1"/>
    <m/>
    <m/>
    <s v="ABOGADA 2"/>
    <m/>
    <m/>
    <m/>
    <x v="0"/>
    <x v="0"/>
    <s v="20/04/2023: Mediante 20231200001943 de fecha 31-03-2023 se suscribe el Plan de Mejoramiento._x000a__x000a__x000a_28/06/2023: mediante memorando 2023611000473 del 13 de junio de 2023 la dirección territorial DTAO solicita modificación de la acción correctiva._x000a__x000a_28/06/2023: mediante memorando 20231200003763 del 28 de junio de 2023 el GCI aprueba la modificación de la acción correctiva y se amplia fecha de entrega hasta el 30 de septiembre de 2023. _x000a_ _x000a_30/11/2023 Mediante memorando 20231200006913 del 24 de noviembre del 2023, se solicito al responsable las evidencias  de las acciones que se encuentran en estado abierto vencido."/>
    <n v="367"/>
  </r>
  <r>
    <s v="AUDITORIA INTERNA "/>
    <n v="1080"/>
    <d v="2022-09-05T00:00:00"/>
    <x v="0"/>
    <s v="NO CONFORMIDAD No. 35 DIRECCION TERRITORIAL ANDES OCCIDENTALES - DTAO: _x000a_De la auditoria efectuada se evidenció que en el proceso DTAO-CSS-N-030-2021, no se evidencia como se estimó el valor, debido que el estudio de mercado no está publicado y no es posible identificar si se realizó, incumpliendo con lo determinado en la Ley 1712 de 2014, por medio de la cual se regula la transparencia y el derecho de acceso a la información pública nacional, artículo 3 de la Ley 1150 de 2007, reglamentado en el artículo 2.2.1.1.1.7.1. del Decreto 1082 de 2015. "/>
    <s v="_x000a_Debido a la asignación tardia a la DT de los recursos con destinación a los procesos de reactivación económica y teniendo en cuenta los tiempos según el cronograma establecido por la norma en los procesos pre contractuales y contractuales, además existen situaciones extraordinarias como el estado del tiempo (lluvias) transportes, entre otros que dificultan su cumplimiento y por tanto es necesario generar las reservas."/>
    <s v="Gestión Contractual"/>
    <x v="4"/>
    <x v="11"/>
    <m/>
    <s v="x"/>
    <s v="Correctiva"/>
    <s v="Incluir en los estudios previos la aplicabilidad de  “Planeación de una adquisición en la bolsa de productos”,  justificando claramente todas las circunstancias extraordinarias que por ubicación geografica de las AP deben tenerse en cuenta para la adquisicion de bienes y servicios cuya modalidad sea subasta inversa"/>
    <x v="56"/>
    <x v="27"/>
    <n v="152"/>
    <x v="0"/>
    <s v="Estudios previos con aplicación de bolsa de productos    "/>
    <s v="PORCENTAJE"/>
    <n v="1"/>
    <m/>
    <m/>
    <s v="ABOGADA 2"/>
    <m/>
    <m/>
    <m/>
    <x v="0"/>
    <x v="0"/>
    <s v="20/04/2023: Mediante 20231200001943 de fecha 31-03-2023 se suscribe el Plan de Mejoramiento._x000a_ "/>
    <n v="368"/>
  </r>
  <r>
    <s v="AUDITORIA INTERNA "/>
    <n v="1081"/>
    <d v="2022-09-05T00:00:00"/>
    <x v="0"/>
    <s v="NO CONFORMIDAD 36. DIRECCION TERRITORIAL ANDES OCCIDENTALES - DTAO: _x000a_En el marco de la auditoría se observó que el proceso DTAO-SASI-N-003-2021- Contrato de Suministros Nación 023 del 2021, contrato que fuera suscrito finalizando la vigencia, determinó un plazo de ejecución inicial de treinta (30) DÍAS calendario, contados a partir del perfeccionamiento y expedición del registro presupuestal y aprobación de la garantía, sin embargo el contrato fue suspendido y modificado, generando una reserva presupuestal aprobada hasta el mes de junio de 2022 sin que hubiese sido posible la ejecución del contrato dentro de los plazos inicialmente planteados, violando el principio de planeación "/>
    <s v="Por que en los estudios previos no se incluyo la aplicabilidad “Planeación de una adquisición en la bolsa de productos”, y no se da claridad y justificación detallada de todas las circunstancias extraordinarias que por ubicación geografica de las AP deben tenerse en cuenta para la adquisicion de bienes y servicios."/>
    <s v="Gestión Contractual"/>
    <x v="4"/>
    <x v="11"/>
    <m/>
    <s v="x"/>
    <s v="Correctiva"/>
    <s v="Solicitar a la SAF realizar un ejercicio de seguimiento a la  planeación, asignación y ejecución presupuestal en el primer cuatrimestre con el fin de planear el cierre de la vigencia adecuadamente."/>
    <x v="56"/>
    <x v="7"/>
    <n v="213"/>
    <x v="0"/>
    <s v="orfeo solicitud y acta de reunión"/>
    <s v="CANTIDAD"/>
    <n v="1"/>
    <m/>
    <m/>
    <s v="ABOGADA 2"/>
    <m/>
    <m/>
    <m/>
    <x v="0"/>
    <x v="0"/>
    <s v="20/04/2023: Mediante 20231200001943 de fecha 31-03-2023 se suscribe el Plan de Mejoramiento._x000a_ _x000a_Solicitar a la SAF realizar un ejercicio de seguimiento a la  planeación, asignación y ejecución presupuestal en el primer cuatrimestre con el fin de planear el cierre de la vigencia adecuadamente._x000a__x000a_28/06/2023: mediante memorando 2023611000473 del 13 de junio de 2023 la dirección territorial DTAO solicita modificación de la acción correctiva._x000a__x000a_28/06/2023: mediante memorando 20231200003763 del 28 de junio de 2023 el GCI aprueba la modificación de la acción correctiva y se amplia fecha de entrega hasta el 30 de septiembre de 2023. "/>
    <n v="369"/>
  </r>
  <r>
    <s v="SEGUIMIENTO MAPA DE RIESGOS"/>
    <n v="1083"/>
    <d v="2022-12-26T00:00:00"/>
    <x v="1"/>
    <s v="Observación No.1 En la verificación realizada, no fue posible evidenciar los soportes cargados en el DRIVE que dieran cumplimiento de la actividad por parte del Grupo de Comunicaciones en la acción correspondiente a: “…Incidir en la articulación con las otras entidades del SINAP para trabajar conjuntamente los temas derivados de la política del SINAP que se fortalezcan con acciones de comunicación…”"/>
    <n v="0"/>
    <s v="Gestión de Comunicaciones"/>
    <x v="2"/>
    <x v="5"/>
    <m/>
    <s v="x"/>
    <s v="De Mejora"/>
    <s v="En los tres reportes reportes a realizar para la vigencia 2023 de la administración de Riesgos de Gestión, Corrupción y Oportunidades, se remitirá a la Oficina Asesora de Planeación Captura de Pantalla donde se evidencia el cargue en el DRIVE de las evidencias completas para cada cuatrimestre, permitiendo dejar evidencia del cargue de las mismas."/>
    <x v="58"/>
    <x v="38"/>
    <n v="137"/>
    <x v="0"/>
    <s v="Correos a Oficina Asesora de Planeación con reporte de los riesgos y que incluyan las capturas de pantalla que muestren el cargue de las evidencias en el DRIVE de la OAP."/>
    <s v="CANTIDAD"/>
    <n v="3"/>
    <m/>
    <m/>
    <s v="ABOGADA 2"/>
    <m/>
    <m/>
    <m/>
    <x v="0"/>
    <x v="0"/>
    <s v="17/05/2023: Mediante memorando no. 20231200002123 de fecha 4-04-2023 se suscribió el Plan de Mejoramiento. "/>
    <n v="370"/>
  </r>
  <r>
    <s v="SEGUIMIENTO MAPA DE RIESGOS"/>
    <n v="1086"/>
    <d v="2023-05-12T00:00:00"/>
    <x v="0"/>
    <s v="Se evidenció que, para los 41 riesgos de corrupción, solo el 71% se encuentra estructurado de acuerdo con la Guía para la administración del riesgo y el diseño de controles en Entidades Públicas. Versión 5 – diciembre de 2020, no obstante, el 29% de los riesgos de corrupción no cumplen con la estructura de la definición del riesgo._x000a_• Servicio al Ciudadano: Se evidenció debilidades en la formulación del riesgo 232_x000a_• Participación Social: Se evidenció debilidades en la formulación del riesgo 218_x000a_• Gestión Jurídica: Se evidenció debilidades en la formulación del riesgo 233 y 234_x000a_• Gestión del Conocimiento y la Innovación: Se evidenció debilidades en la formulación del riesgo 235_x000a_• Gestión Recursos Financieros: Se evidenció debilidades en la formulación del riesgo 237 y 240_x000a_• Gestión Contractual: Se evidenció debilidades en la formulación del riesgo 226, 227 y 228_x000a_• Administración y Manejo del Sistema de Parques Nacionales Naturales: Se evidenció debilidades en la formulación del riesgo 210 y 211"/>
    <s v="Por que la OAP posee la responsabilidad de asesoramiento y acompañamiento en las acciones o actividades de identificación de riesgos, pero para dichas actividades de la OAP como segunda línea de defensa solo se contaba con dos personas para el tema de riesgos de toda la Entidad y otros temas requeridos."/>
    <s v="Direccionamiento Estratégico"/>
    <x v="2"/>
    <x v="25"/>
    <m/>
    <s v="x"/>
    <s v="Correctiva"/>
    <s v="Generar mesas de trabajo con los procesos para los ajustes correspondientes en la redacción de los riesgos conforme la gestión de riesgos de corrupción, para los cuales continúan vigentes los lineamientos contenidos en la versión 4 de la Guía para la administración del riesgo y el diseño de controles en entidades públicas de 2018. - DAFP _x000a_• Servicio al Ciudadano: Se evidenció debilidades en la formulación del riesgo 232_x000a_• Participación Social: Se evidenció debilidades en la formulación del riesgo 218_x000a_• Gestión Jurídica: Se evidenció debilidades en la formulación del riesgo 233 y 234_x000a_• Gestión del Conocimiento y la Innovación: Se evidenció debilidades en la formulación del riesgo 235_x000a_• Gestión Recursos Financieros: Se evidenció debilidades en la formulación del riesgo 237 y 240_x000a_• Gestión Contractual: Se evidenció debilidades en la formulación del riesgo 226, 227 y 228_x000a_• Administración y Manejo del Sistema de Parques Nacionales Naturales: Se evidenció debilidades en la formulación del riesgo 210 y 211._x000a_y acompañar hasta recibir la aprobación por parte del líder de proceso y consolidar en el mapa de riesgos de la entidad consolidado."/>
    <x v="59"/>
    <x v="7"/>
    <s v="CERRADA"/>
    <x v="1"/>
    <s v="Descripción de riesgos actualizada y oficializado"/>
    <s v="CANTIDAD"/>
    <n v="12"/>
    <m/>
    <m/>
    <m/>
    <m/>
    <m/>
    <m/>
    <x v="1"/>
    <x v="18"/>
    <s v="15/06/2023: Mediante memorando No. 20231200003363 del 15 de junio de 2023, se suscribió Plan de Mejoramiento por Procesos- Gestión_x000a__x000a_17/10/2023: Mediante memorando No.20231400003273 del 29 de septiembre de 2023, el reponsable remitió evidencia: Actas de mesas de trabajo, el Grupo de Control Interno verificó el cumplimiento de la acción por lo cual mediante memorando No. 20231200006233 del 24 de octubre de 2023 informó el cierre de la acción. "/>
    <n v="371"/>
  </r>
  <r>
    <s v="AUDITORIA INTERNA "/>
    <n v="1089"/>
    <d v="2022-12-07T00:00:00"/>
    <x v="0"/>
    <s v="NO CONFORMIDAD No.1: El Grupo de Procesos Corporativos, no está efectuando los controles necesarios para contar con el seguimiento adecuado del programa de gestión documental en el que generen el envío del plan de trabajo para la vigencia en curso y lo relacionado con el punto de control “…Expedientes virtuales y físicos creados conforme a los lineamientos definidos en el Instructivo Programa de Gestión Documental…”, como lo define la Actividad No 3."/>
    <s v="Porque no se ha parametrizado el sistema para que se identifique en los reportes las respectivas series y subseries documentales."/>
    <s v="Gestión Documental"/>
    <x v="2"/>
    <x v="12"/>
    <m/>
    <s v="x"/>
    <s v="De Corrección"/>
    <s v="Parametrizar el Sistema para que se generen los reportes con la identificación de las Series y Subseries documentales."/>
    <x v="60"/>
    <x v="27"/>
    <n v="152"/>
    <x v="0"/>
    <s v="Reporte expedientes virtuales donde se identifiquen las Series y subseries"/>
    <s v="CANTIDAD"/>
    <n v="1"/>
    <m/>
    <m/>
    <s v="LUIS EBERTO COCA GONZÁLEZ - RAIMOND GUILLERMO SALES CONTRERAS"/>
    <m/>
    <m/>
    <m/>
    <x v="0"/>
    <x v="0"/>
    <s v="Suscrito mediante orfeo radicado No 20231200003333 del 15-06-2023"/>
    <n v="372"/>
  </r>
  <r>
    <s v="AUDITORIA INTERNA "/>
    <n v="1090"/>
    <d v="2022-12-07T00:00:00"/>
    <x v="0"/>
    <s v="NO CONFORMIDAD No. 2: En el proceso de verificación realizado por el Equipo Auditor del Grupo de Control Interno en el marco del procedimiento Archivo y Control de Documentos, no se evidenció que las Direcciones Territoriales, reportaran el listado de expedientes creados para las vigencias 2021 - 2022 como lo establece la Actividad No 3."/>
    <s v="Porque no se ha parametrizado el sistema para que se identifique en los reportes las respectivas series y subseries documentales."/>
    <s v="Gestión Documental"/>
    <x v="2"/>
    <x v="12"/>
    <m/>
    <s v="x"/>
    <s v="Correctiva"/>
    <s v="Dar cumplimiento a lo establecido en la actividad No. 3 del procedimiento Archivo y Control de Documentos, que establece Crear expedientes físicos y digitales, conforme a las Tablas de retención documental aprobadas."/>
    <x v="60"/>
    <x v="27"/>
    <s v="CERRADA"/>
    <x v="1"/>
    <s v="Reporte expedientes virtuales donde se identifiquen las Series y subseries"/>
    <s v="CANTIDAD"/>
    <n v="1"/>
    <m/>
    <m/>
    <s v="RAYMON GUILLERMO SALES CONTRERAS"/>
    <m/>
    <m/>
    <m/>
    <x v="1"/>
    <x v="6"/>
    <s v="Suscrito mediante orfeo radicado No 20231200003333 del 15-06-2023._x000a__x000a_Cerrada La No conformidad en el cumplimineto de las acciones suscritas Mediante Memorando Radicado No 20231200007853 del 12-12-2023, pendiente la medición de la efectividad."/>
    <n v="373"/>
  </r>
  <r>
    <s v="AUDITORIA INTERNA "/>
    <m/>
    <d v="2022-12-07T00:00:00"/>
    <x v="0"/>
    <s v="NO CONFORMIDAD No. 2: En el proceso de verificación realizado por el Equipo Auditor del Grupo de Control Interno en el marco del procedimiento Archivo y Control de Documentos, no se evidenció que las Direcciones Territoriales, reportaran el listado de expedientes creados para las vigencias 2021 - 2022 como lo establece la Actividad No 3."/>
    <s v="Porque no se ha parametrizado el sistema para que se identifique en los reportes las respectivas series y subseries documentales."/>
    <s v="Gestión Documental"/>
    <x v="2"/>
    <x v="12"/>
    <m/>
    <s v="x"/>
    <s v="De Corrección"/>
    <s v="Parametrizar el Sistema para que se generen los reportes con la identificación de las Series y Subseries documentales."/>
    <x v="60"/>
    <x v="27"/>
    <n v="152"/>
    <x v="0"/>
    <s v="Reporte expedientes virtuales donde se identifiquen las Series y subseries"/>
    <s v="CANTIDAD"/>
    <n v="1"/>
    <m/>
    <m/>
    <s v="LUIS EBERTO COCA GONZÁLEZ - RAIMOND GUILLERMO SALES CONTRERAS"/>
    <m/>
    <m/>
    <m/>
    <x v="0"/>
    <x v="0"/>
    <s v="Suscrito mediante orfeo radicado No 20231200003333 del 15-06-2023"/>
    <n v="374"/>
  </r>
  <r>
    <s v="AUDITORIA INTERNA "/>
    <n v="1091"/>
    <d v="2022-12-07T00:00:00"/>
    <x v="1"/>
    <s v="OBSERVACIÓN No.1: El Grupo de Control Interno, realizó la verificación al documento del argumento y justificación técnica de la solicitud de la caja menor, el cual no se encuentra firmado por el responsable que indica el procedimiento, lo que no permite evidenciar el cumplimiento con lo establecido dentro de la actividad No. 4 del Procedimiento de Caja Menor vigente desde el 18-02-2021, en cuanto a la firma de este documento. "/>
    <s v="No aplica"/>
    <s v="Gestión de Recursos Financieros"/>
    <x v="2"/>
    <x v="12"/>
    <m/>
    <s v="x"/>
    <s v="De Mejora"/>
    <s v="Dar cumplimiento a lo establecido en la actividad No. 4 del procedimiento que establece que deben estar firmados todos los documentos que se requieren para la constitución de la caja menor."/>
    <x v="61"/>
    <x v="32"/>
    <n v="243"/>
    <x v="0"/>
    <s v="Memorando de la justificación de la constitución de la caja menor firmado _x000a_"/>
    <s v="CANTIDAD"/>
    <n v="1"/>
    <m/>
    <m/>
    <s v="LUIS EBERTO COCA GONZÁLEZ - RAIMOND GUILLERMO SALES CONTRERAS"/>
    <m/>
    <m/>
    <m/>
    <x v="0"/>
    <x v="0"/>
    <s v="Suscrito mediante orfeo radicado No 20231200003933del 06-07-2023_x000a__x000a_15/12/2023: Mediante memorando No. 20231200007243 del 4 de diciembre de 2023, se requirio evidencias de las acciones que se encuenrtan en estado abierto vencidas con el fin de actualizar la matriz."/>
    <n v="375"/>
  </r>
  <r>
    <s v="AUDITORIA INTERNA "/>
    <m/>
    <d v="2022-12-07T00:00:00"/>
    <x v="0"/>
    <s v="NO CONFORMIDAD No.1: El Grupo de Control Interno, al solicitar al cuentadante los soportes de apertura de libros como son el: Libro auxiliar de caja y bancos y la Conciliación diaria caja menor documentos que se encuentran establecidos en el punto de control, no fueron suministrados, toda vez que no contaban con estos, por tanto, no se logró evidenciar el cumplimiento de la actividad No. 18 del procedimiento de caja menor."/>
    <s v="Por desconocimiento de las actividades y puntos de control de procedimientos de un proceso diferente a los que se lideran desde el Grupo."/>
    <s v="Gestión de Recursos Financieros"/>
    <x v="2"/>
    <x v="12"/>
    <m/>
    <s v="x"/>
    <s v="Correctiva"/>
    <s v="Dar cumplimiento a lo establecido en la actividad No 18 del procedimiento que establece los soportes de apertura de libros como son el: Libro auxiliar de caja y bancos y la Conciliación diaria caja menor documentos que se encuentran establecidos como punto de control."/>
    <x v="61"/>
    <x v="40"/>
    <n v="122"/>
    <x v="0"/>
    <s v="Socialización  Formatos Libro auxiliar de caja y bancos y la Conciliación diaria caja menor"/>
    <s v="CANTIDAD"/>
    <n v="1"/>
    <m/>
    <m/>
    <s v="LUIS EBERTO COCA GONZÁLEZ - RAIMOND GUILLERMO SALES CONTRERAS"/>
    <m/>
    <m/>
    <m/>
    <x v="0"/>
    <x v="0"/>
    <s v="Suscrito mediante orfeo radicado No 20231200003933del 06-07-2023"/>
    <n v="376"/>
  </r>
  <r>
    <s v="AUDITORIA INTERNA "/>
    <m/>
    <d v="2022-12-07T00:00:00"/>
    <x v="0"/>
    <s v="NO CONFORMIDAD No.1: El Grupo de Control Interno, al solicitar al cuentadante los soportes de apertura de libros como son el: Libro auxiliar de caja y bancos y la Conciliación diaria caja menor documentos que se encuentran establecidos en el punto de control, no fueron suministrados, toda vez que no contaban con estos, por tanto, no se logró evidenciar el cumplimiento de la actividad No. 18 del procedimiento de caja menor."/>
    <s v="Por desconocimiento de las actividades y puntos de control de procedimientos de un proceso diferente a los que se lideran desde el Grupo."/>
    <s v="Gestión de Recursos Financieros"/>
    <x v="2"/>
    <x v="12"/>
    <m/>
    <s v="x"/>
    <s v="De Corrección"/>
    <s v="Ajustar el procedimiento de caja menor junto con el GGF En el punto de control de la actividad 18 ya que no se hace necesario la apertura de libros y conciliación diaria. Teniendo en cuenta que SIIF genera reporte de movimientos de caja."/>
    <x v="61"/>
    <x v="40"/>
    <n v="122"/>
    <x v="0"/>
    <s v="Procedimiento actualizado"/>
    <s v="CANTIDAD"/>
    <n v="1"/>
    <m/>
    <m/>
    <s v="LUIS EBERTO COCA GONZÁLEZ - RAIMOND GUILLERMO SALES CONTRERAS"/>
    <m/>
    <m/>
    <m/>
    <x v="0"/>
    <x v="0"/>
    <s v="Suscrito mediante orfeo radicado No 20231200003933del 06-07-2023"/>
    <n v="377"/>
  </r>
  <r>
    <s v="AUDITORIA INTERNA "/>
    <n v="1092"/>
    <d v="2022-12-07T00:00:00"/>
    <x v="0"/>
    <s v="NO CONFORMIDAD No. 2: El Grupo de Control Interno, al realizar la verificación del diligenciamiento del formato de solicitud de caja menor, GRFN_FO_08, para los respectivos reembolsos, no evidenció el cumplimiento de la actividad No. 20 del procedimiento de caja menor, el cual, no se encuentra firmado por el ordenador del gasto y su estructuración en el formato no es la adecuada."/>
    <s v="Por desconocimiento de las actividades y puntos de control de procedimientos de un proceso diferente a los que se lideran desde el Grupo."/>
    <s v="Gestión de Recursos Financieros"/>
    <x v="2"/>
    <x v="12"/>
    <m/>
    <s v="x"/>
    <s v="Correctiva"/>
    <s v="Dar cumplimiento a lo establecido en la actividad No 20 del procedimiento en lo que compete al diligenciamiento del formato de solicitud de caja menor, GRFN_FO_08, para los respectivos reembolsos"/>
    <x v="61"/>
    <x v="40"/>
    <n v="122"/>
    <x v="0"/>
    <s v="Socialización Formato solicitud caja menor  y  procedimiento caja menor Actualizados"/>
    <s v="CANTIDAD"/>
    <n v="2"/>
    <m/>
    <m/>
    <s v="LUIS EBERTO COCA GONZÁLEZ - RAIMOND GUILLERMO SALES CONTRERAS"/>
    <m/>
    <m/>
    <m/>
    <x v="0"/>
    <x v="0"/>
    <s v="Suscrito mediante orfeo radicado No 20231200003933del 06-07-2023"/>
    <n v="378"/>
  </r>
  <r>
    <s v="AUDITORIA INTERNA "/>
    <m/>
    <d v="2022-12-07T00:00:00"/>
    <x v="0"/>
    <s v="NO CONFORMIDAD No. 2: El Grupo de Control Interno, al realizar la verificación del diligenciamiento del formato de solicitud de caja menor, GRFN_FO_08, para los respectivos reembolsos, no evidenció el cumplimiento de la actividad No. 20 del procedimiento de caja menor, el cual, no se encuentra firmado por el ordenador del gasto y su estructuración en el formato no es la adecuada."/>
    <s v="Por desconocimiento de las actividades y puntos de control de procedimientos de un proceso diferente a los que se lideran desde el Grupo."/>
    <s v="Gestión de Recursos Financieros"/>
    <x v="2"/>
    <x v="12"/>
    <m/>
    <s v="x"/>
    <s v="De Corrección"/>
    <s v="Ajustar el formato GRFN_FO_08 y el procedimiento de la caja menor junto con el GGF. Teniendo en cuenta que no es necesario la firma del ordenador del gasto, ya que existe un responsable de la caja menor establecido por resolución."/>
    <x v="61"/>
    <x v="40"/>
    <n v="122"/>
    <x v="0"/>
    <s v="Formato solicitud caja menor  y  procedimiento caja menor Actualizados"/>
    <s v="CANTIDAD"/>
    <n v="2"/>
    <m/>
    <m/>
    <s v="LUIS EBERTO COCA GONZÁLEZ - RAIMOND GUILLERMO SALES CONTRERAS"/>
    <m/>
    <m/>
    <m/>
    <x v="0"/>
    <x v="0"/>
    <s v="Suscrito mediante orfeo radicado No 20231200003933del 06-07-2023"/>
    <n v="379"/>
  </r>
  <r>
    <s v="AUDITORIA INTERNA "/>
    <n v="1093"/>
    <d v="2022-12-07T00:00:00"/>
    <x v="0"/>
    <s v="NO CONFORMIDAD No. 3: El Grupo de Control Interno, al verificar el diligenciamiento del formato Comprobante provisional caja menor, código GRFN_FO_07, no evidenció el cumplimiento integral de la actividad No. 21, en el punto de control recibo provisional caja menor, ya que no se conserva evidencia de estos soportes, los cuales son destruidos al momento de la legalización del gasto, y no se cuenta con una relación de consecutivos de los mismos, impidiendo así la verificación del punto de control._x000a__x000a_De igual, forma se incumple con el numeral de la NTC ISO: 9001:2015 “(…) 7.5.3 Control de la información documentada, 7.5.3.2 Para el control de la información documentada, la organización debe abordar las siguientes actividades, según corresponda (…)_x000a_b) almacenamiento y preservación, incluida la preservación de la legibilidad; (…)_x000a_d) conservación y disposición (…)”"/>
    <s v="Por desconocimiento de las actividades y puntos de control de procedimientos de un proceso diferente a los que se lideran desde el Grupo."/>
    <s v="Gestión de Recursos Financieros"/>
    <x v="2"/>
    <x v="12"/>
    <m/>
    <s v="x"/>
    <s v="Correctiva"/>
    <s v="Dar cumplimiento a lo establecido en la actividad No 21 del procedimiento en lo que compete al diligenciamiento del formato Comprobante provisional caja menor, código GRFN_FO_07."/>
    <x v="61"/>
    <x v="40"/>
    <n v="122"/>
    <x v="0"/>
    <s v="Socialización Formato comprobante provisional caja menor anulados"/>
    <s v="CANTIDAD"/>
    <n v="1"/>
    <m/>
    <m/>
    <s v="LUIS EBERTO COCA GONZÁLEZ - RAIMOND GUILLERMO SALES CONTRERAS"/>
    <m/>
    <m/>
    <m/>
    <x v="0"/>
    <x v="0"/>
    <s v="Suscrito mediante orfeo radicado No 20231200003933del 06-07-2023"/>
    <n v="380"/>
  </r>
  <r>
    <s v="AUDITORIA INTERNA "/>
    <m/>
    <d v="2022-12-07T00:00:00"/>
    <x v="0"/>
    <s v="NO CONFORMIDAD No. 3: El Grupo de Control Interno, al verificar el diligenciamiento del formato Comprobante provisional caja menor, código GRFN_FO_07, no evidenció el cumplimiento integral de la actividad No. 21, en el punto de control recibo provisional caja menor, ya que no se conserva evidencia de estos soportes, los cuales son destruidos al momento de la legalización del gasto, y no se cuenta con una relación de consecutivos de los mismos, impidiendo así la verificación del punto de control._x000a__x000a_De igual, forma se incumple con el numeral de la NTC ISO: 9001:2015 “(…) 7.5.3 Control de la información documentada, 7.5.3.2 Para el control de la información documentada, la organización debe abordar las siguientes actividades, según corresponda (…)_x000a_b) almacenamiento y preservación, incluida la preservación de la legibilidad; (…)_x000a_d) conservación y disposición (…)”"/>
    <s v="Por desconocimiento de las actividades y puntos de control de procedimientos de un proceso diferente a los que se lideran desde el Grupo."/>
    <s v="Gestión de Recursos Financieros"/>
    <x v="2"/>
    <x v="12"/>
    <m/>
    <s v="x"/>
    <s v="De Corrección"/>
    <s v="Llevar consecutivo comprobante provisional caja menor anulados previa legalización del gasto."/>
    <x v="61"/>
    <x v="40"/>
    <n v="122"/>
    <x v="0"/>
    <s v="Formato comprobante provisional caja menor anulados"/>
    <s v="CANTIDAD"/>
    <n v="1"/>
    <m/>
    <m/>
    <s v="LUIS EBERTO COCA GONZÁLEZ - RAIMOND GUILLERMO SALES CONTRERAS"/>
    <m/>
    <m/>
    <m/>
    <x v="0"/>
    <x v="0"/>
    <s v="Suscrito mediante orfeo radicado No 20231200003933del 06-07-2023"/>
    <n v="381"/>
  </r>
  <r>
    <s v="AUDITORIA INTERNA "/>
    <n v="1094"/>
    <d v="2022-12-07T00:00:00"/>
    <x v="0"/>
    <s v="NO CONFORMIDAD No. 4: El Grupo de Control Interno, al solicitar las conciliaciones de la caja menor, evidenció que no se realiza esta actividad, por tanto, no se encuentra documentada, incumpliéndose así lo establecido en el punto de control de la actividad No. 32 del procedimiento de caja menor adoptado por la entidad."/>
    <s v="Por desconocimiento de las actividades y puntos de control de procedimientos de un proceso diferente a los que se lideran desde el Grupo."/>
    <s v="Gestión de Recursos Financieros"/>
    <x v="2"/>
    <x v="12"/>
    <m/>
    <s v="x"/>
    <s v="Correctiva"/>
    <s v="Dar cumplimiento a lo establecido en la actividad No 32 del procedimiento en lo que compete a la realización de las conciliaciones de las caja menor."/>
    <x v="61"/>
    <x v="40"/>
    <n v="122"/>
    <x v="0"/>
    <s v="Procedimiento actualizado"/>
    <s v="CANTIDAD"/>
    <n v="1"/>
    <m/>
    <m/>
    <s v="LUIS EBERTO COCA GONZÁLEZ - RAIMOND GUILLERMO SALES CONTRERAS"/>
    <m/>
    <m/>
    <m/>
    <x v="0"/>
    <x v="0"/>
    <s v="Suscrito mediante orfeo radicado No 20231200003933del 06-07-2023"/>
    <n v="382"/>
  </r>
  <r>
    <s v="AUDITORIA INTERNA "/>
    <m/>
    <d v="2022-12-07T00:00:00"/>
    <x v="0"/>
    <s v="NO CONFORMIDAD No. 4: El Grupo de Control Interno, al solicitar las conciliaciones de la caja menor, evidenció que no se realiza esta actividad, por tanto, no se encuentra documentada, incumpliéndose así lo establecido en el punto de control de la actividad No. 32 del procedimiento de caja menor adoptado por la entidad."/>
    <s v="Por desconocimiento de las actividades y puntos de control de procedimientos de un proceso diferente a los que se lideran desde el Grupo."/>
    <s v="Gestión de Recursos Financieros"/>
    <x v="2"/>
    <x v="12"/>
    <m/>
    <s v="x"/>
    <s v="De Corrección"/>
    <s v="Ajustar el procedimiento de caja menor junto con el GGF En el punto de control de la actividad 32  ya que no es necesario la realización de conciliación de caja menor teniendo en cuenta que SIIF permite verificar el estado actual mediante el reporte ejecución Caja Menor."/>
    <x v="61"/>
    <x v="40"/>
    <n v="122"/>
    <x v="0"/>
    <s v="Procedimiento actualizado"/>
    <s v="CANTIDAD"/>
    <n v="1"/>
    <m/>
    <m/>
    <s v="LUIS EBERTO COCA GONZÁLEZ - RAIMOND GUILLERMO SALES CONTRERAS"/>
    <m/>
    <m/>
    <m/>
    <x v="0"/>
    <x v="0"/>
    <s v="Suscrito mediante orfeo radicado No 20231200003933del 06-07-2023"/>
    <n v="383"/>
  </r>
  <r>
    <s v="AUDITORIA INTERNA "/>
    <n v="1095"/>
    <d v="2022-12-07T00:00:00"/>
    <x v="0"/>
    <s v="NO CONFORMIDAD No. 5: El Grupo de Control Interno, al realizar la revisión de los documentos soportes de los dos arqueos de caja menor, realizados durante la vigencia 2022, evidencia que el formato utilizado para este, no se encuentra establecido, vigente, ni aprobado en el Sistema Integrado de Gestión de la entidad. "/>
    <s v="porque el formato no se encuentra registrado en el sistema integrado de gestión."/>
    <s v="Gestión de Recursos Financieros"/>
    <x v="2"/>
    <x v="12"/>
    <m/>
    <s v="x"/>
    <s v="Correctiva"/>
    <s v="Verificar los documentos de los puntos de control con el GGF."/>
    <x v="61"/>
    <x v="40"/>
    <n v="122"/>
    <x v="0"/>
    <s v="formato publicado en el Sistema de Gestión Integrado"/>
    <s v="CANTIDAD"/>
    <n v="1"/>
    <m/>
    <m/>
    <s v="LUIS EBERTO COCA GONZÁLEZ - RAIMOND GUILLERMO SALES CONTRERAS"/>
    <m/>
    <m/>
    <m/>
    <x v="0"/>
    <x v="0"/>
    <s v="Suscrito mediante orfeo radicado No 20231200003933del 06-07-2023"/>
    <n v="384"/>
  </r>
  <r>
    <s v="AUDITORIA INTERNA "/>
    <m/>
    <d v="2022-12-07T00:00:00"/>
    <x v="0"/>
    <s v="NO CONFORMIDAD No. 5: El Grupo de Control Interno, al realizar la revisión de los documentos soportes de los dos arqueos de caja menor, realizados durante la vigencia 2022, evidencia que el formato utilizado para este, no se encuentra establecido, vigente, ni aprobado en el Sistema Integrado de Gestión de la entidad. "/>
    <s v="porque el formato no se encuentra registrado en el sistema integrado de gestión."/>
    <s v="Gestión de Recursos Financieros"/>
    <x v="2"/>
    <x v="12"/>
    <m/>
    <s v="x"/>
    <s v="De Corrección"/>
    <s v="Ajustar el formato junto con el Grupo de Gestión Financiera y solicitar la inclusión del mismo en el Sistema Integrado de Gestión."/>
    <x v="61"/>
    <x v="40"/>
    <n v="122"/>
    <x v="0"/>
    <s v="formato publicado en el Sistema de Gestión Integrado"/>
    <s v="CANTIDAD"/>
    <n v="1"/>
    <m/>
    <m/>
    <s v="LUIS EBERTO COCA GONZÁLEZ - RAIMOND GUILLERMO SALES CONTRERAS"/>
    <m/>
    <m/>
    <m/>
    <x v="0"/>
    <x v="0"/>
    <s v="Suscrito mediante orfeo radicado No 20231200003933del 06-07-2023"/>
    <n v="385"/>
  </r>
  <r>
    <s v="AUDITORIA INTERNA "/>
    <n v="1096"/>
    <d v="2022-12-07T00:00:00"/>
    <x v="0"/>
    <s v="NO CONFORMIDAD No. 6: El Grupo de Control Interno, en la revisión de la presentación de informes del estado de la caja menor, de los que trata el artículo No. 3 en la Resolución 085 del 2022, no evidenció la elaboración y presentación de los mismos, incumpliendo así lo establecido en la resolución en mención. "/>
    <s v="Por desconocimiento de las actividades y puntos de control de procedimientos de un proceso diferente a los que se lideran desde el Grupo."/>
    <s v="Gestión de Recursos Financieros"/>
    <x v="2"/>
    <x v="12"/>
    <m/>
    <m/>
    <s v="Correctiva"/>
    <s v="Elaborar y presentar los informes del estado y seguimiento de la caja menor como lo establece el acto administrativo de constitución."/>
    <x v="61"/>
    <x v="40"/>
    <n v="122"/>
    <x v="0"/>
    <s v="Resolución caja menor Vigencia Actual"/>
    <s v="CANTIDAD"/>
    <n v="1"/>
    <m/>
    <m/>
    <s v="LUIS EBERTO COCA GONZÁLEZ - RAIMOND GUILLERMO SALES CONTRERAS"/>
    <m/>
    <m/>
    <m/>
    <x v="0"/>
    <x v="0"/>
    <s v="Suscrito mediante orfeo radicado No 20231200003933del 06-07-2023"/>
    <n v="386"/>
  </r>
  <r>
    <s v="AUDITORIA INTERNA "/>
    <m/>
    <d v="2022-12-07T00:00:00"/>
    <x v="0"/>
    <s v="NO CONFORMIDAD No. 6: El Grupo de Control Interno, en la revisión de la presentación de informes del estado de la caja menor, de los que trata el artículo No. 3 en la Resolución 085 del 2022, no evidenció la elaboración y presentación de los mismos, incumpliendo así lo establecido en la resolución en mención. "/>
    <s v="Por desconocimiento de las actividades y puntos de control de procedimientos de un proceso diferente a los que se lideran desde el Grupo."/>
    <s v="Gestión de Recursos Financieros"/>
    <x v="2"/>
    <x v="12"/>
    <m/>
    <s v="x"/>
    <s v="De Corrección"/>
    <s v="Ajustar la Resolución para la Vigencia 2023."/>
    <x v="61"/>
    <x v="32"/>
    <n v="243"/>
    <x v="0"/>
    <s v="Resolución caja menor Vigencia Actual"/>
    <s v="CANTIDAD"/>
    <n v="1"/>
    <m/>
    <m/>
    <s v="LUIS EBERTO COCA GONZÁLEZ - RAIMOND GUILLERMO SALES CONTRERAS"/>
    <m/>
    <m/>
    <m/>
    <x v="0"/>
    <x v="0"/>
    <s v="Suscrito mediante orfeo radicado No 20231200003933del 06-07-2023_x000a__x000a_15/12/2023: Mediante memorando No. 20231200007243 del 4 de diciembre de 2023, se requirio evidencias de las acciones que se encuenrtan en estado abierto vencidas con el fin de actualizar la matriz."/>
    <n v="387"/>
  </r>
  <r>
    <s v="AUDITORIA INTERNA "/>
    <n v="1097"/>
    <d v="2022-06-23T00:00:00"/>
    <x v="1"/>
    <s v="OBSERVACIÓN No 3: _x000a_Los requerimientos realizados por el Grupo de Trámites y Evaluación Ambiental, no tienen las respuestas por concepto de permisos y tramites conferidos y no obra evidencia de la remisión a la OAJ para el cobro coactivo incumpliendo el procedimiento Código: GJ_PR_01 Cobro Coactivo Administrativo en su actividad 1."/>
    <s v="No aplica"/>
    <s v="Autoridad Ambiental"/>
    <x v="2"/>
    <x v="26"/>
    <m/>
    <s v="x"/>
    <s v="De Mejora"/>
    <s v="Modificar los procedimientos establecidos para los trámites ambientales con el fin de precisar el alcance que deben tener  los requerimientos que el GTEA efectúa en el marco del seguimiento de los permisos otorgados y en donde a su vez se determine la importancia de la armonización de dichos procedimientos con el procedimiento GRFN_PR_20 del Grupo de Gestión Financiera y el procedimiento GJ_PR_01 de la Oficina Asesora Jurídica."/>
    <x v="62"/>
    <x v="32"/>
    <n v="243"/>
    <x v="0"/>
    <s v="Procedimientos de calidad actualizados "/>
    <s v="PORCENTAJE"/>
    <n v="100"/>
    <m/>
    <m/>
    <m/>
    <m/>
    <m/>
    <m/>
    <x v="0"/>
    <x v="0"/>
    <s v="11/08/2023: Mediante memorando No. 20221200011123 del 25 de noviembre de 2022 se suscribe el Plan de Mejoramiento _x000a__x000a_11/08/2023 Mediante memorando No. 20232300005563 del 1 de agosto de 2023, el resposanble solicito prórroga para el cumplimiento de la actividad para el día 31 de agosto de 2023. El grupo de control interno mediante memorando No. 20231200004883 del 30 de agosto de 2023 concedio prórroga para la fecha establecida._x000a__x000a_17/10/2023: Mediante memorando No.2023230006233 del 4 de septiembre de 2023, el reponsable remitió evidencia: Procedimientos actualizados, el Grupo de Control Interno verificó el cumplimiento de la acción por lo cual mediante memorando No. 20231200006253 del 25 de octubre de 2023 comunicó que para dar cierre a la acción, el procedimiento AMSPNN_PR_28 debe estar oficializado en la intranet y en la pagina web."/>
    <n v="388"/>
  </r>
  <r>
    <s v="AUDITORIA INTERNA "/>
    <m/>
    <d v="2022-06-23T00:00:00"/>
    <x v="1"/>
    <s v="OBSERVACIÓN No 3: _x000a_Los requerimientos realizados por el Grupo de Trámites y Evaluación Ambiental, no tienen las respuestas por concepto de permisos y tramites conferidos y no obra evidencia de la remisión a la OAJ para el cobro coactivo incumpliendo el procedimiento Código: GJ_PR_01 Cobro Coactivo Administrativo en su actividad 1."/>
    <s v="No aplica"/>
    <s v="Autoridad Ambiental"/>
    <x v="2"/>
    <x v="26"/>
    <m/>
    <s v="x"/>
    <s v="De Mejora"/>
    <s v="Solicitar la modificación al procedimiento GJ_PR_01 de la Oficina Asesora Jurídica denominado “PROCEDIMIENTO COBRO COACTIVO ADMINISTRATIVO”, para que el mismo guarde la debida articulación con el procedimiento GRFN_PR_20 del Grupo de Gestión Financiera denominado “PROCEDIMIENTO GESTIÓN CARTERA” y de esta manera se pueda determinar con claridad que dependencia es la encargada de realizar la solicitud de inicio de trámite coactivo ante la OAJ con los soportes necesarios."/>
    <x v="62"/>
    <x v="31"/>
    <n v="305"/>
    <x v="0"/>
    <s v="Comunicaciones que se generen con las otras dependencias y el procedimiento GJ_PR_01  actualizado"/>
    <s v="PORCENTAJE"/>
    <n v="100"/>
    <m/>
    <m/>
    <m/>
    <m/>
    <m/>
    <m/>
    <x v="0"/>
    <x v="0"/>
    <s v="11/08/2023: Mediante memorando No. 20221200011123 del 25 de noviembre de 2022 se suscribe el Plan de Mejoramiento _x000a__x000a_17/10/2023: Mediante memorando No.2023230006233 del 4 de septiembre de 2023, el reponsable remitió evidencia: Memorando comunicaciones, el Grupo de Control Interno costató que la evidencia aportada no generan el cumplimiento de la misma por lo cual mediante memorando No. 20231200006253 del 25 de octubre de 2023 informo que se debe aportar una respuesta clara y concisa de la dependencia encargada de realizar la solicitud de cobro coactivo ante la OAJ. Adiconalmente se informó que se debe solictar reprogramación de la fecha de ejecuión toda vez que la fecha era el 30 de junio de 2023._x000a_"/>
    <n v="389"/>
  </r>
  <r>
    <s v="AUDITORIA INTERNA "/>
    <n v="1098"/>
    <d v="2022-10-24T00:00:00"/>
    <x v="0"/>
    <s v="NO CONFORMIDAD No.1: No se evidenció la aplicación e implementación del Módulo correspondiente al Procedimiento de Viáticos en el Sistema Integrado de Información Financiera SIIF, el cual es de carácter obligatorio en  los lineamientos e indicadores establecidos por el Ministerio de Hacienda y Crédito Público en el marco de la circu_x0002_lar No 015 del 09 de abril del 2019."/>
    <s v="No esta aplicando e implementando del Módulo correspondiente al Procedimiento de Viáticos en el Sistema Integrado de Información Financiera SIIF de PNN."/>
    <s v="Gestión de Recursos Financieros"/>
    <x v="5"/>
    <x v="15"/>
    <s v="x"/>
    <m/>
    <s v="Correctiva"/>
    <s v="Presentar  requerimientos al nivel central con todos los requsitos para el tramite de apertura de caja menor en la DTAN"/>
    <x v="63"/>
    <x v="41"/>
    <n v="-30"/>
    <x v="2"/>
    <s v="memorandos enviados al nivel central con la solicitud de autotirzación de caja menor"/>
    <s v="CANTIDAD"/>
    <n v="4"/>
    <m/>
    <m/>
    <s v="LUIS EBERTO COCA GONZÁLEZ"/>
    <m/>
    <m/>
    <m/>
    <x v="0"/>
    <x v="0"/>
    <s v="15/08/2023: Mediante memorando No. 20231200001243 del 2 de febrero de 2023 se suscribe el Plan de Mejoramiento._x000a__x000a_11/08/2023: El responsable mediante memorando No. 20235510002823  del 24 de julio de 2023,  relaciono soportes que cumplen con la acción planteada. Mediante memorando No. 20231200004903 de fecha 30 de agosto de 2023el Grupo de Control Interno informo el que para el cierre de la acción es necesario soportar la acción planteada._x000a__x000a__x000a_30/11/2023 Mediante memorando 20231200006893 del 24 de noviembre del 2023, se solicito al responsable las evidencias  de las acciones que se encuentran en estado abierto vencido._x000a__x000a_14/12/2023: Mediante memorando No 20231200008143, del 14 de diciembre del 2023, se hizo requerimiento del cumplimiento de las actividades programadas por el Grupo de Gestión Financiera al interior del Plan de Mejoramiento, actividades que se encuentran vencidas y se hizo requerimiento de la remisión de las evidencias a más tardar el 21 de diciembre de 2023, en carpetas debidamente organizadas por número de no conformidad, observación y acción._x000a__x000a_22/12/2023 Se proyecto Memorando para autorizar prorroga has el 30-05-2024"/>
    <n v="390"/>
  </r>
  <r>
    <s v="AUDITORIA INTERNA "/>
    <m/>
    <d v="2022-10-24T00:00:00"/>
    <x v="0"/>
    <s v="NO CONFORMIDAD No.2: Dar cumplimiento al marco normativo y lineamientos establecidos en el procedimiento Tramite de Comisiones código: GTH_PR_24, Versión: 5, Vigente desde: 20/12/2021 en lo que compete a las legalizaciones y liquidaciones de comisión en lo que corresponde a : “…El pago de viáticos se hace a través de reconocimiento, es decir se paga después de finalizada la comisión conforme a las actividades indicadas en el paso a paso de este procedimiento (Reconocimiento y pago de la orden de comisión)…”"/>
    <s v="No se  esta dando cumplimiento al tramite de legalización de comisiones de acuerdo al procedimiento vigente GTH_PR_24, Versión: 5, Vigente desde: 20/12/2021  "/>
    <s v="Gestión de Recursos Financieros"/>
    <x v="5"/>
    <x v="15"/>
    <s v="x"/>
    <m/>
    <s v="Correctiva"/>
    <s v="Presentar los PAC Mesuales con las comisiones legalizadas"/>
    <x v="63"/>
    <x v="42"/>
    <s v="CERRADA"/>
    <x v="1"/>
    <s v="FORMATO_x000a_SOLICITUD PAC MENSUAL - Código: GRFN_FO_13"/>
    <s v="CANTIDAD"/>
    <n v="4"/>
    <m/>
    <m/>
    <s v="LUIS EBERTO COCA GONZÁLEZ"/>
    <m/>
    <m/>
    <m/>
    <x v="1"/>
    <x v="17"/>
    <s v="15/08/2023: Mediante memorando No. 20231200001243 del 2 de febrero de 2023 se suscribe el Plan de Mejoramiento._x000a__x000a__x000a_11/08/2023: El responsable mediante memorando No. 20235510002823  del 24 de julio de 2023,  relaciono soportes que cumplen con la acción planteada. Mediante memorando No. 20231200004903 de fecha 30 de agosto de 2023el Grupo de Control Interno informo el que para el cierre de la acción es necesario soportar la acción planteada._x000a__x000a__x000a_30/11/2023 Mediante memorando 20231200006893 del 24 de noviembre del 2023, se solicito al responsable las evidencias  de las acciones que se encuentran en estado abierto vencido._x000a__x000a_20/12/2023: Cerrada mediante memorando No.20231200005713 del 10 de octubre de 2023"/>
    <n v="391"/>
  </r>
  <r>
    <s v="RESULTADO DE INDICADORES"/>
    <n v="1099"/>
    <s v="Evaluación por Dependencias de la  vigencia 2022"/>
    <x v="0"/>
    <s v="No Conformidad No.1 Incumplimiento en el indicador &quot;Porcentaje de sanciones en firme, debidamente ejecutadas&quot;"/>
    <s v="Las metas no fueron definidas correctamente y no se realizaron los ajustes necesarios una vez se obtuvieron las alertas de que la tendencia no daba para cumplir la meta inicialmente propuesta."/>
    <s v="Autoridad Ambiental"/>
    <x v="2"/>
    <x v="26"/>
    <m/>
    <m/>
    <s v="De Mejora"/>
    <s v="Realizar una reunión en el primer semestre de la vigencia a fin de determinar el cumplimiento de la meta y dos reuniones (julio y octubre) con cada una de las direcciones territoriales para evaluar la tendencia de cumplimiento del indicador y proponer los ajustes necesarios para la meta que sean correspondientes con las capacidades de la dirección territorial y sus áreas."/>
    <x v="64"/>
    <x v="27"/>
    <n v="152"/>
    <x v="0"/>
    <s v="Reuniones de análsis de indicadores relacionados con procesos sancionatorios con DTs"/>
    <s v="CANTIDAD"/>
    <n v="12"/>
    <m/>
    <m/>
    <m/>
    <m/>
    <m/>
    <m/>
    <x v="0"/>
    <x v="0"/>
    <s v="29/08/2023: Mediante memorando No.  del 20231200004893 del 30 de agosto de 2023 se suscribe el Plan de Mejoramiento "/>
    <n v="392"/>
  </r>
  <r>
    <s v="RESULTADO DE INDICADORES"/>
    <m/>
    <s v="Evaluación por Dependencias de la  vigencia 2022"/>
    <x v="0"/>
    <s v="No Conformidad No.2 Incumplimiento en el indicador &quot;Porcentaje de procesos sancionatorios resueltos de fondo con acto administrativo.&quot;"/>
    <s v="Las metas no fueron definidas correctamente y no se realizaron los ajustes necesarios una vez se obtuvieron las alertas de que la tendencia no daba para cumplir la meta inicialmente propuesta."/>
    <s v="Autoridad Ambiental"/>
    <x v="2"/>
    <x v="26"/>
    <m/>
    <m/>
    <s v="De Mejora"/>
    <s v="Realizar una reunión en el primer semestre de la vigencia a fin de determinar el cumplimiento de la meta y dos reuniones (julio y octubre) con cada una de las direcciones territoriales para evaluar la tendencia de cumplimiento del indicador y proponer los ajustes necesarios para la meta que sean correspondientes con las capacidades de la dirección territorial y sus áreas."/>
    <x v="64"/>
    <x v="27"/>
    <n v="152"/>
    <x v="0"/>
    <s v="Reuniones de análsis de indicadores relacionados con procesos sancionatorios con DTs"/>
    <s v="CANTIDAD"/>
    <n v="12"/>
    <m/>
    <m/>
    <m/>
    <m/>
    <m/>
    <m/>
    <x v="0"/>
    <x v="0"/>
    <s v="29/08/2023: Mediante memorando No.  del 20231200004893 del 30 de agosto de 2023 se suscribe el Plan de Mejoramiento "/>
    <n v="393"/>
  </r>
  <r>
    <s v="AUDITORIA INTERNA "/>
    <n v="1100"/>
    <d v="2022-12-01T00:00:00"/>
    <x v="0"/>
    <s v="NO CONFORMIDAD No.1: GRUPO DE PROCESOS CORPORATIVOS._x000a__x000a_El Grupo de Control Interno, al solicitar los soportes del conteo físico de los bienes con el cuentadante, por cada una de las unidades de decisión de las Direcciones Territoriales Caribe, Amazonia y Andes Occidentales, estos no fueron suministrados por parte del Nivel Central dentro del drive que se destinó para tal fin, toda vez que no contaban con estos, por tanto, no se logró evidenciar el cumplimiento de la actividad No. 05 del procedimiento actualización de inventario."/>
    <s v="Porque no hubo claridad de la información solicitada"/>
    <s v="Gestión de Recursos Físicos"/>
    <x v="2"/>
    <x v="12"/>
    <m/>
    <s v="x"/>
    <s v="Correctiva"/>
    <s v="Reportes de la toma física de inventarios por cuentadantes debidamente firmados y enviados al Nivel Central."/>
    <x v="65"/>
    <x v="39"/>
    <n v="121"/>
    <x v="0"/>
    <s v="Reporte de toma física de inventarios por cuentadante"/>
    <s v="CANTIDAD"/>
    <n v="6"/>
    <m/>
    <m/>
    <s v="LUIS EBERTO COCA GONZÁLEZ - RAIMOND GUILLERMO SALES CONTRERAS"/>
    <m/>
    <m/>
    <m/>
    <x v="0"/>
    <x v="0"/>
    <s v="31/08/2023: Mediante memorando No.20231200001973  del 31 de marzo de 2023 se suscribe el Plan de Mejoramiento "/>
    <n v="394"/>
  </r>
  <r>
    <s v="AUDITORIA INTERNA "/>
    <n v="1101"/>
    <d v="2023-07-28T00:00:00"/>
    <x v="1"/>
    <s v="El equipo auditor observó que, el memorando No. 2021767002055300008 emitido por la Oficina de Gestión del Riesgo con asunto “Plan de Emergencias y Contingencias por Desastres Naturales y Socionaturales del PNN Gorgona” carece tanto de radicación como de fecha de emisión, y el anexo No. 2021758000056300012 se encuentra firmado pero carece de número de radicación y fecha, datos claves para la trazabilidad, por lo anterior el documento no se encuentra debidamente formalizado y comunicado de acuerdo con los procedimientos internos de la entidad."/>
    <s v="N/A"/>
    <s v="Autoridad Ambiental"/>
    <x v="2"/>
    <x v="27"/>
    <m/>
    <s v="x"/>
    <s v="De Mejora"/>
    <s v="Realizar seguimiento y verificación en el gestor documental Orfeo de los memorandos radicados de los Planes de Emergencias y Contingencias por desastres naturales y socionaturales de las áreas protegidas."/>
    <x v="66"/>
    <x v="27"/>
    <s v="CERRADA"/>
    <x v="1"/>
    <s v="Base de datos con la relación de Memorandos Radicados correspondientes a los Planes de Emergencias y Contingencias por desastres naturales y socionaturales de las áreas protegidas."/>
    <s v="CANTIDAD"/>
    <n v="1"/>
    <m/>
    <m/>
    <s v="PAULA ANDREA ARCINIEGAS"/>
    <m/>
    <m/>
    <m/>
    <x v="1"/>
    <x v="19"/>
    <s v="30/09/2023: Mediante memorando No.20231200005113  del 14 de septiembre de 2023 se suscribe el Plan de Mejoramiento._x000a__x000a_13/012/2023:  Mediante memorando No.  20231500002893 del 30 de noviembre de 2023, el responsable remitió, las evidencias del Plan de Mejoramiento por Procesos - Gestión, mediante memorando No.20231200007443 del 7 de diciembre de 2023 el Grupo de Control Interno socializó el cierre de la accción correspondiente  a la observación No.1"/>
    <n v="395"/>
  </r>
  <r>
    <s v="AUDITORIA INTERNA "/>
    <n v="1102"/>
    <d v="2023-03-09T00:00:00"/>
    <x v="0"/>
    <s v="De acuerdo con la revisión efectuada al aplicativo EKOGUI, se observó que no se calificó el riesgo, ni se realizó la incorporación del valor de la provisión del proceso 412398 y 977764, dentro de los términos expuestos en el artículo 2.2.3.4.1.10 del Decreto 1069 de 2015, numerales 4 y 5."/>
    <s v="No se cuenta con un lineamiento, o instrucción que defina el responsable, el mecanismo y periodicidad para realizar el seguimiento de los procesos Judiciales en la plataforma EKOGI."/>
    <s v="Gestión Jurídica"/>
    <x v="2"/>
    <x v="28"/>
    <m/>
    <s v="x"/>
    <s v="De Corrección"/>
    <s v="Incorporar la calificación del riesgo y el valor de la provisión contable de los procesos 412398 &quot;Acción de nulidad concesión minera Parque Nacional Natural YAIGOJE APAPORIS&quot; y 977764&quot;simple nulidad, ordenanza 15 de 2001 por la cual se establece un gravamen estampilla pro Universidad Tecnológica del Choco &quot;, por parte del abogado defensor."/>
    <x v="67"/>
    <x v="43"/>
    <n v="177"/>
    <x v="0"/>
    <s v="Expedientes de los procesos ajustados"/>
    <s v="CANTIDAD"/>
    <n v="2"/>
    <m/>
    <m/>
    <s v="MARIA MERCEDES MEDINA OROZCO- SEGUIMIENTO"/>
    <m/>
    <m/>
    <m/>
    <x v="0"/>
    <x v="0"/>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n v="396"/>
  </r>
  <r>
    <s v="AUDITORIA INTERNA "/>
    <m/>
    <d v="2023-03-09T00:00:00"/>
    <x v="0"/>
    <s v="De acuerdo con la revisión efectuada se observó que en los Expedientes: 2014130160200016E, 2014130160200005E, 2015130160200015E, 2015130160200006E, 2015130160200034E, 2016130160200012E, 2022130160200004E, 2023130160200002E, 2021130160200045E, 2018130160200002E, 2018130160200010E, 2019130160200007E, 2019130160200006E, 2019130160200008E, no reposa memorando dirigido al Grupo de Gestión Financiera con la calificación y provisión contable, situación que en algunos casos es reiterativa."/>
    <s v="No se cuenta con un lineamiento, o instrucción que defina el responsable, el mecanismo y periodicidad para realizar el seguimiento de los procesos Judiciales en la plataforma EKOGI."/>
    <s v="Gestión Jurídica"/>
    <x v="2"/>
    <x v="28"/>
    <m/>
    <s v="x"/>
    <s v="De Corrección"/>
    <s v="Incorporar memorando dirigido al Grupo de Gestión Financiera con la calificación y provisión contable, por parte del profesional que tiene a cargo los procesos Judiciales de la entidad o el abogado defensor."/>
    <x v="67"/>
    <x v="43"/>
    <n v="177"/>
    <x v="0"/>
    <s v="Expedientes de los procesos ajustados"/>
    <s v="CANTIDAD"/>
    <n v="14"/>
    <m/>
    <m/>
    <s v="MARIA MERCEDES MEDINA OROZCO- SEGUIMIENTO"/>
    <m/>
    <m/>
    <m/>
    <x v="0"/>
    <x v="0"/>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n v="397"/>
  </r>
  <r>
    <s v="AUDITORIA INTERNA "/>
    <m/>
    <d v="2023-03-09T00:00:00"/>
    <x v="0"/>
    <s v="Una vez revisados los expedientes virtuales, se evidenció que:_x000a_1. Los expedientes con código único del proceso Nos. 25000232400020120027800, 23001333300620130067200 y 47001333300520150034600, no cuentan con registro ni radicado en la plataforma ORFEO._x000a_2. Los expedientes no están actualizados, en algunos casos no está la totalidad las actuaciones ejecutadas en el marco de estos o se actualizó incorrectamente la base Ekogui como se describe a continuación:_x000a_2014130160200016E No obra en el expediente documento inicial de demanda, alegatos de conclusión, ni me-morando a financiera con la calificación y provisión._x000a_2014130160200005E: No obra en el expediente auto que admite demanda, contestación de demanda y memo-rando a financiera con la calificación y provisión._x000a_2014130130200004E: No se observan evidencias de las actuaciones posteriores a la citación a audiencia del 17 de mayo de 2022._x000a_2022130160200008E: Solo obra en el expediente el escrito de demanda."/>
    <s v="No se ha realizado una capacitación en temas relacionados con gestión documental en el proceso de Gestión Jurídica, así como no se tienen claras las instrucciones para la conformación de los expedientes en ORFEO."/>
    <s v="Gestión Jurídica"/>
    <x v="2"/>
    <x v="28"/>
    <m/>
    <s v="x"/>
    <s v="De Corrección"/>
    <s v="Incorporar los documentos faltantes en los expedientes 25000232400020120027800&quot;acción popular, prevención y atención de desastres población santa cruz del islote, Golfo de Morrosquillo, Cartagena de Indias&quot;, 23001333300620130067200 &quot; acción de reparación directa muerte violenta de una persona , PNN PARAMILLO&quot;. 47001333300520150034600&quot;Reparación directa mueste de una persona  por acciente parque Tayrona&quot;_x000a_2014130160200016E:  &quot;reparación directa muerte violenta&quot;_x000a_2014130160200005E: &quot; reparación directa muerte violenta&quot; _x000a_2014130130200004E: &quot;acción popular suspensión acciones mineras, zona Taraira&quot;_x000a_2022130160200008E: &quot;Acción de nulidad y restablecimiento del derecho, reconocimiento contrato realidad&quot;, por parte del profesional que tiene a cargo los procesos Judiciales de la entidad o el abogado defensor."/>
    <x v="67"/>
    <x v="43"/>
    <n v="177"/>
    <x v="0"/>
    <s v="Expedientes de los procesos ajustados"/>
    <s v="CANTIDAD"/>
    <n v="7"/>
    <m/>
    <m/>
    <s v="MARIA MERCEDES MEDINA OROZCO- SEGUIMIENTO"/>
    <m/>
    <m/>
    <m/>
    <x v="0"/>
    <x v="0"/>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n v="398"/>
  </r>
  <r>
    <s v="AUDITORIA INTERNA "/>
    <n v="1103"/>
    <d v="2023-03-09T00:00:00"/>
    <x v="0"/>
    <s v="De acuerdo con la revisión efectuada al aplicativo EKOGUI, se observó que no se calificó el riesgo, ni se realizó la incorporación del valor de la provisión del proceso 412398 y 977764, dentro de los términos expuestos en el artículo 2.2.3.4.1.10 del Decreto 1069 de 2015, numerales 4 y 5."/>
    <s v="No se cuenta con un lineamiento, o instrucción que defina el responsable, el mecanismo y periodicidad para realizar el seguimiento de los procesos Judiciales en la plataforma EKOGI."/>
    <s v="Gestión Jurídica"/>
    <x v="2"/>
    <x v="28"/>
    <m/>
    <s v="x"/>
    <s v="Correctiva"/>
    <s v="Realizar capacitación con la Agencia Nacional de Defensa Jurídica del Estado en el aplicativo EKOGUI, por parte del administrador del aplicativo."/>
    <x v="68"/>
    <x v="3"/>
    <n v="275"/>
    <x v="0"/>
    <s v="Capacitación sobre el aplicativo EKOGI, Solicitada."/>
    <s v="CANTIDAD"/>
    <n v="1"/>
    <m/>
    <m/>
    <s v="MARIA MERCEDES MEDINA OROZCO - SEGUIMIENTO"/>
    <m/>
    <m/>
    <m/>
    <x v="0"/>
    <x v="0"/>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n v="399"/>
  </r>
  <r>
    <s v="AUDITORIA INTERNA "/>
    <n v="1104"/>
    <d v="2023-03-09T00:00:00"/>
    <x v="0"/>
    <s v="De acuerdo con la revisión efectuada al aplicativo EKOGUI, se observó que no se calificó el riesgo, ni se realizó la incorporación del valor de la provisión del proceso 412398 y 977764, dentro de los términos expuestos en el artículo 2.2.3.4.1.10 del Decreto 1069 de 2015, numerales 4 y 5."/>
    <s v="No se cuenta con un lineamiento, o instrucción que defina el responsable, el mecanismo y periodicidad para realizar el seguimiento de los procesos Judiciales en la plataforma EKOGI."/>
    <s v="Gestión Jurídica"/>
    <x v="2"/>
    <x v="28"/>
    <m/>
    <s v="x"/>
    <s v="De Mejora"/>
    <s v="Elaborar un documento con las indicaciones para la actualización de la Plataforma EKOGUI, por parte del profesional que tiene a cargo los procesos Judiciales de la entidad o el abogado defensor."/>
    <x v="67"/>
    <x v="43"/>
    <n v="177"/>
    <x v="0"/>
    <s v="Documento elaborado y tramitado."/>
    <s v="CANTIDAD"/>
    <n v="1"/>
    <m/>
    <m/>
    <s v="MARIA MERCEDES MEDINA OROZCO - SEGUIMIENTO"/>
    <m/>
    <m/>
    <m/>
    <x v="0"/>
    <x v="0"/>
    <s v="11/10/2023: Se aprueba plan de mejoramiento a través del No de radicado 20231200003863 de 4 de julio de 2023._x000a__x000a_30/11/2023:  Con memorando  20231200007103 del 30 de noviembre de 2023, dirigido al Dr. Manuel Ávila, Jefe Oficina Asesora Jurídica, se solicitan evidencias de cierre de la acción vencida."/>
    <n v="400"/>
  </r>
  <r>
    <s v="AUDITORIA INTERNA "/>
    <n v="1105"/>
    <d v="2023-07-24T00:00:00"/>
    <x v="0"/>
    <s v="En el proceso de verificación realizado por el Equipo Auditor del Grupo de Control Interno en el marco del procedimiento Radiocomunicaciones y Telecomunicaciones, no se evidenció la aplicación e implementación que demuestre su desarrollo y ejecución en las actividades establecidas y sus responsables en el Nivel Central, Territorial y Local para las vigencias 2022 – 2023."/>
    <s v="no se sociaizó el procedimiento de Radiocomunicaciones y Telecomunicaciones con las Direcciones Territoriales y Áreas Protegidas. "/>
    <s v="Gestión de Tecnologías y Seguridad de la Información"/>
    <x v="2"/>
    <x v="24"/>
    <m/>
    <s v="x"/>
    <s v="Correctiva"/>
    <s v="Actualizar procedimiento radiocomunicaciones y teleconunicaciones "/>
    <x v="69"/>
    <x v="44"/>
    <n v="31"/>
    <x v="0"/>
    <s v="Procedimiento radiocomunicaciones y telecomunicaciones actualizado "/>
    <s v="CANTIDAD"/>
    <n v="1"/>
    <m/>
    <m/>
    <s v="CARLOS FREDY REY"/>
    <m/>
    <m/>
    <m/>
    <x v="0"/>
    <x v="0"/>
    <s v="25/10/2023: Se aprueba el Plan de Mejoramiento suscrito a través de memorando No. 20231200006203 del 24 de octubre de 2023._x000a__x000a_12/12/2023: a través de memorando No. 20231600159743 del 5 de diciembre de 2023, el proceso responsable solicita prorroga para la entrega de las acciones propuestas hasta el 30 de marzo de 2024._x000a__x000a_12/12/2023: a través del memorando No. 20231200007813 del 11 de diciembre de 2023, el Grupo de Contro Interno aprueba la solicitud de prórroga hasta el 30 de marzo de 2024."/>
    <n v="401"/>
  </r>
  <r>
    <s v="AUDITORIA INTERNA "/>
    <m/>
    <d v="2023-07-24T00:00:00"/>
    <x v="0"/>
    <s v="En el proceso de verificación realizado por el Equipo Auditor del Grupo de Control Interno en el marco del procedimiento Radiocomunicaciones y Telecomunicaciones, no se evidenció la aplicación e implementación que demuestre su desarrollo y ejecución en las actividades establecidas y sus responsables en el Nivel Central, Territorial y Local para las vigencias 2022 – 2023."/>
    <s v="no se sociaizó el procedimiento de Radiocomunicaciones y Telecomunicaciones con las Direcciones Territoriales y Áreas Protegidas. "/>
    <s v="Gestión de Tecnologías y Seguridad de la Información"/>
    <x v="2"/>
    <x v="24"/>
    <m/>
    <s v="x"/>
    <s v="Correctiva"/>
    <s v="Realizar socializar procedimiento radiocomunicaicones y telecomunicacioes"/>
    <x v="69"/>
    <x v="45"/>
    <n v="58"/>
    <x v="0"/>
    <s v="Listado de asistencia de socialización "/>
    <s v="CANTIDAD"/>
    <n v="1"/>
    <m/>
    <m/>
    <s v="CARLOS FREDY REY"/>
    <m/>
    <m/>
    <m/>
    <x v="0"/>
    <x v="0"/>
    <s v="25/10/2023: Se aprueba el Plan de Mejoramiento suscrito a través de memorando No. 20231200006203 del 24 de octubre de 2023."/>
    <n v="402"/>
  </r>
  <r>
    <s v="AUDITORIA INTERNA "/>
    <n v="1106"/>
    <d v="2023-07-24T00:00:00"/>
    <x v="0"/>
    <s v="En la evaluación realizada por el Equipo Auditor del Grupo de Control Interno en el marco del procedimiento Gestión de Cambios TI, no se observó la aplicación e implementación que demuestre el desarrollo y ejecución del procedimiento GTSI_PR_03 V2, ya que este indica el paso a paso que se debe llevar a cabo para gestionar las solicitudes de cambio de TI, que son trasversales a todas las Tecnologías en general de la Entidad, incluso la actividad No 2 de este mismo procedimiento tiene como punto de control, el diligenciamiento del formato de Solicitud de Cambios RFC código GTSI_FO_17."/>
    <s v="No se realizó la socialización del procedimiento GTSI_PR_03  gestió de cambios a  las Direcciones Territoriales."/>
    <s v="Gestión de Tecnologías y Seguridad de la Información"/>
    <x v="2"/>
    <x v="24"/>
    <m/>
    <s v="x"/>
    <s v="Correctiva"/>
    <s v="Ralizar la sociallización del  procedimiento GTSI_PR_03 al GTIC y Direcciones Territoriales."/>
    <x v="69"/>
    <x v="38"/>
    <s v="CERRADA"/>
    <x v="1"/>
    <s v="Listado de asistencia de socialización "/>
    <s v="CANTIDAD"/>
    <n v="1"/>
    <m/>
    <m/>
    <s v="CARLOS FREDY REY"/>
    <m/>
    <m/>
    <m/>
    <x v="1"/>
    <x v="20"/>
    <s v="25/10/2023: Se aprueba el Plan de Mejoramiento suscrito a través de memorando No. 20231200006203 del 24 de octubre de 2023._x000a__x000a_14/12/2023: A través del memorando No. 20231600159783 del 11 de diciembre de 2023 el proceso responsable remitió las evidencias de las acciones ejecutadas las cuales cumplen con el plan de mejoramiento propuesto._x000a__x000a_22/12/2023: a través de memorando No. 20231200008353 del 21 de diciembre de 2023 el Grupo de Control Interno aprueba el cierre de la No Conformidad."/>
    <n v="403"/>
  </r>
  <r>
    <s v="AUDITORIA INTERNA "/>
    <n v="1107"/>
    <d v="2023-07-24T00:00:00"/>
    <x v="0"/>
    <s v="En la evaluación realizada por el Equipo Auditor del Grupo de Control Interno en el marco del procedimiento Incidentes en Seguridad de la Información, no se observó la aplicación e implementación que demuestre el desarrollo y ejecución de todas las actividades definidas en el procedimiento, que involucra como responsable "/>
    <s v="La entidad no tiene definido dentro de la estructura el cargo de oficial de seguridad de la información. "/>
    <s v="Gestión de Tecnologías y Seguridad de la Información"/>
    <x v="2"/>
    <x v="24"/>
    <m/>
    <s v="x"/>
    <s v="Correctiva"/>
    <s v="Actualizar procedimiento incidentes de sguridad de la información con la denominacion de los responsables de acuerdo a la estructura de la entidad"/>
    <x v="69"/>
    <x v="28"/>
    <n v="-61"/>
    <x v="2"/>
    <s v="Procedimiento incidentes de seguridad de la información actualizado "/>
    <s v="CANTIDAD"/>
    <n v="1"/>
    <m/>
    <m/>
    <s v="CARLOS FREDY REY"/>
    <m/>
    <m/>
    <m/>
    <x v="0"/>
    <x v="0"/>
    <s v="25/10/2023: Se aprueba el Plan de Mejoramiento suscrito a través de memorando No. 20231200006203 del 24 de octubre de 2023."/>
    <n v="404"/>
  </r>
  <r>
    <s v="AUDITORIA INTERNA "/>
    <m/>
    <d v="2023-07-24T00:00:00"/>
    <x v="0"/>
    <s v="En la evaluación realizada por el Equipo Auditor del Grupo de Control Interno en el marco del procedimiento Incidentes en Seguridad de la Información, no se observó la aplicación e implementación que demuestre el desarrollo y ejecución de todas las actividades definidas en el procedimiento, que involucra como responsable "/>
    <s v="La entidad no tiene definido dentro de la estructura el cargo de oficial de seguridad de la información. "/>
    <s v="Gestión de Tecnologías y Seguridad de la Información"/>
    <x v="2"/>
    <x v="24"/>
    <m/>
    <s v="x"/>
    <s v="Correctiva"/>
    <s v="Ralizar la sociallización del  procedimiento GTSI_PR_02 al GTIC incidentes de seguridad de la infomación "/>
    <x v="69"/>
    <x v="28"/>
    <n v="-61"/>
    <x v="2"/>
    <s v="Listado de asistencia de socialización "/>
    <s v="CANTIDAD"/>
    <n v="1"/>
    <m/>
    <m/>
    <s v="CARLOS FREDY REY"/>
    <m/>
    <m/>
    <m/>
    <x v="0"/>
    <x v="0"/>
    <s v="25/10/2023: Se aprueba el Plan de Mejoramiento suscrito a través de memorando No. 20231200006203 del 24 de octubre de 2023."/>
    <n v="405"/>
  </r>
  <r>
    <s v="AUDITORIA INTERNA "/>
    <n v="1108"/>
    <d v="2023-07-24T00:00:00"/>
    <x v="0"/>
    <s v="En el proceso de verificación realizado por el Equipo Auditor del Grupo de Control Interno en el marco del procedimiento Operación de Servicios de Tecnologías, no se observó la aplicación e implementación de los formatos Asignación de Bienes y Servicios Tecnológicos GTSI_FO_03 y Devolución Bienes y Servicios Tecnológicos GTSI_FO_04 para la desactivación de los usuarios Luz Yadira Castro Obando y Rolando Duque López por la novedad de retiro de la entidad en el Nivel Central para la vigencia 2022."/>
    <s v="Los formatos Asignación de Bienes y Servicios Tecnológicos GTSI_FO_03 y Devolución Bienes y Servicios Tecnológicos GTSI_FO_04  no se encuentran asociados a los procedimientos de proceso de gestióndel talento humano y gestión contractual. "/>
    <s v="Gestión de Tecnologías y Seguridad de la Información"/>
    <x v="2"/>
    <x v="24"/>
    <m/>
    <s v="x"/>
    <s v="Correctiva"/>
    <s v="Actualizar el procedimiento gestión de usuarios GTSI_PR_05 excluyendo Asignación de Bienes y Servicios Tecnológicos GTSI_FO_03 y Devolución Bienes y Servicios Tecnológicos GTSI_FO_04 "/>
    <x v="69"/>
    <x v="28"/>
    <n v="-61"/>
    <x v="2"/>
    <s v="Procedimiento gestión de usuarios actualizado "/>
    <s v="CANTIDAD"/>
    <n v="1"/>
    <m/>
    <m/>
    <s v="CARLOS FREDY REY"/>
    <m/>
    <m/>
    <m/>
    <x v="0"/>
    <x v="0"/>
    <s v="25/10/2023: Se aprueba el Plan de Mejoramiento suscrito a través de memorando No. 20231200006203 del 24 de octubre de 2023."/>
    <n v="406"/>
  </r>
  <r>
    <s v="AUDITORIA INTERNA "/>
    <m/>
    <d v="2023-07-24T00:00:00"/>
    <x v="0"/>
    <s v="En el proceso de verificación realizado por el Equipo Auditor del Grupo de Control Interno en el marco del procedimiento Operación de Servicios de Tecnologías, no se observó la aplicación e implementación de los formatos Asignación de Bienes y Servicios Tecnológicos GTSI_FO_03 y Devolución Bienes y Servicios Tecnológicos GTSI_FO_04 para la desactivación de los usuarios Luz Yadira Castro Obando y Rolando Duque López por la novedad de retiro de la entidad en el Nivel Central para la vigencia 2022."/>
    <s v="Los formatos Asignación de Bienes y Servicios Tecnológicos GTSI_FO_03 y Devolución Bienes y Servicios Tecnológicos GTSI_FO_04  no se encuentran asociados a los procedimientos de proceso de gestióndel talento humano y gestión contractual. "/>
    <s v="Gestión de Tecnologías y Seguridad de la Información"/>
    <x v="2"/>
    <x v="24"/>
    <m/>
    <s v="x"/>
    <s v="Correctiva"/>
    <s v="Escalar en conjunto con el Grupo de Control Interno la solicitud al Comité de Gstión y Desempeño solcitnado la inclusión de los formatos Asignación de Bienes y Servicios Tecnológicos GTSI_FO_03 y Devolución Bienes y Servicios Tecnológicos GTSI_FO_04 en los procesos gestióndel talento humano y gestión contractual.  "/>
    <x v="69"/>
    <x v="44"/>
    <n v="31"/>
    <x v="0"/>
    <s v="Correo y/o memorando  enviado de solicitud revisión en CGID"/>
    <s v="CANTIDAD"/>
    <n v="1"/>
    <m/>
    <m/>
    <s v="CARLOS FREDY REY"/>
    <m/>
    <m/>
    <m/>
    <x v="0"/>
    <x v="0"/>
    <s v="25/10/2023: Se aprueba el Plan de Mejoramiento suscrito a través de memorando No. 20231200006203 del 24 de octubre de 2023."/>
    <n v="407"/>
  </r>
  <r>
    <s v="AUDITORIA INTERNA "/>
    <n v="1109"/>
    <d v="2023-07-24T00:00:00"/>
    <x v="0"/>
    <s v="En la evaluación realizada por el Equipo Auditor del Grupo de Control Interno en el marco del Plan de Acción Anual vigencia 2002, el indicador establecido para la actualización de los 4 planes incorporados el Modelo Integrado de Planeación y Gestión MIPG, el porcentaje alcanzado fue del 100% y se evidenció que no se actualizó el Plan Estratégico de Tecnologías de la Información y las Comunicaciones PETIC publicado en el portal WEB de la entidad."/>
    <s v="las necesidades del GTIC para la vigencia se enfocaron en otros lineamientos requeridos por Gobierno Digital. "/>
    <s v="Gestión de Tecnologías y Seguridad de la Información"/>
    <x v="2"/>
    <x v="24"/>
    <m/>
    <s v="x"/>
    <s v="Correctiva"/>
    <s v="Actualizar el PETI de acuerdo a la estrategia al nuevo plan de desarrollo del Gobierno Nacional  "/>
    <x v="69"/>
    <x v="44"/>
    <n v="31"/>
    <x v="0"/>
    <s v="Documento PETIC"/>
    <s v="CANTIDAD"/>
    <n v="1"/>
    <m/>
    <m/>
    <s v="CARLOS FREDY REY"/>
    <m/>
    <m/>
    <m/>
    <x v="0"/>
    <x v="0"/>
    <s v="25/10/2023: Se aprueba el Plan de Mejoramiento suscrito a través de memorando No. 20231200006203 del 24 de octubre de 2023."/>
    <n v="408"/>
  </r>
  <r>
    <s v="AUDITORIA INTERNA "/>
    <m/>
    <d v="2023-07-24T00:00:00"/>
    <x v="0"/>
    <s v="En la verificación realizada por el Equipo Auditor del Grupo de Control Interno, en el marco de la aplicación y ejecución del Proceso de Gestión de Tecnologías y Seguridad de la Información, no se evidencia la existencia de un instrumento que permita llevar un control del inventario tecnológico que cumpla con: &quot;Gestionar los recursos tecnológicos que permiten optimizar, agilizar y soportar la operación de los procesos de la entidad, para mejorar la trazabilidad, disponibilidad y escalabilidad de la plataforma tecnológica de Parques Nacionales Naturales de Colombia a través de los controles de infraestructura y seguridad definidos&quot;."/>
    <s v="El recurso con el que cuenta el GTIC es muy limitado y se debe priorizar el personal para la prestación básica del servicio. "/>
    <s v="Gestión de Tecnologías y Seguridad de la Información"/>
    <x v="2"/>
    <x v="24"/>
    <m/>
    <s v="x"/>
    <s v="Correctiva"/>
    <s v="Actualizar la versión de la mesa de ayuda (GLPI) para contar el inventario tecnologico de la entidad. "/>
    <x v="70"/>
    <x v="28"/>
    <n v="-61"/>
    <x v="2"/>
    <s v="Capturas de actualización del aplicativo mesa de ayuda. "/>
    <s v="CANTIDAD"/>
    <n v="1"/>
    <m/>
    <m/>
    <s v="CARLOS FREDY REY"/>
    <m/>
    <m/>
    <m/>
    <x v="0"/>
    <x v="0"/>
    <s v="25/10/2023: Se aprueba el Plan de Mejoramiento suscrito a través de memorando No. 20231200006203 del 24 de octubre de 2023."/>
    <n v="409"/>
  </r>
  <r>
    <s v="AUDITORIA INTERNA "/>
    <m/>
    <d v="2023-07-24T00:00:00"/>
    <x v="0"/>
    <s v="En la verificación realizada por el Equipo Auditor del Grupo de Control Interno, en el marco de la aplicación y ejecución del Proceso de Gestión de Tecnologías y Seguridad de la Información, no se evidencia la existencia de un instrumento que permita llevar un control del inventario tecnológico que cumpla con: &quot;Gestionar los recursos tecnológicos que permiten optimizar, agilizar y soportar la operación de los procesos de la entidad, para mejorar la trazabilidad, disponibilidad y escalabilidad de la plataforma tecnológica de Parques Nacionales Naturales de Colombia a través de los controles de infraestructura y seguridad definidos&quot;."/>
    <s v="El recurso con el que cuenta el GTIC es muy limitado y se debe priorizar el personal para la prestación básica del servicio. "/>
    <s v="Gestión de Tecnologías y Seguridad de la Información"/>
    <x v="2"/>
    <x v="24"/>
    <m/>
    <s v="x"/>
    <s v="Correctiva"/>
    <s v="Proyección en el PAA de un Profesional Especailizado para liderar la mesa de ayuda "/>
    <x v="70"/>
    <x v="40"/>
    <s v="CERRADA"/>
    <x v="1"/>
    <s v="PAA "/>
    <s v="CANTIDAD"/>
    <n v="1"/>
    <m/>
    <m/>
    <s v="CARLOS FREDY REY"/>
    <m/>
    <m/>
    <m/>
    <x v="1"/>
    <x v="20"/>
    <s v="25/10/2023: Se aprueba el Plan de Mejoramiento suscrito a través de memorando No. 20231200006203 del 24 de octubre de 2023._x000a__x000a_14/12/2023: A través del memorando No. 20231600159783 del 11 de diciembre de 2023 el proceso responsable remitió las evidencias de las acciones ejecutadas las cuales cumplen con el plan de mejoramiento propuesto._x000a__x000a_22/12/2023: a través de memorando No. 20231200008353 del 21 de diciembre de 2023 el Grupo de Control Interno aprueba el cierre de la No Conformidad."/>
    <n v="410"/>
  </r>
  <r>
    <s v="AUDITORIA INTERNA "/>
    <n v="1110"/>
    <d v="2023-07-24T00:00:00"/>
    <x v="0"/>
    <s v="En la verificación realizada por el Equipo Auditor del Grupo de Control Interno en el marco de la aplicación y ejecución del Proceso de Gestión de Tecnologías y Seguridad de la Información, no se evidencia la implementación de un plan de tratamiento de riesgos de seguridad y privacidad de la información, que contemple acciones para reducir la afectación a la entidad en caso de una materialización. Esta tarea debe ser participativa, con mesas de trabajo conjunto en donde se planteen estrategias para la identificación, análisis, tratamiento, evaluación y monitoreo de riesgos. Al final del ejercicio, el plan de tratamiento debe cubrir los riesgos de información de todos las grupos y direcciones territoriales que conforman la Entidad."/>
    <s v="El análisis de riesgos por activo por proceso requiere inversión de tiempo y personal con el que la Entidad no cuenta. "/>
    <s v="Gestión de Tecnologías y Seguridad de la Información"/>
    <x v="2"/>
    <x v="24"/>
    <m/>
    <s v="x"/>
    <s v="Correctiva"/>
    <s v="Delimitar el alcande del plan de tratamiento de riesgos al proceso de gestión TI"/>
    <x v="71"/>
    <x v="28"/>
    <n v="-61"/>
    <x v="2"/>
    <s v="Plan de tratamiento de riesgos de GTIC "/>
    <s v="CANTIDAD"/>
    <n v="1"/>
    <m/>
    <m/>
    <s v="CARLOS FREDY REY"/>
    <m/>
    <m/>
    <m/>
    <x v="0"/>
    <x v="0"/>
    <s v="25/10/2023: Se aprueba el Plan de Mejoramiento suscrito a través de memorando No. 20231200006203 del 24 de octubre de 2023."/>
    <n v="411"/>
  </r>
  <r>
    <s v="AUDITORIA INTERNA "/>
    <n v="1111"/>
    <d v="2023-07-24T00:00:00"/>
    <x v="0"/>
    <s v="En la verificación realizada por el Equipo Auditor del Grupo de Control Interno en el marco de la aplicación y ejecución del Proceso de Gestión de Tecnologías y Seguridad de la Información, no se evidencia que el documento PETI fuera el resultado de un adecuado ejercicio de planeación estratégica de TI que hiciera parte integral de la estrategia Institucional en el marco de la Arquitectura Empresarial. Este documento debe ser actualizado constantemente en función del cumplimiento de los objetivos allí planteados y de los ejercicios que den como resultado la inclusión de un nuevo proyecto."/>
    <s v="las necesidades del GTIC para la vigencia se enfocaron en otros lineamientos requeridos por Gobierno Digital. "/>
    <s v="Gestión de Tecnologías y Seguridad de la Información"/>
    <x v="2"/>
    <x v="24"/>
    <m/>
    <s v="x"/>
    <s v="Correctiva"/>
    <s v="Actualizar el PETI de acuerdo a la estrategia al nuevo plan de desarrollo del Gobierno Nacional  "/>
    <x v="69"/>
    <x v="44"/>
    <n v="31"/>
    <x v="0"/>
    <s v="Documento PETIC"/>
    <s v="CANTIDAD"/>
    <n v="1"/>
    <m/>
    <m/>
    <s v="CARLOS FREDY REY"/>
    <m/>
    <m/>
    <m/>
    <x v="0"/>
    <x v="0"/>
    <s v="25/10/2023: Se aprueba el Plan de Mejoramiento suscrito a través de memorando No. 20231200006203 del 24 de octubre de 2023."/>
    <n v="412"/>
  </r>
  <r>
    <s v="AUDITORIA INTERNA "/>
    <n v="1112"/>
    <d v="2023-07-24T00:00:00"/>
    <x v="0"/>
    <s v="En la verificación realizada por el Equipo Auditor del Grupo de Control Interno, en el marco de la aplicación y ejecución del Proceso de Gestión de Tecnologías y Seguridad de la Información, se evidencia que no existe una política de copias de respaldo."/>
    <s v="  No se oficializo a la OAP el documento manual de politicas de seguridad de la información para su respectiva publicación en el SGI."/>
    <s v="Gestión de Tecnologías y Seguridad de la Información"/>
    <x v="2"/>
    <x v="24"/>
    <m/>
    <s v="x"/>
    <s v="Correctiva"/>
    <s v="Elaborar el documento  manual de politicas de seguridad de la información en el proceso de Gestión de Tecnologias de la Información y las Comunicaciones."/>
    <x v="69"/>
    <x v="44"/>
    <n v="31"/>
    <x v="0"/>
    <s v="Manual de politicas "/>
    <s v="CANTIDAD"/>
    <n v="1"/>
    <m/>
    <m/>
    <s v="CARLOS FREDY REY"/>
    <m/>
    <m/>
    <m/>
    <x v="0"/>
    <x v="0"/>
    <s v="25/10/2023: Se aprueba el Plan de Mejoramiento suscrito a través de memorando No. 20231200006203 del 24 de octubre de 2023._x000a__x000a_12/12/2023: a través de memorando No. 20231600159743 del 5 de diciembre de 2023, el proceso responsable solicita prorroga para la entrega de las acciones propuestas hasta el 30 de marzo de 2024._x000a__x000a_12/12/2023: a través del memorando No. 20231200007813 del 11 de diciembre de 2023, el Grupo de Contro Interno aprueba la solicitud de prórroga hasta el 30 de marzo de 2024"/>
    <n v="413"/>
  </r>
  <r>
    <s v="AUDITORIA INTERNA "/>
    <m/>
    <d v="2023-07-24T00:00:00"/>
    <x v="0"/>
    <s v="En la verificación realizada por el Equipo Auditor del Grupo de Control Interno, en el marco de la aplicación y ejecución del Proceso de Gestión de Tecnologías y Seguridad de la Información, se evidencia que no existe una política de copias de respaldo."/>
    <s v="  No se oficializo a la OAP el documento manual de politicas de seguridad de la información para su respectiva publicación en el SGI."/>
    <s v="Gestión de Tecnologías y Seguridad de la Información"/>
    <x v="2"/>
    <x v="24"/>
    <m/>
    <s v="x"/>
    <s v="Correctiva"/>
    <s v="Publicar y sociaizar  el manual de politicas de seguridad de la información en el proceso de Gestión de Tecnologias de la Información y las Comunicaciones."/>
    <x v="69"/>
    <x v="28"/>
    <n v="-61"/>
    <x v="2"/>
    <s v="Listado de asistencia de socialización "/>
    <s v="CANTIDAD"/>
    <n v="1"/>
    <m/>
    <m/>
    <s v="CARLOS FREDY REY"/>
    <m/>
    <m/>
    <m/>
    <x v="0"/>
    <x v="0"/>
    <s v="25/10/2023: Se aprueba el Plan de Mejoramiento suscrito a través de memorando No. 20231200006203 del 24 de octubre de 2023."/>
    <n v="414"/>
  </r>
  <r>
    <s v="AUDITORIA INTERNA "/>
    <n v="1113"/>
    <d v="2023-07-24T00:00:00"/>
    <x v="0"/>
    <s v="En la verificación realizada por el Equipo Auditor del Grupo de Control Interno en el marco de la aplicación y ejecución del Proceso de Gestión de Tecnologías y Seguridad de la Información, no se evidencia una estrategia de uso y apropiación que permita socializar los instructivos, formatos, procedimientos, políticas etc., del proceso."/>
    <s v="No se oficializo la estrategia de uso y apropiación a la OAP para su respectiva publicación en el SGI."/>
    <s v="Gestión de Tecnologías y Seguridad de la Información"/>
    <x v="2"/>
    <x v="24"/>
    <m/>
    <s v="x"/>
    <s v="Correctiva"/>
    <s v="Actualizar estrategia de uso y apropiación bajo los lineamientos del SGI"/>
    <x v="69"/>
    <x v="28"/>
    <n v="-61"/>
    <x v="2"/>
    <s v="Estrategia de uso y apropiación actualizado "/>
    <s v="CANTIDAD"/>
    <n v="1"/>
    <m/>
    <m/>
    <s v="CARLOS FREDY REY"/>
    <m/>
    <m/>
    <m/>
    <x v="0"/>
    <x v="0"/>
    <s v="25/10/2023: Se aprueba el Plan de Mejoramiento suscrito a través de memorando No. 20231200006203 del 24 de octubre de 2023."/>
    <n v="415"/>
  </r>
  <r>
    <s v="AUDITORIA INTERNA "/>
    <m/>
    <d v="2023-07-24T00:00:00"/>
    <x v="0"/>
    <s v="En la verificación realizada por el Equipo Auditor del Grupo de Control Interno en el marco de la aplicación y ejecución del Proceso de Gestión de Tecnologías y Seguridad de la Información, no se evidencia una estrategia de uso y apropiación que permita socializar los instructivos, formatos, procedimientos, políticas etc., del proceso."/>
    <s v="No se oficializo la estrategia de uso y apropiación a la OAP para su respectiva publicación en el SGI."/>
    <s v="Gestión de Tecnologías y Seguridad de la Información"/>
    <x v="2"/>
    <x v="24"/>
    <m/>
    <s v="x"/>
    <s v="Correctiva"/>
    <s v="Publicar y sociaizar  el estrategia de uso y apropiación "/>
    <x v="69"/>
    <x v="28"/>
    <n v="-61"/>
    <x v="2"/>
    <s v="Listado de asistencia de socialización "/>
    <s v="CANTIDAD"/>
    <n v="1"/>
    <m/>
    <m/>
    <s v="CARLOS FREDY REY"/>
    <m/>
    <m/>
    <m/>
    <x v="0"/>
    <x v="0"/>
    <s v="25/10/2023: Se aprueba el Plan de Mejoramiento suscrito a través de memorando No. 20231200006203 del 24 de octubre de 2023."/>
    <n v="416"/>
  </r>
  <r>
    <s v="AUDITORIA INTERNA "/>
    <n v="1114"/>
    <d v="2023-07-24T00:00:00"/>
    <x v="0"/>
    <s v="En la verificación realizada por el Equipo Auditor del Grupo de Control Interno en el marco de la aplicación y ejecución del Proceso de Gestión de Tecnologías y Seguridad de la Información, no se evidencia la existencia de un manual de políticas de seguridad y privacidad de la información."/>
    <s v=" No se oficializo a la OAP el documento manual de politicas de seguridad de la información para su respectiva publicación en el SGI."/>
    <s v="Gestión de Tecnologías y Seguridad de la Información"/>
    <x v="2"/>
    <x v="24"/>
    <m/>
    <s v="x"/>
    <s v="Correctiva"/>
    <s v="Elaborar el documento  manual de politicas de seguridad de la información en el proceso de Gestión de Tecnologias de la Información y las Comunicaciones."/>
    <x v="69"/>
    <x v="44"/>
    <n v="31"/>
    <x v="0"/>
    <s v="Manual de politicas "/>
    <s v="CANTIDAD"/>
    <n v="1"/>
    <m/>
    <m/>
    <s v="CARLOS FREDY REY"/>
    <m/>
    <m/>
    <m/>
    <x v="0"/>
    <x v="0"/>
    <s v="25/10/2023: Se aprueba el Plan de Mejoramiento suscrito a través de memorando No. 20231200006203 del 24 de octubre de 2023._x000a__x000a_12/12/2023: a través de memorando No. 20231600159743 del 5 de diciembre de 2023, el proceso responsable solicita prorroga para la entrega de las acciones propuestas hasta el 30 de marzo de 2024._x000a__x000a_12/12/2023: a través del memorando No. 20231200007813 del 11 de diciembre de 2023, el Grupo de Contro Interno aprueba la solicitud de prórroga hasta el 30 de marzo de 2024"/>
    <n v="417"/>
  </r>
  <r>
    <s v="AUDITORIA INTERNA "/>
    <m/>
    <d v="2023-07-24T00:00:00"/>
    <x v="0"/>
    <s v="En la verificación realizada por el Equipo Auditor del Grupo de Control Interno en el marco de la aplicación y ejecución del Proceso de Gestión de Tecnologías y Seguridad de la Información, no se evidencia la existencia de un manual de políticas de seguridad y privacidad de la información."/>
    <s v=" No se oficializo a la OAP el documento manual de politicas de seguridad de la información para su respectiva publicación en el SGI."/>
    <s v="Gestión de Tecnologías y Seguridad de la Información"/>
    <x v="2"/>
    <x v="24"/>
    <m/>
    <s v="x"/>
    <s v="Correctiva"/>
    <s v="Publicar y sociaizar  el manual de politicas de seguridad de la información en el proceso de Gestión de Tecnologias de la Información y las Comunicaciones."/>
    <x v="69"/>
    <x v="28"/>
    <n v="-61"/>
    <x v="2"/>
    <s v="Listado de asistencia de socialización "/>
    <s v="CANTIDAD"/>
    <n v="1"/>
    <m/>
    <m/>
    <s v="CARLOS FREDY REY"/>
    <m/>
    <m/>
    <m/>
    <x v="0"/>
    <x v="0"/>
    <s v="25/10/2023: Se aprueba el Plan de Mejoramiento suscrito a través de memorando No. 20231200006203 del 24 de octubre de 2023."/>
    <n v="418"/>
  </r>
  <r>
    <s v="AUDITORIA INTERNA "/>
    <n v="1115"/>
    <d v="2023-07-24T00:00:00"/>
    <x v="0"/>
    <s v="En la verificación realizada por el Equipo Auditor del Grupo de Control Interno en el marco de la aplicación y ejecución del Proceso de Gestión de Tecnologías y Seguridad de la Información, no se evidencia una estrategia de uso y apropiación que permita socializar los instructivos, formatos, procedimientos, políticas etc., del proceso."/>
    <s v="No se oficializo la estrategia de uso y apropiación a la OAP para su respectiva publicación en el SGI."/>
    <s v="Gestión de Tecnologías y Seguridad de la Información"/>
    <x v="2"/>
    <x v="24"/>
    <m/>
    <s v="x"/>
    <s v="Correctiva"/>
    <s v="Actualizar estrategia de uso y apropiación bajo los lineamientos del SGI"/>
    <x v="69"/>
    <x v="28"/>
    <n v="-61"/>
    <x v="2"/>
    <s v="Estrategia de uso y apropiación actualizado "/>
    <s v="CANTIDAD"/>
    <n v="1"/>
    <m/>
    <m/>
    <s v="CARLOS FREDY REY"/>
    <m/>
    <m/>
    <m/>
    <x v="0"/>
    <x v="0"/>
    <s v="25/10/2023: Se aprueba el Plan de Mejoramiento suscrito a través de memorando No. 20231200006203 del 24 de octubre de 2023."/>
    <n v="419"/>
  </r>
  <r>
    <s v="AUDITORIA INTERNA "/>
    <m/>
    <d v="2023-07-24T00:00:00"/>
    <x v="0"/>
    <s v="En la verificación realizada por el Equipo Auditor del Grupo de Control Interno en el marco de la aplicación y ejecución del Proceso de Gestión de Tecnologías y Seguridad de la Información, no se evidencia una estrategia de uso y apropiación que permita socializar los instructivos, formatos, procedimientos, políticas etc., del proceso."/>
    <s v="No se oficializo la estrategia de uso y apropiación a la OAP para su respectiva publicación en el SGI."/>
    <s v="Gestión de Tecnologías y Seguridad de la Información"/>
    <x v="2"/>
    <x v="24"/>
    <m/>
    <s v="x"/>
    <s v="Correctiva"/>
    <s v="Publicar y sociaizar  el estrategia de uso y apropiación "/>
    <x v="69"/>
    <x v="28"/>
    <n v="-61"/>
    <x v="2"/>
    <s v="Listado de asistencia de socialización "/>
    <s v="CANTIDAD"/>
    <n v="1"/>
    <m/>
    <m/>
    <s v="CARLOS FREDY REY"/>
    <m/>
    <m/>
    <m/>
    <x v="0"/>
    <x v="0"/>
    <s v="25/10/2023: Se aprueba el Plan de Mejoramiento suscrito a través de memorando No. 20231200006203 del 24 de octubre de 2023."/>
    <n v="420"/>
  </r>
  <r>
    <s v="AUDITORIA INTERNA "/>
    <n v="1116"/>
    <d v="2023-07-24T00:00:00"/>
    <x v="0"/>
    <s v="En la verificación realizada por el Equipo Auditor del Grupo de Control Interno en el marco de la aplicación y ejecución del Proceso de Gestión de Tecnologías y Seguridad de la Información, no se evidencia la existencia de un manual de políticas de seguridad y privacidad de la información."/>
    <s v=" No se oficializo a la OAP el documento manual de politicas de seguridad de la información para su respectiva publicación en el SGI."/>
    <s v="Gestión de Tecnologías y Seguridad de la Información"/>
    <x v="2"/>
    <x v="24"/>
    <m/>
    <s v="x"/>
    <s v="Correctiva"/>
    <s v="Elaborar el documento  manual de politicas de seguridad de la información en el proceso de Gestión de Tecnologias de la Información y las Comunicaciones."/>
    <x v="69"/>
    <x v="44"/>
    <n v="31"/>
    <x v="0"/>
    <s v="Manual de politicas "/>
    <s v="CANTIDAD"/>
    <n v="1"/>
    <m/>
    <m/>
    <s v="CARLOS FREDY REY"/>
    <m/>
    <m/>
    <m/>
    <x v="0"/>
    <x v="0"/>
    <s v="25/10/2023: Se aprueba el Plan de Mejoramiento suscrito a través de memorando No. 20231200006203 del 24 de octubre de 2023._x000a__x000a_12/12/2023: a través de memorando No. 20231600159743 del 5 de diciembre de 2023, el proceso responsable solicita prorroga para la entrega de las acciones propuestas hasta el 30 de marzo de 2024._x000a__x000a_12/12/2023: a través del memorando No. 20231200007813 del 11 de diciembre de 2023, el Grupo de Contro Interno aprueba la solicitud de prórroga hasta el 30 de marzo de 2024"/>
    <n v="421"/>
  </r>
  <r>
    <s v="AUDITORIA INTERNA "/>
    <m/>
    <d v="2023-07-24T00:00:00"/>
    <x v="0"/>
    <s v="En la verificación realizada por el Equipo Auditor del Grupo de Control Interno en el marco de la aplicación y ejecución del Proceso de Gestión de Tecnologías y Seguridad de la Información, no se evidencia la existencia de un manual de políticas de seguridad y privacidad de la información."/>
    <s v=" No se oficializo a la OAP el documento manual de politicas de seguridad de la información para su respectiva publicación en el SGI."/>
    <s v="Gestión de Tecnologías y Seguridad de la Información"/>
    <x v="2"/>
    <x v="24"/>
    <m/>
    <s v="x"/>
    <s v="Correctiva"/>
    <s v="Publicar y sociaizar  el manual de politicas de seguridad de la información en el proceso de Gestión de Tecnologias de la Información y las Comunicaciones."/>
    <x v="69"/>
    <x v="28"/>
    <n v="-61"/>
    <x v="2"/>
    <s v="Listado de asistencia de socialización "/>
    <s v="CANTIDAD"/>
    <n v="1"/>
    <m/>
    <m/>
    <s v="CARLOS FREDY REY"/>
    <m/>
    <m/>
    <m/>
    <x v="0"/>
    <x v="0"/>
    <s v="25/10/2023: Se aprueba el Plan de Mejoramiento suscrito a través de memorando No. 20231200006203 del 24 de octubre de 2023."/>
    <n v="422"/>
  </r>
  <r>
    <s v="AUDITORIA INTERNA "/>
    <n v="1117"/>
    <d v="2023-07-24T00:00:00"/>
    <x v="0"/>
    <s v="En la verificación realizada por el Equipo Auditor del Grupo de Control Interno en el marco de la aplicación y ejecución del Proceso de Gestión de Tecnologías y Seguridad de la Información, no se evidencia la implementación del Modelo de Seguridad y Privacidad de la Información – MSPI, o un sistema que adopte medidas apropiadas, efectivas y verificables de seguridad que permitan demostrar el correcto cumplimiento de buenas prácticas. Esto con el fin de salvaguardar la confidencialidad, integridad y disponibilidad de los activos de información, atendiendo lo establecido en el decreto 1078 de 2015."/>
    <s v="no se encontraba el personal capacitado para  realizar la actualización de la estrategia de seguridad de la información. "/>
    <s v="Gestión de Tecnologías y Seguridad de la Información"/>
    <x v="2"/>
    <x v="24"/>
    <m/>
    <s v="x"/>
    <s v="Correctiva"/>
    <s v="Implementar una estrategia para la medición de la impementación del MSPI."/>
    <x v="69"/>
    <x v="28"/>
    <n v="-61"/>
    <x v="2"/>
    <s v="Estrategia de medición para la implementación del MSPI"/>
    <s v="CANTIDAD"/>
    <n v="1"/>
    <m/>
    <m/>
    <s v="CARLOS FREDY REY"/>
    <m/>
    <m/>
    <m/>
    <x v="0"/>
    <x v="0"/>
    <s v="25/10/2023: Se aprueba el Plan de Mejoramiento suscrito a través de memorando No. 20231200006203 del 24 de octubre de 2023."/>
    <n v="423"/>
  </r>
  <r>
    <s v="AUDITORIA INTERNA "/>
    <n v="1118"/>
    <d v="2023-07-24T00:00:00"/>
    <x v="1"/>
    <s v="En la verificación realizada por el Equipo Auditor del Grupo de Control Interno en el marco de la aplicación y ejecución del Proceso de Gestión de Tecnologías y Seguridad de la Información, no se evidencian los resultados de las fases I y III del proceso de transición del protocolo IPv6, los servicios publicados en Internet no responden a través de este protocolo, no se aporta evidencia del prefijo IPv6 suministrado por LACNIC a la Entidad y los equipos de usuario final no están configurados con el protocolo IPv6."/>
    <s v="NA"/>
    <s v="Gestión de Tecnologías y Seguridad de la Información"/>
    <x v="2"/>
    <x v="24"/>
    <m/>
    <s v="x"/>
    <s v="De Mejora"/>
    <s v="Renovación y activación del pull IPV6"/>
    <x v="69"/>
    <x v="46"/>
    <n v="61"/>
    <x v="0"/>
    <s v="Contrato renovación"/>
    <s v="CANTIDAD"/>
    <n v="1"/>
    <m/>
    <m/>
    <s v="CARLOS FREDY REY"/>
    <m/>
    <m/>
    <m/>
    <x v="0"/>
    <x v="0"/>
    <s v="25/10/2023: Se aprueba el Plan de Mejoramiento suscrito a través de memorando No. 20231200006203 del 24 de octubre de 2023._x000a__x000a_14/12/2023: A través del memorando No. 20231600159783 del 11 de diciembre de 2023 el proceso responsable remitió las evidencias de las acciones ejecutadas las cuales cumplen de manera parcial con el plan de mejoramiento propuesto, por lo que se solicitará al proceso remitir evidencias válidas que permitan constatar el cumplimiento total._x000a__x000a_22/12/2023: a través de memorando No. 20231200008343 del 21 de diciembre de 2023 el Grupo de Control Interno aprueba la solicitud de prorroga hasta el 29 de febrero de 2024."/>
    <n v="424"/>
  </r>
  <r>
    <s v="AUDITORIA INTERNA "/>
    <n v="1119"/>
    <d v="2023-07-24T00:00:00"/>
    <x v="1"/>
    <s v="En el proceso de verificación realizado por el Equipo Auditor del Grupo de Control Interno en el marco de la Caracteri-zación del Proceso de Gestión de Tecnologías y Seguridad de la Información, no se observó la Identificación de los Usuarios Internos y Externos caracterizados en el Nivel Central, Direcciones Territoriales y Áreas Protegidas para las vigencias 2022 – 2023."/>
    <s v="NA"/>
    <s v="Gestión de Tecnologías y Seguridad de la Información"/>
    <x v="2"/>
    <x v="24"/>
    <m/>
    <s v="x"/>
    <s v="De Mejora"/>
    <s v="Actualizacion de la matriz de partes interesadas"/>
    <x v="69"/>
    <x v="47"/>
    <n v="0"/>
    <x v="3"/>
    <s v="Matriz de partes interesadas "/>
    <s v="CANTIDAD"/>
    <n v="1"/>
    <m/>
    <m/>
    <s v="CARLOS FREDY REY"/>
    <m/>
    <m/>
    <m/>
    <x v="0"/>
    <x v="0"/>
    <s v="25/10/2023: Se aprueba el Plan de Mejoramiento suscrito a través de memorando No. 20231200006203 del 24 de octubre de 2023."/>
    <n v="425"/>
  </r>
  <r>
    <s v="EVALUACIÓN AL SISTEMA DE CONTROL INTERNO"/>
    <n v="1120"/>
    <d v="2023-07-24T00:00:00"/>
    <x v="0"/>
    <s v="El Grupo de Control Interno no presentó los estados financieros al Comité de Coordinación de Control Interno."/>
    <s v="Porque la información la tenían en power point y se encontraban en el cierre, enviado una presentación de los Estados Financieros unicamente de la vigencia 2022. "/>
    <s v="Evaluación Independiente"/>
    <x v="2"/>
    <x v="29"/>
    <m/>
    <s v="x"/>
    <s v="Correctiva"/>
    <s v="Solicitar  al proceso responsable la información  de los estados  financieros correspondiente a las vigencia 2021 y 2022, para realizar el análisis y la presentación el marco del Comité Institucional de Coordinación de Control Interno."/>
    <x v="72"/>
    <x v="27"/>
    <n v="152"/>
    <x v="0"/>
    <s v="Solicitud de  información"/>
    <s v="CANTIDAD"/>
    <n v="1"/>
    <m/>
    <m/>
    <s v="PAULA ANDREA ARCINIEGAS"/>
    <m/>
    <m/>
    <m/>
    <x v="0"/>
    <x v="0"/>
    <s v="25/10/2023: Suscrito mediante memorando No. 20231200006273 del 25 de octubre de 2023"/>
    <n v="426"/>
  </r>
  <r>
    <s v="EVALUACIÓN AL SISTEMA DE CONTROL INTERNO"/>
    <m/>
    <d v="2023-07-24T00:00:00"/>
    <x v="0"/>
    <s v="El Grupo de Control Interno no presentó los estados financieros al Comité de Coordinación de Control Interno."/>
    <s v="Porque la información la tenían en power point y se encontraban en el cierre, enviado una presentación de los Estados Financieros unicamente de la vigencia 2022. "/>
    <s v="Evaluación Independiente"/>
    <x v="2"/>
    <x v="29"/>
    <m/>
    <s v="x"/>
    <s v="Correctiva"/>
    <s v="Realizar la presentación relacionada con los  estados financieros durante el Tercer Comité Institucional de Coordinación de  Control Interno de la vigencia 2023."/>
    <x v="72"/>
    <x v="39"/>
    <n v="121"/>
    <x v="0"/>
    <s v="Acta del Comité Institucional de Control Interno"/>
    <s v="CANTIDAD"/>
    <n v="1"/>
    <m/>
    <m/>
    <s v="PAULA ANDREA ARCINIEGAS"/>
    <m/>
    <m/>
    <m/>
    <x v="0"/>
    <x v="0"/>
    <s v="25/10/2023: Suscrito mediante memorando No. 20231200006273 del 25 de octubre de 2023"/>
    <n v="427"/>
  </r>
  <r>
    <s v="EVALUACIÓN AL SISTEMA DE CONTROL INTERNO"/>
    <n v="1121"/>
    <d v="2023-08-17T00:00:00"/>
    <x v="0"/>
    <s v="El Grupo de Control Interno durante el ejercicio de seguimiento y evaluación al Sistema de Control Interno evidenció que el Procedimiento de Conflicto de Intereses no se encuentra actualizado, el procedi-miento publicado en la Intranet cuenta con fecha del 3 de septiembre 2021, necesita ser revisado y actualizado para así refle-jar mejores prácticas y poder abordar los posibles escenarios que puedan surgir."/>
    <s v="Porque no se ha realizado la gestión de actulización del procedimiento por parte de las dependencias a cargo."/>
    <s v="Gestión del Talento Humano"/>
    <x v="2"/>
    <x v="10"/>
    <m/>
    <m/>
    <s v="Correctiva"/>
    <s v="Actualizar el procedimiento de conflicto de intereses"/>
    <x v="73"/>
    <x v="27"/>
    <n v="152"/>
    <x v="0"/>
    <s v="Procedimiento actualizado"/>
    <s v="CANTIDAD"/>
    <n v="1"/>
    <m/>
    <m/>
    <s v="PAULA ANDREA ARCINIEGAS"/>
    <m/>
    <m/>
    <m/>
    <x v="0"/>
    <x v="0"/>
    <s v="10/11/2023: Suscrito mediante memorando No. 20231200006533  del 10 de noviembre de 2023._x000a__x000a_15/12/2023: Mediante memorando No. 20231200007233 del 4 de diciembre de 2023, se requirio evidencias de las acciones que se encuenrtan en estado abierto vencidas con el fin de actualizar la matriz."/>
    <n v="428"/>
  </r>
  <r>
    <s v="SALIDA NO CONFORME"/>
    <n v="1122"/>
    <d v="2023-10-19T00:00:00"/>
    <x v="0"/>
    <s v="Incumplimiento de los requisitos (legales, de la organización y del cliente) para los “Derechos de Petición Atendidos”"/>
    <s v="No hay un mecanismo de identificación primaria de los PQRSD bien sea en el menú del Gestor Documental o al abrir la Bandeja de Entrada, que permita priorizar y hacer seguimiento a estos radicados."/>
    <s v="Servicio al Ciudadano"/>
    <x v="2"/>
    <x v="30"/>
    <s v="SI "/>
    <m/>
    <s v="Correctiva"/>
    <s v="Seleccionar y hacer seguimiento por parte de cada servidor público del GGCI, de los radicados  relacionados con PQRSD que le sean asignados, mediante la creación de una carpeta en Drive en cuyo interior se cargarán reportes del Gestor Documental, en Excel con los radicados clasificados como petición,  para priorizar su gestión en cumplimiento de los requisitos para &quot;Derechos de Petición Atendidos&quot;"/>
    <x v="74"/>
    <x v="39"/>
    <n v="121"/>
    <x v="0"/>
    <s v="Carpeta Seguimiento PQRSD Dic 2023"/>
    <s v="PORCENTAJE"/>
    <n v="100"/>
    <m/>
    <m/>
    <m/>
    <m/>
    <m/>
    <m/>
    <x v="0"/>
    <x v="0"/>
    <s v="18/11/2023: Suscrito mediante memorando No. 20231200008233 del 18 de diciembre de 2023"/>
    <n v="429"/>
  </r>
  <r>
    <s v="SALIDA NO CONFORME"/>
    <n v="1123"/>
    <d v="2023-10-19T00:00:00"/>
    <x v="0"/>
    <s v="De acuerdo al reporte de Salidas No Conformes del l y ll trimestre realizado_x000a_por el proceso de Servicio al Ciudadano, se identificó que el GPM presentó 2_x000a_de 18 que incumplen los requisitos (legales, de la organización y del cliente)_x000a_para los “Derechos de Petición Atendidos”, generando para el proceso salidas No conformes."/>
    <s v="Desconocimiento por parte del GPM de la gestión apropiada ( tiempos, recursos) para dar respuesta según  tipo de requerimiento y terminos de ley."/>
    <s v="Administración y Manejo del Sistema de Parques Nacionales Naturales"/>
    <x v="2"/>
    <x v="7"/>
    <s v="x"/>
    <m/>
    <s v="Correctiva"/>
    <s v="Realizar socialización al GPM con apoyo del grupo de atención al ciudadano, sobre PQRSD, enfatizando en como se deben responder los requerimientos ( según su tipo), los tiempos establecidos para ello; y recursos para pedir ampliación de tiempos de respuesta."/>
    <x v="75"/>
    <x v="48"/>
    <s v="CERRADA"/>
    <x v="1"/>
    <s v="Socialización generada"/>
    <s v="CANTIDAD"/>
    <n v="1"/>
    <m/>
    <m/>
    <m/>
    <m/>
    <m/>
    <m/>
    <x v="1"/>
    <x v="2"/>
    <s v="Se aprueba plan de mejora con Orfeo No 20221200010013 de fecha 25/10/2022_x000a_19/04/203: Mediante memorando no. 20222200004283 de fecha 27-12-2022 el responsable solicita prórroga para la  acción correctiva para el 30 de abril de 2023._x000a_19/04/2023: Mediante memorando no. 20221200012323 de fecha 30-12-2022 el Grupo de Control Interno concedió la prórroga para el día 30 de abril de 2023 _x000a_20/04/2023: Mediante memorando no. 20232200000313 de fecha 30-01-2023 el responsable allegó el primer avance correspondiente a la primera acción correctiva._x000a_20/04/2023: El Grupo de Control Interno validó la evidencia suministrada por el responsable,constatando la socialización de los documentos sujetos a actualizción y derogación del Sistema de Gestión Inetegrado (SGI), por medio de la trazabilidad de correos electrónicos de fechas19 de agosto de 2022, 6 de octubre de 2022,7 de octubre de 2022, 21 de octubre de 2022, en los cuales se indicarón pautas para el procedimiento._x000a_20/04/2023: Por medio de memorando no 20231200001763 de fecha 27-03-2023 el Grupo de Control Interno informó los avances de gestión se reciben solo cuando se haya cumplido con la actividad en su totatalidad._x000a_8/06/2023: Mediante memorando No.20232200001013 de fecha 25/04/2023, el responsable solicitó prórroga para el cumplimiento de la acción, ya que  los documentos que hacen parte de las actualizaciones y ajustes son de la linea tematica de educacidn ambiental. Esta linea se integra  al proceso de gestidn de comunicaciones y los ajustes en los documentos deben tener directrices impartidas desde su nuevo proceso_x000a_8/06/2023: Mediante memorando No.20231200002803 del 17 de mayo de 2023 se concedió prorroga hasta el 30 de septiembre de 2023_x000a_17/10/2023: Mediante memorando No.20232200002373 del 22 de septiembre de 2023, el reponsable remitió solicutd de prórroga para el cumplimiento de la acción, ya que han presentando dificultades para los ajustes de los documentos pendientes, el Grupo de Control Interno evaluó la justificiacón y mediante memorando No. 20231200006003 del 17 de octubre de 2023  informó la ampliación para la ejecución de la acción, con fecha del 30 de octubre de 2023. Adicionalmente recalco el cumplimiento de la misma ya que es la tercera aprobación de prórroga. _x000a_8/11/2023: Mediante memorando No. 20232200002863  del 25 de octubre   el responsable remitió evidencia, el Grupo de Control Interno verificó la validéz de los soportes por lo cual mediante memorando No.20231200006373 del 8 de noviembre del 2023 socializó el cierre de la acción No.2 de la No conformidad No.3"/>
    <n v="430"/>
  </r>
  <r>
    <s v="AUDITORÍA AL SISTEMA DE GESTIÓN INTEGRADO"/>
    <n v="1124"/>
    <d v="2023-07-30T00:00:00"/>
    <x v="0"/>
    <s v="NO CONFORMIDAD No.12: DTAM-PNN SERRANIA DE CHIRIBIQUETE_x000a_No se dio cumplimiento al Código Nacional de Tránsito en las normas establecidas organizando las infracciones de los vehículos adscritos a la Dirección Territorial Amazonia en la responsabilidad del Parque Nacional Natural Serranía de Chiribiquete que a la fecha se encuentran pendiente de pago."/>
    <s v="Se generaron comparendos mediante orden formal por infracción al código de tránsito, con cargo a la cédula del funcionario, que cometió la infracción.  "/>
    <s v="Gestión de Recursos Físicos"/>
    <x v="6"/>
    <x v="31"/>
    <m/>
    <s v="x"/>
    <s v="De Corrección"/>
    <s v="Elevar Oficios a las Secretarias de Tránsito de Cundinamarca  y del  Tolima, con el fin de solicitar la desvinculación de los comparendos impuestos a los vehículos de placas  OBG156 y OBG155 asignados al PNN Chiribiquete, dado que al momento de la imposición se hicieron con cargo a la cédula de la persona que conducía el vehículo._x000a__x000a_"/>
    <x v="76"/>
    <x v="39"/>
    <n v="-3"/>
    <x v="0"/>
    <s v="Oficios realizados"/>
    <s v="CANTIDAD"/>
    <n v="2"/>
    <m/>
    <m/>
    <s v="MARIA MERCEDES MEDINA - RAYMON SALES"/>
    <m/>
    <m/>
    <m/>
    <x v="0"/>
    <x v="0"/>
    <s v="Suscrito mediante memorando No. 20231200008163 del 15 de diciembre de 2023_x000a__x000a_Con el memorando No. 20241200000563 del 17 de enero de 2024 se responde que la accion No. 1, continua abierta hasta tanto no se aclare la situación y PNNC no siga apareciendo.  _x000a__x000a_"/>
    <n v="431"/>
  </r>
  <r>
    <s v="AUDITORÍA AL SISTEMA DE GESTIÓN INTEGRADO"/>
    <m/>
    <d v="2023-07-30T00:00:00"/>
    <x v="0"/>
    <s v="NO CONFORMIDAD No.12: DTAM-PNN SERRANIA DE CHIRIBIQUETE_x000a_No se dio cumplimiento al Código Nacional de Tránsito en las normas establecidas organizando las infracciones de los vehículos adscritos a la Dirección Territorial Amazonia en la responsabilidad del Parque Nacional Natural Serranía de Chiribiquete que a la fecha se encuentran pendiente de pago."/>
    <s v="Se generaron comparendos mediante orden formal por infracción al código de tránsito, con cargo a la cédula del funcionario, que cometió la infracción.  "/>
    <s v="Gestión de Recursos Físicos"/>
    <x v="6"/>
    <x v="31"/>
    <m/>
    <s v="x"/>
    <s v="Correctiva"/>
    <s v="Generar matriz de seguimiento en la que se identifique cuentadantes y conductor de los vehículos asignados a la Sede de la Dirección Territorial y las Áreas Protegidas, con el fin de verificar de forma trimestral, la generación o no de infracciones por violación a las normas de tránsito."/>
    <x v="76"/>
    <x v="39"/>
    <n v="-3"/>
    <x v="0"/>
    <s v="Matriz de seguimiento"/>
    <s v="CANTIDAD"/>
    <n v="1"/>
    <m/>
    <m/>
    <s v="MARIA MERCEDES MEDINA - RAYMON SALES"/>
    <m/>
    <m/>
    <m/>
    <x v="0"/>
    <x v="0"/>
    <s v="Suscrito mediante memorando No. 20231200008163 del 15 de diciembre de 2023._x000a__x000a_Con el memorando No. 20241200000563 del 17 de enero de 2024 se CIERRA la Acción No. 2.  "/>
    <n v="432"/>
  </r>
  <r>
    <s v="AUDITORIA INTERNA "/>
    <m/>
    <d v="2023-04-26T00:00:00"/>
    <x v="1"/>
    <s v="No se evidenció gestión eficaz en la etapa final del proceso de baja de la camioneta de placas OBG-153, ya que han pasado más de 10 meses sin que se haya surtido la destinación final de la misma."/>
    <s v="N/A"/>
    <s v="Gestión de Recursos Físicos"/>
    <x v="2"/>
    <x v="12"/>
    <m/>
    <s v="x"/>
    <s v="De Mejora"/>
    <s v="Realizar las gestiones con las entidades autorizadas por la ley, para la disposición final del vehículo."/>
    <x v="77"/>
    <x v="44"/>
    <n v="-3"/>
    <x v="0"/>
    <s v="Oficio entidad autorizada para el proceso disposición final del vehículo."/>
    <s v="CANTIDAD"/>
    <n v="1"/>
    <m/>
    <m/>
    <s v="MARIA MERCEDES MEDINA - RAYMON SALES"/>
    <m/>
    <m/>
    <m/>
    <x v="0"/>
    <x v="0"/>
    <s v="Suscrito mediante memorando No. 20231200008173 del 15 de diciembre de 2023"/>
    <n v="433"/>
  </r>
  <r>
    <s v="AUDITORIA INTERNA "/>
    <m/>
    <d v="2023-04-26T00:00:00"/>
    <x v="1"/>
    <s v="El proceso cuenta con herramientas suficientes para el control del parque automotor; sin embargo, no se tiene claridad respecto de la forma, oportunidad y responsable de aplicar los formatos."/>
    <s v="N/A"/>
    <s v="Gestión de Recursos Físicos"/>
    <x v="2"/>
    <x v="12"/>
    <m/>
    <s v="x"/>
    <s v="De Mejora"/>
    <s v="Realizar capacitación con los responsables del proceso, en el manejo de los formatos adscritos al mismo."/>
    <x v="77"/>
    <x v="40"/>
    <n v="-3"/>
    <x v="0"/>
    <s v="Lista de Asistencia capacitación manejo de formatos por parte de los responsables del proceso,"/>
    <s v="CANTIDAD"/>
    <n v="1"/>
    <m/>
    <m/>
    <s v="MARIA MERCEDES MEDINA - RAYMON SALES"/>
    <m/>
    <m/>
    <m/>
    <x v="0"/>
    <x v="0"/>
    <s v="Suscrito mediante memorando No. 20231200008173 del 15 de diciembre de 2023"/>
    <n v="434"/>
  </r>
  <r>
    <s v="AUDITORIA INTERNA "/>
    <m/>
    <d v="2023-04-26T00:00:00"/>
    <x v="1"/>
    <s v="Los servidores del Proceso de Gestión de Recursos Físicos no tienen claridad respecto de la Política de Fortalecimiento Institucional y Simplificación de Procesos del MIPG, en lo referente a la gestión de los recursos físicos."/>
    <s v="N/A"/>
    <s v="Gestión de Recursos Físicos"/>
    <x v="7"/>
    <x v="12"/>
    <m/>
    <s v="x"/>
    <s v="De Mejora"/>
    <s v="Solicitar capacitación en el manejo de la Política de Fortalecimiento Institucional y Simplificación de Procesos del MIPG, en lo referente a la gestión de los recursos físicos."/>
    <x v="77"/>
    <x v="40"/>
    <n v="-3"/>
    <x v="0"/>
    <s v="Lista de Asistencia en el manejo de la Política de Fortalecimiento Institucional y Simplificación de Procesos del MIPG."/>
    <s v="CANTIDAD"/>
    <n v="1"/>
    <m/>
    <m/>
    <s v="MARIA MERCEDES MEDINA - RAYMON SALES"/>
    <m/>
    <m/>
    <m/>
    <x v="0"/>
    <x v="0"/>
    <s v="Suscrito mediante memorando No. 20231200008173 del 15 de diciembre de 2023"/>
    <n v="435"/>
  </r>
  <r>
    <s v="AUDITORIA INTERNA "/>
    <m/>
    <d v="2023-04-26T00:00:00"/>
    <x v="0"/>
    <s v="Una vez verificada la información, se observó el incumplimiento del GRF_PR_03 Procedimiento Actualización de Inventarios y el Manual para el manejo y control de Propiedad Planta y Equipo, al no contar con los soportes documentales idóneos que garanticen la propiedad de los bienes."/>
    <s v="Porque el bien no encuentra registrado en bases de datos de las respectivas autoridades."/>
    <s v="Gestión de Recursos Físicos"/>
    <x v="7"/>
    <x v="12"/>
    <m/>
    <s v="x"/>
    <s v="Correctiva"/>
    <s v="Dar cumplimiento a lo establecido GRF_PR_03 Procedimiento Actualización de Inventarios y el Manual para el manejo y control de Propiedad Planta y Equipo."/>
    <x v="77"/>
    <x v="28"/>
    <n v="-3"/>
    <x v="2"/>
    <s v="Oficio entidad competente para la identificación y localización de la motocicleta"/>
    <s v="CANTIDAD"/>
    <n v="1"/>
    <m/>
    <m/>
    <s v="MARIA MERCEDES MEDINA - RAYMON SALES"/>
    <m/>
    <m/>
    <m/>
    <x v="0"/>
    <x v="0"/>
    <s v="Suscrito mediante memorando No. 20231200008173 del 15 de diciembre de 2023"/>
    <n v="436"/>
  </r>
  <r>
    <s v="AUDITORIA INTERNA "/>
    <m/>
    <m/>
    <x v="2"/>
    <m/>
    <m/>
    <m/>
    <x v="7"/>
    <x v="12"/>
    <m/>
    <s v="x"/>
    <s v="De Corrección"/>
    <s v="Realizar gestión ante los entes competentes para el trámite de localización de la motocicleta y efectuar la respectiva disposición final de la misma."/>
    <x v="77"/>
    <x v="28"/>
    <n v="-3"/>
    <x v="2"/>
    <s v="Oficio entidad competente para la identificación y localización de la motocicleta"/>
    <s v="CANTIDAD"/>
    <n v="1"/>
    <m/>
    <m/>
    <s v="MARIA MERCEDES MEDINA - RAYMON SALES"/>
    <m/>
    <m/>
    <m/>
    <x v="0"/>
    <x v="0"/>
    <s v="Suscrito mediante memorando No. 20231200008173 del 15 de diciembre de 2023"/>
    <n v="437"/>
  </r>
  <r>
    <s v="AUDITORIA INTERNA "/>
    <m/>
    <d v="2023-04-26T00:00:00"/>
    <x v="0"/>
    <s v="Incumplimiento del rol como primera línea de defensa, de acuerdo con lo definido en el componente de Actividades de Control de MIPG, en lo relacionado con el monitoreo y seguimiento de los riesgos."/>
    <s v="Porque hace falta capacitación en los temas de líneas de defensa por parte del Grupo de Procesos Corporativos."/>
    <s v="Gestión de Recursos Físicos"/>
    <x v="7"/>
    <x v="12"/>
    <m/>
    <s v="x"/>
    <s v="Correctiva"/>
    <s v="Dar cumplimiento al rol de primera línea de defensa de acuerdo con lo definido en el componente de Actividades de Control de MIPG, en lo relacionado con el monitoreo y seguimiento de los riesgos."/>
    <x v="77"/>
    <x v="40"/>
    <n v="-3"/>
    <x v="0"/>
    <s v="Lista de Asistencia en el manejo del rol como primera línea de defensa, de acuerdo con lo definido en el componente de Actividades de Control de MIPG, en lo relacionado con el monitoreo y seguimiento de los riesgos."/>
    <s v="CANTIDAD"/>
    <n v="1"/>
    <m/>
    <m/>
    <s v="MARIA MERCEDES MEDINA - RAYMON SALES"/>
    <m/>
    <m/>
    <m/>
    <x v="0"/>
    <x v="0"/>
    <s v="Suscrito mediante memorando No. 20231200008173 del 15 de diciembre de 2023"/>
    <n v="438"/>
  </r>
  <r>
    <s v="AUDITORIA INTERNA "/>
    <m/>
    <d v="2023-04-26T00:00:00"/>
    <x v="0"/>
    <s v="Incumplimiento del rol como primera línea de defensa, de acuerdo con lo definido en el componente de Actividades de Control de MIPG, en lo relacionado con el monitoreo y seguimiento de los riesgos."/>
    <s v="Porque hace falta capacitación en los temas de líneas de defensa por parte del Grupo de Procesos Corporativos."/>
    <s v="Gestión de Recursos Físicos"/>
    <x v="7"/>
    <x v="12"/>
    <m/>
    <s v="x"/>
    <s v="De Corrección"/>
    <s v="Solicitar capacitación en el manejo del rol como primera línea de defensa, de acuerdo con lo definido en el componente de Actividades de Control de MIPG, en lo relacionado con el monitoreo y seguimiento de los riesgos."/>
    <x v="77"/>
    <x v="40"/>
    <n v="-3"/>
    <x v="0"/>
    <s v="Lista de Asistencia en el manejo del rol como primera línea de defensa, de acuerdo con lo definido en el componente de Actividades de Control de MIPG, en lo relacionado con el monitoreo y seguimiento de los riesgos."/>
    <s v="CANTIDAD"/>
    <n v="1"/>
    <m/>
    <m/>
    <s v="MARIA MERCEDES MEDINA - RAYMON SALES"/>
    <m/>
    <m/>
    <m/>
    <x v="0"/>
    <x v="0"/>
    <s v="Suscrito mediante memorando No. 20231200008173 del 15 de diciembre de 2023"/>
    <n v="439"/>
  </r>
  <r>
    <s v="AUDITORIA INTERNA "/>
    <m/>
    <d v="2022-12-16T00:00:00"/>
    <x v="0"/>
    <s v="NO CONFORMIDAD 1: En la verificación adelantada por el Equipo Auditor del Acta de Inició del Contrato Interadministrativo No 001 del 2022, se evidencia un Acta de inicio del contrato de fecha 04 de febrero del 2022, con la que se establece la etapa de Pre-Operación del contrato como actividad inmersa en la Clausula Segunda, siendo quien firma como supervisor del mismo (Señor Gustavo Sánchez Herrera, Director Territorial Caribe), quien no es el responsable, como se evidencia en el Orfeo radicado No 20224200003023 del 07-02-2022; donde establece la delegación de la supervisión al Subdirector de Sostenibilidad y Negocios Ambientales, Señor Luis Alberto Bautista Peña. No se evidenció Acta de recibo que demuestre la entrega de los bienes y elementos de manera formal y soportada con salidas de_x000a_almacén que pudiera asegura el cumplimiento de la Pre-Operación y Operación efectiva de la Sociedad Hotelera Tequendama,_x000a_incumpliéndose la Clausula Primera del Contrato."/>
    <s v="No se tenia acta de recibo de la entrega de los bienes inmuebles y elementos, debido a que en la medida que se entregaban las obras y los elementos se realizaban actas parciales, lo que genero dificultad en la entrega de bienes y elementos de manera formal y soportada con las respectivas salidas de almacen. "/>
    <s v="Gestión Contractual"/>
    <x v="7"/>
    <x v="32"/>
    <m/>
    <s v="x"/>
    <s v="De Corrección"/>
    <s v="Incluir acta de recibo que _x000a_demuestre la entrega de los bienes y elementos  en la carpeta de preoperación y operación del Contrato Interadministrativo No 001 del 2022"/>
    <x v="78"/>
    <x v="47"/>
    <n v="-3"/>
    <x v="3"/>
    <s v="Acta de recibo en carpeta contractual "/>
    <s v="CANTIDAD"/>
    <n v="1"/>
    <m/>
    <m/>
    <s v="MARIA MERCEDES MEDINA - RAYMON SALES"/>
    <m/>
    <m/>
    <m/>
    <x v="0"/>
    <x v="0"/>
    <s v="Suscrito mediante memorando No. 20231200008183del 15 de diciembre de 2023"/>
    <n v="440"/>
  </r>
  <r>
    <s v="AUDITORIA INTERNA "/>
    <m/>
    <d v="2022-12-16T00:00:00"/>
    <x v="0"/>
    <s v="NO CONFORMIDAD 1: En la verificación adelantada por el Equipo Auditor del Acta de Inició del Contrato Interadministrativo No 001 del 2022, se evidencia un Acta de inicio del contrato de fecha 04 de febrero del 2022, con la que se establece la etapa de Pre-Operación del contrato como actividad inmersa en la Clausula Segunda, siendo quien firma como supervisor del mismo (Señor Gustavo Sánchez Herrera, Director Territorial Caribe), quien no es el responsable, como se evidencia en el Orfeo radicado No 20224200003023 del 07-02-2022; donde establece la delegación de la supervisión al Subdirector de Sostenibilidad y Negocios Ambientales, Señor Luis Alberto Bautista Peña. No se evidenció Acta de recibo que demuestre la entrega de los bienes y elementos de manera formal y soportada con salidas de_x000a_almacén que pudiera asegura el cumplimiento de la Pre-Operación y Operación efectiva de la Sociedad Hotelera Tequendama,_x000a_incumpliéndose la Clausula Primera del Contrato."/>
    <s v="No se ha realizado una revision a la documentación  de la fase preoperacional y operacional del Contrato Interadministrativo No 001 del 2022 que se encuentra soportada en la carpeta del contrato"/>
    <s v="Gestión Contractual"/>
    <x v="7"/>
    <x v="32"/>
    <m/>
    <s v="x"/>
    <s v="De Corrección"/>
    <s v="Revisar la documentación de la fase preoperacional y operacional del Contrato Interadministrativo No 001 del 2022 que se encuentra soportada en la carpeta del contrato"/>
    <x v="79"/>
    <x v="47"/>
    <n v="-3"/>
    <x v="3"/>
    <s v="Acta con la revision de la documentacion del proceso operacional y operacional "/>
    <s v="CANTIDAD"/>
    <n v="1"/>
    <m/>
    <m/>
    <s v="MARIA MERCEDES MEDINA - RAYMON SALES"/>
    <m/>
    <m/>
    <m/>
    <x v="0"/>
    <x v="0"/>
    <s v="Suscrito mediante memorando No. 20231200008183del 15 de diciembre de 2023"/>
    <n v="441"/>
  </r>
  <r>
    <s v="AUDITORIA INTERNA "/>
    <m/>
    <d v="2022-12-16T00:00:00"/>
    <x v="0"/>
    <s v="NO CONFORMIDAD 4: En la revisión adelantada por el Equipo Auditor de las obligaciones del Contrato Interadministrativo No 001 del 2022, en el marco de la supervisión, no se observan las actas de los Comités de Seguimiento donde se realizó la aprobación del Plan de Inversiones, Presupuesto de Operación, Plan de Manejo y el Plan de Ordenamiento Ecoturístico. En las “Obligaciones del Contratista en la Etapa de Operación Efectiva”, no se observa el Acta del Comité de Seguimiento que se debió haber realizado el 20 de noviembre del 2022 donde se tenía que realizar la aprobación del Presupuesto de Operación para la vigencia 2022, el cual debió ser aprobado por PNNC,_x000a_PNN Tayrona, DTCA, incumpliéndose la Clausula Tercera del Contrato."/>
    <s v="No hay un responsable de la gestion documental del Contrato Interadministrativo del Contrato Interadministrativo No 001 del 2022"/>
    <s v="Gestión Contractual"/>
    <x v="7"/>
    <x v="32"/>
    <m/>
    <s v="x"/>
    <s v="De Corrección"/>
    <s v="Solicitar al PNN Tayrona que se designe un responsable de la gestión documental del Contrato Interadministrativo No 001 del 2022"/>
    <x v="78"/>
    <x v="47"/>
    <n v="-3"/>
    <x v="3"/>
    <s v="Memorando con la solicitud "/>
    <s v="CANTIDAD"/>
    <n v="1"/>
    <m/>
    <m/>
    <s v="MARIA MERCEDES MEDINA - RAYMON SALES"/>
    <m/>
    <m/>
    <m/>
    <x v="0"/>
    <x v="0"/>
    <s v="Suscrito mediante memorando No. 20231200008183del 15 de diciembre de 2023"/>
    <n v="442"/>
  </r>
  <r>
    <s v="AUDITORIA INTERNA "/>
    <m/>
    <d v="2022-12-16T00:00:00"/>
    <x v="0"/>
    <s v="NO CONFORMIDAD 4: En la revisión adelantada por el Equipo Auditor de las obligaciones del Contrato Interadministrativo No 001 del 2022, en el marco de la supervisión, no se observan las actas de los Comités de Seguimiento donde se realizó la aprobación del Plan de Inversiones, Presupuesto de Operación, Plan de Manejo y el Plan de Ordenamiento Ecoturístico. En las “Obligaciones del Contratista en la Etapa de Operación Efectiva”, no se observa el Acta del Comité de Seguimiento que se debió haber realizado el 20 de noviembre del 2022 donde se tenía que realizar la aprobación del Presupuesto de Operación para la vigencia 2022, el cual debió ser aprobado por PNNC,_x000a_PNN Tayrona, DTCA, incumpliéndose la Clausula Tercera del Contrato."/>
    <s v="No se ha realizado una revision a la documentación  de la fase preoperacional y operacional del Contrato Interadministrativo No 001 del 2022 que se encuentra soportada en la carpeta del contrato"/>
    <s v="Gestión Contractual"/>
    <x v="7"/>
    <x v="32"/>
    <m/>
    <s v="x"/>
    <s v="Correctiva"/>
    <s v="Realizar una revisión semestral de la documentación del Contrato Interadministrativo No 001 del 2022 Tequendama para actualizar y mantener vigente la información del _x000a_contrato"/>
    <x v="79"/>
    <x v="47"/>
    <n v="-3"/>
    <x v="3"/>
    <s v="Informe con la revision a la documentación del contrato "/>
    <s v="CANTIDAD"/>
    <n v="1"/>
    <m/>
    <m/>
    <s v="MARIA MERCEDES MEDINA - RAYMON SALES"/>
    <m/>
    <m/>
    <m/>
    <x v="0"/>
    <x v="0"/>
    <s v="Suscrito mediante memorando No. 20231200008183del 15 de diciembre de 2023"/>
    <n v="443"/>
  </r>
  <r>
    <s v="AUDITORIA INTERNA "/>
    <n v="1125"/>
    <d v="2023-07-24T00:00:00"/>
    <x v="0"/>
    <s v="NO CONFORMIDAD No. 01: DTPA._x000a_En el proceso de verificación realizado por el Equipo Auditor del Grupo de Control Interno en el marco del procedimiento Actualización de Inventarios, no se evidenció la verificación, revisión y actualización de los bienes y elementos asignados como cuentadantes en la DTPA y sus áreas protegidas en las vigencias 2022-2023 que permitan identificar que los bienes se encuentran actualizados y asignados en el uso, servicio, custodia y responsabilidad."/>
    <d v="1899-12-30T00:00:00"/>
    <s v="Gestión de Recursos Físicos"/>
    <x v="7"/>
    <x v="32"/>
    <m/>
    <s v="x"/>
    <s v="Correctiva"/>
    <s v="Realizar la verificación, revisión y actualización de los bienes y elementos asignados como cuentadantes en la DTPA y sus áreas protegidas que conlleve a la actualización del inventario."/>
    <x v="78"/>
    <x v="47"/>
    <n v="-3"/>
    <x v="3"/>
    <s v="Inventario actualizado"/>
    <s v="PORCENTAJE"/>
    <n v="1"/>
    <m/>
    <m/>
    <s v="MARIA MERCEDES MEDINA - RAYMON SALES"/>
    <m/>
    <m/>
    <m/>
    <x v="0"/>
    <x v="0"/>
    <s v="Suscrito mediante memorando No. 20231200008203 del 18 de diciembre de 2023"/>
    <n v="444"/>
  </r>
  <r>
    <s v="AUDITORIA INTERNA "/>
    <n v="1126"/>
    <d v="2023-07-24T00:00:00"/>
    <x v="0"/>
    <s v="NO CONFORMIDAD No. 02: DTPA._x000a_En la evaluación realizada por el Equipo Auditor del Grupo de Control Interno en lo correspondiente a los reportes de consumo de combustible reportados por las áreas adscritas a la DTPA, no se evidenciaron los análisis a las variaciones que permitan identificar que sus justificaciones, correspondieron a la información reportada en las vigencias 2022-2023."/>
    <d v="1899-12-30T00:00:00"/>
    <s v="Gestión de Recursos Físicos"/>
    <x v="7"/>
    <x v="32"/>
    <m/>
    <s v="x"/>
    <s v="Correctiva"/>
    <s v="Generar mecanismos que permitan realizar el anaisis eficaz a las variaciones reportadas que se articulen a las justificaciones generadas en los consumos de combustible mensuales enviados a la DTPA."/>
    <x v="78"/>
    <x v="47"/>
    <n v="-3"/>
    <x v="1"/>
    <s v="Matriz con el Analisis y Verificación eficaz del consumo de combustible "/>
    <s v="CANTIDAD"/>
    <n v="1"/>
    <m/>
    <m/>
    <s v="MARIA MERCEDES MEDINA - RAYMON SALES"/>
    <m/>
    <m/>
    <m/>
    <x v="1"/>
    <x v="2"/>
    <s v="15/12/2023: Se suscribió plan de mejoramiento mediante memorando No.20231200008073 del 14 d diciembre de 2023."/>
    <n v="445"/>
  </r>
  <r>
    <s v="AUDITORIA INTERNA "/>
    <n v="1127"/>
    <d v="2023-07-24T00:00:00"/>
    <x v="0"/>
    <s v="NO CONFORMIDAD No. 03: DTPA._x000a_En la evaluación realizada por el Equipo Auditor del Grupo de Control Interno en lo correspondiente a los reportes de consumo de servicios públicos reportados por las áreas adscritas a la DTPA, no se observaron los análisis a las variaciones que permitan identificar que sus justificaciones y observaciones, corresponden a la información reportada en las vigencias 2022-2023."/>
    <d v="1899-12-30T00:00:00"/>
    <s v="Gestión de Recursos Físicos"/>
    <x v="7"/>
    <x v="32"/>
    <m/>
    <s v="x"/>
    <s v="Correctiva"/>
    <s v="Adoptar acciones que permitan realizar el anaisis eficaz a las variaciones reportadas que se articulen a las justificaciones generadas en los consumos de servicios públicos mensuales enviados a la DTPA."/>
    <x v="78"/>
    <x v="47"/>
    <n v="-3"/>
    <x v="3"/>
    <s v="Analisis eficaz del consumo de servicio públicos"/>
    <s v="CANTIDAD"/>
    <n v="1"/>
    <m/>
    <m/>
    <s v="MARIA MERCEDES MEDINA - RAYMON SALES"/>
    <m/>
    <m/>
    <m/>
    <x v="0"/>
    <x v="0"/>
    <s v="Suscrito mediante memorando No. 20231200008203 del 18 de diciembre de 2023"/>
    <n v="446"/>
  </r>
  <r>
    <s v="AUDITORIA INTERNA "/>
    <n v="1128"/>
    <d v="2023-07-24T00:00:00"/>
    <x v="0"/>
    <s v="NO CONFORMIDAD No. 04: DTPA_x000a_En la evaluación realizada por el Equipo Auditor del Grupo de Control Interno en el marco del procedimiento actualización de inventarios, no se observó el plaqueteo de los bienes recibidos por donación que se encuentran en servicio en la sede administrativa de la DTPA en las vigencias 2022 – 2023."/>
    <d v="1899-12-30T00:00:00"/>
    <s v="Gestión de Recursos Físicos"/>
    <x v="7"/>
    <x v="32"/>
    <m/>
    <s v="x"/>
    <s v="Correctiva"/>
    <s v="Realizar el plaqueteo de los bienes y elementos asignados como cuentadantes en la DTPA y sus áreas protegidas que conlleve al registro y actualización del inventario."/>
    <x v="78"/>
    <x v="47"/>
    <n v="-3"/>
    <x v="3"/>
    <s v="Inventario actualizado"/>
    <s v="PORCENTAJE"/>
    <n v="1"/>
    <m/>
    <m/>
    <s v="MARIA MERCEDES MEDINA - RAYMON SALES"/>
    <m/>
    <m/>
    <m/>
    <x v="0"/>
    <x v="0"/>
    <s v="Suscrito mediante memorando No. 20231200008203 del 18 de diciembre de 2023"/>
    <n v="447"/>
  </r>
  <r>
    <s v="AUDITORIA INTERNA "/>
    <n v="1129"/>
    <d v="2023-07-24T00:00:00"/>
    <x v="0"/>
    <s v="NO CONFORMIDAD No. 05: DTPA._x000a_En la evaluación realizada por el Equipo Auditor del Grupo de Control Interno en el marco del procedimiento Entradas A Almacén, Código: GRF_PR_07, Versión 8, Vigente desde el 20-08-2021; no se evidenció el cumplimiento de la actividad No 4: “…Realizar la entrada de los elementos teniendo en cuenta la categoría de Almacén, y la clasificación del bien en el Software de inventarios y registrarlos en el Formato vigente comprobante de entrada de almacén GRF_FO_20. Nota: una vez verificada la información imprimir y firmar…”., no se evidenció el “…Formato vigente comprobante de entrada de almacén GRF_FO_20…”; de los bienes recibidos por donación que se encuentran en servicio y no están plaqueteados en la sede administrativa de la DTPA en las vigencias 2022 – 2023."/>
    <d v="1899-12-30T00:00:00"/>
    <s v="Gestión de Recursos Físicos"/>
    <x v="7"/>
    <x v="32"/>
    <m/>
    <s v="x"/>
    <s v="Correctiva"/>
    <s v="Generar las entradas de almacen de los elementos teniendo en cuenta la categoría de Almacén, y la clasificación del bien en el Software de inventarios y registrarlos en el Formato vigente comprobante de entrada de almacén GRF_FO_20 recibidos en Donación."/>
    <x v="78"/>
    <x v="47"/>
    <n v="-3"/>
    <x v="3"/>
    <s v="Formato actualizado "/>
    <s v="PORCENTAJE"/>
    <n v="1"/>
    <m/>
    <m/>
    <s v="MARIA MERCEDES MEDINA - RAYMON SALES"/>
    <m/>
    <m/>
    <m/>
    <x v="0"/>
    <x v="0"/>
    <s v="Suscrito mediante memorando No. 20231200008203 del 18 de diciembre de 2023"/>
    <n v="448"/>
  </r>
  <r>
    <s v="AUDITORIA INTERNA "/>
    <n v="1130"/>
    <d v="2023-07-24T00:00:00"/>
    <x v="0"/>
    <s v="NO CONFORMIDAD No. 06: DTPA._x000a_En la evaluación realizada por el Equipo Auditor del Grupo de Control Interno en el marco del procedimiento Salidas de Almacén, Código: GRF_PR_06, Versión 8, Vigente del 20-08-2021, no se evidenció el cumplimiento de la actividad No 1: “…Recibir las solicitudes de bienes para realizar el respectivo trámite por Consumo, Bajas de bienes, transferencias, traslados, comodatos y por concesión. Nota: Los bienes devolutivos adquiridos con destinación específica en los que se conoce la dependencia, así como los bienes de consumo que no se encuentren físicamente en bodega, no requieren solicitud para asignación. NOTA: Para el caso de elementos de la Tienda de Parques diligenciar el formato vigente solicitud de pedidos GRF_FO_21. …”., de los bienes recibidos por donación que se encuentran en servicio y no están plaqueteados en la sede administrativa de la DTPA en las vigencias 2022 – 2023."/>
    <d v="1899-12-30T00:00:00"/>
    <s v="Gestión de Recursos Físicos"/>
    <x v="7"/>
    <x v="32"/>
    <m/>
    <s v="x"/>
    <s v="Correctiva"/>
    <s v="Generar las salidas de almacen de los elementos teniendo en cuenta la categoría de Almacén, y la clasificación del bien en el Software de inventarios y registrarlos en el Formato vigente comprobante de salida de almacén GRF_FO_19 recibidos en Donación."/>
    <x v="78"/>
    <x v="47"/>
    <n v="-3"/>
    <x v="3"/>
    <s v="Formato actualizado "/>
    <s v="PORCENTAJE"/>
    <n v="1"/>
    <m/>
    <m/>
    <s v="MARIA MERCEDES MEDINA - RAYMON SALES"/>
    <m/>
    <m/>
    <m/>
    <x v="0"/>
    <x v="0"/>
    <s v="Suscrito mediante memorando No. 20231200008203 del 18 de diciembre de 2023"/>
    <n v="449"/>
  </r>
  <r>
    <s v="AUDITORIA INTERNA "/>
    <n v="1131"/>
    <d v="2023-07-24T00:00:00"/>
    <x v="0"/>
    <s v="NO CONFORMIDAD No. 07: DTPA._x000a_En el proceso de verificación realizado por el Equipo Auditor del Grupo de Control Interno en el marco del procedimiento actualización de inventarios en la DTPA y sus áreas adscritas, actividad No 2: “…Actualizar el software de inventario teniendo en cuenta los movimientos de los bienes de acuerdo con la información suministrada por los diferentes Cuentadantes, Grupos, Dependencias, Oficinas, Territoriales y Áreas Protegidas…”; no se evidenció el cumplimiento del punto de control relacionado con: “…Reporte de Propiedad Planta y Equipo del software de Inventarios…”; de los bienes y elementos se encuentren constituidos como cuentadantes para las vigencias 2022-2023 en el “…Formato vigente inventario de elementos cuentadante código GRF_FO_17…”."/>
    <d v="1899-12-30T00:00:00"/>
    <s v="Gestión de Recursos Físicos"/>
    <x v="7"/>
    <x v="32"/>
    <m/>
    <s v="x"/>
    <s v="Correctiva"/>
    <s v="Verificar que todos los bienes y elementos se encuentren constituidos como cuentadantes y registrados en el reporte de Propiedad Planta y Equipo del software de Inventarios"/>
    <x v="78"/>
    <x v="47"/>
    <n v="-3"/>
    <x v="3"/>
    <s v="Inventario actualizado"/>
    <s v="PORCENTAJE"/>
    <n v="1"/>
    <m/>
    <m/>
    <s v="MARIA MERCEDES MEDINA - RAYMON SALES"/>
    <m/>
    <m/>
    <m/>
    <x v="0"/>
    <x v="0"/>
    <s v="Suscrito mediante memorando No. 20231200008203 del 18 de diciembre de 2023"/>
    <n v="450"/>
  </r>
  <r>
    <s v="AUDITORIA INTERNA "/>
    <n v="1132"/>
    <d v="2023-07-24T00:00:00"/>
    <x v="0"/>
    <s v="NO CONFORMIDAD No. 08: DTPA - PNN FARALLONES._x000a_En el proceso de verificación realizado por el Equipo Auditor del Grupo de Control Interno en el marco del procedimiento actualización de inventarios actividad No 2: “…Actualizar el software de inventario teniendo en cuenta los movimientos delos bienes de acuerdo con la información suministrada por los diferentes Cuentadantes, Grupos, Dependencias, Oficinas, Territoriales y Áreas Protegidas…”; no se evidenció el cumplimiento del punto de control relacionado con: “…Reporte de Propiedad Planta y Equipo del software de Inventarios…”; de los bienes y elementos se encuentren constituidos como cuentadantes para las vigencias 2022-2023 en el “…Formato vigente inventario de elementos cuentadante código GRF_FO_17…”, en la DTPA y el Parque Nacional Natural Farallones de Cali."/>
    <s v="N/A"/>
    <s v="Gestión de Recursos Físicos"/>
    <x v="7"/>
    <x v="32"/>
    <m/>
    <s v="x"/>
    <s v="De Corrección"/>
    <s v="_x000a__x000a_Actualizar el inventario de los bienes y elementos de los cuentadantes que se encuentran en custodia en el PNN Farallones de Cali_x000a_"/>
    <x v="78"/>
    <x v="47"/>
    <n v="-3"/>
    <x v="3"/>
    <s v="Inventario actualizado"/>
    <s v="PORCENTAJE"/>
    <n v="1"/>
    <m/>
    <m/>
    <s v="MARIA MERCEDES MEDINA - RAYMON SALES"/>
    <m/>
    <m/>
    <m/>
    <x v="0"/>
    <x v="0"/>
    <s v="Suscrito mediante memorando No. 20231200008203 del 18 de diciembre de 2023"/>
    <n v="451"/>
  </r>
  <r>
    <s v="AUDITORIA INTERNA "/>
    <n v="1133"/>
    <d v="2023-07-24T00:00:00"/>
    <x v="0"/>
    <s v="NO CONFORMIDAD No. 09: DTPA._x000a_En el proceso de verificación realizado por el Equipo Auditor del Grupo de Control Interno, en el marco del procedimiento Entradas al Almacén y el aplicativo Neón, actividad No. 2 “Recibir el Bien y verificar sus respectivos soportes”, no se está dando cumplimiento, debido a que el Acta de Donación No. 079 del 4 de noviembre de 2020, se encuentra cargada en el aplicativo, sin firma del Director Territorial, quien recibe la donación como responsable de la Dirección Territorial Pacifico."/>
    <s v="N/A"/>
    <s v="Gestión de Recursos Físicos"/>
    <x v="7"/>
    <x v="32"/>
    <m/>
    <s v="x"/>
    <s v="De Corrección"/>
    <s v="Remisión de seguimiento a las Actas de donación de manera mensual, para los próximos tres meses con las firmas correspondientes para su revisión y verificación  "/>
    <x v="78"/>
    <x v="47"/>
    <n v="-3"/>
    <x v="3"/>
    <s v="correo electronico con el seguimiento de las acta de donación  "/>
    <s v="CANTIDAD"/>
    <n v="3"/>
    <m/>
    <m/>
    <s v="MARIA MERCEDES MEDINA - RAYMON SALES"/>
    <m/>
    <m/>
    <m/>
    <x v="0"/>
    <x v="0"/>
    <s v="Suscrito mediante memorando No. 20231200008203 del 18 de diciembre de 2023"/>
    <n v="452"/>
  </r>
  <r>
    <s v="AUDITORIA INTERNA "/>
    <n v="1134"/>
    <d v="2023-07-24T00:00:00"/>
    <x v="0"/>
    <s v="NO CONFORMIDAD No. 10: DTPA_x000a_En el proceso de verificación realizado por el Equipo Auditor del Grupo de Control Interno, en el marco del procedimiento Salidas del Almacén y el aplicativo Neón, en la Actividad No. 3 “Diligenciar el formato Comprobante de salida de almacén en el software de inventarios, verificar, imprimir y firmar.”, correspondiente al Acta de Donación No. 079 del 31 de agosto de 2020 de KFW, el Comprobante de Salida de Almacén no se encuentra firmado por parte del Jefe del Área. "/>
    <d v="1899-12-30T00:00:00"/>
    <s v="Gestión de Recursos Físicos"/>
    <x v="7"/>
    <x v="32"/>
    <m/>
    <s v="x"/>
    <s v="Correctiva"/>
    <s v="_x000a_Realizar seguimiento al diligenciamiento de los formatos y  Comprobantes de salida de almacén en el software de inventarios NEÖN y asegurar su firma."/>
    <x v="78"/>
    <x v="47"/>
    <n v="-3"/>
    <x v="3"/>
    <s v="Seguimiento al formato y comprobante de salida de almacén con su respectiva firma"/>
    <s v="CANTIDAD"/>
    <n v="3"/>
    <m/>
    <m/>
    <s v="MARIA MERCEDES MEDINA - RAYMON SALES"/>
    <m/>
    <m/>
    <m/>
    <x v="0"/>
    <x v="0"/>
    <s v="Suscrito mediante memorando No. 20231200008203 del 18 de diciembre de 2023"/>
    <n v="453"/>
  </r>
  <r>
    <s v="AUDITORIA INTERNA "/>
    <n v="1135"/>
    <d v="2023-07-24T00:00:00"/>
    <x v="0"/>
    <s v="NO CONFORMIDAD No. 11: DTPA._x000a_En el proceso de verificación realizado por el Equipo Auditor del Grupo de Control Interno, en el marco del procedimiento Salidas del Almacén y el aplicativo Neón, en la actividad No. 2 “Recibir el Bien y verificar sus respectivos soportes”, correspondiente al Acta de Donación No. 103 del 25 de febrero de 2022 de KFW, se encuentran otros soportes que no corresponden a los bienes entregados en el Acta de donación."/>
    <d v="1899-12-30T00:00:00"/>
    <s v="Gestión de Recursos Físicos"/>
    <x v="7"/>
    <x v="32"/>
    <m/>
    <s v="x"/>
    <s v="Correctiva"/>
    <s v=" Solicitar por medio de memorando al Grupo Coorporativo de Procesos , sobre aclaración en el procedimiento de ENTRADAS A ALMACÉN con código GRF_PR_07, en el punto de las evidencias que se deben cargar cuando las donaciones vienen compartidas con otras Direcciones Territoriales."/>
    <x v="78"/>
    <x v="47"/>
    <n v="-3"/>
    <x v="3"/>
    <s v="Actualización procedimiento de Entradas a Almacén"/>
    <s v="CANTIDAD"/>
    <n v="1"/>
    <m/>
    <m/>
    <s v="MARIA MERCEDES MEDINA - RAYMON SALES"/>
    <m/>
    <m/>
    <m/>
    <x v="0"/>
    <x v="0"/>
    <s v="Suscrito mediante memorando No. 20231200008173 del 15 de diciembre de 2023"/>
    <n v="454"/>
  </r>
  <r>
    <s v="AUDITORIA INTERNA "/>
    <n v="1136"/>
    <d v="2023-07-24T00:00:00"/>
    <x v="0"/>
    <s v="NO CONFORMIDAD No. 12: DTPA_x000a_En el proceso de verificación realizado por el Equipo Auditor del Grupo de Control Interno de las Actas de Donación y el aplicativo Neón, se evidenció que en el Acta de Donación No. 087 del 26 de febrero de 2021, el elemento Moto Carguero AKT-AK200 ZW y los accesorios por valor de $10.027.226 no han sido entregados al Parque Nacional Uramba, aunque el  Acta de Donación se encuentra firmada por el responsable de la Dirección Territorial el 26/02/2021."/>
    <d v="1899-12-30T00:00:00"/>
    <s v="Gestión de Recursos Físicos"/>
    <x v="7"/>
    <x v="32"/>
    <m/>
    <s v="x"/>
    <s v="De Corrección"/>
    <s v="Remisión de los documentos tales como: el acta de liquidación y el radicado, para su revisión y verificación de eixstencia."/>
    <x v="78"/>
    <x v="47"/>
    <n v="-3"/>
    <x v="3"/>
    <s v="correo electronico con los soportes correspondientes "/>
    <s v="CANTIDAD"/>
    <n v="1"/>
    <m/>
    <m/>
    <s v="MARIA MERCEDES MEDINA - RAYMON SALES"/>
    <m/>
    <m/>
    <m/>
    <x v="0"/>
    <x v="0"/>
    <s v="Suscrito mediante memorando No. 20231200008173 del 15 de diciembre de 2023"/>
    <n v="455"/>
  </r>
  <r>
    <s v="AUDITORIA INTERNA "/>
    <n v="1137"/>
    <d v="2023-07-24T00:00:00"/>
    <x v="0"/>
    <s v="NO CONFORMIDAD No. 13: DTPA_x000a_En el proceso de verificación realizado por el Equipo Auditor del Grupo de Control Interno, una vez revisados aleatoriamente los elementos dados en donación por KFW para la sede Administrativa de la DTPA, en el Acta No. 082 del 24 de noviembre de 2020, se observa que la mayoría están escritos con marcador y no cuentan con la placa del inventario impresa."/>
    <d v="1899-12-30T00:00:00"/>
    <s v="Gestión de Recursos Físicos"/>
    <x v="7"/>
    <x v="32"/>
    <m/>
    <s v="x"/>
    <s v="Correctiva"/>
    <s v="Actualizar el plaqueteo con sus respectivos registros de inventario impresos de los bienes y elementos de adscritos a la sede Administrativa de la DTPA ."/>
    <x v="78"/>
    <x v="49"/>
    <n v="-3"/>
    <x v="2"/>
    <s v="Plaqueteo y Registros Actualizados en NEON"/>
    <s v="PORCENTAJE"/>
    <n v="1"/>
    <m/>
    <m/>
    <s v="MARIA MERCEDES MEDINA - RAYMON SALES"/>
    <m/>
    <m/>
    <m/>
    <x v="0"/>
    <x v="0"/>
    <s v="Suscrito mediante memorando No. 20231200008173 del 15 de diciembre de 2023"/>
    <n v="456"/>
  </r>
  <r>
    <s v="AUDITORIA INTERNA "/>
    <n v="1138"/>
    <d v="2023-07-24T00:00:00"/>
    <x v="1"/>
    <s v="OBSERVACIÓN No. 01: DTPA._x000a_En el proceso de verificación realizado por el Equipo Auditor del Grupo de Control Interno, la responsable de proyectos de Cooperación, no ha revisado la pertinencia de la Caracterización del Proceso de Cooperación Nacional No Oficial Internacional del Sistema de Gestión Integrado."/>
    <s v="N/A"/>
    <s v="Cooperación Nacional No Oficial e Internacional"/>
    <x v="7"/>
    <x v="32"/>
    <m/>
    <s v="x"/>
    <s v="De Mejora"/>
    <s v="Solicitar socialización mediante memorando a la Oficina Asesora de Planeación sobre el tema  de la Caracterización del Proceso de Cooperación Nacional No Oficial Internacional del Sistema de Gestión Integrado"/>
    <x v="78"/>
    <x v="47"/>
    <n v="-3"/>
    <x v="3"/>
    <s v="Memorando solicitud de Socialización "/>
    <s v="CANTIDAD"/>
    <n v="1"/>
    <m/>
    <m/>
    <s v="MARIA MERCEDES MEDINA - RAYMON SALES"/>
    <m/>
    <m/>
    <m/>
    <x v="0"/>
    <x v="0"/>
    <s v="Suscrito mediante memorando No. 20231200008173 del 15 de diciembre de 2023"/>
    <n v="45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F744A18-6C85-4DDB-BCDA-E425E3D5E1C2}" name="TablaDinámica1" cacheId="14" applyNumberFormats="0" applyBorderFormats="0" applyFontFormats="0" applyPatternFormats="0" applyAlignmentFormats="0" applyWidthHeightFormats="1" dataCaption="Valores" updatedVersion="6" minRefreshableVersion="3" useAutoFormatting="1" colGrandTotals="0" itemPrintTitles="1" createdVersion="6" indent="0" compact="0" compactData="0" multipleFieldFilters="0" chartFormat="50">
  <location ref="A1:E27" firstHeaderRow="1" firstDataRow="1" firstDataCol="4"/>
  <pivotFields count="32">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1">
        <item x="1"/>
        <item x="7"/>
        <item m="1" x="9"/>
        <item m="1" x="8"/>
        <item x="0"/>
        <item x="4"/>
        <item x="6"/>
        <item x="3"/>
        <item x="5"/>
        <item m="1" x="10"/>
        <item x="2"/>
      </items>
      <extLst>
        <ext xmlns:x14="http://schemas.microsoft.com/office/spreadsheetml/2009/9/main" uri="{2946ED86-A175-432a-8AC1-64E0C546D7DE}">
          <x14:pivotField fillDownLabels="1"/>
        </ext>
      </extLst>
    </pivotField>
    <pivotField name="DIRECCIÓN/PARQUE/UNIDAD DE DECISIÓN" axis="axisRow" compact="0" outline="0" showAll="0" includeNewItemsInFilter="1" defaultSubtotal="0">
      <items count="66">
        <item x="2"/>
        <item x="15"/>
        <item x="11"/>
        <item x="1"/>
        <item x="18"/>
        <item x="9"/>
        <item x="19"/>
        <item x="17"/>
        <item x="5"/>
        <item x="16"/>
        <item x="29"/>
        <item x="30"/>
        <item m="1" x="59"/>
        <item x="4"/>
        <item x="10"/>
        <item m="1" x="56"/>
        <item x="7"/>
        <item x="12"/>
        <item m="1" x="45"/>
        <item x="24"/>
        <item x="26"/>
        <item x="25"/>
        <item x="28"/>
        <item x="13"/>
        <item m="1" x="52"/>
        <item m="1" x="61"/>
        <item x="14"/>
        <item m="1" x="35"/>
        <item m="1" x="46"/>
        <item m="1" x="40"/>
        <item m="1" x="54"/>
        <item x="3"/>
        <item x="20"/>
        <item m="1" x="41"/>
        <item m="1" x="62"/>
        <item m="1" x="51"/>
        <item m="1" x="57"/>
        <item x="8"/>
        <item m="1" x="34"/>
        <item m="1" x="47"/>
        <item m="1" x="53"/>
        <item m="1" x="33"/>
        <item m="1" x="49"/>
        <item m="1" x="38"/>
        <item m="1" x="65"/>
        <item m="1" x="58"/>
        <item m="1" x="42"/>
        <item m="1" x="55"/>
        <item m="1" x="43"/>
        <item x="21"/>
        <item m="1" x="44"/>
        <item x="6"/>
        <item m="1" x="63"/>
        <item m="1" x="48"/>
        <item x="23"/>
        <item m="1" x="37"/>
        <item x="22"/>
        <item m="1" x="50"/>
        <item x="0"/>
        <item m="1" x="39"/>
        <item m="1" x="64"/>
        <item m="1" x="36"/>
        <item m="1" x="60"/>
        <item x="27"/>
        <item x="32"/>
        <item x="3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FECHA DE EJECUCIÓN Ó COMPROMISO" compact="0" numFmtId="164" showAll="0" defaultSubtotal="0">
      <items count="51">
        <item x="12"/>
        <item x="6"/>
        <item x="16"/>
        <item x="13"/>
        <item x="24"/>
        <item x="1"/>
        <item x="11"/>
        <item x="5"/>
        <item x="17"/>
        <item x="15"/>
        <item x="29"/>
        <item x="9"/>
        <item x="14"/>
        <item x="21"/>
        <item x="22"/>
        <item x="4"/>
        <item x="30"/>
        <item x="26"/>
        <item x="10"/>
        <item x="36"/>
        <item x="23"/>
        <item x="19"/>
        <item x="42"/>
        <item m="1" x="50"/>
        <item x="31"/>
        <item x="3"/>
        <item x="8"/>
        <item x="33"/>
        <item x="34"/>
        <item x="32"/>
        <item x="18"/>
        <item x="7"/>
        <item x="37"/>
        <item x="43"/>
        <item x="2"/>
        <item x="35"/>
        <item x="27"/>
        <item x="38"/>
        <item x="0"/>
        <item x="40"/>
        <item x="39"/>
        <item x="45"/>
        <item x="44"/>
        <item x="47"/>
        <item x="28"/>
        <item x="20"/>
        <item x="41"/>
        <item x="46"/>
        <item x="48"/>
        <item x="49"/>
        <item x="2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ubtotalTop="0" showAll="0" includeNewItemsInFilter="1" defaultSubtotal="0">
      <items count="51">
        <item h="1" x="2"/>
        <item h="1" x="1"/>
        <item h="1" m="1" x="25"/>
        <item h="1" m="1" x="14"/>
        <item h="1" m="1" x="28"/>
        <item h="1" m="1" x="39"/>
        <item h="1" m="1" x="49"/>
        <item h="1" m="1" x="27"/>
        <item h="1" m="1" x="12"/>
        <item h="1" m="1" x="37"/>
        <item h="1" m="1" x="35"/>
        <item h="1" m="1" x="46"/>
        <item h="1" m="1" x="32"/>
        <item h="1" m="1" x="8"/>
        <item h="1" m="1" x="31"/>
        <item h="1" m="1" x="42"/>
        <item h="1" m="1" x="26"/>
        <item h="1" m="1" x="48"/>
        <item h="1" m="1" x="34"/>
        <item h="1" m="1" x="47"/>
        <item h="1" m="1" x="30"/>
        <item h="1" m="1" x="7"/>
        <item h="1" m="1" x="24"/>
        <item h="1" m="1" x="15"/>
        <item h="1" m="1" x="6"/>
        <item h="1" m="1" x="43"/>
        <item h="1" m="1" x="20"/>
        <item h="1" m="1" x="9"/>
        <item h="1" m="1" x="44"/>
        <item h="1" m="1" x="19"/>
        <item h="1" m="1" x="10"/>
        <item h="1" m="1" x="29"/>
        <item h="1" m="1" x="17"/>
        <item h="1" m="1" x="41"/>
        <item h="1" m="1" x="50"/>
        <item h="1" m="1" x="36"/>
        <item h="1" m="1" x="23"/>
        <item h="1" m="1" x="11"/>
        <item h="1" m="1" x="4"/>
        <item h="1" m="1" x="45"/>
        <item h="1" m="1" x="16"/>
        <item h="1" m="1" x="40"/>
        <item h="1" m="1" x="22"/>
        <item h="1" m="1" x="38"/>
        <item h="1" m="1" x="18"/>
        <item h="1" m="1" x="21"/>
        <item h="1" m="1" x="5"/>
        <item h="1" m="1" x="13"/>
        <item h="1" x="3"/>
        <item h="1" m="1" x="33"/>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ABIERTA" axis="axisRow" dataField="1" compact="0" outline="0" showAll="0" defaultSubtotal="0">
      <items count="4">
        <item x="0"/>
        <item h="1" m="1" x="3"/>
        <item h="1" m="1" x="2"/>
        <item h="1" x="1"/>
      </items>
      <extLst>
        <ext xmlns:x14="http://schemas.microsoft.com/office/spreadsheetml/2009/9/main" uri="{2946ED86-A175-432a-8AC1-64E0C546D7DE}">
          <x14:pivotField fillDownLabels="1"/>
        </ext>
      </extLst>
    </pivotField>
    <pivotField compact="0" outline="0" showAll="0" defaultSubtotal="0">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6">
        <item x="1"/>
        <item x="2"/>
        <item x="3"/>
        <item x="4"/>
        <item x="0"/>
        <item x="5"/>
      </items>
      <extLst>
        <ext xmlns:x14="http://schemas.microsoft.com/office/spreadsheetml/2009/9/main" uri="{2946ED86-A175-432a-8AC1-64E0C546D7DE}">
          <x14:pivotField fillDownLabels="1"/>
        </ext>
      </extLst>
    </pivotField>
    <pivotField compact="0" outline="0" subtotalTop="0" showAll="0" defaultSubtotal="0">
      <items count="3">
        <item x="1"/>
        <item x="0"/>
        <item x="2"/>
      </items>
      <extLst>
        <ext xmlns:x14="http://schemas.microsoft.com/office/spreadsheetml/2009/9/main" uri="{2946ED86-A175-432a-8AC1-64E0C546D7DE}">
          <x14:pivotField fillDownLabels="1"/>
        </ext>
      </extLst>
    </pivotField>
  </pivotFields>
  <rowFields count="4">
    <field x="26"/>
    <field x="7"/>
    <field x="8"/>
    <field x="16"/>
  </rowFields>
  <rowItems count="26">
    <i>
      <x/>
      <x v="1"/>
      <x v="17"/>
      <x v="50"/>
    </i>
    <i r="1">
      <x v="4"/>
      <x v="3"/>
      <x v="50"/>
    </i>
    <i r="2">
      <x v="31"/>
      <x v="50"/>
    </i>
    <i r="2">
      <x v="58"/>
      <x v="50"/>
    </i>
    <i r="1">
      <x v="5"/>
      <x v="2"/>
      <x v="50"/>
    </i>
    <i r="2">
      <x v="56"/>
      <x v="50"/>
    </i>
    <i r="1">
      <x v="6"/>
      <x v="4"/>
      <x v="50"/>
    </i>
    <i r="2">
      <x v="6"/>
      <x v="50"/>
    </i>
    <i r="2">
      <x v="32"/>
      <x v="50"/>
    </i>
    <i r="2">
      <x v="49"/>
      <x v="50"/>
    </i>
    <i r="2">
      <x v="65"/>
      <x v="50"/>
    </i>
    <i r="1">
      <x v="7"/>
      <x v="5"/>
      <x v="50"/>
    </i>
    <i r="2">
      <x v="37"/>
      <x v="50"/>
    </i>
    <i r="2">
      <x v="51"/>
      <x v="50"/>
    </i>
    <i r="1">
      <x v="8"/>
      <x v="1"/>
      <x v="50"/>
    </i>
    <i r="1">
      <x v="10"/>
      <x v="7"/>
      <x v="50"/>
    </i>
    <i r="2">
      <x v="8"/>
      <x v="50"/>
    </i>
    <i r="2">
      <x v="10"/>
      <x v="50"/>
    </i>
    <i r="2">
      <x v="11"/>
      <x v="50"/>
    </i>
    <i r="2">
      <x v="13"/>
      <x v="50"/>
    </i>
    <i r="2">
      <x v="14"/>
      <x v="50"/>
    </i>
    <i r="2">
      <x v="17"/>
      <x v="50"/>
    </i>
    <i r="2">
      <x v="19"/>
      <x v="50"/>
    </i>
    <i r="2">
      <x v="20"/>
      <x v="50"/>
    </i>
    <i r="2">
      <x v="22"/>
      <x v="50"/>
    </i>
    <i t="grand">
      <x/>
    </i>
  </rowItems>
  <colItems count="1">
    <i/>
  </colItems>
  <dataFields count="1">
    <dataField name="CANTIDAD" fld="26" subtotal="count" baseField="8" baseItem="0"/>
  </dataFields>
  <formats count="25">
    <format dxfId="113">
      <pivotArea type="all" dataOnly="0" outline="0" fieldPosition="0"/>
    </format>
    <format dxfId="112">
      <pivotArea outline="0" collapsedLevelsAreSubtotals="1" fieldPosition="0"/>
    </format>
    <format dxfId="111">
      <pivotArea type="origin" dataOnly="0" labelOnly="1" outline="0" fieldPosition="0"/>
    </format>
    <format dxfId="110">
      <pivotArea field="26" type="button" dataOnly="0" labelOnly="1" outline="0" axis="axisRow" fieldPosition="0"/>
    </format>
    <format dxfId="109">
      <pivotArea type="topRight" dataOnly="0" labelOnly="1" outline="0" fieldPosition="0"/>
    </format>
    <format dxfId="108">
      <pivotArea field="8" type="button" dataOnly="0" labelOnly="1" outline="0" axis="axisRow" fieldPosition="2"/>
    </format>
    <format dxfId="107">
      <pivotArea field="14" type="button" dataOnly="0" labelOnly="1" outline="0"/>
    </format>
    <format dxfId="106">
      <pivotArea dataOnly="0" labelOnly="1" outline="0" fieldPosition="0">
        <references count="1">
          <reference field="8" count="25">
            <x v="0"/>
            <x v="1"/>
            <x v="2"/>
            <x v="3"/>
            <x v="4"/>
            <x v="5"/>
            <x v="6"/>
            <x v="7"/>
            <x v="8"/>
            <x v="9"/>
            <x v="10"/>
            <x v="11"/>
            <x v="12"/>
            <x v="13"/>
            <x v="14"/>
            <x v="15"/>
            <x v="16"/>
            <x v="17"/>
            <x v="18"/>
            <x v="19"/>
            <x v="20"/>
            <x v="21"/>
            <x v="22"/>
            <x v="23"/>
            <x v="24"/>
          </reference>
        </references>
      </pivotArea>
    </format>
    <format dxfId="105">
      <pivotArea dataOnly="0" labelOnly="1" outline="0" fieldPosition="0">
        <references count="1">
          <reference field="8" count="25">
            <x v="25"/>
            <x v="26"/>
            <x v="27"/>
            <x v="28"/>
            <x v="29"/>
            <x v="30"/>
            <x v="31"/>
            <x v="32"/>
            <x v="33"/>
            <x v="34"/>
            <x v="35"/>
            <x v="36"/>
            <x v="37"/>
            <x v="38"/>
            <x v="39"/>
            <x v="40"/>
            <x v="41"/>
            <x v="42"/>
            <x v="43"/>
            <x v="44"/>
            <x v="45"/>
            <x v="46"/>
            <x v="47"/>
            <x v="48"/>
            <x v="49"/>
          </reference>
        </references>
      </pivotArea>
    </format>
    <format dxfId="104">
      <pivotArea dataOnly="0" labelOnly="1" outline="0" fieldPosition="0">
        <references count="1">
          <reference field="8" count="13">
            <x v="50"/>
            <x v="51"/>
            <x v="52"/>
            <x v="53"/>
            <x v="54"/>
            <x v="55"/>
            <x v="56"/>
            <x v="57"/>
            <x v="58"/>
            <x v="59"/>
            <x v="60"/>
            <x v="61"/>
            <x v="62"/>
          </reference>
        </references>
      </pivotArea>
    </format>
    <format dxfId="103">
      <pivotArea field="26" type="button" dataOnly="0" labelOnly="1" outline="0" axis="axisRow" fieldPosition="0"/>
    </format>
    <format dxfId="102">
      <pivotArea field="7" type="button" dataOnly="0" labelOnly="1" outline="0" axis="axisRow" fieldPosition="1"/>
    </format>
    <format dxfId="101">
      <pivotArea field="8" type="button" dataOnly="0" labelOnly="1" outline="0" axis="axisRow" fieldPosition="2"/>
    </format>
    <format dxfId="100">
      <pivotArea dataOnly="0" labelOnly="1" outline="0" axis="axisValues" fieldPosition="0"/>
    </format>
    <format dxfId="99">
      <pivotArea field="26" type="button" dataOnly="0" labelOnly="1" outline="0" axis="axisRow" fieldPosition="0"/>
    </format>
    <format dxfId="98">
      <pivotArea field="7" type="button" dataOnly="0" labelOnly="1" outline="0" axis="axisRow" fieldPosition="1"/>
    </format>
    <format dxfId="97">
      <pivotArea field="8" type="button" dataOnly="0" labelOnly="1" outline="0" axis="axisRow" fieldPosition="2"/>
    </format>
    <format dxfId="96">
      <pivotArea dataOnly="0" labelOnly="1" outline="0" axis="axisValues" fieldPosition="0"/>
    </format>
    <format dxfId="95">
      <pivotArea outline="0" collapsedLevelsAreSubtotals="1" fieldPosition="0"/>
    </format>
    <format dxfId="94">
      <pivotArea dataOnly="0" labelOnly="1" outline="0" axis="axisValues" fieldPosition="0"/>
    </format>
    <format dxfId="93">
      <pivotArea field="14" type="button" dataOnly="0" labelOnly="1" outline="0"/>
    </format>
    <format dxfId="92">
      <pivotArea field="14" type="button" dataOnly="0" labelOnly="1" outline="0"/>
    </format>
    <format dxfId="91">
      <pivotArea field="14" type="button" dataOnly="0" labelOnly="1" outline="0"/>
    </format>
    <format dxfId="90">
      <pivotArea field="16" type="button" dataOnly="0" labelOnly="1" outline="0" axis="axisRow" fieldPosition="3"/>
    </format>
    <format dxfId="89">
      <pivotArea dataOnly="0" labelOnly="1" grandRow="1" outline="0" fieldPosition="0"/>
    </format>
  </formats>
  <chartFormats count="12">
    <chartFormat chart="7"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0"/>
          </reference>
        </references>
      </pivotArea>
    </chartFormat>
    <chartFormat chart="8" format="2">
      <pivotArea type="data" outline="0" fieldPosition="0">
        <references count="1">
          <reference field="4294967294" count="1" selected="0">
            <x v="0"/>
          </reference>
        </references>
      </pivotArea>
    </chartFormat>
    <chartFormat chart="9" format="3" series="1">
      <pivotArea type="data" outline="0" fieldPosition="0">
        <references count="1">
          <reference field="4294967294" count="1" selected="0">
            <x v="0"/>
          </reference>
        </references>
      </pivotArea>
    </chartFormat>
    <chartFormat chart="9" format="4">
      <pivotArea type="data" outline="0" fieldPosition="0">
        <references count="1">
          <reference field="4294967294" count="1" selected="0">
            <x v="0"/>
          </reference>
        </references>
      </pivotArea>
    </chartFormat>
    <chartFormat chart="16" format="5" series="1">
      <pivotArea type="data" outline="0" fieldPosition="0">
        <references count="1">
          <reference field="4294967294" count="1" selected="0">
            <x v="0"/>
          </reference>
        </references>
      </pivotArea>
    </chartFormat>
    <chartFormat chart="16" format="6">
      <pivotArea type="data" outline="0" fieldPosition="0">
        <references count="4">
          <reference field="4294967294" count="1" selected="0">
            <x v="0"/>
          </reference>
          <reference field="7" count="1" selected="0">
            <x v="0"/>
          </reference>
          <reference field="8" count="1" selected="0">
            <x v="0"/>
          </reference>
          <reference field="26" count="1" selected="0">
            <x v="0"/>
          </reference>
        </references>
      </pivotArea>
    </chartFormat>
    <chartFormat chart="16" format="7">
      <pivotArea type="data" outline="0" fieldPosition="0">
        <references count="4">
          <reference field="4294967294" count="1" selected="0">
            <x v="0"/>
          </reference>
          <reference field="7" count="1" selected="0">
            <x v="0"/>
          </reference>
          <reference field="8" count="1" selected="0">
            <x v="26"/>
          </reference>
          <reference field="26" count="1" selected="0">
            <x v="0"/>
          </reference>
        </references>
      </pivotArea>
    </chartFormat>
    <chartFormat chart="16" format="8">
      <pivotArea type="data" outline="0" fieldPosition="0">
        <references count="4">
          <reference field="4294967294" count="1" selected="0">
            <x v="0"/>
          </reference>
          <reference field="7" count="1" selected="0">
            <x v="0"/>
          </reference>
          <reference field="8" count="1" selected="0">
            <x v="54"/>
          </reference>
          <reference field="26" count="1" selected="0">
            <x v="0"/>
          </reference>
        </references>
      </pivotArea>
    </chartFormat>
    <chartFormat chart="16" format="42">
      <pivotArea type="data" outline="0" fieldPosition="0">
        <references count="5">
          <reference field="4294967294" count="1" selected="0">
            <x v="0"/>
          </reference>
          <reference field="7" count="1" selected="0">
            <x v="0"/>
          </reference>
          <reference field="8" count="1" selected="0">
            <x v="0"/>
          </reference>
          <reference field="16" count="1" selected="0">
            <x v="50"/>
          </reference>
          <reference field="26" count="1" selected="0">
            <x v="0"/>
          </reference>
        </references>
      </pivotArea>
    </chartFormat>
    <chartFormat chart="16" format="43">
      <pivotArea type="data" outline="0" fieldPosition="0">
        <references count="5">
          <reference field="4294967294" count="1" selected="0">
            <x v="0"/>
          </reference>
          <reference field="7" count="1" selected="0">
            <x v="0"/>
          </reference>
          <reference field="8" count="1" selected="0">
            <x v="26"/>
          </reference>
          <reference field="16" count="1" selected="0">
            <x v="50"/>
          </reference>
          <reference field="26" count="1" selected="0">
            <x v="0"/>
          </reference>
        </references>
      </pivotArea>
    </chartFormat>
    <chartFormat chart="16" format="44">
      <pivotArea type="data" outline="0" fieldPosition="0">
        <references count="5">
          <reference field="4294967294" count="1" selected="0">
            <x v="0"/>
          </reference>
          <reference field="7" count="1" selected="0">
            <x v="0"/>
          </reference>
          <reference field="8" count="1" selected="0">
            <x v="54"/>
          </reference>
          <reference field="16" count="1" selected="0">
            <x v="50"/>
          </reference>
          <reference field="26" count="1" selected="0">
            <x v="0"/>
          </reference>
        </references>
      </pivotArea>
    </chartFormat>
  </chartFormats>
  <pivotTableStyleInfo name="PivotStyleLight16" showRowHeaders="0"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7741444E-9966-4E40-BFE9-905F76EC2BF6}" name="TablaDinámica8" cacheId="3"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12:B14" firstHeaderRow="1" firstDataRow="1" firstDataCol="1" rowPageCount="1" colPageCount="1"/>
  <pivotFields count="29">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84">
        <item m="1" x="55"/>
        <item m="1" x="120"/>
        <item m="1" x="175"/>
        <item m="1" x="124"/>
        <item m="1" x="77"/>
        <item m="1" x="97"/>
        <item m="1" x="51"/>
        <item m="1" x="125"/>
        <item m="1" x="152"/>
        <item m="1" x="60"/>
        <item m="1" x="67"/>
        <item m="1" x="78"/>
        <item m="1" x="98"/>
        <item m="1" x="137"/>
        <item m="1" x="162"/>
        <item m="1" x="154"/>
        <item m="1" x="150"/>
        <item m="1" x="110"/>
        <item m="1" x="180"/>
        <item m="1" x="61"/>
        <item m="1" x="164"/>
        <item m="1" x="121"/>
        <item m="1" x="83"/>
        <item m="1" x="81"/>
        <item m="1" x="105"/>
        <item m="1" x="103"/>
        <item m="1" x="133"/>
        <item m="1" x="171"/>
        <item m="1" x="167"/>
        <item m="1" x="131"/>
        <item m="1" x="88"/>
        <item m="1" x="157"/>
        <item m="1" x="122"/>
        <item m="1" x="138"/>
        <item m="1" x="173"/>
        <item m="1" x="135"/>
        <item m="1" x="126"/>
        <item m="1" x="56"/>
        <item m="1" x="80"/>
        <item m="1" x="52"/>
        <item m="1" x="159"/>
        <item m="1" x="100"/>
        <item m="1" x="168"/>
        <item m="1" x="129"/>
        <item m="1" x="89"/>
        <item m="1" x="155"/>
        <item m="1" x="151"/>
        <item m="1" x="116"/>
        <item m="1" x="181"/>
        <item m="1" x="141"/>
        <item m="1" x="113"/>
        <item m="1" x="178"/>
        <item m="1" x="99"/>
        <item m="1" x="95"/>
        <item m="1" x="62"/>
        <item m="1" x="165"/>
        <item m="1" x="59"/>
        <item m="1" x="84"/>
        <item m="1" x="82"/>
        <item m="1" x="147"/>
        <item m="1" x="108"/>
        <item m="1" x="74"/>
        <item m="1" x="70"/>
        <item m="1" x="134"/>
        <item m="1" x="72"/>
        <item m="1" x="68"/>
        <item m="1" x="93"/>
        <item m="1" x="132"/>
        <item m="1" x="58"/>
        <item m="1" x="158"/>
        <item x="12"/>
        <item m="1" x="177"/>
        <item m="1" x="139"/>
        <item m="1" x="112"/>
        <item m="1" x="106"/>
        <item m="1" x="71"/>
        <item m="1" x="176"/>
        <item m="1" x="92"/>
        <item m="1" x="64"/>
        <item m="1" x="128"/>
        <item m="1" x="169"/>
        <item m="1" x="57"/>
        <item m="1" x="54"/>
        <item x="6"/>
        <item m="1" x="53"/>
        <item m="1" x="160"/>
        <item m="1" x="102"/>
        <item m="1" x="91"/>
        <item x="16"/>
        <item x="13"/>
        <item m="1" x="153"/>
        <item m="1" x="114"/>
        <item m="1" x="50"/>
        <item m="1" x="146"/>
        <item m="1" x="107"/>
        <item m="1" x="73"/>
        <item m="1" x="182"/>
        <item m="1" x="143"/>
        <item m="1" x="115"/>
        <item m="1" x="149"/>
        <item m="1" x="148"/>
        <item m="1" x="75"/>
        <item m="1" x="144"/>
        <item m="1" x="179"/>
        <item m="1" x="101"/>
        <item m="1" x="94"/>
        <item m="1" x="65"/>
        <item m="1" x="63"/>
        <item m="1" x="166"/>
        <item m="1" x="172"/>
        <item m="1" x="136"/>
        <item m="1" x="90"/>
        <item m="1" x="85"/>
        <item m="1" x="123"/>
        <item m="1" x="119"/>
        <item m="1" x="109"/>
        <item x="24"/>
        <item m="1" x="117"/>
        <item m="1" x="79"/>
        <item m="1" x="76"/>
        <item m="1" x="111"/>
        <item m="1" x="145"/>
        <item m="1" x="104"/>
        <item m="1" x="142"/>
        <item m="1" x="140"/>
        <item m="1" x="174"/>
        <item m="1" x="170"/>
        <item x="1"/>
        <item m="1" x="69"/>
        <item m="1" x="96"/>
        <item x="11"/>
        <item x="5"/>
        <item m="1" x="161"/>
        <item m="1" x="86"/>
        <item x="17"/>
        <item x="15"/>
        <item x="29"/>
        <item x="9"/>
        <item x="14"/>
        <item m="1" x="163"/>
        <item x="21"/>
        <item x="22"/>
        <item m="1" x="118"/>
        <item x="4"/>
        <item x="30"/>
        <item x="26"/>
        <item x="10"/>
        <item m="1" x="66"/>
        <item x="36"/>
        <item m="1" x="130"/>
        <item x="23"/>
        <item h="1" x="19"/>
        <item h="1" x="42"/>
        <item h="1" m="1" x="87"/>
        <item h="1" x="31"/>
        <item h="1" x="3"/>
        <item h="1" x="8"/>
        <item h="1" x="33"/>
        <item h="1" x="32"/>
        <item h="1" m="1" x="156"/>
        <item h="1" x="2"/>
        <item h="1" x="27"/>
        <item h="1" x="38"/>
        <item h="1" x="39"/>
        <item h="1" m="1" x="127"/>
        <item h="1" x="7"/>
        <item h="1" x="37"/>
        <item h="1" x="34"/>
        <item h="1" x="0"/>
        <item h="1" x="18"/>
        <item h="1" x="35"/>
        <item h="1" x="28"/>
        <item h="1" x="40"/>
        <item h="1" x="43"/>
        <item h="1" x="45"/>
        <item h="1" x="44"/>
        <item h="1" x="47"/>
        <item h="1" x="20"/>
        <item h="1" x="41"/>
        <item h="1" x="46"/>
        <item h="1" x="48"/>
        <item h="1" x="25"/>
        <item h="1" x="49"/>
        <item t="default"/>
      </items>
    </pivotField>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x="0"/>
        <item h="1" m="1" x="3"/>
        <item h="1" m="1" x="2"/>
        <item h="1" x="1"/>
        <item t="default"/>
      </items>
    </pivotField>
    <pivotField showAll="0"/>
    <pivotField showAll="0"/>
  </pivotFields>
  <rowFields count="1">
    <field x="26"/>
  </rowFields>
  <rowItems count="2">
    <i>
      <x/>
    </i>
    <i t="grand">
      <x/>
    </i>
  </rowItems>
  <colItems count="1">
    <i/>
  </colItems>
  <pageFields count="1">
    <pageField fld="14" hier="-1"/>
  </pageFields>
  <dataFields count="1">
    <dataField name="Cuenta de ESTADO DE LA ACCIÓN" fld="2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EC63EE91-E10B-40F7-9CA8-9A94B008D935}" name="TablaDinámica11" cacheId="3"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45:B356" firstHeaderRow="1" firstDataRow="1" firstDataCol="1" rowPageCount="3" colPageCount="1"/>
  <pivotFields count="29">
    <pivotField showAll="0"/>
    <pivotField axis="axisPage" multipleItemSelectionAllowed="1" showAll="0">
      <items count="2223">
        <item m="1" x="2178"/>
        <item m="1" x="755"/>
        <item m="1" x="2074"/>
        <item m="1" x="1359"/>
        <item x="0"/>
        <item m="1" x="652"/>
        <item m="1" x="344"/>
        <item m="1" x="1966"/>
        <item m="1" x="1789"/>
        <item m="1" x="1613"/>
        <item m="1" x="1437"/>
        <item m="1" x="1260"/>
        <item m="1" x="1080"/>
        <item m="1" x="901"/>
        <item m="1" x="722"/>
        <item x="2"/>
        <item x="3"/>
        <item x="4"/>
        <item m="1" x="325"/>
        <item x="5"/>
        <item m="1" x="2132"/>
        <item m="1" x="2047"/>
        <item x="6"/>
        <item m="1" x="1874"/>
        <item m="1" x="1775"/>
        <item m="1" x="1693"/>
        <item m="1" x="1597"/>
        <item m="1" x="1511"/>
        <item m="1" x="1421"/>
        <item m="1" x="1331"/>
        <item m="1" x="1244"/>
        <item m="1" x="1151"/>
        <item m="1" x="1112"/>
        <item m="1" x="1068"/>
        <item m="1" x="1014"/>
        <item m="1" x="971"/>
        <item m="1" x="930"/>
        <item m="1" x="888"/>
        <item m="1" x="837"/>
        <item m="1" x="791"/>
        <item m="1" x="751"/>
        <item m="1" x="709"/>
        <item m="1" x="666"/>
        <item m="1" x="628"/>
        <item m="1" x="595"/>
        <item m="1" x="562"/>
        <item m="1" x="520"/>
        <item m="1" x="477"/>
        <item m="1" x="441"/>
        <item m="1" x="406"/>
        <item m="1" x="358"/>
        <item m="1" x="313"/>
        <item m="1" x="270"/>
        <item x="7"/>
        <item m="1" x="2166"/>
        <item m="1" x="2117"/>
        <item m="1" x="2073"/>
        <item m="1" x="2027"/>
        <item m="1" x="1985"/>
        <item m="1" x="1938"/>
        <item m="1" x="1898"/>
        <item m="1" x="1853"/>
        <item m="1" x="1811"/>
        <item m="1" x="1761"/>
        <item m="1" x="721"/>
        <item m="1" x="1720"/>
        <item m="1" x="679"/>
        <item m="1" x="1675"/>
        <item m="1" x="637"/>
        <item m="1" x="1635"/>
        <item m="1" x="608"/>
        <item m="1" x="1581"/>
        <item m="1" x="575"/>
        <item m="1" x="1538"/>
        <item x="8"/>
        <item m="1" x="1494"/>
        <item m="1" x="489"/>
        <item m="1" x="1452"/>
        <item m="1" x="455"/>
        <item m="1" x="1404"/>
        <item m="1" x="419"/>
        <item m="1" x="1358"/>
        <item m="1" x="373"/>
        <item m="1" x="1316"/>
        <item m="1" x="324"/>
        <item m="1" x="1272"/>
        <item m="1" x="285"/>
        <item m="1" x="1227"/>
        <item m="1" x="245"/>
        <item m="1" x="1179"/>
        <item m="1" x="2177"/>
        <item m="1" x="1138"/>
        <item m="1" x="2131"/>
        <item m="1" x="1092"/>
        <item m="1" x="2087"/>
        <item m="1" x="1049"/>
        <item m="1" x="2046"/>
        <item m="1" x="1001"/>
        <item m="1" x="2000"/>
        <item m="1" x="959"/>
        <item m="1" x="1950"/>
        <item m="1" x="914"/>
        <item m="1" x="1910"/>
        <item m="1" x="871"/>
        <item m="1" x="1871"/>
        <item m="1" x="822"/>
        <item m="1" x="1830"/>
        <item m="1" x="780"/>
        <item x="9"/>
        <item m="1" x="735"/>
        <item m="1" x="1732"/>
        <item m="1" x="692"/>
        <item m="1" x="1691"/>
        <item m="1" x="651"/>
        <item m="1" x="1651"/>
        <item m="1" x="618"/>
        <item m="1" x="1596"/>
        <item m="1" x="585"/>
        <item m="1" x="1549"/>
        <item m="1" x="544"/>
        <item m="1" x="1510"/>
        <item m="1" x="507"/>
        <item m="1" x="1469"/>
        <item m="1" x="467"/>
        <item m="1" x="1420"/>
        <item m="1" x="428"/>
        <item m="1" x="1372"/>
        <item m="1" x="384"/>
        <item m="1" x="1852"/>
        <item m="1" x="1327"/>
        <item m="1" x="805"/>
        <item m="1" x="340"/>
        <item m="1" x="1809"/>
        <item m="1" x="1289"/>
        <item m="1" x="767"/>
        <item m="1" x="300"/>
        <item m="1" x="1760"/>
        <item m="1" x="1243"/>
        <item m="1" x="720"/>
        <item m="1" x="257"/>
        <item m="1" x="1719"/>
        <item m="1" x="1191"/>
        <item m="1" x="678"/>
        <item m="1" x="2193"/>
        <item m="1" x="1674"/>
        <item m="1" x="1150"/>
        <item m="1" x="636"/>
        <item m="1" x="2145"/>
        <item m="1" x="1632"/>
        <item m="1" x="1108"/>
        <item m="1" x="607"/>
        <item m="1" x="2105"/>
        <item m="1" x="1580"/>
        <item m="1" x="1067"/>
        <item m="1" x="574"/>
        <item m="1" x="2060"/>
        <item m="1" x="1537"/>
        <item m="1" x="1013"/>
        <item m="1" x="532"/>
        <item m="1" x="2015"/>
        <item m="1" x="1493"/>
        <item m="1" x="970"/>
        <item m="1" x="488"/>
        <item m="1" x="1962"/>
        <item m="1" x="1451"/>
        <item m="1" x="929"/>
        <item m="1" x="454"/>
        <item m="1" x="1926"/>
        <item m="1" x="1403"/>
        <item m="1" x="887"/>
        <item m="1" x="418"/>
        <item m="1" x="1885"/>
        <item m="1" x="1357"/>
        <item m="1" x="836"/>
        <item m="1" x="372"/>
        <item m="1" x="1841"/>
        <item m="1" x="1315"/>
        <item m="1" x="790"/>
        <item m="1" x="323"/>
        <item m="1" x="1788"/>
        <item m="1" x="1271"/>
        <item m="1" x="749"/>
        <item m="1" x="283"/>
        <item m="1" x="1747"/>
        <item m="1" x="1225"/>
        <item m="1" x="708"/>
        <item m="1" x="244"/>
        <item m="1" x="1707"/>
        <item m="1" x="1178"/>
        <item m="1" x="665"/>
        <item m="1" x="2176"/>
        <item m="1" x="1662"/>
        <item m="1" x="1137"/>
        <item m="1" x="627"/>
        <item m="1" x="2130"/>
        <item m="1" x="1612"/>
        <item m="1" x="1091"/>
        <item m="1" x="594"/>
        <item m="1" x="2086"/>
        <item m="1" x="1564"/>
        <item m="1" x="1048"/>
        <item m="1" x="561"/>
        <item m="1" x="2045"/>
        <item m="1" x="1526"/>
        <item m="1" x="1000"/>
        <item m="1" x="519"/>
        <item m="1" x="1999"/>
        <item m="1" x="1481"/>
        <item m="1" x="958"/>
        <item m="1" x="476"/>
        <item m="1" x="1949"/>
        <item m="1" x="1436"/>
        <item m="1" x="913"/>
        <item m="1" x="440"/>
        <item m="1" x="1909"/>
        <item m="1" x="1384"/>
        <item m="1" x="869"/>
        <item m="1" x="402"/>
        <item m="1" x="1869"/>
        <item m="1" x="1346"/>
        <item m="1" x="821"/>
        <item m="1" x="357"/>
        <item m="1" x="1829"/>
        <item m="1" x="1302"/>
        <item m="1" x="779"/>
        <item m="1" x="312"/>
        <item m="1" x="1774"/>
        <item m="1" x="1259"/>
        <item m="1" x="734"/>
        <item m="1" x="269"/>
        <item m="1" x="1731"/>
        <item m="1" x="1203"/>
        <item m="1" x="691"/>
        <item m="1" x="2207"/>
        <item m="1" x="1690"/>
        <item m="1" x="1167"/>
        <item m="1" x="650"/>
        <item m="1" x="2165"/>
        <item m="1" x="1650"/>
        <item m="1" x="1124"/>
        <item m="1" x="617"/>
        <item m="1" x="2116"/>
        <item m="1" x="1595"/>
        <item m="1" x="1079"/>
        <item m="1" x="584"/>
        <item m="1" x="2072"/>
        <item m="1" x="1548"/>
        <item m="1" x="1027"/>
        <item m="1" x="543"/>
        <item m="1" x="2026"/>
        <item m="1" x="1507"/>
        <item m="1" x="986"/>
        <item m="1" x="504"/>
        <item m="1" x="1984"/>
        <item m="1" x="1468"/>
        <item m="1" x="946"/>
        <item m="1" x="1706"/>
        <item m="1" x="466"/>
        <item x="10"/>
        <item m="1" x="1937"/>
        <item m="1" x="664"/>
        <item m="1" x="1419"/>
        <item m="1" x="2175"/>
        <item m="1" x="900"/>
        <item m="1" x="1661"/>
        <item m="1" x="427"/>
        <item m="1" x="1136"/>
        <item m="1" x="1897"/>
        <item m="1" x="626"/>
        <item m="1" x="1371"/>
        <item m="1" x="2129"/>
        <item m="1" x="851"/>
        <item m="1" x="1611"/>
        <item m="1" x="383"/>
        <item m="1" x="1090"/>
        <item m="1" x="1851"/>
        <item m="1" x="593"/>
        <item m="1" x="1326"/>
        <item m="1" x="2085"/>
        <item m="1" x="803"/>
        <item m="1" x="1562"/>
        <item m="1" x="338"/>
        <item m="1" x="1046"/>
        <item m="1" x="1807"/>
        <item m="1" x="559"/>
        <item m="1" x="1287"/>
        <item m="1" x="2043"/>
        <item m="1" x="766"/>
        <item m="1" x="1525"/>
        <item m="1" x="299"/>
        <item m="1" x="999"/>
        <item m="1" x="1759"/>
        <item m="1" x="518"/>
        <item m="1" x="1242"/>
        <item m="1" x="1998"/>
        <item m="1" x="719"/>
        <item m="1" x="1480"/>
        <item m="1" x="256"/>
        <item m="1" x="957"/>
        <item m="1" x="1718"/>
        <item m="1" x="475"/>
        <item m="1" x="1190"/>
        <item m="1" x="1948"/>
        <item m="1" x="677"/>
        <item m="1" x="1435"/>
        <item m="1" x="2192"/>
        <item m="1" x="912"/>
        <item m="1" x="1673"/>
        <item m="1" x="439"/>
        <item m="1" x="1149"/>
        <item m="1" x="1908"/>
        <item m="1" x="635"/>
        <item m="1" x="1383"/>
        <item m="1" x="2144"/>
        <item m="1" x="868"/>
        <item m="1" x="1631"/>
        <item m="1" x="401"/>
        <item m="1" x="1107"/>
        <item m="1" x="1868"/>
        <item m="1" x="606"/>
        <item m="1" x="1345"/>
        <item m="1" x="2104"/>
        <item m="1" x="820"/>
        <item m="1" x="1579"/>
        <item m="1" x="356"/>
        <item m="1" x="1066"/>
        <item m="1" x="1828"/>
        <item m="1" x="573"/>
        <item m="1" x="1301"/>
        <item m="1" x="2059"/>
        <item m="1" x="778"/>
        <item m="1" x="1536"/>
        <item m="1" x="311"/>
        <item m="1" x="1012"/>
        <item m="1" x="1773"/>
        <item m="1" x="531"/>
        <item m="1" x="1258"/>
        <item m="1" x="2014"/>
        <item m="1" x="733"/>
        <item m="1" x="1492"/>
        <item m="1" x="268"/>
        <item m="1" x="969"/>
        <item m="1" x="1730"/>
        <item m="1" x="487"/>
        <item m="1" x="1202"/>
        <item m="1" x="1961"/>
        <item m="1" x="690"/>
        <item m="1" x="1450"/>
        <item m="1" x="2206"/>
        <item m="1" x="928"/>
        <item m="1" x="1689"/>
        <item x="11"/>
        <item m="1" x="1166"/>
        <item m="1" x="1925"/>
        <item m="1" x="649"/>
        <item m="1" x="1402"/>
        <item m="1" x="2164"/>
        <item m="1" x="886"/>
        <item m="1" x="1649"/>
        <item m="1" x="417"/>
        <item m="1" x="1123"/>
        <item m="1" x="1884"/>
        <item m="1" x="616"/>
        <item m="1" x="1356"/>
        <item m="1" x="2115"/>
        <item m="1" x="835"/>
        <item m="1" x="1594"/>
        <item m="1" x="371"/>
        <item m="1" x="1078"/>
        <item m="1" x="1840"/>
        <item m="1" x="583"/>
        <item m="1" x="1314"/>
        <item m="1" x="2071"/>
        <item m="1" x="789"/>
        <item m="1" x="1547"/>
        <item m="1" x="322"/>
        <item m="1" x="1026"/>
        <item m="1" x="1787"/>
        <item m="1" x="542"/>
        <item m="1" x="1270"/>
        <item m="1" x="2025"/>
        <item m="1" x="746"/>
        <item m="1" x="1505"/>
        <item m="1" x="280"/>
        <item m="1" x="984"/>
        <item m="1" x="1744"/>
        <item m="1" x="502"/>
        <item m="1" x="1222"/>
        <item m="1" x="1982"/>
        <item m="1" x="707"/>
        <item m="1" x="1467"/>
        <item m="1" x="243"/>
        <item m="1" x="945"/>
        <item m="1" x="1705"/>
        <item m="1" x="465"/>
        <item m="1" x="1177"/>
        <item x="12"/>
        <item m="1" x="663"/>
        <item m="1" x="1418"/>
        <item m="1" x="2174"/>
        <item m="1" x="899"/>
        <item m="1" x="1660"/>
        <item m="1" x="426"/>
        <item m="1" x="1135"/>
        <item m="1" x="1896"/>
        <item m="1" x="625"/>
        <item m="1" x="1370"/>
        <item m="1" x="2128"/>
        <item m="1" x="850"/>
        <item m="1" x="1610"/>
        <item m="1" x="382"/>
        <item m="1" x="1089"/>
        <item m="1" x="1850"/>
        <item m="1" x="592"/>
        <item m="1" x="1325"/>
        <item m="1" x="2084"/>
        <item m="1" x="801"/>
        <item m="1" x="1560"/>
        <item m="1" x="336"/>
        <item m="1" x="1044"/>
        <item m="1" x="1805"/>
        <item m="1" x="557"/>
        <item x="13"/>
        <item m="1" x="2041"/>
        <item m="1" x="765"/>
        <item m="1" x="1524"/>
        <item m="1" x="298"/>
        <item m="1" x="998"/>
        <item m="1" x="1758"/>
        <item m="1" x="517"/>
        <item m="1" x="1241"/>
        <item m="1" x="1997"/>
        <item m="1" x="718"/>
        <item m="1" x="1479"/>
        <item m="1" x="255"/>
        <item m="1" x="956"/>
        <item m="1" x="1717"/>
        <item m="1" x="474"/>
        <item m="1" x="1189"/>
        <item m="1" x="1947"/>
        <item m="1" x="676"/>
        <item m="1" x="1434"/>
        <item m="1" x="2191"/>
        <item m="1" x="911"/>
        <item m="1" x="1672"/>
        <item m="1" x="438"/>
        <item m="1" x="1148"/>
        <item m="1" x="1907"/>
        <item m="1" x="634"/>
        <item m="1" x="1382"/>
        <item m="1" x="2143"/>
        <item m="1" x="866"/>
        <item m="1" x="1629"/>
        <item m="1" x="399"/>
        <item m="1" x="1105"/>
        <item m="1" x="1866"/>
        <item m="1" x="605"/>
        <item m="1" x="1344"/>
        <item m="1" x="2103"/>
        <item m="1" x="819"/>
        <item m="1" x="1578"/>
        <item m="1" x="355"/>
        <item m="1" x="1065"/>
        <item m="1" x="1827"/>
        <item m="1" x="572"/>
        <item m="1" x="1300"/>
        <item m="1" x="2058"/>
        <item m="1" x="777"/>
        <item m="1" x="1535"/>
        <item m="1" x="310"/>
        <item m="1" x="1011"/>
        <item m="1" x="1772"/>
        <item m="1" x="530"/>
        <item m="1" x="1257"/>
        <item m="1" x="2013"/>
        <item m="1" x="732"/>
        <item m="1" x="1491"/>
        <item m="1" x="267"/>
        <item m="1" x="968"/>
        <item m="1" x="1729"/>
        <item m="1" x="486"/>
        <item m="1" x="1201"/>
        <item m="1" x="1960"/>
        <item m="1" x="689"/>
        <item m="1" x="1449"/>
        <item m="1" x="2205"/>
        <item m="1" x="927"/>
        <item m="1" x="1688"/>
        <item m="1" x="453"/>
        <item m="1" x="1165"/>
        <item m="1" x="1924"/>
        <item m="1" x="648"/>
        <item m="1" x="1401"/>
        <item m="1" x="2163"/>
        <item m="1" x="885"/>
        <item m="1" x="1648"/>
        <item m="1" x="416"/>
        <item m="1" x="1122"/>
        <item m="1" x="1883"/>
        <item m="1" x="615"/>
        <item m="1" x="1355"/>
        <item m="1" x="2114"/>
        <item m="1" x="834"/>
        <item m="1" x="1593"/>
        <item m="1" x="370"/>
        <item m="1" x="1077"/>
        <item m="1" x="1839"/>
        <item m="1" x="582"/>
        <item m="1" x="1313"/>
        <item m="1" x="2070"/>
        <item m="1" x="788"/>
        <item m="1" x="1546"/>
        <item m="1" x="1928"/>
        <item m="1" x="321"/>
        <item m="1" x="654"/>
        <item m="1" x="1025"/>
        <item m="1" x="1406"/>
        <item m="1" x="1786"/>
        <item x="14"/>
        <item m="1" x="541"/>
        <item m="1" x="890"/>
        <item m="1" x="1269"/>
        <item m="1" x="1652"/>
        <item m="1" x="2024"/>
        <item x="15"/>
        <item m="1" x="745"/>
        <item m="1" x="1126"/>
        <item m="1" x="1504"/>
        <item m="1" x="1887"/>
        <item m="1" x="279"/>
        <item x="16"/>
        <item m="1" x="983"/>
        <item m="1" x="1364"/>
        <item x="17"/>
        <item m="1" x="2122"/>
        <item m="1" x="501"/>
        <item m="1" x="845"/>
        <item m="1" x="1221"/>
        <item m="1" x="1605"/>
        <item m="1" x="1981"/>
        <item x="18"/>
        <item x="19"/>
        <item x="20"/>
        <item x="21"/>
        <item x="22"/>
        <item x="23"/>
        <item m="1" x="590"/>
        <item m="1" x="944"/>
        <item x="24"/>
        <item m="1" x="1704"/>
        <item m="1" x="2082"/>
        <item m="1" x="464"/>
        <item m="1" x="799"/>
        <item m="1" x="1176"/>
        <item m="1" x="1557"/>
        <item m="1" x="1936"/>
        <item m="1" x="333"/>
        <item m="1" x="662"/>
        <item m="1" x="1038"/>
        <item m="1" x="1417"/>
        <item m="1" x="1799"/>
        <item x="25"/>
        <item x="26"/>
        <item m="1" x="898"/>
        <item m="1" x="1280"/>
        <item x="27"/>
        <item m="1" x="2035"/>
        <item m="1" x="425"/>
        <item m="1" x="757"/>
        <item m="1" x="1134"/>
        <item m="1" x="1516"/>
        <item m="1" x="1895"/>
        <item m="1" x="290"/>
        <item m="1" x="624"/>
        <item m="1" x="990"/>
        <item m="1" x="1369"/>
        <item m="1" x="1750"/>
        <item m="1" x="2127"/>
        <item x="28"/>
        <item x="29"/>
        <item m="1" x="1229"/>
        <item m="1" x="1609"/>
        <item x="30"/>
        <item m="1" x="381"/>
        <item x="31"/>
        <item m="1" x="1088"/>
        <item m="1" x="1470"/>
        <item m="1" x="1849"/>
        <item m="1" x="246"/>
        <item m="1" x="591"/>
        <item m="1" x="947"/>
        <item m="1" x="1324"/>
        <item m="1" x="1708"/>
        <item m="1" x="2083"/>
        <item m="1" x="468"/>
        <item x="32"/>
        <item m="1" x="1180"/>
        <item m="1" x="1558"/>
        <item x="33"/>
        <item m="1" x="334"/>
        <item m="1" x="667"/>
        <item m="1" x="1042"/>
        <item m="1" x="1425"/>
        <item m="1" x="1803"/>
        <item m="1" x="2182"/>
        <item m="1" x="555"/>
        <item m="1" x="905"/>
        <item m="1" x="1284"/>
        <item m="1" x="1666"/>
        <item m="1" x="2039"/>
        <item m="1" x="432"/>
        <item m="1" x="764"/>
        <item m="1" x="1145"/>
        <item m="1" x="1523"/>
        <item m="1" x="1905"/>
        <item m="1" x="297"/>
        <item m="1" x="632"/>
        <item m="1" x="997"/>
        <item m="1" x="1379"/>
        <item m="1" x="1757"/>
        <item m="1" x="2140"/>
        <item m="1" x="516"/>
        <item m="1" x="862"/>
        <item m="1" x="1240"/>
        <item m="1" x="1624"/>
        <item m="1" x="1996"/>
        <item m="1" x="394"/>
        <item m="1" x="717"/>
        <item m="1" x="1100"/>
        <item m="1" x="1478"/>
        <item m="1" x="1861"/>
        <item m="1" x="254"/>
        <item m="1" x="600"/>
        <item m="1" x="955"/>
        <item m="1" x="1336"/>
        <item m="1" x="1716"/>
        <item m="1" x="2095"/>
        <item m="1" x="473"/>
        <item m="1" x="810"/>
        <item m="1" x="1188"/>
        <item m="1" x="1569"/>
        <item m="1" x="1946"/>
        <item m="1" x="346"/>
        <item m="1" x="675"/>
        <item m="1" x="1054"/>
        <item m="1" x="1433"/>
        <item m="1" x="1815"/>
        <item m="1" x="2190"/>
        <item m="1" x="564"/>
        <item m="1" x="910"/>
        <item m="1" x="1291"/>
        <item m="1" x="1671"/>
        <item m="1" x="2049"/>
        <item m="1" x="437"/>
        <item m="1" x="769"/>
        <item m="1" x="1147"/>
        <item m="1" x="1527"/>
        <item m="1" x="1906"/>
        <item m="1" x="302"/>
        <item m="1" x="633"/>
        <item m="1" x="1002"/>
        <item m="1" x="1381"/>
        <item m="1" x="1763"/>
        <item m="1" x="2142"/>
        <item m="1" x="522"/>
        <item m="1" x="864"/>
        <item m="1" x="1247"/>
        <item m="1" x="1627"/>
        <item m="1" x="2003"/>
        <item m="1" x="397"/>
        <item m="1" x="725"/>
        <item m="1" x="1103"/>
        <item m="1" x="1484"/>
        <item m="1" x="1864"/>
        <item m="1" x="260"/>
        <item m="1" x="603"/>
        <item m="1" x="965"/>
        <item m="1" x="1342"/>
        <item m="1" x="1726"/>
        <item m="1" x="2101"/>
        <item m="1" x="483"/>
        <item m="1" x="818"/>
        <item m="1" x="1199"/>
        <item m="1" x="1577"/>
        <item m="1" x="1958"/>
        <item m="1" x="354"/>
        <item m="1" x="687"/>
        <item m="1" x="1064"/>
        <item m="1" x="1447"/>
        <item m="1" x="1826"/>
        <item m="1" x="2203"/>
        <item m="1" x="571"/>
        <item m="1" x="922"/>
        <item m="1" x="1299"/>
        <item m="1" x="1683"/>
        <item m="1" x="2057"/>
        <item m="1" x="449"/>
        <item m="1" x="776"/>
        <item m="1" x="1158"/>
        <item m="1" x="1534"/>
        <item m="1" x="1917"/>
        <item m="1" x="309"/>
        <item m="1" x="641"/>
        <item m="1" x="1010"/>
        <item m="1" x="1391"/>
        <item m="1" x="1771"/>
        <item m="1" x="2153"/>
        <item m="1" x="529"/>
        <item m="1" x="877"/>
        <item m="1" x="1256"/>
        <item m="1" x="1640"/>
        <item m="1" x="2012"/>
        <item m="1" x="407"/>
        <item m="1" x="731"/>
        <item m="1" x="1113"/>
        <item m="1" x="1490"/>
        <item m="1" x="1875"/>
        <item m="1" x="266"/>
        <item m="1" x="610"/>
        <item m="1" x="967"/>
        <item m="1" x="1347"/>
        <item m="1" x="1728"/>
        <item m="1" x="2106"/>
        <item m="1" x="485"/>
        <item m="1" x="823"/>
        <item m="1" x="1200"/>
        <item m="1" x="1582"/>
        <item m="1" x="1959"/>
        <item m="1" x="359"/>
        <item m="1" x="688"/>
        <item m="1" x="1069"/>
        <item m="1" x="1448"/>
        <item m="1" x="1831"/>
        <item m="1" x="2204"/>
        <item m="1" x="576"/>
        <item m="1" x="925"/>
        <item m="1" x="1305"/>
        <item m="1" x="1686"/>
        <item m="1" x="2063"/>
        <item x="34"/>
        <item x="35"/>
        <item x="36"/>
        <item x="37"/>
        <item x="38"/>
        <item x="39"/>
        <item x="40"/>
        <item x="41"/>
        <item x="42"/>
        <item x="43"/>
        <item x="44"/>
        <item m="1" x="539"/>
        <item m="1" x="884"/>
        <item m="1" x="1267"/>
        <item m="1" x="1647"/>
        <item m="1" x="2022"/>
        <item m="1" x="415"/>
        <item m="1" x="743"/>
        <item m="1" x="1121"/>
        <item m="1" x="1501"/>
        <item m="1" x="1882"/>
        <item m="1" x="277"/>
        <item m="1" x="614"/>
        <item m="1" x="978"/>
        <item m="1" x="1354"/>
        <item m="1" x="1739"/>
        <item m="1" x="2113"/>
        <item m="1" x="496"/>
        <item m="1" x="833"/>
        <item m="1" x="1213"/>
        <item m="1" x="1592"/>
        <item m="1" x="1973"/>
        <item m="1" x="369"/>
        <item m="1" x="699"/>
        <item m="1" x="1076"/>
        <item m="1" x="1459"/>
        <item m="1" x="1838"/>
        <item m="1" x="2214"/>
        <item m="1" x="581"/>
        <item m="1" x="936"/>
        <item m="1" x="1312"/>
        <item m="1" x="1696"/>
        <item m="1" x="2069"/>
        <item m="1" x="456"/>
        <item m="1" x="787"/>
        <item m="1" x="1168"/>
        <item m="1" x="1545"/>
        <item m="1" x="1927"/>
        <item m="1" x="320"/>
        <item m="1" x="653"/>
        <item m="1" x="1024"/>
        <item m="1" x="1405"/>
        <item m="1" x="1785"/>
        <item m="1" x="2167"/>
        <item m="1" x="540"/>
        <item m="1" x="889"/>
        <item m="1" x="1268"/>
        <item x="45"/>
        <item m="1" x="2023"/>
        <item m="1" x="420"/>
        <item m="1" x="744"/>
        <item m="1" x="1125"/>
        <item m="1" x="1503"/>
        <item m="1" x="1886"/>
        <item m="1" x="278"/>
        <item m="1" x="619"/>
        <item m="1" x="982"/>
        <item m="1" x="1363"/>
        <item m="1" x="1743"/>
        <item m="1" x="2121"/>
        <item m="1" x="500"/>
        <item m="1" x="844"/>
        <item m="1" x="1220"/>
        <item m="1" x="1604"/>
        <item m="1" x="1980"/>
        <item m="1" x="380"/>
        <item m="1" x="706"/>
        <item m="1" x="1087"/>
        <item m="1" x="1466"/>
        <item m="1" x="1848"/>
        <item m="1" x="2221"/>
        <item m="1" x="589"/>
        <item m="1" x="943"/>
        <item m="1" x="1323"/>
        <item m="1" x="1703"/>
        <item m="1" x="2081"/>
        <item m="1" x="463"/>
        <item m="1" x="798"/>
        <item m="1" x="1175"/>
        <item m="1" x="1556"/>
        <item m="1" x="1935"/>
        <item m="1" x="332"/>
        <item m="1" x="661"/>
        <item m="1" x="1037"/>
        <item m="1" x="1416"/>
        <item x="46"/>
        <item x="47"/>
        <item m="1" x="551"/>
        <item m="1" x="897"/>
        <item m="1" x="1279"/>
        <item m="1" x="1659"/>
        <item m="1" x="2034"/>
        <item m="1" x="424"/>
        <item m="1" x="756"/>
        <item m="1" x="1133"/>
        <item m="1" x="1515"/>
        <item m="1" x="1894"/>
        <item m="1" x="289"/>
        <item m="1" x="623"/>
        <item m="1" x="989"/>
        <item m="1" x="1368"/>
        <item m="1" x="1749"/>
        <item m="1" x="2126"/>
        <item m="1" x="508"/>
        <item m="1" x="849"/>
        <item m="1" x="1228"/>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m="1" x="2139"/>
        <item m="1" x="515"/>
        <item m="1" x="861"/>
        <item m="1" x="1239"/>
        <item m="1" x="1623"/>
        <item m="1" x="1995"/>
        <item x="87"/>
        <item m="1" x="716"/>
        <item m="1" x="1099"/>
        <item m="1" x="1477"/>
        <item m="1" x="1860"/>
        <item m="1" x="253"/>
        <item m="1" x="599"/>
        <item m="1" x="954"/>
        <item m="1" x="1335"/>
        <item m="1" x="1715"/>
        <item m="1" x="2094"/>
        <item m="1" x="472"/>
        <item m="1" x="809"/>
        <item m="1" x="1187"/>
        <item m="1" x="1568"/>
        <item m="1" x="1945"/>
        <item m="1" x="345"/>
        <item m="1" x="674"/>
        <item m="1" x="1053"/>
        <item m="1" x="1432"/>
        <item m="1" x="1814"/>
        <item m="1" x="2189"/>
        <item m="1" x="563"/>
        <item m="1" x="909"/>
        <item m="1" x="1290"/>
        <item m="1" x="1670"/>
        <item m="1" x="2048"/>
        <item m="1" x="436"/>
        <item m="1" x="768"/>
        <item m="1" x="1146"/>
        <item x="88"/>
        <item x="89"/>
        <item m="1" x="301"/>
        <item x="90"/>
        <item x="91"/>
        <item m="1" x="1380"/>
        <item m="1" x="1762"/>
        <item m="1" x="2141"/>
        <item m="1" x="521"/>
        <item x="92"/>
        <item m="1" x="1245"/>
        <item m="1" x="1625"/>
        <item m="1" x="2001"/>
        <item m="1" x="395"/>
        <item m="1" x="723"/>
        <item m="1" x="1101"/>
        <item m="1" x="1482"/>
        <item m="1" x="1862"/>
        <item m="1" x="258"/>
        <item m="1" x="601"/>
        <item m="1" x="963"/>
        <item m="1" x="1340"/>
        <item m="1" x="1724"/>
        <item m="1" x="2099"/>
        <item m="1" x="481"/>
        <item m="1" x="817"/>
        <item m="1" x="1198"/>
        <item m="1" x="1576"/>
        <item m="1" x="1957"/>
        <item m="1" x="353"/>
        <item m="1" x="686"/>
        <item x="93"/>
        <item x="94"/>
        <item m="1" x="1825"/>
        <item x="95"/>
        <item x="96"/>
        <item m="1" x="921"/>
        <item m="1" x="1298"/>
        <item m="1" x="1682"/>
        <item m="1" x="2056"/>
        <item m="1" x="448"/>
        <item m="1" x="775"/>
        <item m="1" x="1157"/>
        <item m="1" x="1533"/>
        <item m="1" x="1916"/>
        <item m="1" x="308"/>
        <item x="97"/>
        <item m="1" x="1009"/>
        <item x="98"/>
        <item m="1" x="1770"/>
        <item m="1" x="2152"/>
        <item x="99"/>
        <item x="100"/>
        <item x="101"/>
        <item x="102"/>
        <item x="103"/>
        <item x="104"/>
        <item x="105"/>
        <item x="106"/>
        <item x="107"/>
        <item x="108"/>
        <item x="109"/>
        <item m="1" x="6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m="1" x="414"/>
        <item m="1" x="580"/>
        <item m="1" x="742"/>
        <item m="1" x="934"/>
        <item m="1" x="1120"/>
        <item m="1" x="1310"/>
        <item x="152"/>
        <item x="153"/>
        <item x="154"/>
        <item m="1" x="2068"/>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m="1" x="935"/>
        <item x="191"/>
        <item m="1" x="1311"/>
        <item m="1" x="1502"/>
        <item m="1" x="736"/>
        <item m="1" x="923"/>
        <item m="1" x="1114"/>
        <item m="1" x="1303"/>
        <item m="1" x="1495"/>
        <item m="1" x="1684"/>
        <item m="1" x="1876"/>
        <item m="1" x="2061"/>
        <item m="1" x="271"/>
        <item m="1" x="450"/>
        <item m="1" x="611"/>
        <item m="1" x="784"/>
        <item m="1" x="975"/>
        <item m="1" x="1162"/>
        <item m="1" x="1351"/>
        <item m="1" x="1542"/>
        <item m="1" x="1736"/>
        <item m="1" x="1921"/>
        <item m="1" x="2110"/>
        <item m="1" x="317"/>
        <item m="1" x="493"/>
        <item m="1" x="645"/>
        <item m="1" x="830"/>
        <item m="1" x="1021"/>
        <item m="1" x="1210"/>
        <item m="1" x="1398"/>
        <item m="1" x="1589"/>
        <item m="1" x="1782"/>
        <item m="1" x="1970"/>
        <item m="1" x="2160"/>
        <item m="1" x="366"/>
        <item m="1" x="747"/>
        <item m="1" x="937"/>
        <item m="1" x="1127"/>
        <item m="1" x="1317"/>
        <item m="1" x="1506"/>
        <item m="1" x="1697"/>
        <item m="1" x="1888"/>
        <item m="1" x="2075"/>
        <item m="1" x="281"/>
        <item m="1" x="457"/>
        <item m="1" x="620"/>
        <item m="1" x="795"/>
        <item m="1" x="985"/>
        <item m="1" x="1172"/>
        <item m="1" x="1365"/>
        <item m="1" x="1553"/>
        <item m="1" x="1745"/>
        <item m="1" x="1932"/>
        <item m="1" x="2123"/>
        <item m="1" x="329"/>
        <item m="1" x="503"/>
        <item m="1" x="658"/>
        <item m="1" x="846"/>
        <item m="1" x="1034"/>
        <item m="1" x="1223"/>
        <item m="1" x="1413"/>
        <item m="1" x="1606"/>
        <item m="1" x="1796"/>
        <item m="1" x="1983"/>
        <item m="1" x="758"/>
        <item m="1" x="948"/>
        <item m="1" x="1139"/>
        <item m="1" x="1328"/>
        <item m="1" x="1517"/>
        <item m="1" x="1709"/>
        <item m="1" x="1899"/>
        <item m="1" x="2088"/>
        <item m="1" x="291"/>
        <item m="1" x="469"/>
        <item m="1" x="629"/>
        <item m="1" x="806"/>
        <item m="1" x="994"/>
        <item m="1" x="1184"/>
        <item m="1" x="1376"/>
        <item m="1" x="1565"/>
        <item m="1" x="1754"/>
        <item m="1" x="1942"/>
        <item m="1" x="2136"/>
        <item m="1" x="341"/>
        <item m="1" x="512"/>
        <item m="1" x="671"/>
        <item m="1" x="858"/>
        <item m="1" x="1050"/>
        <item m="1" x="1236"/>
        <item m="1" x="1429"/>
        <item m="1" x="1620"/>
        <item m="1" x="1810"/>
        <item m="1" x="1992"/>
        <item m="1" x="2186"/>
        <item m="1" x="391"/>
        <item m="1" x="770"/>
        <item m="1" x="960"/>
        <item m="1" x="1152"/>
        <item m="1" x="1337"/>
        <item m="1" x="1528"/>
        <item m="1" x="1721"/>
        <item m="1" x="1911"/>
        <item m="1" x="2096"/>
        <item m="1" x="303"/>
        <item m="1" x="478"/>
        <item m="1" x="638"/>
        <item m="1" x="814"/>
        <item m="1" x="1006"/>
        <item m="1" x="1195"/>
        <item m="1" x="1388"/>
        <item m="1" x="1573"/>
        <item m="1" x="1767"/>
        <item m="1" x="1954"/>
        <item m="1" x="2149"/>
        <item m="1" x="350"/>
        <item m="1" x="526"/>
        <item m="1" x="683"/>
        <item m="1" x="874"/>
        <item m="1" x="1061"/>
        <item m="1" x="1253"/>
        <item m="1" x="1444"/>
        <item m="1" x="1637"/>
        <item m="1" x="1822"/>
        <item m="1" x="2009"/>
        <item m="1" x="2200"/>
        <item m="1" x="781"/>
        <item m="1" x="972"/>
        <item m="1" x="1159"/>
        <item m="1" x="1348"/>
        <item m="1" x="1539"/>
        <item m="1" x="1733"/>
        <item m="1" x="1918"/>
        <item m="1" x="2107"/>
        <item m="1" x="314"/>
        <item m="1" x="490"/>
        <item m="1" x="642"/>
        <item m="1" x="827"/>
        <item m="1" x="1018"/>
        <item m="1" x="1207"/>
        <item m="1" x="1395"/>
        <item m="1" x="1586"/>
        <item m="1" x="1779"/>
        <item m="1" x="1967"/>
        <item m="1" x="2157"/>
        <item m="1" x="363"/>
        <item m="1" x="536"/>
        <item m="1" x="696"/>
        <item m="1" x="881"/>
        <item m="1" x="1073"/>
        <item m="1" x="1264"/>
        <item m="1" x="1456"/>
        <item m="1" x="1644"/>
        <item m="1" x="1835"/>
        <item m="1" x="2019"/>
        <item m="1" x="2211"/>
        <item m="1" x="411"/>
        <item m="1" x="792"/>
        <item m="1" x="979"/>
        <item m="1" x="1169"/>
        <item m="1" x="1360"/>
        <item m="1" x="1550"/>
        <item m="1" x="1740"/>
        <item m="1" x="1929"/>
        <item m="1" x="2118"/>
        <item m="1" x="326"/>
        <item m="1" x="497"/>
        <item m="1" x="655"/>
        <item m="1" x="841"/>
        <item m="1" x="1031"/>
        <item m="1" x="1217"/>
        <item m="1" x="1410"/>
        <item m="1" x="1601"/>
        <item m="1" x="1793"/>
        <item m="1" x="1977"/>
        <item m="1" x="2171"/>
        <item m="1" x="377"/>
        <item m="1" x="548"/>
        <item m="1" x="703"/>
        <item m="1" x="894"/>
        <item m="1" x="1084"/>
        <item m="1" x="1276"/>
        <item m="1" x="1463"/>
        <item m="1" x="1656"/>
        <item m="1" x="1845"/>
        <item m="1" x="2031"/>
        <item m="1" x="2218"/>
        <item m="1" x="800"/>
        <item m="1" x="991"/>
        <item m="1" x="1181"/>
        <item m="1" x="1373"/>
        <item m="1" x="1559"/>
        <item m="1" x="1751"/>
        <item m="1" x="1939"/>
        <item m="1" x="2133"/>
        <item m="1" x="335"/>
        <item m="1" x="509"/>
        <item m="1" x="668"/>
        <item m="1" x="855"/>
        <item m="1" x="1043"/>
        <item m="1" x="1233"/>
        <item m="1" x="1426"/>
        <item m="1" x="1617"/>
        <item m="1" x="1804"/>
        <item m="1" x="1989"/>
        <item m="1" x="2183"/>
        <item m="1" x="388"/>
        <item m="1" x="556"/>
        <item m="1" x="713"/>
        <item m="1" x="906"/>
        <item m="1" x="1096"/>
        <item m="1" x="1285"/>
        <item m="1" x="1474"/>
        <item m="1" x="1667"/>
        <item m="1" x="1857"/>
        <item m="1" x="2040"/>
        <item m="1" x="250"/>
        <item m="1" x="433"/>
        <item m="1" x="811"/>
        <item m="1" x="1003"/>
        <item m="1" x="1192"/>
        <item m="1" x="1385"/>
        <item m="1" x="1570"/>
        <item m="1" x="1764"/>
        <item m="1" x="1951"/>
        <item m="1" x="2146"/>
        <item m="1" x="347"/>
        <item m="1" x="523"/>
        <item m="1" x="680"/>
        <item m="1" x="870"/>
        <item m="1" x="1058"/>
        <item m="1" x="1250"/>
        <item m="1" x="1441"/>
        <item m="1" x="1633"/>
        <item m="1" x="1819"/>
        <item m="1" x="2006"/>
        <item m="1" x="2197"/>
        <item m="1" x="403"/>
        <item m="1" x="568"/>
        <item m="1" x="728"/>
        <item m="1" x="918"/>
        <item m="1" x="1109"/>
        <item m="1" x="1295"/>
        <item m="1" x="1487"/>
        <item m="1" x="1679"/>
        <item m="1" x="1870"/>
        <item m="1" x="2053"/>
        <item m="1" x="263"/>
        <item m="1" x="445"/>
        <item m="1" x="824"/>
        <item m="1" x="1015"/>
        <item m="1" x="1204"/>
        <item m="1" x="1392"/>
        <item m="1" x="1583"/>
        <item m="1" x="1776"/>
        <item m="1" x="1963"/>
        <item m="1" x="2154"/>
        <item m="1" x="360"/>
        <item m="1" x="533"/>
        <item m="1" x="693"/>
        <item m="1" x="878"/>
        <item m="1" x="1070"/>
        <item m="1" x="1261"/>
        <item m="1" x="1453"/>
        <item m="1" x="1641"/>
        <item m="1" x="1832"/>
        <item m="1" x="2016"/>
        <item m="1" x="2208"/>
        <item m="1" x="408"/>
        <item m="1" x="577"/>
        <item m="1" x="739"/>
        <item m="1" x="931"/>
        <item m="1" x="1117"/>
        <item m="1" x="1307"/>
        <item m="1" x="1498"/>
        <item m="1" x="1692"/>
        <item m="1" x="1879"/>
        <item m="1" x="2065"/>
        <item m="1" x="274"/>
        <item m="1" x="838"/>
        <item m="1" x="1028"/>
        <item m="1" x="1214"/>
        <item m="1" x="1407"/>
        <item m="1" x="1598"/>
        <item m="1" x="1790"/>
        <item m="1" x="1974"/>
        <item m="1" x="2168"/>
        <item m="1" x="374"/>
        <item m="1" x="545"/>
        <item m="1" x="700"/>
        <item m="1" x="891"/>
        <item m="1" x="1081"/>
        <item m="1" x="1273"/>
        <item m="1" x="1460"/>
        <item m="1" x="1653"/>
        <item m="1" x="1842"/>
        <item m="1" x="2028"/>
        <item m="1" x="2215"/>
        <item m="1" x="421"/>
        <item m="1" x="586"/>
        <item m="1" x="752"/>
        <item m="1" x="940"/>
        <item m="1" x="1130"/>
        <item m="1" x="1320"/>
        <item m="1" x="1512"/>
        <item m="1" x="1700"/>
        <item m="1" x="1891"/>
        <item m="1" x="2078"/>
        <item m="1" x="286"/>
        <item m="1" x="460"/>
        <item m="1" x="852"/>
        <item m="1" x="1039"/>
        <item m="1" x="1230"/>
        <item m="1" x="1422"/>
        <item m="1" x="1614"/>
        <item m="1" x="1800"/>
        <item m="1" x="1986"/>
        <item m="1" x="2179"/>
        <item m="1" x="385"/>
        <item m="1" x="552"/>
        <item m="1" x="710"/>
        <item m="1" x="902"/>
        <item m="1" x="1093"/>
        <item m="1" x="1281"/>
        <item m="1" x="1471"/>
        <item m="1" x="1663"/>
        <item m="1" x="1854"/>
        <item m="1" x="2036"/>
        <item m="1" x="247"/>
        <item m="1" x="429"/>
        <item m="1" x="596"/>
        <item m="1" x="761"/>
        <item m="1" x="951"/>
        <item m="1" x="1142"/>
        <item m="1" x="1332"/>
        <item m="1" x="1520"/>
        <item m="1" x="1712"/>
        <item m="1" x="1902"/>
        <item m="1" x="2091"/>
        <item m="1" x="294"/>
        <item m="1" x="863"/>
        <item m="1" x="1055"/>
        <item m="1" x="1246"/>
        <item m="1" x="1438"/>
        <item m="1" x="1626"/>
        <item m="1" x="1816"/>
        <item m="1" x="2002"/>
        <item m="1" x="2194"/>
        <item m="1" x="396"/>
        <item m="1" x="565"/>
        <item m="1" x="724"/>
        <item m="1" x="915"/>
        <item m="1" x="1102"/>
        <item m="1" x="1292"/>
        <item m="1" x="1483"/>
        <item m="1" x="1676"/>
        <item m="1" x="1863"/>
        <item m="1" x="2050"/>
        <item m="1" x="259"/>
        <item m="1" x="442"/>
        <item m="1" x="602"/>
        <item m="1" x="773"/>
        <item m="1" x="964"/>
        <item m="1" x="1155"/>
        <item m="1" x="1341"/>
        <item m="1" x="1531"/>
        <item m="1" x="1725"/>
        <item m="1" x="1914"/>
        <item m="1" x="2100"/>
        <item m="1" x="306"/>
        <item m="1" x="482"/>
        <item m="1" x="737"/>
        <item m="1" x="924"/>
        <item m="1" x="1115"/>
        <item m="1" x="1304"/>
        <item m="1" x="1496"/>
        <item m="1" x="1685"/>
        <item m="1" x="1877"/>
        <item m="1" x="2062"/>
        <item m="1" x="272"/>
        <item m="1" x="451"/>
        <item m="1" x="612"/>
        <item m="1" x="785"/>
        <item m="1" x="976"/>
        <item m="1" x="1163"/>
        <item m="1" x="1352"/>
        <item m="1" x="1543"/>
        <item m="1" x="1737"/>
        <item m="1" x="1922"/>
        <item m="1" x="2111"/>
        <item m="1" x="318"/>
        <item m="1" x="494"/>
        <item m="1" x="646"/>
        <item m="1" x="831"/>
        <item m="1" x="1022"/>
        <item m="1" x="1211"/>
        <item m="1" x="1399"/>
        <item m="1" x="1590"/>
        <item m="1" x="1783"/>
        <item m="1" x="1971"/>
        <item m="1" x="2161"/>
        <item m="1" x="367"/>
        <item m="1" x="748"/>
        <item m="1" x="938"/>
        <item m="1" x="1128"/>
        <item m="1" x="1318"/>
        <item m="1" x="1508"/>
        <item m="1" x="1698"/>
        <item m="1" x="1889"/>
        <item m="1" x="2076"/>
        <item m="1" x="282"/>
        <item m="1" x="458"/>
        <item m="1" x="621"/>
        <item m="1" x="796"/>
        <item m="1" x="987"/>
        <item m="1" x="1173"/>
        <item m="1" x="1366"/>
        <item m="1" x="1554"/>
        <item m="1" x="1746"/>
        <item m="1" x="1933"/>
        <item m="1" x="2124"/>
        <item m="1" x="330"/>
        <item m="1" x="505"/>
        <item m="1" x="659"/>
        <item m="1" x="847"/>
        <item m="1" x="1035"/>
        <item m="1" x="1224"/>
        <item m="1" x="1414"/>
        <item m="1" x="1607"/>
        <item m="1" x="1797"/>
        <item m="1" x="759"/>
        <item m="1" x="949"/>
        <item m="1" x="1140"/>
        <item m="1" x="1329"/>
        <item m="1" x="1518"/>
        <item m="1" x="1710"/>
        <item m="1" x="1900"/>
        <item m="1" x="2089"/>
        <item m="1" x="292"/>
        <item m="1" x="470"/>
        <item m="1" x="630"/>
        <item m="1" x="807"/>
        <item m="1" x="995"/>
        <item m="1" x="1185"/>
        <item m="1" x="1377"/>
        <item m="1" x="1566"/>
        <item m="1" x="1755"/>
        <item m="1" x="1943"/>
        <item m="1" x="2137"/>
        <item m="1" x="342"/>
        <item m="1" x="513"/>
        <item m="1" x="672"/>
        <item m="1" x="859"/>
        <item m="1" x="1051"/>
        <item m="1" x="1237"/>
        <item m="1" x="1430"/>
        <item m="1" x="1621"/>
        <item m="1" x="1812"/>
        <item m="1" x="1993"/>
        <item m="1" x="2187"/>
        <item m="1" x="392"/>
        <item m="1" x="771"/>
        <item m="1" x="961"/>
        <item m="1" x="1153"/>
        <item m="1" x="1338"/>
        <item m="1" x="1529"/>
        <item m="1" x="1722"/>
        <item m="1" x="1912"/>
        <item m="1" x="2097"/>
        <item m="1" x="304"/>
        <item m="1" x="479"/>
        <item m="1" x="639"/>
        <item m="1" x="815"/>
        <item m="1" x="1007"/>
        <item m="1" x="1196"/>
        <item m="1" x="1389"/>
        <item m="1" x="1574"/>
        <item m="1" x="1768"/>
        <item m="1" x="1955"/>
        <item m="1" x="2150"/>
        <item m="1" x="351"/>
        <item m="1" x="527"/>
        <item m="1" x="684"/>
        <item m="1" x="875"/>
        <item m="1" x="1062"/>
        <item m="1" x="1254"/>
        <item m="1" x="1445"/>
        <item m="1" x="1638"/>
        <item m="1" x="1823"/>
        <item m="1" x="2010"/>
        <item m="1" x="2201"/>
        <item m="1" x="782"/>
        <item m="1" x="973"/>
        <item m="1" x="1160"/>
        <item m="1" x="1349"/>
        <item m="1" x="1540"/>
        <item m="1" x="1734"/>
        <item m="1" x="1919"/>
        <item m="1" x="2108"/>
        <item m="1" x="315"/>
        <item m="1" x="491"/>
        <item m="1" x="643"/>
        <item m="1" x="828"/>
        <item m="1" x="1019"/>
        <item m="1" x="1208"/>
        <item m="1" x="1396"/>
        <item m="1" x="1587"/>
        <item m="1" x="1780"/>
        <item m="1" x="1968"/>
        <item m="1" x="2158"/>
        <item m="1" x="364"/>
        <item m="1" x="537"/>
        <item m="1" x="697"/>
        <item m="1" x="882"/>
        <item m="1" x="1074"/>
        <item m="1" x="1265"/>
        <item m="1" x="1457"/>
        <item m="1" x="1645"/>
        <item m="1" x="1836"/>
        <item m="1" x="2020"/>
        <item m="1" x="2212"/>
        <item m="1" x="412"/>
        <item m="1" x="793"/>
        <item m="1" x="980"/>
        <item m="1" x="1170"/>
        <item m="1" x="1361"/>
        <item m="1" x="1551"/>
        <item m="1" x="1741"/>
        <item m="1" x="1930"/>
        <item m="1" x="2119"/>
        <item m="1" x="327"/>
        <item m="1" x="498"/>
        <item m="1" x="656"/>
        <item m="1" x="842"/>
        <item m="1" x="1032"/>
        <item m="1" x="1218"/>
        <item m="1" x="1411"/>
        <item m="1" x="1602"/>
        <item m="1" x="1794"/>
        <item m="1" x="1978"/>
        <item m="1" x="2172"/>
        <item m="1" x="378"/>
        <item m="1" x="549"/>
        <item m="1" x="704"/>
        <item m="1" x="895"/>
        <item m="1" x="1085"/>
        <item m="1" x="1277"/>
        <item m="1" x="1464"/>
        <item m="1" x="1657"/>
        <item m="1" x="1846"/>
        <item m="1" x="2032"/>
        <item m="1" x="2219"/>
        <item m="1" x="802"/>
        <item m="1" x="992"/>
        <item m="1" x="1182"/>
        <item m="1" x="1374"/>
        <item m="1" x="1561"/>
        <item m="1" x="1752"/>
        <item m="1" x="1940"/>
        <item m="1" x="2134"/>
        <item m="1" x="337"/>
        <item m="1" x="510"/>
        <item m="1" x="669"/>
        <item m="1" x="856"/>
        <item m="1" x="1045"/>
        <item m="1" x="1234"/>
        <item m="1" x="1427"/>
        <item m="1" x="1618"/>
        <item m="1" x="1806"/>
        <item m="1" x="1990"/>
        <item m="1" x="2184"/>
        <item m="1" x="389"/>
        <item m="1" x="558"/>
        <item m="1" x="714"/>
        <item m="1" x="907"/>
        <item m="1" x="1097"/>
        <item m="1" x="1286"/>
        <item m="1" x="1475"/>
        <item m="1" x="1668"/>
        <item m="1" x="1858"/>
        <item m="1" x="2042"/>
        <item m="1" x="251"/>
        <item m="1" x="434"/>
        <item m="1" x="812"/>
        <item m="1" x="1004"/>
        <item m="1" x="1193"/>
        <item m="1" x="1386"/>
        <item m="1" x="1571"/>
        <item m="1" x="1765"/>
        <item m="1" x="1952"/>
        <item m="1" x="2147"/>
        <item m="1" x="348"/>
        <item m="1" x="524"/>
        <item m="1" x="681"/>
        <item m="1" x="872"/>
        <item m="1" x="1059"/>
        <item m="1" x="1251"/>
        <item m="1" x="1442"/>
        <item m="1" x="1634"/>
        <item m="1" x="1820"/>
        <item m="1" x="2007"/>
        <item m="1" x="2198"/>
        <item m="1" x="404"/>
        <item m="1" x="569"/>
        <item m="1" x="729"/>
        <item m="1" x="919"/>
        <item m="1" x="1110"/>
        <item m="1" x="1296"/>
        <item m="1" x="1488"/>
        <item m="1" x="1680"/>
        <item m="1" x="1872"/>
        <item m="1" x="2054"/>
        <item m="1" x="264"/>
        <item m="1" x="446"/>
        <item m="1" x="825"/>
        <item m="1" x="1016"/>
        <item m="1" x="1205"/>
        <item m="1" x="1393"/>
        <item m="1" x="1584"/>
        <item m="1" x="1777"/>
        <item m="1" x="1964"/>
        <item m="1" x="2155"/>
        <item m="1" x="361"/>
        <item m="1" x="534"/>
        <item m="1" x="694"/>
        <item m="1" x="879"/>
        <item m="1" x="1071"/>
        <item m="1" x="1262"/>
        <item m="1" x="1454"/>
        <item m="1" x="1642"/>
        <item m="1" x="1833"/>
        <item m="1" x="2017"/>
        <item m="1" x="2209"/>
        <item m="1" x="409"/>
        <item m="1" x="578"/>
        <item m="1" x="740"/>
        <item m="1" x="932"/>
        <item m="1" x="1118"/>
        <item m="1" x="1308"/>
        <item m="1" x="1499"/>
        <item m="1" x="1694"/>
        <item m="1" x="1880"/>
        <item m="1" x="2066"/>
        <item m="1" x="275"/>
        <item m="1" x="839"/>
        <item m="1" x="1029"/>
        <item m="1" x="1215"/>
        <item m="1" x="1408"/>
        <item m="1" x="1599"/>
        <item m="1" x="1791"/>
        <item m="1" x="1975"/>
        <item m="1" x="2169"/>
        <item m="1" x="375"/>
        <item m="1" x="546"/>
        <item m="1" x="701"/>
        <item m="1" x="892"/>
        <item m="1" x="1082"/>
        <item m="1" x="1274"/>
        <item m="1" x="1461"/>
        <item m="1" x="1654"/>
        <item m="1" x="1843"/>
        <item m="1" x="2029"/>
        <item m="1" x="2216"/>
        <item m="1" x="422"/>
        <item m="1" x="587"/>
        <item m="1" x="753"/>
        <item m="1" x="941"/>
        <item m="1" x="1131"/>
        <item m="1" x="1321"/>
        <item m="1" x="1513"/>
        <item m="1" x="1701"/>
        <item m="1" x="1892"/>
        <item m="1" x="2079"/>
        <item m="1" x="287"/>
        <item m="1" x="461"/>
        <item m="1" x="853"/>
        <item m="1" x="1040"/>
        <item m="1" x="1231"/>
        <item m="1" x="1423"/>
        <item m="1" x="1615"/>
        <item m="1" x="1801"/>
        <item m="1" x="1987"/>
        <item m="1" x="2180"/>
        <item m="1" x="386"/>
        <item m="1" x="553"/>
        <item m="1" x="711"/>
        <item m="1" x="903"/>
        <item m="1" x="1094"/>
        <item m="1" x="1282"/>
        <item m="1" x="1472"/>
        <item m="1" x="1664"/>
        <item m="1" x="1855"/>
        <item m="1" x="2037"/>
        <item m="1" x="248"/>
        <item m="1" x="430"/>
        <item m="1" x="597"/>
        <item m="1" x="762"/>
        <item m="1" x="952"/>
        <item m="1" x="1143"/>
        <item m="1" x="1333"/>
        <item m="1" x="1521"/>
        <item m="1" x="1713"/>
        <item m="1" x="1903"/>
        <item m="1" x="2092"/>
        <item m="1" x="295"/>
        <item m="1" x="865"/>
        <item m="1" x="1056"/>
        <item m="1" x="1248"/>
        <item m="1" x="1439"/>
        <item m="1" x="1628"/>
        <item m="1" x="1817"/>
        <item m="1" x="2004"/>
        <item m="1" x="2195"/>
        <item m="1" x="398"/>
        <item m="1" x="566"/>
        <item m="1" x="726"/>
        <item m="1" x="916"/>
        <item m="1" x="1104"/>
        <item m="1" x="1293"/>
        <item m="1" x="1485"/>
        <item m="1" x="1677"/>
        <item m="1" x="1865"/>
        <item m="1" x="2051"/>
        <item m="1" x="261"/>
        <item m="1" x="443"/>
        <item m="1" x="604"/>
        <item m="1" x="774"/>
        <item m="1" x="966"/>
        <item m="1" x="1156"/>
        <item m="1" x="1343"/>
        <item m="1" x="1532"/>
        <item m="1" x="1727"/>
        <item m="1" x="1915"/>
        <item m="1" x="2102"/>
        <item m="1" x="307"/>
        <item m="1" x="484"/>
        <item m="1" x="738"/>
        <item m="1" x="926"/>
        <item m="1" x="1116"/>
        <item m="1" x="1306"/>
        <item m="1" x="1497"/>
        <item m="1" x="1687"/>
        <item m="1" x="1878"/>
        <item m="1" x="2064"/>
        <item m="1" x="273"/>
        <item m="1" x="452"/>
        <item m="1" x="613"/>
        <item m="1" x="786"/>
        <item m="1" x="977"/>
        <item m="1" x="1164"/>
        <item m="1" x="1353"/>
        <item m="1" x="1544"/>
        <item m="1" x="1738"/>
        <item m="1" x="1923"/>
        <item m="1" x="2112"/>
        <item m="1" x="319"/>
        <item m="1" x="495"/>
        <item m="1" x="647"/>
        <item m="1" x="832"/>
        <item m="1" x="1023"/>
        <item m="1" x="1212"/>
        <item m="1" x="1400"/>
        <item m="1" x="1591"/>
        <item m="1" x="1784"/>
        <item m="1" x="1972"/>
        <item m="1" x="2162"/>
        <item m="1" x="368"/>
        <item m="1" x="750"/>
        <item m="1" x="939"/>
        <item m="1" x="1129"/>
        <item m="1" x="1319"/>
        <item m="1" x="1509"/>
        <item m="1" x="1699"/>
        <item m="1" x="1890"/>
        <item m="1" x="2077"/>
        <item m="1" x="284"/>
        <item m="1" x="459"/>
        <item m="1" x="622"/>
        <item m="1" x="797"/>
        <item m="1" x="988"/>
        <item m="1" x="1174"/>
        <item m="1" x="1367"/>
        <item m="1" x="1555"/>
        <item m="1" x="1748"/>
        <item m="1" x="1934"/>
        <item m="1" x="2125"/>
        <item m="1" x="331"/>
        <item m="1" x="506"/>
        <item m="1" x="660"/>
        <item m="1" x="848"/>
        <item m="1" x="1036"/>
        <item m="1" x="1226"/>
        <item m="1" x="1415"/>
        <item m="1" x="1608"/>
        <item m="1" x="1798"/>
        <item m="1" x="760"/>
        <item m="1" x="950"/>
        <item m="1" x="1141"/>
        <item m="1" x="1330"/>
        <item m="1" x="1519"/>
        <item m="1" x="1711"/>
        <item m="1" x="1901"/>
        <item m="1" x="2090"/>
        <item m="1" x="293"/>
        <item m="1" x="471"/>
        <item m="1" x="631"/>
        <item m="1" x="808"/>
        <item m="1" x="996"/>
        <item m="1" x="1186"/>
        <item m="1" x="1378"/>
        <item m="1" x="1567"/>
        <item m="1" x="1756"/>
        <item m="1" x="1944"/>
        <item m="1" x="2138"/>
        <item m="1" x="343"/>
        <item m="1" x="514"/>
        <item m="1" x="673"/>
        <item m="1" x="860"/>
        <item m="1" x="1052"/>
        <item m="1" x="1238"/>
        <item m="1" x="1431"/>
        <item m="1" x="1622"/>
        <item m="1" x="1813"/>
        <item m="1" x="1994"/>
        <item m="1" x="2188"/>
        <item m="1" x="393"/>
        <item m="1" x="772"/>
        <item m="1" x="962"/>
        <item m="1" x="1154"/>
        <item m="1" x="1339"/>
        <item m="1" x="1530"/>
        <item m="1" x="1723"/>
        <item m="1" x="1913"/>
        <item m="1" x="2098"/>
        <item m="1" x="305"/>
        <item m="1" x="480"/>
        <item m="1" x="640"/>
        <item m="1" x="816"/>
        <item m="1" x="1008"/>
        <item m="1" x="1197"/>
        <item m="1" x="1390"/>
        <item m="1" x="1575"/>
        <item m="1" x="1769"/>
        <item m="1" x="1956"/>
        <item m="1" x="2151"/>
        <item m="1" x="352"/>
        <item m="1" x="528"/>
        <item m="1" x="685"/>
        <item m="1" x="876"/>
        <item m="1" x="1063"/>
        <item m="1" x="1255"/>
        <item m="1" x="1446"/>
        <item m="1" x="1639"/>
        <item m="1" x="1824"/>
        <item m="1" x="2011"/>
        <item m="1" x="2202"/>
        <item m="1" x="783"/>
        <item m="1" x="974"/>
        <item m="1" x="1161"/>
        <item m="1" x="1350"/>
        <item m="1" x="1541"/>
        <item m="1" x="1735"/>
        <item m="1" x="1920"/>
        <item m="1" x="2109"/>
        <item m="1" x="316"/>
        <item m="1" x="492"/>
        <item m="1" x="644"/>
        <item m="1" x="829"/>
        <item m="1" x="1020"/>
        <item m="1" x="1209"/>
        <item m="1" x="1397"/>
        <item m="1" x="1588"/>
        <item m="1" x="1781"/>
        <item m="1" x="1969"/>
        <item m="1" x="2159"/>
        <item m="1" x="365"/>
        <item m="1" x="538"/>
        <item m="1" x="698"/>
        <item m="1" x="883"/>
        <item m="1" x="1075"/>
        <item m="1" x="1266"/>
        <item m="1" x="1458"/>
        <item m="1" x="1646"/>
        <item m="1" x="1837"/>
        <item m="1" x="2021"/>
        <item m="1" x="2213"/>
        <item m="1" x="413"/>
        <item m="1" x="794"/>
        <item m="1" x="981"/>
        <item m="1" x="1171"/>
        <item m="1" x="1362"/>
        <item m="1" x="1552"/>
        <item m="1" x="1742"/>
        <item m="1" x="1931"/>
        <item m="1" x="2120"/>
        <item m="1" x="328"/>
        <item m="1" x="499"/>
        <item m="1" x="657"/>
        <item m="1" x="843"/>
        <item m="1" x="1033"/>
        <item m="1" x="1219"/>
        <item m="1" x="1412"/>
        <item m="1" x="1603"/>
        <item m="1" x="1795"/>
        <item m="1" x="1979"/>
        <item m="1" x="2173"/>
        <item m="1" x="379"/>
        <item m="1" x="550"/>
        <item m="1" x="705"/>
        <item m="1" x="896"/>
        <item m="1" x="1086"/>
        <item m="1" x="1278"/>
        <item m="1" x="1465"/>
        <item m="1" x="1658"/>
        <item m="1" x="1847"/>
        <item m="1" x="2033"/>
        <item m="1" x="2220"/>
        <item m="1" x="804"/>
        <item m="1" x="993"/>
        <item m="1" x="1183"/>
        <item m="1" x="1375"/>
        <item m="1" x="1563"/>
        <item m="1" x="1753"/>
        <item m="1" x="1941"/>
        <item m="1" x="2135"/>
        <item m="1" x="339"/>
        <item m="1" x="511"/>
        <item m="1" x="670"/>
        <item m="1" x="857"/>
        <item m="1" x="1047"/>
        <item m="1" x="1235"/>
        <item m="1" x="1428"/>
        <item m="1" x="1619"/>
        <item m="1" x="1808"/>
        <item m="1" x="1991"/>
        <item m="1" x="2185"/>
        <item m="1" x="390"/>
        <item m="1" x="560"/>
        <item m="1" x="715"/>
        <item m="1" x="908"/>
        <item m="1" x="1098"/>
        <item m="1" x="1288"/>
        <item m="1" x="1476"/>
        <item m="1" x="1669"/>
        <item m="1" x="1859"/>
        <item m="1" x="2044"/>
        <item m="1" x="252"/>
        <item m="1" x="435"/>
        <item m="1" x="813"/>
        <item m="1" x="1005"/>
        <item m="1" x="1194"/>
        <item m="1" x="1387"/>
        <item m="1" x="1572"/>
        <item m="1" x="1766"/>
        <item m="1" x="1953"/>
        <item m="1" x="2148"/>
        <item m="1" x="349"/>
        <item m="1" x="525"/>
        <item m="1" x="682"/>
        <item m="1" x="873"/>
        <item m="1" x="1060"/>
        <item m="1" x="1252"/>
        <item m="1" x="1443"/>
        <item m="1" x="1636"/>
        <item m="1" x="1821"/>
        <item m="1" x="2008"/>
        <item m="1" x="2199"/>
        <item m="1" x="405"/>
        <item m="1" x="570"/>
        <item m="1" x="730"/>
        <item m="1" x="920"/>
        <item m="1" x="1111"/>
        <item m="1" x="1297"/>
        <item m="1" x="1489"/>
        <item m="1" x="1681"/>
        <item m="1" x="1873"/>
        <item m="1" x="2055"/>
        <item m="1" x="265"/>
        <item m="1" x="447"/>
        <item m="1" x="826"/>
        <item m="1" x="1017"/>
        <item m="1" x="1206"/>
        <item m="1" x="1394"/>
        <item m="1" x="1585"/>
        <item m="1" x="1778"/>
        <item m="1" x="1965"/>
        <item m="1" x="2156"/>
        <item m="1" x="362"/>
        <item m="1" x="535"/>
        <item m="1" x="695"/>
        <item m="1" x="880"/>
        <item m="1" x="1072"/>
        <item m="1" x="1263"/>
        <item m="1" x="1455"/>
        <item m="1" x="1643"/>
        <item m="1" x="1834"/>
        <item m="1" x="2018"/>
        <item m="1" x="2210"/>
        <item m="1" x="410"/>
        <item m="1" x="579"/>
        <item m="1" x="741"/>
        <item m="1" x="933"/>
        <item m="1" x="1119"/>
        <item m="1" x="1309"/>
        <item m="1" x="1500"/>
        <item m="1" x="1695"/>
        <item m="1" x="1881"/>
        <item m="1" x="2067"/>
        <item m="1" x="276"/>
        <item m="1" x="840"/>
        <item m="1" x="1030"/>
        <item m="1" x="1216"/>
        <item m="1" x="1409"/>
        <item m="1" x="1600"/>
        <item m="1" x="1792"/>
        <item m="1" x="1976"/>
        <item m="1" x="2170"/>
        <item m="1" x="376"/>
        <item m="1" x="547"/>
        <item m="1" x="702"/>
        <item m="1" x="893"/>
        <item m="1" x="1083"/>
        <item m="1" x="1275"/>
        <item m="1" x="1462"/>
        <item m="1" x="1655"/>
        <item m="1" x="1844"/>
        <item m="1" x="2030"/>
        <item m="1" x="2217"/>
        <item m="1" x="423"/>
        <item m="1" x="588"/>
        <item m="1" x="754"/>
        <item m="1" x="942"/>
        <item m="1" x="1132"/>
        <item m="1" x="1322"/>
        <item m="1" x="1514"/>
        <item m="1" x="1702"/>
        <item m="1" x="1893"/>
        <item m="1" x="2080"/>
        <item m="1" x="288"/>
        <item m="1" x="462"/>
        <item m="1" x="854"/>
        <item m="1" x="1041"/>
        <item m="1" x="1232"/>
        <item m="1" x="1424"/>
        <item m="1" x="1616"/>
        <item m="1" x="1802"/>
        <item m="1" x="1988"/>
        <item m="1" x="2181"/>
        <item m="1" x="387"/>
        <item m="1" x="554"/>
        <item m="1" x="712"/>
        <item m="1" x="904"/>
        <item m="1" x="1095"/>
        <item m="1" x="1283"/>
        <item m="1" x="1473"/>
        <item m="1" x="1665"/>
        <item m="1" x="1856"/>
        <item m="1" x="2038"/>
        <item m="1" x="249"/>
        <item m="1" x="431"/>
        <item m="1" x="598"/>
        <item m="1" x="763"/>
        <item m="1" x="953"/>
        <item m="1" x="1144"/>
        <item m="1" x="1334"/>
        <item m="1" x="1522"/>
        <item m="1" x="1714"/>
        <item m="1" x="1904"/>
        <item m="1" x="2093"/>
        <item m="1" x="296"/>
        <item m="1" x="867"/>
        <item m="1" x="1057"/>
        <item m="1" x="1249"/>
        <item m="1" x="1440"/>
        <item m="1" x="1630"/>
        <item m="1" x="1818"/>
        <item m="1" x="2005"/>
        <item m="1" x="2196"/>
        <item m="1" x="400"/>
        <item m="1" x="567"/>
        <item m="1" x="727"/>
        <item m="1" x="917"/>
        <item m="1" x="1106"/>
        <item m="1" x="1294"/>
        <item m="1" x="1486"/>
        <item m="1" x="1678"/>
        <item m="1" x="1867"/>
        <item m="1" x="2052"/>
        <item m="1" x="262"/>
        <item m="1" x="444"/>
        <item x="1"/>
        <item x="192"/>
        <item x="193"/>
        <item x="194"/>
        <item x="195"/>
        <item x="196"/>
        <item x="197"/>
        <item x="198"/>
        <item x="199"/>
        <item x="200"/>
        <item x="202"/>
        <item x="203"/>
        <item x="204"/>
        <item x="205"/>
        <item x="206"/>
        <item x="207"/>
        <item x="208"/>
        <item x="209"/>
        <item x="210"/>
        <item x="211"/>
        <item x="212"/>
        <item x="213"/>
        <item x="214"/>
        <item x="215"/>
        <item x="216"/>
        <item x="217"/>
        <item x="218"/>
        <item x="219"/>
        <item x="220"/>
        <item x="221"/>
        <item x="201"/>
        <item x="222"/>
        <item x="223"/>
        <item x="224"/>
        <item x="225"/>
        <item x="226"/>
        <item x="227"/>
        <item x="228"/>
        <item x="229"/>
        <item x="230"/>
        <item x="231"/>
        <item x="232"/>
        <item x="233"/>
        <item x="234"/>
        <item x="235"/>
        <item x="236"/>
        <item x="237"/>
        <item x="238"/>
        <item x="239"/>
        <item x="240"/>
        <item x="241"/>
        <item x="242"/>
        <item t="default"/>
      </items>
    </pivotField>
    <pivotField showAll="0"/>
    <pivotField showAll="0"/>
    <pivotField axis="axisRow" showAll="0">
      <items count="1172">
        <item m="1" x="1118"/>
        <item m="1" x="1119"/>
        <item m="1" x="875"/>
        <item m="1" x="754"/>
        <item m="1" x="458"/>
        <item m="1" x="1083"/>
        <item m="1" x="1165"/>
        <item m="1" x="811"/>
        <item m="1" x="317"/>
        <item x="182"/>
        <item m="1" x="588"/>
        <item m="1" x="431"/>
        <item m="1" x="975"/>
        <item m="1" x="954"/>
        <item m="1" x="306"/>
        <item m="1" x="594"/>
        <item m="1" x="763"/>
        <item x="180"/>
        <item x="68"/>
        <item m="1" x="913"/>
        <item m="1" x="504"/>
        <item m="1" x="596"/>
        <item m="1" x="385"/>
        <item m="1" x="1126"/>
        <item m="1" x="359"/>
        <item m="1" x="864"/>
        <item m="1" x="949"/>
        <item m="1" x="1170"/>
        <item m="1" x="824"/>
        <item m="1" x="802"/>
        <item m="1" x="807"/>
        <item m="1" x="746"/>
        <item m="1" x="567"/>
        <item m="1" x="690"/>
        <item m="1" x="300"/>
        <item m="1" x="302"/>
        <item m="1" x="922"/>
        <item m="1" x="422"/>
        <item m="1" x="627"/>
        <item m="1" x="450"/>
        <item x="179"/>
        <item m="1" x="310"/>
        <item x="67"/>
        <item m="1" x="759"/>
        <item x="1"/>
        <item m="1" x="334"/>
        <item x="2"/>
        <item m="1" x="869"/>
        <item x="3"/>
        <item m="1" x="506"/>
        <item m="1" x="533"/>
        <item m="1" x="408"/>
        <item m="1" x="694"/>
        <item m="1" x="898"/>
        <item m="1" x="1162"/>
        <item x="50"/>
        <item x="52"/>
        <item x="51"/>
        <item m="1" x="373"/>
        <item m="1" x="1078"/>
        <item m="1" x="482"/>
        <item m="1" x="821"/>
        <item m="1" x="380"/>
        <item m="1" x="517"/>
        <item x="4"/>
        <item m="1" x="619"/>
        <item m="1" x="873"/>
        <item m="1" x="602"/>
        <item m="1" x="1150"/>
        <item x="11"/>
        <item m="1" x="724"/>
        <item m="1" x="547"/>
        <item m="1" x="339"/>
        <item m="1" x="284"/>
        <item m="1" x="895"/>
        <item m="1" x="715"/>
        <item m="1" x="1047"/>
        <item m="1" x="657"/>
        <item m="1" x="810"/>
        <item x="14"/>
        <item x="158"/>
        <item m="1" x="1071"/>
        <item m="1" x="356"/>
        <item m="1" x="597"/>
        <item m="1" x="822"/>
        <item x="159"/>
        <item m="1" x="919"/>
        <item m="1" x="396"/>
        <item x="160"/>
        <item m="1" x="616"/>
        <item m="1" x="468"/>
        <item x="161"/>
        <item m="1" x="848"/>
        <item m="1" x="290"/>
        <item x="162"/>
        <item m="1" x="1082"/>
        <item m="1" x="744"/>
        <item m="1" x="540"/>
        <item x="163"/>
        <item m="1" x="1132"/>
        <item x="164"/>
        <item m="1" x="884"/>
        <item m="1" x="464"/>
        <item x="165"/>
        <item m="1" x="351"/>
        <item x="166"/>
        <item m="1" x="323"/>
        <item m="1" x="622"/>
        <item m="1" x="532"/>
        <item m="1" x="840"/>
        <item x="22"/>
        <item m="1" x="780"/>
        <item m="1" x="970"/>
        <item x="167"/>
        <item m="1" x="745"/>
        <item x="168"/>
        <item m="1" x="401"/>
        <item x="169"/>
        <item m="1" x="839"/>
        <item x="172"/>
        <item m="1" x="1107"/>
        <item m="1" x="804"/>
        <item x="173"/>
        <item m="1" x="733"/>
        <item m="1" x="1113"/>
        <item x="214"/>
        <item x="216"/>
        <item m="1" x="959"/>
        <item m="1" x="1007"/>
        <item m="1" x="465"/>
        <item m="1" x="1008"/>
        <item m="1" x="701"/>
        <item m="1" x="633"/>
        <item m="1" x="463"/>
        <item m="1" x="702"/>
        <item m="1" x="753"/>
        <item x="43"/>
        <item m="1" x="614"/>
        <item m="1" x="1014"/>
        <item m="1" x="1133"/>
        <item m="1" x="363"/>
        <item m="1" x="286"/>
        <item m="1" x="783"/>
        <item m="1" x="316"/>
        <item m="1" x="632"/>
        <item m="1" x="423"/>
        <item m="1" x="409"/>
        <item m="1" x="712"/>
        <item m="1" x="475"/>
        <item m="1" x="536"/>
        <item m="1" x="666"/>
        <item m="1" x="961"/>
        <item x="48"/>
        <item m="1" x="1079"/>
        <item m="1" x="867"/>
        <item m="1" x="1015"/>
        <item m="1" x="708"/>
        <item m="1" x="844"/>
        <item m="1" x="522"/>
        <item x="62"/>
        <item m="1" x="1152"/>
        <item m="1" x="457"/>
        <item m="1" x="586"/>
        <item m="1" x="981"/>
        <item x="63"/>
        <item m="1" x="561"/>
        <item m="1" x="926"/>
        <item m="1" x="508"/>
        <item m="1" x="695"/>
        <item m="1" x="397"/>
        <item m="1" x="1069"/>
        <item m="1" x="876"/>
        <item m="1" x="1045"/>
        <item m="1" x="319"/>
        <item m="1" x="392"/>
        <item m="1" x="326"/>
        <item m="1" x="574"/>
        <item m="1" x="1129"/>
        <item m="1" x="535"/>
        <item m="1" x="355"/>
        <item m="1" x="383"/>
        <item m="1" x="797"/>
        <item x="123"/>
        <item m="1" x="582"/>
        <item m="1" x="766"/>
        <item x="117"/>
        <item m="1" x="636"/>
        <item m="1" x="312"/>
        <item m="1" x="663"/>
        <item x="34"/>
        <item m="1" x="691"/>
        <item m="1" x="731"/>
        <item m="1" x="337"/>
        <item m="1" x="768"/>
        <item m="1" x="509"/>
        <item x="118"/>
        <item m="1" x="985"/>
        <item m="1" x="889"/>
        <item m="1" x="736"/>
        <item x="40"/>
        <item m="1" x="613"/>
        <item m="1" x="989"/>
        <item m="1" x="430"/>
        <item x="49"/>
        <item m="1" x="660"/>
        <item m="1" x="405"/>
        <item m="1" x="1098"/>
        <item m="1" x="743"/>
        <item m="1" x="580"/>
        <item m="1" x="865"/>
        <item m="1" x="1161"/>
        <item m="1" x="620"/>
        <item m="1" x="528"/>
        <item m="1" x="432"/>
        <item m="1" x="1048"/>
        <item x="46"/>
        <item m="1" x="758"/>
        <item m="1" x="527"/>
        <item m="1" x="778"/>
        <item m="1" x="777"/>
        <item x="41"/>
        <item x="42"/>
        <item m="1" x="406"/>
        <item m="1" x="311"/>
        <item m="1" x="726"/>
        <item m="1" x="428"/>
        <item m="1" x="1086"/>
        <item m="1" x="1095"/>
        <item m="1" x="859"/>
        <item m="1" x="579"/>
        <item m="1" x="787"/>
        <item m="1" x="289"/>
        <item m="1" x="1139"/>
        <item m="1" x="652"/>
        <item m="1" x="771"/>
        <item m="1" x="831"/>
        <item x="178"/>
        <item m="1" x="553"/>
        <item m="1" x="741"/>
        <item m="1" x="738"/>
        <item m="1" x="638"/>
        <item m="1" x="1040"/>
        <item m="1" x="461"/>
        <item m="1" x="1108"/>
        <item m="1" x="659"/>
        <item m="1" x="814"/>
        <item m="1" x="798"/>
        <item x="54"/>
        <item m="1" x="951"/>
        <item x="53"/>
        <item m="1" x="280"/>
        <item m="1" x="637"/>
        <item m="1" x="830"/>
        <item m="1" x="915"/>
        <item x="55"/>
        <item m="1" x="570"/>
        <item m="1" x="331"/>
        <item m="1" x="441"/>
        <item m="1" x="686"/>
        <item m="1" x="676"/>
        <item m="1" x="936"/>
        <item x="60"/>
        <item x="59"/>
        <item x="9"/>
        <item x="61"/>
        <item m="1" x="937"/>
        <item m="1" x="493"/>
        <item m="1" x="900"/>
        <item x="0"/>
        <item x="174"/>
        <item m="1" x="1164"/>
        <item x="135"/>
        <item x="136"/>
        <item m="1" x="1102"/>
        <item m="1" x="1011"/>
        <item m="1" x="1043"/>
        <item m="1" x="362"/>
        <item x="205"/>
        <item m="1" x="697"/>
        <item x="47"/>
        <item m="1" x="513"/>
        <item m="1" x="725"/>
        <item m="1" x="968"/>
        <item m="1" x="572"/>
        <item x="18"/>
        <item x="39"/>
        <item x="21"/>
        <item x="190"/>
        <item m="1" x="575"/>
        <item m="1" x="874"/>
        <item m="1" x="648"/>
        <item m="1" x="518"/>
        <item m="1" x="855"/>
        <item x="112"/>
        <item m="1" x="918"/>
        <item m="1" x="1038"/>
        <item m="1" x="966"/>
        <item m="1" x="641"/>
        <item m="1" x="1145"/>
        <item m="1" x="1085"/>
        <item x="27"/>
        <item m="1" x="1058"/>
        <item m="1" x="469"/>
        <item x="28"/>
        <item m="1" x="617"/>
        <item m="1" x="705"/>
        <item x="29"/>
        <item m="1" x="494"/>
        <item m="1" x="324"/>
        <item m="1" x="534"/>
        <item m="1" x="483"/>
        <item x="30"/>
        <item m="1" x="495"/>
        <item m="1" x="488"/>
        <item m="1" x="1049"/>
        <item m="1" x="371"/>
        <item m="1" x="361"/>
        <item x="31"/>
        <item m="1" x="418"/>
        <item m="1" x="698"/>
        <item x="32"/>
        <item m="1" x="665"/>
        <item m="1" x="456"/>
        <item m="1" x="387"/>
        <item m="1" x="489"/>
        <item m="1" x="1027"/>
        <item m="1" x="472"/>
        <item x="199"/>
        <item m="1" x="861"/>
        <item m="1" x="443"/>
        <item m="1" x="609"/>
        <item x="33"/>
        <item x="200"/>
        <item m="1" x="1111"/>
        <item m="1" x="1072"/>
        <item m="1" x="664"/>
        <item m="1" x="845"/>
        <item m="1" x="499"/>
        <item m="1" x="646"/>
        <item x="35"/>
        <item m="1" x="1018"/>
        <item m="1" x="1154"/>
        <item m="1" x="1013"/>
        <item m="1" x="836"/>
        <item m="1" x="791"/>
        <item x="6"/>
        <item m="1" x="562"/>
        <item x="191"/>
        <item m="1" x="600"/>
        <item m="1" x="934"/>
        <item m="1" x="782"/>
        <item m="1" x="1042"/>
        <item m="1" x="841"/>
        <item m="1" x="1068"/>
        <item m="1" x="490"/>
        <item x="113"/>
        <item m="1" x="644"/>
        <item m="1" x="347"/>
        <item m="1" x="1104"/>
        <item m="1" x="642"/>
        <item m="1" x="1158"/>
        <item m="1" x="767"/>
        <item m="1" x="680"/>
        <item m="1" x="446"/>
        <item m="1" x="478"/>
        <item m="1" x="643"/>
        <item m="1" x="938"/>
        <item m="1" x="1141"/>
        <item m="1" x="976"/>
        <item x="19"/>
        <item m="1" x="1096"/>
        <item x="208"/>
        <item m="1" x="857"/>
        <item x="209"/>
        <item m="1" x="912"/>
        <item m="1" x="598"/>
        <item m="1" x="984"/>
        <item m="1" x="770"/>
        <item x="23"/>
        <item m="1" x="377"/>
        <item m="1" x="298"/>
        <item m="1" x="971"/>
        <item x="12"/>
        <item m="1" x="769"/>
        <item m="1" x="796"/>
        <item m="1" x="634"/>
        <item m="1" x="611"/>
        <item m="1" x="407"/>
        <item x="192"/>
        <item m="1" x="366"/>
        <item m="1" x="367"/>
        <item x="210"/>
        <item m="1" x="635"/>
        <item x="211"/>
        <item m="1" x="925"/>
        <item x="212"/>
        <item x="213"/>
        <item m="1" x="1032"/>
        <item m="1" x="434"/>
        <item x="215"/>
        <item m="1" x="350"/>
        <item m="1" x="1136"/>
        <item m="1" x="318"/>
        <item m="1" x="338"/>
        <item m="1" x="832"/>
        <item m="1" x="412"/>
        <item x="193"/>
        <item x="152"/>
        <item m="1" x="982"/>
        <item m="1" x="502"/>
        <item m="1" x="786"/>
        <item m="1" x="281"/>
        <item x="24"/>
        <item m="1" x="320"/>
        <item m="1" x="711"/>
        <item m="1" x="388"/>
        <item m="1" x="1002"/>
        <item m="1" x="860"/>
        <item m="1" x="569"/>
        <item x="153"/>
        <item x="194"/>
        <item m="1" x="714"/>
        <item m="1" x="1061"/>
        <item m="1" x="997"/>
        <item m="1" x="727"/>
        <item m="1" x="1035"/>
        <item m="1" x="837"/>
        <item x="13"/>
        <item m="1" x="748"/>
        <item m="1" x="293"/>
        <item m="1" x="449"/>
        <item m="1" x="315"/>
        <item m="1" x="1070"/>
        <item x="195"/>
        <item m="1" x="1031"/>
        <item x="154"/>
        <item m="1" x="740"/>
        <item m="1" x="751"/>
        <item m="1" x="1142"/>
        <item x="25"/>
        <item m="1" x="524"/>
        <item m="1" x="283"/>
        <item m="1" x="439"/>
        <item m="1" x="785"/>
        <item m="1" x="427"/>
        <item m="1" x="1065"/>
        <item m="1" x="628"/>
        <item m="1" x="571"/>
        <item m="1" x="403"/>
        <item m="1" x="958"/>
        <item m="1" x="476"/>
        <item m="1" x="1036"/>
        <item x="69"/>
        <item m="1" x="471"/>
        <item x="196"/>
        <item m="1" x="792"/>
        <item x="155"/>
        <item m="1" x="1117"/>
        <item m="1" x="480"/>
        <item x="26"/>
        <item m="1" x="1076"/>
        <item m="1" x="453"/>
        <item m="1" x="779"/>
        <item m="1" x="675"/>
        <item m="1" x="998"/>
        <item m="1" x="505"/>
        <item m="1" x="353"/>
        <item m="1" x="885"/>
        <item m="1" x="1087"/>
        <item m="1" x="404"/>
        <item m="1" x="560"/>
        <item m="1" x="842"/>
        <item m="1" x="1091"/>
        <item m="1" x="304"/>
        <item m="1" x="410"/>
        <item m="1" x="379"/>
        <item m="1" x="1157"/>
        <item x="70"/>
        <item x="197"/>
        <item m="1" x="340"/>
        <item x="156"/>
        <item m="1" x="1064"/>
        <item m="1" x="1019"/>
        <item m="1" x="789"/>
        <item m="1" x="447"/>
        <item m="1" x="563"/>
        <item x="115"/>
        <item m="1" x="992"/>
        <item m="1" x="332"/>
        <item x="187"/>
        <item x="198"/>
        <item x="7"/>
        <item m="1" x="610"/>
        <item m="1" x="623"/>
        <item m="1" x="718"/>
        <item x="141"/>
        <item m="1" x="538"/>
        <item m="1" x="905"/>
        <item x="176"/>
        <item x="129"/>
        <item m="1" x="1090"/>
        <item m="1" x="630"/>
        <item m="1" x="986"/>
        <item m="1" x="587"/>
        <item m="1" x="1057"/>
        <item m="1" x="511"/>
        <item m="1" x="612"/>
        <item m="1" x="1050"/>
        <item m="1" x="1167"/>
        <item m="1" x="467"/>
        <item m="1" x="682"/>
        <item m="1" x="429"/>
        <item m="1" x="1109"/>
        <item m="1" x="693"/>
        <item m="1" x="309"/>
        <item x="183"/>
        <item x="149"/>
        <item x="20"/>
        <item m="1" x="1094"/>
        <item m="1" x="1099"/>
        <item m="1" x="593"/>
        <item m="1" x="345"/>
        <item m="1" x="321"/>
        <item m="1" x="578"/>
        <item m="1" x="330"/>
        <item m="1" x="1009"/>
        <item m="1" x="460"/>
        <item m="1" x="626"/>
        <item x="189"/>
        <item x="188"/>
        <item m="1" x="640"/>
        <item m="1" x="911"/>
        <item m="1" x="314"/>
        <item x="147"/>
        <item x="122"/>
        <item m="1" x="557"/>
        <item m="1" x="343"/>
        <item m="1" x="591"/>
        <item m="1" x="520"/>
        <item m="1" x="1125"/>
        <item m="1" x="729"/>
        <item m="1" x="737"/>
        <item m="1" x="854"/>
        <item m="1" x="470"/>
        <item x="142"/>
        <item x="116"/>
        <item x="16"/>
        <item m="1" x="1122"/>
        <item m="1" x="530"/>
        <item x="143"/>
        <item m="1" x="301"/>
        <item m="1" x="1123"/>
        <item m="1" x="1067"/>
        <item m="1" x="565"/>
        <item m="1" x="851"/>
        <item m="1" x="344"/>
        <item x="144"/>
        <item m="1" x="728"/>
        <item x="145"/>
        <item m="1" x="531"/>
        <item m="1" x="706"/>
        <item m="1" x="606"/>
        <item m="1" x="988"/>
        <item m="1" x="1066"/>
        <item m="1" x="543"/>
        <item m="1" x="903"/>
        <item m="1" x="820"/>
        <item m="1" x="556"/>
        <item x="146"/>
        <item m="1" x="549"/>
        <item m="1" x="605"/>
        <item m="1" x="420"/>
        <item m="1" x="1121"/>
        <item m="1" x="1149"/>
        <item m="1" x="661"/>
        <item m="1" x="1003"/>
        <item m="1" x="378"/>
        <item m="1" x="603"/>
        <item x="72"/>
        <item m="1" x="843"/>
        <item x="130"/>
        <item m="1" x="1052"/>
        <item m="1" x="386"/>
        <item m="1" x="537"/>
        <item x="111"/>
        <item m="1" x="618"/>
        <item m="1" x="433"/>
        <item m="1" x="1024"/>
        <item m="1" x="590"/>
        <item m="1" x="896"/>
        <item m="1" x="717"/>
        <item x="110"/>
        <item x="177"/>
        <item x="184"/>
        <item x="150"/>
        <item m="1" x="1097"/>
        <item m="1" x="523"/>
        <item x="138"/>
        <item m="1" x="474"/>
        <item m="1" x="573"/>
        <item x="75"/>
        <item m="1" x="879"/>
        <item m="1" x="349"/>
        <item m="1" x="1053"/>
        <item x="77"/>
        <item m="1" x="1063"/>
        <item m="1" x="669"/>
        <item m="1" x="525"/>
        <item x="78"/>
        <item m="1" x="906"/>
        <item m="1" x="548"/>
        <item x="80"/>
        <item m="1" x="1166"/>
        <item m="1" x="1120"/>
        <item x="81"/>
        <item m="1" x="945"/>
        <item m="1" x="689"/>
        <item m="1" x="948"/>
        <item m="1" x="775"/>
        <item m="1" x="501"/>
        <item m="1" x="964"/>
        <item m="1" x="601"/>
        <item m="1" x="761"/>
        <item x="17"/>
        <item x="88"/>
        <item x="131"/>
        <item m="1" x="1023"/>
        <item x="15"/>
        <item m="1" x="795"/>
        <item m="1" x="672"/>
        <item m="1" x="704"/>
        <item m="1" x="956"/>
        <item x="10"/>
        <item m="1" x="292"/>
        <item m="1" x="497"/>
        <item x="203"/>
        <item m="1" x="382"/>
        <item x="185"/>
        <item x="151"/>
        <item m="1" x="868"/>
        <item m="1" x="928"/>
        <item x="139"/>
        <item x="121"/>
        <item m="1" x="756"/>
        <item x="114"/>
        <item m="1" x="969"/>
        <item x="89"/>
        <item m="1" x="414"/>
        <item x="90"/>
        <item m="1" x="1101"/>
        <item m="1" x="1105"/>
        <item m="1" x="817"/>
        <item x="94"/>
        <item m="1" x="891"/>
        <item m="1" x="890"/>
        <item x="96"/>
        <item x="98"/>
        <item m="1" x="426"/>
        <item m="1" x="952"/>
        <item m="1" x="479"/>
        <item x="99"/>
        <item m="1" x="1159"/>
        <item m="1" x="935"/>
        <item x="100"/>
        <item m="1" x="957"/>
        <item m="1" x="1046"/>
        <item x="132"/>
        <item x="8"/>
        <item m="1" x="908"/>
        <item m="1" x="452"/>
        <item m="1" x="678"/>
        <item m="1" x="921"/>
        <item m="1" x="667"/>
        <item m="1" x="592"/>
        <item m="1" x="585"/>
        <item x="101"/>
        <item m="1" x="674"/>
        <item m="1" x="673"/>
        <item m="1" x="282"/>
        <item x="103"/>
        <item m="1" x="390"/>
        <item m="1" x="1044"/>
        <item x="104"/>
        <item m="1" x="886"/>
        <item m="1" x="551"/>
        <item x="105"/>
        <item x="106"/>
        <item m="1" x="451"/>
        <item m="1" x="552"/>
        <item x="108"/>
        <item x="109"/>
        <item m="1" x="550"/>
        <item x="66"/>
        <item m="1" x="554"/>
        <item m="1" x="893"/>
        <item m="1" x="372"/>
        <item m="1" x="584"/>
        <item m="1" x="897"/>
        <item m="1" x="987"/>
        <item m="1" x="541"/>
        <item x="204"/>
        <item m="1" x="1016"/>
        <item m="1" x="749"/>
        <item x="137"/>
        <item m="1" x="419"/>
        <item m="1" x="965"/>
        <item m="1" x="521"/>
        <item n="NO CONFORMIDAD No.51:_x000a_No se evidenció la emisión de la decisión de fondo en el proceso sancionatorio ambiental adelantado en el expediente 001-2017 dentro de los 15 días siguientes al vencimiento del periodo probatorio con lo cual se vulnera el artículo " m="1" x="305"/>
        <item m="1" x="1089"/>
        <item m="1" x="604"/>
        <item m="1" x="568"/>
        <item m="1" x="295"/>
        <item m="1" x="1130"/>
        <item m="1" x="707"/>
        <item m="1" x="650"/>
        <item m="1" x="512"/>
        <item m="1" x="894"/>
        <item m="1" x="1168"/>
        <item m="1" x="1062"/>
        <item m="1" x="1077"/>
        <item m="1" x="288"/>
        <item m="1" x="354"/>
        <item m="1" x="823"/>
        <item x="186"/>
        <item m="1" x="1074"/>
        <item m="1" x="827"/>
        <item m="1" x="1143"/>
        <item m="1" x="402"/>
        <item m="1" x="352"/>
        <item m="1" x="932"/>
        <item m="1" x="809"/>
        <item m="1" x="888"/>
        <item m="1" x="972"/>
        <item m="1" x="920"/>
        <item m="1" x="1127"/>
        <item m="1" x="1030"/>
        <item m="1" x="983"/>
        <item m="1" x="835"/>
        <item m="1" x="365"/>
        <item m="1" x="816"/>
        <item m="1" x="801"/>
        <item m="1" x="742"/>
        <item m="1" x="852"/>
        <item m="1" x="1010"/>
        <item m="1" x="440"/>
        <item m="1" x="1093"/>
        <item m="1" x="1028"/>
        <item m="1" x="484"/>
        <item x="140"/>
        <item m="1" x="1039"/>
        <item m="1" x="500"/>
        <item m="1" x="1004"/>
        <item m="1" x="1041"/>
        <item m="1" x="1034"/>
        <item m="1" x="806"/>
        <item m="1" x="341"/>
        <item m="1" x="790"/>
        <item m="1" x="863"/>
        <item m="1" x="735"/>
        <item m="1" x="287"/>
        <item m="1" x="653"/>
        <item m="1" x="583"/>
        <item m="1" x="629"/>
        <item x="120"/>
        <item m="1" x="813"/>
        <item m="1" x="1060"/>
        <item m="1" x="1092"/>
        <item m="1" x="1088"/>
        <item m="1" x="760"/>
        <item m="1" x="1156"/>
        <item m="1" x="709"/>
        <item m="1" x="710"/>
        <item m="1" x="1051"/>
        <item m="1" x="1144"/>
        <item m="1" x="825"/>
        <item m="1" x="473"/>
        <item m="1" x="773"/>
        <item m="1" x="424"/>
        <item m="1" x="370"/>
        <item m="1" x="544"/>
        <item m="1" x="1110"/>
        <item m="1" x="1075"/>
        <item x="157"/>
        <item x="5"/>
        <item m="1" x="307"/>
        <item m="1" x="621"/>
        <item m="1" x="336"/>
        <item x="126"/>
        <item m="1" x="960"/>
        <item m="1" x="313"/>
        <item x="58"/>
        <item x="57"/>
        <item x="125"/>
        <item m="1" x="683"/>
        <item m="1" x="631"/>
        <item m="1" x="425"/>
        <item m="1" x="692"/>
        <item m="1" x="917"/>
        <item m="1" x="399"/>
        <item m="1" x="514"/>
        <item m="1" x="909"/>
        <item m="1" x="826"/>
        <item m="1" x="679"/>
        <item m="1" x="1000"/>
        <item m="1" x="555"/>
        <item m="1" x="389"/>
        <item m="1" x="1022"/>
        <item m="1" x="375"/>
        <item m="1" x="1155"/>
        <item m="1" x="381"/>
        <item m="1" x="400"/>
        <item m="1" x="1147"/>
        <item m="1" x="993"/>
        <item m="1" x="462"/>
        <item m="1" x="329"/>
        <item x="56"/>
        <item m="1" x="991"/>
        <item m="1" x="376"/>
        <item m="1" x="1124"/>
        <item m="1" x="1081"/>
        <item m="1" x="1153"/>
        <item m="1" x="558"/>
        <item m="1" x="649"/>
        <item m="1" x="696"/>
        <item m="1" x="850"/>
        <item m="1" x="656"/>
        <item m="1" x="812"/>
        <item m="1" x="776"/>
        <item m="1" x="503"/>
        <item m="1" x="755"/>
        <item m="1" x="878"/>
        <item m="1" x="491"/>
        <item m="1" x="977"/>
        <item m="1" x="1160"/>
        <item m="1" x="899"/>
        <item m="1" x="303"/>
        <item m="1" x="1020"/>
        <item m="1" x="391"/>
        <item x="170"/>
        <item m="1" x="333"/>
        <item m="1" x="444"/>
        <item x="171"/>
        <item x="36"/>
        <item m="1" x="681"/>
        <item m="1" x="545"/>
        <item x="37"/>
        <item m="1" x="800"/>
        <item m="1" x="723"/>
        <item m="1" x="901"/>
        <item x="181"/>
        <item m="1" x="882"/>
        <item m="1" x="624"/>
        <item m="1" x="492"/>
        <item m="1" x="415"/>
        <item m="1" x="1080"/>
        <item m="1" x="348"/>
        <item m="1" x="1106"/>
        <item m="1" x="437"/>
        <item m="1" x="847"/>
        <item m="1" x="942"/>
        <item m="1" x="929"/>
        <item m="1" x="1029"/>
        <item m="1" x="757"/>
        <item m="1" x="542"/>
        <item m="1" x="539"/>
        <item m="1" x="529"/>
        <item x="92"/>
        <item m="1" x="510"/>
        <item m="1" x="1146"/>
        <item m="1" x="833"/>
        <item m="1" x="322"/>
        <item m="1" x="1151"/>
        <item m="1" x="448"/>
        <item m="1" x="747"/>
        <item m="1" x="564"/>
        <item x="201"/>
        <item m="1" x="995"/>
        <item m="1" x="788"/>
        <item m="1" x="933"/>
        <item x="124"/>
        <item x="119"/>
        <item m="1" x="436"/>
        <item m="1" x="979"/>
        <item x="148"/>
        <item m="1" x="1005"/>
        <item m="1" x="1135"/>
        <item m="1" x="1054"/>
        <item m="1" x="924"/>
        <item m="1" x="607"/>
        <item m="1" x="1115"/>
        <item m="1" x="846"/>
        <item m="1" x="459"/>
        <item m="1" x="394"/>
        <item m="1" x="498"/>
        <item m="1" x="1140"/>
        <item m="1" x="327"/>
        <item m="1" x="625"/>
        <item x="206"/>
        <item x="207"/>
        <item m="1" x="1059"/>
        <item m="1" x="739"/>
        <item m="1" x="416"/>
        <item m="1" x="818"/>
        <item m="1" x="688"/>
        <item m="1" x="1055"/>
        <item m="1" x="940"/>
        <item m="1" x="904"/>
        <item m="1" x="856"/>
        <item x="76"/>
        <item m="1" x="364"/>
        <item m="1" x="853"/>
        <item m="1" x="1026"/>
        <item m="1" x="999"/>
        <item m="1" x="308"/>
        <item m="1" x="516"/>
        <item m="1" x="445"/>
        <item m="1" x="877"/>
        <item x="38"/>
        <item m="1" x="671"/>
        <item m="1" x="734"/>
        <item m="1" x="393"/>
        <item m="1" x="421"/>
        <item m="1" x="1001"/>
        <item m="1" x="996"/>
        <item m="1" x="871"/>
        <item m="1" x="805"/>
        <item m="1" x="907"/>
        <item m="1" x="608"/>
        <item m="1" x="299"/>
        <item m="1" x="858"/>
        <item m="1" x="1163"/>
        <item m="1" x="730"/>
        <item m="1" x="941"/>
        <item m="1" x="866"/>
        <item m="1" x="980"/>
        <item m="1" x="639"/>
        <item m="1" x="953"/>
        <item m="1" x="1025"/>
        <item m="1" x="887"/>
        <item m="1" x="955"/>
        <item m="1" x="294"/>
        <item m="1" x="297"/>
        <item m="1" x="438"/>
        <item m="1" x="668"/>
        <item x="45"/>
        <item x="44"/>
        <item m="1" x="374"/>
        <item x="217"/>
        <item m="1" x="296"/>
        <item m="1" x="834"/>
        <item m="1" x="703"/>
        <item m="1" x="645"/>
        <item m="1" x="335"/>
        <item m="1" x="1073"/>
        <item m="1" x="803"/>
        <item m="1" x="902"/>
        <item m="1" x="916"/>
        <item m="1" x="1006"/>
        <item m="1" x="576"/>
        <item x="175"/>
        <item x="127"/>
        <item m="1" x="752"/>
        <item m="1" x="1169"/>
        <item m="1" x="828"/>
        <item x="64"/>
        <item m="1" x="1114"/>
        <item m="1" x="360"/>
        <item m="1" x="328"/>
        <item m="1" x="670"/>
        <item m="1" x="1148"/>
        <item m="1" x="1056"/>
        <item m="1" x="291"/>
        <item m="1" x="862"/>
        <item m="1" x="487"/>
        <item m="1" x="1128"/>
        <item m="1" x="720"/>
        <item x="65"/>
        <item m="1" x="974"/>
        <item m="1" x="342"/>
        <item x="71"/>
        <item m="1" x="892"/>
        <item m="1" x="1084"/>
        <item m="1" x="910"/>
        <item m="1" x="658"/>
        <item x="202"/>
        <item x="128"/>
        <item m="1" x="546"/>
        <item m="1" x="599"/>
        <item m="1" x="930"/>
        <item m="1" x="963"/>
        <item x="73"/>
        <item x="74"/>
        <item m="1" x="700"/>
        <item x="79"/>
        <item x="82"/>
        <item x="83"/>
        <item x="84"/>
        <item m="1" x="967"/>
        <item x="85"/>
        <item x="86"/>
        <item m="1" x="784"/>
        <item m="1" x="838"/>
        <item x="133"/>
        <item m="1" x="950"/>
        <item m="1" x="872"/>
        <item m="1" x="721"/>
        <item m="1" x="481"/>
        <item m="1" x="466"/>
        <item m="1" x="577"/>
        <item x="87"/>
        <item x="91"/>
        <item x="93"/>
        <item x="95"/>
        <item x="97"/>
        <item x="102"/>
        <item x="107"/>
        <item m="1" x="654"/>
        <item m="1" x="765"/>
        <item m="1" x="883"/>
        <item x="134"/>
        <item m="1" x="677"/>
        <item m="1" x="647"/>
        <item m="1" x="655"/>
        <item m="1" x="829"/>
        <item m="1" x="325"/>
        <item m="1" x="880"/>
        <item m="1" x="990"/>
        <item m="1" x="369"/>
        <item m="1" x="526"/>
        <item m="1" x="1017"/>
        <item m="1" x="615"/>
        <item m="1" x="454"/>
        <item m="1" x="762"/>
        <item m="1" x="358"/>
        <item m="1" x="927"/>
        <item m="1" x="1021"/>
        <item m="1" x="722"/>
        <item m="1" x="819"/>
        <item m="1" x="793"/>
        <item m="1" x="485"/>
        <item m="1" x="978"/>
        <item m="1" x="384"/>
        <item m="1" x="931"/>
        <item m="1" x="417"/>
        <item m="1" x="486"/>
        <item m="1" x="581"/>
        <item m="1" x="515"/>
        <item m="1" x="442"/>
        <item m="1" x="651"/>
        <item m="1" x="566"/>
        <item m="1" x="1116"/>
        <item m="1" x="881"/>
        <item m="1" x="716"/>
        <item m="1" x="687"/>
        <item m="1" x="870"/>
        <item m="1" x="589"/>
        <item m="1" x="750"/>
        <item m="1" x="559"/>
        <item m="1" x="994"/>
        <item m="1" x="455"/>
        <item m="1" x="285"/>
        <item m="1" x="346"/>
        <item m="1" x="398"/>
        <item m="1" x="713"/>
        <item m="1" x="732"/>
        <item m="1" x="1033"/>
        <item m="1" x="496"/>
        <item m="1" x="685"/>
        <item m="1" x="684"/>
        <item m="1" x="279"/>
        <item m="1" x="944"/>
        <item m="1" x="943"/>
        <item m="1" x="808"/>
        <item m="1" x="849"/>
        <item m="1" x="1100"/>
        <item m="1" x="477"/>
        <item m="1" x="799"/>
        <item m="1" x="914"/>
        <item m="1" x="699"/>
        <item m="1" x="962"/>
        <item m="1" x="411"/>
        <item m="1" x="764"/>
        <item m="1" x="1012"/>
        <item m="1" x="923"/>
        <item m="1" x="507"/>
        <item m="1" x="395"/>
        <item m="1" x="413"/>
        <item m="1" x="1112"/>
        <item m="1" x="1134"/>
        <item m="1" x="947"/>
        <item m="1" x="973"/>
        <item m="1" x="435"/>
        <item m="1" x="772"/>
        <item m="1" x="662"/>
        <item m="1" x="1103"/>
        <item m="1" x="939"/>
        <item m="1" x="1137"/>
        <item m="1" x="519"/>
        <item m="1" x="794"/>
        <item m="1" x="1037"/>
        <item m="1" x="595"/>
        <item m="1" x="946"/>
        <item m="1" x="719"/>
        <item m="1" x="781"/>
        <item m="1" x="357"/>
        <item m="1" x="368"/>
        <item m="1" x="1131"/>
        <item m="1" x="774"/>
        <item m="1" x="1138"/>
        <item m="1" x="815"/>
        <item x="261"/>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2"/>
        <item x="263"/>
        <item x="264"/>
        <item x="265"/>
        <item x="266"/>
        <item x="267"/>
        <item x="268"/>
        <item x="269"/>
        <item x="270"/>
        <item x="271"/>
        <item x="272"/>
        <item x="273"/>
        <item x="274"/>
        <item x="275"/>
        <item x="276"/>
        <item x="277"/>
        <item x="278"/>
        <item t="default"/>
      </items>
    </pivotField>
    <pivotField showAll="0"/>
    <pivotField axis="axisRow" multipleItemSelectionAllowed="1" showAll="0">
      <items count="24">
        <item x="0"/>
        <item x="9"/>
        <item x="10"/>
        <item m="1" x="18"/>
        <item x="12"/>
        <item m="1" x="21"/>
        <item x="14"/>
        <item x="1"/>
        <item x="8"/>
        <item x="3"/>
        <item m="1" x="22"/>
        <item x="5"/>
        <item x="4"/>
        <item m="1" x="17"/>
        <item m="1" x="19"/>
        <item x="6"/>
        <item x="7"/>
        <item x="13"/>
        <item m="1" x="20"/>
        <item x="11"/>
        <item x="2"/>
        <item x="15"/>
        <item x="16"/>
        <item t="default"/>
      </items>
    </pivotField>
    <pivotField showAll="0"/>
    <pivotField axis="axisRow" showAll="0">
      <items count="74">
        <item sd="0" x="2"/>
        <item sd="0" x="15"/>
        <item x="11"/>
        <item x="1"/>
        <item x="18"/>
        <item x="9"/>
        <item x="19"/>
        <item m="1" x="33"/>
        <item x="17"/>
        <item x="5"/>
        <item x="16"/>
        <item x="29"/>
        <item x="30"/>
        <item m="1" x="64"/>
        <item x="4"/>
        <item x="10"/>
        <item m="1" x="61"/>
        <item x="7"/>
        <item x="12"/>
        <item x="24"/>
        <item m="1" x="41"/>
        <item m="1" x="49"/>
        <item x="25"/>
        <item x="28"/>
        <item x="13"/>
        <item m="1" x="57"/>
        <item x="14"/>
        <item m="1" x="51"/>
        <item m="1" x="43"/>
        <item m="1" x="59"/>
        <item x="3"/>
        <item m="1" x="45"/>
        <item m="1" x="67"/>
        <item m="1" x="56"/>
        <item m="1" x="62"/>
        <item m="1" x="44"/>
        <item x="8"/>
        <item m="1" x="35"/>
        <item m="1" x="52"/>
        <item m="1" x="58"/>
        <item m="1" x="34"/>
        <item m="1" x="54"/>
        <item m="1" x="39"/>
        <item m="1" x="71"/>
        <item m="1" x="63"/>
        <item m="1" x="46"/>
        <item m="1" x="60"/>
        <item m="1" x="47"/>
        <item x="21"/>
        <item m="1" x="48"/>
        <item x="6"/>
        <item m="1" x="68"/>
        <item m="1" x="42"/>
        <item m="1" x="69"/>
        <item m="1" x="72"/>
        <item m="1" x="53"/>
        <item x="23"/>
        <item m="1" x="38"/>
        <item x="22"/>
        <item m="1" x="55"/>
        <item x="0"/>
        <item m="1" x="40"/>
        <item m="1" x="70"/>
        <item m="1" x="37"/>
        <item m="1" x="65"/>
        <item x="32"/>
        <item m="1" x="50"/>
        <item m="1" x="66"/>
        <item m="1" x="36"/>
        <item x="26"/>
        <item x="20"/>
        <item x="27"/>
        <item x="31"/>
        <item t="default"/>
      </items>
    </pivotField>
    <pivotField showAll="0"/>
    <pivotField showAll="0"/>
    <pivotField showAll="0"/>
    <pivotField axis="axisRow" showAll="0">
      <items count="1472">
        <item m="1" x="1104"/>
        <item x="223"/>
        <item x="219"/>
        <item m="1" x="702"/>
        <item m="1" x="440"/>
        <item x="75"/>
        <item x="36"/>
        <item m="1" x="921"/>
        <item m="1" x="1162"/>
        <item m="1" x="425"/>
        <item m="1" x="714"/>
        <item m="1" x="347"/>
        <item m="1" x="444"/>
        <item x="23"/>
        <item m="1" x="715"/>
        <item m="1" x="1408"/>
        <item x="74"/>
        <item m="1" x="852"/>
        <item m="1" x="500"/>
        <item m="1" x="753"/>
        <item m="1" x="400"/>
        <item m="1" x="879"/>
        <item m="1" x="1114"/>
        <item m="1" x="1308"/>
        <item m="1" x="483"/>
        <item m="1" x="772"/>
        <item m="1" x="1019"/>
        <item x="69"/>
        <item m="1" x="999"/>
        <item m="1" x="1069"/>
        <item m="1" x="578"/>
        <item x="98"/>
        <item m="1" x="762"/>
        <item m="1" x="403"/>
        <item m="1" x="1128"/>
        <item m="1" x="1407"/>
        <item m="1" x="436"/>
        <item m="1" x="1283"/>
        <item m="1" x="1136"/>
        <item m="1" x="430"/>
        <item m="1" x="707"/>
        <item m="1" x="1346"/>
        <item m="1" x="970"/>
        <item m="1" x="558"/>
        <item m="1" x="1005"/>
        <item m="1" x="1191"/>
        <item m="1" x="541"/>
        <item x="96"/>
        <item x="95"/>
        <item x="97"/>
        <item m="1" x="726"/>
        <item m="1" x="486"/>
        <item x="100"/>
        <item x="101"/>
        <item x="99"/>
        <item m="1" x="763"/>
        <item m="1" x="712"/>
        <item m="1" x="1142"/>
        <item m="1" x="1071"/>
        <item m="1" x="1349"/>
        <item m="1" x="751"/>
        <item x="57"/>
        <item m="1" x="1298"/>
        <item x="56"/>
        <item m="1" x="933"/>
        <item m="1" x="504"/>
        <item m="1" x="1021"/>
        <item m="1" x="934"/>
        <item m="1" x="646"/>
        <item m="1" x="1337"/>
        <item x="49"/>
        <item x="30"/>
        <item m="1" x="808"/>
        <item m="1" x="650"/>
        <item m="1" x="1182"/>
        <item m="1" x="1259"/>
        <item x="157"/>
        <item x="186"/>
        <item x="159"/>
        <item m="1" x="1422"/>
        <item m="1" x="1206"/>
        <item m="1" x="891"/>
        <item x="59"/>
        <item x="161"/>
        <item m="1" x="716"/>
        <item m="1" x="1008"/>
        <item m="1" x="1077"/>
        <item m="1" x="1432"/>
        <item m="1" x="1240"/>
        <item x="193"/>
        <item m="1" x="1371"/>
        <item m="1" x="1209"/>
        <item x="71"/>
        <item x="171"/>
        <item x="169"/>
        <item x="172"/>
        <item m="1" x="777"/>
        <item x="176"/>
        <item m="1" x="1458"/>
        <item m="1" x="670"/>
        <item m="1" x="412"/>
        <item x="1"/>
        <item m="1" x="647"/>
        <item m="1" x="1435"/>
        <item x="174"/>
        <item m="1" x="1152"/>
        <item m="1" x="923"/>
        <item m="1" x="1228"/>
        <item m="1" x="738"/>
        <item m="1" x="610"/>
        <item m="1" x="1049"/>
        <item m="1" x="890"/>
        <item m="1" x="474"/>
        <item m="1" x="757"/>
        <item m="1" x="1043"/>
        <item m="1" x="352"/>
        <item x="158"/>
        <item x="192"/>
        <item x="26"/>
        <item x="42"/>
        <item x="64"/>
        <item m="1" x="532"/>
        <item m="1" x="860"/>
        <item m="1" x="584"/>
        <item x="6"/>
        <item x="130"/>
        <item m="1" x="542"/>
        <item m="1" x="369"/>
        <item m="1" x="580"/>
        <item m="1" x="681"/>
        <item x="121"/>
        <item x="123"/>
        <item m="1" x="721"/>
        <item m="1" x="730"/>
        <item m="1" x="926"/>
        <item m="1" x="1179"/>
        <item m="1" x="354"/>
        <item m="1" x="427"/>
        <item m="1" x="922"/>
        <item m="1" x="1395"/>
        <item m="1" x="816"/>
        <item m="1" x="951"/>
        <item m="1" x="1368"/>
        <item m="1" x="699"/>
        <item m="1" x="847"/>
        <item m="1" x="537"/>
        <item x="22"/>
        <item m="1" x="457"/>
        <item m="1" x="1025"/>
        <item x="16"/>
        <item x="33"/>
        <item m="1" x="555"/>
        <item m="1" x="1196"/>
        <item m="1" x="478"/>
        <item x="17"/>
        <item m="1" x="333"/>
        <item m="1" x="936"/>
        <item m="1" x="407"/>
        <item m="1" x="953"/>
        <item m="1" x="869"/>
        <item m="1" x="1443"/>
        <item m="1" x="358"/>
        <item m="1" x="784"/>
        <item m="1" x="1210"/>
        <item m="1" x="1185"/>
        <item m="1" x="742"/>
        <item m="1" x="881"/>
        <item m="1" x="1163"/>
        <item x="20"/>
        <item m="1" x="622"/>
        <item m="1" x="886"/>
        <item m="1" x="919"/>
        <item m="1" x="536"/>
        <item m="1" x="1106"/>
        <item m="1" x="870"/>
        <item m="1" x="1377"/>
        <item m="1" x="1004"/>
        <item m="1" x="1097"/>
        <item m="1" x="1036"/>
        <item m="1" x="913"/>
        <item x="204"/>
        <item m="1" x="1167"/>
        <item x="37"/>
        <item m="1" x="553"/>
        <item m="1" x="649"/>
        <item m="1" x="679"/>
        <item m="1" x="489"/>
        <item m="1" x="1028"/>
        <item m="1" x="710"/>
        <item m="1" x="502"/>
        <item m="1" x="470"/>
        <item m="1" x="803"/>
        <item m="1" x="1117"/>
        <item m="1" x="908"/>
        <item x="104"/>
        <item m="1" x="346"/>
        <item x="142"/>
        <item x="146"/>
        <item x="136"/>
        <item m="1" x="1382"/>
        <item m="1" x="929"/>
        <item m="1" x="1001"/>
        <item m="1" x="633"/>
        <item m="1" x="720"/>
        <item m="1" x="795"/>
        <item m="1" x="562"/>
        <item m="1" x="1287"/>
        <item m="1" x="728"/>
        <item m="1" x="1295"/>
        <item m="1" x="593"/>
        <item m="1" x="811"/>
        <item m="1" x="1211"/>
        <item m="1" x="725"/>
        <item m="1" x="1130"/>
        <item m="1" x="780"/>
        <item m="1" x="375"/>
        <item m="1" x="1190"/>
        <item m="1" x="959"/>
        <item m="1" x="731"/>
        <item m="1" x="768"/>
        <item x="13"/>
        <item m="1" x="330"/>
        <item m="1" x="1464"/>
        <item m="1" x="1095"/>
        <item m="1" x="365"/>
        <item m="1" x="973"/>
        <item m="1" x="1257"/>
        <item m="1" x="608"/>
        <item m="1" x="745"/>
        <item x="0"/>
        <item m="1" x="1155"/>
        <item m="1" x="598"/>
        <item m="1" x="1239"/>
        <item m="1" x="907"/>
        <item m="1" x="637"/>
        <item m="1" x="732"/>
        <item m="1" x="998"/>
        <item m="1" x="1115"/>
        <item m="1" x="1224"/>
        <item m="1" x="672"/>
        <item m="1" x="529"/>
        <item m="1" x="496"/>
        <item m="1" x="614"/>
        <item m="1" x="854"/>
        <item m="1" x="1014"/>
        <item m="1" x="657"/>
        <item m="1" x="398"/>
        <item m="1" x="439"/>
        <item x="203"/>
        <item x="53"/>
        <item m="1" x="1468"/>
        <item x="228"/>
        <item x="66"/>
        <item m="1" x="1247"/>
        <item m="1" x="462"/>
        <item m="1" x="1022"/>
        <item m="1" x="350"/>
        <item m="1" x="534"/>
        <item m="1" x="331"/>
        <item m="1" x="482"/>
        <item x="92"/>
        <item x="51"/>
        <item m="1" x="935"/>
        <item m="1" x="1280"/>
        <item m="1" x="741"/>
        <item m="1" x="1062"/>
        <item m="1" x="1437"/>
        <item m="1" x="423"/>
        <item m="1" x="910"/>
        <item m="1" x="1031"/>
        <item x="94"/>
        <item m="1" x="986"/>
        <item m="1" x="1350"/>
        <item m="1" x="1462"/>
        <item x="60"/>
        <item m="1" x="991"/>
        <item x="31"/>
        <item m="1" x="1358"/>
        <item x="221"/>
        <item m="1" x="1034"/>
        <item m="1" x="1087"/>
        <item m="1" x="789"/>
        <item m="1" x="1220"/>
        <item m="1" x="507"/>
        <item x="7"/>
        <item m="1" x="579"/>
        <item m="1" x="675"/>
        <item m="1" x="1345"/>
        <item x="45"/>
        <item m="1" x="599"/>
        <item m="1" x="1066"/>
        <item m="1" x="1169"/>
        <item m="1" x="1127"/>
        <item m="1" x="1065"/>
        <item m="1" x="344"/>
        <item x="180"/>
        <item m="1" x="1159"/>
        <item m="1" x="696"/>
        <item m="1" x="1403"/>
        <item m="1" x="511"/>
        <item m="1" x="1340"/>
        <item m="1" x="590"/>
        <item m="1" x="797"/>
        <item m="1" x="469"/>
        <item m="1" x="812"/>
        <item m="1" x="806"/>
        <item m="1" x="1164"/>
        <item m="1" x="1356"/>
        <item m="1" x="561"/>
        <item m="1" x="1064"/>
        <item x="208"/>
        <item x="58"/>
        <item m="1" x="604"/>
        <item x="196"/>
        <item m="1" x="1040"/>
        <item x="233"/>
        <item x="8"/>
        <item m="1" x="1047"/>
        <item m="1" x="1109"/>
        <item m="1" x="1075"/>
        <item x="40"/>
        <item m="1" x="429"/>
        <item m="1" x="835"/>
        <item m="1" x="856"/>
        <item m="1" x="516"/>
        <item m="1" x="564"/>
        <item m="1" x="964"/>
        <item m="1" x="1285"/>
        <item m="1" x="1262"/>
        <item m="1" x="989"/>
        <item x="167"/>
        <item x="111"/>
        <item x="134"/>
        <item x="11"/>
        <item x="165"/>
        <item x="184"/>
        <item x="183"/>
        <item x="188"/>
        <item m="1" x="902"/>
        <item x="25"/>
        <item m="1" x="1333"/>
        <item m="1" x="900"/>
        <item m="1" x="1002"/>
        <item m="1" x="977"/>
        <item m="1" x="1291"/>
        <item m="1" x="654"/>
        <item m="1" x="905"/>
        <item m="1" x="1441"/>
        <item m="1" x="1427"/>
        <item m="1" x="1411"/>
        <item m="1" x="1268"/>
        <item m="1" x="801"/>
        <item m="1" x="956"/>
        <item m="1" x="526"/>
        <item m="1" x="1166"/>
        <item m="1" x="519"/>
        <item m="1" x="938"/>
        <item m="1" x="853"/>
        <item m="1" x="1428"/>
        <item m="1" x="625"/>
        <item m="1" x="855"/>
        <item m="1" x="353"/>
        <item m="1" x="724"/>
        <item m="1" x="778"/>
        <item x="35"/>
        <item m="1" x="1124"/>
        <item m="1" x="361"/>
        <item m="1" x="736"/>
        <item m="1" x="1449"/>
        <item m="1" x="652"/>
        <item m="1" x="1383"/>
        <item m="1" x="700"/>
        <item m="1" x="1205"/>
        <item m="1" x="1231"/>
        <item m="1" x="438"/>
        <item m="1" x="370"/>
        <item x="191"/>
        <item x="164"/>
        <item m="1" x="899"/>
        <item m="1" x="1390"/>
        <item m="1" x="1216"/>
        <item m="1" x="1118"/>
        <item m="1" x="543"/>
        <item m="1" x="609"/>
        <item m="1" x="520"/>
        <item m="1" x="1394"/>
        <item m="1" x="569"/>
        <item m="1" x="1233"/>
        <item x="250"/>
        <item m="1" x="1302"/>
        <item m="1" x="774"/>
        <item m="1" x="950"/>
        <item m="1" x="688"/>
        <item m="1" x="651"/>
        <item m="1" x="1296"/>
        <item m="1" x="988"/>
        <item m="1" x="1305"/>
        <item m="1" x="770"/>
        <item m="1" x="914"/>
        <item m="1" x="1312"/>
        <item m="1" x="639"/>
        <item m="1" x="573"/>
        <item m="1" x="917"/>
        <item m="1" x="701"/>
        <item m="1" x="1180"/>
        <item m="1" x="461"/>
        <item m="1" x="355"/>
        <item m="1" x="349"/>
        <item m="1" x="767"/>
        <item m="1" x="719"/>
        <item m="1" x="1237"/>
        <item m="1" x="1320"/>
        <item m="1" x="992"/>
        <item m="1" x="385"/>
        <item m="1" x="660"/>
        <item m="1" x="467"/>
        <item m="1" x="1361"/>
        <item m="1" x="775"/>
        <item m="1" x="1214"/>
        <item m="1" x="1172"/>
        <item m="1" x="661"/>
        <item m="1" x="1156"/>
        <item m="1" x="792"/>
        <item m="1" x="1290"/>
        <item m="1" x="1056"/>
        <item m="1" x="673"/>
        <item m="1" x="723"/>
        <item m="1" x="1227"/>
        <item m="1" x="873"/>
        <item m="1" x="1122"/>
        <item m="1" x="1089"/>
        <item m="1" x="993"/>
        <item m="1" x="538"/>
        <item m="1" x="368"/>
        <item m="1" x="366"/>
        <item m="1" x="1416"/>
        <item x="207"/>
        <item m="1" x="804"/>
        <item m="1" x="1084"/>
        <item m="1" x="748"/>
        <item m="1" x="694"/>
        <item x="107"/>
        <item m="1" x="963"/>
        <item x="5"/>
        <item x="229"/>
        <item x="225"/>
        <item m="1" x="441"/>
        <item m="1" x="589"/>
        <item m="1" x="844"/>
        <item m="1" x="845"/>
        <item m="1" x="1053"/>
        <item x="15"/>
        <item m="1" x="1261"/>
        <item m="1" x="1309"/>
        <item m="1" x="857"/>
        <item m="1" x="485"/>
        <item m="1" x="343"/>
        <item m="1" x="960"/>
        <item m="1" x="1255"/>
        <item m="1" x="1116"/>
        <item m="1" x="1327"/>
        <item m="1" x="566"/>
        <item m="1" x="583"/>
        <item m="1" x="490"/>
        <item m="1" x="1459"/>
        <item m="1" x="1301"/>
        <item m="1" x="1188"/>
        <item m="1" x="1016"/>
        <item m="1" x="940"/>
        <item m="1" x="684"/>
        <item m="1" x="961"/>
        <item m="1" x="1258"/>
        <item x="179"/>
        <item x="235"/>
        <item x="145"/>
        <item x="140"/>
        <item m="1" x="755"/>
        <item m="1" x="630"/>
        <item m="1" x="1161"/>
        <item m="1" x="752"/>
        <item m="1" x="1328"/>
        <item m="1" x="809"/>
        <item m="1" x="373"/>
        <item x="202"/>
        <item m="1" x="687"/>
        <item x="242"/>
        <item m="1" x="1318"/>
        <item m="1" x="1057"/>
        <item m="1" x="1400"/>
        <item m="1" x="1384"/>
        <item m="1" x="892"/>
        <item x="220"/>
        <item x="137"/>
        <item m="1" x="656"/>
        <item m="1" x="450"/>
        <item m="1" x="682"/>
        <item m="1" x="883"/>
        <item m="1" x="459"/>
        <item m="1" x="1413"/>
        <item x="67"/>
        <item m="1" x="597"/>
        <item m="1" x="941"/>
        <item m="1" x="1199"/>
        <item m="1" x="817"/>
        <item m="1" x="1347"/>
        <item m="1" x="389"/>
        <item m="1" x="1238"/>
        <item m="1" x="1026"/>
        <item m="1" x="1289"/>
        <item m="1" x="1044"/>
        <item m="1" x="1135"/>
        <item m="1" x="695"/>
        <item m="1" x="1376"/>
        <item m="1" x="456"/>
        <item m="1" x="1063"/>
        <item m="1" x="503"/>
        <item m="1" x="819"/>
        <item m="1" x="396"/>
        <item m="1" x="1306"/>
        <item m="1" x="1267"/>
        <item m="1" x="1086"/>
        <item m="1" x="1091"/>
        <item m="1" x="974"/>
        <item m="1" x="623"/>
        <item m="1" x="422"/>
        <item m="1" x="1404"/>
        <item m="1" x="382"/>
        <item m="1" x="942"/>
        <item m="1" x="680"/>
        <item m="1" x="1101"/>
        <item m="1" x="1380"/>
        <item m="1" x="1193"/>
        <item m="1" x="1310"/>
        <item m="1" x="1174"/>
        <item m="1" x="1401"/>
        <item m="1" x="611"/>
        <item m="1" x="572"/>
        <item m="1" x="1207"/>
        <item m="1" x="1460"/>
        <item m="1" x="392"/>
        <item m="1" x="1055"/>
        <item x="72"/>
        <item x="73"/>
        <item m="1" x="600"/>
        <item m="1" x="1279"/>
        <item m="1" x="1060"/>
        <item m="1" x="1168"/>
        <item m="1" x="1363"/>
        <item m="1" x="1074"/>
        <item m="1" x="1388"/>
        <item m="1" x="446"/>
        <item m="1" x="1054"/>
        <item m="1" x="635"/>
        <item m="1" x="332"/>
        <item m="1" x="1405"/>
        <item m="1" x="889"/>
        <item m="1" x="893"/>
        <item m="1" x="426"/>
        <item m="1" x="644"/>
        <item m="1" x="1455"/>
        <item x="38"/>
        <item m="1" x="996"/>
        <item m="1" x="1409"/>
        <item m="1" x="1217"/>
        <item m="1" x="1406"/>
        <item m="1" x="533"/>
        <item m="1" x="404"/>
        <item m="1" x="980"/>
        <item m="1" x="556"/>
        <item m="1" x="379"/>
        <item m="1" x="1265"/>
        <item m="1" x="645"/>
        <item m="1" x="1330"/>
        <item m="1" x="1042"/>
        <item m="1" x="655"/>
        <item m="1" x="709"/>
        <item m="1" x="1092"/>
        <item m="1" x="567"/>
        <item m="1" x="1080"/>
        <item m="1" x="1256"/>
        <item m="1" x="796"/>
        <item m="1" x="518"/>
        <item m="1" x="833"/>
        <item m="1" x="759"/>
        <item m="1" x="1425"/>
        <item x="200"/>
        <item m="1" x="1083"/>
        <item m="1" x="1274"/>
        <item m="1" x="525"/>
        <item m="1" x="1414"/>
        <item m="1" x="896"/>
        <item m="1" x="419"/>
        <item m="1" x="1397"/>
        <item m="1" x="1035"/>
        <item m="1" x="872"/>
        <item m="1" x="885"/>
        <item m="1" x="1457"/>
        <item x="216"/>
        <item m="1" x="606"/>
        <item x="198"/>
        <item x="153"/>
        <item m="1" x="871"/>
        <item m="1" x="362"/>
        <item x="201"/>
        <item m="1" x="565"/>
        <item m="1" x="576"/>
        <item x="247"/>
        <item x="244"/>
        <item x="175"/>
        <item m="1" x="509"/>
        <item m="1" x="524"/>
        <item m="1" x="968"/>
        <item m="1" x="783"/>
        <item x="85"/>
        <item m="1" x="510"/>
        <item m="1" x="1378"/>
        <item m="1" x="1024"/>
        <item m="1" x="530"/>
        <item m="1" x="906"/>
        <item m="1" x="729"/>
        <item m="1" x="1090"/>
        <item m="1" x="493"/>
        <item m="1" x="842"/>
        <item m="1" x="338"/>
        <item m="1" x="1364"/>
        <item m="1" x="1144"/>
        <item m="1" x="830"/>
        <item m="1" x="1148"/>
        <item m="1" x="1303"/>
        <item m="1" x="722"/>
        <item m="1" x="790"/>
        <item m="1" x="574"/>
        <item m="1" x="788"/>
        <item m="1" x="1100"/>
        <item m="1" x="1300"/>
        <item m="1" x="554"/>
        <item x="108"/>
        <item m="1" x="487"/>
        <item m="1" x="374"/>
        <item m="1" x="1248"/>
        <item m="1" x="1420"/>
        <item m="1" x="740"/>
        <item m="1" x="424"/>
        <item m="1" x="1445"/>
        <item m="1" x="882"/>
        <item m="1" x="1366"/>
        <item m="1" x="1105"/>
        <item m="1" x="957"/>
        <item m="1" x="1469"/>
        <item x="32"/>
        <item x="44"/>
        <item x="41"/>
        <item x="29"/>
        <item x="34"/>
        <item m="1" x="1386"/>
        <item m="1" x="570"/>
        <item x="48"/>
        <item m="1" x="689"/>
        <item x="114"/>
        <item x="115"/>
        <item m="1" x="1263"/>
        <item x="206"/>
        <item x="187"/>
        <item m="1" x="1373"/>
        <item x="63"/>
        <item x="181"/>
        <item x="177"/>
        <item m="1" x="1195"/>
        <item m="1" x="1448"/>
        <item m="1" x="1198"/>
        <item m="1" x="1341"/>
        <item m="1" x="1269"/>
        <item m="1" x="739"/>
        <item x="10"/>
        <item m="1" x="481"/>
        <item m="1" x="531"/>
        <item m="1" x="1171"/>
        <item m="1" x="1286"/>
        <item x="109"/>
        <item m="1" x="405"/>
        <item m="1" x="1292"/>
        <item m="1" x="548"/>
        <item m="1" x="981"/>
        <item m="1" x="834"/>
        <item m="1" x="1226"/>
        <item m="1" x="1202"/>
        <item m="1" x="1396"/>
        <item m="1" x="1402"/>
        <item m="1" x="683"/>
        <item m="1" x="1120"/>
        <item m="1" x="1234"/>
        <item m="1" x="1103"/>
        <item m="1" x="836"/>
        <item m="1" x="1153"/>
        <item m="1" x="864"/>
        <item m="1" x="1260"/>
        <item m="1" x="1451"/>
        <item m="1" x="862"/>
        <item m="1" x="1355"/>
        <item m="1" x="1307"/>
        <item m="1" x="1410"/>
        <item m="1" x="820"/>
        <item m="1" x="1399"/>
        <item m="1" x="837"/>
        <item m="1" x="851"/>
        <item x="18"/>
        <item m="1" x="1436"/>
        <item m="1" x="632"/>
        <item m="1" x="571"/>
        <item m="1" x="463"/>
        <item m="1" x="1315"/>
        <item m="1" x="380"/>
        <item m="1" x="1461"/>
        <item m="1" x="626"/>
        <item m="1" x="747"/>
        <item m="1" x="990"/>
        <item m="1" x="413"/>
        <item m="1" x="557"/>
        <item m="1" x="551"/>
        <item m="1" x="1344"/>
        <item m="1" x="1149"/>
        <item x="215"/>
        <item m="1" x="464"/>
        <item m="1" x="686"/>
        <item m="1" x="1222"/>
        <item m="1" x="825"/>
        <item m="1" x="605"/>
        <item m="1" x="591"/>
        <item m="1" x="602"/>
        <item m="1" x="1412"/>
        <item m="1" x="1431"/>
        <item m="1" x="1338"/>
        <item x="65"/>
        <item m="1" x="1381"/>
        <item m="1" x="627"/>
        <item m="1" x="401"/>
        <item m="1" x="861"/>
        <item m="1" x="831"/>
        <item x="241"/>
        <item x="84"/>
        <item x="240"/>
        <item x="211"/>
        <item m="1" x="947"/>
        <item x="199"/>
        <item m="1" x="1189"/>
        <item m="1" x="1134"/>
        <item m="1" x="1438"/>
        <item m="1" x="1225"/>
        <item m="1" x="631"/>
        <item m="1" x="653"/>
        <item m="1" x="1325"/>
        <item m="1" x="568"/>
        <item x="245"/>
        <item x="246"/>
        <item m="1" x="550"/>
        <item m="1" x="1067"/>
        <item m="1" x="1392"/>
        <item m="1" x="912"/>
        <item m="1" x="1329"/>
        <item m="1" x="668"/>
        <item x="209"/>
        <item m="1" x="824"/>
        <item m="1" x="513"/>
        <item m="1" x="1352"/>
        <item m="1" x="367"/>
        <item m="1" x="1165"/>
        <item x="232"/>
        <item m="1" x="499"/>
        <item m="1" x="1096"/>
        <item m="1" x="563"/>
        <item m="1" x="1126"/>
        <item m="1" x="849"/>
        <item m="1" x="1157"/>
        <item m="1" x="468"/>
        <item m="1" x="1138"/>
        <item m="1" x="619"/>
        <item m="1" x="1006"/>
        <item m="1" x="1370"/>
        <item m="1" x="1147"/>
        <item m="1" x="1251"/>
        <item m="1" x="1112"/>
        <item m="1" x="859"/>
        <item m="1" x="621"/>
        <item m="1" x="435"/>
        <item x="55"/>
        <item m="1" x="410"/>
        <item m="1" x="704"/>
        <item m="1" x="705"/>
        <item x="239"/>
        <item m="1" x="713"/>
        <item m="1" x="1137"/>
        <item m="1" x="1379"/>
        <item m="1" x="442"/>
        <item m="1" x="521"/>
        <item m="1" x="799"/>
        <item m="1" x="1313"/>
        <item m="1" x="1372"/>
        <item x="80"/>
        <item x="82"/>
        <item x="88"/>
        <item x="89"/>
        <item x="87"/>
        <item m="1" x="586"/>
        <item m="1" x="678"/>
        <item m="1" x="1045"/>
        <item m="1" x="1241"/>
        <item m="1" x="455"/>
        <item m="1" x="1278"/>
        <item m="1" x="955"/>
        <item m="1" x="718"/>
        <item m="1" x="693"/>
        <item m="1" x="1357"/>
        <item m="1" x="983"/>
        <item m="1" x="1038"/>
        <item m="1" x="814"/>
        <item m="1" x="937"/>
        <item x="226"/>
        <item m="1" x="1108"/>
        <item m="1" x="1467"/>
        <item m="1" x="395"/>
        <item m="1" x="1204"/>
        <item m="1" x="874"/>
        <item m="1" x="764"/>
        <item m="1" x="497"/>
        <item m="1" x="1277"/>
        <item m="1" x="363"/>
        <item x="230"/>
        <item m="1" x="779"/>
        <item m="1" x="466"/>
        <item m="1" x="535"/>
        <item m="1" x="617"/>
        <item m="1" x="399"/>
        <item m="1" x="843"/>
        <item m="1" x="390"/>
        <item m="1" x="1099"/>
        <item m="1" x="1121"/>
        <item m="1" x="473"/>
        <item m="1" x="377"/>
        <item m="1" x="897"/>
        <item m="1" x="1331"/>
        <item m="1" x="954"/>
        <item m="1" x="498"/>
        <item x="227"/>
        <item m="1" x="601"/>
        <item x="224"/>
        <item m="1" x="596"/>
        <item m="1" x="1088"/>
        <item x="21"/>
        <item m="1" x="743"/>
        <item m="1" x="807"/>
        <item m="1" x="1009"/>
        <item m="1" x="1335"/>
        <item m="1" x="479"/>
        <item m="1" x="1463"/>
        <item m="1" x="1132"/>
        <item m="1" x="1213"/>
        <item m="1" x="818"/>
        <item m="1" x="802"/>
        <item m="1" x="616"/>
        <item m="1" x="669"/>
        <item m="1" x="794"/>
        <item m="1" x="592"/>
        <item m="1" x="1013"/>
        <item m="1" x="378"/>
        <item m="1" x="761"/>
        <item m="1" x="1158"/>
        <item m="1" x="1223"/>
        <item m="1" x="1316"/>
        <item m="1" x="539"/>
        <item m="1" x="822"/>
        <item x="120"/>
        <item m="1" x="952"/>
        <item m="1" x="962"/>
        <item m="1" x="443"/>
        <item m="1" x="356"/>
        <item m="1" x="414"/>
        <item m="1" x="1374"/>
        <item m="1" x="1465"/>
        <item m="1" x="978"/>
        <item x="138"/>
        <item m="1" x="1273"/>
        <item m="1" x="1434"/>
        <item m="1" x="782"/>
        <item m="1" x="932"/>
        <item m="1" x="863"/>
        <item m="1" x="685"/>
        <item m="1" x="826"/>
        <item x="127"/>
        <item m="1" x="663"/>
        <item m="1" x="985"/>
        <item m="1" x="1342"/>
        <item m="1" x="582"/>
        <item m="1" x="945"/>
        <item m="1" x="813"/>
        <item m="1" x="823"/>
        <item m="1" x="840"/>
        <item m="1" x="735"/>
        <item m="1" x="666"/>
        <item m="1" x="781"/>
        <item m="1" x="832"/>
        <item m="1" x="1264"/>
        <item m="1" x="1253"/>
        <item x="116"/>
        <item m="1" x="475"/>
        <item m="1" x="1041"/>
        <item m="1" x="1102"/>
        <item m="1" x="909"/>
        <item x="68"/>
        <item x="126"/>
        <item x="122"/>
        <item x="128"/>
        <item m="1" x="867"/>
        <item x="78"/>
        <item x="79"/>
        <item m="1" x="1453"/>
        <item m="1" x="877"/>
        <item m="1" x="1319"/>
        <item m="1" x="1079"/>
        <item m="1" x="1387"/>
        <item m="1" x="433"/>
        <item m="1" x="931"/>
        <item m="1" x="1113"/>
        <item m="1" x="1129"/>
        <item m="1" x="1254"/>
        <item m="1" x="664"/>
        <item m="1" x="643"/>
        <item m="1" x="667"/>
        <item m="1" x="394"/>
        <item m="1" x="984"/>
        <item x="237"/>
        <item m="1" x="1252"/>
        <item x="151"/>
        <item x="147"/>
        <item x="149"/>
        <item x="141"/>
        <item m="1" x="875"/>
        <item m="1" x="1000"/>
        <item m="1" x="868"/>
        <item m="1" x="758"/>
        <item m="1" x="1419"/>
        <item m="1" x="1321"/>
        <item m="1" x="918"/>
        <item m="1" x="1111"/>
        <item m="1" x="1323"/>
        <item m="1" x="987"/>
        <item m="1" x="971"/>
        <item m="1" x="1175"/>
        <item m="1" x="1085"/>
        <item m="1" x="1244"/>
        <item m="1" x="1447"/>
        <item m="1" x="618"/>
        <item x="43"/>
        <item m="1" x="629"/>
        <item m="1" x="787"/>
        <item x="110"/>
        <item m="1" x="846"/>
        <item x="133"/>
        <item m="1" x="364"/>
        <item m="1" x="765"/>
        <item m="1" x="997"/>
        <item m="1" x="634"/>
        <item m="1" x="903"/>
        <item x="182"/>
        <item m="1" x="1433"/>
        <item m="1" x="760"/>
        <item m="1" x="335"/>
        <item m="1" x="1454"/>
        <item m="1" x="494"/>
        <item m="1" x="1050"/>
        <item x="77"/>
        <item m="1" x="1375"/>
        <item m="1" x="1059"/>
        <item x="27"/>
        <item m="1" x="1393"/>
        <item m="1" x="1271"/>
        <item m="1" x="1215"/>
        <item m="1" x="1322"/>
        <item m="1" x="1073"/>
        <item m="1" x="1343"/>
        <item m="1" x="1010"/>
        <item m="1" x="1076"/>
        <item m="1" x="1229"/>
        <item m="1" x="1230"/>
        <item m="1" x="480"/>
        <item m="1" x="982"/>
        <item m="1" x="827"/>
        <item x="135"/>
        <item x="152"/>
        <item x="143"/>
        <item m="1" x="1218"/>
        <item m="1" x="336"/>
        <item m="1" x="1046"/>
        <item m="1" x="1082"/>
        <item m="1" x="1450"/>
        <item m="1" x="1110"/>
        <item m="1" x="749"/>
        <item x="214"/>
        <item x="236"/>
        <item m="1" x="448"/>
        <item m="1" x="1446"/>
        <item m="1" x="501"/>
        <item m="1" x="460"/>
        <item m="1" x="1415"/>
        <item m="1" x="1424"/>
        <item m="1" x="949"/>
        <item m="1" x="1052"/>
        <item m="1" x="372"/>
        <item m="1" x="588"/>
        <item m="1" x="458"/>
        <item m="1" x="887"/>
        <item m="1" x="1070"/>
        <item x="90"/>
        <item m="1" x="615"/>
        <item m="1" x="925"/>
        <item x="39"/>
        <item m="1" x="641"/>
        <item m="1" x="1023"/>
        <item m="1" x="1281"/>
        <item x="14"/>
        <item m="1" x="1081"/>
        <item m="1" x="880"/>
        <item m="1" x="850"/>
        <item m="1" x="540"/>
        <item x="118"/>
        <item x="125"/>
        <item m="1" x="976"/>
        <item m="1" x="1131"/>
        <item x="119"/>
        <item m="1" x="965"/>
        <item m="1" x="1317"/>
        <item m="1" x="453"/>
        <item x="28"/>
        <item x="243"/>
        <item x="195"/>
        <item x="190"/>
        <item x="163"/>
        <item m="1" x="1324"/>
        <item m="1" x="1418"/>
        <item m="1" x="595"/>
        <item x="213"/>
        <item m="1" x="1027"/>
        <item m="1" x="452"/>
        <item x="106"/>
        <item x="144"/>
        <item x="148"/>
        <item x="150"/>
        <item x="139"/>
        <item x="46"/>
        <item m="1" x="449"/>
        <item x="189"/>
        <item m="1" x="1032"/>
        <item m="1" x="549"/>
        <item m="1" x="1360"/>
        <item m="1" x="411"/>
        <item m="1" x="585"/>
        <item m="1" x="603"/>
        <item m="1" x="898"/>
        <item m="1" x="552"/>
        <item m="1" x="383"/>
        <item m="1" x="408"/>
        <item m="1" x="512"/>
        <item m="1" x="756"/>
        <item m="1" x="434"/>
        <item m="1" x="773"/>
        <item m="1" x="876"/>
        <item x="91"/>
        <item m="1" x="1200"/>
        <item m="1" x="878"/>
        <item x="76"/>
        <item x="83"/>
        <item x="81"/>
        <item m="1" x="946"/>
        <item m="1" x="421"/>
        <item m="1" x="1184"/>
        <item m="1" x="1242"/>
        <item m="1" x="671"/>
        <item m="1" x="1354"/>
        <item m="1" x="1348"/>
        <item m="1" x="432"/>
        <item x="103"/>
        <item m="1" x="975"/>
        <item m="1" x="1186"/>
        <item x="3"/>
        <item x="2"/>
        <item m="1" x="746"/>
        <item m="1" x="750"/>
        <item m="1" x="1015"/>
        <item m="1" x="638"/>
        <item m="1" x="866"/>
        <item x="54"/>
        <item m="1" x="793"/>
        <item m="1" x="911"/>
        <item m="1" x="1093"/>
        <item x="47"/>
        <item m="1" x="1007"/>
        <item m="1" x="1332"/>
        <item m="1" x="1197"/>
        <item x="105"/>
        <item x="70"/>
        <item m="1" x="754"/>
        <item m="1" x="1294"/>
        <item m="1" x="1151"/>
        <item m="1" x="376"/>
        <item x="52"/>
        <item m="1" x="360"/>
        <item m="1" x="1391"/>
        <item m="1" x="894"/>
        <item m="1" x="492"/>
        <item m="1" x="1078"/>
        <item m="1" x="966"/>
        <item m="1" x="488"/>
        <item m="1" x="409"/>
        <item m="1" x="386"/>
        <item m="1" x="1426"/>
        <item m="1" x="1029"/>
        <item m="1" x="465"/>
        <item x="93"/>
        <item m="1" x="527"/>
        <item m="1" x="1192"/>
        <item m="1" x="357"/>
        <item m="1" x="1362"/>
        <item m="1" x="676"/>
        <item m="1" x="508"/>
        <item m="1" x="1452"/>
        <item m="1" x="636"/>
        <item x="222"/>
        <item m="1" x="484"/>
        <item x="231"/>
        <item m="1" x="546"/>
        <item m="1" x="1058"/>
        <item m="1" x="717"/>
        <item m="1" x="528"/>
        <item x="218"/>
        <item m="1" x="1068"/>
        <item m="1" x="1119"/>
        <item m="1" x="351"/>
        <item m="1" x="786"/>
        <item x="102"/>
        <item m="1" x="587"/>
        <item m="1" x="791"/>
        <item m="1" x="1037"/>
        <item m="1" x="848"/>
        <item x="86"/>
        <item m="1" x="1385"/>
        <item m="1" x="514"/>
        <item m="1" x="1249"/>
        <item m="1" x="1018"/>
        <item m="1" x="1150"/>
        <item m="1" x="506"/>
        <item m="1" x="1336"/>
        <item m="1" x="1187"/>
        <item m="1" x="417"/>
        <item m="1" x="771"/>
        <item m="1" x="1266"/>
        <item m="1" x="1398"/>
        <item m="1" x="495"/>
        <item m="1" x="1154"/>
        <item m="1" x="1282"/>
        <item m="1" x="1098"/>
        <item m="1" x="642"/>
        <item m="1" x="345"/>
        <item m="1" x="1293"/>
        <item m="1" x="690"/>
        <item m="1" x="371"/>
        <item m="1" x="829"/>
        <item m="1" x="828"/>
        <item m="1" x="1304"/>
        <item m="1" x="1359"/>
        <item m="1" x="381"/>
        <item m="1" x="648"/>
        <item m="1" x="1311"/>
        <item m="1" x="1177"/>
        <item m="1" x="1212"/>
        <item m="1" x="915"/>
        <item m="1" x="662"/>
        <item m="1" x="1178"/>
        <item m="1" x="340"/>
        <item m="1" x="445"/>
        <item x="217"/>
        <item m="1" x="1017"/>
        <item m="1" x="388"/>
        <item m="1" x="706"/>
        <item m="1" x="1456"/>
        <item m="1" x="384"/>
        <item m="1" x="994"/>
        <item m="1" x="698"/>
        <item x="212"/>
        <item m="1" x="798"/>
        <item x="168"/>
        <item m="1" x="920"/>
        <item m="1" x="1334"/>
        <item x="160"/>
        <item x="156"/>
        <item m="1" x="1170"/>
        <item x="166"/>
        <item x="61"/>
        <item x="162"/>
        <item m="1" x="967"/>
        <item m="1" x="1003"/>
        <item x="194"/>
        <item m="1" x="1236"/>
        <item x="154"/>
        <item m="1" x="924"/>
        <item m="1" x="821"/>
        <item m="1" x="927"/>
        <item m="1" x="1051"/>
        <item x="234"/>
        <item x="19"/>
        <item x="170"/>
        <item x="173"/>
        <item x="210"/>
        <item x="50"/>
        <item m="1" x="658"/>
        <item x="185"/>
        <item m="1" x="451"/>
        <item m="1" x="769"/>
        <item m="1" x="575"/>
        <item m="1" x="1146"/>
        <item x="9"/>
        <item m="1" x="697"/>
        <item m="1" x="884"/>
        <item m="1" x="1145"/>
        <item m="1" x="1275"/>
        <item x="131"/>
        <item m="1" x="1442"/>
        <item m="1" x="1030"/>
        <item m="1" x="737"/>
        <item m="1" x="420"/>
        <item m="1" x="613"/>
        <item m="1" x="1072"/>
        <item m="1" x="1141"/>
        <item m="1" x="517"/>
        <item m="1" x="1276"/>
        <item m="1" x="901"/>
        <item m="1" x="943"/>
        <item x="24"/>
        <item m="1" x="1020"/>
        <item m="1" x="359"/>
        <item x="129"/>
        <item m="1" x="391"/>
        <item m="1" x="1297"/>
        <item m="1" x="416"/>
        <item m="1" x="1235"/>
        <item m="1" x="431"/>
        <item m="1" x="337"/>
        <item m="1" x="387"/>
        <item m="1" x="1367"/>
        <item m="1" x="805"/>
        <item m="1" x="515"/>
        <item m="1" x="969"/>
        <item m="1" x="839"/>
        <item m="1" x="776"/>
        <item m="1" x="916"/>
        <item x="113"/>
        <item x="112"/>
        <item m="1" x="341"/>
        <item m="1" x="523"/>
        <item m="1" x="865"/>
        <item m="1" x="972"/>
        <item m="1" x="1125"/>
        <item m="1" x="1284"/>
        <item m="1" x="476"/>
        <item x="249"/>
        <item m="1" x="958"/>
        <item m="1" x="607"/>
        <item m="1" x="348"/>
        <item m="1" x="838"/>
        <item m="1" x="1326"/>
        <item m="1" x="640"/>
        <item m="1" x="1353"/>
        <item m="1" x="703"/>
        <item m="1" x="1219"/>
        <item m="1" x="785"/>
        <item m="1" x="471"/>
        <item m="1" x="342"/>
        <item m="1" x="1173"/>
        <item m="1" x="1181"/>
        <item m="1" x="334"/>
        <item m="1" x="1466"/>
        <item m="1" x="1201"/>
        <item m="1" x="939"/>
        <item m="1" x="1140"/>
        <item m="1" x="1470"/>
        <item m="1" x="581"/>
        <item m="1" x="406"/>
        <item m="1" x="1369"/>
        <item m="1" x="472"/>
        <item m="1" x="810"/>
        <item m="1" x="628"/>
        <item m="1" x="1048"/>
        <item m="1" x="1107"/>
        <item m="1" x="674"/>
        <item m="1" x="1246"/>
        <item m="1" x="1299"/>
        <item m="1" x="1143"/>
        <item m="1" x="800"/>
        <item m="1" x="1439"/>
        <item m="1" x="522"/>
        <item m="1" x="1208"/>
        <item m="1" x="418"/>
        <item m="1" x="1245"/>
        <item m="1" x="1314"/>
        <item m="1" x="559"/>
        <item m="1" x="944"/>
        <item x="178"/>
        <item x="205"/>
        <item m="1" x="491"/>
        <item m="1" x="1423"/>
        <item m="1" x="1389"/>
        <item m="1" x="620"/>
        <item m="1" x="677"/>
        <item m="1" x="402"/>
        <item m="1" x="397"/>
        <item m="1" x="560"/>
        <item m="1" x="895"/>
        <item m="1" x="393"/>
        <item m="1" x="841"/>
        <item m="1" x="1221"/>
        <item m="1" x="1339"/>
        <item m="1" x="547"/>
        <item m="1" x="544"/>
        <item m="1" x="1444"/>
        <item m="1" x="1270"/>
        <item m="1" x="727"/>
        <item m="1" x="665"/>
        <item x="238"/>
        <item m="1" x="1123"/>
        <item m="1" x="692"/>
        <item m="1" x="437"/>
        <item x="124"/>
        <item m="1" x="995"/>
        <item m="1" x="1417"/>
        <item m="1" x="577"/>
        <item m="1" x="930"/>
        <item m="1" x="1203"/>
        <item m="1" x="766"/>
        <item m="1" x="505"/>
        <item m="1" x="1061"/>
        <item m="1" x="624"/>
        <item m="1" x="734"/>
        <item m="1" x="979"/>
        <item m="1" x="612"/>
        <item m="1" x="428"/>
        <item m="1" x="711"/>
        <item m="1" x="1176"/>
        <item m="1" x="1421"/>
        <item m="1" x="339"/>
        <item x="12"/>
        <item m="1" x="1183"/>
        <item x="62"/>
        <item m="1" x="1039"/>
        <item m="1" x="545"/>
        <item m="1" x="948"/>
        <item m="1" x="1160"/>
        <item m="1" x="928"/>
        <item m="1" x="415"/>
        <item m="1" x="1250"/>
        <item m="1" x="733"/>
        <item m="1" x="1139"/>
        <item m="1" x="1430"/>
        <item m="1" x="1232"/>
        <item m="1" x="1094"/>
        <item m="1" x="1133"/>
        <item m="1" x="1194"/>
        <item m="1" x="454"/>
        <item m="1" x="1440"/>
        <item m="1" x="1351"/>
        <item m="1" x="888"/>
        <item m="1" x="1033"/>
        <item m="1" x="447"/>
        <item x="197"/>
        <item m="1" x="815"/>
        <item m="1" x="1243"/>
        <item m="1" x="1365"/>
        <item x="155"/>
        <item x="248"/>
        <item x="4"/>
        <item m="1" x="858"/>
        <item m="1" x="1429"/>
        <item x="132"/>
        <item m="1" x="1011"/>
        <item m="1" x="1012"/>
        <item m="1" x="708"/>
        <item m="1" x="691"/>
        <item m="1" x="904"/>
        <item m="1" x="659"/>
        <item m="1" x="594"/>
        <item m="1" x="1288"/>
        <item m="1" x="477"/>
        <item m="1" x="1272"/>
        <item m="1" x="329"/>
        <item m="1" x="744"/>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117"/>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t="default"/>
      </items>
    </pivotField>
    <pivotField showAll="0"/>
    <pivotField axis="axisPage" multipleItemSelectionAllowed="1" showAll="0">
      <items count="184">
        <item m="1" x="55"/>
        <item m="1" x="120"/>
        <item m="1" x="175"/>
        <item m="1" x="124"/>
        <item m="1" x="77"/>
        <item m="1" x="97"/>
        <item m="1" x="51"/>
        <item m="1" x="125"/>
        <item m="1" x="152"/>
        <item m="1" x="60"/>
        <item m="1" x="67"/>
        <item m="1" x="78"/>
        <item m="1" x="98"/>
        <item m="1" x="137"/>
        <item m="1" x="162"/>
        <item m="1" x="154"/>
        <item m="1" x="150"/>
        <item m="1" x="110"/>
        <item m="1" x="180"/>
        <item m="1" x="61"/>
        <item m="1" x="164"/>
        <item m="1" x="121"/>
        <item m="1" x="83"/>
        <item m="1" x="81"/>
        <item m="1" x="105"/>
        <item m="1" x="103"/>
        <item m="1" x="133"/>
        <item m="1" x="171"/>
        <item m="1" x="167"/>
        <item m="1" x="131"/>
        <item m="1" x="88"/>
        <item m="1" x="157"/>
        <item m="1" x="122"/>
        <item m="1" x="138"/>
        <item m="1" x="173"/>
        <item m="1" x="135"/>
        <item m="1" x="126"/>
        <item m="1" x="56"/>
        <item m="1" x="80"/>
        <item m="1" x="52"/>
        <item m="1" x="159"/>
        <item m="1" x="100"/>
        <item m="1" x="168"/>
        <item m="1" x="129"/>
        <item m="1" x="89"/>
        <item m="1" x="155"/>
        <item m="1" x="151"/>
        <item m="1" x="116"/>
        <item m="1" x="181"/>
        <item m="1" x="141"/>
        <item m="1" x="113"/>
        <item m="1" x="178"/>
        <item m="1" x="99"/>
        <item m="1" x="95"/>
        <item m="1" x="62"/>
        <item m="1" x="165"/>
        <item m="1" x="59"/>
        <item m="1" x="84"/>
        <item m="1" x="82"/>
        <item m="1" x="147"/>
        <item m="1" x="108"/>
        <item m="1" x="74"/>
        <item m="1" x="70"/>
        <item m="1" x="134"/>
        <item m="1" x="72"/>
        <item m="1" x="68"/>
        <item m="1" x="93"/>
        <item m="1" x="132"/>
        <item m="1" x="58"/>
        <item m="1" x="158"/>
        <item x="12"/>
        <item m="1" x="177"/>
        <item m="1" x="139"/>
        <item m="1" x="112"/>
        <item m="1" x="106"/>
        <item m="1" x="71"/>
        <item m="1" x="176"/>
        <item m="1" x="92"/>
        <item m="1" x="64"/>
        <item m="1" x="128"/>
        <item m="1" x="169"/>
        <item m="1" x="57"/>
        <item m="1" x="54"/>
        <item x="6"/>
        <item m="1" x="53"/>
        <item m="1" x="160"/>
        <item m="1" x="102"/>
        <item m="1" x="91"/>
        <item x="16"/>
        <item x="13"/>
        <item m="1" x="153"/>
        <item m="1" x="114"/>
        <item m="1" x="50"/>
        <item m="1" x="146"/>
        <item m="1" x="107"/>
        <item m="1" x="73"/>
        <item m="1" x="182"/>
        <item m="1" x="143"/>
        <item m="1" x="115"/>
        <item m="1" x="149"/>
        <item m="1" x="148"/>
        <item m="1" x="75"/>
        <item m="1" x="144"/>
        <item m="1" x="179"/>
        <item m="1" x="101"/>
        <item m="1" x="94"/>
        <item m="1" x="65"/>
        <item m="1" x="63"/>
        <item m="1" x="166"/>
        <item m="1" x="172"/>
        <item m="1" x="136"/>
        <item m="1" x="90"/>
        <item m="1" x="85"/>
        <item m="1" x="123"/>
        <item m="1" x="119"/>
        <item m="1" x="109"/>
        <item x="24"/>
        <item m="1" x="117"/>
        <item m="1" x="79"/>
        <item m="1" x="76"/>
        <item m="1" x="111"/>
        <item m="1" x="145"/>
        <item m="1" x="104"/>
        <item m="1" x="142"/>
        <item m="1" x="140"/>
        <item m="1" x="174"/>
        <item m="1" x="170"/>
        <item x="1"/>
        <item m="1" x="69"/>
        <item m="1" x="96"/>
        <item x="11"/>
        <item x="5"/>
        <item m="1" x="161"/>
        <item m="1" x="86"/>
        <item x="17"/>
        <item x="15"/>
        <item x="29"/>
        <item x="9"/>
        <item x="14"/>
        <item m="1" x="163"/>
        <item x="21"/>
        <item x="22"/>
        <item m="1" x="118"/>
        <item x="4"/>
        <item x="30"/>
        <item x="26"/>
        <item x="10"/>
        <item m="1" x="66"/>
        <item x="36"/>
        <item m="1" x="130"/>
        <item x="23"/>
        <item h="1" x="19"/>
        <item h="1" x="42"/>
        <item h="1" m="1" x="87"/>
        <item h="1" x="31"/>
        <item h="1" x="3"/>
        <item h="1" x="8"/>
        <item h="1" x="33"/>
        <item h="1" x="32"/>
        <item h="1" m="1" x="156"/>
        <item h="1" x="2"/>
        <item h="1" x="27"/>
        <item h="1" x="38"/>
        <item h="1" x="39"/>
        <item h="1" m="1" x="127"/>
        <item h="1" x="7"/>
        <item h="1" x="37"/>
        <item h="1" x="34"/>
        <item h="1" x="0"/>
        <item h="1" x="18"/>
        <item h="1" x="35"/>
        <item h="1" x="28"/>
        <item h="1" x="40"/>
        <item h="1" x="43"/>
        <item h="1" x="45"/>
        <item h="1" x="44"/>
        <item h="1" x="47"/>
        <item h="1" x="20"/>
        <item h="1" x="41"/>
        <item h="1" x="46"/>
        <item h="1" x="48"/>
        <item h="1" x="25"/>
        <item h="1" x="49"/>
        <item t="default"/>
      </items>
    </pivotField>
    <pivotField dataField="1"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sd="0" x="0"/>
        <item h="1" m="1" x="3"/>
        <item h="1" m="1" x="2"/>
        <item h="1" x="1"/>
        <item t="default"/>
      </items>
    </pivotField>
    <pivotField showAll="0"/>
    <pivotField showAll="0"/>
  </pivotFields>
  <rowFields count="4">
    <field x="8"/>
    <field x="6"/>
    <field x="4"/>
    <field x="12"/>
  </rowFields>
  <rowItems count="311">
    <i>
      <x v="1"/>
    </i>
    <i>
      <x v="2"/>
    </i>
    <i r="1">
      <x v="9"/>
    </i>
    <i r="2">
      <x v="110"/>
    </i>
    <i r="3">
      <x v="972"/>
    </i>
    <i>
      <x v="3"/>
    </i>
    <i r="1">
      <x v="1"/>
    </i>
    <i r="2">
      <x v="578"/>
    </i>
    <i r="3">
      <x v="5"/>
    </i>
    <i r="3">
      <x v="16"/>
    </i>
    <i r="3">
      <x v="969"/>
    </i>
    <i r="3">
      <x v="1068"/>
    </i>
    <i r="2">
      <x v="600"/>
    </i>
    <i r="3">
      <x v="5"/>
    </i>
    <i r="3">
      <x v="16"/>
    </i>
    <i r="3">
      <x v="969"/>
    </i>
    <i r="2">
      <x v="604"/>
    </i>
    <i r="3">
      <x v="16"/>
    </i>
    <i r="3">
      <x v="913"/>
    </i>
    <i r="2">
      <x v="608"/>
    </i>
    <i r="3">
      <x v="16"/>
    </i>
    <i r="3">
      <x v="797"/>
    </i>
    <i r="3">
      <x v="969"/>
    </i>
    <i r="3">
      <x v="1068"/>
    </i>
    <i r="2">
      <x v="611"/>
    </i>
    <i r="3">
      <x v="16"/>
    </i>
    <i r="3">
      <x v="798"/>
    </i>
    <i r="3">
      <x v="969"/>
    </i>
    <i r="3">
      <x v="1070"/>
    </i>
    <i r="2">
      <x v="614"/>
    </i>
    <i r="3">
      <x v="5"/>
    </i>
    <i r="3">
      <x v="16"/>
    </i>
    <i r="3">
      <x v="739"/>
    </i>
    <i r="3">
      <x v="1069"/>
    </i>
    <i r="2">
      <x v="624"/>
    </i>
    <i r="3">
      <x v="16"/>
    </i>
    <i r="3">
      <x v="1142"/>
    </i>
    <i r="2">
      <x v="646"/>
    </i>
    <i r="3">
      <x v="16"/>
    </i>
    <i r="3">
      <x v="1142"/>
    </i>
    <i r="2">
      <x v="648"/>
    </i>
    <i r="3">
      <x v="16"/>
    </i>
    <i r="3">
      <x v="912"/>
    </i>
    <i r="2">
      <x v="652"/>
    </i>
    <i r="3">
      <x v="16"/>
    </i>
    <i r="3">
      <x v="799"/>
    </i>
    <i r="3">
      <x v="969"/>
    </i>
    <i r="3">
      <x v="1070"/>
    </i>
    <i r="2">
      <x v="655"/>
    </i>
    <i r="3">
      <x v="16"/>
    </i>
    <i r="3">
      <x v="799"/>
    </i>
    <i r="2">
      <x v="656"/>
    </i>
    <i r="3">
      <x v="16"/>
    </i>
    <i r="2">
      <x v="660"/>
    </i>
    <i r="3">
      <x v="16"/>
    </i>
    <i r="3">
      <x v="912"/>
    </i>
    <i r="2">
      <x v="663"/>
    </i>
    <i r="3">
      <x v="16"/>
    </i>
    <i r="3">
      <x v="800"/>
    </i>
    <i r="2">
      <x v="675"/>
    </i>
    <i r="3">
      <x v="16"/>
    </i>
    <i r="3">
      <x v="799"/>
    </i>
    <i r="3">
      <x v="1011"/>
    </i>
    <i r="2">
      <x v="679"/>
    </i>
    <i r="3">
      <x v="16"/>
    </i>
    <i r="2">
      <x v="682"/>
    </i>
    <i r="3">
      <x v="5"/>
    </i>
    <i r="3">
      <x v="16"/>
    </i>
    <i r="3">
      <x v="912"/>
    </i>
    <i r="3">
      <x v="1065"/>
    </i>
    <i r="2">
      <x v="685"/>
    </i>
    <i r="3">
      <x v="260"/>
    </i>
    <i r="2">
      <x v="686"/>
    </i>
    <i r="3">
      <x v="16"/>
    </i>
    <i r="3">
      <x v="799"/>
    </i>
    <i r="2">
      <x v="689"/>
    </i>
    <i r="3">
      <x v="16"/>
    </i>
    <i r="3">
      <x v="799"/>
    </i>
    <i r="2">
      <x v="690"/>
    </i>
    <i r="3">
      <x v="799"/>
    </i>
    <i r="3">
      <x v="912"/>
    </i>
    <i r="2">
      <x v="866"/>
    </i>
    <i r="3">
      <x v="16"/>
    </i>
    <i r="3">
      <x v="801"/>
    </i>
    <i r="2">
      <x v="908"/>
    </i>
    <i r="3">
      <x v="16"/>
    </i>
    <i r="3">
      <x v="912"/>
    </i>
    <i r="2">
      <x v="979"/>
    </i>
    <i r="3">
      <x v="5"/>
    </i>
    <i r="3">
      <x v="16"/>
    </i>
    <i r="2">
      <x v="990"/>
    </i>
    <i r="3">
      <x v="5"/>
    </i>
    <i r="3">
      <x v="16"/>
    </i>
    <i r="2">
      <x v="991"/>
    </i>
    <i r="3">
      <x v="16"/>
    </i>
    <i r="3">
      <x v="912"/>
    </i>
    <i r="2">
      <x v="993"/>
    </i>
    <i r="3">
      <x v="912"/>
    </i>
    <i r="2">
      <x v="994"/>
    </i>
    <i r="3">
      <x v="912"/>
    </i>
    <i r="2">
      <x v="995"/>
    </i>
    <i r="3">
      <x v="5"/>
    </i>
    <i r="3">
      <x v="16"/>
    </i>
    <i r="3">
      <x v="912"/>
    </i>
    <i r="2">
      <x v="996"/>
    </i>
    <i r="3">
      <x v="5"/>
    </i>
    <i r="3">
      <x v="16"/>
    </i>
    <i r="3">
      <x v="613"/>
    </i>
    <i r="2">
      <x v="998"/>
    </i>
    <i r="3">
      <x v="5"/>
    </i>
    <i r="3">
      <x v="16"/>
    </i>
    <i r="2">
      <x v="999"/>
    </i>
    <i r="3">
      <x v="5"/>
    </i>
    <i r="3">
      <x v="16"/>
    </i>
    <i r="2">
      <x v="1009"/>
    </i>
    <i r="3">
      <x v="5"/>
    </i>
    <i r="3">
      <x v="16"/>
    </i>
    <i r="2">
      <x v="1010"/>
    </i>
    <i r="3">
      <x v="5"/>
    </i>
    <i r="3">
      <x v="16"/>
    </i>
    <i r="2">
      <x v="1011"/>
    </i>
    <i r="3">
      <x v="16"/>
    </i>
    <i r="3">
      <x v="801"/>
    </i>
    <i r="2">
      <x v="1012"/>
    </i>
    <i r="3">
      <x v="5"/>
    </i>
    <i r="3">
      <x v="16"/>
    </i>
    <i r="2">
      <x v="1013"/>
    </i>
    <i r="3">
      <x v="5"/>
    </i>
    <i r="3">
      <x v="16"/>
    </i>
    <i r="2">
      <x v="1014"/>
    </i>
    <i r="3">
      <x v="799"/>
    </i>
    <i r="2">
      <x v="1015"/>
    </i>
    <i r="3">
      <x v="16"/>
    </i>
    <i r="3">
      <x v="912"/>
    </i>
    <i r="1">
      <x v="7"/>
    </i>
    <i r="2">
      <x v="44"/>
    </i>
    <i r="3">
      <x v="1083"/>
    </i>
    <i r="2">
      <x v="46"/>
    </i>
    <i r="3">
      <x v="1082"/>
    </i>
    <i r="2">
      <x v="48"/>
    </i>
    <i r="3">
      <x v="1376"/>
    </i>
    <i r="2">
      <x v="549"/>
    </i>
    <i r="3">
      <x v="1043"/>
    </i>
    <i r="2">
      <x v="556"/>
    </i>
    <i r="3">
      <x v="1044"/>
    </i>
    <i r="2">
      <x v="568"/>
    </i>
    <i r="3">
      <x v="1045"/>
    </i>
    <i r="2">
      <x v="597"/>
    </i>
    <i r="3">
      <x v="492"/>
    </i>
    <i r="2">
      <x v="641"/>
    </i>
    <i r="3">
      <x v="879"/>
    </i>
    <i r="2">
      <x v="748"/>
    </i>
    <i r="3">
      <x v="1046"/>
    </i>
    <i r="2">
      <x v="964"/>
    </i>
    <i r="3">
      <x v="907"/>
    </i>
    <i r="2">
      <x v="976"/>
    </i>
    <i r="3">
      <x v="907"/>
    </i>
    <i r="1">
      <x v="9"/>
    </i>
    <i r="2">
      <x v="136"/>
    </i>
    <i r="3">
      <x v="1089"/>
    </i>
    <i r="2">
      <x v="199"/>
    </i>
    <i r="3">
      <x v="261"/>
    </i>
    <i r="3">
      <x v="1211"/>
    </i>
    <i r="2">
      <x v="220"/>
    </i>
    <i r="3">
      <x v="1103"/>
    </i>
    <i r="2">
      <x v="221"/>
    </i>
    <i r="3">
      <x v="249"/>
    </i>
    <i r="2">
      <x v="285"/>
    </i>
    <i r="3">
      <x v="261"/>
    </i>
    <i r="3">
      <x v="1211"/>
    </i>
    <i r="2">
      <x v="287"/>
    </i>
    <i r="3">
      <x v="1178"/>
    </i>
    <i r="2">
      <x v="327"/>
    </i>
    <i r="3">
      <x v="1206"/>
    </i>
    <i r="2">
      <x v="347"/>
    </i>
    <i r="3">
      <x v="1132"/>
    </i>
    <i r="2">
      <x v="489"/>
    </i>
    <i r="3">
      <x v="1210"/>
    </i>
    <i r="2">
      <x v="490"/>
    </i>
    <i r="3">
      <x v="766"/>
    </i>
    <i r="3">
      <x v="826"/>
    </i>
    <i r="2">
      <x v="515"/>
    </i>
    <i r="3">
      <x v="436"/>
    </i>
    <i r="2">
      <x v="529"/>
    </i>
    <i r="3">
      <x v="996"/>
    </i>
    <i r="3">
      <x v="1186"/>
    </i>
    <i r="2">
      <x v="593"/>
    </i>
    <i r="3">
      <x v="436"/>
    </i>
    <i r="2">
      <x v="632"/>
    </i>
    <i r="3">
      <x v="451"/>
    </i>
    <i>
      <x v="5"/>
    </i>
    <i r="1">
      <x v="7"/>
    </i>
    <i r="2">
      <x v="182"/>
    </i>
    <i r="3">
      <x v="441"/>
    </i>
    <i r="3">
      <x v="636"/>
    </i>
    <i r="2">
      <x v="427"/>
    </i>
    <i r="3">
      <x v="705"/>
    </i>
    <i r="2">
      <x v="534"/>
    </i>
    <i r="3">
      <x v="1042"/>
    </i>
    <i r="2">
      <x v="642"/>
    </i>
    <i r="3">
      <x v="1097"/>
    </i>
    <i r="2">
      <x v="879"/>
    </i>
    <i r="3">
      <x v="678"/>
    </i>
    <i>
      <x v="9"/>
    </i>
    <i r="1">
      <x v="8"/>
    </i>
    <i r="2">
      <x v="55"/>
    </i>
    <i r="3">
      <x v="499"/>
    </i>
    <i r="3">
      <x v="732"/>
    </i>
    <i r="2">
      <x v="56"/>
    </i>
    <i r="3">
      <x v="499"/>
    </i>
    <i r="2">
      <x v="57"/>
    </i>
    <i r="3">
      <x v="732"/>
    </i>
    <i r="2">
      <x v="152"/>
    </i>
    <i r="3">
      <x v="252"/>
    </i>
    <i r="3">
      <x v="732"/>
    </i>
    <i r="2">
      <x v="159"/>
    </i>
    <i r="3">
      <x v="499"/>
    </i>
    <i r="3">
      <x v="732"/>
    </i>
    <i r="2">
      <x v="164"/>
    </i>
    <i r="3">
      <x v="499"/>
    </i>
    <i r="3">
      <x v="732"/>
    </i>
    <i r="2">
      <x v="203"/>
    </i>
    <i r="3">
      <x v="499"/>
    </i>
    <i r="3">
      <x v="732"/>
    </i>
    <i r="2">
      <x v="247"/>
    </i>
    <i r="3">
      <x v="499"/>
    </i>
    <i r="2">
      <x v="249"/>
    </i>
    <i r="3">
      <x v="732"/>
    </i>
    <i r="2">
      <x v="254"/>
    </i>
    <i r="3">
      <x v="732"/>
    </i>
    <i r="2">
      <x v="261"/>
    </i>
    <i r="3">
      <x v="499"/>
    </i>
    <i r="2">
      <x v="262"/>
    </i>
    <i r="3">
      <x v="732"/>
    </i>
    <i r="2">
      <x v="264"/>
    </i>
    <i r="3">
      <x v="499"/>
    </i>
    <i r="3">
      <x v="732"/>
    </i>
    <i r="2">
      <x v="703"/>
    </i>
    <i r="3">
      <x v="332"/>
    </i>
    <i r="3">
      <x v="956"/>
    </i>
    <i r="2">
      <x v="790"/>
    </i>
    <i r="3">
      <x v="499"/>
    </i>
    <i r="2">
      <x v="791"/>
    </i>
    <i r="3">
      <x v="732"/>
    </i>
    <i r="2">
      <x v="815"/>
    </i>
    <i r="3">
      <x v="499"/>
    </i>
    <i r="1">
      <x v="12"/>
    </i>
    <i r="2">
      <x v="667"/>
    </i>
    <i r="3">
      <x v="220"/>
    </i>
    <i r="3">
      <x v="333"/>
    </i>
    <i r="3">
      <x v="673"/>
    </i>
    <i r="3">
      <x v="1347"/>
    </i>
    <i>
      <x v="14"/>
    </i>
    <i r="1">
      <x v="9"/>
    </i>
    <i r="2">
      <x v="286"/>
    </i>
    <i r="3">
      <x v="118"/>
    </i>
    <i r="2">
      <x v="300"/>
    </i>
    <i r="3">
      <x v="150"/>
    </i>
    <i r="2">
      <x v="320"/>
    </i>
    <i r="3">
      <x v="119"/>
    </i>
    <i r="3">
      <x v="320"/>
    </i>
    <i r="3">
      <x v="651"/>
    </i>
    <i r="3">
      <x v="1014"/>
    </i>
    <i r="2">
      <x v="345"/>
    </i>
    <i r="3">
      <x v="316"/>
    </i>
    <i r="2">
      <x v="378"/>
    </i>
    <i r="3">
      <x v="652"/>
    </i>
    <i r="3">
      <x v="1031"/>
    </i>
    <i r="2">
      <x v="459"/>
    </i>
    <i r="3">
      <x v="649"/>
    </i>
    <i r="2">
      <x v="491"/>
    </i>
    <i r="3">
      <x v="1218"/>
    </i>
    <i r="2">
      <x v="845"/>
    </i>
    <i r="3">
      <x v="656"/>
    </i>
    <i>
      <x v="15"/>
    </i>
    <i r="1">
      <x v="15"/>
    </i>
    <i r="2">
      <x v="279"/>
    </i>
    <i r="3">
      <x v="120"/>
    </i>
    <i r="3">
      <x v="664"/>
    </i>
    <i r="2">
      <x v="787"/>
    </i>
    <i r="3">
      <x v="1253"/>
    </i>
    <i r="3">
      <x v="1254"/>
    </i>
    <i>
      <x v="18"/>
    </i>
    <i r="1">
      <x v="11"/>
    </i>
    <i r="2">
      <x v="944"/>
    </i>
    <i r="3">
      <x v="61"/>
    </i>
    <i r="3">
      <x v="63"/>
    </i>
    <i r="3">
      <x v="311"/>
    </i>
    <i r="2">
      <x v="945"/>
    </i>
    <i r="3">
      <x v="784"/>
    </i>
    <i>
      <x v="30"/>
    </i>
    <i r="1">
      <x v="16"/>
    </i>
    <i r="2">
      <x v="623"/>
    </i>
    <i r="3">
      <x v="146"/>
    </i>
    <i r="2">
      <x v="627"/>
    </i>
    <i r="3">
      <x v="168"/>
    </i>
    <i>
      <x v="36"/>
    </i>
    <i r="1">
      <x v="20"/>
    </i>
    <i r="2">
      <x v="284"/>
    </i>
    <i r="3">
      <x v="13"/>
    </i>
    <i r="2">
      <x v="369"/>
    </i>
    <i r="3">
      <x v="1235"/>
    </i>
    <i>
      <x v="50"/>
    </i>
    <i r="1">
      <x v="11"/>
    </i>
    <i r="2">
      <x v="263"/>
    </i>
    <i r="3">
      <x v="1018"/>
    </i>
    <i>
      <x v="58"/>
    </i>
    <i r="1">
      <x v="19"/>
    </i>
    <i r="2">
      <x v="959"/>
    </i>
    <i r="3">
      <x v="1370"/>
    </i>
    <i t="grand">
      <x/>
    </i>
  </rowItems>
  <colItems count="1">
    <i/>
  </colItems>
  <pageFields count="3">
    <pageField fld="14" hier="-1"/>
    <pageField fld="1" hier="-1"/>
    <pageField fld="26" hier="-1"/>
  </pageFields>
  <dataFields count="1">
    <dataField name="Cuenta de ALARMA" fld="1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AF0977F0-4B70-49FE-9FF7-EEF24027BCED}" name="TablaDinámica2" cacheId="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I15:M140" firstHeaderRow="1" firstDataRow="2" firstDataCol="1"/>
  <pivotFields count="29">
    <pivotField showAll="0"/>
    <pivotField showAll="0"/>
    <pivotField showAll="0"/>
    <pivotField axis="axisCol" dataField="1" showAll="0">
      <items count="4">
        <item x="0"/>
        <item x="1"/>
        <item x="2"/>
        <item t="default"/>
      </items>
    </pivotField>
    <pivotField showAll="0"/>
    <pivotField showAll="0"/>
    <pivotField showAll="0"/>
    <pivotField showAll="0"/>
    <pivotField axis="axisRow" showAll="0">
      <items count="67">
        <item x="2"/>
        <item x="15"/>
        <item x="11"/>
        <item x="1"/>
        <item x="18"/>
        <item x="9"/>
        <item x="19"/>
        <item x="17"/>
        <item x="5"/>
        <item x="16"/>
        <item x="29"/>
        <item x="30"/>
        <item m="1" x="59"/>
        <item x="4"/>
        <item x="10"/>
        <item m="1" x="56"/>
        <item x="7"/>
        <item x="12"/>
        <item m="1" x="45"/>
        <item x="24"/>
        <item x="26"/>
        <item x="25"/>
        <item x="28"/>
        <item x="13"/>
        <item m="1" x="52"/>
        <item m="1" x="61"/>
        <item x="14"/>
        <item m="1" x="35"/>
        <item m="1" x="46"/>
        <item m="1" x="40"/>
        <item m="1" x="54"/>
        <item x="3"/>
        <item x="20"/>
        <item m="1" x="41"/>
        <item m="1" x="62"/>
        <item m="1" x="51"/>
        <item m="1" x="57"/>
        <item x="8"/>
        <item m="1" x="34"/>
        <item m="1" x="47"/>
        <item m="1" x="53"/>
        <item m="1" x="33"/>
        <item m="1" x="49"/>
        <item m="1" x="38"/>
        <item m="1" x="65"/>
        <item m="1" x="58"/>
        <item m="1" x="42"/>
        <item m="1" x="55"/>
        <item m="1" x="43"/>
        <item x="21"/>
        <item m="1" x="44"/>
        <item x="6"/>
        <item m="1" x="63"/>
        <item m="1" x="48"/>
        <item x="23"/>
        <item m="1" x="37"/>
        <item x="22"/>
        <item m="1" x="50"/>
        <item x="0"/>
        <item m="1" x="39"/>
        <item m="1" x="64"/>
        <item m="1" x="36"/>
        <item m="1" x="60"/>
        <item x="32"/>
        <item x="27"/>
        <item x="31"/>
        <item t="default"/>
      </items>
    </pivotField>
    <pivotField showAll="0"/>
    <pivotField showAll="0"/>
    <pivotField showAll="0"/>
    <pivotField showAll="0"/>
    <pivotField axis="axisRow" showAll="0">
      <items count="188">
        <item x="0"/>
        <item x="1"/>
        <item m="1" x="107"/>
        <item m="1" x="104"/>
        <item m="1" x="159"/>
        <item m="1" x="137"/>
        <item x="3"/>
        <item m="1" x="111"/>
        <item x="2"/>
        <item m="1" x="138"/>
        <item m="1" x="82"/>
        <item x="4"/>
        <item m="1" x="179"/>
        <item m="1" x="129"/>
        <item m="1" x="97"/>
        <item x="5"/>
        <item m="1" x="165"/>
        <item m="1" x="121"/>
        <item m="1" x="183"/>
        <item m="1" x="86"/>
        <item x="6"/>
        <item m="1" x="174"/>
        <item m="1" x="172"/>
        <item x="7"/>
        <item m="1" x="87"/>
        <item m="1" x="106"/>
        <item m="1" x="89"/>
        <item m="1" x="186"/>
        <item m="1" x="178"/>
        <item m="1" x="157"/>
        <item m="1" x="115"/>
        <item m="1" x="80"/>
        <item x="9"/>
        <item m="1" x="184"/>
        <item m="1" x="182"/>
        <item m="1" x="131"/>
        <item m="1" x="156"/>
        <item m="1" x="151"/>
        <item m="1" x="92"/>
        <item x="10"/>
        <item m="1" x="161"/>
        <item m="1" x="177"/>
        <item m="1" x="103"/>
        <item m="1" x="181"/>
        <item m="1" x="127"/>
        <item m="1" x="99"/>
        <item m="1" x="155"/>
        <item m="1" x="95"/>
        <item m="1" x="171"/>
        <item m="1" x="116"/>
        <item m="1" x="166"/>
        <item m="1" x="122"/>
        <item m="1" x="85"/>
        <item m="1" x="133"/>
        <item x="12"/>
        <item m="1" x="120"/>
        <item m="1" x="144"/>
        <item m="1" x="112"/>
        <item x="13"/>
        <item m="1" x="150"/>
        <item m="1" x="148"/>
        <item x="21"/>
        <item m="1" x="114"/>
        <item m="1" x="170"/>
        <item x="17"/>
        <item m="1" x="139"/>
        <item x="22"/>
        <item x="14"/>
        <item x="20"/>
        <item x="16"/>
        <item x="15"/>
        <item x="18"/>
        <item x="19"/>
        <item m="1" x="125"/>
        <item x="26"/>
        <item x="23"/>
        <item m="1" x="83"/>
        <item x="24"/>
        <item m="1" x="134"/>
        <item m="1" x="185"/>
        <item m="1" x="105"/>
        <item x="57"/>
        <item m="1" x="132"/>
        <item x="28"/>
        <item m="1" x="128"/>
        <item m="1" x="100"/>
        <item m="1" x="153"/>
        <item m="1" x="158"/>
        <item m="1" x="130"/>
        <item m="1" x="98"/>
        <item m="1" x="123"/>
        <item m="1" x="173"/>
        <item m="1" x="147"/>
        <item m="1" x="141"/>
        <item x="27"/>
        <item m="1" x="140"/>
        <item m="1" x="109"/>
        <item m="1" x="88"/>
        <item x="25"/>
        <item m="1" x="145"/>
        <item m="1" x="113"/>
        <item m="1" x="91"/>
        <item m="1" x="169"/>
        <item m="1" x="110"/>
        <item m="1" x="90"/>
        <item m="1" x="108"/>
        <item m="1" x="136"/>
        <item m="1" x="84"/>
        <item m="1" x="163"/>
        <item m="1" x="160"/>
        <item x="31"/>
        <item m="1" x="164"/>
        <item m="1" x="135"/>
        <item m="1" x="81"/>
        <item m="1" x="162"/>
        <item x="29"/>
        <item x="30"/>
        <item m="1" x="154"/>
        <item m="1" x="101"/>
        <item m="1" x="176"/>
        <item m="1" x="175"/>
        <item m="1" x="152"/>
        <item m="1" x="124"/>
        <item m="1" x="119"/>
        <item m="1" x="143"/>
        <item m="1" x="168"/>
        <item x="32"/>
        <item m="1" x="118"/>
        <item m="1" x="94"/>
        <item m="1" x="146"/>
        <item x="33"/>
        <item x="39"/>
        <item x="36"/>
        <item m="1" x="102"/>
        <item m="1" x="180"/>
        <item x="37"/>
        <item x="38"/>
        <item m="1" x="126"/>
        <item x="35"/>
        <item x="34"/>
        <item m="1" x="93"/>
        <item m="1" x="117"/>
        <item x="8"/>
        <item m="1" x="142"/>
        <item m="1" x="167"/>
        <item x="40"/>
        <item x="41"/>
        <item x="45"/>
        <item x="42"/>
        <item x="48"/>
        <item x="43"/>
        <item x="54"/>
        <item x="11"/>
        <item x="52"/>
        <item x="46"/>
        <item x="47"/>
        <item m="1" x="96"/>
        <item x="50"/>
        <item x="44"/>
        <item x="49"/>
        <item x="51"/>
        <item x="56"/>
        <item m="1" x="149"/>
        <item x="55"/>
        <item x="58"/>
        <item x="60"/>
        <item x="59"/>
        <item x="61"/>
        <item x="53"/>
        <item x="62"/>
        <item x="63"/>
        <item x="64"/>
        <item x="65"/>
        <item x="66"/>
        <item x="67"/>
        <item x="68"/>
        <item x="69"/>
        <item x="70"/>
        <item x="71"/>
        <item x="72"/>
        <item x="73"/>
        <item x="74"/>
        <item x="75"/>
        <item x="76"/>
        <item x="77"/>
        <item x="78"/>
        <item x="7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8"/>
    <field x="13"/>
  </rowFields>
  <rowItems count="124">
    <i>
      <x/>
    </i>
    <i r="1">
      <x v="8"/>
    </i>
    <i r="1">
      <x v="163"/>
    </i>
    <i>
      <x v="1"/>
    </i>
    <i r="1">
      <x v="138"/>
    </i>
    <i r="1">
      <x v="139"/>
    </i>
    <i r="1">
      <x v="153"/>
    </i>
    <i r="1">
      <x v="154"/>
    </i>
    <i r="1">
      <x v="155"/>
    </i>
    <i r="1">
      <x v="170"/>
    </i>
    <i>
      <x v="2"/>
    </i>
    <i r="1">
      <x v="70"/>
    </i>
    <i r="1">
      <x v="81"/>
    </i>
    <i r="1">
      <x v="116"/>
    </i>
    <i r="1">
      <x v="161"/>
    </i>
    <i>
      <x v="3"/>
    </i>
    <i r="1">
      <x v="1"/>
    </i>
    <i r="1">
      <x v="23"/>
    </i>
    <i r="1">
      <x v="75"/>
    </i>
    <i r="1">
      <x v="115"/>
    </i>
    <i r="1">
      <x v="126"/>
    </i>
    <i r="1">
      <x v="150"/>
    </i>
    <i r="1">
      <x v="154"/>
    </i>
    <i r="1">
      <x v="160"/>
    </i>
    <i r="1">
      <x v="168"/>
    </i>
    <i>
      <x v="4"/>
    </i>
    <i r="1">
      <x v="148"/>
    </i>
    <i r="1">
      <x v="151"/>
    </i>
    <i>
      <x v="5"/>
    </i>
    <i r="1">
      <x v="39"/>
    </i>
    <i r="1">
      <x v="131"/>
    </i>
    <i r="1">
      <x v="135"/>
    </i>
    <i r="1">
      <x v="136"/>
    </i>
    <i>
      <x v="6"/>
    </i>
    <i r="1">
      <x v="148"/>
    </i>
    <i>
      <x v="7"/>
    </i>
    <i r="1">
      <x v="145"/>
    </i>
    <i>
      <x v="8"/>
    </i>
    <i r="1">
      <x v="15"/>
    </i>
    <i r="1">
      <x v="83"/>
    </i>
    <i r="1">
      <x v="145"/>
    </i>
    <i r="1">
      <x v="164"/>
    </i>
    <i>
      <x v="9"/>
    </i>
    <i r="1">
      <x v="132"/>
    </i>
    <i>
      <x v="10"/>
    </i>
    <i r="1">
      <x v="179"/>
    </i>
    <i>
      <x v="11"/>
    </i>
    <i r="1">
      <x v="181"/>
    </i>
    <i>
      <x v="13"/>
    </i>
    <i r="1">
      <x v="11"/>
    </i>
    <i r="1">
      <x v="61"/>
    </i>
    <i r="1">
      <x v="64"/>
    </i>
    <i r="1">
      <x v="66"/>
    </i>
    <i r="1">
      <x v="68"/>
    </i>
    <i r="1">
      <x v="69"/>
    </i>
    <i r="1">
      <x v="70"/>
    </i>
    <i r="1">
      <x v="71"/>
    </i>
    <i r="1">
      <x v="72"/>
    </i>
    <i r="1">
      <x v="157"/>
    </i>
    <i>
      <x v="14"/>
    </i>
    <i r="1">
      <x v="74"/>
    </i>
    <i r="1">
      <x v="94"/>
    </i>
    <i r="1">
      <x v="126"/>
    </i>
    <i r="1">
      <x v="146"/>
    </i>
    <i r="1">
      <x v="152"/>
    </i>
    <i r="1">
      <x v="180"/>
    </i>
    <i>
      <x v="16"/>
    </i>
    <i r="1">
      <x v="110"/>
    </i>
    <i r="1">
      <x v="142"/>
    </i>
    <i r="1">
      <x v="182"/>
    </i>
    <i>
      <x v="17"/>
    </i>
    <i r="1">
      <x v="77"/>
    </i>
    <i r="1">
      <x v="98"/>
    </i>
    <i r="1">
      <x v="165"/>
    </i>
    <i r="1">
      <x v="167"/>
    </i>
    <i r="1">
      <x v="172"/>
    </i>
    <i r="1">
      <x v="184"/>
    </i>
    <i>
      <x v="19"/>
    </i>
    <i r="1">
      <x v="150"/>
    </i>
    <i r="1">
      <x v="176"/>
    </i>
    <i r="1">
      <x v="177"/>
    </i>
    <i r="1">
      <x v="178"/>
    </i>
    <i>
      <x v="20"/>
    </i>
    <i r="1">
      <x v="169"/>
    </i>
    <i r="1">
      <x v="171"/>
    </i>
    <i>
      <x v="21"/>
    </i>
    <i r="1">
      <x v="157"/>
    </i>
    <i r="1">
      <x v="166"/>
    </i>
    <i>
      <x v="22"/>
    </i>
    <i r="1">
      <x v="174"/>
    </i>
    <i r="1">
      <x v="175"/>
    </i>
    <i>
      <x v="23"/>
    </i>
    <i r="1">
      <x v="130"/>
    </i>
    <i>
      <x v="26"/>
    </i>
    <i r="1">
      <x v="98"/>
    </i>
    <i>
      <x v="31"/>
    </i>
    <i r="1">
      <x v="6"/>
    </i>
    <i r="1">
      <x v="54"/>
    </i>
    <i>
      <x v="32"/>
    </i>
    <i r="1">
      <x v="148"/>
    </i>
    <i>
      <x v="37"/>
    </i>
    <i r="1">
      <x v="32"/>
    </i>
    <i r="1">
      <x v="58"/>
    </i>
    <i r="1">
      <x v="67"/>
    </i>
    <i r="1">
      <x v="158"/>
    </i>
    <i>
      <x v="49"/>
    </i>
    <i r="1">
      <x v="148"/>
    </i>
    <i>
      <x v="51"/>
    </i>
    <i r="1">
      <x v="20"/>
    </i>
    <i>
      <x v="54"/>
    </i>
    <i r="1">
      <x v="149"/>
    </i>
    <i r="1">
      <x v="159"/>
    </i>
    <i>
      <x v="56"/>
    </i>
    <i r="1">
      <x v="147"/>
    </i>
    <i>
      <x v="58"/>
    </i>
    <i r="1">
      <x/>
    </i>
    <i>
      <x v="63"/>
    </i>
    <i r="1">
      <x v="185"/>
    </i>
    <i r="1">
      <x v="186"/>
    </i>
    <i>
      <x v="64"/>
    </i>
    <i r="1">
      <x v="173"/>
    </i>
    <i>
      <x v="65"/>
    </i>
    <i r="1">
      <x v="183"/>
    </i>
    <i t="grand">
      <x/>
    </i>
  </rowItems>
  <colFields count="1">
    <field x="3"/>
  </colFields>
  <colItems count="4">
    <i>
      <x/>
    </i>
    <i>
      <x v="1"/>
    </i>
    <i>
      <x v="2"/>
    </i>
    <i t="grand">
      <x/>
    </i>
  </colItems>
  <dataFields count="1">
    <dataField name="Cuenta de NO CONFORMIDAD / OBSERVACIÓN"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830FFD3-32D9-4B76-89D5-6AF6865F856A}" name="TablaDinámica8" cacheId="14" applyNumberFormats="0" applyBorderFormats="0" applyFontFormats="0" applyPatternFormats="0" applyAlignmentFormats="0" applyWidthHeightFormats="1" dataCaption="Valores" updatedVersion="6" minRefreshableVersion="3" useAutoFormatting="1" colGrandTotals="0" itemPrintTitles="1" createdVersion="6" indent="0" compact="0" compactData="0" multipleFieldFilters="0" chartFormat="14" customListSort="0">
  <location ref="AN8:AP12" firstHeaderRow="1" firstDataRow="1" firstDataCol="2" rowPageCount="3" colPageCount="1"/>
  <pivotFields count="32">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NO CONFORMIDAD ABIERTA" axis="axisPage" compact="0" outline="0" multipleItemSelectionAllowed="1" showAll="0" defaultSubtotal="0">
      <items count="3">
        <item x="0"/>
        <item h="1" x="1"/>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1">
        <item h="1" x="1"/>
        <item h="1" x="7"/>
        <item h="1" m="1" x="9"/>
        <item h="1" m="1" x="8"/>
        <item h="1" x="0"/>
        <item h="1" x="4"/>
        <item h="1" x="6"/>
        <item h="1" x="3"/>
        <item h="1" x="5"/>
        <item h="1" m="1" x="10"/>
        <item x="2"/>
      </items>
      <extLst>
        <ext xmlns:x14="http://schemas.microsoft.com/office/spreadsheetml/2009/9/main" uri="{2946ED86-A175-432a-8AC1-64E0C546D7DE}">
          <x14:pivotField fillDownLabels="1"/>
        </ext>
      </extLst>
    </pivotField>
    <pivotField name="DEPENDENCIA: " axis="axisRow" compact="0" outline="0" showAll="0" includeNewItemsInFilter="1" defaultSubtotal="0">
      <items count="66">
        <item n="DT AMAZONÍA" h="1" x="2"/>
        <item h="1" x="15"/>
        <item h="1" x="11"/>
        <item h="1" x="1"/>
        <item h="1" x="18"/>
        <item h="1" x="9"/>
        <item h="1" x="19"/>
        <item h="1" x="17"/>
        <item h="1" x="5"/>
        <item h="1" x="16"/>
        <item h="1" x="29"/>
        <item h="1" x="30"/>
        <item h="1" m="1" x="59"/>
        <item h="1" x="4"/>
        <item h="1" x="10"/>
        <item h="1" m="1" x="56"/>
        <item h="1" x="7"/>
        <item h="1" x="12"/>
        <item h="1" m="1" x="45"/>
        <item x="24"/>
        <item h="1" x="26"/>
        <item h="1" x="25"/>
        <item h="1" x="28"/>
        <item h="1" x="13"/>
        <item h="1" m="1" x="52"/>
        <item n="PNN ALTO FRAGUA INDI WASI" h="1" m="1" x="61"/>
        <item n="PNN AMACAYACU" h="1" x="14"/>
        <item n="PNN CAHUINARÍ" h="1" m="1" x="35"/>
        <item h="1" m="1" x="46"/>
        <item h="1" m="1" x="40"/>
        <item h="1" m="1" x="54"/>
        <item h="1" x="3"/>
        <item h="1" x="20"/>
        <item h="1" m="1" x="41"/>
        <item h="1" m="1" x="62"/>
        <item h="1" m="1" x="51"/>
        <item h="1" m="1" x="57"/>
        <item h="1" x="8"/>
        <item h="1" m="1" x="34"/>
        <item h="1" m="1" x="47"/>
        <item h="1" m="1" x="53"/>
        <item h="1" m="1" x="33"/>
        <item h="1" m="1" x="49"/>
        <item h="1" m="1" x="38"/>
        <item h="1" m="1" x="65"/>
        <item h="1" m="1" x="58"/>
        <item h="1" m="1" x="42"/>
        <item h="1" m="1" x="55"/>
        <item h="1" m="1" x="43"/>
        <item h="1" x="21"/>
        <item h="1" m="1" x="44"/>
        <item h="1" x="6"/>
        <item n="PNN YAIGOJÉ APAPORIS" h="1" m="1" x="63"/>
        <item n="RNN NUKAK" h="1" m="1" x="48"/>
        <item n="RNN PUINAWAI" h="1" x="23"/>
        <item h="1" m="1" x="37"/>
        <item h="1" x="22"/>
        <item h="1" m="1" x="50"/>
        <item h="1" x="0"/>
        <item h="1" m="1" x="39"/>
        <item h="1" m="1" x="64"/>
        <item h="1" m="1" x="36"/>
        <item h="1" m="1" x="60"/>
        <item h="1" x="27"/>
        <item h="1" x="32"/>
        <item x="3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AÑOS " compact="0" outline="0" showAll="0" includeNewItemsInFilter="1" defaultSubtotal="0">
      <items count="8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s>
      <extLst>
        <ext xmlns:x14="http://schemas.microsoft.com/office/spreadsheetml/2009/9/main" uri="{2946ED86-A175-432a-8AC1-64E0C546D7DE}">
          <x14:pivotField fillDownLabels="1"/>
        </ext>
      </extLst>
    </pivotField>
    <pivotField name="FECHA DE EJECUCIÓN Ó COMPROMISO" axis="axisRow" compact="0" numFmtId="14" outline="0" showAll="0" defaultSubtotal="0">
      <items count="51">
        <item x="12"/>
        <item x="6"/>
        <item x="16"/>
        <item x="13"/>
        <item x="24"/>
        <item x="1"/>
        <item x="11"/>
        <item x="5"/>
        <item x="17"/>
        <item x="15"/>
        <item x="29"/>
        <item x="9"/>
        <item x="14"/>
        <item x="21"/>
        <item x="22"/>
        <item x="4"/>
        <item x="30"/>
        <item x="26"/>
        <item x="10"/>
        <item x="36"/>
        <item x="23"/>
        <item x="19"/>
        <item x="42"/>
        <item m="1" x="50"/>
        <item x="31"/>
        <item x="3"/>
        <item x="8"/>
        <item x="33"/>
        <item x="34"/>
        <item x="32"/>
        <item x="18"/>
        <item x="7"/>
        <item x="37"/>
        <item x="43"/>
        <item x="2"/>
        <item x="35"/>
        <item x="27"/>
        <item x="38"/>
        <item x="0"/>
        <item x="40"/>
        <item x="39"/>
        <item x="45"/>
        <item x="44"/>
        <item x="47"/>
        <item x="28"/>
        <item x="20"/>
        <item x="41"/>
        <item x="46"/>
        <item x="48"/>
        <item x="49"/>
        <item x="2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ESTADO" axis="axisPage" dataField="1" compact="0" outline="0" multipleItemSelectionAllowed="1" showAll="0" defaultSubtotal="0">
      <items count="4">
        <item x="0"/>
        <item h="1" m="1" x="3"/>
        <item h="1" m="1" x="2"/>
        <item h="1" x="1"/>
      </items>
      <extLst>
        <ext xmlns:x14="http://schemas.microsoft.com/office/spreadsheetml/2009/9/main" uri="{2946ED86-A175-432a-8AC1-64E0C546D7DE}">
          <x14:pivotField fillDownLabels="1"/>
        </ext>
      </extLst>
    </pivotField>
    <pivotField compact="0" outline="0" showAll="0" defaultSubtotal="0">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6">
        <item x="1"/>
        <item x="2"/>
        <item x="3"/>
        <item x="4"/>
        <item x="0"/>
        <item x="5"/>
      </items>
      <extLst>
        <ext xmlns:x14="http://schemas.microsoft.com/office/spreadsheetml/2009/9/main" uri="{2946ED86-A175-432a-8AC1-64E0C546D7DE}">
          <x14:pivotField fillDownLabels="1"/>
        </ext>
      </extLst>
    </pivotField>
    <pivotField compact="0" outline="0" subtotalTop="0" showAll="0" defaultSubtotal="0">
      <items count="3">
        <item x="1"/>
        <item x="0"/>
        <item x="2"/>
      </items>
      <extLst>
        <ext xmlns:x14="http://schemas.microsoft.com/office/spreadsheetml/2009/9/main" uri="{2946ED86-A175-432a-8AC1-64E0C546D7DE}">
          <x14:pivotField fillDownLabels="1"/>
        </ext>
      </extLst>
    </pivotField>
  </pivotFields>
  <rowFields count="2">
    <field x="8"/>
    <field x="14"/>
  </rowFields>
  <rowItems count="4">
    <i>
      <x v="19"/>
      <x v="41"/>
    </i>
    <i r="1">
      <x v="42"/>
    </i>
    <i r="1">
      <x v="44"/>
    </i>
    <i t="grand">
      <x/>
    </i>
  </rowItems>
  <colItems count="1">
    <i/>
  </colItems>
  <pageFields count="3">
    <pageField fld="26" hier="-1"/>
    <pageField fld="3" hier="-1"/>
    <pageField fld="7" hier="-1"/>
  </pageFields>
  <dataFields count="1">
    <dataField name="Cuenta de ESTADO DE LA ACCIÓN" fld="26" subtotal="count" baseField="0" baseItem="0"/>
  </dataFields>
  <formats count="15">
    <format dxfId="128">
      <pivotArea type="all" dataOnly="0" outline="0" fieldPosition="0"/>
    </format>
    <format dxfId="127">
      <pivotArea outline="0" collapsedLevelsAreSubtotals="1" fieldPosition="0"/>
    </format>
    <format dxfId="126">
      <pivotArea type="origin" dataOnly="0" labelOnly="1" outline="0" fieldPosition="0"/>
    </format>
    <format dxfId="125">
      <pivotArea field="3" type="button" dataOnly="0" labelOnly="1" outline="0" axis="axisPage" fieldPosition="1"/>
    </format>
    <format dxfId="124">
      <pivotArea type="topRight" dataOnly="0" labelOnly="1" outline="0" fieldPosition="0"/>
    </format>
    <format dxfId="123">
      <pivotArea field="8" type="button" dataOnly="0" labelOnly="1" outline="0" axis="axisRow" fieldPosition="0"/>
    </format>
    <format dxfId="122">
      <pivotArea field="13" type="button" dataOnly="0" labelOnly="1" outline="0"/>
    </format>
    <format dxfId="121">
      <pivotArea dataOnly="0" labelOnly="1" outline="0" fieldPosition="0">
        <references count="1">
          <reference field="8" count="7">
            <x v="0"/>
            <x v="25"/>
            <x v="26"/>
            <x v="27"/>
            <x v="52"/>
            <x v="53"/>
            <x v="54"/>
          </reference>
        </references>
      </pivotArea>
    </format>
    <format dxfId="120">
      <pivotArea dataOnly="0" labelOnly="1" outline="0" fieldPosition="0">
        <references count="1">
          <reference field="8" count="7">
            <x v="0"/>
            <x v="25"/>
            <x v="26"/>
            <x v="27"/>
            <x v="52"/>
            <x v="53"/>
            <x v="54"/>
          </reference>
        </references>
      </pivotArea>
    </format>
    <format dxfId="119">
      <pivotArea type="all" dataOnly="0" outline="0" fieldPosition="0"/>
    </format>
    <format dxfId="118">
      <pivotArea outline="0" collapsedLevelsAreSubtotals="1" fieldPosition="0"/>
    </format>
    <format dxfId="117">
      <pivotArea field="8" type="button" dataOnly="0" labelOnly="1" outline="0" axis="axisRow" fieldPosition="0"/>
    </format>
    <format dxfId="116">
      <pivotArea dataOnly="0" labelOnly="1" outline="0" fieldPosition="0">
        <references count="1">
          <reference field="8" count="25">
            <x v="0"/>
            <x v="1"/>
            <x v="2"/>
            <x v="3"/>
            <x v="4"/>
            <x v="5"/>
            <x v="6"/>
            <x v="7"/>
            <x v="8"/>
            <x v="9"/>
            <x v="13"/>
            <x v="14"/>
            <x v="16"/>
            <x v="17"/>
            <x v="19"/>
            <x v="21"/>
            <x v="23"/>
            <x v="26"/>
            <x v="31"/>
            <x v="32"/>
            <x v="37"/>
            <x v="46"/>
            <x v="49"/>
            <x v="54"/>
            <x v="58"/>
          </reference>
        </references>
      </pivotArea>
    </format>
    <format dxfId="115">
      <pivotArea dataOnly="0" labelOnly="1" grandRow="1" outline="0" fieldPosition="0"/>
    </format>
    <format dxfId="114">
      <pivotArea dataOnly="0" labelOnly="1" outline="0" axis="axisValues" fieldPosition="0"/>
    </format>
  </formats>
  <chartFormats count="1">
    <chartFormat chart="12" format="2" series="1">
      <pivotArea type="data" outline="0" fieldPosition="0">
        <references count="1">
          <reference field="4294967294" count="1" selected="0">
            <x v="0"/>
          </reference>
        </references>
      </pivotArea>
    </chartFormat>
  </chart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7FA2685-5DF5-43FA-8A71-DDCF2F50029A}" name="TablaDinámica2" cacheId="14" applyNumberFormats="0" applyBorderFormats="0" applyFontFormats="0" applyPatternFormats="0" applyAlignmentFormats="0" applyWidthHeightFormats="1" dataCaption="Valores" updatedVersion="6" minRefreshableVersion="3" useAutoFormatting="1" rowGrandTotals="0" itemPrintTitles="1" createdVersion="6" indent="0" outline="1" outlineData="1" multipleFieldFilters="0" chartFormat="22">
  <location ref="AF6:AJ26" firstHeaderRow="1" firstDataRow="3" firstDataCol="1" rowPageCount="1" colPageCount="1"/>
  <pivotFields count="32">
    <pivotField showAll="0" defaultSubtotal="0"/>
    <pivotField showAll="0" defaultSubtotal="0"/>
    <pivotField showAll="0" defaultSubtotal="0"/>
    <pivotField axis="axisCol" multipleItemSelectionAllowed="1" showAll="0" defaultSubtotal="0">
      <items count="3">
        <item x="0"/>
        <item h="1" x="1"/>
        <item h="1" x="2"/>
      </items>
    </pivotField>
    <pivotField showAll="0" defaultSubtotal="0"/>
    <pivotField showAll="0" defaultSubtotal="0"/>
    <pivotField showAll="0" defaultSubtotal="0"/>
    <pivotField axis="axisPage" multipleItemSelectionAllowed="1" showAll="0" defaultSubtotal="0">
      <items count="11">
        <item m="1" x="9"/>
        <item x="1"/>
        <item x="5"/>
        <item x="4"/>
        <item x="0"/>
        <item x="6"/>
        <item x="3"/>
        <item m="1" x="8"/>
        <item x="7"/>
        <item h="1" m="1" x="10"/>
        <item h="1" x="2"/>
      </items>
    </pivotField>
    <pivotField axis="axisRow" showAll="0" defaultSubtotal="0">
      <items count="66">
        <item x="2"/>
        <item x="15"/>
        <item x="11"/>
        <item x="1"/>
        <item x="18"/>
        <item x="9"/>
        <item x="19"/>
        <item x="17"/>
        <item x="5"/>
        <item x="16"/>
        <item x="29"/>
        <item x="30"/>
        <item m="1" x="59"/>
        <item x="4"/>
        <item x="10"/>
        <item m="1" x="56"/>
        <item x="7"/>
        <item x="12"/>
        <item m="1" x="45"/>
        <item x="24"/>
        <item x="26"/>
        <item x="25"/>
        <item x="28"/>
        <item x="13"/>
        <item m="1" x="52"/>
        <item m="1" x="61"/>
        <item x="14"/>
        <item m="1" x="35"/>
        <item m="1" x="46"/>
        <item m="1" x="40"/>
        <item m="1" x="54"/>
        <item x="3"/>
        <item x="20"/>
        <item m="1" x="41"/>
        <item m="1" x="62"/>
        <item m="1" x="51"/>
        <item m="1" x="57"/>
        <item x="8"/>
        <item m="1" x="34"/>
        <item m="1" x="47"/>
        <item m="1" x="53"/>
        <item m="1" x="33"/>
        <item m="1" x="49"/>
        <item m="1" x="38"/>
        <item m="1" x="65"/>
        <item m="1" x="58"/>
        <item m="1" x="42"/>
        <item m="1" x="55"/>
        <item m="1" x="43"/>
        <item x="21"/>
        <item m="1" x="44"/>
        <item x="6"/>
        <item m="1" x="63"/>
        <item m="1" x="48"/>
        <item x="23"/>
        <item m="1" x="37"/>
        <item x="22"/>
        <item m="1" x="50"/>
        <item x="0"/>
        <item m="1" x="39"/>
        <item m="1" x="64"/>
        <item m="1" x="36"/>
        <item m="1" x="60"/>
        <item x="27"/>
        <item x="32"/>
        <item x="3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dataField="1" multipleItemSelectionAllowed="1" showAll="0" defaultSubtotal="0"/>
    <pivotField showAll="0" defaultSubtotal="0"/>
    <pivotField showAll="0" defaultSubtotal="0"/>
    <pivotField showAll="0" defaultSubtotal="0"/>
    <pivotField showAll="0" defaultSubtotal="0"/>
    <pivotField showAll="0" defaultSubtotal="0"/>
  </pivotFields>
  <rowFields count="1">
    <field x="8"/>
  </rowFields>
  <rowItems count="18">
    <i>
      <x/>
    </i>
    <i>
      <x v="1"/>
    </i>
    <i>
      <x v="2"/>
    </i>
    <i>
      <x v="3"/>
    </i>
    <i>
      <x v="4"/>
    </i>
    <i>
      <x v="5"/>
    </i>
    <i>
      <x v="6"/>
    </i>
    <i>
      <x v="17"/>
    </i>
    <i>
      <x v="26"/>
    </i>
    <i>
      <x v="31"/>
    </i>
    <i>
      <x v="32"/>
    </i>
    <i>
      <x v="37"/>
    </i>
    <i>
      <x v="49"/>
    </i>
    <i>
      <x v="51"/>
    </i>
    <i>
      <x v="54"/>
    </i>
    <i>
      <x v="58"/>
    </i>
    <i>
      <x v="64"/>
    </i>
    <i>
      <x v="65"/>
    </i>
  </rowItems>
  <colFields count="2">
    <field x="3"/>
    <field x="-2"/>
  </colFields>
  <colItems count="4">
    <i>
      <x/>
      <x/>
    </i>
    <i r="1" i="1">
      <x v="1"/>
    </i>
    <i t="grand">
      <x/>
    </i>
    <i t="grand" i="1">
      <x/>
    </i>
  </colItems>
  <pageFields count="1">
    <pageField fld="7" hier="-1"/>
  </pageFields>
  <dataFields count="2">
    <dataField name="Cuenta de ESTADO DE LA ACCIÓN2" fld="26" subtotal="count" baseField="8" baseItem="0"/>
    <dataField name="Cuenta de ESTADO DE LA ACCIÓN" fld="26" subtotal="count" baseField="0" baseItem="0"/>
  </dataFields>
  <chartFormats count="11">
    <chartFormat chart="21" format="7" series="1">
      <pivotArea type="data" outline="0" fieldPosition="0">
        <references count="2">
          <reference field="4294967294" count="1" selected="0">
            <x v="0"/>
          </reference>
          <reference field="3" count="1" selected="0">
            <x v="1"/>
          </reference>
        </references>
      </pivotArea>
    </chartFormat>
    <chartFormat chart="21" format="8" series="1">
      <pivotArea type="data" outline="0" fieldPosition="0">
        <references count="2">
          <reference field="4294967294" count="1" selected="0">
            <x v="0"/>
          </reference>
          <reference field="3" count="1" selected="0">
            <x v="0"/>
          </reference>
        </references>
      </pivotArea>
    </chartFormat>
    <chartFormat chart="21" format="10">
      <pivotArea type="data" outline="0" fieldPosition="0">
        <references count="3">
          <reference field="4294967294" count="1" selected="0">
            <x v="0"/>
          </reference>
          <reference field="3" count="1" selected="0">
            <x v="0"/>
          </reference>
          <reference field="8" count="1" selected="0">
            <x v="54"/>
          </reference>
        </references>
      </pivotArea>
    </chartFormat>
    <chartFormat chart="21" format="11" series="1">
      <pivotArea type="data" outline="0" fieldPosition="0">
        <references count="2">
          <reference field="4294967294" count="1" selected="0">
            <x v="1"/>
          </reference>
          <reference field="3" count="1" selected="0">
            <x v="0"/>
          </reference>
        </references>
      </pivotArea>
    </chartFormat>
    <chartFormat chart="21" format="12">
      <pivotArea type="data" outline="0" fieldPosition="0">
        <references count="3">
          <reference field="4294967294" count="1" selected="0">
            <x v="1"/>
          </reference>
          <reference field="3" count="1" selected="0">
            <x v="0"/>
          </reference>
          <reference field="8" count="1" selected="0">
            <x v="0"/>
          </reference>
        </references>
      </pivotArea>
    </chartFormat>
    <chartFormat chart="21" format="13">
      <pivotArea type="data" outline="0" fieldPosition="0">
        <references count="3">
          <reference field="4294967294" count="1" selected="0">
            <x v="0"/>
          </reference>
          <reference field="3" count="1" selected="0">
            <x v="0"/>
          </reference>
          <reference field="8" count="1" selected="0">
            <x v="26"/>
          </reference>
        </references>
      </pivotArea>
    </chartFormat>
    <chartFormat chart="21" format="14">
      <pivotArea type="data" outline="0" fieldPosition="0">
        <references count="3">
          <reference field="4294967294" count="1" selected="0">
            <x v="0"/>
          </reference>
          <reference field="3" count="1" selected="0">
            <x v="0"/>
          </reference>
          <reference field="8" count="1" selected="0">
            <x v="0"/>
          </reference>
        </references>
      </pivotArea>
    </chartFormat>
    <chartFormat chart="21" format="15">
      <pivotArea type="data" outline="0" fieldPosition="0">
        <references count="3">
          <reference field="4294967294" count="1" selected="0">
            <x v="0"/>
          </reference>
          <reference field="3" count="1" selected="0">
            <x v="0"/>
          </reference>
          <reference field="8" count="1" selected="0">
            <x v="1"/>
          </reference>
        </references>
      </pivotArea>
    </chartFormat>
    <chartFormat chart="21" format="16">
      <pivotArea type="data" outline="0" fieldPosition="0">
        <references count="3">
          <reference field="4294967294" count="1" selected="0">
            <x v="0"/>
          </reference>
          <reference field="3" count="1" selected="0">
            <x v="0"/>
          </reference>
          <reference field="8" count="1" selected="0">
            <x v="2"/>
          </reference>
        </references>
      </pivotArea>
    </chartFormat>
    <chartFormat chart="21" format="17">
      <pivotArea type="data" outline="0" fieldPosition="0">
        <references count="3">
          <reference field="4294967294" count="1" selected="0">
            <x v="0"/>
          </reference>
          <reference field="3" count="1" selected="0">
            <x v="0"/>
          </reference>
          <reference field="8" count="1" selected="0">
            <x v="17"/>
          </reference>
        </references>
      </pivotArea>
    </chartFormat>
    <chartFormat chart="21" format="18">
      <pivotArea type="data" outline="0" fieldPosition="0">
        <references count="3">
          <reference field="4294967294" count="1" selected="0">
            <x v="0"/>
          </reference>
          <reference field="3" count="1" selected="0">
            <x v="0"/>
          </reference>
          <reference field="8" count="1" selected="0">
            <x v="5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782B527-1556-4556-AB41-3E79BC7BBBF5}" name="ACCIONES_VENCIDAS" cacheId="14" applyNumberFormats="0" applyBorderFormats="0" applyFontFormats="0" applyPatternFormats="0" applyAlignmentFormats="0" applyWidthHeightFormats="1" dataCaption="Valores" updatedVersion="6" minRefreshableVersion="3" useAutoFormatting="1" colGrandTotals="0" itemPrintTitles="1" createdVersion="6" indent="0" compact="0" outline="1" outlineData="1" compactData="0" multipleFieldFilters="0">
  <location ref="AT5:AV8" firstHeaderRow="1" firstDataRow="1" firstDataCol="2" rowPageCount="2" colPageCount="1"/>
  <pivotFields count="32">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Row" compact="0" showAll="0">
      <items count="12">
        <item h="1" m="1" x="9"/>
        <item h="1" x="1"/>
        <item x="5"/>
        <item h="1" x="4"/>
        <item h="1" x="0"/>
        <item h="1" x="6"/>
        <item h="1" x="3"/>
        <item h="1" m="1" x="8"/>
        <item h="1" x="7"/>
        <item h="1" m="1" x="10"/>
        <item h="1" x="2"/>
        <item t="default"/>
      </items>
      <extLst>
        <ext xmlns:x14="http://schemas.microsoft.com/office/spreadsheetml/2009/9/main" uri="{2946ED86-A175-432a-8AC1-64E0C546D7DE}">
          <x14:pivotField fillDownLabels="1"/>
        </ext>
      </extLst>
    </pivotField>
    <pivotField axis="axisRow" compact="0" showAll="0" defaultSubtotal="0">
      <items count="66">
        <item x="2"/>
        <item x="15"/>
        <item x="11"/>
        <item x="1"/>
        <item x="18"/>
        <item x="9"/>
        <item x="19"/>
        <item x="17"/>
        <item x="5"/>
        <item x="16"/>
        <item x="29"/>
        <item x="30"/>
        <item m="1" x="59"/>
        <item x="4"/>
        <item x="10"/>
        <item m="1" x="56"/>
        <item x="7"/>
        <item x="12"/>
        <item m="1" x="45"/>
        <item x="24"/>
        <item x="26"/>
        <item x="25"/>
        <item x="28"/>
        <item x="13"/>
        <item m="1" x="52"/>
        <item m="1" x="61"/>
        <item x="14"/>
        <item m="1" x="35"/>
        <item m="1" x="46"/>
        <item m="1" x="40"/>
        <item m="1" x="54"/>
        <item x="3"/>
        <item x="20"/>
        <item m="1" x="41"/>
        <item m="1" x="62"/>
        <item m="1" x="51"/>
        <item m="1" x="57"/>
        <item x="8"/>
        <item m="1" x="34"/>
        <item m="1" x="47"/>
        <item m="1" x="53"/>
        <item m="1" x="33"/>
        <item m="1" x="49"/>
        <item m="1" x="38"/>
        <item m="1" x="65"/>
        <item m="1" x="58"/>
        <item m="1" x="42"/>
        <item m="1" x="55"/>
        <item m="1" x="43"/>
        <item x="21"/>
        <item m="1" x="44"/>
        <item x="6"/>
        <item m="1" x="63"/>
        <item m="1" x="48"/>
        <item x="23"/>
        <item m="1" x="37"/>
        <item x="22"/>
        <item m="1" x="50"/>
        <item x="0"/>
        <item m="1" x="39"/>
        <item m="1" x="64"/>
        <item m="1" x="36"/>
        <item m="1" x="60"/>
        <item x="27"/>
        <item x="32"/>
        <item x="31"/>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compact="0" multipleItemSelectionAllowed="1" showAll="0">
      <items count="52">
        <item x="12"/>
        <item x="6"/>
        <item x="16"/>
        <item x="13"/>
        <item x="24"/>
        <item x="1"/>
        <item x="11"/>
        <item x="5"/>
        <item x="17"/>
        <item x="15"/>
        <item x="29"/>
        <item x="9"/>
        <item x="14"/>
        <item x="21"/>
        <item x="22"/>
        <item x="4"/>
        <item x="30"/>
        <item x="26"/>
        <item x="10"/>
        <item x="36"/>
        <item x="23"/>
        <item x="19"/>
        <item x="42"/>
        <item m="1" x="50"/>
        <item x="31"/>
        <item x="3"/>
        <item x="8"/>
        <item x="33"/>
        <item x="34"/>
        <item x="32"/>
        <item x="18"/>
        <item x="7"/>
        <item x="37"/>
        <item x="43"/>
        <item x="2"/>
        <item x="35"/>
        <item x="27"/>
        <item x="38"/>
        <item x="0"/>
        <item x="40"/>
        <item x="39"/>
        <item x="45"/>
        <item x="44"/>
        <item x="47"/>
        <item x="28"/>
        <item x="20"/>
        <item x="41"/>
        <item x="46"/>
        <item x="48"/>
        <item x="49"/>
        <item x="25"/>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multipleItemSelectionAllowed="1"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ubtotalTop="0" showAll="0">
      <extLst>
        <ext xmlns:x14="http://schemas.microsoft.com/office/spreadsheetml/2009/9/main" uri="{2946ED86-A175-432a-8AC1-64E0C546D7DE}">
          <x14:pivotField fillDownLabels="1"/>
        </ext>
      </extLst>
    </pivotField>
    <pivotField compact="0" subtotalTop="0" showAll="0">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axis="axisPage" dataField="1" compact="0" showAll="0">
      <items count="5">
        <item x="0"/>
        <item m="1" x="3"/>
        <item m="1" x="2"/>
        <item x="1"/>
        <item t="default"/>
      </items>
      <extLst>
        <ext xmlns:x14="http://schemas.microsoft.com/office/spreadsheetml/2009/9/main" uri="{2946ED86-A175-432a-8AC1-64E0C546D7DE}">
          <x14:pivotField fillDownLabels="1"/>
        </ext>
      </extLst>
    </pivotField>
    <pivotField compact="0" showAll="0">
      <items count="15">
        <item x="0"/>
        <item x="1"/>
        <item x="2"/>
        <item x="3"/>
        <item x="4"/>
        <item x="5"/>
        <item x="6"/>
        <item x="7"/>
        <item x="8"/>
        <item x="9"/>
        <item x="10"/>
        <item x="11"/>
        <item x="12"/>
        <item x="13"/>
        <item t="default"/>
      </items>
      <extLst>
        <ext xmlns:x14="http://schemas.microsoft.com/office/spreadsheetml/2009/9/main" uri="{2946ED86-A175-432a-8AC1-64E0C546D7DE}">
          <x14:pivotField fillDownLabels="1"/>
        </ext>
      </extLst>
    </pivotField>
    <pivotField compact="0" showAll="0">
      <extLst>
        <ext xmlns:x14="http://schemas.microsoft.com/office/spreadsheetml/2009/9/main" uri="{2946ED86-A175-432a-8AC1-64E0C546D7DE}">
          <x14:pivotField fillDownLabels="1"/>
        </ext>
      </extLst>
    </pivotField>
    <pivotField compact="0" subtotalTop="0" showAll="0">
      <extLst>
        <ext xmlns:x14="http://schemas.microsoft.com/office/spreadsheetml/2009/9/main" uri="{2946ED86-A175-432a-8AC1-64E0C546D7DE}">
          <x14:pivotField fillDownLabels="1"/>
        </ext>
      </extLst>
    </pivotField>
    <pivotField compact="0" showAll="0">
      <items count="7">
        <item sd="0" x="1"/>
        <item sd="0" x="2"/>
        <item sd="0" x="3"/>
        <item sd="0" x="4"/>
        <item x="0"/>
        <item x="5"/>
        <item t="default"/>
      </items>
      <extLst>
        <ext xmlns:x14="http://schemas.microsoft.com/office/spreadsheetml/2009/9/main" uri="{2946ED86-A175-432a-8AC1-64E0C546D7DE}">
          <x14:pivotField fillDownLabels="1"/>
        </ext>
      </extLst>
    </pivotField>
    <pivotField compact="0" showAll="0">
      <items count="4">
        <item sd="0" x="1"/>
        <item x="0"/>
        <item x="2"/>
        <item t="default"/>
      </items>
      <extLst>
        <ext xmlns:x14="http://schemas.microsoft.com/office/spreadsheetml/2009/9/main" uri="{2946ED86-A175-432a-8AC1-64E0C546D7DE}">
          <x14:pivotField fillDownLabels="1"/>
        </ext>
      </extLst>
    </pivotField>
  </pivotFields>
  <rowFields count="2">
    <field x="7"/>
    <field x="8"/>
  </rowFields>
  <rowItems count="3">
    <i>
      <x v="2"/>
    </i>
    <i r="1">
      <x v="1"/>
    </i>
    <i t="grand">
      <x/>
    </i>
  </rowItems>
  <colItems count="1">
    <i/>
  </colItems>
  <pageFields count="2">
    <pageField fld="26" item="0" hier="-1"/>
    <pageField fld="14" hier="-1"/>
  </pageFields>
  <dataFields count="1">
    <dataField name="Cuenta de ESTADO DE LA ACCIÓN" fld="26" subtotal="count" baseField="0" baseItem="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4AFBA49-7FF0-4760-BD66-7A78E60C4BCF}" name="TablaDinámica11" cacheId="14" applyNumberFormats="0" applyBorderFormats="0" applyFontFormats="0" applyPatternFormats="0" applyAlignmentFormats="0" applyWidthHeightFormats="1" dataCaption="Valores" updatedVersion="6" minRefreshableVersion="3" useAutoFormatting="1" colGrandTotals="0" itemPrintTitles="1" createdVersion="6" indent="0" outline="1" outlineData="1" multipleFieldFilters="0" chartFormat="36">
  <location ref="Z4:AA23" firstHeaderRow="1" firstDataRow="2" firstDataCol="1" rowPageCount="1" colPageCount="1"/>
  <pivotFields count="32">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axis="axisCol" subtotalTop="0" showAll="0">
      <items count="4">
        <item h="1" x="0"/>
        <item x="1"/>
        <item h="1" x="2"/>
        <item t="default"/>
      </items>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axis="axisPage" subtotalTop="0" multipleItemSelectionAllowed="1" showAll="0">
      <items count="12">
        <item m="1" x="9"/>
        <item x="1"/>
        <item x="5"/>
        <item x="4"/>
        <item x="0"/>
        <item x="6"/>
        <item x="3"/>
        <item m="1" x="8"/>
        <item x="7"/>
        <item m="1" x="10"/>
        <item x="2"/>
        <item t="default"/>
      </items>
      <extLst>
        <ext xmlns:x14="http://schemas.microsoft.com/office/spreadsheetml/2009/9/main" uri="{2946ED86-A175-432a-8AC1-64E0C546D7DE}">
          <x14:pivotField fillDownLabels="1"/>
        </ext>
      </extLst>
    </pivotField>
    <pivotField axis="axisRow" subtotalTop="0" showAll="0">
      <items count="67">
        <item x="2"/>
        <item x="15"/>
        <item x="11"/>
        <item x="1"/>
        <item x="18"/>
        <item x="9"/>
        <item x="19"/>
        <item x="17"/>
        <item x="5"/>
        <item x="16"/>
        <item x="29"/>
        <item x="30"/>
        <item m="1" x="59"/>
        <item x="4"/>
        <item x="10"/>
        <item m="1" x="56"/>
        <item x="7"/>
        <item x="12"/>
        <item m="1" x="45"/>
        <item x="24"/>
        <item x="26"/>
        <item x="25"/>
        <item x="28"/>
        <item x="13"/>
        <item m="1" x="52"/>
        <item m="1" x="61"/>
        <item x="14"/>
        <item m="1" x="35"/>
        <item m="1" x="46"/>
        <item m="1" x="40"/>
        <item m="1" x="54"/>
        <item x="3"/>
        <item x="20"/>
        <item m="1" x="41"/>
        <item m="1" x="62"/>
        <item m="1" x="51"/>
        <item m="1" x="57"/>
        <item x="8"/>
        <item m="1" x="34"/>
        <item m="1" x="47"/>
        <item m="1" x="53"/>
        <item m="1" x="33"/>
        <item m="1" x="49"/>
        <item m="1" x="38"/>
        <item m="1" x="65"/>
        <item m="1" x="58"/>
        <item m="1" x="42"/>
        <item m="1" x="55"/>
        <item m="1" x="43"/>
        <item x="21"/>
        <item m="1" x="44"/>
        <item x="6"/>
        <item m="1" x="63"/>
        <item m="1" x="48"/>
        <item x="23"/>
        <item m="1" x="37"/>
        <item x="22"/>
        <item m="1" x="50"/>
        <item x="0"/>
        <item m="1" x="39"/>
        <item m="1" x="64"/>
        <item m="1" x="36"/>
        <item m="1" x="60"/>
        <item x="27"/>
        <item x="32"/>
        <item x="31"/>
        <item t="default"/>
      </items>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dataField="1"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 subtotalTop="0" showAll="0">
      <extLst>
        <ext xmlns:x14="http://schemas.microsoft.com/office/spreadsheetml/2009/9/main" uri="{2946ED86-A175-432a-8AC1-64E0C546D7DE}">
          <x14:pivotField fillDownLabels="1"/>
        </ext>
      </extLst>
    </pivotField>
  </pivotFields>
  <rowFields count="1">
    <field x="8"/>
  </rowFields>
  <rowItems count="18">
    <i>
      <x v="1"/>
    </i>
    <i>
      <x v="2"/>
    </i>
    <i>
      <x v="3"/>
    </i>
    <i>
      <x v="4"/>
    </i>
    <i>
      <x v="5"/>
    </i>
    <i>
      <x v="6"/>
    </i>
    <i>
      <x v="8"/>
    </i>
    <i>
      <x v="13"/>
    </i>
    <i>
      <x v="14"/>
    </i>
    <i>
      <x v="17"/>
    </i>
    <i>
      <x v="19"/>
    </i>
    <i>
      <x v="20"/>
    </i>
    <i>
      <x v="21"/>
    </i>
    <i>
      <x v="49"/>
    </i>
    <i>
      <x v="56"/>
    </i>
    <i>
      <x v="63"/>
    </i>
    <i>
      <x v="64"/>
    </i>
    <i t="grand">
      <x/>
    </i>
  </rowItems>
  <colFields count="1">
    <field x="3"/>
  </colFields>
  <colItems count="1">
    <i>
      <x v="1"/>
    </i>
  </colItems>
  <pageFields count="1">
    <pageField fld="7" hier="-1"/>
  </pageFields>
  <dataFields count="1">
    <dataField name="Cuenta de ESTADO DE LA ACCIÓN" fld="26" subtotal="count" baseField="0" baseItem="0"/>
  </dataFields>
  <formats count="23">
    <format dxfId="151">
      <pivotArea outline="0" collapsedLevelsAreSubtotals="1" fieldPosition="0"/>
    </format>
    <format dxfId="150">
      <pivotArea field="7" type="button" dataOnly="0" labelOnly="1" outline="0" axis="axisPage" fieldPosition="0"/>
    </format>
    <format dxfId="149">
      <pivotArea dataOnly="0" labelOnly="1" fieldPosition="0">
        <references count="1">
          <reference field="7" count="0"/>
        </references>
      </pivotArea>
    </format>
    <format dxfId="148">
      <pivotArea dataOnly="0" labelOnly="1" fieldPosition="0">
        <references count="1">
          <reference field="7" count="0" defaultSubtotal="1"/>
        </references>
      </pivotArea>
    </format>
    <format dxfId="147">
      <pivotArea dataOnly="0" labelOnly="1" grandRow="1" outline="0" fieldPosition="0"/>
    </format>
    <format dxfId="146">
      <pivotArea dataOnly="0" labelOnly="1" fieldPosition="0">
        <references count="2">
          <reference field="7" count="1" selected="0">
            <x v="1"/>
          </reference>
          <reference field="8" count="8">
            <x v="0"/>
            <x v="25"/>
            <x v="26"/>
            <x v="27"/>
            <x v="42"/>
            <x v="52"/>
            <x v="53"/>
            <x v="54"/>
          </reference>
        </references>
      </pivotArea>
    </format>
    <format dxfId="145">
      <pivotArea dataOnly="0" labelOnly="1" fieldPosition="0">
        <references count="2">
          <reference field="7" count="1" selected="0">
            <x v="2"/>
          </reference>
          <reference field="8" count="6">
            <x v="1"/>
            <x v="28"/>
            <x v="34"/>
            <x v="41"/>
            <x v="43"/>
            <x v="47"/>
          </reference>
        </references>
      </pivotArea>
    </format>
    <format dxfId="144">
      <pivotArea dataOnly="0" labelOnly="1" fieldPosition="0">
        <references count="2">
          <reference field="7" count="1" selected="0">
            <x v="3"/>
          </reference>
          <reference field="8" count="5">
            <x v="2"/>
            <x v="33"/>
            <x v="38"/>
            <x v="56"/>
            <x v="60"/>
          </reference>
        </references>
      </pivotArea>
    </format>
    <format dxfId="143">
      <pivotArea dataOnly="0" labelOnly="1" fieldPosition="0">
        <references count="2">
          <reference field="7" count="1" selected="0">
            <x v="4"/>
          </reference>
          <reference field="8" count="11">
            <x v="3"/>
            <x v="30"/>
            <x v="31"/>
            <x v="39"/>
            <x v="40"/>
            <x v="45"/>
            <x v="48"/>
            <x v="55"/>
            <x v="57"/>
            <x v="58"/>
            <x v="62"/>
          </reference>
        </references>
      </pivotArea>
    </format>
    <format dxfId="142">
      <pivotArea dataOnly="0" labelOnly="1" fieldPosition="0">
        <references count="2">
          <reference field="7" count="1" selected="0">
            <x v="5"/>
          </reference>
          <reference field="8" count="8">
            <x v="4"/>
            <x v="6"/>
            <x v="29"/>
            <x v="32"/>
            <x v="35"/>
            <x v="44"/>
            <x v="46"/>
            <x v="49"/>
          </reference>
        </references>
      </pivotArea>
    </format>
    <format dxfId="141">
      <pivotArea dataOnly="0" labelOnly="1" fieldPosition="0">
        <references count="2">
          <reference field="7" count="1" selected="0">
            <x v="6"/>
          </reference>
          <reference field="8" count="6">
            <x v="5"/>
            <x v="36"/>
            <x v="37"/>
            <x v="50"/>
            <x v="51"/>
            <x v="59"/>
          </reference>
        </references>
      </pivotArea>
    </format>
    <format dxfId="140">
      <pivotArea dataOnly="0" labelOnly="1" fieldPosition="0">
        <references count="2">
          <reference field="7" count="1" selected="0">
            <x v="7"/>
          </reference>
          <reference field="8" count="19">
            <x v="7"/>
            <x v="8"/>
            <x v="9"/>
            <x v="10"/>
            <x v="11"/>
            <x v="12"/>
            <x v="13"/>
            <x v="14"/>
            <x v="15"/>
            <x v="16"/>
            <x v="17"/>
            <x v="18"/>
            <x v="19"/>
            <x v="20"/>
            <x v="21"/>
            <x v="22"/>
            <x v="23"/>
            <x v="24"/>
            <x v="61"/>
          </reference>
        </references>
      </pivotArea>
    </format>
    <format dxfId="139">
      <pivotArea dataOnly="0" labelOnly="1" fieldPosition="0">
        <references count="1">
          <reference field="3" count="0"/>
        </references>
      </pivotArea>
    </format>
    <format dxfId="138">
      <pivotArea type="all" dataOnly="0" outline="0" fieldPosition="0"/>
    </format>
    <format dxfId="137">
      <pivotArea outline="0" collapsedLevelsAreSubtotals="1" fieldPosition="0"/>
    </format>
    <format dxfId="136">
      <pivotArea type="origin" dataOnly="0" labelOnly="1" outline="0" fieldPosition="0"/>
    </format>
    <format dxfId="135">
      <pivotArea field="3" type="button" dataOnly="0" labelOnly="1" outline="0" axis="axisCol" fieldPosition="0"/>
    </format>
    <format dxfId="134">
      <pivotArea type="topRight" dataOnly="0" labelOnly="1" outline="0" fieldPosition="0"/>
    </format>
    <format dxfId="133">
      <pivotArea field="8" type="button" dataOnly="0" labelOnly="1" outline="0" axis="axisRow" fieldPosition="0"/>
    </format>
    <format dxfId="132">
      <pivotArea dataOnly="0" labelOnly="1" fieldPosition="0">
        <references count="1">
          <reference field="8" count="3">
            <x v="0"/>
            <x v="26"/>
            <x v="54"/>
          </reference>
        </references>
      </pivotArea>
    </format>
    <format dxfId="131">
      <pivotArea dataOnly="0" labelOnly="1" grandRow="1" outline="0" fieldPosition="0"/>
    </format>
    <format dxfId="130">
      <pivotArea dataOnly="0" labelOnly="1" fieldPosition="0">
        <references count="1">
          <reference field="3" count="0"/>
        </references>
      </pivotArea>
    </format>
    <format dxfId="129">
      <pivotArea outline="0" fieldPosition="0">
        <references count="1">
          <reference field="4294967294" count="1">
            <x v="0"/>
          </reference>
        </references>
      </pivotArea>
    </format>
  </formats>
  <chartFormats count="7">
    <chartFormat chart="33" format="4" series="1">
      <pivotArea type="data" outline="0" fieldPosition="0">
        <references count="2">
          <reference field="4294967294" count="1" selected="0">
            <x v="0"/>
          </reference>
          <reference field="3" count="1" selected="0">
            <x v="0"/>
          </reference>
        </references>
      </pivotArea>
    </chartFormat>
    <chartFormat chart="33" format="5" series="1">
      <pivotArea type="data" outline="0" fieldPosition="0">
        <references count="2">
          <reference field="4294967294" count="1" selected="0">
            <x v="0"/>
          </reference>
          <reference field="3" count="1" selected="0">
            <x v="1"/>
          </reference>
        </references>
      </pivotArea>
    </chartFormat>
    <chartFormat chart="33" format="6" series="1">
      <pivotArea type="data" outline="0" fieldPosition="0">
        <references count="1">
          <reference field="4294967294" count="1" selected="0">
            <x v="0"/>
          </reference>
        </references>
      </pivotArea>
    </chartFormat>
    <chartFormat chart="33" format="7">
      <pivotArea type="data" outline="0" fieldPosition="0">
        <references count="3">
          <reference field="4294967294" count="1" selected="0">
            <x v="0"/>
          </reference>
          <reference field="3" count="1" selected="0">
            <x v="1"/>
          </reference>
          <reference field="8" count="1" selected="0">
            <x v="0"/>
          </reference>
        </references>
      </pivotArea>
    </chartFormat>
    <chartFormat chart="33" format="11">
      <pivotArea type="data" outline="0" fieldPosition="0">
        <references count="3">
          <reference field="4294967294" count="1" selected="0">
            <x v="0"/>
          </reference>
          <reference field="3" count="1" selected="0">
            <x v="0"/>
          </reference>
          <reference field="8" count="1" selected="0">
            <x v="4"/>
          </reference>
        </references>
      </pivotArea>
    </chartFormat>
    <chartFormat chart="33" format="12" series="1">
      <pivotArea type="data" outline="0" fieldPosition="0">
        <references count="2">
          <reference field="4294967294" count="1" selected="0">
            <x v="0"/>
          </reference>
          <reference field="3" count="1" selected="0">
            <x v="2"/>
          </reference>
        </references>
      </pivotArea>
    </chartFormat>
    <chartFormat chart="33" format="13">
      <pivotArea type="data" outline="0" fieldPosition="0">
        <references count="2">
          <reference field="4294967294" count="1" selected="0">
            <x v="0"/>
          </reference>
          <reference field="8" count="1" selected="0">
            <x v="5"/>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17ADECE-E639-4F9E-8781-BA92E438156F}" name="TablaDinámica8" cacheId="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4:B19" firstHeaderRow="1" firstDataRow="1" firstDataCol="1" rowPageCount="2" colPageCount="1"/>
  <pivotFields count="29">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17">
        <item x="0"/>
        <item x="9"/>
        <item x="10"/>
        <item x="12"/>
        <item x="14"/>
        <item x="1"/>
        <item x="8"/>
        <item x="3"/>
        <item x="5"/>
        <item x="4"/>
        <item x="6"/>
        <item x="7"/>
        <item x="13"/>
        <item x="11"/>
        <item x="2"/>
        <item x="15"/>
        <item x="16"/>
      </items>
    </pivotField>
    <pivotField showAll="0" defaultSubtotal="0"/>
    <pivotField axis="axisRow" showAll="0" defaultSubtotal="0">
      <items count="33">
        <item x="2"/>
        <item x="15"/>
        <item x="11"/>
        <item x="1"/>
        <item x="18"/>
        <item x="9"/>
        <item x="19"/>
        <item x="17"/>
        <item x="5"/>
        <item x="16"/>
        <item x="29"/>
        <item x="4"/>
        <item x="10"/>
        <item x="7"/>
        <item x="12"/>
        <item x="24"/>
        <item x="26"/>
        <item x="25"/>
        <item x="28"/>
        <item x="13"/>
        <item x="27"/>
        <item x="14"/>
        <item x="3"/>
        <item x="20"/>
        <item x="8"/>
        <item x="21"/>
        <item x="6"/>
        <item x="23"/>
        <item x="22"/>
        <item x="0"/>
        <item x="30"/>
        <item x="31"/>
        <item x="32"/>
      </items>
    </pivotField>
    <pivotField showAll="0" defaultSubtotal="0"/>
    <pivotField showAll="0" defaultSubtotal="0"/>
    <pivotField showAll="0" defaultSubtotal="0"/>
    <pivotField showAll="0" defaultSubtotal="0"/>
    <pivotField showAll="0" defaultSubtotal="0"/>
    <pivotField axis="axisPage" multipleItemSelectionAllowed="1" showAll="0" defaultSubtotal="0">
      <items count="51">
        <item h="1" x="12"/>
        <item h="1" x="6"/>
        <item h="1" x="16"/>
        <item h="1" x="13"/>
        <item h="1" x="24"/>
        <item h="1" x="1"/>
        <item h="1" x="11"/>
        <item h="1" x="5"/>
        <item h="1" x="17"/>
        <item h="1" x="15"/>
        <item h="1" x="29"/>
        <item h="1" x="9"/>
        <item h="1" x="14"/>
        <item h="1" x="21"/>
        <item h="1" x="22"/>
        <item h="1" x="4"/>
        <item h="1" x="30"/>
        <item h="1" x="26"/>
        <item h="1" x="10"/>
        <item h="1" x="36"/>
        <item h="1" x="23"/>
        <item h="1" x="19"/>
        <item h="1" x="42"/>
        <item h="1" m="1" x="50"/>
        <item h="1" x="31"/>
        <item h="1" x="3"/>
        <item h="1" x="8"/>
        <item h="1" x="33"/>
        <item h="1" x="34"/>
        <item h="1" x="32"/>
        <item h="1" x="18"/>
        <item h="1" x="7"/>
        <item h="1" x="37"/>
        <item h="1" x="43"/>
        <item h="1" x="2"/>
        <item h="1" x="35"/>
        <item h="1" x="27"/>
        <item x="38"/>
        <item x="0"/>
        <item x="40"/>
        <item x="39"/>
        <item h="1" x="45"/>
        <item h="1" x="44"/>
        <item h="1" x="47"/>
        <item h="1" x="28"/>
        <item h="1" x="20"/>
        <item h="1" x="41"/>
        <item h="1" x="46"/>
        <item h="1" x="48"/>
        <item h="1" x="25"/>
        <item h="1" x="4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dataField="1" showAll="0" defaultSubtotal="0">
      <items count="2">
        <item x="0"/>
        <item x="1"/>
      </items>
    </pivotField>
    <pivotField showAll="0" defaultSubtotal="0"/>
    <pivotField showAll="0" defaultSubtotal="0"/>
  </pivotFields>
  <rowFields count="2">
    <field x="6"/>
    <field x="8"/>
  </rowFields>
  <rowItems count="15">
    <i>
      <x/>
    </i>
    <i r="1">
      <x v="29"/>
    </i>
    <i>
      <x v="4"/>
    </i>
    <i r="1">
      <x v="10"/>
    </i>
    <i>
      <x v="6"/>
    </i>
    <i r="1">
      <x v="8"/>
    </i>
    <i>
      <x v="7"/>
    </i>
    <i r="1">
      <x v="3"/>
    </i>
    <i r="1">
      <x v="14"/>
    </i>
    <i>
      <x v="8"/>
    </i>
    <i r="1">
      <x v="14"/>
    </i>
    <i r="1">
      <x v="31"/>
    </i>
    <i>
      <x v="13"/>
    </i>
    <i r="1">
      <x v="30"/>
    </i>
    <i t="grand">
      <x/>
    </i>
  </rowItems>
  <colItems count="1">
    <i/>
  </colItems>
  <pageFields count="2">
    <pageField fld="14" hier="-1"/>
    <pageField fld="26" item="0" hier="-1"/>
  </pageFields>
  <dataFields count="1">
    <dataField name="Cuenta de ESTADO DE LA ACCIÓN" fld="2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4197E70-65DF-48C1-B32F-08C9250BBCCC}" name="TablaDinámica10" cacheId="3"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18:B19" firstHeaderRow="1" firstDataRow="1" firstDataCol="1" rowPageCount="1" colPageCount="1"/>
  <pivotFields count="29">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0"/>
        <item m="1" x="3"/>
        <item m="1" x="2"/>
        <item h="1" x="1"/>
        <item t="default"/>
      </items>
    </pivotField>
    <pivotField axis="axisPage" multipleItemSelectionAllowed="1" showAll="0">
      <items count="190">
        <item h="1" m="1" x="168"/>
        <item h="1" m="1" x="29"/>
        <item h="1" m="1" x="89"/>
        <item h="1" m="1" x="155"/>
        <item h="1" m="1" x="151"/>
        <item h="1" m="1" x="106"/>
        <item h="1" m="1" x="35"/>
        <item h="1" m="1" x="57"/>
        <item h="1" m="1" x="53"/>
        <item h="1" m="1" x="26"/>
        <item h="1" m="1" x="136"/>
        <item h="1" m="1" x="170"/>
        <item h="1" m="1" x="132"/>
        <item h="1" m="1" x="163"/>
        <item h="1" m="1" x="126"/>
        <item h="1" m="1" x="165"/>
        <item h="1" m="1" x="128"/>
        <item h="1" m="1" x="123"/>
        <item h="1" m="1" x="111"/>
        <item h="1" m="1" x="67"/>
        <item h="1" m="1" x="107"/>
        <item h="1" m="1" x="184"/>
        <item h="1" m="1" x="178"/>
        <item h="1" m="1" x="59"/>
        <item h="1" m="1" x="56"/>
        <item h="1" m="1" x="135"/>
        <item h="1" m="1" x="92"/>
        <item h="1" m="1" x="39"/>
        <item h="1" m="1" x="121"/>
        <item h="1" m="1" x="76"/>
        <item h="1" m="1" x="149"/>
        <item h="1" m="1" x="48"/>
        <item h="1" m="1" x="158"/>
        <item h="1" m="1" x="104"/>
        <item h="1" m="1" x="141"/>
        <item h="1" m="1" x="49"/>
        <item h="1" m="1" x="90"/>
        <item h="1" m="1" x="139"/>
        <item h="1" m="1" x="88"/>
        <item h="1" m="1" x="43"/>
        <item h="1" m="1" x="125"/>
        <item h="1" m="1" x="87"/>
        <item h="1" m="1" x="44"/>
        <item h="1" m="1" x="162"/>
        <item h="1" m="1" x="33"/>
        <item h="1" m="1" x="70"/>
        <item h="1" m="1" x="187"/>
        <item h="1" m="1" x="171"/>
        <item h="1" m="1" x="142"/>
        <item h="1" m="1" x="99"/>
        <item h="1" m="1" x="54"/>
        <item h="1" m="1" x="130"/>
        <item h="1" m="1" x="119"/>
        <item h="1" m="1" x="78"/>
        <item h="1" m="1" x="42"/>
        <item h="1" m="1" x="37"/>
        <item h="1" m="1" x="112"/>
        <item h="1" m="1" x="100"/>
        <item h="1" m="1" x="134"/>
        <item h="1" m="1" x="60"/>
        <item h="1" m="1" x="137"/>
        <item h="1" m="1" x="93"/>
        <item h="1" m="1" x="46"/>
        <item h="1" m="1" x="167"/>
        <item h="1" m="1" x="73"/>
        <item h="1" m="1" x="32"/>
        <item h="1" m="1" x="63"/>
        <item h="1" m="1" x="146"/>
        <item h="1" m="1" x="147"/>
        <item h="1" m="1" x="183"/>
        <item h="1" m="1" x="127"/>
        <item h="1" m="1" x="82"/>
        <item h="1" m="1" x="77"/>
        <item h="1" m="1" x="124"/>
        <item h="1" m="1" x="34"/>
        <item h="1" m="1" x="153"/>
        <item h="1" m="1" x="69"/>
        <item h="1" m="1" x="108"/>
        <item h="1" m="1" x="71"/>
        <item h="1" m="1" x="116"/>
        <item h="1" m="1" x="50"/>
        <item h="1" m="1" x="173"/>
        <item h="1" m="1" x="122"/>
        <item h="1" m="1" x="117"/>
        <item h="1" m="1" x="152"/>
        <item h="1" m="1" x="68"/>
        <item h="1" m="1" x="65"/>
        <item h="1" m="1" x="175"/>
        <item h="1" m="1" x="138"/>
        <item h="1" m="1" x="169"/>
        <item h="1" m="1" x="129"/>
        <item h="1" m="1" x="185"/>
        <item h="1" m="1" x="144"/>
        <item h="1" m="1" x="103"/>
        <item h="1" x="0"/>
        <item h="1" m="1" x="145"/>
        <item h="1" m="1" x="180"/>
        <item h="1" m="1" x="154"/>
        <item h="1" m="1" x="174"/>
        <item h="1" m="1" x="109"/>
        <item h="1" m="1" x="30"/>
        <item h="1" m="1" x="140"/>
        <item h="1" m="1" x="45"/>
        <item h="1" m="1" x="176"/>
        <item h="1" m="1" x="58"/>
        <item h="1" m="1" x="105"/>
        <item h="1" m="1" x="118"/>
        <item h="1" m="1" x="64"/>
        <item h="1" m="1" x="172"/>
        <item h="1" m="1" x="161"/>
        <item h="1" m="1" x="177"/>
        <item h="1" m="1" x="40"/>
        <item h="1" m="1" x="72"/>
        <item h="1" m="1" x="159"/>
        <item h="1" m="1" x="181"/>
        <item h="1" m="1" x="94"/>
        <item h="1" m="1" x="28"/>
        <item h="1" m="1" x="21"/>
        <item m="1" x="188"/>
        <item h="1" m="1" x="25"/>
        <item h="1" m="1" x="131"/>
        <item h="1" m="1" x="80"/>
        <item h="1" m="1" x="27"/>
        <item h="1" m="1" x="143"/>
        <item h="1" m="1" x="150"/>
        <item h="1" m="1" x="97"/>
        <item h="1" m="1" x="55"/>
        <item h="1" m="1" x="23"/>
        <item h="1" m="1" x="84"/>
        <item h="1" m="1" x="148"/>
        <item h="1" m="1" x="186"/>
        <item h="1" m="1" x="182"/>
        <item h="1" m="1" x="179"/>
        <item h="1" m="1" x="52"/>
        <item h="1" m="1" x="114"/>
        <item h="1" m="1" x="61"/>
        <item h="1" m="1" x="22"/>
        <item h="1" m="1" x="164"/>
        <item h="1" m="1" x="166"/>
        <item h="1" m="1" x="31"/>
        <item h="1" m="1" x="36"/>
        <item h="1" m="1" x="83"/>
        <item h="1" m="1" x="156"/>
        <item h="1" m="1" x="115"/>
        <item h="1" m="1" x="91"/>
        <item h="1" m="1" x="66"/>
        <item h="1" m="1" x="110"/>
        <item h="1" m="1" x="160"/>
        <item h="1" m="1" x="62"/>
        <item h="1" m="1" x="38"/>
        <item h="1" m="1" x="102"/>
        <item h="1" m="1" x="41"/>
        <item h="1" m="1" x="86"/>
        <item h="1" m="1" x="74"/>
        <item h="1" m="1" x="81"/>
        <item h="1" m="1" x="101"/>
        <item m="1" x="96"/>
        <item h="1" m="1" x="47"/>
        <item h="1" m="1" x="51"/>
        <item h="1" m="1" x="95"/>
        <item h="1" m="1" x="24"/>
        <item h="1" m="1" x="120"/>
        <item h="1" m="1" x="79"/>
        <item h="1" m="1" x="157"/>
        <item h="1" m="1" x="133"/>
        <item h="1" m="1" x="75"/>
        <item h="1" m="1" x="113"/>
        <item h="1" m="1" x="85"/>
        <item h="1" x="7"/>
        <item h="1" x="15"/>
        <item h="1" x="18"/>
        <item h="1" x="2"/>
        <item h="1" x="3"/>
        <item h="1" m="1" x="98"/>
        <item h="1" x="4"/>
        <item h="1" x="10"/>
        <item h="1" x="13"/>
        <item h="1" x="6"/>
        <item h="1" x="9"/>
        <item h="1" x="11"/>
        <item h="1" x="12"/>
        <item h="1" x="16"/>
        <item h="1" x="17"/>
        <item h="1" x="19"/>
        <item h="1" x="20"/>
        <item h="1" x="1"/>
        <item h="1" x="5"/>
        <item h="1" x="8"/>
        <item h="1" x="14"/>
        <item t="default"/>
      </items>
    </pivotField>
    <pivotField showAll="0"/>
  </pivotFields>
  <rowFields count="1">
    <field x="26"/>
  </rowFields>
  <rowItems count="1">
    <i t="grand">
      <x/>
    </i>
  </rowItems>
  <colItems count="1">
    <i/>
  </colItems>
  <pageFields count="1">
    <pageField fld="27" hier="-1"/>
  </pageFields>
  <dataFields count="1">
    <dataField name="Cuenta de ESTADO DE LA ACCIÓN" fld="2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3BB3646-F2B3-44CC-944F-37EBF421887C}" name="TablaDinámica7" cacheId="2"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25:B38" firstHeaderRow="1" firstDataRow="1" firstDataCol="1" rowPageCount="1" colPageCount="1"/>
  <pivotFields count="29">
    <pivotField showAll="0"/>
    <pivotField multipleItemSelectionAllowed="1" showAll="0"/>
    <pivotField showAll="0"/>
    <pivotField showAll="0"/>
    <pivotField showAll="0"/>
    <pivotField showAll="0"/>
    <pivotField axis="axisRow" showAll="0">
      <items count="24">
        <item x="0"/>
        <item x="9"/>
        <item x="10"/>
        <item m="1" x="18"/>
        <item x="12"/>
        <item m="1" x="21"/>
        <item x="14"/>
        <item x="1"/>
        <item x="8"/>
        <item x="3"/>
        <item m="1" x="22"/>
        <item x="5"/>
        <item x="4"/>
        <item m="1" x="17"/>
        <item m="1" x="19"/>
        <item x="6"/>
        <item x="7"/>
        <item x="13"/>
        <item m="1" x="20"/>
        <item x="11"/>
        <item x="2"/>
        <item x="15"/>
        <item x="16"/>
        <item t="default"/>
      </items>
    </pivotField>
    <pivotField showAll="0"/>
    <pivotField axis="axisRow" showAll="0">
      <items count="74">
        <item x="2"/>
        <item x="15"/>
        <item x="11"/>
        <item x="1"/>
        <item x="18"/>
        <item x="9"/>
        <item x="19"/>
        <item m="1" x="33"/>
        <item x="17"/>
        <item x="5"/>
        <item x="16"/>
        <item x="29"/>
        <item x="30"/>
        <item m="1" x="64"/>
        <item x="4"/>
        <item x="10"/>
        <item m="1" x="61"/>
        <item x="7"/>
        <item x="12"/>
        <item x="24"/>
        <item m="1" x="41"/>
        <item m="1" x="49"/>
        <item x="25"/>
        <item x="28"/>
        <item x="13"/>
        <item m="1" x="57"/>
        <item x="14"/>
        <item m="1" x="51"/>
        <item m="1" x="43"/>
        <item m="1" x="59"/>
        <item x="3"/>
        <item m="1" x="45"/>
        <item m="1" x="67"/>
        <item m="1" x="56"/>
        <item m="1" x="62"/>
        <item m="1" x="44"/>
        <item x="8"/>
        <item m="1" x="35"/>
        <item m="1" x="52"/>
        <item m="1" x="58"/>
        <item m="1" x="34"/>
        <item m="1" x="54"/>
        <item m="1" x="39"/>
        <item m="1" x="71"/>
        <item m="1" x="63"/>
        <item m="1" x="46"/>
        <item m="1" x="60"/>
        <item m="1" x="47"/>
        <item x="21"/>
        <item m="1" x="48"/>
        <item x="6"/>
        <item m="1" x="68"/>
        <item m="1" x="42"/>
        <item m="1" x="69"/>
        <item m="1" x="72"/>
        <item m="1" x="53"/>
        <item x="23"/>
        <item m="1" x="38"/>
        <item x="22"/>
        <item m="1" x="55"/>
        <item x="0"/>
        <item m="1" x="40"/>
        <item m="1" x="70"/>
        <item m="1" x="37"/>
        <item m="1" x="65"/>
        <item x="32"/>
        <item m="1" x="50"/>
        <item m="1" x="66"/>
        <item m="1" x="36"/>
        <item x="20"/>
        <item x="26"/>
        <item x="27"/>
        <item x="31"/>
        <item t="default"/>
      </items>
    </pivotField>
    <pivotField showAll="0"/>
    <pivotField showAll="0"/>
    <pivotField showAll="0"/>
    <pivotField showAll="0"/>
    <pivotField showAll="0"/>
    <pivotField axis="axisPage" multipleItemSelectionAllowed="1" showAll="0">
      <items count="182">
        <item h="1" m="1" x="55"/>
        <item h="1" m="1" x="119"/>
        <item h="1" m="1" x="173"/>
        <item h="1" m="1" x="123"/>
        <item h="1" m="1" x="77"/>
        <item h="1" m="1" x="96"/>
        <item h="1" m="1" x="51"/>
        <item h="1" m="1" x="124"/>
        <item h="1" m="1" x="150"/>
        <item h="1" m="1" x="60"/>
        <item h="1" m="1" x="67"/>
        <item h="1" m="1" x="78"/>
        <item h="1" m="1" x="97"/>
        <item h="1" m="1" x="135"/>
        <item h="1" m="1" x="160"/>
        <item h="1" m="1" x="152"/>
        <item h="1" m="1" x="148"/>
        <item h="1" m="1" x="109"/>
        <item h="1" m="1" x="178"/>
        <item h="1" m="1" x="61"/>
        <item h="1" m="1" x="162"/>
        <item h="1" m="1" x="120"/>
        <item h="1" m="1" x="83"/>
        <item h="1" m="1" x="81"/>
        <item h="1" m="1" x="104"/>
        <item h="1" m="1" x="102"/>
        <item h="1" m="1" x="131"/>
        <item h="1" m="1" x="169"/>
        <item h="1" m="1" x="165"/>
        <item h="1" m="1" x="129"/>
        <item h="1" m="1" x="88"/>
        <item h="1" m="1" x="155"/>
        <item h="1" m="1" x="121"/>
        <item h="1" m="1" x="136"/>
        <item h="1" m="1" x="171"/>
        <item h="1" m="1" x="133"/>
        <item h="1" m="1" x="125"/>
        <item h="1" m="1" x="56"/>
        <item h="1" m="1" x="80"/>
        <item h="1" m="1" x="52"/>
        <item h="1" m="1" x="157"/>
        <item h="1" m="1" x="99"/>
        <item h="1" m="1" x="166"/>
        <item h="1" m="1" x="128"/>
        <item h="1" m="1" x="89"/>
        <item h="1" m="1" x="153"/>
        <item h="1" m="1" x="149"/>
        <item h="1" m="1" x="115"/>
        <item h="1" m="1" x="179"/>
        <item h="1" m="1" x="139"/>
        <item h="1" m="1" x="112"/>
        <item h="1" m="1" x="176"/>
        <item h="1" m="1" x="98"/>
        <item h="1" m="1" x="94"/>
        <item h="1" m="1" x="62"/>
        <item h="1" m="1" x="163"/>
        <item h="1" m="1" x="59"/>
        <item h="1" m="1" x="84"/>
        <item h="1" m="1" x="82"/>
        <item h="1" m="1" x="145"/>
        <item h="1" m="1" x="107"/>
        <item h="1" m="1" x="74"/>
        <item h="1" m="1" x="70"/>
        <item h="1" m="1" x="132"/>
        <item h="1" m="1" x="72"/>
        <item h="1" m="1" x="68"/>
        <item h="1" m="1" x="92"/>
        <item h="1" m="1" x="130"/>
        <item h="1" m="1" x="58"/>
        <item h="1" m="1" x="156"/>
        <item h="1" x="12"/>
        <item h="1" m="1" x="175"/>
        <item h="1" m="1" x="137"/>
        <item h="1" m="1" x="111"/>
        <item h="1" m="1" x="105"/>
        <item h="1" m="1" x="71"/>
        <item h="1" m="1" x="174"/>
        <item h="1" m="1" x="91"/>
        <item h="1" m="1" x="64"/>
        <item h="1" m="1" x="127"/>
        <item h="1" m="1" x="167"/>
        <item h="1" m="1" x="57"/>
        <item h="1" m="1" x="54"/>
        <item h="1" x="6"/>
        <item h="1" m="1" x="53"/>
        <item h="1" m="1" x="158"/>
        <item h="1" m="1" x="101"/>
        <item h="1" m="1" x="90"/>
        <item h="1" x="16"/>
        <item h="1" x="13"/>
        <item h="1" m="1" x="151"/>
        <item h="1" m="1" x="113"/>
        <item h="1" m="1" x="50"/>
        <item h="1" m="1" x="144"/>
        <item h="1" m="1" x="106"/>
        <item h="1" m="1" x="73"/>
        <item h="1" m="1" x="180"/>
        <item h="1" m="1" x="141"/>
        <item h="1" m="1" x="114"/>
        <item h="1" m="1" x="147"/>
        <item h="1" m="1" x="146"/>
        <item h="1" m="1" x="75"/>
        <item h="1" m="1" x="142"/>
        <item h="1" m="1" x="177"/>
        <item h="1" m="1" x="100"/>
        <item h="1" m="1" x="93"/>
        <item h="1" m="1" x="65"/>
        <item h="1" m="1" x="63"/>
        <item h="1" m="1" x="164"/>
        <item h="1" m="1" x="170"/>
        <item h="1" m="1" x="134"/>
        <item h="1" m="1" x="85"/>
        <item h="1" m="1" x="122"/>
        <item h="1" m="1" x="118"/>
        <item h="1" m="1" x="108"/>
        <item h="1" x="24"/>
        <item h="1" m="1" x="116"/>
        <item h="1" m="1" x="79"/>
        <item h="1" m="1" x="76"/>
        <item h="1" m="1" x="110"/>
        <item h="1" m="1" x="143"/>
        <item h="1" m="1" x="103"/>
        <item h="1" m="1" x="140"/>
        <item h="1" m="1" x="138"/>
        <item h="1" m="1" x="172"/>
        <item h="1" m="1" x="168"/>
        <item h="1" x="1"/>
        <item h="1" m="1" x="69"/>
        <item h="1" m="1" x="95"/>
        <item h="1" x="11"/>
        <item h="1" x="5"/>
        <item h="1" m="1" x="159"/>
        <item h="1" m="1" x="86"/>
        <item h="1" x="17"/>
        <item h="1" x="15"/>
        <item h="1" x="29"/>
        <item h="1" x="9"/>
        <item h="1" x="14"/>
        <item h="1" m="1" x="161"/>
        <item h="1" x="21"/>
        <item h="1" x="22"/>
        <item h="1" m="1" x="117"/>
        <item h="1" x="4"/>
        <item h="1" x="30"/>
        <item h="1" x="26"/>
        <item h="1" x="10"/>
        <item h="1" m="1" x="66"/>
        <item h="1" x="36"/>
        <item h="1" x="23"/>
        <item h="1" x="19"/>
        <item h="1" x="42"/>
        <item h="1" m="1" x="87"/>
        <item h="1" x="31"/>
        <item x="3"/>
        <item x="8"/>
        <item h="1" x="33"/>
        <item h="1" x="32"/>
        <item h="1" m="1" x="154"/>
        <item h="1" x="2"/>
        <item h="1" x="27"/>
        <item h="1" x="38"/>
        <item h="1" x="39"/>
        <item h="1" m="1" x="126"/>
        <item h="1" x="7"/>
        <item h="1" x="37"/>
        <item h="1" x="34"/>
        <item h="1" x="0"/>
        <item h="1" x="18"/>
        <item h="1" x="35"/>
        <item h="1" x="28"/>
        <item h="1" x="40"/>
        <item h="1" x="43"/>
        <item h="1" x="45"/>
        <item h="1" x="44"/>
        <item h="1" x="47"/>
        <item h="1" x="20"/>
        <item h="1" x="41"/>
        <item h="1" x="46"/>
        <item h="1" x="48"/>
        <item h="1" x="25"/>
        <item h="1" x="49"/>
        <item t="default"/>
      </items>
    </pivotField>
    <pivotField dataField="1" showAll="0"/>
    <pivotField showAll="0"/>
    <pivotField showAll="0"/>
    <pivotField showAll="0"/>
    <pivotField showAll="0"/>
    <pivotField showAll="0"/>
    <pivotField showAll="0"/>
    <pivotField showAll="0"/>
    <pivotField showAll="0"/>
    <pivotField showAll="0"/>
    <pivotField showAll="0"/>
    <pivotField axis="axisRow" showAll="0">
      <items count="5">
        <item x="0"/>
        <item h="1" m="1" x="3"/>
        <item h="1" m="1" x="2"/>
        <item h="1" x="1"/>
        <item t="default"/>
      </items>
    </pivotField>
    <pivotField showAll="0"/>
    <pivotField showAll="0"/>
  </pivotFields>
  <rowFields count="3">
    <field x="26"/>
    <field x="8"/>
    <field x="6"/>
  </rowFields>
  <rowItems count="13">
    <i>
      <x/>
    </i>
    <i r="1">
      <x v="1"/>
    </i>
    <i r="2">
      <x v="7"/>
    </i>
    <i r="1">
      <x v="15"/>
    </i>
    <i r="2">
      <x v="15"/>
    </i>
    <i r="1">
      <x v="23"/>
    </i>
    <i r="2">
      <x v="17"/>
    </i>
    <i r="1">
      <x v="30"/>
    </i>
    <i r="2">
      <x v="11"/>
    </i>
    <i r="2">
      <x v="20"/>
    </i>
    <i r="1">
      <x v="36"/>
    </i>
    <i r="2">
      <x/>
    </i>
    <i t="grand">
      <x/>
    </i>
  </rowItems>
  <colItems count="1">
    <i/>
  </colItems>
  <pageFields count="1">
    <pageField fld="14" hier="-1"/>
  </pageFields>
  <dataFields count="1">
    <dataField name="Cuenta de ALARMA" fld="1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1B88F1C-7D22-4808-A8AA-E76235081B4E}" name="TablaDinámica6" cacheId="3"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5:B8" firstHeaderRow="1" firstDataRow="1" firstDataCol="1" rowPageCount="3" colPageCount="1"/>
  <pivotFields count="29">
    <pivotField showAll="0"/>
    <pivotField axis="axisPage" multipleItemSelectionAllowed="1" showAll="0">
      <items count="2223">
        <item m="1" x="736"/>
        <item m="1" x="923"/>
        <item m="1" x="1114"/>
        <item m="1" x="1303"/>
        <item m="1" x="1495"/>
        <item m="1" x="1684"/>
        <item m="1" x="1876"/>
        <item m="1" x="2061"/>
        <item m="1" x="271"/>
        <item m="1" x="450"/>
        <item m="1" x="611"/>
        <item m="1" x="784"/>
        <item m="1" x="975"/>
        <item m="1" x="1162"/>
        <item m="1" x="1351"/>
        <item m="1" x="1542"/>
        <item m="1" x="1736"/>
        <item m="1" x="1921"/>
        <item m="1" x="2110"/>
        <item m="1" x="317"/>
        <item m="1" x="493"/>
        <item m="1" x="645"/>
        <item m="1" x="830"/>
        <item m="1" x="1021"/>
        <item m="1" x="1210"/>
        <item m="1" x="1398"/>
        <item m="1" x="1589"/>
        <item m="1" x="1782"/>
        <item m="1" x="1970"/>
        <item m="1" x="2160"/>
        <item m="1" x="366"/>
        <item m="1" x="747"/>
        <item m="1" x="937"/>
        <item m="1" x="1127"/>
        <item m="1" x="1317"/>
        <item m="1" x="1506"/>
        <item m="1" x="1697"/>
        <item m="1" x="1888"/>
        <item m="1" x="2075"/>
        <item m="1" x="281"/>
        <item m="1" x="457"/>
        <item m="1" x="620"/>
        <item m="1" x="795"/>
        <item m="1" x="985"/>
        <item m="1" x="1172"/>
        <item m="1" x="1365"/>
        <item m="1" x="1553"/>
        <item m="1" x="1745"/>
        <item m="1" x="1932"/>
        <item m="1" x="2123"/>
        <item m="1" x="329"/>
        <item m="1" x="503"/>
        <item m="1" x="658"/>
        <item m="1" x="846"/>
        <item m="1" x="1034"/>
        <item m="1" x="1223"/>
        <item m="1" x="1413"/>
        <item m="1" x="1606"/>
        <item m="1" x="1796"/>
        <item m="1" x="1983"/>
        <item m="1" x="758"/>
        <item m="1" x="948"/>
        <item m="1" x="1139"/>
        <item m="1" x="1328"/>
        <item m="1" x="1517"/>
        <item m="1" x="1709"/>
        <item m="1" x="1899"/>
        <item m="1" x="2088"/>
        <item m="1" x="291"/>
        <item m="1" x="469"/>
        <item m="1" x="629"/>
        <item m="1" x="806"/>
        <item m="1" x="994"/>
        <item m="1" x="1184"/>
        <item m="1" x="1376"/>
        <item m="1" x="1565"/>
        <item m="1" x="1754"/>
        <item m="1" x="1942"/>
        <item m="1" x="2136"/>
        <item m="1" x="341"/>
        <item m="1" x="512"/>
        <item m="1" x="671"/>
        <item m="1" x="858"/>
        <item m="1" x="1050"/>
        <item m="1" x="1236"/>
        <item m="1" x="1429"/>
        <item m="1" x="1620"/>
        <item m="1" x="1810"/>
        <item m="1" x="1992"/>
        <item m="1" x="2186"/>
        <item m="1" x="391"/>
        <item m="1" x="770"/>
        <item m="1" x="960"/>
        <item m="1" x="1152"/>
        <item m="1" x="1337"/>
        <item m="1" x="1528"/>
        <item m="1" x="1721"/>
        <item m="1" x="1911"/>
        <item m="1" x="2096"/>
        <item m="1" x="303"/>
        <item m="1" x="478"/>
        <item m="1" x="638"/>
        <item m="1" x="814"/>
        <item m="1" x="1006"/>
        <item m="1" x="1195"/>
        <item m="1" x="1388"/>
        <item m="1" x="1573"/>
        <item m="1" x="1767"/>
        <item m="1" x="1954"/>
        <item m="1" x="2149"/>
        <item m="1" x="350"/>
        <item m="1" x="526"/>
        <item m="1" x="683"/>
        <item m="1" x="874"/>
        <item m="1" x="1061"/>
        <item m="1" x="1253"/>
        <item m="1" x="1444"/>
        <item m="1" x="1637"/>
        <item m="1" x="1822"/>
        <item m="1" x="2009"/>
        <item m="1" x="2200"/>
        <item m="1" x="781"/>
        <item m="1" x="972"/>
        <item m="1" x="1159"/>
        <item m="1" x="1348"/>
        <item m="1" x="1539"/>
        <item m="1" x="1733"/>
        <item m="1" x="1918"/>
        <item m="1" x="2107"/>
        <item m="1" x="314"/>
        <item m="1" x="490"/>
        <item m="1" x="642"/>
        <item m="1" x="827"/>
        <item m="1" x="1018"/>
        <item m="1" x="1207"/>
        <item m="1" x="1395"/>
        <item m="1" x="1586"/>
        <item m="1" x="1779"/>
        <item m="1" x="1967"/>
        <item m="1" x="2157"/>
        <item m="1" x="363"/>
        <item m="1" x="536"/>
        <item m="1" x="696"/>
        <item m="1" x="881"/>
        <item m="1" x="1073"/>
        <item m="1" x="1264"/>
        <item m="1" x="1456"/>
        <item m="1" x="1644"/>
        <item m="1" x="1835"/>
        <item m="1" x="2019"/>
        <item m="1" x="2211"/>
        <item m="1" x="411"/>
        <item m="1" x="792"/>
        <item m="1" x="979"/>
        <item m="1" x="1169"/>
        <item m="1" x="1360"/>
        <item m="1" x="1550"/>
        <item m="1" x="1740"/>
        <item m="1" x="1929"/>
        <item m="1" x="2118"/>
        <item m="1" x="326"/>
        <item m="1" x="497"/>
        <item m="1" x="655"/>
        <item m="1" x="841"/>
        <item m="1" x="1031"/>
        <item m="1" x="1217"/>
        <item m="1" x="1410"/>
        <item m="1" x="1601"/>
        <item m="1" x="1793"/>
        <item m="1" x="1977"/>
        <item m="1" x="2171"/>
        <item m="1" x="377"/>
        <item m="1" x="548"/>
        <item m="1" x="703"/>
        <item m="1" x="894"/>
        <item m="1" x="1084"/>
        <item m="1" x="1276"/>
        <item m="1" x="1463"/>
        <item m="1" x="1656"/>
        <item m="1" x="1845"/>
        <item m="1" x="2031"/>
        <item m="1" x="2218"/>
        <item m="1" x="800"/>
        <item m="1" x="991"/>
        <item m="1" x="1181"/>
        <item m="1" x="1373"/>
        <item m="1" x="1559"/>
        <item m="1" x="1751"/>
        <item m="1" x="1939"/>
        <item m="1" x="2133"/>
        <item m="1" x="335"/>
        <item m="1" x="509"/>
        <item m="1" x="668"/>
        <item m="1" x="855"/>
        <item m="1" x="1043"/>
        <item m="1" x="1233"/>
        <item m="1" x="1426"/>
        <item m="1" x="1617"/>
        <item m="1" x="1804"/>
        <item m="1" x="1989"/>
        <item m="1" x="2183"/>
        <item m="1" x="388"/>
        <item m="1" x="556"/>
        <item m="1" x="713"/>
        <item m="1" x="906"/>
        <item m="1" x="1096"/>
        <item m="1" x="1285"/>
        <item m="1" x="1474"/>
        <item m="1" x="1667"/>
        <item m="1" x="1857"/>
        <item m="1" x="2040"/>
        <item m="1" x="250"/>
        <item m="1" x="433"/>
        <item m="1" x="811"/>
        <item m="1" x="1003"/>
        <item m="1" x="1192"/>
        <item m="1" x="1385"/>
        <item m="1" x="1570"/>
        <item m="1" x="1764"/>
        <item m="1" x="1951"/>
        <item m="1" x="2146"/>
        <item m="1" x="347"/>
        <item m="1" x="523"/>
        <item m="1" x="680"/>
        <item m="1" x="870"/>
        <item m="1" x="1058"/>
        <item m="1" x="1250"/>
        <item m="1" x="1441"/>
        <item m="1" x="1633"/>
        <item m="1" x="1819"/>
        <item m="1" x="2006"/>
        <item m="1" x="2197"/>
        <item m="1" x="403"/>
        <item m="1" x="568"/>
        <item m="1" x="728"/>
        <item m="1" x="918"/>
        <item m="1" x="1109"/>
        <item m="1" x="1295"/>
        <item m="1" x="1487"/>
        <item m="1" x="1679"/>
        <item m="1" x="1870"/>
        <item m="1" x="2053"/>
        <item m="1" x="263"/>
        <item m="1" x="445"/>
        <item m="1" x="824"/>
        <item m="1" x="1015"/>
        <item m="1" x="1204"/>
        <item m="1" x="1392"/>
        <item m="1" x="1583"/>
        <item m="1" x="1776"/>
        <item m="1" x="1963"/>
        <item m="1" x="2154"/>
        <item m="1" x="360"/>
        <item m="1" x="533"/>
        <item m="1" x="693"/>
        <item m="1" x="878"/>
        <item m="1" x="1070"/>
        <item m="1" x="1261"/>
        <item m="1" x="1453"/>
        <item m="1" x="1641"/>
        <item m="1" x="1832"/>
        <item m="1" x="2016"/>
        <item m="1" x="2208"/>
        <item m="1" x="408"/>
        <item m="1" x="577"/>
        <item m="1" x="739"/>
        <item m="1" x="931"/>
        <item m="1" x="1117"/>
        <item m="1" x="1307"/>
        <item m="1" x="1498"/>
        <item m="1" x="1692"/>
        <item m="1" x="1879"/>
        <item m="1" x="2065"/>
        <item m="1" x="274"/>
        <item m="1" x="838"/>
        <item m="1" x="1028"/>
        <item m="1" x="1214"/>
        <item m="1" x="1407"/>
        <item m="1" x="1598"/>
        <item m="1" x="1790"/>
        <item m="1" x="1974"/>
        <item m="1" x="2168"/>
        <item m="1" x="374"/>
        <item m="1" x="545"/>
        <item m="1" x="700"/>
        <item m="1" x="891"/>
        <item m="1" x="1081"/>
        <item m="1" x="1273"/>
        <item m="1" x="1460"/>
        <item m="1" x="1653"/>
        <item m="1" x="1842"/>
        <item m="1" x="2028"/>
        <item m="1" x="2215"/>
        <item m="1" x="421"/>
        <item m="1" x="586"/>
        <item m="1" x="752"/>
        <item m="1" x="940"/>
        <item m="1" x="1130"/>
        <item m="1" x="1320"/>
        <item m="1" x="1512"/>
        <item m="1" x="1700"/>
        <item m="1" x="1891"/>
        <item m="1" x="2078"/>
        <item m="1" x="286"/>
        <item m="1" x="460"/>
        <item m="1" x="852"/>
        <item m="1" x="1039"/>
        <item m="1" x="1230"/>
        <item m="1" x="1422"/>
        <item m="1" x="1614"/>
        <item m="1" x="1800"/>
        <item m="1" x="1986"/>
        <item m="1" x="2179"/>
        <item m="1" x="385"/>
        <item m="1" x="552"/>
        <item m="1" x="710"/>
        <item m="1" x="902"/>
        <item m="1" x="1093"/>
        <item m="1" x="1281"/>
        <item m="1" x="1471"/>
        <item m="1" x="1663"/>
        <item m="1" x="1854"/>
        <item m="1" x="2036"/>
        <item m="1" x="247"/>
        <item m="1" x="429"/>
        <item m="1" x="596"/>
        <item m="1" x="761"/>
        <item m="1" x="951"/>
        <item m="1" x="1142"/>
        <item m="1" x="1332"/>
        <item m="1" x="1520"/>
        <item m="1" x="1712"/>
        <item m="1" x="1902"/>
        <item m="1" x="2091"/>
        <item m="1" x="294"/>
        <item m="1" x="863"/>
        <item m="1" x="1055"/>
        <item m="1" x="1246"/>
        <item m="1" x="1438"/>
        <item m="1" x="1626"/>
        <item m="1" x="1816"/>
        <item m="1" x="2002"/>
        <item m="1" x="2194"/>
        <item m="1" x="396"/>
        <item m="1" x="565"/>
        <item m="1" x="724"/>
        <item m="1" x="915"/>
        <item m="1" x="1102"/>
        <item m="1" x="1292"/>
        <item m="1" x="1483"/>
        <item m="1" x="1676"/>
        <item m="1" x="1863"/>
        <item m="1" x="2050"/>
        <item m="1" x="259"/>
        <item m="1" x="442"/>
        <item m="1" x="602"/>
        <item m="1" x="773"/>
        <item m="1" x="964"/>
        <item m="1" x="1155"/>
        <item m="1" x="1341"/>
        <item m="1" x="1531"/>
        <item m="1" x="1725"/>
        <item m="1" x="1914"/>
        <item m="1" x="2100"/>
        <item m="1" x="306"/>
        <item m="1" x="482"/>
        <item m="1" x="737"/>
        <item m="1" x="924"/>
        <item m="1" x="1115"/>
        <item m="1" x="1304"/>
        <item m="1" x="1496"/>
        <item m="1" x="1685"/>
        <item m="1" x="1877"/>
        <item m="1" x="2062"/>
        <item m="1" x="272"/>
        <item m="1" x="451"/>
        <item m="1" x="612"/>
        <item m="1" x="785"/>
        <item m="1" x="976"/>
        <item m="1" x="1163"/>
        <item m="1" x="1352"/>
        <item m="1" x="1543"/>
        <item m="1" x="1737"/>
        <item m="1" x="1922"/>
        <item m="1" x="2111"/>
        <item m="1" x="318"/>
        <item m="1" x="494"/>
        <item m="1" x="646"/>
        <item m="1" x="831"/>
        <item m="1" x="1022"/>
        <item m="1" x="1211"/>
        <item m="1" x="1399"/>
        <item m="1" x="1590"/>
        <item m="1" x="1783"/>
        <item m="1" x="1971"/>
        <item m="1" x="2161"/>
        <item m="1" x="367"/>
        <item m="1" x="748"/>
        <item m="1" x="938"/>
        <item m="1" x="1128"/>
        <item m="1" x="1318"/>
        <item m="1" x="1508"/>
        <item m="1" x="1698"/>
        <item m="1" x="1889"/>
        <item m="1" x="2076"/>
        <item m="1" x="282"/>
        <item m="1" x="458"/>
        <item m="1" x="621"/>
        <item m="1" x="796"/>
        <item m="1" x="987"/>
        <item m="1" x="1173"/>
        <item m="1" x="1366"/>
        <item m="1" x="1554"/>
        <item m="1" x="1746"/>
        <item m="1" x="1933"/>
        <item m="1" x="2124"/>
        <item m="1" x="330"/>
        <item m="1" x="505"/>
        <item m="1" x="659"/>
        <item m="1" x="847"/>
        <item m="1" x="1035"/>
        <item m="1" x="1224"/>
        <item m="1" x="1414"/>
        <item m="1" x="1607"/>
        <item m="1" x="1797"/>
        <item m="1" x="759"/>
        <item m="1" x="949"/>
        <item m="1" x="1140"/>
        <item m="1" x="1329"/>
        <item m="1" x="1518"/>
        <item m="1" x="1710"/>
        <item m="1" x="1900"/>
        <item m="1" x="2089"/>
        <item m="1" x="292"/>
        <item m="1" x="470"/>
        <item m="1" x="630"/>
        <item m="1" x="807"/>
        <item m="1" x="995"/>
        <item m="1" x="1185"/>
        <item m="1" x="1377"/>
        <item m="1" x="1566"/>
        <item m="1" x="1755"/>
        <item m="1" x="1943"/>
        <item m="1" x="2137"/>
        <item m="1" x="342"/>
        <item m="1" x="513"/>
        <item m="1" x="672"/>
        <item m="1" x="859"/>
        <item m="1" x="1051"/>
        <item m="1" x="1237"/>
        <item m="1" x="1430"/>
        <item m="1" x="1621"/>
        <item m="1" x="1812"/>
        <item m="1" x="1993"/>
        <item m="1" x="2187"/>
        <item m="1" x="392"/>
        <item m="1" x="771"/>
        <item m="1" x="961"/>
        <item m="1" x="1153"/>
        <item m="1" x="1338"/>
        <item m="1" x="1529"/>
        <item m="1" x="1722"/>
        <item m="1" x="1912"/>
        <item m="1" x="2097"/>
        <item m="1" x="304"/>
        <item m="1" x="479"/>
        <item m="1" x="639"/>
        <item m="1" x="815"/>
        <item m="1" x="1007"/>
        <item m="1" x="1196"/>
        <item m="1" x="1389"/>
        <item m="1" x="1574"/>
        <item m="1" x="1768"/>
        <item m="1" x="1955"/>
        <item m="1" x="2150"/>
        <item m="1" x="351"/>
        <item m="1" x="527"/>
        <item m="1" x="684"/>
        <item m="1" x="875"/>
        <item m="1" x="1062"/>
        <item m="1" x="1254"/>
        <item m="1" x="1445"/>
        <item m="1" x="1638"/>
        <item m="1" x="1823"/>
        <item m="1" x="2010"/>
        <item m="1" x="2201"/>
        <item m="1" x="782"/>
        <item m="1" x="973"/>
        <item m="1" x="1160"/>
        <item m="1" x="1349"/>
        <item m="1" x="1540"/>
        <item m="1" x="1734"/>
        <item m="1" x="1919"/>
        <item m="1" x="2108"/>
        <item m="1" x="315"/>
        <item m="1" x="491"/>
        <item m="1" x="643"/>
        <item m="1" x="828"/>
        <item m="1" x="1019"/>
        <item m="1" x="1208"/>
        <item m="1" x="1396"/>
        <item m="1" x="1587"/>
        <item m="1" x="1780"/>
        <item m="1" x="1968"/>
        <item m="1" x="2158"/>
        <item m="1" x="364"/>
        <item m="1" x="537"/>
        <item m="1" x="697"/>
        <item m="1" x="882"/>
        <item m="1" x="1074"/>
        <item m="1" x="1265"/>
        <item m="1" x="1457"/>
        <item m="1" x="1645"/>
        <item m="1" x="1836"/>
        <item m="1" x="2020"/>
        <item m="1" x="2212"/>
        <item m="1" x="412"/>
        <item m="1" x="793"/>
        <item m="1" x="980"/>
        <item m="1" x="1170"/>
        <item m="1" x="1361"/>
        <item m="1" x="1551"/>
        <item m="1" x="1741"/>
        <item m="1" x="1930"/>
        <item m="1" x="2119"/>
        <item m="1" x="327"/>
        <item m="1" x="498"/>
        <item m="1" x="656"/>
        <item m="1" x="842"/>
        <item m="1" x="1032"/>
        <item m="1" x="1218"/>
        <item m="1" x="1411"/>
        <item m="1" x="1602"/>
        <item m="1" x="1794"/>
        <item m="1" x="1978"/>
        <item m="1" x="2172"/>
        <item m="1" x="378"/>
        <item m="1" x="549"/>
        <item m="1" x="704"/>
        <item m="1" x="895"/>
        <item m="1" x="1085"/>
        <item m="1" x="1277"/>
        <item m="1" x="1464"/>
        <item m="1" x="1657"/>
        <item m="1" x="1846"/>
        <item m="1" x="2032"/>
        <item m="1" x="2219"/>
        <item m="1" x="802"/>
        <item m="1" x="992"/>
        <item m="1" x="1182"/>
        <item m="1" x="1374"/>
        <item m="1" x="1561"/>
        <item m="1" x="1752"/>
        <item m="1" x="1940"/>
        <item m="1" x="2134"/>
        <item m="1" x="337"/>
        <item m="1" x="510"/>
        <item m="1" x="669"/>
        <item m="1" x="856"/>
        <item m="1" x="1045"/>
        <item m="1" x="1234"/>
        <item m="1" x="1427"/>
        <item m="1" x="1618"/>
        <item m="1" x="1806"/>
        <item m="1" x="1990"/>
        <item m="1" x="2184"/>
        <item m="1" x="389"/>
        <item m="1" x="558"/>
        <item m="1" x="714"/>
        <item m="1" x="907"/>
        <item m="1" x="1097"/>
        <item m="1" x="1286"/>
        <item m="1" x="1475"/>
        <item m="1" x="1668"/>
        <item m="1" x="1858"/>
        <item m="1" x="2042"/>
        <item m="1" x="251"/>
        <item m="1" x="434"/>
        <item m="1" x="812"/>
        <item m="1" x="1004"/>
        <item m="1" x="1193"/>
        <item m="1" x="1386"/>
        <item m="1" x="1571"/>
        <item m="1" x="1765"/>
        <item m="1" x="1952"/>
        <item m="1" x="2147"/>
        <item m="1" x="348"/>
        <item m="1" x="524"/>
        <item m="1" x="681"/>
        <item m="1" x="872"/>
        <item m="1" x="1059"/>
        <item m="1" x="1251"/>
        <item m="1" x="1442"/>
        <item m="1" x="1634"/>
        <item m="1" x="1820"/>
        <item m="1" x="2007"/>
        <item m="1" x="2198"/>
        <item m="1" x="404"/>
        <item m="1" x="569"/>
        <item m="1" x="729"/>
        <item m="1" x="919"/>
        <item m="1" x="1110"/>
        <item m="1" x="1296"/>
        <item m="1" x="1488"/>
        <item m="1" x="1680"/>
        <item m="1" x="1872"/>
        <item m="1" x="2054"/>
        <item m="1" x="264"/>
        <item m="1" x="446"/>
        <item m="1" x="825"/>
        <item m="1" x="1016"/>
        <item m="1" x="1205"/>
        <item m="1" x="1393"/>
        <item m="1" x="1584"/>
        <item m="1" x="1777"/>
        <item m="1" x="1964"/>
        <item m="1" x="2155"/>
        <item m="1" x="361"/>
        <item m="1" x="534"/>
        <item m="1" x="694"/>
        <item m="1" x="879"/>
        <item m="1" x="1071"/>
        <item m="1" x="1262"/>
        <item m="1" x="1454"/>
        <item m="1" x="1642"/>
        <item m="1" x="1833"/>
        <item m="1" x="2017"/>
        <item m="1" x="2209"/>
        <item m="1" x="409"/>
        <item m="1" x="578"/>
        <item m="1" x="740"/>
        <item m="1" x="932"/>
        <item m="1" x="1118"/>
        <item m="1" x="1308"/>
        <item m="1" x="1499"/>
        <item m="1" x="1694"/>
        <item m="1" x="1880"/>
        <item m="1" x="2066"/>
        <item m="1" x="275"/>
        <item m="1" x="839"/>
        <item m="1" x="1029"/>
        <item m="1" x="1215"/>
        <item m="1" x="1408"/>
        <item m="1" x="1599"/>
        <item m="1" x="1791"/>
        <item m="1" x="1975"/>
        <item m="1" x="2169"/>
        <item m="1" x="375"/>
        <item m="1" x="546"/>
        <item m="1" x="701"/>
        <item m="1" x="892"/>
        <item m="1" x="1082"/>
        <item m="1" x="1274"/>
        <item m="1" x="1461"/>
        <item m="1" x="1654"/>
        <item m="1" x="1843"/>
        <item m="1" x="2029"/>
        <item m="1" x="2216"/>
        <item m="1" x="422"/>
        <item m="1" x="587"/>
        <item m="1" x="753"/>
        <item m="1" x="941"/>
        <item m="1" x="1131"/>
        <item m="1" x="1321"/>
        <item m="1" x="1513"/>
        <item m="1" x="1701"/>
        <item m="1" x="1892"/>
        <item m="1" x="2079"/>
        <item m="1" x="287"/>
        <item m="1" x="461"/>
        <item m="1" x="853"/>
        <item m="1" x="1040"/>
        <item m="1" x="1231"/>
        <item m="1" x="1423"/>
        <item m="1" x="1615"/>
        <item m="1" x="1801"/>
        <item m="1" x="1987"/>
        <item m="1" x="2180"/>
        <item m="1" x="386"/>
        <item m="1" x="553"/>
        <item m="1" x="711"/>
        <item m="1" x="903"/>
        <item m="1" x="1094"/>
        <item m="1" x="1282"/>
        <item m="1" x="1472"/>
        <item m="1" x="1664"/>
        <item m="1" x="1855"/>
        <item m="1" x="2037"/>
        <item m="1" x="248"/>
        <item m="1" x="430"/>
        <item m="1" x="597"/>
        <item m="1" x="762"/>
        <item m="1" x="952"/>
        <item m="1" x="1143"/>
        <item m="1" x="1333"/>
        <item m="1" x="1521"/>
        <item m="1" x="1713"/>
        <item m="1" x="1903"/>
        <item m="1" x="2092"/>
        <item m="1" x="295"/>
        <item m="1" x="865"/>
        <item m="1" x="1056"/>
        <item m="1" x="1248"/>
        <item m="1" x="1439"/>
        <item m="1" x="1628"/>
        <item m="1" x="1817"/>
        <item m="1" x="2004"/>
        <item m="1" x="2195"/>
        <item m="1" x="398"/>
        <item m="1" x="566"/>
        <item m="1" x="726"/>
        <item m="1" x="916"/>
        <item m="1" x="1104"/>
        <item m="1" x="1293"/>
        <item m="1" x="1485"/>
        <item m="1" x="1677"/>
        <item m="1" x="1865"/>
        <item m="1" x="2051"/>
        <item m="1" x="261"/>
        <item m="1" x="443"/>
        <item m="1" x="604"/>
        <item m="1" x="774"/>
        <item m="1" x="966"/>
        <item m="1" x="1156"/>
        <item m="1" x="1343"/>
        <item m="1" x="1532"/>
        <item m="1" x="1727"/>
        <item m="1" x="1915"/>
        <item m="1" x="2102"/>
        <item m="1" x="307"/>
        <item m="1" x="484"/>
        <item m="1" x="738"/>
        <item m="1" x="926"/>
        <item m="1" x="1116"/>
        <item m="1" x="1306"/>
        <item m="1" x="1497"/>
        <item m="1" x="1687"/>
        <item m="1" x="1878"/>
        <item m="1" x="2064"/>
        <item m="1" x="273"/>
        <item m="1" x="452"/>
        <item m="1" x="613"/>
        <item m="1" x="786"/>
        <item m="1" x="977"/>
        <item m="1" x="1164"/>
        <item m="1" x="1353"/>
        <item m="1" x="1544"/>
        <item m="1" x="1738"/>
        <item m="1" x="1923"/>
        <item m="1" x="2112"/>
        <item m="1" x="319"/>
        <item m="1" x="495"/>
        <item m="1" x="647"/>
        <item m="1" x="832"/>
        <item m="1" x="1023"/>
        <item m="1" x="1212"/>
        <item m="1" x="1400"/>
        <item m="1" x="1591"/>
        <item m="1" x="1784"/>
        <item m="1" x="1972"/>
        <item m="1" x="2162"/>
        <item m="1" x="368"/>
        <item m="1" x="750"/>
        <item m="1" x="939"/>
        <item m="1" x="1129"/>
        <item m="1" x="1319"/>
        <item m="1" x="1509"/>
        <item m="1" x="1699"/>
        <item m="1" x="1890"/>
        <item m="1" x="2077"/>
        <item m="1" x="284"/>
        <item m="1" x="459"/>
        <item m="1" x="622"/>
        <item m="1" x="797"/>
        <item m="1" x="988"/>
        <item m="1" x="1174"/>
        <item m="1" x="1367"/>
        <item m="1" x="1555"/>
        <item m="1" x="1748"/>
        <item m="1" x="1934"/>
        <item m="1" x="2125"/>
        <item m="1" x="331"/>
        <item m="1" x="506"/>
        <item m="1" x="660"/>
        <item m="1" x="848"/>
        <item m="1" x="1036"/>
        <item m="1" x="1226"/>
        <item m="1" x="1415"/>
        <item m="1" x="1608"/>
        <item m="1" x="1798"/>
        <item m="1" x="760"/>
        <item m="1" x="950"/>
        <item m="1" x="1141"/>
        <item m="1" x="1330"/>
        <item m="1" x="1519"/>
        <item m="1" x="1711"/>
        <item m="1" x="1901"/>
        <item m="1" x="2090"/>
        <item m="1" x="293"/>
        <item m="1" x="471"/>
        <item m="1" x="631"/>
        <item m="1" x="808"/>
        <item m="1" x="996"/>
        <item m="1" x="1186"/>
        <item m="1" x="1378"/>
        <item m="1" x="1567"/>
        <item m="1" x="1756"/>
        <item m="1" x="1944"/>
        <item m="1" x="2138"/>
        <item m="1" x="343"/>
        <item m="1" x="514"/>
        <item m="1" x="673"/>
        <item m="1" x="860"/>
        <item m="1" x="1052"/>
        <item m="1" x="1238"/>
        <item m="1" x="1431"/>
        <item m="1" x="1622"/>
        <item m="1" x="1813"/>
        <item m="1" x="1994"/>
        <item m="1" x="2188"/>
        <item m="1" x="393"/>
        <item m="1" x="772"/>
        <item m="1" x="962"/>
        <item m="1" x="1154"/>
        <item m="1" x="1339"/>
        <item m="1" x="1530"/>
        <item m="1" x="1723"/>
        <item m="1" x="1913"/>
        <item m="1" x="2098"/>
        <item m="1" x="305"/>
        <item m="1" x="480"/>
        <item m="1" x="640"/>
        <item m="1" x="816"/>
        <item m="1" x="1008"/>
        <item m="1" x="1197"/>
        <item m="1" x="1390"/>
        <item m="1" x="1575"/>
        <item m="1" x="1769"/>
        <item m="1" x="1956"/>
        <item m="1" x="2151"/>
        <item m="1" x="352"/>
        <item m="1" x="528"/>
        <item m="1" x="685"/>
        <item m="1" x="876"/>
        <item m="1" x="1063"/>
        <item m="1" x="1255"/>
        <item m="1" x="1446"/>
        <item m="1" x="1639"/>
        <item m="1" x="1824"/>
        <item m="1" x="2011"/>
        <item m="1" x="2202"/>
        <item m="1" x="783"/>
        <item m="1" x="974"/>
        <item m="1" x="1161"/>
        <item m="1" x="1350"/>
        <item m="1" x="1541"/>
        <item m="1" x="1735"/>
        <item m="1" x="1920"/>
        <item m="1" x="2109"/>
        <item m="1" x="316"/>
        <item m="1" x="492"/>
        <item m="1" x="644"/>
        <item m="1" x="829"/>
        <item m="1" x="1020"/>
        <item m="1" x="1209"/>
        <item m="1" x="1397"/>
        <item m="1" x="1588"/>
        <item m="1" x="1781"/>
        <item m="1" x="1969"/>
        <item m="1" x="2159"/>
        <item m="1" x="365"/>
        <item m="1" x="538"/>
        <item m="1" x="698"/>
        <item m="1" x="883"/>
        <item m="1" x="1075"/>
        <item m="1" x="1266"/>
        <item m="1" x="1458"/>
        <item m="1" x="1646"/>
        <item m="1" x="1837"/>
        <item m="1" x="2021"/>
        <item m="1" x="2213"/>
        <item m="1" x="413"/>
        <item m="1" x="794"/>
        <item m="1" x="981"/>
        <item m="1" x="1171"/>
        <item m="1" x="1362"/>
        <item m="1" x="1552"/>
        <item m="1" x="1742"/>
        <item m="1" x="1931"/>
        <item m="1" x="2120"/>
        <item m="1" x="328"/>
        <item m="1" x="499"/>
        <item m="1" x="657"/>
        <item m="1" x="843"/>
        <item m="1" x="1033"/>
        <item m="1" x="1219"/>
        <item m="1" x="1412"/>
        <item m="1" x="1603"/>
        <item m="1" x="1795"/>
        <item m="1" x="1979"/>
        <item m="1" x="2173"/>
        <item m="1" x="379"/>
        <item m="1" x="550"/>
        <item m="1" x="705"/>
        <item m="1" x="896"/>
        <item m="1" x="1086"/>
        <item m="1" x="1278"/>
        <item m="1" x="1465"/>
        <item m="1" x="1658"/>
        <item m="1" x="1847"/>
        <item m="1" x="2033"/>
        <item m="1" x="2220"/>
        <item m="1" x="804"/>
        <item m="1" x="993"/>
        <item m="1" x="1183"/>
        <item m="1" x="1375"/>
        <item m="1" x="1563"/>
        <item m="1" x="1753"/>
        <item m="1" x="1941"/>
        <item m="1" x="2135"/>
        <item m="1" x="339"/>
        <item m="1" x="511"/>
        <item m="1" x="670"/>
        <item m="1" x="857"/>
        <item m="1" x="1047"/>
        <item m="1" x="1235"/>
        <item m="1" x="1428"/>
        <item m="1" x="1619"/>
        <item m="1" x="1808"/>
        <item m="1" x="1991"/>
        <item m="1" x="2185"/>
        <item m="1" x="390"/>
        <item m="1" x="560"/>
        <item m="1" x="715"/>
        <item m="1" x="908"/>
        <item m="1" x="1098"/>
        <item m="1" x="1288"/>
        <item m="1" x="1476"/>
        <item m="1" x="1669"/>
        <item m="1" x="1859"/>
        <item m="1" x="2044"/>
        <item m="1" x="252"/>
        <item m="1" x="435"/>
        <item m="1" x="813"/>
        <item m="1" x="1005"/>
        <item m="1" x="1194"/>
        <item m="1" x="1387"/>
        <item m="1" x="1572"/>
        <item m="1" x="1766"/>
        <item m="1" x="1953"/>
        <item m="1" x="2148"/>
        <item m="1" x="349"/>
        <item m="1" x="525"/>
        <item m="1" x="682"/>
        <item m="1" x="873"/>
        <item m="1" x="1060"/>
        <item m="1" x="1252"/>
        <item m="1" x="1443"/>
        <item m="1" x="1636"/>
        <item m="1" x="1821"/>
        <item m="1" x="2008"/>
        <item m="1" x="2199"/>
        <item m="1" x="405"/>
        <item m="1" x="570"/>
        <item m="1" x="730"/>
        <item m="1" x="920"/>
        <item m="1" x="1111"/>
        <item m="1" x="1297"/>
        <item m="1" x="1489"/>
        <item m="1" x="1681"/>
        <item m="1" x="1873"/>
        <item m="1" x="2055"/>
        <item m="1" x="265"/>
        <item m="1" x="447"/>
        <item m="1" x="826"/>
        <item m="1" x="1017"/>
        <item m="1" x="1206"/>
        <item m="1" x="1394"/>
        <item m="1" x="1585"/>
        <item m="1" x="1778"/>
        <item m="1" x="1965"/>
        <item m="1" x="2156"/>
        <item m="1" x="362"/>
        <item m="1" x="535"/>
        <item m="1" x="695"/>
        <item m="1" x="880"/>
        <item m="1" x="1072"/>
        <item m="1" x="1263"/>
        <item m="1" x="1455"/>
        <item m="1" x="1643"/>
        <item m="1" x="1834"/>
        <item m="1" x="2018"/>
        <item m="1" x="2210"/>
        <item m="1" x="410"/>
        <item m="1" x="579"/>
        <item m="1" x="741"/>
        <item m="1" x="933"/>
        <item m="1" x="1119"/>
        <item m="1" x="1309"/>
        <item m="1" x="1500"/>
        <item m="1" x="1695"/>
        <item m="1" x="1881"/>
        <item m="1" x="2067"/>
        <item m="1" x="276"/>
        <item m="1" x="840"/>
        <item m="1" x="1030"/>
        <item m="1" x="1216"/>
        <item m="1" x="1409"/>
        <item m="1" x="1600"/>
        <item m="1" x="1792"/>
        <item m="1" x="1976"/>
        <item m="1" x="2170"/>
        <item m="1" x="376"/>
        <item m="1" x="547"/>
        <item m="1" x="702"/>
        <item m="1" x="893"/>
        <item m="1" x="1083"/>
        <item m="1" x="1275"/>
        <item m="1" x="1462"/>
        <item m="1" x="1655"/>
        <item m="1" x="1844"/>
        <item m="1" x="2030"/>
        <item m="1" x="2217"/>
        <item m="1" x="423"/>
        <item m="1" x="588"/>
        <item m="1" x="754"/>
        <item m="1" x="942"/>
        <item m="1" x="1132"/>
        <item m="1" x="1322"/>
        <item m="1" x="1514"/>
        <item m="1" x="1702"/>
        <item m="1" x="1893"/>
        <item m="1" x="2080"/>
        <item m="1" x="288"/>
        <item m="1" x="462"/>
        <item m="1" x="854"/>
        <item m="1" x="1041"/>
        <item m="1" x="1232"/>
        <item m="1" x="1424"/>
        <item m="1" x="1616"/>
        <item m="1" x="1802"/>
        <item m="1" x="1988"/>
        <item m="1" x="2181"/>
        <item m="1" x="387"/>
        <item m="1" x="554"/>
        <item m="1" x="712"/>
        <item m="1" x="904"/>
        <item m="1" x="1095"/>
        <item m="1" x="1283"/>
        <item m="1" x="1473"/>
        <item m="1" x="1665"/>
        <item m="1" x="1856"/>
        <item m="1" x="2038"/>
        <item m="1" x="249"/>
        <item m="1" x="431"/>
        <item m="1" x="598"/>
        <item m="1" x="763"/>
        <item m="1" x="953"/>
        <item m="1" x="1144"/>
        <item m="1" x="1334"/>
        <item m="1" x="1522"/>
        <item m="1" x="1714"/>
        <item m="1" x="1904"/>
        <item m="1" x="2093"/>
        <item m="1" x="296"/>
        <item m="1" x="867"/>
        <item m="1" x="1057"/>
        <item m="1" x="1249"/>
        <item m="1" x="1440"/>
        <item m="1" x="1630"/>
        <item m="1" x="1818"/>
        <item m="1" x="2005"/>
        <item m="1" x="2196"/>
        <item m="1" x="400"/>
        <item m="1" x="567"/>
        <item m="1" x="727"/>
        <item m="1" x="917"/>
        <item m="1" x="1106"/>
        <item m="1" x="1294"/>
        <item m="1" x="1486"/>
        <item m="1" x="1678"/>
        <item m="1" x="1867"/>
        <item m="1" x="2052"/>
        <item m="1" x="262"/>
        <item m="1" x="444"/>
        <item h="1" x="1"/>
        <item m="1" x="2178"/>
        <item m="1" x="755"/>
        <item m="1" x="2074"/>
        <item m="1" x="1359"/>
        <item x="0"/>
        <item m="1" x="652"/>
        <item m="1" x="344"/>
        <item m="1" x="1966"/>
        <item m="1" x="1789"/>
        <item m="1" x="1613"/>
        <item m="1" x="1437"/>
        <item m="1" x="1260"/>
        <item m="1" x="1080"/>
        <item m="1" x="901"/>
        <item m="1" x="722"/>
        <item x="2"/>
        <item x="3"/>
        <item x="4"/>
        <item m="1" x="325"/>
        <item x="5"/>
        <item m="1" x="2132"/>
        <item m="1" x="2047"/>
        <item x="6"/>
        <item m="1" x="1874"/>
        <item m="1" x="1775"/>
        <item m="1" x="1693"/>
        <item m="1" x="1597"/>
        <item m="1" x="1511"/>
        <item m="1" x="1421"/>
        <item m="1" x="1331"/>
        <item m="1" x="1244"/>
        <item m="1" x="1151"/>
        <item m="1" x="1112"/>
        <item m="1" x="1068"/>
        <item m="1" x="1014"/>
        <item m="1" x="971"/>
        <item m="1" x="930"/>
        <item m="1" x="888"/>
        <item m="1" x="837"/>
        <item m="1" x="791"/>
        <item m="1" x="751"/>
        <item m="1" x="709"/>
        <item m="1" x="666"/>
        <item m="1" x="628"/>
        <item m="1" x="595"/>
        <item m="1" x="562"/>
        <item m="1" x="520"/>
        <item m="1" x="477"/>
        <item m="1" x="441"/>
        <item m="1" x="406"/>
        <item m="1" x="358"/>
        <item m="1" x="313"/>
        <item m="1" x="270"/>
        <item x="7"/>
        <item m="1" x="2166"/>
        <item m="1" x="2117"/>
        <item m="1" x="2073"/>
        <item m="1" x="2027"/>
        <item m="1" x="1985"/>
        <item m="1" x="1938"/>
        <item m="1" x="1898"/>
        <item m="1" x="1853"/>
        <item m="1" x="1811"/>
        <item m="1" x="1761"/>
        <item m="1" x="721"/>
        <item m="1" x="1720"/>
        <item m="1" x="679"/>
        <item m="1" x="1675"/>
        <item m="1" x="637"/>
        <item m="1" x="1635"/>
        <item m="1" x="608"/>
        <item m="1" x="1581"/>
        <item m="1" x="575"/>
        <item m="1" x="1538"/>
        <item x="8"/>
        <item m="1" x="1494"/>
        <item m="1" x="489"/>
        <item m="1" x="1452"/>
        <item m="1" x="455"/>
        <item m="1" x="1404"/>
        <item m="1" x="419"/>
        <item m="1" x="1358"/>
        <item m="1" x="373"/>
        <item m="1" x="1316"/>
        <item m="1" x="324"/>
        <item m="1" x="1272"/>
        <item m="1" x="285"/>
        <item m="1" x="1227"/>
        <item m="1" x="245"/>
        <item m="1" x="1179"/>
        <item m="1" x="2177"/>
        <item m="1" x="1138"/>
        <item m="1" x="2131"/>
        <item m="1" x="1092"/>
        <item m="1" x="2087"/>
        <item m="1" x="1049"/>
        <item m="1" x="2046"/>
        <item m="1" x="1001"/>
        <item m="1" x="2000"/>
        <item m="1" x="959"/>
        <item m="1" x="1950"/>
        <item m="1" x="914"/>
        <item m="1" x="1910"/>
        <item m="1" x="871"/>
        <item m="1" x="1871"/>
        <item m="1" x="822"/>
        <item m="1" x="1830"/>
        <item m="1" x="780"/>
        <item x="9"/>
        <item m="1" x="735"/>
        <item m="1" x="1732"/>
        <item m="1" x="692"/>
        <item m="1" x="1691"/>
        <item m="1" x="651"/>
        <item m="1" x="1651"/>
        <item m="1" x="618"/>
        <item m="1" x="1596"/>
        <item m="1" x="585"/>
        <item m="1" x="1549"/>
        <item m="1" x="544"/>
        <item m="1" x="1510"/>
        <item m="1" x="507"/>
        <item m="1" x="1469"/>
        <item m="1" x="467"/>
        <item m="1" x="1420"/>
        <item m="1" x="428"/>
        <item m="1" x="1372"/>
        <item m="1" x="384"/>
        <item m="1" x="1852"/>
        <item m="1" x="1327"/>
        <item m="1" x="805"/>
        <item m="1" x="340"/>
        <item m="1" x="1809"/>
        <item m="1" x="1289"/>
        <item m="1" x="767"/>
        <item m="1" x="300"/>
        <item m="1" x="1760"/>
        <item m="1" x="1243"/>
        <item m="1" x="720"/>
        <item m="1" x="257"/>
        <item m="1" x="1719"/>
        <item m="1" x="1191"/>
        <item m="1" x="678"/>
        <item m="1" x="2193"/>
        <item m="1" x="1674"/>
        <item m="1" x="1150"/>
        <item m="1" x="636"/>
        <item m="1" x="2145"/>
        <item m="1" x="1632"/>
        <item m="1" x="1108"/>
        <item m="1" x="607"/>
        <item m="1" x="2105"/>
        <item m="1" x="1580"/>
        <item m="1" x="1067"/>
        <item m="1" x="574"/>
        <item m="1" x="2060"/>
        <item m="1" x="1537"/>
        <item m="1" x="1013"/>
        <item m="1" x="532"/>
        <item m="1" x="2015"/>
        <item m="1" x="1493"/>
        <item m="1" x="970"/>
        <item m="1" x="488"/>
        <item m="1" x="1962"/>
        <item m="1" x="1451"/>
        <item m="1" x="929"/>
        <item m="1" x="454"/>
        <item m="1" x="1926"/>
        <item m="1" x="1403"/>
        <item m="1" x="887"/>
        <item m="1" x="418"/>
        <item m="1" x="1885"/>
        <item m="1" x="1357"/>
        <item m="1" x="836"/>
        <item m="1" x="372"/>
        <item m="1" x="1841"/>
        <item m="1" x="1315"/>
        <item m="1" x="790"/>
        <item m="1" x="323"/>
        <item m="1" x="1788"/>
        <item m="1" x="1271"/>
        <item m="1" x="749"/>
        <item m="1" x="283"/>
        <item m="1" x="1747"/>
        <item m="1" x="1225"/>
        <item m="1" x="708"/>
        <item m="1" x="244"/>
        <item m="1" x="1707"/>
        <item m="1" x="1178"/>
        <item m="1" x="665"/>
        <item m="1" x="2176"/>
        <item m="1" x="1662"/>
        <item m="1" x="1137"/>
        <item m="1" x="627"/>
        <item m="1" x="2130"/>
        <item m="1" x="1612"/>
        <item m="1" x="1091"/>
        <item m="1" x="594"/>
        <item m="1" x="2086"/>
        <item m="1" x="1564"/>
        <item m="1" x="1048"/>
        <item m="1" x="561"/>
        <item m="1" x="2045"/>
        <item m="1" x="1526"/>
        <item m="1" x="1000"/>
        <item m="1" x="519"/>
        <item m="1" x="1999"/>
        <item m="1" x="1481"/>
        <item m="1" x="958"/>
        <item m="1" x="476"/>
        <item m="1" x="1949"/>
        <item m="1" x="1436"/>
        <item m="1" x="913"/>
        <item m="1" x="440"/>
        <item m="1" x="1909"/>
        <item m="1" x="1384"/>
        <item m="1" x="869"/>
        <item m="1" x="402"/>
        <item m="1" x="1869"/>
        <item m="1" x="1346"/>
        <item m="1" x="821"/>
        <item m="1" x="357"/>
        <item m="1" x="1829"/>
        <item m="1" x="1302"/>
        <item m="1" x="779"/>
        <item m="1" x="312"/>
        <item m="1" x="1774"/>
        <item m="1" x="1259"/>
        <item m="1" x="734"/>
        <item m="1" x="269"/>
        <item m="1" x="1731"/>
        <item m="1" x="1203"/>
        <item m="1" x="691"/>
        <item m="1" x="2207"/>
        <item m="1" x="1690"/>
        <item m="1" x="1167"/>
        <item m="1" x="650"/>
        <item m="1" x="2165"/>
        <item m="1" x="1650"/>
        <item m="1" x="1124"/>
        <item m="1" x="617"/>
        <item m="1" x="2116"/>
        <item m="1" x="1595"/>
        <item m="1" x="1079"/>
        <item m="1" x="584"/>
        <item m="1" x="2072"/>
        <item m="1" x="1548"/>
        <item m="1" x="1027"/>
        <item m="1" x="543"/>
        <item m="1" x="2026"/>
        <item m="1" x="1507"/>
        <item m="1" x="986"/>
        <item m="1" x="504"/>
        <item m="1" x="1984"/>
        <item m="1" x="1468"/>
        <item m="1" x="946"/>
        <item m="1" x="1706"/>
        <item m="1" x="466"/>
        <item x="10"/>
        <item m="1" x="1937"/>
        <item m="1" x="664"/>
        <item m="1" x="1419"/>
        <item m="1" x="2175"/>
        <item m="1" x="900"/>
        <item m="1" x="1661"/>
        <item m="1" x="427"/>
        <item m="1" x="1136"/>
        <item m="1" x="1897"/>
        <item m="1" x="626"/>
        <item m="1" x="1371"/>
        <item m="1" x="2129"/>
        <item m="1" x="851"/>
        <item m="1" x="1611"/>
        <item m="1" x="383"/>
        <item m="1" x="1090"/>
        <item m="1" x="1851"/>
        <item m="1" x="593"/>
        <item m="1" x="1326"/>
        <item m="1" x="2085"/>
        <item m="1" x="803"/>
        <item m="1" x="1562"/>
        <item m="1" x="338"/>
        <item m="1" x="1046"/>
        <item m="1" x="1807"/>
        <item m="1" x="559"/>
        <item m="1" x="1287"/>
        <item m="1" x="2043"/>
        <item m="1" x="766"/>
        <item m="1" x="1525"/>
        <item m="1" x="299"/>
        <item m="1" x="999"/>
        <item m="1" x="1759"/>
        <item m="1" x="518"/>
        <item m="1" x="1242"/>
        <item m="1" x="1998"/>
        <item m="1" x="719"/>
        <item m="1" x="1480"/>
        <item m="1" x="256"/>
        <item m="1" x="957"/>
        <item m="1" x="1718"/>
        <item m="1" x="475"/>
        <item m="1" x="1190"/>
        <item m="1" x="1948"/>
        <item m="1" x="677"/>
        <item m="1" x="1435"/>
        <item m="1" x="2192"/>
        <item m="1" x="912"/>
        <item m="1" x="1673"/>
        <item m="1" x="439"/>
        <item m="1" x="1149"/>
        <item m="1" x="1908"/>
        <item m="1" x="635"/>
        <item m="1" x="1383"/>
        <item m="1" x="2144"/>
        <item m="1" x="868"/>
        <item m="1" x="1631"/>
        <item m="1" x="401"/>
        <item m="1" x="1107"/>
        <item m="1" x="1868"/>
        <item m="1" x="606"/>
        <item m="1" x="1345"/>
        <item m="1" x="2104"/>
        <item m="1" x="820"/>
        <item m="1" x="1579"/>
        <item m="1" x="356"/>
        <item m="1" x="1066"/>
        <item m="1" x="1828"/>
        <item m="1" x="573"/>
        <item m="1" x="1301"/>
        <item m="1" x="2059"/>
        <item m="1" x="778"/>
        <item m="1" x="1536"/>
        <item m="1" x="311"/>
        <item m="1" x="1012"/>
        <item m="1" x="1773"/>
        <item m="1" x="531"/>
        <item m="1" x="1258"/>
        <item m="1" x="2014"/>
        <item m="1" x="733"/>
        <item m="1" x="1492"/>
        <item m="1" x="268"/>
        <item m="1" x="969"/>
        <item m="1" x="1730"/>
        <item m="1" x="487"/>
        <item m="1" x="1202"/>
        <item m="1" x="1961"/>
        <item m="1" x="690"/>
        <item m="1" x="1450"/>
        <item m="1" x="2206"/>
        <item m="1" x="928"/>
        <item m="1" x="1689"/>
        <item x="11"/>
        <item m="1" x="1166"/>
        <item m="1" x="1925"/>
        <item m="1" x="649"/>
        <item m="1" x="1402"/>
        <item m="1" x="2164"/>
        <item m="1" x="886"/>
        <item m="1" x="1649"/>
        <item m="1" x="417"/>
        <item m="1" x="1123"/>
        <item m="1" x="1884"/>
        <item m="1" x="616"/>
        <item m="1" x="1356"/>
        <item m="1" x="2115"/>
        <item m="1" x="835"/>
        <item m="1" x="1594"/>
        <item m="1" x="371"/>
        <item m="1" x="1078"/>
        <item m="1" x="1840"/>
        <item m="1" x="583"/>
        <item m="1" x="1314"/>
        <item m="1" x="2071"/>
        <item m="1" x="789"/>
        <item m="1" x="1547"/>
        <item m="1" x="322"/>
        <item m="1" x="1026"/>
        <item m="1" x="1787"/>
        <item m="1" x="542"/>
        <item m="1" x="1270"/>
        <item m="1" x="2025"/>
        <item m="1" x="746"/>
        <item m="1" x="1505"/>
        <item m="1" x="280"/>
        <item m="1" x="984"/>
        <item m="1" x="1744"/>
        <item m="1" x="502"/>
        <item m="1" x="1222"/>
        <item m="1" x="1982"/>
        <item m="1" x="707"/>
        <item m="1" x="1467"/>
        <item m="1" x="243"/>
        <item m="1" x="945"/>
        <item m="1" x="1705"/>
        <item m="1" x="465"/>
        <item m="1" x="1177"/>
        <item x="12"/>
        <item m="1" x="663"/>
        <item m="1" x="1418"/>
        <item m="1" x="2174"/>
        <item m="1" x="899"/>
        <item m="1" x="1660"/>
        <item m="1" x="426"/>
        <item m="1" x="1135"/>
        <item m="1" x="1896"/>
        <item m="1" x="625"/>
        <item m="1" x="1370"/>
        <item m="1" x="2128"/>
        <item m="1" x="850"/>
        <item m="1" x="1610"/>
        <item m="1" x="382"/>
        <item m="1" x="1089"/>
        <item m="1" x="1850"/>
        <item m="1" x="592"/>
        <item m="1" x="1325"/>
        <item m="1" x="2084"/>
        <item m="1" x="801"/>
        <item m="1" x="1560"/>
        <item m="1" x="336"/>
        <item m="1" x="1044"/>
        <item m="1" x="1805"/>
        <item m="1" x="557"/>
        <item x="13"/>
        <item m="1" x="2041"/>
        <item m="1" x="765"/>
        <item m="1" x="1524"/>
        <item m="1" x="298"/>
        <item m="1" x="998"/>
        <item m="1" x="1758"/>
        <item m="1" x="517"/>
        <item m="1" x="1241"/>
        <item m="1" x="1997"/>
        <item m="1" x="718"/>
        <item m="1" x="1479"/>
        <item m="1" x="255"/>
        <item m="1" x="956"/>
        <item m="1" x="1717"/>
        <item m="1" x="474"/>
        <item m="1" x="1189"/>
        <item m="1" x="1947"/>
        <item m="1" x="676"/>
        <item m="1" x="1434"/>
        <item m="1" x="2191"/>
        <item m="1" x="911"/>
        <item m="1" x="1672"/>
        <item m="1" x="438"/>
        <item m="1" x="1148"/>
        <item m="1" x="1907"/>
        <item m="1" x="634"/>
        <item m="1" x="1382"/>
        <item m="1" x="2143"/>
        <item m="1" x="866"/>
        <item m="1" x="1629"/>
        <item m="1" x="399"/>
        <item m="1" x="1105"/>
        <item m="1" x="1866"/>
        <item m="1" x="605"/>
        <item m="1" x="1344"/>
        <item m="1" x="2103"/>
        <item m="1" x="819"/>
        <item m="1" x="1578"/>
        <item m="1" x="355"/>
        <item m="1" x="1065"/>
        <item m="1" x="1827"/>
        <item m="1" x="572"/>
        <item m="1" x="1300"/>
        <item m="1" x="2058"/>
        <item m="1" x="777"/>
        <item m="1" x="1535"/>
        <item m="1" x="310"/>
        <item m="1" x="1011"/>
        <item m="1" x="1772"/>
        <item m="1" x="530"/>
        <item m="1" x="1257"/>
        <item m="1" x="2013"/>
        <item m="1" x="732"/>
        <item m="1" x="1491"/>
        <item m="1" x="267"/>
        <item m="1" x="968"/>
        <item m="1" x="1729"/>
        <item m="1" x="486"/>
        <item m="1" x="1201"/>
        <item m="1" x="1960"/>
        <item m="1" x="689"/>
        <item m="1" x="1449"/>
        <item m="1" x="2205"/>
        <item m="1" x="927"/>
        <item m="1" x="1688"/>
        <item m="1" x="453"/>
        <item m="1" x="1165"/>
        <item m="1" x="1924"/>
        <item m="1" x="648"/>
        <item m="1" x="1401"/>
        <item m="1" x="2163"/>
        <item m="1" x="885"/>
        <item m="1" x="1648"/>
        <item m="1" x="416"/>
        <item m="1" x="1122"/>
        <item m="1" x="1883"/>
        <item m="1" x="615"/>
        <item m="1" x="1355"/>
        <item m="1" x="2114"/>
        <item m="1" x="834"/>
        <item m="1" x="1593"/>
        <item m="1" x="370"/>
        <item m="1" x="1077"/>
        <item m="1" x="1839"/>
        <item m="1" x="582"/>
        <item m="1" x="1313"/>
        <item m="1" x="2070"/>
        <item m="1" x="788"/>
        <item m="1" x="1546"/>
        <item m="1" x="1928"/>
        <item m="1" x="321"/>
        <item m="1" x="654"/>
        <item m="1" x="1025"/>
        <item m="1" x="1406"/>
        <item m="1" x="1786"/>
        <item x="14"/>
        <item m="1" x="541"/>
        <item m="1" x="890"/>
        <item m="1" x="1269"/>
        <item m="1" x="1652"/>
        <item m="1" x="2024"/>
        <item x="15"/>
        <item m="1" x="745"/>
        <item m="1" x="1126"/>
        <item m="1" x="1504"/>
        <item m="1" x="1887"/>
        <item m="1" x="279"/>
        <item x="16"/>
        <item m="1" x="983"/>
        <item m="1" x="1364"/>
        <item x="17"/>
        <item m="1" x="2122"/>
        <item m="1" x="501"/>
        <item m="1" x="845"/>
        <item m="1" x="1221"/>
        <item m="1" x="1605"/>
        <item m="1" x="1981"/>
        <item x="18"/>
        <item x="19"/>
        <item x="20"/>
        <item x="21"/>
        <item x="22"/>
        <item x="23"/>
        <item m="1" x="590"/>
        <item m="1" x="944"/>
        <item x="24"/>
        <item m="1" x="1704"/>
        <item m="1" x="2082"/>
        <item m="1" x="464"/>
        <item m="1" x="799"/>
        <item m="1" x="1176"/>
        <item m="1" x="1557"/>
        <item m="1" x="1936"/>
        <item m="1" x="333"/>
        <item m="1" x="662"/>
        <item m="1" x="1038"/>
        <item m="1" x="1417"/>
        <item m="1" x="1799"/>
        <item x="25"/>
        <item x="26"/>
        <item m="1" x="898"/>
        <item m="1" x="1280"/>
        <item x="27"/>
        <item m="1" x="2035"/>
        <item m="1" x="425"/>
        <item m="1" x="757"/>
        <item m="1" x="1134"/>
        <item m="1" x="1516"/>
        <item m="1" x="1895"/>
        <item m="1" x="290"/>
        <item m="1" x="624"/>
        <item m="1" x="990"/>
        <item m="1" x="1369"/>
        <item m="1" x="1750"/>
        <item m="1" x="2127"/>
        <item x="28"/>
        <item x="29"/>
        <item m="1" x="1229"/>
        <item m="1" x="1609"/>
        <item x="30"/>
        <item m="1" x="381"/>
        <item x="31"/>
        <item m="1" x="1088"/>
        <item m="1" x="1470"/>
        <item m="1" x="1849"/>
        <item m="1" x="246"/>
        <item m="1" x="591"/>
        <item m="1" x="947"/>
        <item m="1" x="1324"/>
        <item m="1" x="1708"/>
        <item m="1" x="2083"/>
        <item m="1" x="468"/>
        <item x="32"/>
        <item m="1" x="1180"/>
        <item m="1" x="1558"/>
        <item x="33"/>
        <item m="1" x="334"/>
        <item m="1" x="667"/>
        <item m="1" x="1042"/>
        <item m="1" x="1425"/>
        <item m="1" x="1803"/>
        <item m="1" x="2182"/>
        <item m="1" x="555"/>
        <item m="1" x="905"/>
        <item m="1" x="1284"/>
        <item m="1" x="1666"/>
        <item m="1" x="2039"/>
        <item m="1" x="432"/>
        <item m="1" x="764"/>
        <item m="1" x="1145"/>
        <item m="1" x="1523"/>
        <item m="1" x="1905"/>
        <item m="1" x="297"/>
        <item m="1" x="632"/>
        <item m="1" x="997"/>
        <item m="1" x="1379"/>
        <item m="1" x="1757"/>
        <item m="1" x="2140"/>
        <item m="1" x="516"/>
        <item m="1" x="862"/>
        <item m="1" x="1240"/>
        <item m="1" x="1624"/>
        <item m="1" x="1996"/>
        <item m="1" x="394"/>
        <item m="1" x="717"/>
        <item m="1" x="1100"/>
        <item m="1" x="1478"/>
        <item m="1" x="1861"/>
        <item m="1" x="254"/>
        <item m="1" x="600"/>
        <item m="1" x="955"/>
        <item m="1" x="1336"/>
        <item m="1" x="1716"/>
        <item m="1" x="2095"/>
        <item m="1" x="473"/>
        <item m="1" x="810"/>
        <item m="1" x="1188"/>
        <item m="1" x="1569"/>
        <item m="1" x="1946"/>
        <item m="1" x="346"/>
        <item m="1" x="675"/>
        <item m="1" x="1054"/>
        <item m="1" x="1433"/>
        <item m="1" x="1815"/>
        <item m="1" x="2190"/>
        <item m="1" x="564"/>
        <item m="1" x="910"/>
        <item m="1" x="1291"/>
        <item m="1" x="1671"/>
        <item m="1" x="2049"/>
        <item m="1" x="437"/>
        <item m="1" x="769"/>
        <item m="1" x="1147"/>
        <item m="1" x="1527"/>
        <item m="1" x="1906"/>
        <item m="1" x="302"/>
        <item m="1" x="633"/>
        <item m="1" x="1002"/>
        <item m="1" x="1381"/>
        <item m="1" x="1763"/>
        <item m="1" x="2142"/>
        <item m="1" x="522"/>
        <item m="1" x="864"/>
        <item m="1" x="1247"/>
        <item m="1" x="1627"/>
        <item m="1" x="2003"/>
        <item m="1" x="397"/>
        <item m="1" x="725"/>
        <item m="1" x="1103"/>
        <item m="1" x="1484"/>
        <item m="1" x="1864"/>
        <item m="1" x="260"/>
        <item m="1" x="603"/>
        <item m="1" x="965"/>
        <item m="1" x="1342"/>
        <item m="1" x="1726"/>
        <item m="1" x="2101"/>
        <item m="1" x="483"/>
        <item m="1" x="818"/>
        <item m="1" x="1199"/>
        <item m="1" x="1577"/>
        <item m="1" x="1958"/>
        <item m="1" x="354"/>
        <item m="1" x="687"/>
        <item m="1" x="1064"/>
        <item m="1" x="1447"/>
        <item m="1" x="1826"/>
        <item m="1" x="2203"/>
        <item m="1" x="571"/>
        <item m="1" x="922"/>
        <item m="1" x="1299"/>
        <item m="1" x="1683"/>
        <item m="1" x="2057"/>
        <item m="1" x="449"/>
        <item m="1" x="776"/>
        <item m="1" x="1158"/>
        <item m="1" x="1534"/>
        <item m="1" x="1917"/>
        <item m="1" x="309"/>
        <item m="1" x="641"/>
        <item m="1" x="1010"/>
        <item m="1" x="1391"/>
        <item m="1" x="1771"/>
        <item m="1" x="2153"/>
        <item m="1" x="529"/>
        <item m="1" x="877"/>
        <item m="1" x="1256"/>
        <item m="1" x="1640"/>
        <item m="1" x="2012"/>
        <item m="1" x="407"/>
        <item m="1" x="731"/>
        <item m="1" x="1113"/>
        <item m="1" x="1490"/>
        <item m="1" x="1875"/>
        <item m="1" x="266"/>
        <item m="1" x="610"/>
        <item m="1" x="967"/>
        <item m="1" x="1347"/>
        <item m="1" x="1728"/>
        <item m="1" x="2106"/>
        <item m="1" x="485"/>
        <item m="1" x="823"/>
        <item m="1" x="1200"/>
        <item m="1" x="1582"/>
        <item m="1" x="1959"/>
        <item m="1" x="359"/>
        <item m="1" x="688"/>
        <item m="1" x="1069"/>
        <item m="1" x="1448"/>
        <item m="1" x="1831"/>
        <item m="1" x="2204"/>
        <item m="1" x="576"/>
        <item m="1" x="925"/>
        <item m="1" x="1305"/>
        <item m="1" x="1686"/>
        <item m="1" x="2063"/>
        <item x="34"/>
        <item x="35"/>
        <item x="36"/>
        <item x="37"/>
        <item x="38"/>
        <item x="39"/>
        <item x="40"/>
        <item x="41"/>
        <item x="42"/>
        <item x="43"/>
        <item x="44"/>
        <item m="1" x="539"/>
        <item m="1" x="884"/>
        <item m="1" x="1267"/>
        <item m="1" x="1647"/>
        <item m="1" x="2022"/>
        <item m="1" x="415"/>
        <item m="1" x="743"/>
        <item m="1" x="1121"/>
        <item m="1" x="1501"/>
        <item m="1" x="1882"/>
        <item m="1" x="277"/>
        <item m="1" x="614"/>
        <item m="1" x="978"/>
        <item m="1" x="1354"/>
        <item m="1" x="1739"/>
        <item m="1" x="2113"/>
        <item m="1" x="496"/>
        <item m="1" x="833"/>
        <item m="1" x="1213"/>
        <item m="1" x="1592"/>
        <item m="1" x="1973"/>
        <item m="1" x="369"/>
        <item m="1" x="699"/>
        <item m="1" x="1076"/>
        <item m="1" x="1459"/>
        <item m="1" x="1838"/>
        <item m="1" x="2214"/>
        <item m="1" x="581"/>
        <item m="1" x="936"/>
        <item m="1" x="1312"/>
        <item m="1" x="1696"/>
        <item m="1" x="2069"/>
        <item m="1" x="456"/>
        <item m="1" x="787"/>
        <item m="1" x="1168"/>
        <item m="1" x="1545"/>
        <item m="1" x="1927"/>
        <item m="1" x="320"/>
        <item m="1" x="653"/>
        <item m="1" x="1024"/>
        <item m="1" x="1405"/>
        <item m="1" x="1785"/>
        <item m="1" x="2167"/>
        <item m="1" x="540"/>
        <item m="1" x="889"/>
        <item m="1" x="1268"/>
        <item x="45"/>
        <item m="1" x="2023"/>
        <item m="1" x="420"/>
        <item m="1" x="744"/>
        <item m="1" x="1125"/>
        <item m="1" x="1503"/>
        <item m="1" x="1886"/>
        <item m="1" x="278"/>
        <item m="1" x="619"/>
        <item m="1" x="982"/>
        <item m="1" x="1363"/>
        <item m="1" x="1743"/>
        <item m="1" x="2121"/>
        <item m="1" x="500"/>
        <item m="1" x="844"/>
        <item m="1" x="1220"/>
        <item m="1" x="1604"/>
        <item m="1" x="1980"/>
        <item m="1" x="380"/>
        <item m="1" x="706"/>
        <item m="1" x="1087"/>
        <item m="1" x="1466"/>
        <item m="1" x="1848"/>
        <item m="1" x="2221"/>
        <item m="1" x="589"/>
        <item m="1" x="943"/>
        <item m="1" x="1323"/>
        <item m="1" x="1703"/>
        <item m="1" x="2081"/>
        <item m="1" x="463"/>
        <item m="1" x="798"/>
        <item m="1" x="1175"/>
        <item m="1" x="1556"/>
        <item m="1" x="1935"/>
        <item m="1" x="332"/>
        <item m="1" x="661"/>
        <item m="1" x="1037"/>
        <item m="1" x="1416"/>
        <item x="46"/>
        <item x="47"/>
        <item m="1" x="551"/>
        <item m="1" x="897"/>
        <item m="1" x="1279"/>
        <item m="1" x="1659"/>
        <item m="1" x="2034"/>
        <item m="1" x="424"/>
        <item m="1" x="756"/>
        <item m="1" x="1133"/>
        <item m="1" x="1515"/>
        <item m="1" x="1894"/>
        <item m="1" x="289"/>
        <item m="1" x="623"/>
        <item m="1" x="989"/>
        <item m="1" x="1368"/>
        <item m="1" x="1749"/>
        <item m="1" x="2126"/>
        <item m="1" x="508"/>
        <item m="1" x="849"/>
        <item m="1" x="1228"/>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m="1" x="2139"/>
        <item m="1" x="515"/>
        <item m="1" x="861"/>
        <item m="1" x="1239"/>
        <item m="1" x="1623"/>
        <item m="1" x="1995"/>
        <item x="87"/>
        <item m="1" x="716"/>
        <item m="1" x="1099"/>
        <item m="1" x="1477"/>
        <item m="1" x="1860"/>
        <item m="1" x="253"/>
        <item m="1" x="599"/>
        <item m="1" x="954"/>
        <item m="1" x="1335"/>
        <item m="1" x="1715"/>
        <item m="1" x="2094"/>
        <item m="1" x="472"/>
        <item m="1" x="809"/>
        <item m="1" x="1187"/>
        <item m="1" x="1568"/>
        <item m="1" x="1945"/>
        <item m="1" x="345"/>
        <item m="1" x="674"/>
        <item m="1" x="1053"/>
        <item m="1" x="1432"/>
        <item m="1" x="1814"/>
        <item m="1" x="2189"/>
        <item m="1" x="563"/>
        <item m="1" x="909"/>
        <item m="1" x="1290"/>
        <item m="1" x="1670"/>
        <item m="1" x="2048"/>
        <item m="1" x="436"/>
        <item m="1" x="768"/>
        <item m="1" x="1146"/>
        <item x="88"/>
        <item x="89"/>
        <item m="1" x="301"/>
        <item x="90"/>
        <item x="91"/>
        <item m="1" x="1380"/>
        <item m="1" x="1762"/>
        <item m="1" x="2141"/>
        <item m="1" x="521"/>
        <item x="92"/>
        <item m="1" x="1245"/>
        <item m="1" x="1625"/>
        <item m="1" x="2001"/>
        <item m="1" x="395"/>
        <item m="1" x="723"/>
        <item m="1" x="1101"/>
        <item m="1" x="1482"/>
        <item m="1" x="1862"/>
        <item m="1" x="258"/>
        <item m="1" x="601"/>
        <item m="1" x="963"/>
        <item m="1" x="1340"/>
        <item m="1" x="1724"/>
        <item m="1" x="2099"/>
        <item m="1" x="481"/>
        <item m="1" x="817"/>
        <item m="1" x="1198"/>
        <item m="1" x="1576"/>
        <item m="1" x="1957"/>
        <item m="1" x="353"/>
        <item m="1" x="686"/>
        <item x="93"/>
        <item x="94"/>
        <item m="1" x="1825"/>
        <item x="95"/>
        <item x="96"/>
        <item m="1" x="921"/>
        <item m="1" x="1298"/>
        <item m="1" x="1682"/>
        <item m="1" x="2056"/>
        <item m="1" x="448"/>
        <item m="1" x="775"/>
        <item m="1" x="1157"/>
        <item m="1" x="1533"/>
        <item m="1" x="1916"/>
        <item m="1" x="308"/>
        <item x="97"/>
        <item m="1" x="1009"/>
        <item x="98"/>
        <item m="1" x="1770"/>
        <item m="1" x="2152"/>
        <item x="99"/>
        <item x="100"/>
        <item x="101"/>
        <item x="102"/>
        <item x="103"/>
        <item x="104"/>
        <item x="105"/>
        <item x="106"/>
        <item x="107"/>
        <item x="108"/>
        <item x="109"/>
        <item m="1" x="6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m="1" x="414"/>
        <item m="1" x="580"/>
        <item m="1" x="742"/>
        <item m="1" x="934"/>
        <item m="1" x="1120"/>
        <item m="1" x="1310"/>
        <item x="152"/>
        <item x="153"/>
        <item x="154"/>
        <item m="1" x="2068"/>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m="1" x="935"/>
        <item x="191"/>
        <item m="1" x="1311"/>
        <item m="1" x="1502"/>
        <item h="1" x="192"/>
        <item h="1" x="193"/>
        <item h="1" x="194"/>
        <item h="1" x="195"/>
        <item h="1" x="196"/>
        <item h="1" x="197"/>
        <item h="1" x="198"/>
        <item h="1" x="199"/>
        <item h="1" x="200"/>
        <item h="1" x="202"/>
        <item h="1" x="203"/>
        <item h="1" x="204"/>
        <item h="1" x="205"/>
        <item h="1" x="206"/>
        <item h="1" x="207"/>
        <item h="1" x="208"/>
        <item h="1" x="209"/>
        <item h="1" x="210"/>
        <item h="1" x="211"/>
        <item h="1" x="212"/>
        <item h="1" x="213"/>
        <item h="1" x="214"/>
        <item h="1" x="215"/>
        <item h="1" x="216"/>
        <item h="1" x="217"/>
        <item h="1" x="218"/>
        <item h="1" x="219"/>
        <item h="1" x="220"/>
        <item h="1" x="221"/>
        <item h="1" x="20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t="default"/>
      </items>
    </pivotField>
    <pivotField showAll="0"/>
    <pivotField axis="axisRow" dataField="1" showAll="0">
      <items count="5">
        <item x="0"/>
        <item x="1"/>
        <item x="2"/>
        <item m="1" x="3"/>
        <item t="default"/>
      </items>
    </pivotField>
    <pivotField showAll="0"/>
    <pivotField showAll="0"/>
    <pivotField showAll="0"/>
    <pivotField showAll="0"/>
    <pivotField showAll="0"/>
    <pivotField showAll="0"/>
    <pivotField showAll="0"/>
    <pivotField showAll="0"/>
    <pivotField showAll="0"/>
    <pivotField showAll="0"/>
    <pivotField axis="axisPage" multipleItemSelectionAllowed="1" showAll="0">
      <items count="184">
        <item m="1" x="55"/>
        <item m="1" x="120"/>
        <item m="1" x="175"/>
        <item m="1" x="124"/>
        <item m="1" x="77"/>
        <item m="1" x="97"/>
        <item m="1" x="51"/>
        <item m="1" x="125"/>
        <item m="1" x="152"/>
        <item m="1" x="60"/>
        <item m="1" x="67"/>
        <item m="1" x="78"/>
        <item m="1" x="98"/>
        <item m="1" x="137"/>
        <item m="1" x="162"/>
        <item m="1" x="154"/>
        <item m="1" x="150"/>
        <item m="1" x="110"/>
        <item m="1" x="180"/>
        <item m="1" x="61"/>
        <item m="1" x="164"/>
        <item m="1" x="121"/>
        <item m="1" x="83"/>
        <item m="1" x="81"/>
        <item m="1" x="105"/>
        <item m="1" x="103"/>
        <item m="1" x="133"/>
        <item m="1" x="171"/>
        <item m="1" x="167"/>
        <item m="1" x="131"/>
        <item m="1" x="88"/>
        <item m="1" x="157"/>
        <item m="1" x="122"/>
        <item m="1" x="138"/>
        <item m="1" x="173"/>
        <item m="1" x="135"/>
        <item m="1" x="126"/>
        <item m="1" x="56"/>
        <item m="1" x="80"/>
        <item m="1" x="52"/>
        <item m="1" x="159"/>
        <item m="1" x="100"/>
        <item m="1" x="168"/>
        <item m="1" x="129"/>
        <item m="1" x="89"/>
        <item m="1" x="155"/>
        <item m="1" x="151"/>
        <item m="1" x="116"/>
        <item m="1" x="181"/>
        <item m="1" x="141"/>
        <item m="1" x="113"/>
        <item m="1" x="178"/>
        <item m="1" x="99"/>
        <item m="1" x="95"/>
        <item m="1" x="62"/>
        <item m="1" x="165"/>
        <item m="1" x="59"/>
        <item m="1" x="84"/>
        <item m="1" x="82"/>
        <item m="1" x="147"/>
        <item m="1" x="108"/>
        <item m="1" x="74"/>
        <item m="1" x="70"/>
        <item m="1" x="134"/>
        <item m="1" x="72"/>
        <item m="1" x="68"/>
        <item m="1" x="93"/>
        <item m="1" x="132"/>
        <item m="1" x="58"/>
        <item m="1" x="158"/>
        <item x="12"/>
        <item m="1" x="177"/>
        <item m="1" x="139"/>
        <item m="1" x="112"/>
        <item m="1" x="106"/>
        <item m="1" x="71"/>
        <item m="1" x="176"/>
        <item m="1" x="92"/>
        <item m="1" x="64"/>
        <item m="1" x="128"/>
        <item m="1" x="169"/>
        <item m="1" x="57"/>
        <item m="1" x="54"/>
        <item x="6"/>
        <item m="1" x="53"/>
        <item m="1" x="160"/>
        <item m="1" x="102"/>
        <item m="1" x="91"/>
        <item x="16"/>
        <item x="13"/>
        <item m="1" x="153"/>
        <item m="1" x="114"/>
        <item m="1" x="50"/>
        <item m="1" x="146"/>
        <item m="1" x="107"/>
        <item m="1" x="73"/>
        <item m="1" x="182"/>
        <item m="1" x="143"/>
        <item m="1" x="115"/>
        <item m="1" x="149"/>
        <item m="1" x="148"/>
        <item m="1" x="75"/>
        <item m="1" x="144"/>
        <item m="1" x="179"/>
        <item m="1" x="101"/>
        <item m="1" x="94"/>
        <item m="1" x="65"/>
        <item m="1" x="63"/>
        <item m="1" x="166"/>
        <item m="1" x="172"/>
        <item m="1" x="136"/>
        <item m="1" x="90"/>
        <item m="1" x="85"/>
        <item m="1" x="123"/>
        <item m="1" x="119"/>
        <item m="1" x="109"/>
        <item x="24"/>
        <item m="1" x="117"/>
        <item m="1" x="79"/>
        <item m="1" x="76"/>
        <item m="1" x="111"/>
        <item m="1" x="145"/>
        <item m="1" x="104"/>
        <item m="1" x="142"/>
        <item m="1" x="140"/>
        <item m="1" x="174"/>
        <item m="1" x="170"/>
        <item x="1"/>
        <item m="1" x="69"/>
        <item m="1" x="96"/>
        <item x="11"/>
        <item x="5"/>
        <item m="1" x="161"/>
        <item m="1" x="86"/>
        <item x="17"/>
        <item x="15"/>
        <item x="29"/>
        <item x="9"/>
        <item x="14"/>
        <item m="1" x="163"/>
        <item x="21"/>
        <item x="22"/>
        <item m="1" x="118"/>
        <item x="4"/>
        <item x="30"/>
        <item x="26"/>
        <item x="10"/>
        <item m="1" x="66"/>
        <item x="36"/>
        <item m="1" x="130"/>
        <item x="23"/>
        <item h="1" x="19"/>
        <item h="1" x="42"/>
        <item h="1" m="1" x="87"/>
        <item h="1" x="31"/>
        <item h="1" x="3"/>
        <item h="1" x="8"/>
        <item h="1" x="33"/>
        <item h="1" x="32"/>
        <item h="1" m="1" x="156"/>
        <item h="1" x="2"/>
        <item h="1" x="27"/>
        <item h="1" x="38"/>
        <item h="1" x="39"/>
        <item h="1" m="1" x="127"/>
        <item h="1" x="7"/>
        <item h="1" x="37"/>
        <item h="1" x="34"/>
        <item h="1" x="0"/>
        <item h="1" x="18"/>
        <item h="1" x="35"/>
        <item h="1" x="28"/>
        <item h="1" x="40"/>
        <item h="1" x="43"/>
        <item h="1" x="45"/>
        <item h="1" x="44"/>
        <item h="1" x="47"/>
        <item h="1" x="20"/>
        <item h="1" x="41"/>
        <item h="1" x="46"/>
        <item h="1" x="48"/>
        <item h="1" x="25"/>
        <item h="1" x="49"/>
        <item t="default"/>
      </items>
    </pivotField>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5">
        <item x="0"/>
        <item h="1" m="1" x="3"/>
        <item h="1" m="1" x="2"/>
        <item h="1" x="1"/>
        <item t="default"/>
      </items>
    </pivotField>
    <pivotField showAll="0"/>
    <pivotField showAll="0"/>
  </pivotFields>
  <rowFields count="1">
    <field x="3"/>
  </rowFields>
  <rowItems count="3">
    <i>
      <x/>
    </i>
    <i>
      <x v="1"/>
    </i>
    <i t="grand">
      <x/>
    </i>
  </rowItems>
  <colItems count="1">
    <i/>
  </colItems>
  <pageFields count="3">
    <pageField fld="1" hier="-1"/>
    <pageField fld="14" hier="-1"/>
    <pageField fld="26" hier="-1"/>
  </pageFields>
  <dataFields count="1">
    <dataField name="Cuenta de NO CONFORMIDAD / OBSERVACIÓN"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GIÓN" xr10:uid="{DBE174B7-06EA-4C56-92D5-E826E4A0CF7D}" sourceName="REGIÓN">
  <pivotTables>
    <pivotTable tabId="19" name="TablaDinámica8"/>
  </pivotTables>
  <data>
    <tabular pivotCacheId="1860823563">
      <items count="11">
        <i x="6"/>
        <i x="2" s="1"/>
        <i x="9" nd="1"/>
        <i x="10" nd="1"/>
        <i x="1" nd="1"/>
        <i x="5" nd="1"/>
        <i x="4" nd="1"/>
        <i x="0" nd="1"/>
        <i x="3" nd="1"/>
        <i x="8" nd="1"/>
        <i x="7"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__NIVEL_CENTRAL__TERRITORIAL_LOCAL_RESPONSABLE_DE_LA_ACCIÓN1" xr10:uid="{F5921A64-A43E-4FD0-BE4A-BD871A9B51A8}" sourceName="DEPENDENCIA: _x000a_NIVEL CENTRAL//TERRITORIAL/LOCAL RESPONSABLE DE LA ACCIÓN  ">
  <pivotTables>
    <pivotTable tabId="19" name="TablaDinámica1"/>
  </pivotTables>
  <data>
    <tabular pivotCacheId="1860823563">
      <items count="66">
        <i x="15" s="1"/>
        <i x="11" s="1"/>
        <i x="1" s="1"/>
        <i x="18" s="1"/>
        <i x="9" s="1"/>
        <i x="19" s="1"/>
        <i x="17" s="1"/>
        <i x="5" s="1"/>
        <i x="29" s="1"/>
        <i x="30" s="1"/>
        <i x="4" s="1"/>
        <i x="10" s="1"/>
        <i x="12" s="1"/>
        <i x="24" s="1"/>
        <i x="26" s="1"/>
        <i x="28" s="1"/>
        <i x="3" s="1"/>
        <i x="20" s="1"/>
        <i x="8" s="1"/>
        <i x="31" s="1"/>
        <i x="21" s="1"/>
        <i x="6" s="1"/>
        <i x="22" s="1"/>
        <i x="0" s="1"/>
        <i x="2" s="1" nd="1"/>
        <i x="16" s="1" nd="1"/>
        <i x="59" s="1" nd="1"/>
        <i x="56" s="1" nd="1"/>
        <i x="7" s="1" nd="1"/>
        <i x="45" s="1" nd="1"/>
        <i x="25" s="1" nd="1"/>
        <i x="13" s="1" nd="1"/>
        <i x="52" s="1" nd="1"/>
        <i x="27" s="1" nd="1"/>
        <i x="61" s="1" nd="1"/>
        <i x="14" s="1" nd="1"/>
        <i x="35" s="1" nd="1"/>
        <i x="46" s="1" nd="1"/>
        <i x="40" s="1" nd="1"/>
        <i x="54" s="1" nd="1"/>
        <i x="41" s="1" nd="1"/>
        <i x="62" s="1" nd="1"/>
        <i x="51" s="1" nd="1"/>
        <i x="57" s="1" nd="1"/>
        <i x="34" s="1" nd="1"/>
        <i x="47" s="1" nd="1"/>
        <i x="53" s="1" nd="1"/>
        <i x="33" s="1" nd="1"/>
        <i x="49" s="1" nd="1"/>
        <i x="38" s="1" nd="1"/>
        <i x="65" s="1" nd="1"/>
        <i x="58" s="1" nd="1"/>
        <i x="42" s="1" nd="1"/>
        <i x="55" s="1" nd="1"/>
        <i x="43" s="1" nd="1"/>
        <i x="44" s="1" nd="1"/>
        <i x="63" s="1" nd="1"/>
        <i x="48" s="1" nd="1"/>
        <i x="23" s="1" nd="1"/>
        <i x="37" s="1" nd="1"/>
        <i x="50" s="1" nd="1"/>
        <i x="39" s="1" nd="1"/>
        <i x="64" s="1" nd="1"/>
        <i x="36" s="1" nd="1"/>
        <i x="60" s="1" nd="1"/>
        <i x="32"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O_CONFORMIDAD___OBSERVACIÓN" xr10:uid="{0F223077-E5D8-4887-9BB2-59F7D12E78CC}" sourceName="NO CONFORMIDAD / OBSERVACIÓN">
  <pivotTables>
    <pivotTable tabId="19" name="TablaDinámica8"/>
  </pivotTables>
  <data>
    <tabular pivotCacheId="1860823563">
      <items count="3">
        <i x="0" s="1"/>
        <i x="1"/>
        <i x="2"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__NIVEL_CENTRAL__TERRITORIAL_LOCAL_RESPONSABLE_DE_LA_ACCIÓN" xr10:uid="{C9FCC64E-5434-421F-8D59-622CDFF40C26}" sourceName="DEPENDENCIA: _x000a_NIVEL CENTRAL//TERRITORIAL/LOCAL RESPONSABLE DE LA ACCIÓN  ">
  <pivotTables>
    <pivotTable tabId="19" name="TablaDinámica8"/>
  </pivotTables>
  <data>
    <tabular pivotCacheId="1860823563">
      <items count="66">
        <i x="17"/>
        <i x="5"/>
        <i x="29"/>
        <i x="30"/>
        <i x="4"/>
        <i x="10"/>
        <i x="12"/>
        <i x="24" s="1"/>
        <i x="26"/>
        <i x="28"/>
        <i x="13"/>
        <i x="15" nd="1"/>
        <i x="11" nd="1"/>
        <i x="1" nd="1"/>
        <i x="18" nd="1"/>
        <i x="9" nd="1"/>
        <i x="19" nd="1"/>
        <i x="2" nd="1"/>
        <i x="16" nd="1"/>
        <i x="59" nd="1"/>
        <i x="56" nd="1"/>
        <i x="7" nd="1"/>
        <i x="45" nd="1"/>
        <i x="25" nd="1"/>
        <i x="52" nd="1"/>
        <i x="27" nd="1"/>
        <i x="46" nd="1"/>
        <i x="40" nd="1"/>
        <i x="54" nd="1"/>
        <i x="3" nd="1"/>
        <i x="20" nd="1"/>
        <i x="41" nd="1"/>
        <i x="62" nd="1"/>
        <i x="51" nd="1"/>
        <i x="57" nd="1"/>
        <i x="8" nd="1"/>
        <i x="34" nd="1"/>
        <i x="47" nd="1"/>
        <i x="53" nd="1"/>
        <i x="33" nd="1"/>
        <i x="49" nd="1"/>
        <i x="31" s="1" nd="1"/>
        <i x="38" nd="1"/>
        <i x="65" nd="1"/>
        <i x="58" nd="1"/>
        <i x="42" nd="1"/>
        <i x="55" nd="1"/>
        <i x="43" nd="1"/>
        <i x="21" nd="1"/>
        <i x="44" nd="1"/>
        <i x="6" nd="1"/>
        <i x="61" nd="1"/>
        <i x="14" nd="1"/>
        <i x="35" nd="1"/>
        <i x="63" nd="1"/>
        <i x="48" nd="1"/>
        <i x="23" nd="1"/>
        <i x="37" nd="1"/>
        <i x="22" nd="1"/>
        <i x="50" nd="1"/>
        <i x="0" nd="1"/>
        <i x="39" nd="1"/>
        <i x="64" nd="1"/>
        <i x="36" nd="1"/>
        <i x="60" nd="1"/>
        <i x="32"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O_CONFORMIDAD___OBSERVACIÓN3" xr10:uid="{C4DFB12B-E4E9-4BF6-9967-91515242F445}" sourceName="NO CONFORMIDAD / OBSERVACIÓN">
  <pivotTables>
    <pivotTable tabId="19" name="TablaDinámica11"/>
  </pivotTables>
  <data>
    <tabular pivotCacheId="1860823563">
      <items count="3">
        <i x="0"/>
        <i x="1" s="1"/>
        <i x="2"/>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GIÓN1" xr10:uid="{21A2D013-A9FC-4553-9DCC-1D9150D810E3}" sourceName="REGIÓN">
  <pivotTables>
    <pivotTable tabId="19" name="TablaDinámica11"/>
  </pivotTables>
  <data>
    <tabular pivotCacheId="1860823563">
      <items count="11">
        <i x="5" s="1"/>
        <i x="4" s="1"/>
        <i x="0" s="1"/>
        <i x="6" s="1"/>
        <i x="3" s="1"/>
        <i x="2" s="1"/>
        <i x="7" s="1"/>
        <i x="9" s="1" nd="1"/>
        <i x="10" s="1" nd="1"/>
        <i x="1" s="1" nd="1"/>
        <i x="8"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__NIVEL_CENTRAL__TERRITORIAL_LOCAL_RESPONSABLE_DE_LA_ACCIÓN4" xr10:uid="{2937F1C6-7AD1-4C2D-A6C6-0B980C6DA7E5}" sourceName="DEPENDENCIA: _x000a_NIVEL CENTRAL//TERRITORIAL/LOCAL RESPONSABLE DE LA ACCIÓN  ">
  <pivotTables>
    <pivotTable tabId="19" name="TablaDinámica11"/>
  </pivotTables>
  <data>
    <tabular pivotCacheId="1860823563">
      <items count="66">
        <i x="15" s="1"/>
        <i x="11" s="1"/>
        <i x="1" s="1"/>
        <i x="18" s="1"/>
        <i x="9" s="1"/>
        <i x="19" s="1"/>
        <i x="5" s="1"/>
        <i x="4" s="1"/>
        <i x="10" s="1"/>
        <i x="12" s="1"/>
        <i x="24" s="1"/>
        <i x="26" s="1"/>
        <i x="25" s="1"/>
        <i x="27" s="1"/>
        <i x="21" s="1"/>
        <i x="22" s="1"/>
        <i x="32" s="1"/>
        <i x="2" s="1" nd="1"/>
        <i x="17" s="1" nd="1"/>
        <i x="16" s="1" nd="1"/>
        <i x="29" s="1" nd="1"/>
        <i x="30" s="1" nd="1"/>
        <i x="59" s="1" nd="1"/>
        <i x="56" s="1" nd="1"/>
        <i x="7" s="1" nd="1"/>
        <i x="45" s="1" nd="1"/>
        <i x="28" s="1" nd="1"/>
        <i x="13" s="1" nd="1"/>
        <i x="52" s="1" nd="1"/>
        <i x="61" s="1" nd="1"/>
        <i x="14" s="1" nd="1"/>
        <i x="35" s="1" nd="1"/>
        <i x="46" s="1" nd="1"/>
        <i x="40" s="1" nd="1"/>
        <i x="54" s="1" nd="1"/>
        <i x="3" s="1" nd="1"/>
        <i x="20" s="1" nd="1"/>
        <i x="41" s="1" nd="1"/>
        <i x="62" s="1" nd="1"/>
        <i x="51" s="1" nd="1"/>
        <i x="57" s="1" nd="1"/>
        <i x="8" s="1" nd="1"/>
        <i x="34" s="1" nd="1"/>
        <i x="47" s="1" nd="1"/>
        <i x="53" s="1" nd="1"/>
        <i x="33" s="1" nd="1"/>
        <i x="49" s="1" nd="1"/>
        <i x="31" s="1" nd="1"/>
        <i x="38" s="1" nd="1"/>
        <i x="65" s="1" nd="1"/>
        <i x="58" s="1" nd="1"/>
        <i x="42" s="1" nd="1"/>
        <i x="55" s="1" nd="1"/>
        <i x="43" s="1" nd="1"/>
        <i x="44" s="1" nd="1"/>
        <i x="6" s="1" nd="1"/>
        <i x="63" s="1" nd="1"/>
        <i x="48" s="1" nd="1"/>
        <i x="23" s="1" nd="1"/>
        <i x="37" s="1" nd="1"/>
        <i x="50" s="1" nd="1"/>
        <i x="0" s="1" nd="1"/>
        <i x="39" s="1" nd="1"/>
        <i x="64" s="1" nd="1"/>
        <i x="36" s="1" nd="1"/>
        <i x="60"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GIÓN2" xr10:uid="{7A3B1BE4-8A54-43A4-B8B3-8811DF2F4C2F}" sourceName="REGIÓN">
  <pivotTables>
    <pivotTable tabId="19" name="TablaDinámica1"/>
  </pivotTables>
  <data>
    <tabular pivotCacheId="1860823563">
      <items count="11">
        <i x="5" s="1"/>
        <i x="4" s="1"/>
        <i x="0" s="1"/>
        <i x="6" s="1"/>
        <i x="3" s="1"/>
        <i x="2" s="1"/>
        <i x="7" s="1"/>
        <i x="9" s="1" nd="1"/>
        <i x="10" s="1" nd="1"/>
        <i x="1" s="1" nd="1"/>
        <i x="8"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IRECCIONES" xr10:uid="{69E5EF40-6493-4478-9FAA-4B911B44A471}" cache="SegmentaciónDeDatos_REGIÓN" caption="DIRECCIONES" columnCount="3" style="SlicerStyleDark1" lockedPosition="1" rowHeight="241300"/>
  <slicer name="DIRECCIÓN/PARQUE/UNIDAD DE DECISIÓN 2" xr10:uid="{47656744-B3B5-443B-8CCB-FFA8C7627C60}" cache="SegmentaciónDeDatos_DEPENDENCIA___NIVEL_CENTRAL__TERRITORIAL_LOCAL_RESPONSABLE_DE_LA_ACCIÓN1" caption="DIRECCIÓN/PARQUE/UNIDAD DE DECISIÓN" columnCount="2" style="SlicerStyleDark1" lockedPosition="1" rowHeight="241300"/>
  <slicer name="NO CONFORMIDAD|OBSERVACIÓN ABIERTA" xr10:uid="{79E7A229-BFE4-4030-BC3A-75396063D143}" cache="SegmentaciónDeDatos_NO_CONFORMIDAD___OBSERVACIÓN" caption="NO CONFORMIDAD|OBSERVACIÓN ABIERTA" style="SlicerStyleDark1" lockedPosition="1" rowHeight="241300"/>
  <slicer name="DEPENDENCIA: " xr10:uid="{B86231AC-E576-41E7-AD29-09F8D215AD9D}" cache="SegmentaciónDeDatos_DEPENDENCIA___NIVEL_CENTRAL__TERRITORIAL_LOCAL_RESPONSABLE_DE_LA_ACCIÓN" caption="DEPENDENCIA: " columnCount="2" style="SlicerStyleDark1" lockedPosition="1" rowHeight="241300"/>
  <slicer name="NO CONFORMIDAD / OBSERVACIÓN 2" xr10:uid="{AC83B81B-CCBA-47D1-94EF-4D73D8024B9A}" cache="SegmentaciónDeDatos_NO_CONFORMIDAD___OBSERVACIÓN3" caption="NO CONFORMIDAD / OBSERVACIÓN" style="SlicerStyleDark1" lockedPosition="1" rowHeight="241300"/>
  <slicer name="REGIÓN 1" xr10:uid="{678D0E64-5792-483D-A44E-DFD1B67CB184}" cache="SegmentaciónDeDatos_REGIÓN1" caption="REGIÓN" columnCount="3" style="SlicerStyleDark1" lockedPosition="1" rowHeight="241300"/>
  <slicer name="DEPENDENCIA: _x000a_NIVEL CENTRAL//TERRITORIAL/LOCAL RESPONSABLE DE LA ACCIÓN   1" xr10:uid="{954C55BE-6524-4E46-8B27-4A8502697B57}" cache="SegmentaciónDeDatos_DEPENDENCIA___NIVEL_CENTRAL__TERRITORIAL_LOCAL_RESPONSABLE_DE_LA_ACCIÓN4" caption="DEPENDENCIA: _x000a_NIVEL CENTRAL//TERRITORIAL/LOCAL RESPONSABLE DE LA ACCIÓN  " columnCount="2" style="SlicerStyleDark1" lockedPosition="1" rowHeight="241300"/>
  <slicer name="REGIÓN" xr10:uid="{7FBB6ED9-9E67-44A7-B7BD-4DC96538329C}" cache="SegmentaciónDeDatos_REGIÓN2" caption="REGIÓN" columnCount="3" style="SlicerStyleDark1"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9E33CCA-D86C-40F3-AD81-4AE8E808C747}" name="BDPMP" displayName="BDPMP" ref="A5:AD462" totalsRowShown="0" headerRowDxfId="183" tableBorderDxfId="182">
  <autoFilter ref="A5:AD462" xr:uid="{50956C4E-79D3-4A28-A355-A00F8CCBAB12}"/>
  <tableColumns count="30">
    <tableColumn id="1" xr3:uid="{59E8FC19-3B2B-4240-9AFA-C8C0D501A7F3}" name=" FUENTE" dataDxfId="181"/>
    <tableColumn id="2" xr3:uid="{89887A82-8B49-4385-BB77-8EF377530A75}" name="  CONSECUTIVO DE LA NO CONFORMIDAD / OBSERVACIÓN" dataDxfId="180"/>
    <tableColumn id="3" xr3:uid="{11A84B2E-BC32-4309-A926-B1C13E767F1C}" name="FECHA DE LA AUDITORIA  (DD/MM/AAAA)" dataDxfId="179"/>
    <tableColumn id="4" xr3:uid="{B1043C7A-9F71-4FE2-A5EC-24E64C037F64}" name="NO CONFORMIDAD / OBSERVACIÓN" dataDxfId="178"/>
    <tableColumn id="5" xr3:uid="{94A6C719-DCEB-42E3-B49A-5CA024137D77}" name="DESCRIPCIÓN DE LA NO CONFORMIDAD / OBSERVACIÓN" dataDxfId="177"/>
    <tableColumn id="6" xr3:uid="{5FB5C2FC-63C3-4C7F-9322-A564F7067A57}" name=" CAUSA (S) RAIZ*" dataDxfId="176"/>
    <tableColumn id="7" xr3:uid="{8C0B31AF-D9AB-46C7-BC37-C1451FAA6C36}" name=" PROCESO " dataDxfId="175"/>
    <tableColumn id="28" xr3:uid="{79C2DD39-218A-4DEA-9A1B-3633BF0226C5}" name="REGIÓN" dataDxfId="174"/>
    <tableColumn id="8" xr3:uid="{08F2AFEC-2725-459D-BA96-09E73E55E01E}" name="DEPENDENCIA: _x000a_NIVEL CENTRAL//TERRITORIAL/LOCAL RESPONSABLE DE LA ACCIÓN  " dataDxfId="173"/>
    <tableColumn id="9" xr3:uid="{41C456C7-4E16-4B1C-BAA1-D1D05AA3A7C6}" name="SI " dataDxfId="172"/>
    <tableColumn id="10" xr3:uid="{03A0F37C-1329-4616-89BC-F15CC2AE374C}" name="NO " dataDxfId="171"/>
    <tableColumn id="11" xr3:uid="{74F72657-9B69-4E01-B1BE-3B3E2B2B2B16}" name="TIPO DE ACCIÓN " dataDxfId="170"/>
    <tableColumn id="12" xr3:uid="{02EAF4E4-294E-4123-971F-7470782FEDC0}" name="DESCRIPCIÓN DE LA ACCIÓN" dataDxfId="169"/>
    <tableColumn id="13" xr3:uid="{431624F9-4680-4317-B08B-404DDD87CC4A}" name=" FECHA DE INICIO (DD/MM/AAAA)" dataDxfId="168"/>
    <tableColumn id="14" xr3:uid="{45551164-24FF-42FA-BD9D-FD0906D0F185}" name="FECHA DE EJECUCIÓN Ó COMPROMISO_x000a_(DD/MM/AAAA)" dataDxfId="167"/>
    <tableColumn id="15" xr3:uid="{5DB5147E-374B-443C-8BAF-B4576EFB8785}" name="ALARMA" dataDxfId="166">
      <calculatedColumnFormula>IF(AB6&gt;0,"CERRADA",TODAY()-O6)</calculatedColumnFormula>
    </tableColumn>
    <tableColumn id="29" xr3:uid="{B55D6711-4F22-46AD-9C96-D56E5EA68569}" name="FECHA DE VENCIMIENTO" dataDxfId="165">
      <calculatedColumnFormula>IF(AB6&lt;&gt;"","CERRADA",IF(AB6="",(IF(TODAY()-O6&lt;0,"A TIEMPO",IF(O6-TODAY()&lt;0,"VENCIDA")))))</calculatedColumnFormula>
    </tableColumn>
    <tableColumn id="16" xr3:uid="{49088740-7D94-415C-8F9B-E241C589FF96}" name="NOMBRE DEL INDICADOR" dataDxfId="164"/>
    <tableColumn id="17" xr3:uid="{8CB649D7-C822-4C9D-80EA-DF062B9540F0}" name="UNIDAD DE MEDIDA" dataDxfId="163"/>
    <tableColumn id="18" xr3:uid="{32662B64-4165-4DFA-BF1F-B444FA341B6D}" name="META" dataDxfId="162"/>
    <tableColumn id="19" xr3:uid="{C0C827AF-69C5-4B01-992E-6180517B0F1D}" name=" FECHA" dataDxfId="161"/>
    <tableColumn id="20" xr3:uid="{9845021D-B3C2-41E9-8759-09E8418E2090}" name="DESCRIPCIÓN DE LAS ACTIVIDADES REALIZADAS" dataDxfId="160"/>
    <tableColumn id="21" xr3:uid="{C19A6248-D7C0-4705-8FFA-5A6439661BFA}" name="AUDITOR RESPONSABLE" dataDxfId="159"/>
    <tableColumn id="27" xr3:uid="{E1DC6D00-EE02-4E1A-AFA8-AF4EF6F4426B}" name="RESPONSABLE SEGUIMIENTO" dataDxfId="158"/>
    <tableColumn id="30" xr3:uid="{CD550737-60C9-4542-BAAD-BEEBD2787B53}" name="EFECTIVIDAD_x000a_CUMPLIDO" dataDxfId="157"/>
    <tableColumn id="22" xr3:uid="{585B14D7-C949-4536-B7A0-EF1104F93A56}" name=" EFECTIVA_x000a_(¿Eliminó la No Conformidad y la Causa?) " dataDxfId="156"/>
    <tableColumn id="23" xr3:uid="{BB346ECC-B9BE-4E94-B7F2-BEC64748A74E}" name="ESTADO DE LA ACCIÓN" dataDxfId="155"/>
    <tableColumn id="24" xr3:uid="{93B2480F-0386-4B24-BD44-E75A96F06147}" name=" FECHA DE CIERRE_x000a_(DD/MM/AAAA)" dataDxfId="154"/>
    <tableColumn id="25" xr3:uid="{F2A255B9-CB5D-4585-82E3-FCF7C0C6AFCC}" name="OBSERVACIONES DE CUMPLIMIENTO  _x000a_(Grupo de Control Interno)" dataDxfId="153"/>
    <tableColumn id="26" xr3:uid="{3FA091E0-AC2F-4166-B289-523BBC63C051}" name="ID" dataDxfId="152">
      <calculatedColumnFormula>ROW(Z1)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934AE-0318-45EA-81E1-936925F0367E}" name="Tabla1" displayName="Tabla1" ref="AY4:BA6" totalsRowShown="0" headerRowDxfId="88">
  <autoFilter ref="AY4:BA6" xr:uid="{85DFEF5F-33F0-4039-B146-DF3BC7B919BC}"/>
  <tableColumns count="3">
    <tableColumn id="1" xr3:uid="{DA951231-F8DC-49C8-818A-F235D063AB9A}" name="ACCIONES VENCIDAS | DIRECCIÓN" dataDxfId="87">
      <calculatedColumnFormula>AT6</calculatedColumnFormula>
    </tableColumn>
    <tableColumn id="2" xr3:uid="{B476A4E6-6D0B-4BED-BBEC-68F0AB982C72}" name="CANTIDAD" dataDxfId="86">
      <calculatedColumnFormula>GETPIVOTDATA("ESTADO DE LA ACCIÓN",$AV$6)</calculatedColumnFormula>
    </tableColumn>
    <tableColumn id="3" xr3:uid="{0CCDCA8E-92F8-4570-8D7E-379AA014365F}" name="UNIDAD" dataDxfId="85">
      <calculatedColumnFormula>IF(AT6="DTAM","DIRECCIÓN TERRITORIAL AMAZONÍA",IF(AT6="DTOR","DIRECCIÓN TERRITORIAL ORINOQUÍA",IF(AT6="DTAN","DIRECCIÓN TERRITORIAL ANDES NOROCCIODENTALES",IF(AT6="DTCA","DIRECCIÓN TERRITORIAL CARIBE",IF(AT6="DTAO","DIRECCIÓN TERRITORIAL ANDES OCCIDENTALES",IF(AT6="DTPA","DIRECCIÓN TERRITORIAL PACÍFICO",IF(AT6="UNIDAD CENTRAL","UNIDAD CENTRAL",IF(G4="",""))))))))</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233D13-5D9C-4960-B8A7-345FE4D7081A}" name="Tabla2" displayName="Tabla2" ref="G1:L90" totalsRowShown="0" headerRowDxfId="84" headerRowBorderDxfId="83" tableBorderDxfId="82" totalsRowBorderDxfId="81">
  <autoFilter ref="G1:L90" xr:uid="{495B1AD0-6DBD-478C-9ECF-BAA1A1C774D3}"/>
  <tableColumns count="6">
    <tableColumn id="1" xr3:uid="{3A89895F-1F99-49E8-9819-E18E75EB3362}" name="UBICACIÓN" dataDxfId="80">
      <calculatedColumnFormula array="1">IFERROR(INDEX($A$2:$E190,SMALL(IF(ISNUMBER(SEARCH($A$1,$A$2:$A$190)),ROW($A$2:$A$190)-ROW($A$2)+1),ROWS($F$2:G2)),COLUMNS($F$2:G2)),"")</calculatedColumnFormula>
    </tableColumn>
    <tableColumn id="2" xr3:uid="{ACF17EA6-E4D6-484C-9DBB-30A3032D4DE4}" name="DIRECCIÓN|PARQUE|UNIDAD DE DECISIÓN" dataDxfId="79">
      <calculatedColumnFormula array="1">IFERROR(INDEX($A$2:$E190,SMALL(IF(ISNUMBER(SEARCH($A$1,$A$2:$A$190)),ROW($A$2:$A$190)-ROW($A$2)+1),ROWS($F$2:H2)),COLUMNS($F$2:H2)),"")</calculatedColumnFormula>
    </tableColumn>
    <tableColumn id="3" xr3:uid="{C6FDAD6B-8596-4A45-9136-35A1E36912BF}" name="AÑO" dataDxfId="78">
      <calculatedColumnFormula array="1">IFERROR(INDEX($A$2:$E190,SMALL(IF(ISNUMBER(SEARCH($A$1,$A$2:$A$190)),ROW($A$2:$A$190)-ROW($A$2)+1),ROWS($F$2:I2)),COLUMNS($F$2:I2)),"")</calculatedColumnFormula>
    </tableColumn>
    <tableColumn id="4" xr3:uid="{183564D2-CD9F-4709-A658-B79A0ECA2254}" name="NÚMERO DE ACCIONES" dataDxfId="77">
      <calculatedColumnFormula array="1">IFERROR(INDEX($A$2:$E190,SMALL(IF(ISNUMBER(SEARCH($A$1,$A$2:$A$190)),ROW($A$2:$A$190)-ROW($A$2)+1),ROWS($F$2:J2)),COLUMNS($F$2:J2)),"")</calculatedColumnFormula>
    </tableColumn>
    <tableColumn id="5" xr3:uid="{273EF240-81B7-4DA9-B7B9-29B00CECF17C}" name="PAÍS" dataDxfId="76">
      <calculatedColumnFormula>IF(G2=$N$2,"COLOMBIA",IF(G2=$N$3,"COLOMBIA",IF(G2=$N$4,"COLOMBIA",IF(G2=$N$5,"COLOMBIA",IF(G2=$N$6,"COLOMBIA",IF(G2=$N$7,"COLOMBIA",IF(G2=$N$8,"COLOMBIA",IF(G2="",""))))))))</calculatedColumnFormula>
    </tableColumn>
    <tableColumn id="6" xr3:uid="{B01E8CC3-5040-47F7-AEC4-136468A66D79}" name="REGIÓN" dataDxfId="75">
      <calculatedColumnFormula>IF(G2=$N$2,$O$2,IF(G2=$N$3,$O$3,IF(G2=$N$4,$O$4,IF(G2=$N$5,$O$5,IF(G2=$N$6,$O$6,IF(G2=$N$7,$O$7,IF(G2=$N$8,$O$8,IF(G2="",""))))))))</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A4646B4-0EE8-4455-8325-C4B6442358BF}" name="Tabla4" displayName="Tabla4" ref="N1:O8" totalsRowShown="0" headerRowDxfId="74" headerRowBorderDxfId="73" tableBorderDxfId="72" totalsRowBorderDxfId="71">
  <autoFilter ref="N1:O8" xr:uid="{A585C4FE-4767-4726-8419-A81C83BB9752}"/>
  <tableColumns count="2">
    <tableColumn id="1" xr3:uid="{4BC41AE1-AA58-401B-BBA2-747FAF9FC7A7}" name="REGIÓN" dataDxfId="70"/>
    <tableColumn id="2" xr3:uid="{BFC95429-9D1E-4D47-9F8B-1613B0759395}" name="DEPARTAMENTO" dataDxfId="6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D293B13-E3CD-425B-B153-D7AF2495A607}" name="Tabla6" displayName="Tabla6" ref="E6:F21" totalsRowShown="0" headerRowDxfId="68" headerRowBorderDxfId="67" tableBorderDxfId="66" totalsRowBorderDxfId="65">
  <tableColumns count="2">
    <tableColumn id="1" xr3:uid="{E305E70F-CB79-4AEB-9DA7-3B0A203F37C7}" name="RESPONSABLE" dataDxfId="64"/>
    <tableColumn id="2" xr3:uid="{FCF68E39-CAFD-489F-9A52-F0A73100A595}" name="CANTIDAD" dataDxfId="63"/>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table" Target="../tables/table2.xml"/><Relationship Id="rId3" Type="http://schemas.openxmlformats.org/officeDocument/2006/relationships/pivotTable" Target="../pivotTables/pivotTable3.xml"/><Relationship Id="rId7" Type="http://schemas.openxmlformats.org/officeDocument/2006/relationships/drawing" Target="../drawings/drawing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bin"/><Relationship Id="rId5" Type="http://schemas.openxmlformats.org/officeDocument/2006/relationships/pivotTable" Target="../pivotTables/pivotTable5.xml"/><Relationship Id="rId10" Type="http://schemas.openxmlformats.org/officeDocument/2006/relationships/table" Target="../tables/table4.xml"/><Relationship Id="rId4" Type="http://schemas.openxmlformats.org/officeDocument/2006/relationships/pivotTable" Target="../pivotTables/pivotTable4.xml"/><Relationship Id="rId9" Type="http://schemas.openxmlformats.org/officeDocument/2006/relationships/table" Target="../tables/table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ivotTable" Target="../pivotTables/pivotTable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9.xml"/><Relationship Id="rId7" Type="http://schemas.openxmlformats.org/officeDocument/2006/relationships/printerSettings" Target="../printerSettings/printerSettings7.bin"/><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pivotTable" Target="../pivotTables/pivotTable12.xml"/><Relationship Id="rId5" Type="http://schemas.openxmlformats.org/officeDocument/2006/relationships/pivotTable" Target="../pivotTables/pivotTable11.xml"/><Relationship Id="rId4" Type="http://schemas.openxmlformats.org/officeDocument/2006/relationships/pivotTable" Target="../pivotTables/pivot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4D21C-A59C-40EE-BCFF-E613557D9655}">
  <sheetPr codeName="Hoja4"/>
  <dimension ref="A1:XFD55"/>
  <sheetViews>
    <sheetView showGridLines="0" showRowColHeaders="0" topLeftCell="C1" zoomScale="55" zoomScaleNormal="55" workbookViewId="0">
      <selection activeCell="A6" sqref="A6"/>
    </sheetView>
  </sheetViews>
  <sheetFormatPr baseColWidth="10" defaultRowHeight="15" x14ac:dyDescent="0.25"/>
  <cols>
    <col min="1" max="3" width="11.42578125" style="312"/>
    <col min="4" max="4" width="15.28515625" style="312" customWidth="1"/>
    <col min="5" max="31" width="11.42578125" style="312"/>
    <col min="32" max="32" width="2.85546875" style="312" customWidth="1"/>
    <col min="33" max="16384" width="11.42578125" style="312"/>
  </cols>
  <sheetData>
    <row r="1" spans="1:34" x14ac:dyDescent="0.25">
      <c r="A1" s="563" t="s">
        <v>1385</v>
      </c>
      <c r="B1" s="563"/>
      <c r="C1" s="563"/>
      <c r="D1" s="563"/>
      <c r="E1" s="563"/>
      <c r="F1" s="563"/>
      <c r="G1" s="563"/>
      <c r="H1" s="563"/>
      <c r="I1" s="563"/>
      <c r="J1" s="563"/>
      <c r="K1" s="563"/>
      <c r="L1" s="563"/>
      <c r="M1" s="563"/>
      <c r="N1" s="563"/>
      <c r="O1" s="563"/>
      <c r="P1" s="563"/>
      <c r="Q1" s="563"/>
      <c r="R1" s="563"/>
      <c r="S1" s="563"/>
      <c r="T1" s="563"/>
      <c r="U1" s="563"/>
      <c r="V1" s="563"/>
      <c r="W1" s="563"/>
      <c r="X1" s="563"/>
      <c r="Y1" s="563"/>
      <c r="Z1" s="563"/>
      <c r="AA1" s="563"/>
      <c r="AB1" s="563"/>
      <c r="AC1" s="563"/>
      <c r="AD1" s="563"/>
      <c r="AE1" s="563"/>
      <c r="AF1" s="563"/>
      <c r="AG1" s="312" t="s">
        <v>1385</v>
      </c>
      <c r="AH1" s="312" t="s">
        <v>1385</v>
      </c>
    </row>
    <row r="2" spans="1:34" x14ac:dyDescent="0.25">
      <c r="A2" s="563"/>
      <c r="B2" s="563"/>
      <c r="C2" s="563"/>
      <c r="D2" s="563"/>
      <c r="E2" s="563"/>
      <c r="F2" s="563"/>
      <c r="G2" s="563"/>
      <c r="H2" s="563"/>
      <c r="I2" s="563"/>
      <c r="J2" s="563"/>
      <c r="K2" s="563"/>
      <c r="L2" s="563"/>
      <c r="M2" s="563"/>
      <c r="N2" s="563"/>
      <c r="O2" s="563"/>
      <c r="P2" s="563"/>
      <c r="Q2" s="563"/>
      <c r="R2" s="563"/>
      <c r="S2" s="563"/>
      <c r="T2" s="563"/>
      <c r="U2" s="563"/>
      <c r="V2" s="563"/>
      <c r="W2" s="563"/>
      <c r="X2" s="563"/>
      <c r="Y2" s="563"/>
      <c r="Z2" s="563"/>
      <c r="AA2" s="563"/>
      <c r="AB2" s="563"/>
      <c r="AC2" s="563"/>
      <c r="AD2" s="563"/>
      <c r="AE2" s="563"/>
      <c r="AF2" s="563"/>
    </row>
    <row r="3" spans="1:34" x14ac:dyDescent="0.25">
      <c r="A3" s="563"/>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row>
    <row r="4" spans="1:34" x14ac:dyDescent="0.25">
      <c r="A4" s="563"/>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row>
    <row r="5" spans="1:34" x14ac:dyDescent="0.25">
      <c r="A5" s="563"/>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row>
    <row r="6" spans="1:34" ht="4.5" customHeight="1" x14ac:dyDescent="0.25">
      <c r="AF6" s="562"/>
    </row>
    <row r="7" spans="1:34" ht="15" customHeight="1" x14ac:dyDescent="0.25">
      <c r="A7" s="560"/>
      <c r="B7" s="560"/>
      <c r="C7" s="560"/>
      <c r="D7" s="560"/>
      <c r="P7" s="561" t="s">
        <v>1233</v>
      </c>
      <c r="Q7" s="561"/>
      <c r="R7" s="561"/>
      <c r="S7" s="561"/>
      <c r="T7" s="561"/>
      <c r="U7" s="561"/>
      <c r="V7" s="561"/>
      <c r="W7" s="561"/>
      <c r="X7" s="561"/>
      <c r="Y7" s="561"/>
      <c r="Z7" s="561"/>
      <c r="AA7" s="561"/>
      <c r="AB7" s="561"/>
      <c r="AC7" s="561"/>
      <c r="AD7" s="561"/>
      <c r="AE7" s="561"/>
      <c r="AF7" s="562"/>
    </row>
    <row r="8" spans="1:34" x14ac:dyDescent="0.25">
      <c r="P8" s="561"/>
      <c r="Q8" s="561"/>
      <c r="R8" s="561"/>
      <c r="S8" s="561"/>
      <c r="T8" s="561"/>
      <c r="U8" s="561"/>
      <c r="V8" s="561"/>
      <c r="W8" s="561"/>
      <c r="X8" s="561"/>
      <c r="Y8" s="561"/>
      <c r="Z8" s="561"/>
      <c r="AA8" s="561"/>
      <c r="AB8" s="561"/>
      <c r="AC8" s="561"/>
      <c r="AD8" s="561"/>
      <c r="AE8" s="561"/>
      <c r="AF8" s="562"/>
    </row>
    <row r="9" spans="1:34" x14ac:dyDescent="0.25">
      <c r="P9" s="561"/>
      <c r="Q9" s="561"/>
      <c r="R9" s="561"/>
      <c r="S9" s="561"/>
      <c r="T9" s="561"/>
      <c r="U9" s="561"/>
      <c r="V9" s="561"/>
      <c r="W9" s="561"/>
      <c r="X9" s="561"/>
      <c r="Y9" s="561"/>
      <c r="Z9" s="561"/>
      <c r="AA9" s="561"/>
      <c r="AB9" s="561"/>
      <c r="AC9" s="561"/>
      <c r="AD9" s="561"/>
      <c r="AE9" s="561"/>
      <c r="AF9" s="562"/>
    </row>
    <row r="10" spans="1:34" x14ac:dyDescent="0.25">
      <c r="AF10" s="562"/>
    </row>
    <row r="11" spans="1:34" x14ac:dyDescent="0.25">
      <c r="AF11" s="562"/>
    </row>
    <row r="12" spans="1:34" x14ac:dyDescent="0.25">
      <c r="AF12" s="562"/>
    </row>
    <row r="13" spans="1:34" x14ac:dyDescent="0.25">
      <c r="AF13" s="562"/>
    </row>
    <row r="14" spans="1:34" x14ac:dyDescent="0.25">
      <c r="AF14" s="562"/>
    </row>
    <row r="15" spans="1:34" x14ac:dyDescent="0.25">
      <c r="AF15" s="562"/>
    </row>
    <row r="16" spans="1:34" x14ac:dyDescent="0.25">
      <c r="AF16" s="562"/>
    </row>
    <row r="17" spans="1:32" x14ac:dyDescent="0.25">
      <c r="AF17" s="562"/>
    </row>
    <row r="18" spans="1:32" ht="3.75" customHeight="1" x14ac:dyDescent="0.25">
      <c r="AF18" s="562"/>
    </row>
    <row r="19" spans="1:32" x14ac:dyDescent="0.25">
      <c r="AF19" s="562"/>
    </row>
    <row r="20" spans="1:32" x14ac:dyDescent="0.25">
      <c r="AF20" s="562"/>
    </row>
    <row r="21" spans="1:32" x14ac:dyDescent="0.25">
      <c r="AF21" s="562"/>
    </row>
    <row r="22" spans="1:32" x14ac:dyDescent="0.25">
      <c r="AF22" s="562"/>
    </row>
    <row r="23" spans="1:32" ht="10.5" customHeight="1" x14ac:dyDescent="0.25">
      <c r="AF23" s="562"/>
    </row>
    <row r="24" spans="1:32" ht="15" customHeight="1" x14ac:dyDescent="0.25">
      <c r="AF24" s="562"/>
    </row>
    <row r="25" spans="1:32" ht="15" customHeight="1" x14ac:dyDescent="0.25">
      <c r="AF25" s="562"/>
    </row>
    <row r="26" spans="1:32" x14ac:dyDescent="0.25">
      <c r="AF26" s="562"/>
    </row>
    <row r="27" spans="1:32" x14ac:dyDescent="0.25">
      <c r="AF27" s="562"/>
    </row>
    <row r="28" spans="1:32" ht="15" customHeight="1" x14ac:dyDescent="0.25">
      <c r="A28" s="564" t="s">
        <v>1225</v>
      </c>
      <c r="B28" s="564"/>
      <c r="C28" s="564"/>
      <c r="D28" s="564"/>
      <c r="E28" s="564"/>
      <c r="F28" s="564"/>
      <c r="G28" s="564"/>
      <c r="H28" s="564"/>
      <c r="I28" s="564"/>
      <c r="J28" s="564"/>
      <c r="K28" s="564"/>
      <c r="L28" s="564"/>
      <c r="M28" s="564"/>
      <c r="N28" s="564"/>
      <c r="O28" s="564"/>
      <c r="AF28" s="562"/>
    </row>
    <row r="29" spans="1:32" ht="15" customHeight="1" x14ac:dyDescent="0.25">
      <c r="A29" s="564"/>
      <c r="B29" s="564"/>
      <c r="C29" s="564"/>
      <c r="D29" s="564"/>
      <c r="E29" s="564"/>
      <c r="F29" s="564"/>
      <c r="G29" s="564"/>
      <c r="H29" s="564"/>
      <c r="I29" s="564"/>
      <c r="J29" s="564"/>
      <c r="K29" s="564"/>
      <c r="L29" s="564"/>
      <c r="M29" s="564"/>
      <c r="N29" s="564"/>
      <c r="O29" s="564"/>
      <c r="AF29" s="562"/>
    </row>
    <row r="30" spans="1:32" ht="18" customHeight="1" x14ac:dyDescent="0.35">
      <c r="A30" s="566" t="str">
        <f>DATOSTC!AQ4</f>
        <v>TOTAL NO CONFORMIDADES:</v>
      </c>
      <c r="B30" s="566"/>
      <c r="C30" s="566"/>
      <c r="D30" s="566"/>
      <c r="E30" s="566"/>
      <c r="F30" s="566"/>
      <c r="G30" s="566"/>
      <c r="H30" s="565">
        <f>DATOSTC!AR4</f>
        <v>22</v>
      </c>
      <c r="I30" s="565"/>
      <c r="J30" s="509"/>
      <c r="K30" s="509"/>
      <c r="L30" s="509"/>
      <c r="M30" s="509"/>
      <c r="N30" s="509"/>
      <c r="O30" s="509"/>
      <c r="AF30" s="562"/>
    </row>
    <row r="31" spans="1:32" ht="11.25" customHeight="1" x14ac:dyDescent="0.25">
      <c r="AF31" s="562"/>
    </row>
    <row r="32" spans="1:32" x14ac:dyDescent="0.25">
      <c r="AF32" s="562"/>
    </row>
    <row r="33" spans="32:32" x14ac:dyDescent="0.25">
      <c r="AF33" s="562"/>
    </row>
    <row r="34" spans="32:32" x14ac:dyDescent="0.25">
      <c r="AF34" s="562"/>
    </row>
    <row r="35" spans="32:32" x14ac:dyDescent="0.25">
      <c r="AF35" s="562"/>
    </row>
    <row r="36" spans="32:32" x14ac:dyDescent="0.25">
      <c r="AF36" s="562"/>
    </row>
    <row r="37" spans="32:32" x14ac:dyDescent="0.25">
      <c r="AF37" s="562"/>
    </row>
    <row r="38" spans="32:32" x14ac:dyDescent="0.25">
      <c r="AF38" s="562"/>
    </row>
    <row r="39" spans="32:32" x14ac:dyDescent="0.25">
      <c r="AF39" s="562"/>
    </row>
    <row r="40" spans="32:32" x14ac:dyDescent="0.25">
      <c r="AF40" s="562"/>
    </row>
    <row r="41" spans="32:32" x14ac:dyDescent="0.25">
      <c r="AF41" s="562"/>
    </row>
    <row r="42" spans="32:32" ht="3.75" customHeight="1" x14ac:dyDescent="0.25">
      <c r="AF42" s="562"/>
    </row>
    <row r="43" spans="32:32" x14ac:dyDescent="0.25">
      <c r="AF43" s="562"/>
    </row>
    <row r="44" spans="32:32" ht="12.75" customHeight="1" x14ac:dyDescent="0.25">
      <c r="AF44" s="562"/>
    </row>
    <row r="45" spans="32:32" x14ac:dyDescent="0.25">
      <c r="AF45" s="562"/>
    </row>
    <row r="46" spans="32:32" x14ac:dyDescent="0.25">
      <c r="AF46" s="562"/>
    </row>
    <row r="47" spans="32:32" x14ac:dyDescent="0.25">
      <c r="AF47" s="562"/>
    </row>
    <row r="48" spans="32:32" x14ac:dyDescent="0.25">
      <c r="AF48" s="562"/>
    </row>
    <row r="49" spans="1:99 16353:16384" x14ac:dyDescent="0.25">
      <c r="AF49" s="562"/>
    </row>
    <row r="50" spans="1:99 16353:16384" x14ac:dyDescent="0.25">
      <c r="AF50" s="562"/>
    </row>
    <row r="51" spans="1:99 16353:16384" x14ac:dyDescent="0.25">
      <c r="AF51" s="562"/>
    </row>
    <row r="52" spans="1:99 16353:16384" x14ac:dyDescent="0.25">
      <c r="AF52" s="562"/>
    </row>
    <row r="53" spans="1:99 16353:16384" x14ac:dyDescent="0.25">
      <c r="AF53" s="562"/>
    </row>
    <row r="54" spans="1:99 16353:16384" x14ac:dyDescent="0.25">
      <c r="AF54" s="562"/>
    </row>
    <row r="55" spans="1:99 16353:16384" customFormat="1" x14ac:dyDescent="0.25">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2"/>
      <c r="AH55" s="312"/>
      <c r="AI55" s="312"/>
      <c r="AJ55" s="312"/>
      <c r="AK55" s="312"/>
      <c r="AL55" s="312"/>
      <c r="AM55" s="312"/>
      <c r="AN55" s="312"/>
      <c r="AO55" s="312"/>
      <c r="AP55" s="312"/>
      <c r="AQ55" s="312"/>
      <c r="AR55" s="312"/>
      <c r="AS55" s="312"/>
      <c r="AT55" s="312"/>
      <c r="AU55" s="312"/>
      <c r="AV55" s="312"/>
      <c r="AW55" s="312"/>
      <c r="AX55" s="312"/>
      <c r="AY55" s="312"/>
      <c r="AZ55" s="312"/>
      <c r="BA55" s="312"/>
      <c r="BB55" s="312"/>
      <c r="BC55" s="312"/>
      <c r="BD55" s="312"/>
      <c r="BE55" s="312"/>
      <c r="BF55" s="312"/>
      <c r="BG55" s="312"/>
      <c r="BH55" s="312"/>
      <c r="BI55" s="312"/>
      <c r="BJ55" s="312"/>
      <c r="BK55" s="312"/>
      <c r="BL55" s="312"/>
      <c r="BM55" s="312"/>
      <c r="BN55" s="312"/>
      <c r="BO55" s="312"/>
      <c r="BP55" s="312"/>
      <c r="BQ55" s="312"/>
      <c r="BR55" s="312"/>
      <c r="BS55" s="312"/>
      <c r="BT55" s="312"/>
      <c r="BU55" s="312"/>
      <c r="BV55" s="312"/>
      <c r="BW55" s="312"/>
      <c r="BX55" s="312"/>
      <c r="BY55" s="312"/>
      <c r="BZ55" s="312"/>
      <c r="CA55" s="312"/>
      <c r="CB55" s="312"/>
      <c r="CC55" s="312"/>
      <c r="CD55" s="312"/>
      <c r="CE55" s="312"/>
      <c r="CF55" s="312"/>
      <c r="CG55" s="312"/>
      <c r="CH55" s="312"/>
      <c r="CI55" s="312"/>
      <c r="CJ55" s="312"/>
      <c r="CK55" s="312"/>
      <c r="CL55" s="312"/>
      <c r="CM55" s="312"/>
      <c r="CN55" s="312"/>
      <c r="CO55" s="312"/>
      <c r="CP55" s="312"/>
      <c r="CQ55" s="312"/>
      <c r="CR55" s="312"/>
      <c r="CS55" s="312"/>
      <c r="CT55" s="312"/>
      <c r="CU55" s="312"/>
      <c r="XDY55" s="312"/>
      <c r="XDZ55" s="312"/>
      <c r="XEA55" s="312"/>
      <c r="XEB55" s="312"/>
      <c r="XEC55" s="312"/>
      <c r="XED55" s="312"/>
      <c r="XEE55" s="312"/>
      <c r="XEF55" s="312"/>
      <c r="XEG55" s="312"/>
      <c r="XEH55" s="312"/>
      <c r="XEI55" s="312"/>
      <c r="XEJ55" s="312"/>
      <c r="XEK55" s="312"/>
      <c r="XEL55" s="312"/>
      <c r="XEM55" s="312"/>
      <c r="XEN55" s="312"/>
      <c r="XEO55" s="312"/>
      <c r="XEP55" s="312"/>
      <c r="XEQ55" s="312"/>
      <c r="XER55" s="312"/>
      <c r="XES55" s="312"/>
      <c r="XET55" s="312"/>
      <c r="XEU55" s="312"/>
      <c r="XEV55" s="312"/>
      <c r="XEW55" s="312"/>
      <c r="XEX55" s="312"/>
      <c r="XEY55" s="312"/>
      <c r="XEZ55" s="312"/>
      <c r="XFA55" s="312"/>
      <c r="XFB55" s="312"/>
      <c r="XFC55" s="312"/>
      <c r="XFD55" s="312"/>
    </row>
  </sheetData>
  <sheetProtection autoFilter="0"/>
  <mergeCells count="7">
    <mergeCell ref="A7:D7"/>
    <mergeCell ref="P7:AE9"/>
    <mergeCell ref="AF6:AF54"/>
    <mergeCell ref="A1:AF5"/>
    <mergeCell ref="A28:O29"/>
    <mergeCell ref="H30:I30"/>
    <mergeCell ref="A30:G30"/>
  </mergeCells>
  <pageMargins left="0.70866141732283472" right="0.70866141732283472" top="0.74803149606299213" bottom="0.74803149606299213" header="0.31496062992125984" footer="0.31496062992125984"/>
  <pageSetup paperSize="121" orientation="landscape"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0C2E1-B198-4F96-8635-4652795F5C6A}">
  <sheetPr codeName="Hoja1"/>
  <dimension ref="A1:XFC464"/>
  <sheetViews>
    <sheetView showGridLines="0" tabSelected="1" topLeftCell="M4" zoomScaleNormal="100" zoomScaleSheetLayoutView="115" workbookViewId="0">
      <selection activeCell="U437" sqref="U437"/>
    </sheetView>
  </sheetViews>
  <sheetFormatPr baseColWidth="10" defaultRowHeight="12.75" x14ac:dyDescent="0.25"/>
  <cols>
    <col min="1" max="1" width="14.5703125" style="187" customWidth="1"/>
    <col min="2" max="2" width="10.7109375" style="188" customWidth="1"/>
    <col min="3" max="3" width="9.28515625" style="189" customWidth="1"/>
    <col min="4" max="4" width="13.85546875" style="187" customWidth="1"/>
    <col min="5" max="5" width="37.5703125" style="187" customWidth="1"/>
    <col min="6" max="6" width="16.140625" style="187" customWidth="1"/>
    <col min="7" max="8" width="15" style="187" customWidth="1"/>
    <col min="9" max="9" width="16.85546875" style="187" customWidth="1"/>
    <col min="10" max="10" width="11.42578125" style="187" customWidth="1"/>
    <col min="11" max="11" width="8.140625" style="187" customWidth="1"/>
    <col min="12" max="12" width="11.7109375" style="187" customWidth="1"/>
    <col min="13" max="13" width="20.140625" style="187" customWidth="1"/>
    <col min="14" max="14" width="9.140625" style="189" customWidth="1"/>
    <col min="15" max="15" width="10.140625" style="189" customWidth="1"/>
    <col min="16" max="16" width="9" style="187" customWidth="1"/>
    <col min="17" max="17" width="9.85546875" style="189" customWidth="1"/>
    <col min="18" max="18" width="18.140625" style="187" customWidth="1"/>
    <col min="19" max="19" width="14.5703125" style="187" customWidth="1"/>
    <col min="20" max="20" width="8.7109375" style="187" bestFit="1" customWidth="1"/>
    <col min="21" max="21" width="11.42578125" style="189"/>
    <col min="22" max="22" width="35.28515625" style="187" customWidth="1"/>
    <col min="23" max="23" width="24.140625" style="187" customWidth="1"/>
    <col min="24" max="24" width="15.85546875" style="187" customWidth="1"/>
    <col min="25" max="25" width="15.42578125" style="187" customWidth="1"/>
    <col min="26" max="26" width="13.42578125" style="187" customWidth="1"/>
    <col min="27" max="27" width="9" style="187" customWidth="1"/>
    <col min="28" max="28" width="12.85546875" style="189" customWidth="1"/>
    <col min="29" max="29" width="61.28515625" style="187" customWidth="1"/>
    <col min="30" max="30" width="6.42578125" style="187" customWidth="1"/>
    <col min="31" max="185" width="11.42578125" style="190"/>
    <col min="186" max="16384" width="11.42578125" style="187"/>
  </cols>
  <sheetData>
    <row r="1" spans="1:3071 3073:16383" hidden="1" x14ac:dyDescent="0.25"/>
    <row r="2" spans="1:3071 3073:16383" s="191" customFormat="1" ht="21.75" hidden="1" customHeight="1" x14ac:dyDescent="0.25">
      <c r="A2" s="578"/>
      <c r="B2" s="578"/>
      <c r="C2" s="578"/>
      <c r="D2" s="578"/>
      <c r="E2" s="578"/>
      <c r="F2" s="578"/>
      <c r="G2" s="578"/>
      <c r="H2" s="578"/>
      <c r="I2" s="578"/>
      <c r="J2" s="578"/>
      <c r="K2" s="578"/>
      <c r="L2" s="578"/>
      <c r="M2" s="578"/>
      <c r="N2" s="578"/>
      <c r="O2" s="578"/>
      <c r="P2" s="578"/>
      <c r="Q2" s="578"/>
      <c r="R2" s="578"/>
      <c r="S2" s="578"/>
      <c r="T2" s="578"/>
      <c r="U2" s="578"/>
      <c r="V2" s="578"/>
      <c r="W2" s="578"/>
      <c r="X2" s="578"/>
      <c r="Y2" s="578"/>
      <c r="Z2" s="578"/>
      <c r="AA2" s="578"/>
      <c r="AB2" s="578"/>
      <c r="AC2" s="578"/>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c r="DT2" s="192"/>
      <c r="DU2" s="192"/>
      <c r="DV2" s="192"/>
      <c r="DW2" s="192"/>
      <c r="DX2" s="192"/>
      <c r="DY2" s="192"/>
      <c r="DZ2" s="192"/>
      <c r="EA2" s="192"/>
      <c r="EB2" s="192"/>
      <c r="EC2" s="192"/>
      <c r="ED2" s="192"/>
      <c r="EE2" s="192"/>
      <c r="EF2" s="192"/>
      <c r="EG2" s="192"/>
      <c r="EH2" s="192"/>
      <c r="EI2" s="192"/>
      <c r="EJ2" s="192"/>
      <c r="EK2" s="192"/>
      <c r="EL2" s="192"/>
      <c r="EM2" s="192"/>
      <c r="EN2" s="192"/>
      <c r="EO2" s="192"/>
      <c r="EP2" s="192"/>
      <c r="EQ2" s="192"/>
      <c r="ER2" s="192"/>
      <c r="ES2" s="192"/>
      <c r="ET2" s="192"/>
      <c r="EU2" s="192"/>
      <c r="EV2" s="192"/>
      <c r="EW2" s="192"/>
      <c r="EX2" s="192"/>
      <c r="EY2" s="192"/>
      <c r="EZ2" s="192"/>
      <c r="FA2" s="192"/>
      <c r="FB2" s="192"/>
      <c r="FC2" s="192"/>
      <c r="FD2" s="192"/>
      <c r="FE2" s="192"/>
      <c r="FF2" s="192"/>
      <c r="FG2" s="192"/>
      <c r="FH2" s="192"/>
      <c r="FI2" s="192"/>
      <c r="FJ2" s="192"/>
      <c r="FK2" s="192"/>
      <c r="FL2" s="192"/>
      <c r="FM2" s="192"/>
      <c r="FN2" s="192"/>
      <c r="FO2" s="192"/>
      <c r="FP2" s="192"/>
      <c r="FQ2" s="192"/>
      <c r="FR2" s="192"/>
      <c r="FS2" s="192"/>
      <c r="FT2" s="192"/>
      <c r="FU2" s="192"/>
      <c r="FV2" s="192"/>
      <c r="FW2" s="192"/>
      <c r="FX2" s="192"/>
      <c r="FY2" s="192"/>
      <c r="FZ2" s="192"/>
      <c r="GA2" s="192"/>
      <c r="GB2" s="192"/>
      <c r="GC2" s="192"/>
    </row>
    <row r="3" spans="1:3071 3073:16383" s="191" customFormat="1" ht="21.75" hidden="1" customHeight="1" x14ac:dyDescent="0.25">
      <c r="A3" s="193"/>
      <c r="B3" s="194"/>
      <c r="C3" s="195"/>
      <c r="D3" s="193"/>
      <c r="E3" s="193"/>
      <c r="F3" s="193"/>
      <c r="G3" s="193"/>
      <c r="H3" s="193"/>
      <c r="I3" s="193"/>
      <c r="J3" s="187"/>
      <c r="K3" s="187"/>
      <c r="L3" s="193"/>
      <c r="M3" s="187"/>
      <c r="N3" s="189"/>
      <c r="O3" s="189"/>
      <c r="P3" s="187"/>
      <c r="Q3" s="189"/>
      <c r="R3" s="193"/>
      <c r="S3" s="193"/>
      <c r="T3" s="193"/>
      <c r="U3" s="195"/>
      <c r="V3" s="193"/>
      <c r="W3" s="193"/>
      <c r="X3" s="193"/>
      <c r="Y3" s="193"/>
      <c r="Z3" s="193"/>
      <c r="AA3" s="193"/>
      <c r="AB3" s="195"/>
      <c r="AC3" s="193"/>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c r="BU3" s="192"/>
      <c r="BV3" s="192"/>
      <c r="BW3" s="192"/>
      <c r="BX3" s="192"/>
      <c r="BY3" s="192"/>
      <c r="BZ3" s="192"/>
      <c r="CA3" s="192"/>
      <c r="CB3" s="192"/>
      <c r="CC3" s="192"/>
      <c r="CD3" s="192"/>
      <c r="CE3" s="192"/>
      <c r="CF3" s="192"/>
      <c r="CG3" s="192"/>
      <c r="CH3" s="192"/>
      <c r="CI3" s="192"/>
      <c r="CJ3" s="192"/>
      <c r="CK3" s="192"/>
      <c r="CL3" s="192"/>
      <c r="CM3" s="192"/>
      <c r="CN3" s="192"/>
      <c r="CO3" s="192"/>
      <c r="CP3" s="192"/>
      <c r="CQ3" s="192"/>
      <c r="CR3" s="192"/>
      <c r="CS3" s="192"/>
      <c r="CT3" s="192"/>
      <c r="CU3" s="192"/>
      <c r="CV3" s="192"/>
      <c r="CW3" s="192"/>
      <c r="CX3" s="192"/>
      <c r="CY3" s="192"/>
      <c r="CZ3" s="192"/>
      <c r="DA3" s="192"/>
      <c r="DB3" s="192"/>
      <c r="DC3" s="192"/>
      <c r="DD3" s="192"/>
      <c r="DE3" s="192"/>
      <c r="DF3" s="192"/>
      <c r="DG3" s="192"/>
      <c r="DH3" s="192"/>
      <c r="DI3" s="192"/>
      <c r="DJ3" s="192"/>
      <c r="DK3" s="192"/>
      <c r="DL3" s="192"/>
      <c r="DM3" s="192"/>
      <c r="DN3" s="192"/>
      <c r="DO3" s="192"/>
      <c r="DP3" s="192"/>
      <c r="DQ3" s="192"/>
      <c r="DR3" s="192"/>
      <c r="DS3" s="192"/>
      <c r="DT3" s="192"/>
      <c r="DU3" s="192"/>
      <c r="DV3" s="192"/>
      <c r="DW3" s="192"/>
      <c r="DX3" s="192"/>
      <c r="DY3" s="192"/>
      <c r="DZ3" s="192"/>
      <c r="EA3" s="192"/>
      <c r="EB3" s="192"/>
      <c r="EC3" s="192"/>
      <c r="ED3" s="192"/>
      <c r="EE3" s="192"/>
      <c r="EF3" s="192"/>
      <c r="EG3" s="192"/>
      <c r="EH3" s="192"/>
      <c r="EI3" s="192"/>
      <c r="EJ3" s="192"/>
      <c r="EK3" s="192"/>
      <c r="EL3" s="192"/>
      <c r="EM3" s="192"/>
      <c r="EN3" s="192"/>
      <c r="EO3" s="192"/>
      <c r="EP3" s="192"/>
      <c r="EQ3" s="192"/>
      <c r="ER3" s="192"/>
      <c r="ES3" s="192"/>
      <c r="ET3" s="192"/>
      <c r="EU3" s="192"/>
      <c r="EV3" s="192"/>
      <c r="EW3" s="192"/>
      <c r="EX3" s="192"/>
      <c r="EY3" s="192"/>
      <c r="EZ3" s="192"/>
      <c r="FA3" s="192"/>
      <c r="FB3" s="192"/>
      <c r="FC3" s="192"/>
      <c r="FD3" s="192"/>
      <c r="FE3" s="192"/>
      <c r="FF3" s="192"/>
      <c r="FG3" s="192"/>
      <c r="FH3" s="192"/>
      <c r="FI3" s="192"/>
      <c r="FJ3" s="192"/>
      <c r="FK3" s="192"/>
      <c r="FL3" s="192"/>
      <c r="FM3" s="192"/>
      <c r="FN3" s="192"/>
      <c r="FO3" s="192"/>
      <c r="FP3" s="192"/>
      <c r="FQ3" s="192"/>
      <c r="FR3" s="192"/>
      <c r="FS3" s="192"/>
      <c r="FT3" s="192"/>
      <c r="FU3" s="192"/>
      <c r="FV3" s="192"/>
      <c r="FW3" s="192"/>
      <c r="FX3" s="192"/>
      <c r="FY3" s="192"/>
      <c r="FZ3" s="192"/>
      <c r="GA3" s="192"/>
      <c r="GB3" s="192"/>
      <c r="GC3" s="192"/>
    </row>
    <row r="4" spans="1:3071 3073:16383" s="163" customFormat="1" ht="35.25" customHeight="1" x14ac:dyDescent="0.25">
      <c r="A4" s="573" t="s">
        <v>0</v>
      </c>
      <c r="B4" s="573"/>
      <c r="C4" s="573"/>
      <c r="D4" s="573"/>
      <c r="E4" s="574" t="s">
        <v>1</v>
      </c>
      <c r="F4" s="574"/>
      <c r="G4" s="574"/>
      <c r="H4" s="574"/>
      <c r="I4" s="574"/>
      <c r="J4" s="574" t="s">
        <v>2</v>
      </c>
      <c r="K4" s="574"/>
      <c r="L4" s="575" t="s">
        <v>3</v>
      </c>
      <c r="M4" s="576" t="s">
        <v>4</v>
      </c>
      <c r="N4" s="576"/>
      <c r="O4" s="576"/>
      <c r="P4" s="577"/>
      <c r="Q4" s="321"/>
      <c r="R4" s="575" t="s">
        <v>5</v>
      </c>
      <c r="S4" s="576"/>
      <c r="T4" s="576"/>
      <c r="U4" s="579" t="s">
        <v>6</v>
      </c>
      <c r="V4" s="580"/>
      <c r="W4" s="581" t="s">
        <v>7</v>
      </c>
      <c r="X4" s="581"/>
      <c r="Y4" s="581"/>
      <c r="Z4" s="582"/>
      <c r="AA4" s="582"/>
      <c r="AB4" s="582"/>
      <c r="AC4" s="583"/>
      <c r="AD4" s="326"/>
      <c r="AE4" s="572"/>
      <c r="AF4" s="572"/>
      <c r="AG4" s="572"/>
      <c r="AH4" s="572"/>
      <c r="AI4" s="572"/>
      <c r="AJ4" s="572"/>
      <c r="AK4" s="572"/>
      <c r="AL4" s="572"/>
      <c r="AM4" s="572"/>
      <c r="AN4" s="572"/>
      <c r="AO4" s="572"/>
      <c r="AP4" s="572"/>
      <c r="AQ4" s="572"/>
      <c r="AR4" s="572"/>
      <c r="AS4" s="572"/>
      <c r="AT4" s="572"/>
      <c r="AU4" s="572"/>
      <c r="AV4" s="572"/>
      <c r="AW4" s="572"/>
      <c r="AX4" s="572"/>
      <c r="AY4" s="572"/>
      <c r="AZ4" s="572"/>
      <c r="BA4" s="572"/>
      <c r="BB4" s="572"/>
      <c r="BC4" s="572"/>
      <c r="BD4" s="165"/>
      <c r="BE4" s="572"/>
      <c r="BF4" s="572"/>
      <c r="BG4" s="572"/>
      <c r="BH4" s="572"/>
      <c r="BI4" s="572"/>
      <c r="BJ4" s="572"/>
      <c r="BK4" s="572"/>
      <c r="BL4" s="572"/>
      <c r="BM4" s="572"/>
      <c r="BN4" s="572"/>
      <c r="BO4" s="572"/>
      <c r="BP4" s="572"/>
      <c r="BQ4" s="572"/>
      <c r="BR4" s="572"/>
      <c r="BS4" s="572"/>
      <c r="BT4" s="572"/>
      <c r="BU4" s="572"/>
      <c r="BV4" s="572"/>
      <c r="BW4" s="572"/>
      <c r="BX4" s="572"/>
      <c r="BY4" s="572"/>
      <c r="BZ4" s="572"/>
      <c r="CA4" s="572"/>
      <c r="CB4" s="572"/>
      <c r="CC4" s="572"/>
      <c r="CD4" s="165"/>
      <c r="CE4" s="572"/>
      <c r="CF4" s="572"/>
      <c r="CG4" s="572"/>
      <c r="CH4" s="572"/>
      <c r="CI4" s="572"/>
      <c r="CJ4" s="572"/>
      <c r="CK4" s="572"/>
      <c r="CL4" s="572"/>
      <c r="CM4" s="572"/>
      <c r="CN4" s="572"/>
      <c r="CO4" s="572"/>
      <c r="CP4" s="572"/>
      <c r="CQ4" s="572"/>
      <c r="CR4" s="572"/>
      <c r="CS4" s="572"/>
      <c r="CT4" s="572"/>
      <c r="CU4" s="572"/>
      <c r="CV4" s="572"/>
      <c r="CW4" s="572"/>
      <c r="CX4" s="572"/>
      <c r="CY4" s="572"/>
      <c r="CZ4" s="572"/>
      <c r="DA4" s="572"/>
      <c r="DB4" s="572"/>
      <c r="DC4" s="572"/>
      <c r="DD4" s="165"/>
      <c r="DE4" s="572"/>
      <c r="DF4" s="572"/>
      <c r="DG4" s="572"/>
      <c r="DH4" s="572"/>
      <c r="DI4" s="572"/>
      <c r="DJ4" s="572"/>
      <c r="DK4" s="572"/>
      <c r="DL4" s="572"/>
      <c r="DM4" s="572"/>
      <c r="DN4" s="572"/>
      <c r="DO4" s="572"/>
      <c r="DP4" s="572"/>
      <c r="DQ4" s="572"/>
      <c r="DR4" s="572"/>
      <c r="DS4" s="572"/>
      <c r="DT4" s="572"/>
      <c r="DU4" s="572"/>
      <c r="DV4" s="572"/>
      <c r="DW4" s="572"/>
      <c r="DX4" s="572"/>
      <c r="DY4" s="572"/>
      <c r="DZ4" s="572"/>
      <c r="EA4" s="572"/>
      <c r="EB4" s="572"/>
      <c r="EC4" s="572"/>
      <c r="ED4" s="165"/>
      <c r="EE4" s="572"/>
      <c r="EF4" s="572"/>
      <c r="EG4" s="572"/>
      <c r="EH4" s="572"/>
      <c r="EI4" s="572"/>
      <c r="EJ4" s="572"/>
      <c r="EK4" s="572"/>
      <c r="EL4" s="572"/>
      <c r="EM4" s="572"/>
      <c r="EN4" s="572"/>
      <c r="EO4" s="572"/>
      <c r="EP4" s="572"/>
      <c r="EQ4" s="572"/>
      <c r="ER4" s="572"/>
      <c r="ES4" s="572"/>
      <c r="ET4" s="572"/>
      <c r="EU4" s="572"/>
      <c r="EV4" s="572"/>
      <c r="EW4" s="572"/>
      <c r="EX4" s="572"/>
      <c r="EY4" s="572"/>
      <c r="EZ4" s="572"/>
      <c r="FA4" s="572"/>
      <c r="FB4" s="572"/>
      <c r="FC4" s="572"/>
      <c r="FD4" s="165"/>
      <c r="FE4" s="572"/>
      <c r="FF4" s="572"/>
      <c r="FG4" s="572"/>
      <c r="FH4" s="572"/>
      <c r="FI4" s="572"/>
      <c r="FJ4" s="572"/>
      <c r="FK4" s="572"/>
      <c r="FL4" s="572"/>
      <c r="FM4" s="572"/>
      <c r="FN4" s="572"/>
      <c r="FO4" s="572"/>
      <c r="FP4" s="572"/>
      <c r="FQ4" s="572"/>
      <c r="FR4" s="572"/>
      <c r="FS4" s="572"/>
      <c r="FT4" s="572"/>
      <c r="FU4" s="572"/>
      <c r="FV4" s="572"/>
      <c r="FW4" s="572"/>
      <c r="FX4" s="572"/>
      <c r="FY4" s="572"/>
      <c r="FZ4" s="572"/>
      <c r="GA4" s="572"/>
      <c r="GB4" s="572"/>
      <c r="GC4" s="572"/>
      <c r="GE4" s="570"/>
      <c r="GF4" s="570"/>
      <c r="GG4" s="570"/>
      <c r="GH4" s="570"/>
      <c r="GI4" s="571"/>
      <c r="GJ4" s="571"/>
      <c r="GK4" s="571"/>
      <c r="GL4" s="571"/>
      <c r="GM4" s="571"/>
      <c r="GN4" s="571"/>
      <c r="GO4" s="567"/>
      <c r="GP4" s="567"/>
      <c r="GQ4" s="567"/>
      <c r="GR4" s="567"/>
      <c r="GS4" s="567"/>
      <c r="GT4" s="567"/>
      <c r="GU4" s="567"/>
      <c r="GV4" s="567"/>
      <c r="GW4" s="568"/>
      <c r="GX4" s="568"/>
      <c r="GY4" s="569"/>
      <c r="GZ4" s="569"/>
      <c r="HA4" s="569"/>
      <c r="HB4" s="569"/>
      <c r="HC4" s="569"/>
      <c r="HE4" s="570"/>
      <c r="HF4" s="570"/>
      <c r="HG4" s="570"/>
      <c r="HH4" s="570"/>
      <c r="HI4" s="571"/>
      <c r="HJ4" s="571"/>
      <c r="HK4" s="571"/>
      <c r="HL4" s="571"/>
      <c r="HM4" s="571"/>
      <c r="HN4" s="571"/>
      <c r="HO4" s="567"/>
      <c r="HP4" s="567"/>
      <c r="HQ4" s="567"/>
      <c r="HR4" s="567"/>
      <c r="HS4" s="567"/>
      <c r="HT4" s="567"/>
      <c r="HU4" s="567"/>
      <c r="HV4" s="567"/>
      <c r="HW4" s="568"/>
      <c r="HX4" s="568"/>
      <c r="HY4" s="569"/>
      <c r="HZ4" s="569"/>
      <c r="IA4" s="569"/>
      <c r="IB4" s="569"/>
      <c r="IC4" s="569"/>
      <c r="IE4" s="570"/>
      <c r="IF4" s="570"/>
      <c r="IG4" s="570"/>
      <c r="IH4" s="570"/>
      <c r="II4" s="571"/>
      <c r="IJ4" s="571"/>
      <c r="IK4" s="571"/>
      <c r="IL4" s="571"/>
      <c r="IM4" s="571"/>
      <c r="IN4" s="571"/>
      <c r="IO4" s="567"/>
      <c r="IP4" s="567"/>
      <c r="IQ4" s="567"/>
      <c r="IR4" s="567"/>
      <c r="IS4" s="567"/>
      <c r="IT4" s="567"/>
      <c r="IU4" s="567"/>
      <c r="IV4" s="567"/>
      <c r="IW4" s="568"/>
      <c r="IX4" s="568"/>
      <c r="IY4" s="569"/>
      <c r="IZ4" s="569"/>
      <c r="JA4" s="569"/>
      <c r="JB4" s="569"/>
      <c r="JC4" s="569"/>
      <c r="JE4" s="570"/>
      <c r="JF4" s="570"/>
      <c r="JG4" s="570"/>
      <c r="JH4" s="570"/>
      <c r="JI4" s="571"/>
      <c r="JJ4" s="571"/>
      <c r="JK4" s="571"/>
      <c r="JL4" s="571"/>
      <c r="JM4" s="571"/>
      <c r="JN4" s="571"/>
      <c r="JO4" s="567"/>
      <c r="JP4" s="567"/>
      <c r="JQ4" s="567"/>
      <c r="JR4" s="567"/>
      <c r="JS4" s="567"/>
      <c r="JT4" s="567"/>
      <c r="JU4" s="567"/>
      <c r="JV4" s="567"/>
      <c r="JW4" s="568"/>
      <c r="JX4" s="568"/>
      <c r="JY4" s="569"/>
      <c r="JZ4" s="569"/>
      <c r="KA4" s="569"/>
      <c r="KB4" s="569"/>
      <c r="KC4" s="569"/>
      <c r="KE4" s="570"/>
      <c r="KF4" s="570"/>
      <c r="KG4" s="570"/>
      <c r="KH4" s="570"/>
      <c r="KI4" s="571"/>
      <c r="KJ4" s="571"/>
      <c r="KK4" s="571"/>
      <c r="KL4" s="571"/>
      <c r="KM4" s="571"/>
      <c r="KN4" s="571"/>
      <c r="KO4" s="567"/>
      <c r="KP4" s="567"/>
      <c r="KQ4" s="567"/>
      <c r="KR4" s="567"/>
      <c r="KS4" s="567"/>
      <c r="KT4" s="567"/>
      <c r="KU4" s="567"/>
      <c r="KV4" s="567"/>
      <c r="KW4" s="568"/>
      <c r="KX4" s="568"/>
      <c r="KY4" s="569"/>
      <c r="KZ4" s="569"/>
      <c r="LA4" s="569"/>
      <c r="LB4" s="569"/>
      <c r="LC4" s="569"/>
      <c r="LE4" s="570"/>
      <c r="LF4" s="570"/>
      <c r="LG4" s="570"/>
      <c r="LH4" s="570"/>
      <c r="LI4" s="571"/>
      <c r="LJ4" s="571"/>
      <c r="LK4" s="571"/>
      <c r="LL4" s="571"/>
      <c r="LM4" s="571"/>
      <c r="LN4" s="571"/>
      <c r="LO4" s="567"/>
      <c r="LP4" s="567"/>
      <c r="LQ4" s="567"/>
      <c r="LR4" s="567"/>
      <c r="LS4" s="567"/>
      <c r="LT4" s="567"/>
      <c r="LU4" s="567"/>
      <c r="LV4" s="567"/>
      <c r="LW4" s="568"/>
      <c r="LX4" s="568"/>
      <c r="LY4" s="569"/>
      <c r="LZ4" s="569"/>
      <c r="MA4" s="569"/>
      <c r="MB4" s="569"/>
      <c r="MC4" s="569"/>
      <c r="ME4" s="570"/>
      <c r="MF4" s="570"/>
      <c r="MG4" s="570"/>
      <c r="MH4" s="570"/>
      <c r="MI4" s="571"/>
      <c r="MJ4" s="571"/>
      <c r="MK4" s="571"/>
      <c r="ML4" s="571"/>
      <c r="MM4" s="571"/>
      <c r="MN4" s="571"/>
      <c r="MO4" s="567"/>
      <c r="MP4" s="567"/>
      <c r="MQ4" s="567"/>
      <c r="MR4" s="567"/>
      <c r="MS4" s="567"/>
      <c r="MT4" s="567"/>
      <c r="MU4" s="567"/>
      <c r="MV4" s="567"/>
      <c r="MW4" s="568"/>
      <c r="MX4" s="568"/>
      <c r="MY4" s="569"/>
      <c r="MZ4" s="569"/>
      <c r="NA4" s="569"/>
      <c r="NB4" s="569"/>
      <c r="NC4" s="569"/>
      <c r="NE4" s="570"/>
      <c r="NF4" s="570"/>
      <c r="NG4" s="570"/>
      <c r="NH4" s="570"/>
      <c r="NI4" s="571"/>
      <c r="NJ4" s="571"/>
      <c r="NK4" s="571"/>
      <c r="NL4" s="571"/>
      <c r="NM4" s="571"/>
      <c r="NN4" s="571"/>
      <c r="NO4" s="567"/>
      <c r="NP4" s="567"/>
      <c r="NQ4" s="567"/>
      <c r="NR4" s="567"/>
      <c r="NS4" s="567"/>
      <c r="NT4" s="567"/>
      <c r="NU4" s="567"/>
      <c r="NV4" s="567"/>
      <c r="NW4" s="568"/>
      <c r="NX4" s="568"/>
      <c r="NY4" s="569"/>
      <c r="NZ4" s="569"/>
      <c r="OA4" s="569"/>
      <c r="OB4" s="569"/>
      <c r="OC4" s="569"/>
      <c r="OE4" s="570"/>
      <c r="OF4" s="570"/>
      <c r="OG4" s="570"/>
      <c r="OH4" s="570"/>
      <c r="OI4" s="571"/>
      <c r="OJ4" s="571"/>
      <c r="OK4" s="571"/>
      <c r="OL4" s="571"/>
      <c r="OM4" s="571"/>
      <c r="ON4" s="571"/>
      <c r="OO4" s="567"/>
      <c r="OP4" s="567"/>
      <c r="OQ4" s="567"/>
      <c r="OR4" s="567"/>
      <c r="OS4" s="567"/>
      <c r="OT4" s="567"/>
      <c r="OU4" s="567"/>
      <c r="OV4" s="567"/>
      <c r="OW4" s="568"/>
      <c r="OX4" s="568"/>
      <c r="OY4" s="569"/>
      <c r="OZ4" s="569"/>
      <c r="PA4" s="569"/>
      <c r="PB4" s="569"/>
      <c r="PC4" s="569"/>
      <c r="PE4" s="570"/>
      <c r="PF4" s="570"/>
      <c r="PG4" s="570"/>
      <c r="PH4" s="570"/>
      <c r="PI4" s="571"/>
      <c r="PJ4" s="571"/>
      <c r="PK4" s="571"/>
      <c r="PL4" s="571"/>
      <c r="PM4" s="571"/>
      <c r="PN4" s="571"/>
      <c r="PO4" s="567"/>
      <c r="PP4" s="567"/>
      <c r="PQ4" s="567"/>
      <c r="PR4" s="567"/>
      <c r="PS4" s="567"/>
      <c r="PT4" s="567"/>
      <c r="PU4" s="567"/>
      <c r="PV4" s="567"/>
      <c r="PW4" s="568"/>
      <c r="PX4" s="568"/>
      <c r="PY4" s="569"/>
      <c r="PZ4" s="569"/>
      <c r="QA4" s="569"/>
      <c r="QB4" s="569"/>
      <c r="QC4" s="569"/>
      <c r="QE4" s="570"/>
      <c r="QF4" s="570"/>
      <c r="QG4" s="570"/>
      <c r="QH4" s="570"/>
      <c r="QI4" s="571"/>
      <c r="QJ4" s="571"/>
      <c r="QK4" s="571"/>
      <c r="QL4" s="571"/>
      <c r="QM4" s="571"/>
      <c r="QN4" s="571"/>
      <c r="QO4" s="567"/>
      <c r="QP4" s="567"/>
      <c r="QQ4" s="567"/>
      <c r="QR4" s="567"/>
      <c r="QS4" s="567"/>
      <c r="QT4" s="567"/>
      <c r="QU4" s="567"/>
      <c r="QV4" s="567"/>
      <c r="QW4" s="568"/>
      <c r="QX4" s="568"/>
      <c r="QY4" s="569"/>
      <c r="QZ4" s="569"/>
      <c r="RA4" s="569"/>
      <c r="RB4" s="569"/>
      <c r="RC4" s="569"/>
      <c r="RE4" s="570"/>
      <c r="RF4" s="570"/>
      <c r="RG4" s="570"/>
      <c r="RH4" s="570"/>
      <c r="RI4" s="571"/>
      <c r="RJ4" s="571"/>
      <c r="RK4" s="571"/>
      <c r="RL4" s="571"/>
      <c r="RM4" s="571"/>
      <c r="RN4" s="571"/>
      <c r="RO4" s="567"/>
      <c r="RP4" s="567"/>
      <c r="RQ4" s="567"/>
      <c r="RR4" s="567"/>
      <c r="RS4" s="567"/>
      <c r="RT4" s="567"/>
      <c r="RU4" s="567"/>
      <c r="RV4" s="567"/>
      <c r="RW4" s="568"/>
      <c r="RX4" s="568"/>
      <c r="RY4" s="569"/>
      <c r="RZ4" s="569"/>
      <c r="SA4" s="569"/>
      <c r="SB4" s="569"/>
      <c r="SC4" s="569"/>
      <c r="SE4" s="570"/>
      <c r="SF4" s="570"/>
      <c r="SG4" s="570"/>
      <c r="SH4" s="570"/>
      <c r="SI4" s="571"/>
      <c r="SJ4" s="571"/>
      <c r="SK4" s="571"/>
      <c r="SL4" s="571"/>
      <c r="SM4" s="571"/>
      <c r="SN4" s="571"/>
      <c r="SO4" s="567"/>
      <c r="SP4" s="567"/>
      <c r="SQ4" s="567"/>
      <c r="SR4" s="567"/>
      <c r="SS4" s="567"/>
      <c r="ST4" s="567"/>
      <c r="SU4" s="567"/>
      <c r="SV4" s="567"/>
      <c r="SW4" s="568"/>
      <c r="SX4" s="568"/>
      <c r="SY4" s="569"/>
      <c r="SZ4" s="569"/>
      <c r="TA4" s="569"/>
      <c r="TB4" s="569"/>
      <c r="TC4" s="569"/>
      <c r="TE4" s="570"/>
      <c r="TF4" s="570"/>
      <c r="TG4" s="570"/>
      <c r="TH4" s="570"/>
      <c r="TI4" s="571"/>
      <c r="TJ4" s="571"/>
      <c r="TK4" s="571"/>
      <c r="TL4" s="571"/>
      <c r="TM4" s="571"/>
      <c r="TN4" s="571"/>
      <c r="TO4" s="567"/>
      <c r="TP4" s="567"/>
      <c r="TQ4" s="567"/>
      <c r="TR4" s="567"/>
      <c r="TS4" s="567"/>
      <c r="TT4" s="567"/>
      <c r="TU4" s="567"/>
      <c r="TV4" s="567"/>
      <c r="TW4" s="568"/>
      <c r="TX4" s="568"/>
      <c r="TY4" s="569"/>
      <c r="TZ4" s="569"/>
      <c r="UA4" s="569"/>
      <c r="UB4" s="569"/>
      <c r="UC4" s="569"/>
      <c r="UE4" s="570"/>
      <c r="UF4" s="570"/>
      <c r="UG4" s="570"/>
      <c r="UH4" s="570"/>
      <c r="UI4" s="571"/>
      <c r="UJ4" s="571"/>
      <c r="UK4" s="571"/>
      <c r="UL4" s="571"/>
      <c r="UM4" s="571"/>
      <c r="UN4" s="571"/>
      <c r="UO4" s="567"/>
      <c r="UP4" s="567"/>
      <c r="UQ4" s="567"/>
      <c r="UR4" s="567"/>
      <c r="US4" s="567"/>
      <c r="UT4" s="567"/>
      <c r="UU4" s="567"/>
      <c r="UV4" s="567"/>
      <c r="UW4" s="568"/>
      <c r="UX4" s="568"/>
      <c r="UY4" s="569"/>
      <c r="UZ4" s="569"/>
      <c r="VA4" s="569"/>
      <c r="VB4" s="569"/>
      <c r="VC4" s="569"/>
      <c r="VE4" s="570"/>
      <c r="VF4" s="570"/>
      <c r="VG4" s="570"/>
      <c r="VH4" s="570"/>
      <c r="VI4" s="571"/>
      <c r="VJ4" s="571"/>
      <c r="VK4" s="571"/>
      <c r="VL4" s="571"/>
      <c r="VM4" s="571"/>
      <c r="VN4" s="571"/>
      <c r="VO4" s="567"/>
      <c r="VP4" s="567"/>
      <c r="VQ4" s="567"/>
      <c r="VR4" s="567"/>
      <c r="VS4" s="567"/>
      <c r="VT4" s="567"/>
      <c r="VU4" s="567"/>
      <c r="VV4" s="567"/>
      <c r="VW4" s="568"/>
      <c r="VX4" s="568"/>
      <c r="VY4" s="569"/>
      <c r="VZ4" s="569"/>
      <c r="WA4" s="569"/>
      <c r="WB4" s="569"/>
      <c r="WC4" s="569"/>
      <c r="WE4" s="570"/>
      <c r="WF4" s="570"/>
      <c r="WG4" s="570"/>
      <c r="WH4" s="570"/>
      <c r="WI4" s="571"/>
      <c r="WJ4" s="571"/>
      <c r="WK4" s="571"/>
      <c r="WL4" s="571"/>
      <c r="WM4" s="571"/>
      <c r="WN4" s="571"/>
      <c r="WO4" s="567"/>
      <c r="WP4" s="567"/>
      <c r="WQ4" s="567"/>
      <c r="WR4" s="567"/>
      <c r="WS4" s="567"/>
      <c r="WT4" s="567"/>
      <c r="WU4" s="567"/>
      <c r="WV4" s="567"/>
      <c r="WW4" s="568"/>
      <c r="WX4" s="568"/>
      <c r="WY4" s="569"/>
      <c r="WZ4" s="569"/>
      <c r="XA4" s="569"/>
      <c r="XB4" s="569"/>
      <c r="XC4" s="569"/>
      <c r="XE4" s="570"/>
      <c r="XF4" s="570"/>
      <c r="XG4" s="570"/>
      <c r="XH4" s="570"/>
      <c r="XI4" s="571"/>
      <c r="XJ4" s="571"/>
      <c r="XK4" s="571"/>
      <c r="XL4" s="571"/>
      <c r="XM4" s="571"/>
      <c r="XN4" s="571"/>
      <c r="XO4" s="567"/>
      <c r="XP4" s="567"/>
      <c r="XQ4" s="567"/>
      <c r="XR4" s="567"/>
      <c r="XS4" s="567"/>
      <c r="XT4" s="567"/>
      <c r="XU4" s="567"/>
      <c r="XV4" s="567"/>
      <c r="XW4" s="568"/>
      <c r="XX4" s="568"/>
      <c r="XY4" s="569"/>
      <c r="XZ4" s="569"/>
      <c r="YA4" s="569"/>
      <c r="YB4" s="569"/>
      <c r="YC4" s="569"/>
      <c r="YE4" s="570"/>
      <c r="YF4" s="570"/>
      <c r="YG4" s="570"/>
      <c r="YH4" s="570"/>
      <c r="YI4" s="571"/>
      <c r="YJ4" s="571"/>
      <c r="YK4" s="571"/>
      <c r="YL4" s="571"/>
      <c r="YM4" s="571"/>
      <c r="YN4" s="571"/>
      <c r="YO4" s="567"/>
      <c r="YP4" s="567"/>
      <c r="YQ4" s="567"/>
      <c r="YR4" s="567"/>
      <c r="YS4" s="567"/>
      <c r="YT4" s="567"/>
      <c r="YU4" s="567"/>
      <c r="YV4" s="567"/>
      <c r="YW4" s="568"/>
      <c r="YX4" s="568"/>
      <c r="YY4" s="569"/>
      <c r="YZ4" s="569"/>
      <c r="ZA4" s="569"/>
      <c r="ZB4" s="569"/>
      <c r="ZC4" s="569"/>
      <c r="ZE4" s="570"/>
      <c r="ZF4" s="570"/>
      <c r="ZG4" s="570"/>
      <c r="ZH4" s="570"/>
      <c r="ZI4" s="571"/>
      <c r="ZJ4" s="571"/>
      <c r="ZK4" s="571"/>
      <c r="ZL4" s="571"/>
      <c r="ZM4" s="571"/>
      <c r="ZN4" s="571"/>
      <c r="ZO4" s="567"/>
      <c r="ZP4" s="567"/>
      <c r="ZQ4" s="567"/>
      <c r="ZR4" s="567"/>
      <c r="ZS4" s="567"/>
      <c r="ZT4" s="567"/>
      <c r="ZU4" s="567"/>
      <c r="ZV4" s="567"/>
      <c r="ZW4" s="568"/>
      <c r="ZX4" s="568"/>
      <c r="ZY4" s="569"/>
      <c r="ZZ4" s="569"/>
      <c r="AAA4" s="569"/>
      <c r="AAB4" s="569"/>
      <c r="AAC4" s="569"/>
      <c r="AAE4" s="570"/>
      <c r="AAF4" s="570"/>
      <c r="AAG4" s="570"/>
      <c r="AAH4" s="570"/>
      <c r="AAI4" s="571"/>
      <c r="AAJ4" s="571"/>
      <c r="AAK4" s="571"/>
      <c r="AAL4" s="571"/>
      <c r="AAM4" s="571"/>
      <c r="AAN4" s="571"/>
      <c r="AAO4" s="567"/>
      <c r="AAP4" s="567"/>
      <c r="AAQ4" s="567"/>
      <c r="AAR4" s="567"/>
      <c r="AAS4" s="567"/>
      <c r="AAT4" s="567"/>
      <c r="AAU4" s="567"/>
      <c r="AAV4" s="567"/>
      <c r="AAW4" s="568"/>
      <c r="AAX4" s="568"/>
      <c r="AAY4" s="569"/>
      <c r="AAZ4" s="569"/>
      <c r="ABA4" s="569"/>
      <c r="ABB4" s="569"/>
      <c r="ABC4" s="569"/>
      <c r="ABE4" s="570"/>
      <c r="ABF4" s="570"/>
      <c r="ABG4" s="570"/>
      <c r="ABH4" s="570"/>
      <c r="ABI4" s="571"/>
      <c r="ABJ4" s="571"/>
      <c r="ABK4" s="571"/>
      <c r="ABL4" s="571"/>
      <c r="ABM4" s="571"/>
      <c r="ABN4" s="571"/>
      <c r="ABO4" s="567"/>
      <c r="ABP4" s="567"/>
      <c r="ABQ4" s="567"/>
      <c r="ABR4" s="567"/>
      <c r="ABS4" s="567"/>
      <c r="ABT4" s="567"/>
      <c r="ABU4" s="567"/>
      <c r="ABV4" s="567"/>
      <c r="ABW4" s="568"/>
      <c r="ABX4" s="568"/>
      <c r="ABY4" s="569"/>
      <c r="ABZ4" s="569"/>
      <c r="ACA4" s="569"/>
      <c r="ACB4" s="569"/>
      <c r="ACC4" s="569"/>
      <c r="ACE4" s="570"/>
      <c r="ACF4" s="570"/>
      <c r="ACG4" s="570"/>
      <c r="ACH4" s="570"/>
      <c r="ACI4" s="571"/>
      <c r="ACJ4" s="571"/>
      <c r="ACK4" s="571"/>
      <c r="ACL4" s="571"/>
      <c r="ACM4" s="571"/>
      <c r="ACN4" s="571"/>
      <c r="ACO4" s="567"/>
      <c r="ACP4" s="567"/>
      <c r="ACQ4" s="567"/>
      <c r="ACR4" s="567"/>
      <c r="ACS4" s="567"/>
      <c r="ACT4" s="567"/>
      <c r="ACU4" s="567"/>
      <c r="ACV4" s="567"/>
      <c r="ACW4" s="568"/>
      <c r="ACX4" s="568"/>
      <c r="ACY4" s="569"/>
      <c r="ACZ4" s="569"/>
      <c r="ADA4" s="569"/>
      <c r="ADB4" s="569"/>
      <c r="ADC4" s="569"/>
      <c r="ADE4" s="570"/>
      <c r="ADF4" s="570"/>
      <c r="ADG4" s="570"/>
      <c r="ADH4" s="570"/>
      <c r="ADI4" s="571"/>
      <c r="ADJ4" s="571"/>
      <c r="ADK4" s="571"/>
      <c r="ADL4" s="571"/>
      <c r="ADM4" s="571"/>
      <c r="ADN4" s="571"/>
      <c r="ADO4" s="567"/>
      <c r="ADP4" s="567"/>
      <c r="ADQ4" s="567"/>
      <c r="ADR4" s="567"/>
      <c r="ADS4" s="567"/>
      <c r="ADT4" s="567"/>
      <c r="ADU4" s="567"/>
      <c r="ADV4" s="567"/>
      <c r="ADW4" s="568"/>
      <c r="ADX4" s="568"/>
      <c r="ADY4" s="569"/>
      <c r="ADZ4" s="569"/>
      <c r="AEA4" s="569"/>
      <c r="AEB4" s="569"/>
      <c r="AEC4" s="569"/>
      <c r="AEE4" s="570"/>
      <c r="AEF4" s="570"/>
      <c r="AEG4" s="570"/>
      <c r="AEH4" s="570"/>
      <c r="AEI4" s="571"/>
      <c r="AEJ4" s="571"/>
      <c r="AEK4" s="571"/>
      <c r="AEL4" s="571"/>
      <c r="AEM4" s="571"/>
      <c r="AEN4" s="571"/>
      <c r="AEO4" s="567"/>
      <c r="AEP4" s="567"/>
      <c r="AEQ4" s="567"/>
      <c r="AER4" s="567"/>
      <c r="AES4" s="567"/>
      <c r="AET4" s="567"/>
      <c r="AEU4" s="567"/>
      <c r="AEV4" s="567"/>
      <c r="AEW4" s="568"/>
      <c r="AEX4" s="568"/>
      <c r="AEY4" s="569"/>
      <c r="AEZ4" s="569"/>
      <c r="AFA4" s="569"/>
      <c r="AFB4" s="569"/>
      <c r="AFC4" s="569"/>
      <c r="AFE4" s="570"/>
      <c r="AFF4" s="570"/>
      <c r="AFG4" s="570"/>
      <c r="AFH4" s="570"/>
      <c r="AFI4" s="571"/>
      <c r="AFJ4" s="571"/>
      <c r="AFK4" s="571"/>
      <c r="AFL4" s="571"/>
      <c r="AFM4" s="571"/>
      <c r="AFN4" s="571"/>
      <c r="AFO4" s="567"/>
      <c r="AFP4" s="567"/>
      <c r="AFQ4" s="567"/>
      <c r="AFR4" s="567"/>
      <c r="AFS4" s="567"/>
      <c r="AFT4" s="567"/>
      <c r="AFU4" s="567"/>
      <c r="AFV4" s="567"/>
      <c r="AFW4" s="568"/>
      <c r="AFX4" s="568"/>
      <c r="AFY4" s="569"/>
      <c r="AFZ4" s="569"/>
      <c r="AGA4" s="569"/>
      <c r="AGB4" s="569"/>
      <c r="AGC4" s="569"/>
      <c r="AGE4" s="570"/>
      <c r="AGF4" s="570"/>
      <c r="AGG4" s="570"/>
      <c r="AGH4" s="570"/>
      <c r="AGI4" s="571"/>
      <c r="AGJ4" s="571"/>
      <c r="AGK4" s="571"/>
      <c r="AGL4" s="571"/>
      <c r="AGM4" s="571"/>
      <c r="AGN4" s="571"/>
      <c r="AGO4" s="567"/>
      <c r="AGP4" s="567"/>
      <c r="AGQ4" s="567"/>
      <c r="AGR4" s="567"/>
      <c r="AGS4" s="567"/>
      <c r="AGT4" s="567"/>
      <c r="AGU4" s="567"/>
      <c r="AGV4" s="567"/>
      <c r="AGW4" s="568"/>
      <c r="AGX4" s="568"/>
      <c r="AGY4" s="569"/>
      <c r="AGZ4" s="569"/>
      <c r="AHA4" s="569"/>
      <c r="AHB4" s="569"/>
      <c r="AHC4" s="569"/>
      <c r="AHE4" s="570"/>
      <c r="AHF4" s="570"/>
      <c r="AHG4" s="570"/>
      <c r="AHH4" s="570"/>
      <c r="AHI4" s="571"/>
      <c r="AHJ4" s="571"/>
      <c r="AHK4" s="571"/>
      <c r="AHL4" s="571"/>
      <c r="AHM4" s="571"/>
      <c r="AHN4" s="571"/>
      <c r="AHO4" s="567"/>
      <c r="AHP4" s="567"/>
      <c r="AHQ4" s="567"/>
      <c r="AHR4" s="567"/>
      <c r="AHS4" s="567"/>
      <c r="AHT4" s="567"/>
      <c r="AHU4" s="567"/>
      <c r="AHV4" s="567"/>
      <c r="AHW4" s="568"/>
      <c r="AHX4" s="568"/>
      <c r="AHY4" s="569"/>
      <c r="AHZ4" s="569"/>
      <c r="AIA4" s="569"/>
      <c r="AIB4" s="569"/>
      <c r="AIC4" s="569"/>
      <c r="AIE4" s="570"/>
      <c r="AIF4" s="570"/>
      <c r="AIG4" s="570"/>
      <c r="AIH4" s="570"/>
      <c r="AII4" s="571"/>
      <c r="AIJ4" s="571"/>
      <c r="AIK4" s="571"/>
      <c r="AIL4" s="571"/>
      <c r="AIM4" s="571"/>
      <c r="AIN4" s="571"/>
      <c r="AIO4" s="567"/>
      <c r="AIP4" s="567"/>
      <c r="AIQ4" s="567"/>
      <c r="AIR4" s="567"/>
      <c r="AIS4" s="567"/>
      <c r="AIT4" s="567"/>
      <c r="AIU4" s="567"/>
      <c r="AIV4" s="567"/>
      <c r="AIW4" s="568"/>
      <c r="AIX4" s="568"/>
      <c r="AIY4" s="569"/>
      <c r="AIZ4" s="569"/>
      <c r="AJA4" s="569"/>
      <c r="AJB4" s="569"/>
      <c r="AJC4" s="569"/>
      <c r="AJE4" s="570"/>
      <c r="AJF4" s="570"/>
      <c r="AJG4" s="570"/>
      <c r="AJH4" s="570"/>
      <c r="AJI4" s="571"/>
      <c r="AJJ4" s="571"/>
      <c r="AJK4" s="571"/>
      <c r="AJL4" s="571"/>
      <c r="AJM4" s="571"/>
      <c r="AJN4" s="571"/>
      <c r="AJO4" s="567"/>
      <c r="AJP4" s="567"/>
      <c r="AJQ4" s="567"/>
      <c r="AJR4" s="567"/>
      <c r="AJS4" s="567"/>
      <c r="AJT4" s="567"/>
      <c r="AJU4" s="567"/>
      <c r="AJV4" s="567"/>
      <c r="AJW4" s="568"/>
      <c r="AJX4" s="568"/>
      <c r="AJY4" s="569"/>
      <c r="AJZ4" s="569"/>
      <c r="AKA4" s="569"/>
      <c r="AKB4" s="569"/>
      <c r="AKC4" s="569"/>
      <c r="AKE4" s="570"/>
      <c r="AKF4" s="570"/>
      <c r="AKG4" s="570"/>
      <c r="AKH4" s="570"/>
      <c r="AKI4" s="571"/>
      <c r="AKJ4" s="571"/>
      <c r="AKK4" s="571"/>
      <c r="AKL4" s="571"/>
      <c r="AKM4" s="571"/>
      <c r="AKN4" s="571"/>
      <c r="AKO4" s="567"/>
      <c r="AKP4" s="567"/>
      <c r="AKQ4" s="567"/>
      <c r="AKR4" s="567"/>
      <c r="AKS4" s="567"/>
      <c r="AKT4" s="567"/>
      <c r="AKU4" s="567"/>
      <c r="AKV4" s="567"/>
      <c r="AKW4" s="568"/>
      <c r="AKX4" s="568"/>
      <c r="AKY4" s="569"/>
      <c r="AKZ4" s="569"/>
      <c r="ALA4" s="569"/>
      <c r="ALB4" s="569"/>
      <c r="ALC4" s="569"/>
      <c r="ALE4" s="570"/>
      <c r="ALF4" s="570"/>
      <c r="ALG4" s="570"/>
      <c r="ALH4" s="570"/>
      <c r="ALI4" s="571"/>
      <c r="ALJ4" s="571"/>
      <c r="ALK4" s="571"/>
      <c r="ALL4" s="571"/>
      <c r="ALM4" s="571"/>
      <c r="ALN4" s="571"/>
      <c r="ALO4" s="567"/>
      <c r="ALP4" s="567"/>
      <c r="ALQ4" s="567"/>
      <c r="ALR4" s="567"/>
      <c r="ALS4" s="567"/>
      <c r="ALT4" s="567"/>
      <c r="ALU4" s="567"/>
      <c r="ALV4" s="567"/>
      <c r="ALW4" s="568"/>
      <c r="ALX4" s="568"/>
      <c r="ALY4" s="569"/>
      <c r="ALZ4" s="569"/>
      <c r="AMA4" s="569"/>
      <c r="AMB4" s="569"/>
      <c r="AMC4" s="569"/>
      <c r="AME4" s="570"/>
      <c r="AMF4" s="570"/>
      <c r="AMG4" s="570"/>
      <c r="AMH4" s="570"/>
      <c r="AMI4" s="571"/>
      <c r="AMJ4" s="571"/>
      <c r="AMK4" s="571"/>
      <c r="AML4" s="571"/>
      <c r="AMM4" s="571"/>
      <c r="AMN4" s="571"/>
      <c r="AMO4" s="567"/>
      <c r="AMP4" s="567"/>
      <c r="AMQ4" s="567"/>
      <c r="AMR4" s="567"/>
      <c r="AMS4" s="567"/>
      <c r="AMT4" s="567"/>
      <c r="AMU4" s="567"/>
      <c r="AMV4" s="567"/>
      <c r="AMW4" s="568"/>
      <c r="AMX4" s="568"/>
      <c r="AMY4" s="569"/>
      <c r="AMZ4" s="569"/>
      <c r="ANA4" s="569"/>
      <c r="ANB4" s="569"/>
      <c r="ANC4" s="569"/>
      <c r="ANE4" s="570"/>
      <c r="ANF4" s="570"/>
      <c r="ANG4" s="570"/>
      <c r="ANH4" s="570"/>
      <c r="ANI4" s="571"/>
      <c r="ANJ4" s="571"/>
      <c r="ANK4" s="571"/>
      <c r="ANL4" s="571"/>
      <c r="ANM4" s="571"/>
      <c r="ANN4" s="571"/>
      <c r="ANO4" s="567"/>
      <c r="ANP4" s="567"/>
      <c r="ANQ4" s="567"/>
      <c r="ANR4" s="567"/>
      <c r="ANS4" s="567"/>
      <c r="ANT4" s="567"/>
      <c r="ANU4" s="567"/>
      <c r="ANV4" s="567"/>
      <c r="ANW4" s="568"/>
      <c r="ANX4" s="568"/>
      <c r="ANY4" s="569"/>
      <c r="ANZ4" s="569"/>
      <c r="AOA4" s="569"/>
      <c r="AOB4" s="569"/>
      <c r="AOC4" s="569"/>
      <c r="AOE4" s="570"/>
      <c r="AOF4" s="570"/>
      <c r="AOG4" s="570"/>
      <c r="AOH4" s="570"/>
      <c r="AOI4" s="571"/>
      <c r="AOJ4" s="571"/>
      <c r="AOK4" s="571"/>
      <c r="AOL4" s="571"/>
      <c r="AOM4" s="571"/>
      <c r="AON4" s="571"/>
      <c r="AOO4" s="567"/>
      <c r="AOP4" s="567"/>
      <c r="AOQ4" s="567"/>
      <c r="AOR4" s="567"/>
      <c r="AOS4" s="567"/>
      <c r="AOT4" s="567"/>
      <c r="AOU4" s="567"/>
      <c r="AOV4" s="567"/>
      <c r="AOW4" s="568"/>
      <c r="AOX4" s="568"/>
      <c r="AOY4" s="569"/>
      <c r="AOZ4" s="569"/>
      <c r="APA4" s="569"/>
      <c r="APB4" s="569"/>
      <c r="APC4" s="569"/>
      <c r="APE4" s="570"/>
      <c r="APF4" s="570"/>
      <c r="APG4" s="570"/>
      <c r="APH4" s="570"/>
      <c r="API4" s="571"/>
      <c r="APJ4" s="571"/>
      <c r="APK4" s="571"/>
      <c r="APL4" s="571"/>
      <c r="APM4" s="571"/>
      <c r="APN4" s="571"/>
      <c r="APO4" s="567"/>
      <c r="APP4" s="567"/>
      <c r="APQ4" s="567"/>
      <c r="APR4" s="567"/>
      <c r="APS4" s="567"/>
      <c r="APT4" s="567"/>
      <c r="APU4" s="567"/>
      <c r="APV4" s="567"/>
      <c r="APW4" s="568"/>
      <c r="APX4" s="568"/>
      <c r="APY4" s="569"/>
      <c r="APZ4" s="569"/>
      <c r="AQA4" s="569"/>
      <c r="AQB4" s="569"/>
      <c r="AQC4" s="569"/>
      <c r="AQE4" s="570"/>
      <c r="AQF4" s="570"/>
      <c r="AQG4" s="570"/>
      <c r="AQH4" s="570"/>
      <c r="AQI4" s="571"/>
      <c r="AQJ4" s="571"/>
      <c r="AQK4" s="571"/>
      <c r="AQL4" s="571"/>
      <c r="AQM4" s="571"/>
      <c r="AQN4" s="571"/>
      <c r="AQO4" s="567"/>
      <c r="AQP4" s="567"/>
      <c r="AQQ4" s="567"/>
      <c r="AQR4" s="567"/>
      <c r="AQS4" s="567"/>
      <c r="AQT4" s="567"/>
      <c r="AQU4" s="567"/>
      <c r="AQV4" s="567"/>
      <c r="AQW4" s="568"/>
      <c r="AQX4" s="568"/>
      <c r="AQY4" s="569"/>
      <c r="AQZ4" s="569"/>
      <c r="ARA4" s="569"/>
      <c r="ARB4" s="569"/>
      <c r="ARC4" s="569"/>
      <c r="ARE4" s="570"/>
      <c r="ARF4" s="570"/>
      <c r="ARG4" s="570"/>
      <c r="ARH4" s="570"/>
      <c r="ARI4" s="571"/>
      <c r="ARJ4" s="571"/>
      <c r="ARK4" s="571"/>
      <c r="ARL4" s="571"/>
      <c r="ARM4" s="571"/>
      <c r="ARN4" s="571"/>
      <c r="ARO4" s="567"/>
      <c r="ARP4" s="567"/>
      <c r="ARQ4" s="567"/>
      <c r="ARR4" s="567"/>
      <c r="ARS4" s="567"/>
      <c r="ART4" s="567"/>
      <c r="ARU4" s="567"/>
      <c r="ARV4" s="567"/>
      <c r="ARW4" s="568"/>
      <c r="ARX4" s="568"/>
      <c r="ARY4" s="569"/>
      <c r="ARZ4" s="569"/>
      <c r="ASA4" s="569"/>
      <c r="ASB4" s="569"/>
      <c r="ASC4" s="569"/>
      <c r="ASE4" s="570"/>
      <c r="ASF4" s="570"/>
      <c r="ASG4" s="570"/>
      <c r="ASH4" s="570"/>
      <c r="ASI4" s="571"/>
      <c r="ASJ4" s="571"/>
      <c r="ASK4" s="571"/>
      <c r="ASL4" s="571"/>
      <c r="ASM4" s="571"/>
      <c r="ASN4" s="571"/>
      <c r="ASO4" s="567"/>
      <c r="ASP4" s="567"/>
      <c r="ASQ4" s="567"/>
      <c r="ASR4" s="567"/>
      <c r="ASS4" s="567"/>
      <c r="AST4" s="567"/>
      <c r="ASU4" s="567"/>
      <c r="ASV4" s="567"/>
      <c r="ASW4" s="568"/>
      <c r="ASX4" s="568"/>
      <c r="ASY4" s="569"/>
      <c r="ASZ4" s="569"/>
      <c r="ATA4" s="569"/>
      <c r="ATB4" s="569"/>
      <c r="ATC4" s="569"/>
      <c r="ATE4" s="570"/>
      <c r="ATF4" s="570"/>
      <c r="ATG4" s="570"/>
      <c r="ATH4" s="570"/>
      <c r="ATI4" s="571"/>
      <c r="ATJ4" s="571"/>
      <c r="ATK4" s="571"/>
      <c r="ATL4" s="571"/>
      <c r="ATM4" s="571"/>
      <c r="ATN4" s="571"/>
      <c r="ATO4" s="567"/>
      <c r="ATP4" s="567"/>
      <c r="ATQ4" s="567"/>
      <c r="ATR4" s="567"/>
      <c r="ATS4" s="567"/>
      <c r="ATT4" s="567"/>
      <c r="ATU4" s="567"/>
      <c r="ATV4" s="567"/>
      <c r="ATW4" s="568"/>
      <c r="ATX4" s="568"/>
      <c r="ATY4" s="569"/>
      <c r="ATZ4" s="569"/>
      <c r="AUA4" s="569"/>
      <c r="AUB4" s="569"/>
      <c r="AUC4" s="569"/>
      <c r="AUE4" s="570"/>
      <c r="AUF4" s="570"/>
      <c r="AUG4" s="570"/>
      <c r="AUH4" s="570"/>
      <c r="AUI4" s="571"/>
      <c r="AUJ4" s="571"/>
      <c r="AUK4" s="571"/>
      <c r="AUL4" s="571"/>
      <c r="AUM4" s="571"/>
      <c r="AUN4" s="571"/>
      <c r="AUO4" s="567"/>
      <c r="AUP4" s="567"/>
      <c r="AUQ4" s="567"/>
      <c r="AUR4" s="567"/>
      <c r="AUS4" s="567"/>
      <c r="AUT4" s="567"/>
      <c r="AUU4" s="567"/>
      <c r="AUV4" s="567"/>
      <c r="AUW4" s="568"/>
      <c r="AUX4" s="568"/>
      <c r="AUY4" s="569"/>
      <c r="AUZ4" s="569"/>
      <c r="AVA4" s="569"/>
      <c r="AVB4" s="569"/>
      <c r="AVC4" s="569"/>
      <c r="AVE4" s="570"/>
      <c r="AVF4" s="570"/>
      <c r="AVG4" s="570"/>
      <c r="AVH4" s="570"/>
      <c r="AVI4" s="571"/>
      <c r="AVJ4" s="571"/>
      <c r="AVK4" s="571"/>
      <c r="AVL4" s="571"/>
      <c r="AVM4" s="571"/>
      <c r="AVN4" s="571"/>
      <c r="AVO4" s="567"/>
      <c r="AVP4" s="567"/>
      <c r="AVQ4" s="567"/>
      <c r="AVR4" s="567"/>
      <c r="AVS4" s="567"/>
      <c r="AVT4" s="567"/>
      <c r="AVU4" s="567"/>
      <c r="AVV4" s="567"/>
      <c r="AVW4" s="568"/>
      <c r="AVX4" s="568"/>
      <c r="AVY4" s="569"/>
      <c r="AVZ4" s="569"/>
      <c r="AWA4" s="569"/>
      <c r="AWB4" s="569"/>
      <c r="AWC4" s="569"/>
      <c r="AWE4" s="570"/>
      <c r="AWF4" s="570"/>
      <c r="AWG4" s="570"/>
      <c r="AWH4" s="570"/>
      <c r="AWI4" s="571"/>
      <c r="AWJ4" s="571"/>
      <c r="AWK4" s="571"/>
      <c r="AWL4" s="571"/>
      <c r="AWM4" s="571"/>
      <c r="AWN4" s="571"/>
      <c r="AWO4" s="567"/>
      <c r="AWP4" s="567"/>
      <c r="AWQ4" s="567"/>
      <c r="AWR4" s="567"/>
      <c r="AWS4" s="567"/>
      <c r="AWT4" s="567"/>
      <c r="AWU4" s="567"/>
      <c r="AWV4" s="567"/>
      <c r="AWW4" s="568"/>
      <c r="AWX4" s="568"/>
      <c r="AWY4" s="569"/>
      <c r="AWZ4" s="569"/>
      <c r="AXA4" s="569"/>
      <c r="AXB4" s="569"/>
      <c r="AXC4" s="569"/>
      <c r="AXE4" s="570"/>
      <c r="AXF4" s="570"/>
      <c r="AXG4" s="570"/>
      <c r="AXH4" s="570"/>
      <c r="AXI4" s="571"/>
      <c r="AXJ4" s="571"/>
      <c r="AXK4" s="571"/>
      <c r="AXL4" s="571"/>
      <c r="AXM4" s="571"/>
      <c r="AXN4" s="571"/>
      <c r="AXO4" s="567"/>
      <c r="AXP4" s="567"/>
      <c r="AXQ4" s="567"/>
      <c r="AXR4" s="567"/>
      <c r="AXS4" s="567"/>
      <c r="AXT4" s="567"/>
      <c r="AXU4" s="567"/>
      <c r="AXV4" s="567"/>
      <c r="AXW4" s="568"/>
      <c r="AXX4" s="568"/>
      <c r="AXY4" s="569"/>
      <c r="AXZ4" s="569"/>
      <c r="AYA4" s="569"/>
      <c r="AYB4" s="569"/>
      <c r="AYC4" s="569"/>
      <c r="AYE4" s="570"/>
      <c r="AYF4" s="570"/>
      <c r="AYG4" s="570"/>
      <c r="AYH4" s="570"/>
      <c r="AYI4" s="571"/>
      <c r="AYJ4" s="571"/>
      <c r="AYK4" s="571"/>
      <c r="AYL4" s="571"/>
      <c r="AYM4" s="571"/>
      <c r="AYN4" s="571"/>
      <c r="AYO4" s="567"/>
      <c r="AYP4" s="567"/>
      <c r="AYQ4" s="567"/>
      <c r="AYR4" s="567"/>
      <c r="AYS4" s="567"/>
      <c r="AYT4" s="567"/>
      <c r="AYU4" s="567"/>
      <c r="AYV4" s="567"/>
      <c r="AYW4" s="568"/>
      <c r="AYX4" s="568"/>
      <c r="AYY4" s="569"/>
      <c r="AYZ4" s="569"/>
      <c r="AZA4" s="569"/>
      <c r="AZB4" s="569"/>
      <c r="AZC4" s="569"/>
      <c r="AZE4" s="570"/>
      <c r="AZF4" s="570"/>
      <c r="AZG4" s="570"/>
      <c r="AZH4" s="570"/>
      <c r="AZI4" s="571"/>
      <c r="AZJ4" s="571"/>
      <c r="AZK4" s="571"/>
      <c r="AZL4" s="571"/>
      <c r="AZM4" s="571"/>
      <c r="AZN4" s="571"/>
      <c r="AZO4" s="567"/>
      <c r="AZP4" s="567"/>
      <c r="AZQ4" s="567"/>
      <c r="AZR4" s="567"/>
      <c r="AZS4" s="567"/>
      <c r="AZT4" s="567"/>
      <c r="AZU4" s="567"/>
      <c r="AZV4" s="567"/>
      <c r="AZW4" s="568"/>
      <c r="AZX4" s="568"/>
      <c r="AZY4" s="569"/>
      <c r="AZZ4" s="569"/>
      <c r="BAA4" s="569"/>
      <c r="BAB4" s="569"/>
      <c r="BAC4" s="569"/>
      <c r="BAE4" s="570"/>
      <c r="BAF4" s="570"/>
      <c r="BAG4" s="570"/>
      <c r="BAH4" s="570"/>
      <c r="BAI4" s="571"/>
      <c r="BAJ4" s="571"/>
      <c r="BAK4" s="571"/>
      <c r="BAL4" s="571"/>
      <c r="BAM4" s="571"/>
      <c r="BAN4" s="571"/>
      <c r="BAO4" s="567"/>
      <c r="BAP4" s="567"/>
      <c r="BAQ4" s="567"/>
      <c r="BAR4" s="567"/>
      <c r="BAS4" s="567"/>
      <c r="BAT4" s="567"/>
      <c r="BAU4" s="567"/>
      <c r="BAV4" s="567"/>
      <c r="BAW4" s="568"/>
      <c r="BAX4" s="568"/>
      <c r="BAY4" s="569"/>
      <c r="BAZ4" s="569"/>
      <c r="BBA4" s="569"/>
      <c r="BBB4" s="569"/>
      <c r="BBC4" s="569"/>
      <c r="BBE4" s="570"/>
      <c r="BBF4" s="570"/>
      <c r="BBG4" s="570"/>
      <c r="BBH4" s="570"/>
      <c r="BBI4" s="571"/>
      <c r="BBJ4" s="571"/>
      <c r="BBK4" s="571"/>
      <c r="BBL4" s="571"/>
      <c r="BBM4" s="571"/>
      <c r="BBN4" s="571"/>
      <c r="BBO4" s="567"/>
      <c r="BBP4" s="567"/>
      <c r="BBQ4" s="567"/>
      <c r="BBR4" s="567"/>
      <c r="BBS4" s="567"/>
      <c r="BBT4" s="567"/>
      <c r="BBU4" s="567"/>
      <c r="BBV4" s="567"/>
      <c r="BBW4" s="568"/>
      <c r="BBX4" s="568"/>
      <c r="BBY4" s="569"/>
      <c r="BBZ4" s="569"/>
      <c r="BCA4" s="569"/>
      <c r="BCB4" s="569"/>
      <c r="BCC4" s="569"/>
      <c r="BCE4" s="570"/>
      <c r="BCF4" s="570"/>
      <c r="BCG4" s="570"/>
      <c r="BCH4" s="570"/>
      <c r="BCI4" s="571"/>
      <c r="BCJ4" s="571"/>
      <c r="BCK4" s="571"/>
      <c r="BCL4" s="571"/>
      <c r="BCM4" s="571"/>
      <c r="BCN4" s="571"/>
      <c r="BCO4" s="567"/>
      <c r="BCP4" s="567"/>
      <c r="BCQ4" s="567"/>
      <c r="BCR4" s="567"/>
      <c r="BCS4" s="567"/>
      <c r="BCT4" s="567"/>
      <c r="BCU4" s="567"/>
      <c r="BCV4" s="567"/>
      <c r="BCW4" s="568"/>
      <c r="BCX4" s="568"/>
      <c r="BCY4" s="569"/>
      <c r="BCZ4" s="569"/>
      <c r="BDA4" s="569"/>
      <c r="BDB4" s="569"/>
      <c r="BDC4" s="569"/>
      <c r="BDE4" s="570"/>
      <c r="BDF4" s="570"/>
      <c r="BDG4" s="570"/>
      <c r="BDH4" s="570"/>
      <c r="BDI4" s="571"/>
      <c r="BDJ4" s="571"/>
      <c r="BDK4" s="571"/>
      <c r="BDL4" s="571"/>
      <c r="BDM4" s="571"/>
      <c r="BDN4" s="571"/>
      <c r="BDO4" s="567"/>
      <c r="BDP4" s="567"/>
      <c r="BDQ4" s="567"/>
      <c r="BDR4" s="567"/>
      <c r="BDS4" s="567"/>
      <c r="BDT4" s="567"/>
      <c r="BDU4" s="567"/>
      <c r="BDV4" s="567"/>
      <c r="BDW4" s="568"/>
      <c r="BDX4" s="568"/>
      <c r="BDY4" s="569"/>
      <c r="BDZ4" s="569"/>
      <c r="BEA4" s="569"/>
      <c r="BEB4" s="569"/>
      <c r="BEC4" s="569"/>
      <c r="BEE4" s="570"/>
      <c r="BEF4" s="570"/>
      <c r="BEG4" s="570"/>
      <c r="BEH4" s="570"/>
      <c r="BEI4" s="571"/>
      <c r="BEJ4" s="571"/>
      <c r="BEK4" s="571"/>
      <c r="BEL4" s="571"/>
      <c r="BEM4" s="571"/>
      <c r="BEN4" s="571"/>
      <c r="BEO4" s="567"/>
      <c r="BEP4" s="567"/>
      <c r="BEQ4" s="567"/>
      <c r="BER4" s="567"/>
      <c r="BES4" s="567"/>
      <c r="BET4" s="567"/>
      <c r="BEU4" s="567"/>
      <c r="BEV4" s="567"/>
      <c r="BEW4" s="568"/>
      <c r="BEX4" s="568"/>
      <c r="BEY4" s="569"/>
      <c r="BEZ4" s="569"/>
      <c r="BFA4" s="569"/>
      <c r="BFB4" s="569"/>
      <c r="BFC4" s="569"/>
      <c r="BFE4" s="570"/>
      <c r="BFF4" s="570"/>
      <c r="BFG4" s="570"/>
      <c r="BFH4" s="570"/>
      <c r="BFI4" s="571"/>
      <c r="BFJ4" s="571"/>
      <c r="BFK4" s="571"/>
      <c r="BFL4" s="571"/>
      <c r="BFM4" s="571"/>
      <c r="BFN4" s="571"/>
      <c r="BFO4" s="567"/>
      <c r="BFP4" s="567"/>
      <c r="BFQ4" s="567"/>
      <c r="BFR4" s="567"/>
      <c r="BFS4" s="567"/>
      <c r="BFT4" s="567"/>
      <c r="BFU4" s="567"/>
      <c r="BFV4" s="567"/>
      <c r="BFW4" s="568"/>
      <c r="BFX4" s="568"/>
      <c r="BFY4" s="569"/>
      <c r="BFZ4" s="569"/>
      <c r="BGA4" s="569"/>
      <c r="BGB4" s="569"/>
      <c r="BGC4" s="569"/>
      <c r="BGE4" s="570"/>
      <c r="BGF4" s="570"/>
      <c r="BGG4" s="570"/>
      <c r="BGH4" s="570"/>
      <c r="BGI4" s="571"/>
      <c r="BGJ4" s="571"/>
      <c r="BGK4" s="571"/>
      <c r="BGL4" s="571"/>
      <c r="BGM4" s="571"/>
      <c r="BGN4" s="571"/>
      <c r="BGO4" s="567"/>
      <c r="BGP4" s="567"/>
      <c r="BGQ4" s="567"/>
      <c r="BGR4" s="567"/>
      <c r="BGS4" s="567"/>
      <c r="BGT4" s="567"/>
      <c r="BGU4" s="567"/>
      <c r="BGV4" s="567"/>
      <c r="BGW4" s="568"/>
      <c r="BGX4" s="568"/>
      <c r="BGY4" s="569"/>
      <c r="BGZ4" s="569"/>
      <c r="BHA4" s="569"/>
      <c r="BHB4" s="569"/>
      <c r="BHC4" s="569"/>
      <c r="BHE4" s="570"/>
      <c r="BHF4" s="570"/>
      <c r="BHG4" s="570"/>
      <c r="BHH4" s="570"/>
      <c r="BHI4" s="571"/>
      <c r="BHJ4" s="571"/>
      <c r="BHK4" s="571"/>
      <c r="BHL4" s="571"/>
      <c r="BHM4" s="571"/>
      <c r="BHN4" s="571"/>
      <c r="BHO4" s="567"/>
      <c r="BHP4" s="567"/>
      <c r="BHQ4" s="567"/>
      <c r="BHR4" s="567"/>
      <c r="BHS4" s="567"/>
      <c r="BHT4" s="567"/>
      <c r="BHU4" s="567"/>
      <c r="BHV4" s="567"/>
      <c r="BHW4" s="568"/>
      <c r="BHX4" s="568"/>
      <c r="BHY4" s="569"/>
      <c r="BHZ4" s="569"/>
      <c r="BIA4" s="569"/>
      <c r="BIB4" s="569"/>
      <c r="BIC4" s="569"/>
      <c r="BIE4" s="570"/>
      <c r="BIF4" s="570"/>
      <c r="BIG4" s="570"/>
      <c r="BIH4" s="570"/>
      <c r="BII4" s="571"/>
      <c r="BIJ4" s="571"/>
      <c r="BIK4" s="571"/>
      <c r="BIL4" s="571"/>
      <c r="BIM4" s="571"/>
      <c r="BIN4" s="571"/>
      <c r="BIO4" s="567"/>
      <c r="BIP4" s="567"/>
      <c r="BIQ4" s="567"/>
      <c r="BIR4" s="567"/>
      <c r="BIS4" s="567"/>
      <c r="BIT4" s="567"/>
      <c r="BIU4" s="567"/>
      <c r="BIV4" s="567"/>
      <c r="BIW4" s="568"/>
      <c r="BIX4" s="568"/>
      <c r="BIY4" s="569"/>
      <c r="BIZ4" s="569"/>
      <c r="BJA4" s="569"/>
      <c r="BJB4" s="569"/>
      <c r="BJC4" s="569"/>
      <c r="BJE4" s="570"/>
      <c r="BJF4" s="570"/>
      <c r="BJG4" s="570"/>
      <c r="BJH4" s="570"/>
      <c r="BJI4" s="571"/>
      <c r="BJJ4" s="571"/>
      <c r="BJK4" s="571"/>
      <c r="BJL4" s="571"/>
      <c r="BJM4" s="571"/>
      <c r="BJN4" s="571"/>
      <c r="BJO4" s="567"/>
      <c r="BJP4" s="567"/>
      <c r="BJQ4" s="567"/>
      <c r="BJR4" s="567"/>
      <c r="BJS4" s="567"/>
      <c r="BJT4" s="567"/>
      <c r="BJU4" s="567"/>
      <c r="BJV4" s="567"/>
      <c r="BJW4" s="568"/>
      <c r="BJX4" s="568"/>
      <c r="BJY4" s="569"/>
      <c r="BJZ4" s="569"/>
      <c r="BKA4" s="569"/>
      <c r="BKB4" s="569"/>
      <c r="BKC4" s="569"/>
      <c r="BKE4" s="570"/>
      <c r="BKF4" s="570"/>
      <c r="BKG4" s="570"/>
      <c r="BKH4" s="570"/>
      <c r="BKI4" s="571"/>
      <c r="BKJ4" s="571"/>
      <c r="BKK4" s="571"/>
      <c r="BKL4" s="571"/>
      <c r="BKM4" s="571"/>
      <c r="BKN4" s="571"/>
      <c r="BKO4" s="567"/>
      <c r="BKP4" s="567"/>
      <c r="BKQ4" s="567"/>
      <c r="BKR4" s="567"/>
      <c r="BKS4" s="567"/>
      <c r="BKT4" s="567"/>
      <c r="BKU4" s="567"/>
      <c r="BKV4" s="567"/>
      <c r="BKW4" s="568"/>
      <c r="BKX4" s="568"/>
      <c r="BKY4" s="569"/>
      <c r="BKZ4" s="569"/>
      <c r="BLA4" s="569"/>
      <c r="BLB4" s="569"/>
      <c r="BLC4" s="569"/>
      <c r="BLE4" s="570"/>
      <c r="BLF4" s="570"/>
      <c r="BLG4" s="570"/>
      <c r="BLH4" s="570"/>
      <c r="BLI4" s="571"/>
      <c r="BLJ4" s="571"/>
      <c r="BLK4" s="571"/>
      <c r="BLL4" s="571"/>
      <c r="BLM4" s="571"/>
      <c r="BLN4" s="571"/>
      <c r="BLO4" s="567"/>
      <c r="BLP4" s="567"/>
      <c r="BLQ4" s="567"/>
      <c r="BLR4" s="567"/>
      <c r="BLS4" s="567"/>
      <c r="BLT4" s="567"/>
      <c r="BLU4" s="567"/>
      <c r="BLV4" s="567"/>
      <c r="BLW4" s="568"/>
      <c r="BLX4" s="568"/>
      <c r="BLY4" s="569"/>
      <c r="BLZ4" s="569"/>
      <c r="BMA4" s="569"/>
      <c r="BMB4" s="569"/>
      <c r="BMC4" s="569"/>
      <c r="BME4" s="570"/>
      <c r="BMF4" s="570"/>
      <c r="BMG4" s="570"/>
      <c r="BMH4" s="570"/>
      <c r="BMI4" s="571"/>
      <c r="BMJ4" s="571"/>
      <c r="BMK4" s="571"/>
      <c r="BML4" s="571"/>
      <c r="BMM4" s="571"/>
      <c r="BMN4" s="571"/>
      <c r="BMO4" s="567"/>
      <c r="BMP4" s="567"/>
      <c r="BMQ4" s="567"/>
      <c r="BMR4" s="567"/>
      <c r="BMS4" s="567"/>
      <c r="BMT4" s="567"/>
      <c r="BMU4" s="567"/>
      <c r="BMV4" s="567"/>
      <c r="BMW4" s="568"/>
      <c r="BMX4" s="568"/>
      <c r="BMY4" s="569"/>
      <c r="BMZ4" s="569"/>
      <c r="BNA4" s="569"/>
      <c r="BNB4" s="569"/>
      <c r="BNC4" s="569"/>
      <c r="BNE4" s="570"/>
      <c r="BNF4" s="570"/>
      <c r="BNG4" s="570"/>
      <c r="BNH4" s="570"/>
      <c r="BNI4" s="571"/>
      <c r="BNJ4" s="571"/>
      <c r="BNK4" s="571"/>
      <c r="BNL4" s="571"/>
      <c r="BNM4" s="571"/>
      <c r="BNN4" s="571"/>
      <c r="BNO4" s="567"/>
      <c r="BNP4" s="567"/>
      <c r="BNQ4" s="567"/>
      <c r="BNR4" s="567"/>
      <c r="BNS4" s="567"/>
      <c r="BNT4" s="567"/>
      <c r="BNU4" s="567"/>
      <c r="BNV4" s="567"/>
      <c r="BNW4" s="568"/>
      <c r="BNX4" s="568"/>
      <c r="BNY4" s="569"/>
      <c r="BNZ4" s="569"/>
      <c r="BOA4" s="569"/>
      <c r="BOB4" s="569"/>
      <c r="BOC4" s="569"/>
      <c r="BOE4" s="570"/>
      <c r="BOF4" s="570"/>
      <c r="BOG4" s="570"/>
      <c r="BOH4" s="570"/>
      <c r="BOI4" s="571"/>
      <c r="BOJ4" s="571"/>
      <c r="BOK4" s="571"/>
      <c r="BOL4" s="571"/>
      <c r="BOM4" s="571"/>
      <c r="BON4" s="571"/>
      <c r="BOO4" s="567"/>
      <c r="BOP4" s="567"/>
      <c r="BOQ4" s="567"/>
      <c r="BOR4" s="567"/>
      <c r="BOS4" s="567"/>
      <c r="BOT4" s="567"/>
      <c r="BOU4" s="567"/>
      <c r="BOV4" s="567"/>
      <c r="BOW4" s="568"/>
      <c r="BOX4" s="568"/>
      <c r="BOY4" s="569"/>
      <c r="BOZ4" s="569"/>
      <c r="BPA4" s="569"/>
      <c r="BPB4" s="569"/>
      <c r="BPC4" s="569"/>
      <c r="BPE4" s="570"/>
      <c r="BPF4" s="570"/>
      <c r="BPG4" s="570"/>
      <c r="BPH4" s="570"/>
      <c r="BPI4" s="571"/>
      <c r="BPJ4" s="571"/>
      <c r="BPK4" s="571"/>
      <c r="BPL4" s="571"/>
      <c r="BPM4" s="571"/>
      <c r="BPN4" s="571"/>
      <c r="BPO4" s="567"/>
      <c r="BPP4" s="567"/>
      <c r="BPQ4" s="567"/>
      <c r="BPR4" s="567"/>
      <c r="BPS4" s="567"/>
      <c r="BPT4" s="567"/>
      <c r="BPU4" s="567"/>
      <c r="BPV4" s="567"/>
      <c r="BPW4" s="568"/>
      <c r="BPX4" s="568"/>
      <c r="BPY4" s="569"/>
      <c r="BPZ4" s="569"/>
      <c r="BQA4" s="569"/>
      <c r="BQB4" s="569"/>
      <c r="BQC4" s="569"/>
      <c r="BQE4" s="570"/>
      <c r="BQF4" s="570"/>
      <c r="BQG4" s="570"/>
      <c r="BQH4" s="570"/>
      <c r="BQI4" s="571"/>
      <c r="BQJ4" s="571"/>
      <c r="BQK4" s="571"/>
      <c r="BQL4" s="571"/>
      <c r="BQM4" s="571"/>
      <c r="BQN4" s="571"/>
      <c r="BQO4" s="567"/>
      <c r="BQP4" s="567"/>
      <c r="BQQ4" s="567"/>
      <c r="BQR4" s="567"/>
      <c r="BQS4" s="567"/>
      <c r="BQT4" s="567"/>
      <c r="BQU4" s="567"/>
      <c r="BQV4" s="567"/>
      <c r="BQW4" s="568"/>
      <c r="BQX4" s="568"/>
      <c r="BQY4" s="569"/>
      <c r="BQZ4" s="569"/>
      <c r="BRA4" s="569"/>
      <c r="BRB4" s="569"/>
      <c r="BRC4" s="569"/>
      <c r="BRE4" s="570"/>
      <c r="BRF4" s="570"/>
      <c r="BRG4" s="570"/>
      <c r="BRH4" s="570"/>
      <c r="BRI4" s="571"/>
      <c r="BRJ4" s="571"/>
      <c r="BRK4" s="571"/>
      <c r="BRL4" s="571"/>
      <c r="BRM4" s="571"/>
      <c r="BRN4" s="571"/>
      <c r="BRO4" s="567"/>
      <c r="BRP4" s="567"/>
      <c r="BRQ4" s="567"/>
      <c r="BRR4" s="567"/>
      <c r="BRS4" s="567"/>
      <c r="BRT4" s="567"/>
      <c r="BRU4" s="567"/>
      <c r="BRV4" s="567"/>
      <c r="BRW4" s="568"/>
      <c r="BRX4" s="568"/>
      <c r="BRY4" s="569"/>
      <c r="BRZ4" s="569"/>
      <c r="BSA4" s="569"/>
      <c r="BSB4" s="569"/>
      <c r="BSC4" s="569"/>
      <c r="BSE4" s="570"/>
      <c r="BSF4" s="570"/>
      <c r="BSG4" s="570"/>
      <c r="BSH4" s="570"/>
      <c r="BSI4" s="571"/>
      <c r="BSJ4" s="571"/>
      <c r="BSK4" s="571"/>
      <c r="BSL4" s="571"/>
      <c r="BSM4" s="571"/>
      <c r="BSN4" s="571"/>
      <c r="BSO4" s="567"/>
      <c r="BSP4" s="567"/>
      <c r="BSQ4" s="567"/>
      <c r="BSR4" s="567"/>
      <c r="BSS4" s="567"/>
      <c r="BST4" s="567"/>
      <c r="BSU4" s="567"/>
      <c r="BSV4" s="567"/>
      <c r="BSW4" s="568"/>
      <c r="BSX4" s="568"/>
      <c r="BSY4" s="569"/>
      <c r="BSZ4" s="569"/>
      <c r="BTA4" s="569"/>
      <c r="BTB4" s="569"/>
      <c r="BTC4" s="569"/>
      <c r="BTE4" s="570"/>
      <c r="BTF4" s="570"/>
      <c r="BTG4" s="570"/>
      <c r="BTH4" s="570"/>
      <c r="BTI4" s="571"/>
      <c r="BTJ4" s="571"/>
      <c r="BTK4" s="571"/>
      <c r="BTL4" s="571"/>
      <c r="BTM4" s="571"/>
      <c r="BTN4" s="571"/>
      <c r="BTO4" s="567"/>
      <c r="BTP4" s="567"/>
      <c r="BTQ4" s="567"/>
      <c r="BTR4" s="567"/>
      <c r="BTS4" s="567"/>
      <c r="BTT4" s="567"/>
      <c r="BTU4" s="567"/>
      <c r="BTV4" s="567"/>
      <c r="BTW4" s="568"/>
      <c r="BTX4" s="568"/>
      <c r="BTY4" s="569"/>
      <c r="BTZ4" s="569"/>
      <c r="BUA4" s="569"/>
      <c r="BUB4" s="569"/>
      <c r="BUC4" s="569"/>
      <c r="BUE4" s="570"/>
      <c r="BUF4" s="570"/>
      <c r="BUG4" s="570"/>
      <c r="BUH4" s="570"/>
      <c r="BUI4" s="571"/>
      <c r="BUJ4" s="571"/>
      <c r="BUK4" s="571"/>
      <c r="BUL4" s="571"/>
      <c r="BUM4" s="571"/>
      <c r="BUN4" s="571"/>
      <c r="BUO4" s="567"/>
      <c r="BUP4" s="567"/>
      <c r="BUQ4" s="567"/>
      <c r="BUR4" s="567"/>
      <c r="BUS4" s="567"/>
      <c r="BUT4" s="567"/>
      <c r="BUU4" s="567"/>
      <c r="BUV4" s="567"/>
      <c r="BUW4" s="568"/>
      <c r="BUX4" s="568"/>
      <c r="BUY4" s="569"/>
      <c r="BUZ4" s="569"/>
      <c r="BVA4" s="569"/>
      <c r="BVB4" s="569"/>
      <c r="BVC4" s="569"/>
      <c r="BVE4" s="570"/>
      <c r="BVF4" s="570"/>
      <c r="BVG4" s="570"/>
      <c r="BVH4" s="570"/>
      <c r="BVI4" s="571"/>
      <c r="BVJ4" s="571"/>
      <c r="BVK4" s="571"/>
      <c r="BVL4" s="571"/>
      <c r="BVM4" s="571"/>
      <c r="BVN4" s="571"/>
      <c r="BVO4" s="567"/>
      <c r="BVP4" s="567"/>
      <c r="BVQ4" s="567"/>
      <c r="BVR4" s="567"/>
      <c r="BVS4" s="567"/>
      <c r="BVT4" s="567"/>
      <c r="BVU4" s="567"/>
      <c r="BVV4" s="567"/>
      <c r="BVW4" s="568"/>
      <c r="BVX4" s="568"/>
      <c r="BVY4" s="569"/>
      <c r="BVZ4" s="569"/>
      <c r="BWA4" s="569"/>
      <c r="BWB4" s="569"/>
      <c r="BWC4" s="569"/>
      <c r="BWE4" s="570"/>
      <c r="BWF4" s="570"/>
      <c r="BWG4" s="570"/>
      <c r="BWH4" s="570"/>
      <c r="BWI4" s="571"/>
      <c r="BWJ4" s="571"/>
      <c r="BWK4" s="571"/>
      <c r="BWL4" s="571"/>
      <c r="BWM4" s="571"/>
      <c r="BWN4" s="571"/>
      <c r="BWO4" s="567"/>
      <c r="BWP4" s="567"/>
      <c r="BWQ4" s="567"/>
      <c r="BWR4" s="567"/>
      <c r="BWS4" s="567"/>
      <c r="BWT4" s="567"/>
      <c r="BWU4" s="567"/>
      <c r="BWV4" s="567"/>
      <c r="BWW4" s="568"/>
      <c r="BWX4" s="568"/>
      <c r="BWY4" s="569"/>
      <c r="BWZ4" s="569"/>
      <c r="BXA4" s="569"/>
      <c r="BXB4" s="569"/>
      <c r="BXC4" s="569"/>
      <c r="BXE4" s="570"/>
      <c r="BXF4" s="570"/>
      <c r="BXG4" s="570"/>
      <c r="BXH4" s="570"/>
      <c r="BXI4" s="571"/>
      <c r="BXJ4" s="571"/>
      <c r="BXK4" s="571"/>
      <c r="BXL4" s="571"/>
      <c r="BXM4" s="571"/>
      <c r="BXN4" s="571"/>
      <c r="BXO4" s="567"/>
      <c r="BXP4" s="567"/>
      <c r="BXQ4" s="567"/>
      <c r="BXR4" s="567"/>
      <c r="BXS4" s="567"/>
      <c r="BXT4" s="567"/>
      <c r="BXU4" s="567"/>
      <c r="BXV4" s="567"/>
      <c r="BXW4" s="568"/>
      <c r="BXX4" s="568"/>
      <c r="BXY4" s="569"/>
      <c r="BXZ4" s="569"/>
      <c r="BYA4" s="569"/>
      <c r="BYB4" s="569"/>
      <c r="BYC4" s="569"/>
      <c r="BYE4" s="570"/>
      <c r="BYF4" s="570"/>
      <c r="BYG4" s="570"/>
      <c r="BYH4" s="570"/>
      <c r="BYI4" s="571"/>
      <c r="BYJ4" s="571"/>
      <c r="BYK4" s="571"/>
      <c r="BYL4" s="571"/>
      <c r="BYM4" s="571"/>
      <c r="BYN4" s="571"/>
      <c r="BYO4" s="567"/>
      <c r="BYP4" s="567"/>
      <c r="BYQ4" s="567"/>
      <c r="BYR4" s="567"/>
      <c r="BYS4" s="567"/>
      <c r="BYT4" s="567"/>
      <c r="BYU4" s="567"/>
      <c r="BYV4" s="567"/>
      <c r="BYW4" s="568"/>
      <c r="BYX4" s="568"/>
      <c r="BYY4" s="569"/>
      <c r="BYZ4" s="569"/>
      <c r="BZA4" s="569"/>
      <c r="BZB4" s="569"/>
      <c r="BZC4" s="569"/>
      <c r="BZE4" s="570"/>
      <c r="BZF4" s="570"/>
      <c r="BZG4" s="570"/>
      <c r="BZH4" s="570"/>
      <c r="BZI4" s="571"/>
      <c r="BZJ4" s="571"/>
      <c r="BZK4" s="571"/>
      <c r="BZL4" s="571"/>
      <c r="BZM4" s="571"/>
      <c r="BZN4" s="571"/>
      <c r="BZO4" s="567"/>
      <c r="BZP4" s="567"/>
      <c r="BZQ4" s="567"/>
      <c r="BZR4" s="567"/>
      <c r="BZS4" s="567"/>
      <c r="BZT4" s="567"/>
      <c r="BZU4" s="567"/>
      <c r="BZV4" s="567"/>
      <c r="BZW4" s="568"/>
      <c r="BZX4" s="568"/>
      <c r="BZY4" s="569"/>
      <c r="BZZ4" s="569"/>
      <c r="CAA4" s="569"/>
      <c r="CAB4" s="569"/>
      <c r="CAC4" s="569"/>
      <c r="CAE4" s="570"/>
      <c r="CAF4" s="570"/>
      <c r="CAG4" s="570"/>
      <c r="CAH4" s="570"/>
      <c r="CAI4" s="571"/>
      <c r="CAJ4" s="571"/>
      <c r="CAK4" s="571"/>
      <c r="CAL4" s="571"/>
      <c r="CAM4" s="571"/>
      <c r="CAN4" s="571"/>
      <c r="CAO4" s="567"/>
      <c r="CAP4" s="567"/>
      <c r="CAQ4" s="567"/>
      <c r="CAR4" s="567"/>
      <c r="CAS4" s="567"/>
      <c r="CAT4" s="567"/>
      <c r="CAU4" s="567"/>
      <c r="CAV4" s="567"/>
      <c r="CAW4" s="568"/>
      <c r="CAX4" s="568"/>
      <c r="CAY4" s="569"/>
      <c r="CAZ4" s="569"/>
      <c r="CBA4" s="569"/>
      <c r="CBB4" s="569"/>
      <c r="CBC4" s="569"/>
      <c r="CBE4" s="570"/>
      <c r="CBF4" s="570"/>
      <c r="CBG4" s="570"/>
      <c r="CBH4" s="570"/>
      <c r="CBI4" s="571"/>
      <c r="CBJ4" s="571"/>
      <c r="CBK4" s="571"/>
      <c r="CBL4" s="571"/>
      <c r="CBM4" s="571"/>
      <c r="CBN4" s="571"/>
      <c r="CBO4" s="567"/>
      <c r="CBP4" s="567"/>
      <c r="CBQ4" s="567"/>
      <c r="CBR4" s="567"/>
      <c r="CBS4" s="567"/>
      <c r="CBT4" s="567"/>
      <c r="CBU4" s="567"/>
      <c r="CBV4" s="567"/>
      <c r="CBW4" s="568"/>
      <c r="CBX4" s="568"/>
      <c r="CBY4" s="569"/>
      <c r="CBZ4" s="569"/>
      <c r="CCA4" s="569"/>
      <c r="CCB4" s="569"/>
      <c r="CCC4" s="569"/>
      <c r="CCE4" s="570"/>
      <c r="CCF4" s="570"/>
      <c r="CCG4" s="570"/>
      <c r="CCH4" s="570"/>
      <c r="CCI4" s="571"/>
      <c r="CCJ4" s="571"/>
      <c r="CCK4" s="571"/>
      <c r="CCL4" s="571"/>
      <c r="CCM4" s="571"/>
      <c r="CCN4" s="571"/>
      <c r="CCO4" s="567"/>
      <c r="CCP4" s="567"/>
      <c r="CCQ4" s="567"/>
      <c r="CCR4" s="567"/>
      <c r="CCS4" s="567"/>
      <c r="CCT4" s="567"/>
      <c r="CCU4" s="567"/>
      <c r="CCV4" s="567"/>
      <c r="CCW4" s="568"/>
      <c r="CCX4" s="568"/>
      <c r="CCY4" s="569"/>
      <c r="CCZ4" s="569"/>
      <c r="CDA4" s="569"/>
      <c r="CDB4" s="569"/>
      <c r="CDC4" s="569"/>
      <c r="CDE4" s="570"/>
      <c r="CDF4" s="570"/>
      <c r="CDG4" s="570"/>
      <c r="CDH4" s="570"/>
      <c r="CDI4" s="571"/>
      <c r="CDJ4" s="571"/>
      <c r="CDK4" s="571"/>
      <c r="CDL4" s="571"/>
      <c r="CDM4" s="571"/>
      <c r="CDN4" s="571"/>
      <c r="CDO4" s="567"/>
      <c r="CDP4" s="567"/>
      <c r="CDQ4" s="567"/>
      <c r="CDR4" s="567"/>
      <c r="CDS4" s="567"/>
      <c r="CDT4" s="567"/>
      <c r="CDU4" s="567"/>
      <c r="CDV4" s="567"/>
      <c r="CDW4" s="568"/>
      <c r="CDX4" s="568"/>
      <c r="CDY4" s="569"/>
      <c r="CDZ4" s="569"/>
      <c r="CEA4" s="569"/>
      <c r="CEB4" s="569"/>
      <c r="CEC4" s="569"/>
      <c r="CEE4" s="570"/>
      <c r="CEF4" s="570"/>
      <c r="CEG4" s="570"/>
      <c r="CEH4" s="570"/>
      <c r="CEI4" s="571"/>
      <c r="CEJ4" s="571"/>
      <c r="CEK4" s="571"/>
      <c r="CEL4" s="571"/>
      <c r="CEM4" s="571"/>
      <c r="CEN4" s="571"/>
      <c r="CEO4" s="567"/>
      <c r="CEP4" s="567"/>
      <c r="CEQ4" s="567"/>
      <c r="CER4" s="567"/>
      <c r="CES4" s="567"/>
      <c r="CET4" s="567"/>
      <c r="CEU4" s="567"/>
      <c r="CEV4" s="567"/>
      <c r="CEW4" s="568"/>
      <c r="CEX4" s="568"/>
      <c r="CEY4" s="569"/>
      <c r="CEZ4" s="569"/>
      <c r="CFA4" s="569"/>
      <c r="CFB4" s="569"/>
      <c r="CFC4" s="569"/>
      <c r="CFE4" s="570"/>
      <c r="CFF4" s="570"/>
      <c r="CFG4" s="570"/>
      <c r="CFH4" s="570"/>
      <c r="CFI4" s="571"/>
      <c r="CFJ4" s="571"/>
      <c r="CFK4" s="571"/>
      <c r="CFL4" s="571"/>
      <c r="CFM4" s="571"/>
      <c r="CFN4" s="571"/>
      <c r="CFO4" s="567"/>
      <c r="CFP4" s="567"/>
      <c r="CFQ4" s="567"/>
      <c r="CFR4" s="567"/>
      <c r="CFS4" s="567"/>
      <c r="CFT4" s="567"/>
      <c r="CFU4" s="567"/>
      <c r="CFV4" s="567"/>
      <c r="CFW4" s="568"/>
      <c r="CFX4" s="568"/>
      <c r="CFY4" s="569"/>
      <c r="CFZ4" s="569"/>
      <c r="CGA4" s="569"/>
      <c r="CGB4" s="569"/>
      <c r="CGC4" s="569"/>
      <c r="CGE4" s="570"/>
      <c r="CGF4" s="570"/>
      <c r="CGG4" s="570"/>
      <c r="CGH4" s="570"/>
      <c r="CGI4" s="571"/>
      <c r="CGJ4" s="571"/>
      <c r="CGK4" s="571"/>
      <c r="CGL4" s="571"/>
      <c r="CGM4" s="571"/>
      <c r="CGN4" s="571"/>
      <c r="CGO4" s="567"/>
      <c r="CGP4" s="567"/>
      <c r="CGQ4" s="567"/>
      <c r="CGR4" s="567"/>
      <c r="CGS4" s="567"/>
      <c r="CGT4" s="567"/>
      <c r="CGU4" s="567"/>
      <c r="CGV4" s="567"/>
      <c r="CGW4" s="568"/>
      <c r="CGX4" s="568"/>
      <c r="CGY4" s="569"/>
      <c r="CGZ4" s="569"/>
      <c r="CHA4" s="569"/>
      <c r="CHB4" s="569"/>
      <c r="CHC4" s="569"/>
      <c r="CHE4" s="570"/>
      <c r="CHF4" s="570"/>
      <c r="CHG4" s="570"/>
      <c r="CHH4" s="570"/>
      <c r="CHI4" s="571"/>
      <c r="CHJ4" s="571"/>
      <c r="CHK4" s="571"/>
      <c r="CHL4" s="571"/>
      <c r="CHM4" s="571"/>
      <c r="CHN4" s="571"/>
      <c r="CHO4" s="567"/>
      <c r="CHP4" s="567"/>
      <c r="CHQ4" s="567"/>
      <c r="CHR4" s="567"/>
      <c r="CHS4" s="567"/>
      <c r="CHT4" s="567"/>
      <c r="CHU4" s="567"/>
      <c r="CHV4" s="567"/>
      <c r="CHW4" s="568"/>
      <c r="CHX4" s="568"/>
      <c r="CHY4" s="569"/>
      <c r="CHZ4" s="569"/>
      <c r="CIA4" s="569"/>
      <c r="CIB4" s="569"/>
      <c r="CIC4" s="569"/>
      <c r="CIE4" s="570"/>
      <c r="CIF4" s="570"/>
      <c r="CIG4" s="570"/>
      <c r="CIH4" s="570"/>
      <c r="CII4" s="571"/>
      <c r="CIJ4" s="571"/>
      <c r="CIK4" s="571"/>
      <c r="CIL4" s="571"/>
      <c r="CIM4" s="571"/>
      <c r="CIN4" s="571"/>
      <c r="CIO4" s="567"/>
      <c r="CIP4" s="567"/>
      <c r="CIQ4" s="567"/>
      <c r="CIR4" s="567"/>
      <c r="CIS4" s="567"/>
      <c r="CIT4" s="567"/>
      <c r="CIU4" s="567"/>
      <c r="CIV4" s="567"/>
      <c r="CIW4" s="568"/>
      <c r="CIX4" s="568"/>
      <c r="CIY4" s="569"/>
      <c r="CIZ4" s="569"/>
      <c r="CJA4" s="569"/>
      <c r="CJB4" s="569"/>
      <c r="CJC4" s="569"/>
      <c r="CJE4" s="570"/>
      <c r="CJF4" s="570"/>
      <c r="CJG4" s="570"/>
      <c r="CJH4" s="570"/>
      <c r="CJI4" s="571"/>
      <c r="CJJ4" s="571"/>
      <c r="CJK4" s="571"/>
      <c r="CJL4" s="571"/>
      <c r="CJM4" s="571"/>
      <c r="CJN4" s="571"/>
      <c r="CJO4" s="567"/>
      <c r="CJP4" s="567"/>
      <c r="CJQ4" s="567"/>
      <c r="CJR4" s="567"/>
      <c r="CJS4" s="567"/>
      <c r="CJT4" s="567"/>
      <c r="CJU4" s="567"/>
      <c r="CJV4" s="567"/>
      <c r="CJW4" s="568"/>
      <c r="CJX4" s="568"/>
      <c r="CJY4" s="569"/>
      <c r="CJZ4" s="569"/>
      <c r="CKA4" s="569"/>
      <c r="CKB4" s="569"/>
      <c r="CKC4" s="569"/>
      <c r="CKE4" s="570"/>
      <c r="CKF4" s="570"/>
      <c r="CKG4" s="570"/>
      <c r="CKH4" s="570"/>
      <c r="CKI4" s="571"/>
      <c r="CKJ4" s="571"/>
      <c r="CKK4" s="571"/>
      <c r="CKL4" s="571"/>
      <c r="CKM4" s="571"/>
      <c r="CKN4" s="571"/>
      <c r="CKO4" s="567"/>
      <c r="CKP4" s="567"/>
      <c r="CKQ4" s="567"/>
      <c r="CKR4" s="567"/>
      <c r="CKS4" s="567"/>
      <c r="CKT4" s="567"/>
      <c r="CKU4" s="567"/>
      <c r="CKV4" s="567"/>
      <c r="CKW4" s="568"/>
      <c r="CKX4" s="568"/>
      <c r="CKY4" s="569"/>
      <c r="CKZ4" s="569"/>
      <c r="CLA4" s="569"/>
      <c r="CLB4" s="569"/>
      <c r="CLC4" s="569"/>
      <c r="CLE4" s="570"/>
      <c r="CLF4" s="570"/>
      <c r="CLG4" s="570"/>
      <c r="CLH4" s="570"/>
      <c r="CLI4" s="571"/>
      <c r="CLJ4" s="571"/>
      <c r="CLK4" s="571"/>
      <c r="CLL4" s="571"/>
      <c r="CLM4" s="571"/>
      <c r="CLN4" s="571"/>
      <c r="CLO4" s="567"/>
      <c r="CLP4" s="567"/>
      <c r="CLQ4" s="567"/>
      <c r="CLR4" s="567"/>
      <c r="CLS4" s="567"/>
      <c r="CLT4" s="567"/>
      <c r="CLU4" s="567"/>
      <c r="CLV4" s="567"/>
      <c r="CLW4" s="568"/>
      <c r="CLX4" s="568"/>
      <c r="CLY4" s="569"/>
      <c r="CLZ4" s="569"/>
      <c r="CMA4" s="569"/>
      <c r="CMB4" s="569"/>
      <c r="CMC4" s="569"/>
      <c r="CME4" s="570"/>
      <c r="CMF4" s="570"/>
      <c r="CMG4" s="570"/>
      <c r="CMH4" s="570"/>
      <c r="CMI4" s="571"/>
      <c r="CMJ4" s="571"/>
      <c r="CMK4" s="571"/>
      <c r="CML4" s="571"/>
      <c r="CMM4" s="571"/>
      <c r="CMN4" s="571"/>
      <c r="CMO4" s="567"/>
      <c r="CMP4" s="567"/>
      <c r="CMQ4" s="567"/>
      <c r="CMR4" s="567"/>
      <c r="CMS4" s="567"/>
      <c r="CMT4" s="567"/>
      <c r="CMU4" s="567"/>
      <c r="CMV4" s="567"/>
      <c r="CMW4" s="568"/>
      <c r="CMX4" s="568"/>
      <c r="CMY4" s="569"/>
      <c r="CMZ4" s="569"/>
      <c r="CNA4" s="569"/>
      <c r="CNB4" s="569"/>
      <c r="CNC4" s="569"/>
      <c r="CNE4" s="570"/>
      <c r="CNF4" s="570"/>
      <c r="CNG4" s="570"/>
      <c r="CNH4" s="570"/>
      <c r="CNI4" s="571"/>
      <c r="CNJ4" s="571"/>
      <c r="CNK4" s="571"/>
      <c r="CNL4" s="571"/>
      <c r="CNM4" s="571"/>
      <c r="CNN4" s="571"/>
      <c r="CNO4" s="567"/>
      <c r="CNP4" s="567"/>
      <c r="CNQ4" s="567"/>
      <c r="CNR4" s="567"/>
      <c r="CNS4" s="567"/>
      <c r="CNT4" s="567"/>
      <c r="CNU4" s="567"/>
      <c r="CNV4" s="567"/>
      <c r="CNW4" s="568"/>
      <c r="CNX4" s="568"/>
      <c r="CNY4" s="569"/>
      <c r="CNZ4" s="569"/>
      <c r="COA4" s="569"/>
      <c r="COB4" s="569"/>
      <c r="COC4" s="569"/>
      <c r="COE4" s="570"/>
      <c r="COF4" s="570"/>
      <c r="COG4" s="570"/>
      <c r="COH4" s="570"/>
      <c r="COI4" s="571"/>
      <c r="COJ4" s="571"/>
      <c r="COK4" s="571"/>
      <c r="COL4" s="571"/>
      <c r="COM4" s="571"/>
      <c r="CON4" s="571"/>
      <c r="COO4" s="567"/>
      <c r="COP4" s="567"/>
      <c r="COQ4" s="567"/>
      <c r="COR4" s="567"/>
      <c r="COS4" s="567"/>
      <c r="COT4" s="567"/>
      <c r="COU4" s="567"/>
      <c r="COV4" s="567"/>
      <c r="COW4" s="568"/>
      <c r="COX4" s="568"/>
      <c r="COY4" s="569"/>
      <c r="COZ4" s="569"/>
      <c r="CPA4" s="569"/>
      <c r="CPB4" s="569"/>
      <c r="CPC4" s="569"/>
      <c r="CPE4" s="570"/>
      <c r="CPF4" s="570"/>
      <c r="CPG4" s="570"/>
      <c r="CPH4" s="570"/>
      <c r="CPI4" s="571"/>
      <c r="CPJ4" s="571"/>
      <c r="CPK4" s="571"/>
      <c r="CPL4" s="571"/>
      <c r="CPM4" s="571"/>
      <c r="CPN4" s="571"/>
      <c r="CPO4" s="567"/>
      <c r="CPP4" s="567"/>
      <c r="CPQ4" s="567"/>
      <c r="CPR4" s="567"/>
      <c r="CPS4" s="567"/>
      <c r="CPT4" s="567"/>
      <c r="CPU4" s="567"/>
      <c r="CPV4" s="567"/>
      <c r="CPW4" s="568"/>
      <c r="CPX4" s="568"/>
      <c r="CPY4" s="569"/>
      <c r="CPZ4" s="569"/>
      <c r="CQA4" s="569"/>
      <c r="CQB4" s="569"/>
      <c r="CQC4" s="569"/>
      <c r="CQE4" s="570"/>
      <c r="CQF4" s="570"/>
      <c r="CQG4" s="570"/>
      <c r="CQH4" s="570"/>
      <c r="CQI4" s="571"/>
      <c r="CQJ4" s="571"/>
      <c r="CQK4" s="571"/>
      <c r="CQL4" s="571"/>
      <c r="CQM4" s="571"/>
      <c r="CQN4" s="571"/>
      <c r="CQO4" s="567"/>
      <c r="CQP4" s="567"/>
      <c r="CQQ4" s="567"/>
      <c r="CQR4" s="567"/>
      <c r="CQS4" s="567"/>
      <c r="CQT4" s="567"/>
      <c r="CQU4" s="567"/>
      <c r="CQV4" s="567"/>
      <c r="CQW4" s="568"/>
      <c r="CQX4" s="568"/>
      <c r="CQY4" s="569"/>
      <c r="CQZ4" s="569"/>
      <c r="CRA4" s="569"/>
      <c r="CRB4" s="569"/>
      <c r="CRC4" s="569"/>
      <c r="CRE4" s="570"/>
      <c r="CRF4" s="570"/>
      <c r="CRG4" s="570"/>
      <c r="CRH4" s="570"/>
      <c r="CRI4" s="571"/>
      <c r="CRJ4" s="571"/>
      <c r="CRK4" s="571"/>
      <c r="CRL4" s="571"/>
      <c r="CRM4" s="571"/>
      <c r="CRN4" s="571"/>
      <c r="CRO4" s="567"/>
      <c r="CRP4" s="567"/>
      <c r="CRQ4" s="567"/>
      <c r="CRR4" s="567"/>
      <c r="CRS4" s="567"/>
      <c r="CRT4" s="567"/>
      <c r="CRU4" s="567"/>
      <c r="CRV4" s="567"/>
      <c r="CRW4" s="568"/>
      <c r="CRX4" s="568"/>
      <c r="CRY4" s="569"/>
      <c r="CRZ4" s="569"/>
      <c r="CSA4" s="569"/>
      <c r="CSB4" s="569"/>
      <c r="CSC4" s="569"/>
      <c r="CSE4" s="570"/>
      <c r="CSF4" s="570"/>
      <c r="CSG4" s="570"/>
      <c r="CSH4" s="570"/>
      <c r="CSI4" s="571"/>
      <c r="CSJ4" s="571"/>
      <c r="CSK4" s="571"/>
      <c r="CSL4" s="571"/>
      <c r="CSM4" s="571"/>
      <c r="CSN4" s="571"/>
      <c r="CSO4" s="567"/>
      <c r="CSP4" s="567"/>
      <c r="CSQ4" s="567"/>
      <c r="CSR4" s="567"/>
      <c r="CSS4" s="567"/>
      <c r="CST4" s="567"/>
      <c r="CSU4" s="567"/>
      <c r="CSV4" s="567"/>
      <c r="CSW4" s="568"/>
      <c r="CSX4" s="568"/>
      <c r="CSY4" s="569"/>
      <c r="CSZ4" s="569"/>
      <c r="CTA4" s="569"/>
      <c r="CTB4" s="569"/>
      <c r="CTC4" s="569"/>
      <c r="CTE4" s="570"/>
      <c r="CTF4" s="570"/>
      <c r="CTG4" s="570"/>
      <c r="CTH4" s="570"/>
      <c r="CTI4" s="571"/>
      <c r="CTJ4" s="571"/>
      <c r="CTK4" s="571"/>
      <c r="CTL4" s="571"/>
      <c r="CTM4" s="571"/>
      <c r="CTN4" s="571"/>
      <c r="CTO4" s="567"/>
      <c r="CTP4" s="567"/>
      <c r="CTQ4" s="567"/>
      <c r="CTR4" s="567"/>
      <c r="CTS4" s="567"/>
      <c r="CTT4" s="567"/>
      <c r="CTU4" s="567"/>
      <c r="CTV4" s="567"/>
      <c r="CTW4" s="568"/>
      <c r="CTX4" s="568"/>
      <c r="CTY4" s="569"/>
      <c r="CTZ4" s="569"/>
      <c r="CUA4" s="569"/>
      <c r="CUB4" s="569"/>
      <c r="CUC4" s="569"/>
      <c r="CUE4" s="570"/>
      <c r="CUF4" s="570"/>
      <c r="CUG4" s="570"/>
      <c r="CUH4" s="570"/>
      <c r="CUI4" s="571"/>
      <c r="CUJ4" s="571"/>
      <c r="CUK4" s="571"/>
      <c r="CUL4" s="571"/>
      <c r="CUM4" s="571"/>
      <c r="CUN4" s="571"/>
      <c r="CUO4" s="567"/>
      <c r="CUP4" s="567"/>
      <c r="CUQ4" s="567"/>
      <c r="CUR4" s="567"/>
      <c r="CUS4" s="567"/>
      <c r="CUT4" s="567"/>
      <c r="CUU4" s="567"/>
      <c r="CUV4" s="567"/>
      <c r="CUW4" s="568"/>
      <c r="CUX4" s="568"/>
      <c r="CUY4" s="569"/>
      <c r="CUZ4" s="569"/>
      <c r="CVA4" s="569"/>
      <c r="CVB4" s="569"/>
      <c r="CVC4" s="569"/>
      <c r="CVE4" s="570"/>
      <c r="CVF4" s="570"/>
      <c r="CVG4" s="570"/>
      <c r="CVH4" s="570"/>
      <c r="CVI4" s="571"/>
      <c r="CVJ4" s="571"/>
      <c r="CVK4" s="571"/>
      <c r="CVL4" s="571"/>
      <c r="CVM4" s="571"/>
      <c r="CVN4" s="571"/>
      <c r="CVO4" s="567"/>
      <c r="CVP4" s="567"/>
      <c r="CVQ4" s="567"/>
      <c r="CVR4" s="567"/>
      <c r="CVS4" s="567"/>
      <c r="CVT4" s="567"/>
      <c r="CVU4" s="567"/>
      <c r="CVV4" s="567"/>
      <c r="CVW4" s="568"/>
      <c r="CVX4" s="568"/>
      <c r="CVY4" s="569"/>
      <c r="CVZ4" s="569"/>
      <c r="CWA4" s="569"/>
      <c r="CWB4" s="569"/>
      <c r="CWC4" s="569"/>
      <c r="CWE4" s="570"/>
      <c r="CWF4" s="570"/>
      <c r="CWG4" s="570"/>
      <c r="CWH4" s="570"/>
      <c r="CWI4" s="571"/>
      <c r="CWJ4" s="571"/>
      <c r="CWK4" s="571"/>
      <c r="CWL4" s="571"/>
      <c r="CWM4" s="571"/>
      <c r="CWN4" s="571"/>
      <c r="CWO4" s="567"/>
      <c r="CWP4" s="567"/>
      <c r="CWQ4" s="567"/>
      <c r="CWR4" s="567"/>
      <c r="CWS4" s="567"/>
      <c r="CWT4" s="567"/>
      <c r="CWU4" s="567"/>
      <c r="CWV4" s="567"/>
      <c r="CWW4" s="568"/>
      <c r="CWX4" s="568"/>
      <c r="CWY4" s="569"/>
      <c r="CWZ4" s="569"/>
      <c r="CXA4" s="569"/>
      <c r="CXB4" s="569"/>
      <c r="CXC4" s="569"/>
      <c r="CXE4" s="570"/>
      <c r="CXF4" s="570"/>
      <c r="CXG4" s="570"/>
      <c r="CXH4" s="570"/>
      <c r="CXI4" s="571"/>
      <c r="CXJ4" s="571"/>
      <c r="CXK4" s="571"/>
      <c r="CXL4" s="571"/>
      <c r="CXM4" s="571"/>
      <c r="CXN4" s="571"/>
      <c r="CXO4" s="567"/>
      <c r="CXP4" s="567"/>
      <c r="CXQ4" s="567"/>
      <c r="CXR4" s="567"/>
      <c r="CXS4" s="567"/>
      <c r="CXT4" s="567"/>
      <c r="CXU4" s="567"/>
      <c r="CXV4" s="567"/>
      <c r="CXW4" s="568"/>
      <c r="CXX4" s="568"/>
      <c r="CXY4" s="569"/>
      <c r="CXZ4" s="569"/>
      <c r="CYA4" s="569"/>
      <c r="CYB4" s="569"/>
      <c r="CYC4" s="569"/>
      <c r="CYE4" s="570"/>
      <c r="CYF4" s="570"/>
      <c r="CYG4" s="570"/>
      <c r="CYH4" s="570"/>
      <c r="CYI4" s="571"/>
      <c r="CYJ4" s="571"/>
      <c r="CYK4" s="571"/>
      <c r="CYL4" s="571"/>
      <c r="CYM4" s="571"/>
      <c r="CYN4" s="571"/>
      <c r="CYO4" s="567"/>
      <c r="CYP4" s="567"/>
      <c r="CYQ4" s="567"/>
      <c r="CYR4" s="567"/>
      <c r="CYS4" s="567"/>
      <c r="CYT4" s="567"/>
      <c r="CYU4" s="567"/>
      <c r="CYV4" s="567"/>
      <c r="CYW4" s="568"/>
      <c r="CYX4" s="568"/>
      <c r="CYY4" s="569"/>
      <c r="CYZ4" s="569"/>
      <c r="CZA4" s="569"/>
      <c r="CZB4" s="569"/>
      <c r="CZC4" s="569"/>
      <c r="CZE4" s="570"/>
      <c r="CZF4" s="570"/>
      <c r="CZG4" s="570"/>
      <c r="CZH4" s="570"/>
      <c r="CZI4" s="571"/>
      <c r="CZJ4" s="571"/>
      <c r="CZK4" s="571"/>
      <c r="CZL4" s="571"/>
      <c r="CZM4" s="571"/>
      <c r="CZN4" s="571"/>
      <c r="CZO4" s="567"/>
      <c r="CZP4" s="567"/>
      <c r="CZQ4" s="567"/>
      <c r="CZR4" s="567"/>
      <c r="CZS4" s="567"/>
      <c r="CZT4" s="567"/>
      <c r="CZU4" s="567"/>
      <c r="CZV4" s="567"/>
      <c r="CZW4" s="568"/>
      <c r="CZX4" s="568"/>
      <c r="CZY4" s="569"/>
      <c r="CZZ4" s="569"/>
      <c r="DAA4" s="569"/>
      <c r="DAB4" s="569"/>
      <c r="DAC4" s="569"/>
      <c r="DAE4" s="570"/>
      <c r="DAF4" s="570"/>
      <c r="DAG4" s="570"/>
      <c r="DAH4" s="570"/>
      <c r="DAI4" s="571"/>
      <c r="DAJ4" s="571"/>
      <c r="DAK4" s="571"/>
      <c r="DAL4" s="571"/>
      <c r="DAM4" s="571"/>
      <c r="DAN4" s="571"/>
      <c r="DAO4" s="567"/>
      <c r="DAP4" s="567"/>
      <c r="DAQ4" s="567"/>
      <c r="DAR4" s="567"/>
      <c r="DAS4" s="567"/>
      <c r="DAT4" s="567"/>
      <c r="DAU4" s="567"/>
      <c r="DAV4" s="567"/>
      <c r="DAW4" s="568"/>
      <c r="DAX4" s="568"/>
      <c r="DAY4" s="569"/>
      <c r="DAZ4" s="569"/>
      <c r="DBA4" s="569"/>
      <c r="DBB4" s="569"/>
      <c r="DBC4" s="569"/>
      <c r="DBE4" s="570"/>
      <c r="DBF4" s="570"/>
      <c r="DBG4" s="570"/>
      <c r="DBH4" s="570"/>
      <c r="DBI4" s="571"/>
      <c r="DBJ4" s="571"/>
      <c r="DBK4" s="571"/>
      <c r="DBL4" s="571"/>
      <c r="DBM4" s="571"/>
      <c r="DBN4" s="571"/>
      <c r="DBO4" s="567"/>
      <c r="DBP4" s="567"/>
      <c r="DBQ4" s="567"/>
      <c r="DBR4" s="567"/>
      <c r="DBS4" s="567"/>
      <c r="DBT4" s="567"/>
      <c r="DBU4" s="567"/>
      <c r="DBV4" s="567"/>
      <c r="DBW4" s="568"/>
      <c r="DBX4" s="568"/>
      <c r="DBY4" s="569"/>
      <c r="DBZ4" s="569"/>
      <c r="DCA4" s="569"/>
      <c r="DCB4" s="569"/>
      <c r="DCC4" s="569"/>
      <c r="DCE4" s="570"/>
      <c r="DCF4" s="570"/>
      <c r="DCG4" s="570"/>
      <c r="DCH4" s="570"/>
      <c r="DCI4" s="571"/>
      <c r="DCJ4" s="571"/>
      <c r="DCK4" s="571"/>
      <c r="DCL4" s="571"/>
      <c r="DCM4" s="571"/>
      <c r="DCN4" s="571"/>
      <c r="DCO4" s="567"/>
      <c r="DCP4" s="567"/>
      <c r="DCQ4" s="567"/>
      <c r="DCR4" s="567"/>
      <c r="DCS4" s="567"/>
      <c r="DCT4" s="567"/>
      <c r="DCU4" s="567"/>
      <c r="DCV4" s="567"/>
      <c r="DCW4" s="568"/>
      <c r="DCX4" s="568"/>
      <c r="DCY4" s="569"/>
      <c r="DCZ4" s="569"/>
      <c r="DDA4" s="569"/>
      <c r="DDB4" s="569"/>
      <c r="DDC4" s="569"/>
      <c r="DDE4" s="570"/>
      <c r="DDF4" s="570"/>
      <c r="DDG4" s="570"/>
      <c r="DDH4" s="570"/>
      <c r="DDI4" s="571"/>
      <c r="DDJ4" s="571"/>
      <c r="DDK4" s="571"/>
      <c r="DDL4" s="571"/>
      <c r="DDM4" s="571"/>
      <c r="DDN4" s="571"/>
      <c r="DDO4" s="567"/>
      <c r="DDP4" s="567"/>
      <c r="DDQ4" s="567"/>
      <c r="DDR4" s="567"/>
      <c r="DDS4" s="567"/>
      <c r="DDT4" s="567"/>
      <c r="DDU4" s="567"/>
      <c r="DDV4" s="567"/>
      <c r="DDW4" s="568"/>
      <c r="DDX4" s="568"/>
      <c r="DDY4" s="569"/>
      <c r="DDZ4" s="569"/>
      <c r="DEA4" s="569"/>
      <c r="DEB4" s="569"/>
      <c r="DEC4" s="569"/>
      <c r="DEE4" s="570"/>
      <c r="DEF4" s="570"/>
      <c r="DEG4" s="570"/>
      <c r="DEH4" s="570"/>
      <c r="DEI4" s="571"/>
      <c r="DEJ4" s="571"/>
      <c r="DEK4" s="571"/>
      <c r="DEL4" s="571"/>
      <c r="DEM4" s="571"/>
      <c r="DEN4" s="571"/>
      <c r="DEO4" s="567"/>
      <c r="DEP4" s="567"/>
      <c r="DEQ4" s="567"/>
      <c r="DER4" s="567"/>
      <c r="DES4" s="567"/>
      <c r="DET4" s="567"/>
      <c r="DEU4" s="567"/>
      <c r="DEV4" s="567"/>
      <c r="DEW4" s="568"/>
      <c r="DEX4" s="568"/>
      <c r="DEY4" s="569"/>
      <c r="DEZ4" s="569"/>
      <c r="DFA4" s="569"/>
      <c r="DFB4" s="569"/>
      <c r="DFC4" s="569"/>
      <c r="DFE4" s="570"/>
      <c r="DFF4" s="570"/>
      <c r="DFG4" s="570"/>
      <c r="DFH4" s="570"/>
      <c r="DFI4" s="571"/>
      <c r="DFJ4" s="571"/>
      <c r="DFK4" s="571"/>
      <c r="DFL4" s="571"/>
      <c r="DFM4" s="571"/>
      <c r="DFN4" s="571"/>
      <c r="DFO4" s="567"/>
      <c r="DFP4" s="567"/>
      <c r="DFQ4" s="567"/>
      <c r="DFR4" s="567"/>
      <c r="DFS4" s="567"/>
      <c r="DFT4" s="567"/>
      <c r="DFU4" s="567"/>
      <c r="DFV4" s="567"/>
      <c r="DFW4" s="568"/>
      <c r="DFX4" s="568"/>
      <c r="DFY4" s="569"/>
      <c r="DFZ4" s="569"/>
      <c r="DGA4" s="569"/>
      <c r="DGB4" s="569"/>
      <c r="DGC4" s="569"/>
      <c r="DGE4" s="570"/>
      <c r="DGF4" s="570"/>
      <c r="DGG4" s="570"/>
      <c r="DGH4" s="570"/>
      <c r="DGI4" s="571"/>
      <c r="DGJ4" s="571"/>
      <c r="DGK4" s="571"/>
      <c r="DGL4" s="571"/>
      <c r="DGM4" s="571"/>
      <c r="DGN4" s="571"/>
      <c r="DGO4" s="567"/>
      <c r="DGP4" s="567"/>
      <c r="DGQ4" s="567"/>
      <c r="DGR4" s="567"/>
      <c r="DGS4" s="567"/>
      <c r="DGT4" s="567"/>
      <c r="DGU4" s="567"/>
      <c r="DGV4" s="567"/>
      <c r="DGW4" s="568"/>
      <c r="DGX4" s="568"/>
      <c r="DGY4" s="569"/>
      <c r="DGZ4" s="569"/>
      <c r="DHA4" s="569"/>
      <c r="DHB4" s="569"/>
      <c r="DHC4" s="569"/>
      <c r="DHE4" s="570"/>
      <c r="DHF4" s="570"/>
      <c r="DHG4" s="570"/>
      <c r="DHH4" s="570"/>
      <c r="DHI4" s="571"/>
      <c r="DHJ4" s="571"/>
      <c r="DHK4" s="571"/>
      <c r="DHL4" s="571"/>
      <c r="DHM4" s="571"/>
      <c r="DHN4" s="571"/>
      <c r="DHO4" s="567"/>
      <c r="DHP4" s="567"/>
      <c r="DHQ4" s="567"/>
      <c r="DHR4" s="567"/>
      <c r="DHS4" s="567"/>
      <c r="DHT4" s="567"/>
      <c r="DHU4" s="567"/>
      <c r="DHV4" s="567"/>
      <c r="DHW4" s="568"/>
      <c r="DHX4" s="568"/>
      <c r="DHY4" s="569"/>
      <c r="DHZ4" s="569"/>
      <c r="DIA4" s="569"/>
      <c r="DIB4" s="569"/>
      <c r="DIC4" s="569"/>
      <c r="DIE4" s="570"/>
      <c r="DIF4" s="570"/>
      <c r="DIG4" s="570"/>
      <c r="DIH4" s="570"/>
      <c r="DII4" s="571"/>
      <c r="DIJ4" s="571"/>
      <c r="DIK4" s="571"/>
      <c r="DIL4" s="571"/>
      <c r="DIM4" s="571"/>
      <c r="DIN4" s="571"/>
      <c r="DIO4" s="567"/>
      <c r="DIP4" s="567"/>
      <c r="DIQ4" s="567"/>
      <c r="DIR4" s="567"/>
      <c r="DIS4" s="567"/>
      <c r="DIT4" s="567"/>
      <c r="DIU4" s="567"/>
      <c r="DIV4" s="567"/>
      <c r="DIW4" s="568"/>
      <c r="DIX4" s="568"/>
      <c r="DIY4" s="569"/>
      <c r="DIZ4" s="569"/>
      <c r="DJA4" s="569"/>
      <c r="DJB4" s="569"/>
      <c r="DJC4" s="569"/>
      <c r="DJE4" s="570"/>
      <c r="DJF4" s="570"/>
      <c r="DJG4" s="570"/>
      <c r="DJH4" s="570"/>
      <c r="DJI4" s="571"/>
      <c r="DJJ4" s="571"/>
      <c r="DJK4" s="571"/>
      <c r="DJL4" s="571"/>
      <c r="DJM4" s="571"/>
      <c r="DJN4" s="571"/>
      <c r="DJO4" s="567"/>
      <c r="DJP4" s="567"/>
      <c r="DJQ4" s="567"/>
      <c r="DJR4" s="567"/>
      <c r="DJS4" s="567"/>
      <c r="DJT4" s="567"/>
      <c r="DJU4" s="567"/>
      <c r="DJV4" s="567"/>
      <c r="DJW4" s="568"/>
      <c r="DJX4" s="568"/>
      <c r="DJY4" s="569"/>
      <c r="DJZ4" s="569"/>
      <c r="DKA4" s="569"/>
      <c r="DKB4" s="569"/>
      <c r="DKC4" s="569"/>
      <c r="DKE4" s="570"/>
      <c r="DKF4" s="570"/>
      <c r="DKG4" s="570"/>
      <c r="DKH4" s="570"/>
      <c r="DKI4" s="571"/>
      <c r="DKJ4" s="571"/>
      <c r="DKK4" s="571"/>
      <c r="DKL4" s="571"/>
      <c r="DKM4" s="571"/>
      <c r="DKN4" s="571"/>
      <c r="DKO4" s="567"/>
      <c r="DKP4" s="567"/>
      <c r="DKQ4" s="567"/>
      <c r="DKR4" s="567"/>
      <c r="DKS4" s="567"/>
      <c r="DKT4" s="567"/>
      <c r="DKU4" s="567"/>
      <c r="DKV4" s="567"/>
      <c r="DKW4" s="568"/>
      <c r="DKX4" s="568"/>
      <c r="DKY4" s="569"/>
      <c r="DKZ4" s="569"/>
      <c r="DLA4" s="569"/>
      <c r="DLB4" s="569"/>
      <c r="DLC4" s="569"/>
      <c r="DLE4" s="570"/>
      <c r="DLF4" s="570"/>
      <c r="DLG4" s="570"/>
      <c r="DLH4" s="570"/>
      <c r="DLI4" s="571"/>
      <c r="DLJ4" s="571"/>
      <c r="DLK4" s="571"/>
      <c r="DLL4" s="571"/>
      <c r="DLM4" s="571"/>
      <c r="DLN4" s="571"/>
      <c r="DLO4" s="567"/>
      <c r="DLP4" s="567"/>
      <c r="DLQ4" s="567"/>
      <c r="DLR4" s="567"/>
      <c r="DLS4" s="567"/>
      <c r="DLT4" s="567"/>
      <c r="DLU4" s="567"/>
      <c r="DLV4" s="567"/>
      <c r="DLW4" s="568"/>
      <c r="DLX4" s="568"/>
      <c r="DLY4" s="569"/>
      <c r="DLZ4" s="569"/>
      <c r="DMA4" s="569"/>
      <c r="DMB4" s="569"/>
      <c r="DMC4" s="569"/>
      <c r="DME4" s="570"/>
      <c r="DMF4" s="570"/>
      <c r="DMG4" s="570"/>
      <c r="DMH4" s="570"/>
      <c r="DMI4" s="571"/>
      <c r="DMJ4" s="571"/>
      <c r="DMK4" s="571"/>
      <c r="DML4" s="571"/>
      <c r="DMM4" s="571"/>
      <c r="DMN4" s="571"/>
      <c r="DMO4" s="567"/>
      <c r="DMP4" s="567"/>
      <c r="DMQ4" s="567"/>
      <c r="DMR4" s="567"/>
      <c r="DMS4" s="567"/>
      <c r="DMT4" s="567"/>
      <c r="DMU4" s="567"/>
      <c r="DMV4" s="567"/>
      <c r="DMW4" s="568"/>
      <c r="DMX4" s="568"/>
      <c r="DMY4" s="569"/>
      <c r="DMZ4" s="569"/>
      <c r="DNA4" s="569"/>
      <c r="DNB4" s="569"/>
      <c r="DNC4" s="569"/>
      <c r="DNE4" s="570"/>
      <c r="DNF4" s="570"/>
      <c r="DNG4" s="570"/>
      <c r="DNH4" s="570"/>
      <c r="DNI4" s="571"/>
      <c r="DNJ4" s="571"/>
      <c r="DNK4" s="571"/>
      <c r="DNL4" s="571"/>
      <c r="DNM4" s="571"/>
      <c r="DNN4" s="571"/>
      <c r="DNO4" s="567"/>
      <c r="DNP4" s="567"/>
      <c r="DNQ4" s="567"/>
      <c r="DNR4" s="567"/>
      <c r="DNS4" s="567"/>
      <c r="DNT4" s="567"/>
      <c r="DNU4" s="567"/>
      <c r="DNV4" s="567"/>
      <c r="DNW4" s="568"/>
      <c r="DNX4" s="568"/>
      <c r="DNY4" s="569"/>
      <c r="DNZ4" s="569"/>
      <c r="DOA4" s="569"/>
      <c r="DOB4" s="569"/>
      <c r="DOC4" s="569"/>
      <c r="DOE4" s="570"/>
      <c r="DOF4" s="570"/>
      <c r="DOG4" s="570"/>
      <c r="DOH4" s="570"/>
      <c r="DOI4" s="571"/>
      <c r="DOJ4" s="571"/>
      <c r="DOK4" s="571"/>
      <c r="DOL4" s="571"/>
      <c r="DOM4" s="571"/>
      <c r="DON4" s="571"/>
      <c r="DOO4" s="567"/>
      <c r="DOP4" s="567"/>
      <c r="DOQ4" s="567"/>
      <c r="DOR4" s="567"/>
      <c r="DOS4" s="567"/>
      <c r="DOT4" s="567"/>
      <c r="DOU4" s="567"/>
      <c r="DOV4" s="567"/>
      <c r="DOW4" s="568"/>
      <c r="DOX4" s="568"/>
      <c r="DOY4" s="569"/>
      <c r="DOZ4" s="569"/>
      <c r="DPA4" s="569"/>
      <c r="DPB4" s="569"/>
      <c r="DPC4" s="569"/>
      <c r="DPE4" s="570"/>
      <c r="DPF4" s="570"/>
      <c r="DPG4" s="570"/>
      <c r="DPH4" s="570"/>
      <c r="DPI4" s="571"/>
      <c r="DPJ4" s="571"/>
      <c r="DPK4" s="571"/>
      <c r="DPL4" s="571"/>
      <c r="DPM4" s="571"/>
      <c r="DPN4" s="571"/>
      <c r="DPO4" s="567"/>
      <c r="DPP4" s="567"/>
      <c r="DPQ4" s="567"/>
      <c r="DPR4" s="567"/>
      <c r="DPS4" s="567"/>
      <c r="DPT4" s="567"/>
      <c r="DPU4" s="567"/>
      <c r="DPV4" s="567"/>
      <c r="DPW4" s="568"/>
      <c r="DPX4" s="568"/>
      <c r="DPY4" s="569"/>
      <c r="DPZ4" s="569"/>
      <c r="DQA4" s="569"/>
      <c r="DQB4" s="569"/>
      <c r="DQC4" s="569"/>
      <c r="DQE4" s="570"/>
      <c r="DQF4" s="570"/>
      <c r="DQG4" s="570"/>
      <c r="DQH4" s="570"/>
      <c r="DQI4" s="571"/>
      <c r="DQJ4" s="571"/>
      <c r="DQK4" s="571"/>
      <c r="DQL4" s="571"/>
      <c r="DQM4" s="571"/>
      <c r="DQN4" s="571"/>
      <c r="DQO4" s="567"/>
      <c r="DQP4" s="567"/>
      <c r="DQQ4" s="567"/>
      <c r="DQR4" s="567"/>
      <c r="DQS4" s="567"/>
      <c r="DQT4" s="567"/>
      <c r="DQU4" s="567"/>
      <c r="DQV4" s="567"/>
      <c r="DQW4" s="568"/>
      <c r="DQX4" s="568"/>
      <c r="DQY4" s="569"/>
      <c r="DQZ4" s="569"/>
      <c r="DRA4" s="569"/>
      <c r="DRB4" s="569"/>
      <c r="DRC4" s="569"/>
      <c r="DRE4" s="570"/>
      <c r="DRF4" s="570"/>
      <c r="DRG4" s="570"/>
      <c r="DRH4" s="570"/>
      <c r="DRI4" s="571"/>
      <c r="DRJ4" s="571"/>
      <c r="DRK4" s="571"/>
      <c r="DRL4" s="571"/>
      <c r="DRM4" s="571"/>
      <c r="DRN4" s="571"/>
      <c r="DRO4" s="567"/>
      <c r="DRP4" s="567"/>
      <c r="DRQ4" s="567"/>
      <c r="DRR4" s="567"/>
      <c r="DRS4" s="567"/>
      <c r="DRT4" s="567"/>
      <c r="DRU4" s="567"/>
      <c r="DRV4" s="567"/>
      <c r="DRW4" s="568"/>
      <c r="DRX4" s="568"/>
      <c r="DRY4" s="569"/>
      <c r="DRZ4" s="569"/>
      <c r="DSA4" s="569"/>
      <c r="DSB4" s="569"/>
      <c r="DSC4" s="569"/>
      <c r="DSE4" s="570"/>
      <c r="DSF4" s="570"/>
      <c r="DSG4" s="570"/>
      <c r="DSH4" s="570"/>
      <c r="DSI4" s="571"/>
      <c r="DSJ4" s="571"/>
      <c r="DSK4" s="571"/>
      <c r="DSL4" s="571"/>
      <c r="DSM4" s="571"/>
      <c r="DSN4" s="571"/>
      <c r="DSO4" s="567"/>
      <c r="DSP4" s="567"/>
      <c r="DSQ4" s="567"/>
      <c r="DSR4" s="567"/>
      <c r="DSS4" s="567"/>
      <c r="DST4" s="567"/>
      <c r="DSU4" s="567"/>
      <c r="DSV4" s="567"/>
      <c r="DSW4" s="568"/>
      <c r="DSX4" s="568"/>
      <c r="DSY4" s="569"/>
      <c r="DSZ4" s="569"/>
      <c r="DTA4" s="569"/>
      <c r="DTB4" s="569"/>
      <c r="DTC4" s="569"/>
      <c r="DTE4" s="570"/>
      <c r="DTF4" s="570"/>
      <c r="DTG4" s="570"/>
      <c r="DTH4" s="570"/>
      <c r="DTI4" s="571"/>
      <c r="DTJ4" s="571"/>
      <c r="DTK4" s="571"/>
      <c r="DTL4" s="571"/>
      <c r="DTM4" s="571"/>
      <c r="DTN4" s="571"/>
      <c r="DTO4" s="567"/>
      <c r="DTP4" s="567"/>
      <c r="DTQ4" s="567"/>
      <c r="DTR4" s="567"/>
      <c r="DTS4" s="567"/>
      <c r="DTT4" s="567"/>
      <c r="DTU4" s="567"/>
      <c r="DTV4" s="567"/>
      <c r="DTW4" s="568"/>
      <c r="DTX4" s="568"/>
      <c r="DTY4" s="569"/>
      <c r="DTZ4" s="569"/>
      <c r="DUA4" s="569"/>
      <c r="DUB4" s="569"/>
      <c r="DUC4" s="569"/>
      <c r="DUE4" s="570"/>
      <c r="DUF4" s="570"/>
      <c r="DUG4" s="570"/>
      <c r="DUH4" s="570"/>
      <c r="DUI4" s="571"/>
      <c r="DUJ4" s="571"/>
      <c r="DUK4" s="571"/>
      <c r="DUL4" s="571"/>
      <c r="DUM4" s="571"/>
      <c r="DUN4" s="571"/>
      <c r="DUO4" s="567"/>
      <c r="DUP4" s="567"/>
      <c r="DUQ4" s="567"/>
      <c r="DUR4" s="567"/>
      <c r="DUS4" s="567"/>
      <c r="DUT4" s="567"/>
      <c r="DUU4" s="567"/>
      <c r="DUV4" s="567"/>
      <c r="DUW4" s="568"/>
      <c r="DUX4" s="568"/>
      <c r="DUY4" s="569"/>
      <c r="DUZ4" s="569"/>
      <c r="DVA4" s="569"/>
      <c r="DVB4" s="569"/>
      <c r="DVC4" s="569"/>
      <c r="DVE4" s="570"/>
      <c r="DVF4" s="570"/>
      <c r="DVG4" s="570"/>
      <c r="DVH4" s="570"/>
      <c r="DVI4" s="571"/>
      <c r="DVJ4" s="571"/>
      <c r="DVK4" s="571"/>
      <c r="DVL4" s="571"/>
      <c r="DVM4" s="571"/>
      <c r="DVN4" s="571"/>
      <c r="DVO4" s="567"/>
      <c r="DVP4" s="567"/>
      <c r="DVQ4" s="567"/>
      <c r="DVR4" s="567"/>
      <c r="DVS4" s="567"/>
      <c r="DVT4" s="567"/>
      <c r="DVU4" s="567"/>
      <c r="DVV4" s="567"/>
      <c r="DVW4" s="568"/>
      <c r="DVX4" s="568"/>
      <c r="DVY4" s="569"/>
      <c r="DVZ4" s="569"/>
      <c r="DWA4" s="569"/>
      <c r="DWB4" s="569"/>
      <c r="DWC4" s="569"/>
      <c r="DWE4" s="570"/>
      <c r="DWF4" s="570"/>
      <c r="DWG4" s="570"/>
      <c r="DWH4" s="570"/>
      <c r="DWI4" s="571"/>
      <c r="DWJ4" s="571"/>
      <c r="DWK4" s="571"/>
      <c r="DWL4" s="571"/>
      <c r="DWM4" s="571"/>
      <c r="DWN4" s="571"/>
      <c r="DWO4" s="567"/>
      <c r="DWP4" s="567"/>
      <c r="DWQ4" s="567"/>
      <c r="DWR4" s="567"/>
      <c r="DWS4" s="567"/>
      <c r="DWT4" s="567"/>
      <c r="DWU4" s="567"/>
      <c r="DWV4" s="567"/>
      <c r="DWW4" s="568"/>
      <c r="DWX4" s="568"/>
      <c r="DWY4" s="569"/>
      <c r="DWZ4" s="569"/>
      <c r="DXA4" s="569"/>
      <c r="DXB4" s="569"/>
      <c r="DXC4" s="569"/>
      <c r="DXE4" s="570"/>
      <c r="DXF4" s="570"/>
      <c r="DXG4" s="570"/>
      <c r="DXH4" s="570"/>
      <c r="DXI4" s="571"/>
      <c r="DXJ4" s="571"/>
      <c r="DXK4" s="571"/>
      <c r="DXL4" s="571"/>
      <c r="DXM4" s="571"/>
      <c r="DXN4" s="571"/>
      <c r="DXO4" s="567"/>
      <c r="DXP4" s="567"/>
      <c r="DXQ4" s="567"/>
      <c r="DXR4" s="567"/>
      <c r="DXS4" s="567"/>
      <c r="DXT4" s="567"/>
      <c r="DXU4" s="567"/>
      <c r="DXV4" s="567"/>
      <c r="DXW4" s="568"/>
      <c r="DXX4" s="568"/>
      <c r="DXY4" s="569"/>
      <c r="DXZ4" s="569"/>
      <c r="DYA4" s="569"/>
      <c r="DYB4" s="569"/>
      <c r="DYC4" s="569"/>
      <c r="DYE4" s="570"/>
      <c r="DYF4" s="570"/>
      <c r="DYG4" s="570"/>
      <c r="DYH4" s="570"/>
      <c r="DYI4" s="571"/>
      <c r="DYJ4" s="571"/>
      <c r="DYK4" s="571"/>
      <c r="DYL4" s="571"/>
      <c r="DYM4" s="571"/>
      <c r="DYN4" s="571"/>
      <c r="DYO4" s="567"/>
      <c r="DYP4" s="567"/>
      <c r="DYQ4" s="567"/>
      <c r="DYR4" s="567"/>
      <c r="DYS4" s="567"/>
      <c r="DYT4" s="567"/>
      <c r="DYU4" s="567"/>
      <c r="DYV4" s="567"/>
      <c r="DYW4" s="568"/>
      <c r="DYX4" s="568"/>
      <c r="DYY4" s="569"/>
      <c r="DYZ4" s="569"/>
      <c r="DZA4" s="569"/>
      <c r="DZB4" s="569"/>
      <c r="DZC4" s="569"/>
      <c r="DZE4" s="570"/>
      <c r="DZF4" s="570"/>
      <c r="DZG4" s="570"/>
      <c r="DZH4" s="570"/>
      <c r="DZI4" s="571"/>
      <c r="DZJ4" s="571"/>
      <c r="DZK4" s="571"/>
      <c r="DZL4" s="571"/>
      <c r="DZM4" s="571"/>
      <c r="DZN4" s="571"/>
      <c r="DZO4" s="567"/>
      <c r="DZP4" s="567"/>
      <c r="DZQ4" s="567"/>
      <c r="DZR4" s="567"/>
      <c r="DZS4" s="567"/>
      <c r="DZT4" s="567"/>
      <c r="DZU4" s="567"/>
      <c r="DZV4" s="567"/>
      <c r="DZW4" s="568"/>
      <c r="DZX4" s="568"/>
      <c r="DZY4" s="569"/>
      <c r="DZZ4" s="569"/>
      <c r="EAA4" s="569"/>
      <c r="EAB4" s="569"/>
      <c r="EAC4" s="569"/>
      <c r="EAE4" s="570"/>
      <c r="EAF4" s="570"/>
      <c r="EAG4" s="570"/>
      <c r="EAH4" s="570"/>
      <c r="EAI4" s="571"/>
      <c r="EAJ4" s="571"/>
      <c r="EAK4" s="571"/>
      <c r="EAL4" s="571"/>
      <c r="EAM4" s="571"/>
      <c r="EAN4" s="571"/>
      <c r="EAO4" s="567"/>
      <c r="EAP4" s="567"/>
      <c r="EAQ4" s="567"/>
      <c r="EAR4" s="567"/>
      <c r="EAS4" s="567"/>
      <c r="EAT4" s="567"/>
      <c r="EAU4" s="567"/>
      <c r="EAV4" s="567"/>
      <c r="EAW4" s="568"/>
      <c r="EAX4" s="568"/>
      <c r="EAY4" s="569"/>
      <c r="EAZ4" s="569"/>
      <c r="EBA4" s="569"/>
      <c r="EBB4" s="569"/>
      <c r="EBC4" s="569"/>
      <c r="EBE4" s="570"/>
      <c r="EBF4" s="570"/>
      <c r="EBG4" s="570"/>
      <c r="EBH4" s="570"/>
      <c r="EBI4" s="571"/>
      <c r="EBJ4" s="571"/>
      <c r="EBK4" s="571"/>
      <c r="EBL4" s="571"/>
      <c r="EBM4" s="571"/>
      <c r="EBN4" s="571"/>
      <c r="EBO4" s="567"/>
      <c r="EBP4" s="567"/>
      <c r="EBQ4" s="567"/>
      <c r="EBR4" s="567"/>
      <c r="EBS4" s="567"/>
      <c r="EBT4" s="567"/>
      <c r="EBU4" s="567"/>
      <c r="EBV4" s="567"/>
      <c r="EBW4" s="568"/>
      <c r="EBX4" s="568"/>
      <c r="EBY4" s="569"/>
      <c r="EBZ4" s="569"/>
      <c r="ECA4" s="569"/>
      <c r="ECB4" s="569"/>
      <c r="ECC4" s="569"/>
      <c r="ECE4" s="570"/>
      <c r="ECF4" s="570"/>
      <c r="ECG4" s="570"/>
      <c r="ECH4" s="570"/>
      <c r="ECI4" s="571"/>
      <c r="ECJ4" s="571"/>
      <c r="ECK4" s="571"/>
      <c r="ECL4" s="571"/>
      <c r="ECM4" s="571"/>
      <c r="ECN4" s="571"/>
      <c r="ECO4" s="567"/>
      <c r="ECP4" s="567"/>
      <c r="ECQ4" s="567"/>
      <c r="ECR4" s="567"/>
      <c r="ECS4" s="567"/>
      <c r="ECT4" s="567"/>
      <c r="ECU4" s="567"/>
      <c r="ECV4" s="567"/>
      <c r="ECW4" s="568"/>
      <c r="ECX4" s="568"/>
      <c r="ECY4" s="569"/>
      <c r="ECZ4" s="569"/>
      <c r="EDA4" s="569"/>
      <c r="EDB4" s="569"/>
      <c r="EDC4" s="569"/>
      <c r="EDE4" s="570"/>
      <c r="EDF4" s="570"/>
      <c r="EDG4" s="570"/>
      <c r="EDH4" s="570"/>
      <c r="EDI4" s="571"/>
      <c r="EDJ4" s="571"/>
      <c r="EDK4" s="571"/>
      <c r="EDL4" s="571"/>
      <c r="EDM4" s="571"/>
      <c r="EDN4" s="571"/>
      <c r="EDO4" s="567"/>
      <c r="EDP4" s="567"/>
      <c r="EDQ4" s="567"/>
      <c r="EDR4" s="567"/>
      <c r="EDS4" s="567"/>
      <c r="EDT4" s="567"/>
      <c r="EDU4" s="567"/>
      <c r="EDV4" s="567"/>
      <c r="EDW4" s="568"/>
      <c r="EDX4" s="568"/>
      <c r="EDY4" s="569"/>
      <c r="EDZ4" s="569"/>
      <c r="EEA4" s="569"/>
      <c r="EEB4" s="569"/>
      <c r="EEC4" s="569"/>
      <c r="EEE4" s="570"/>
      <c r="EEF4" s="570"/>
      <c r="EEG4" s="570"/>
      <c r="EEH4" s="570"/>
      <c r="EEI4" s="571"/>
      <c r="EEJ4" s="571"/>
      <c r="EEK4" s="571"/>
      <c r="EEL4" s="571"/>
      <c r="EEM4" s="571"/>
      <c r="EEN4" s="571"/>
      <c r="EEO4" s="567"/>
      <c r="EEP4" s="567"/>
      <c r="EEQ4" s="567"/>
      <c r="EER4" s="567"/>
      <c r="EES4" s="567"/>
      <c r="EET4" s="567"/>
      <c r="EEU4" s="567"/>
      <c r="EEV4" s="567"/>
      <c r="EEW4" s="568"/>
      <c r="EEX4" s="568"/>
      <c r="EEY4" s="569"/>
      <c r="EEZ4" s="569"/>
      <c r="EFA4" s="569"/>
      <c r="EFB4" s="569"/>
      <c r="EFC4" s="569"/>
      <c r="EFE4" s="570"/>
      <c r="EFF4" s="570"/>
      <c r="EFG4" s="570"/>
      <c r="EFH4" s="570"/>
      <c r="EFI4" s="571"/>
      <c r="EFJ4" s="571"/>
      <c r="EFK4" s="571"/>
      <c r="EFL4" s="571"/>
      <c r="EFM4" s="571"/>
      <c r="EFN4" s="571"/>
      <c r="EFO4" s="567"/>
      <c r="EFP4" s="567"/>
      <c r="EFQ4" s="567"/>
      <c r="EFR4" s="567"/>
      <c r="EFS4" s="567"/>
      <c r="EFT4" s="567"/>
      <c r="EFU4" s="567"/>
      <c r="EFV4" s="567"/>
      <c r="EFW4" s="568"/>
      <c r="EFX4" s="568"/>
      <c r="EFY4" s="569"/>
      <c r="EFZ4" s="569"/>
      <c r="EGA4" s="569"/>
      <c r="EGB4" s="569"/>
      <c r="EGC4" s="569"/>
      <c r="EGE4" s="570"/>
      <c r="EGF4" s="570"/>
      <c r="EGG4" s="570"/>
      <c r="EGH4" s="570"/>
      <c r="EGI4" s="571"/>
      <c r="EGJ4" s="571"/>
      <c r="EGK4" s="571"/>
      <c r="EGL4" s="571"/>
      <c r="EGM4" s="571"/>
      <c r="EGN4" s="571"/>
      <c r="EGO4" s="567"/>
      <c r="EGP4" s="567"/>
      <c r="EGQ4" s="567"/>
      <c r="EGR4" s="567"/>
      <c r="EGS4" s="567"/>
      <c r="EGT4" s="567"/>
      <c r="EGU4" s="567"/>
      <c r="EGV4" s="567"/>
      <c r="EGW4" s="568"/>
      <c r="EGX4" s="568"/>
      <c r="EGY4" s="569"/>
      <c r="EGZ4" s="569"/>
      <c r="EHA4" s="569"/>
      <c r="EHB4" s="569"/>
      <c r="EHC4" s="569"/>
      <c r="EHE4" s="570"/>
      <c r="EHF4" s="570"/>
      <c r="EHG4" s="570"/>
      <c r="EHH4" s="570"/>
      <c r="EHI4" s="571"/>
      <c r="EHJ4" s="571"/>
      <c r="EHK4" s="571"/>
      <c r="EHL4" s="571"/>
      <c r="EHM4" s="571"/>
      <c r="EHN4" s="571"/>
      <c r="EHO4" s="567"/>
      <c r="EHP4" s="567"/>
      <c r="EHQ4" s="567"/>
      <c r="EHR4" s="567"/>
      <c r="EHS4" s="567"/>
      <c r="EHT4" s="567"/>
      <c r="EHU4" s="567"/>
      <c r="EHV4" s="567"/>
      <c r="EHW4" s="568"/>
      <c r="EHX4" s="568"/>
      <c r="EHY4" s="569"/>
      <c r="EHZ4" s="569"/>
      <c r="EIA4" s="569"/>
      <c r="EIB4" s="569"/>
      <c r="EIC4" s="569"/>
      <c r="EIE4" s="570"/>
      <c r="EIF4" s="570"/>
      <c r="EIG4" s="570"/>
      <c r="EIH4" s="570"/>
      <c r="EII4" s="571"/>
      <c r="EIJ4" s="571"/>
      <c r="EIK4" s="571"/>
      <c r="EIL4" s="571"/>
      <c r="EIM4" s="571"/>
      <c r="EIN4" s="571"/>
      <c r="EIO4" s="567"/>
      <c r="EIP4" s="567"/>
      <c r="EIQ4" s="567"/>
      <c r="EIR4" s="567"/>
      <c r="EIS4" s="567"/>
      <c r="EIT4" s="567"/>
      <c r="EIU4" s="567"/>
      <c r="EIV4" s="567"/>
      <c r="EIW4" s="568"/>
      <c r="EIX4" s="568"/>
      <c r="EIY4" s="569"/>
      <c r="EIZ4" s="569"/>
      <c r="EJA4" s="569"/>
      <c r="EJB4" s="569"/>
      <c r="EJC4" s="569"/>
      <c r="EJE4" s="570"/>
      <c r="EJF4" s="570"/>
      <c r="EJG4" s="570"/>
      <c r="EJH4" s="570"/>
      <c r="EJI4" s="571"/>
      <c r="EJJ4" s="571"/>
      <c r="EJK4" s="571"/>
      <c r="EJL4" s="571"/>
      <c r="EJM4" s="571"/>
      <c r="EJN4" s="571"/>
      <c r="EJO4" s="567"/>
      <c r="EJP4" s="567"/>
      <c r="EJQ4" s="567"/>
      <c r="EJR4" s="567"/>
      <c r="EJS4" s="567"/>
      <c r="EJT4" s="567"/>
      <c r="EJU4" s="567"/>
      <c r="EJV4" s="567"/>
      <c r="EJW4" s="568"/>
      <c r="EJX4" s="568"/>
      <c r="EJY4" s="569"/>
      <c r="EJZ4" s="569"/>
      <c r="EKA4" s="569"/>
      <c r="EKB4" s="569"/>
      <c r="EKC4" s="569"/>
      <c r="EKE4" s="570"/>
      <c r="EKF4" s="570"/>
      <c r="EKG4" s="570"/>
      <c r="EKH4" s="570"/>
      <c r="EKI4" s="571"/>
      <c r="EKJ4" s="571"/>
      <c r="EKK4" s="571"/>
      <c r="EKL4" s="571"/>
      <c r="EKM4" s="571"/>
      <c r="EKN4" s="571"/>
      <c r="EKO4" s="567"/>
      <c r="EKP4" s="567"/>
      <c r="EKQ4" s="567"/>
      <c r="EKR4" s="567"/>
      <c r="EKS4" s="567"/>
      <c r="EKT4" s="567"/>
      <c r="EKU4" s="567"/>
      <c r="EKV4" s="567"/>
      <c r="EKW4" s="568"/>
      <c r="EKX4" s="568"/>
      <c r="EKY4" s="569"/>
      <c r="EKZ4" s="569"/>
      <c r="ELA4" s="569"/>
      <c r="ELB4" s="569"/>
      <c r="ELC4" s="569"/>
      <c r="ELE4" s="570"/>
      <c r="ELF4" s="570"/>
      <c r="ELG4" s="570"/>
      <c r="ELH4" s="570"/>
      <c r="ELI4" s="571"/>
      <c r="ELJ4" s="571"/>
      <c r="ELK4" s="571"/>
      <c r="ELL4" s="571"/>
      <c r="ELM4" s="571"/>
      <c r="ELN4" s="571"/>
      <c r="ELO4" s="567"/>
      <c r="ELP4" s="567"/>
      <c r="ELQ4" s="567"/>
      <c r="ELR4" s="567"/>
      <c r="ELS4" s="567"/>
      <c r="ELT4" s="567"/>
      <c r="ELU4" s="567"/>
      <c r="ELV4" s="567"/>
      <c r="ELW4" s="568"/>
      <c r="ELX4" s="568"/>
      <c r="ELY4" s="569"/>
      <c r="ELZ4" s="569"/>
      <c r="EMA4" s="569"/>
      <c r="EMB4" s="569"/>
      <c r="EMC4" s="569"/>
      <c r="EME4" s="570"/>
      <c r="EMF4" s="570"/>
      <c r="EMG4" s="570"/>
      <c r="EMH4" s="570"/>
      <c r="EMI4" s="571"/>
      <c r="EMJ4" s="571"/>
      <c r="EMK4" s="571"/>
      <c r="EML4" s="571"/>
      <c r="EMM4" s="571"/>
      <c r="EMN4" s="571"/>
      <c r="EMO4" s="567"/>
      <c r="EMP4" s="567"/>
      <c r="EMQ4" s="567"/>
      <c r="EMR4" s="567"/>
      <c r="EMS4" s="567"/>
      <c r="EMT4" s="567"/>
      <c r="EMU4" s="567"/>
      <c r="EMV4" s="567"/>
      <c r="EMW4" s="568"/>
      <c r="EMX4" s="568"/>
      <c r="EMY4" s="569"/>
      <c r="EMZ4" s="569"/>
      <c r="ENA4" s="569"/>
      <c r="ENB4" s="569"/>
      <c r="ENC4" s="569"/>
      <c r="ENE4" s="570"/>
      <c r="ENF4" s="570"/>
      <c r="ENG4" s="570"/>
      <c r="ENH4" s="570"/>
      <c r="ENI4" s="571"/>
      <c r="ENJ4" s="571"/>
      <c r="ENK4" s="571"/>
      <c r="ENL4" s="571"/>
      <c r="ENM4" s="571"/>
      <c r="ENN4" s="571"/>
      <c r="ENO4" s="567"/>
      <c r="ENP4" s="567"/>
      <c r="ENQ4" s="567"/>
      <c r="ENR4" s="567"/>
      <c r="ENS4" s="567"/>
      <c r="ENT4" s="567"/>
      <c r="ENU4" s="567"/>
      <c r="ENV4" s="567"/>
      <c r="ENW4" s="568"/>
      <c r="ENX4" s="568"/>
      <c r="ENY4" s="569"/>
      <c r="ENZ4" s="569"/>
      <c r="EOA4" s="569"/>
      <c r="EOB4" s="569"/>
      <c r="EOC4" s="569"/>
      <c r="EOE4" s="570"/>
      <c r="EOF4" s="570"/>
      <c r="EOG4" s="570"/>
      <c r="EOH4" s="570"/>
      <c r="EOI4" s="571"/>
      <c r="EOJ4" s="571"/>
      <c r="EOK4" s="571"/>
      <c r="EOL4" s="571"/>
      <c r="EOM4" s="571"/>
      <c r="EON4" s="571"/>
      <c r="EOO4" s="567"/>
      <c r="EOP4" s="567"/>
      <c r="EOQ4" s="567"/>
      <c r="EOR4" s="567"/>
      <c r="EOS4" s="567"/>
      <c r="EOT4" s="567"/>
      <c r="EOU4" s="567"/>
      <c r="EOV4" s="567"/>
      <c r="EOW4" s="568"/>
      <c r="EOX4" s="568"/>
      <c r="EOY4" s="569"/>
      <c r="EOZ4" s="569"/>
      <c r="EPA4" s="569"/>
      <c r="EPB4" s="569"/>
      <c r="EPC4" s="569"/>
      <c r="EPE4" s="570"/>
      <c r="EPF4" s="570"/>
      <c r="EPG4" s="570"/>
      <c r="EPH4" s="570"/>
      <c r="EPI4" s="571"/>
      <c r="EPJ4" s="571"/>
      <c r="EPK4" s="571"/>
      <c r="EPL4" s="571"/>
      <c r="EPM4" s="571"/>
      <c r="EPN4" s="571"/>
      <c r="EPO4" s="567"/>
      <c r="EPP4" s="567"/>
      <c r="EPQ4" s="567"/>
      <c r="EPR4" s="567"/>
      <c r="EPS4" s="567"/>
      <c r="EPT4" s="567"/>
      <c r="EPU4" s="567"/>
      <c r="EPV4" s="567"/>
      <c r="EPW4" s="568"/>
      <c r="EPX4" s="568"/>
      <c r="EPY4" s="569"/>
      <c r="EPZ4" s="569"/>
      <c r="EQA4" s="569"/>
      <c r="EQB4" s="569"/>
      <c r="EQC4" s="569"/>
      <c r="EQE4" s="570"/>
      <c r="EQF4" s="570"/>
      <c r="EQG4" s="570"/>
      <c r="EQH4" s="570"/>
      <c r="EQI4" s="571"/>
      <c r="EQJ4" s="571"/>
      <c r="EQK4" s="571"/>
      <c r="EQL4" s="571"/>
      <c r="EQM4" s="571"/>
      <c r="EQN4" s="571"/>
      <c r="EQO4" s="567"/>
      <c r="EQP4" s="567"/>
      <c r="EQQ4" s="567"/>
      <c r="EQR4" s="567"/>
      <c r="EQS4" s="567"/>
      <c r="EQT4" s="567"/>
      <c r="EQU4" s="567"/>
      <c r="EQV4" s="567"/>
      <c r="EQW4" s="568"/>
      <c r="EQX4" s="568"/>
      <c r="EQY4" s="569"/>
      <c r="EQZ4" s="569"/>
      <c r="ERA4" s="569"/>
      <c r="ERB4" s="569"/>
      <c r="ERC4" s="569"/>
      <c r="ERE4" s="570"/>
      <c r="ERF4" s="570"/>
      <c r="ERG4" s="570"/>
      <c r="ERH4" s="570"/>
      <c r="ERI4" s="571"/>
      <c r="ERJ4" s="571"/>
      <c r="ERK4" s="571"/>
      <c r="ERL4" s="571"/>
      <c r="ERM4" s="571"/>
      <c r="ERN4" s="571"/>
      <c r="ERO4" s="567"/>
      <c r="ERP4" s="567"/>
      <c r="ERQ4" s="567"/>
      <c r="ERR4" s="567"/>
      <c r="ERS4" s="567"/>
      <c r="ERT4" s="567"/>
      <c r="ERU4" s="567"/>
      <c r="ERV4" s="567"/>
      <c r="ERW4" s="568"/>
      <c r="ERX4" s="568"/>
      <c r="ERY4" s="569"/>
      <c r="ERZ4" s="569"/>
      <c r="ESA4" s="569"/>
      <c r="ESB4" s="569"/>
      <c r="ESC4" s="569"/>
      <c r="ESE4" s="570"/>
      <c r="ESF4" s="570"/>
      <c r="ESG4" s="570"/>
      <c r="ESH4" s="570"/>
      <c r="ESI4" s="571"/>
      <c r="ESJ4" s="571"/>
      <c r="ESK4" s="571"/>
      <c r="ESL4" s="571"/>
      <c r="ESM4" s="571"/>
      <c r="ESN4" s="571"/>
      <c r="ESO4" s="567"/>
      <c r="ESP4" s="567"/>
      <c r="ESQ4" s="567"/>
      <c r="ESR4" s="567"/>
      <c r="ESS4" s="567"/>
      <c r="EST4" s="567"/>
      <c r="ESU4" s="567"/>
      <c r="ESV4" s="567"/>
      <c r="ESW4" s="568"/>
      <c r="ESX4" s="568"/>
      <c r="ESY4" s="569"/>
      <c r="ESZ4" s="569"/>
      <c r="ETA4" s="569"/>
      <c r="ETB4" s="569"/>
      <c r="ETC4" s="569"/>
      <c r="ETE4" s="570"/>
      <c r="ETF4" s="570"/>
      <c r="ETG4" s="570"/>
      <c r="ETH4" s="570"/>
      <c r="ETI4" s="571"/>
      <c r="ETJ4" s="571"/>
      <c r="ETK4" s="571"/>
      <c r="ETL4" s="571"/>
      <c r="ETM4" s="571"/>
      <c r="ETN4" s="571"/>
      <c r="ETO4" s="567"/>
      <c r="ETP4" s="567"/>
      <c r="ETQ4" s="567"/>
      <c r="ETR4" s="567"/>
      <c r="ETS4" s="567"/>
      <c r="ETT4" s="567"/>
      <c r="ETU4" s="567"/>
      <c r="ETV4" s="567"/>
      <c r="ETW4" s="568"/>
      <c r="ETX4" s="568"/>
      <c r="ETY4" s="569"/>
      <c r="ETZ4" s="569"/>
      <c r="EUA4" s="569"/>
      <c r="EUB4" s="569"/>
      <c r="EUC4" s="569"/>
      <c r="EUE4" s="570"/>
      <c r="EUF4" s="570"/>
      <c r="EUG4" s="570"/>
      <c r="EUH4" s="570"/>
      <c r="EUI4" s="571"/>
      <c r="EUJ4" s="571"/>
      <c r="EUK4" s="571"/>
      <c r="EUL4" s="571"/>
      <c r="EUM4" s="571"/>
      <c r="EUN4" s="571"/>
      <c r="EUO4" s="567"/>
      <c r="EUP4" s="567"/>
      <c r="EUQ4" s="567"/>
      <c r="EUR4" s="567"/>
      <c r="EUS4" s="567"/>
      <c r="EUT4" s="567"/>
      <c r="EUU4" s="567"/>
      <c r="EUV4" s="567"/>
      <c r="EUW4" s="568"/>
      <c r="EUX4" s="568"/>
      <c r="EUY4" s="569"/>
      <c r="EUZ4" s="569"/>
      <c r="EVA4" s="569"/>
      <c r="EVB4" s="569"/>
      <c r="EVC4" s="569"/>
      <c r="EVE4" s="570"/>
      <c r="EVF4" s="570"/>
      <c r="EVG4" s="570"/>
      <c r="EVH4" s="570"/>
      <c r="EVI4" s="571"/>
      <c r="EVJ4" s="571"/>
      <c r="EVK4" s="571"/>
      <c r="EVL4" s="571"/>
      <c r="EVM4" s="571"/>
      <c r="EVN4" s="571"/>
      <c r="EVO4" s="567"/>
      <c r="EVP4" s="567"/>
      <c r="EVQ4" s="567"/>
      <c r="EVR4" s="567"/>
      <c r="EVS4" s="567"/>
      <c r="EVT4" s="567"/>
      <c r="EVU4" s="567"/>
      <c r="EVV4" s="567"/>
      <c r="EVW4" s="568"/>
      <c r="EVX4" s="568"/>
      <c r="EVY4" s="569"/>
      <c r="EVZ4" s="569"/>
      <c r="EWA4" s="569"/>
      <c r="EWB4" s="569"/>
      <c r="EWC4" s="569"/>
      <c r="EWE4" s="570"/>
      <c r="EWF4" s="570"/>
      <c r="EWG4" s="570"/>
      <c r="EWH4" s="570"/>
      <c r="EWI4" s="571"/>
      <c r="EWJ4" s="571"/>
      <c r="EWK4" s="571"/>
      <c r="EWL4" s="571"/>
      <c r="EWM4" s="571"/>
      <c r="EWN4" s="571"/>
      <c r="EWO4" s="567"/>
      <c r="EWP4" s="567"/>
      <c r="EWQ4" s="567"/>
      <c r="EWR4" s="567"/>
      <c r="EWS4" s="567"/>
      <c r="EWT4" s="567"/>
      <c r="EWU4" s="567"/>
      <c r="EWV4" s="567"/>
      <c r="EWW4" s="568"/>
      <c r="EWX4" s="568"/>
      <c r="EWY4" s="569"/>
      <c r="EWZ4" s="569"/>
      <c r="EXA4" s="569"/>
      <c r="EXB4" s="569"/>
      <c r="EXC4" s="569"/>
      <c r="EXE4" s="570"/>
      <c r="EXF4" s="570"/>
      <c r="EXG4" s="570"/>
      <c r="EXH4" s="570"/>
      <c r="EXI4" s="571"/>
      <c r="EXJ4" s="571"/>
      <c r="EXK4" s="571"/>
      <c r="EXL4" s="571"/>
      <c r="EXM4" s="571"/>
      <c r="EXN4" s="571"/>
      <c r="EXO4" s="567"/>
      <c r="EXP4" s="567"/>
      <c r="EXQ4" s="567"/>
      <c r="EXR4" s="567"/>
      <c r="EXS4" s="567"/>
      <c r="EXT4" s="567"/>
      <c r="EXU4" s="567"/>
      <c r="EXV4" s="567"/>
      <c r="EXW4" s="568"/>
      <c r="EXX4" s="568"/>
      <c r="EXY4" s="569"/>
      <c r="EXZ4" s="569"/>
      <c r="EYA4" s="569"/>
      <c r="EYB4" s="569"/>
      <c r="EYC4" s="569"/>
      <c r="EYE4" s="570"/>
      <c r="EYF4" s="570"/>
      <c r="EYG4" s="570"/>
      <c r="EYH4" s="570"/>
      <c r="EYI4" s="571"/>
      <c r="EYJ4" s="571"/>
      <c r="EYK4" s="571"/>
      <c r="EYL4" s="571"/>
      <c r="EYM4" s="571"/>
      <c r="EYN4" s="571"/>
      <c r="EYO4" s="567"/>
      <c r="EYP4" s="567"/>
      <c r="EYQ4" s="567"/>
      <c r="EYR4" s="567"/>
      <c r="EYS4" s="567"/>
      <c r="EYT4" s="567"/>
      <c r="EYU4" s="567"/>
      <c r="EYV4" s="567"/>
      <c r="EYW4" s="568"/>
      <c r="EYX4" s="568"/>
      <c r="EYY4" s="569"/>
      <c r="EYZ4" s="569"/>
      <c r="EZA4" s="569"/>
      <c r="EZB4" s="569"/>
      <c r="EZC4" s="569"/>
      <c r="EZE4" s="570"/>
      <c r="EZF4" s="570"/>
      <c r="EZG4" s="570"/>
      <c r="EZH4" s="570"/>
      <c r="EZI4" s="571"/>
      <c r="EZJ4" s="571"/>
      <c r="EZK4" s="571"/>
      <c r="EZL4" s="571"/>
      <c r="EZM4" s="571"/>
      <c r="EZN4" s="571"/>
      <c r="EZO4" s="567"/>
      <c r="EZP4" s="567"/>
      <c r="EZQ4" s="567"/>
      <c r="EZR4" s="567"/>
      <c r="EZS4" s="567"/>
      <c r="EZT4" s="567"/>
      <c r="EZU4" s="567"/>
      <c r="EZV4" s="567"/>
      <c r="EZW4" s="568"/>
      <c r="EZX4" s="568"/>
      <c r="EZY4" s="569"/>
      <c r="EZZ4" s="569"/>
      <c r="FAA4" s="569"/>
      <c r="FAB4" s="569"/>
      <c r="FAC4" s="569"/>
      <c r="FAE4" s="570"/>
      <c r="FAF4" s="570"/>
      <c r="FAG4" s="570"/>
      <c r="FAH4" s="570"/>
      <c r="FAI4" s="571"/>
      <c r="FAJ4" s="571"/>
      <c r="FAK4" s="571"/>
      <c r="FAL4" s="571"/>
      <c r="FAM4" s="571"/>
      <c r="FAN4" s="571"/>
      <c r="FAO4" s="567"/>
      <c r="FAP4" s="567"/>
      <c r="FAQ4" s="567"/>
      <c r="FAR4" s="567"/>
      <c r="FAS4" s="567"/>
      <c r="FAT4" s="567"/>
      <c r="FAU4" s="567"/>
      <c r="FAV4" s="567"/>
      <c r="FAW4" s="568"/>
      <c r="FAX4" s="568"/>
      <c r="FAY4" s="569"/>
      <c r="FAZ4" s="569"/>
      <c r="FBA4" s="569"/>
      <c r="FBB4" s="569"/>
      <c r="FBC4" s="569"/>
      <c r="FBE4" s="570"/>
      <c r="FBF4" s="570"/>
      <c r="FBG4" s="570"/>
      <c r="FBH4" s="570"/>
      <c r="FBI4" s="571"/>
      <c r="FBJ4" s="571"/>
      <c r="FBK4" s="571"/>
      <c r="FBL4" s="571"/>
      <c r="FBM4" s="571"/>
      <c r="FBN4" s="571"/>
      <c r="FBO4" s="567"/>
      <c r="FBP4" s="567"/>
      <c r="FBQ4" s="567"/>
      <c r="FBR4" s="567"/>
      <c r="FBS4" s="567"/>
      <c r="FBT4" s="567"/>
      <c r="FBU4" s="567"/>
      <c r="FBV4" s="567"/>
      <c r="FBW4" s="568"/>
      <c r="FBX4" s="568"/>
      <c r="FBY4" s="569"/>
      <c r="FBZ4" s="569"/>
      <c r="FCA4" s="569"/>
      <c r="FCB4" s="569"/>
      <c r="FCC4" s="569"/>
      <c r="FCE4" s="570"/>
      <c r="FCF4" s="570"/>
      <c r="FCG4" s="570"/>
      <c r="FCH4" s="570"/>
      <c r="FCI4" s="571"/>
      <c r="FCJ4" s="571"/>
      <c r="FCK4" s="571"/>
      <c r="FCL4" s="571"/>
      <c r="FCM4" s="571"/>
      <c r="FCN4" s="571"/>
      <c r="FCO4" s="567"/>
      <c r="FCP4" s="567"/>
      <c r="FCQ4" s="567"/>
      <c r="FCR4" s="567"/>
      <c r="FCS4" s="567"/>
      <c r="FCT4" s="567"/>
      <c r="FCU4" s="567"/>
      <c r="FCV4" s="567"/>
      <c r="FCW4" s="568"/>
      <c r="FCX4" s="568"/>
      <c r="FCY4" s="569"/>
      <c r="FCZ4" s="569"/>
      <c r="FDA4" s="569"/>
      <c r="FDB4" s="569"/>
      <c r="FDC4" s="569"/>
      <c r="FDE4" s="570"/>
      <c r="FDF4" s="570"/>
      <c r="FDG4" s="570"/>
      <c r="FDH4" s="570"/>
      <c r="FDI4" s="571"/>
      <c r="FDJ4" s="571"/>
      <c r="FDK4" s="571"/>
      <c r="FDL4" s="571"/>
      <c r="FDM4" s="571"/>
      <c r="FDN4" s="571"/>
      <c r="FDO4" s="567"/>
      <c r="FDP4" s="567"/>
      <c r="FDQ4" s="567"/>
      <c r="FDR4" s="567"/>
      <c r="FDS4" s="567"/>
      <c r="FDT4" s="567"/>
      <c r="FDU4" s="567"/>
      <c r="FDV4" s="567"/>
      <c r="FDW4" s="568"/>
      <c r="FDX4" s="568"/>
      <c r="FDY4" s="569"/>
      <c r="FDZ4" s="569"/>
      <c r="FEA4" s="569"/>
      <c r="FEB4" s="569"/>
      <c r="FEC4" s="569"/>
      <c r="FEE4" s="570"/>
      <c r="FEF4" s="570"/>
      <c r="FEG4" s="570"/>
      <c r="FEH4" s="570"/>
      <c r="FEI4" s="571"/>
      <c r="FEJ4" s="571"/>
      <c r="FEK4" s="571"/>
      <c r="FEL4" s="571"/>
      <c r="FEM4" s="571"/>
      <c r="FEN4" s="571"/>
      <c r="FEO4" s="567"/>
      <c r="FEP4" s="567"/>
      <c r="FEQ4" s="567"/>
      <c r="FER4" s="567"/>
      <c r="FES4" s="567"/>
      <c r="FET4" s="567"/>
      <c r="FEU4" s="567"/>
      <c r="FEV4" s="567"/>
      <c r="FEW4" s="568"/>
      <c r="FEX4" s="568"/>
      <c r="FEY4" s="569"/>
      <c r="FEZ4" s="569"/>
      <c r="FFA4" s="569"/>
      <c r="FFB4" s="569"/>
      <c r="FFC4" s="569"/>
      <c r="FFE4" s="570"/>
      <c r="FFF4" s="570"/>
      <c r="FFG4" s="570"/>
      <c r="FFH4" s="570"/>
      <c r="FFI4" s="571"/>
      <c r="FFJ4" s="571"/>
      <c r="FFK4" s="571"/>
      <c r="FFL4" s="571"/>
      <c r="FFM4" s="571"/>
      <c r="FFN4" s="571"/>
      <c r="FFO4" s="567"/>
      <c r="FFP4" s="567"/>
      <c r="FFQ4" s="567"/>
      <c r="FFR4" s="567"/>
      <c r="FFS4" s="567"/>
      <c r="FFT4" s="567"/>
      <c r="FFU4" s="567"/>
      <c r="FFV4" s="567"/>
      <c r="FFW4" s="568"/>
      <c r="FFX4" s="568"/>
      <c r="FFY4" s="569"/>
      <c r="FFZ4" s="569"/>
      <c r="FGA4" s="569"/>
      <c r="FGB4" s="569"/>
      <c r="FGC4" s="569"/>
      <c r="FGE4" s="570"/>
      <c r="FGF4" s="570"/>
      <c r="FGG4" s="570"/>
      <c r="FGH4" s="570"/>
      <c r="FGI4" s="571"/>
      <c r="FGJ4" s="571"/>
      <c r="FGK4" s="571"/>
      <c r="FGL4" s="571"/>
      <c r="FGM4" s="571"/>
      <c r="FGN4" s="571"/>
      <c r="FGO4" s="567"/>
      <c r="FGP4" s="567"/>
      <c r="FGQ4" s="567"/>
      <c r="FGR4" s="567"/>
      <c r="FGS4" s="567"/>
      <c r="FGT4" s="567"/>
      <c r="FGU4" s="567"/>
      <c r="FGV4" s="567"/>
      <c r="FGW4" s="568"/>
      <c r="FGX4" s="568"/>
      <c r="FGY4" s="569"/>
      <c r="FGZ4" s="569"/>
      <c r="FHA4" s="569"/>
      <c r="FHB4" s="569"/>
      <c r="FHC4" s="569"/>
      <c r="FHE4" s="570"/>
      <c r="FHF4" s="570"/>
      <c r="FHG4" s="570"/>
      <c r="FHH4" s="570"/>
      <c r="FHI4" s="571"/>
      <c r="FHJ4" s="571"/>
      <c r="FHK4" s="571"/>
      <c r="FHL4" s="571"/>
      <c r="FHM4" s="571"/>
      <c r="FHN4" s="571"/>
      <c r="FHO4" s="567"/>
      <c r="FHP4" s="567"/>
      <c r="FHQ4" s="567"/>
      <c r="FHR4" s="567"/>
      <c r="FHS4" s="567"/>
      <c r="FHT4" s="567"/>
      <c r="FHU4" s="567"/>
      <c r="FHV4" s="567"/>
      <c r="FHW4" s="568"/>
      <c r="FHX4" s="568"/>
      <c r="FHY4" s="569"/>
      <c r="FHZ4" s="569"/>
      <c r="FIA4" s="569"/>
      <c r="FIB4" s="569"/>
      <c r="FIC4" s="569"/>
      <c r="FIE4" s="570"/>
      <c r="FIF4" s="570"/>
      <c r="FIG4" s="570"/>
      <c r="FIH4" s="570"/>
      <c r="FII4" s="571"/>
      <c r="FIJ4" s="571"/>
      <c r="FIK4" s="571"/>
      <c r="FIL4" s="571"/>
      <c r="FIM4" s="571"/>
      <c r="FIN4" s="571"/>
      <c r="FIO4" s="567"/>
      <c r="FIP4" s="567"/>
      <c r="FIQ4" s="567"/>
      <c r="FIR4" s="567"/>
      <c r="FIS4" s="567"/>
      <c r="FIT4" s="567"/>
      <c r="FIU4" s="567"/>
      <c r="FIV4" s="567"/>
      <c r="FIW4" s="568"/>
      <c r="FIX4" s="568"/>
      <c r="FIY4" s="569"/>
      <c r="FIZ4" s="569"/>
      <c r="FJA4" s="569"/>
      <c r="FJB4" s="569"/>
      <c r="FJC4" s="569"/>
      <c r="FJE4" s="570"/>
      <c r="FJF4" s="570"/>
      <c r="FJG4" s="570"/>
      <c r="FJH4" s="570"/>
      <c r="FJI4" s="571"/>
      <c r="FJJ4" s="571"/>
      <c r="FJK4" s="571"/>
      <c r="FJL4" s="571"/>
      <c r="FJM4" s="571"/>
      <c r="FJN4" s="571"/>
      <c r="FJO4" s="567"/>
      <c r="FJP4" s="567"/>
      <c r="FJQ4" s="567"/>
      <c r="FJR4" s="567"/>
      <c r="FJS4" s="567"/>
      <c r="FJT4" s="567"/>
      <c r="FJU4" s="567"/>
      <c r="FJV4" s="567"/>
      <c r="FJW4" s="568"/>
      <c r="FJX4" s="568"/>
      <c r="FJY4" s="569"/>
      <c r="FJZ4" s="569"/>
      <c r="FKA4" s="569"/>
      <c r="FKB4" s="569"/>
      <c r="FKC4" s="569"/>
      <c r="FKE4" s="570"/>
      <c r="FKF4" s="570"/>
      <c r="FKG4" s="570"/>
      <c r="FKH4" s="570"/>
      <c r="FKI4" s="571"/>
      <c r="FKJ4" s="571"/>
      <c r="FKK4" s="571"/>
      <c r="FKL4" s="571"/>
      <c r="FKM4" s="571"/>
      <c r="FKN4" s="571"/>
      <c r="FKO4" s="567"/>
      <c r="FKP4" s="567"/>
      <c r="FKQ4" s="567"/>
      <c r="FKR4" s="567"/>
      <c r="FKS4" s="567"/>
      <c r="FKT4" s="567"/>
      <c r="FKU4" s="567"/>
      <c r="FKV4" s="567"/>
      <c r="FKW4" s="568"/>
      <c r="FKX4" s="568"/>
      <c r="FKY4" s="569"/>
      <c r="FKZ4" s="569"/>
      <c r="FLA4" s="569"/>
      <c r="FLB4" s="569"/>
      <c r="FLC4" s="569"/>
      <c r="FLE4" s="570"/>
      <c r="FLF4" s="570"/>
      <c r="FLG4" s="570"/>
      <c r="FLH4" s="570"/>
      <c r="FLI4" s="571"/>
      <c r="FLJ4" s="571"/>
      <c r="FLK4" s="571"/>
      <c r="FLL4" s="571"/>
      <c r="FLM4" s="571"/>
      <c r="FLN4" s="571"/>
      <c r="FLO4" s="567"/>
      <c r="FLP4" s="567"/>
      <c r="FLQ4" s="567"/>
      <c r="FLR4" s="567"/>
      <c r="FLS4" s="567"/>
      <c r="FLT4" s="567"/>
      <c r="FLU4" s="567"/>
      <c r="FLV4" s="567"/>
      <c r="FLW4" s="568"/>
      <c r="FLX4" s="568"/>
      <c r="FLY4" s="569"/>
      <c r="FLZ4" s="569"/>
      <c r="FMA4" s="569"/>
      <c r="FMB4" s="569"/>
      <c r="FMC4" s="569"/>
      <c r="FME4" s="570"/>
      <c r="FMF4" s="570"/>
      <c r="FMG4" s="570"/>
      <c r="FMH4" s="570"/>
      <c r="FMI4" s="571"/>
      <c r="FMJ4" s="571"/>
      <c r="FMK4" s="571"/>
      <c r="FML4" s="571"/>
      <c r="FMM4" s="571"/>
      <c r="FMN4" s="571"/>
      <c r="FMO4" s="567"/>
      <c r="FMP4" s="567"/>
      <c r="FMQ4" s="567"/>
      <c r="FMR4" s="567"/>
      <c r="FMS4" s="567"/>
      <c r="FMT4" s="567"/>
      <c r="FMU4" s="567"/>
      <c r="FMV4" s="567"/>
      <c r="FMW4" s="568"/>
      <c r="FMX4" s="568"/>
      <c r="FMY4" s="569"/>
      <c r="FMZ4" s="569"/>
      <c r="FNA4" s="569"/>
      <c r="FNB4" s="569"/>
      <c r="FNC4" s="569"/>
      <c r="FNE4" s="570"/>
      <c r="FNF4" s="570"/>
      <c r="FNG4" s="570"/>
      <c r="FNH4" s="570"/>
      <c r="FNI4" s="571"/>
      <c r="FNJ4" s="571"/>
      <c r="FNK4" s="571"/>
      <c r="FNL4" s="571"/>
      <c r="FNM4" s="571"/>
      <c r="FNN4" s="571"/>
      <c r="FNO4" s="567"/>
      <c r="FNP4" s="567"/>
      <c r="FNQ4" s="567"/>
      <c r="FNR4" s="567"/>
      <c r="FNS4" s="567"/>
      <c r="FNT4" s="567"/>
      <c r="FNU4" s="567"/>
      <c r="FNV4" s="567"/>
      <c r="FNW4" s="568"/>
      <c r="FNX4" s="568"/>
      <c r="FNY4" s="569"/>
      <c r="FNZ4" s="569"/>
      <c r="FOA4" s="569"/>
      <c r="FOB4" s="569"/>
      <c r="FOC4" s="569"/>
      <c r="FOE4" s="570"/>
      <c r="FOF4" s="570"/>
      <c r="FOG4" s="570"/>
      <c r="FOH4" s="570"/>
      <c r="FOI4" s="571"/>
      <c r="FOJ4" s="571"/>
      <c r="FOK4" s="571"/>
      <c r="FOL4" s="571"/>
      <c r="FOM4" s="571"/>
      <c r="FON4" s="571"/>
      <c r="FOO4" s="567"/>
      <c r="FOP4" s="567"/>
      <c r="FOQ4" s="567"/>
      <c r="FOR4" s="567"/>
      <c r="FOS4" s="567"/>
      <c r="FOT4" s="567"/>
      <c r="FOU4" s="567"/>
      <c r="FOV4" s="567"/>
      <c r="FOW4" s="568"/>
      <c r="FOX4" s="568"/>
      <c r="FOY4" s="569"/>
      <c r="FOZ4" s="569"/>
      <c r="FPA4" s="569"/>
      <c r="FPB4" s="569"/>
      <c r="FPC4" s="569"/>
      <c r="FPE4" s="570"/>
      <c r="FPF4" s="570"/>
      <c r="FPG4" s="570"/>
      <c r="FPH4" s="570"/>
      <c r="FPI4" s="571"/>
      <c r="FPJ4" s="571"/>
      <c r="FPK4" s="571"/>
      <c r="FPL4" s="571"/>
      <c r="FPM4" s="571"/>
      <c r="FPN4" s="571"/>
      <c r="FPO4" s="567"/>
      <c r="FPP4" s="567"/>
      <c r="FPQ4" s="567"/>
      <c r="FPR4" s="567"/>
      <c r="FPS4" s="567"/>
      <c r="FPT4" s="567"/>
      <c r="FPU4" s="567"/>
      <c r="FPV4" s="567"/>
      <c r="FPW4" s="568"/>
      <c r="FPX4" s="568"/>
      <c r="FPY4" s="569"/>
      <c r="FPZ4" s="569"/>
      <c r="FQA4" s="569"/>
      <c r="FQB4" s="569"/>
      <c r="FQC4" s="569"/>
      <c r="FQE4" s="570"/>
      <c r="FQF4" s="570"/>
      <c r="FQG4" s="570"/>
      <c r="FQH4" s="570"/>
      <c r="FQI4" s="571"/>
      <c r="FQJ4" s="571"/>
      <c r="FQK4" s="571"/>
      <c r="FQL4" s="571"/>
      <c r="FQM4" s="571"/>
      <c r="FQN4" s="571"/>
      <c r="FQO4" s="567"/>
      <c r="FQP4" s="567"/>
      <c r="FQQ4" s="567"/>
      <c r="FQR4" s="567"/>
      <c r="FQS4" s="567"/>
      <c r="FQT4" s="567"/>
      <c r="FQU4" s="567"/>
      <c r="FQV4" s="567"/>
      <c r="FQW4" s="568"/>
      <c r="FQX4" s="568"/>
      <c r="FQY4" s="569"/>
      <c r="FQZ4" s="569"/>
      <c r="FRA4" s="569"/>
      <c r="FRB4" s="569"/>
      <c r="FRC4" s="569"/>
      <c r="FRE4" s="570"/>
      <c r="FRF4" s="570"/>
      <c r="FRG4" s="570"/>
      <c r="FRH4" s="570"/>
      <c r="FRI4" s="571"/>
      <c r="FRJ4" s="571"/>
      <c r="FRK4" s="571"/>
      <c r="FRL4" s="571"/>
      <c r="FRM4" s="571"/>
      <c r="FRN4" s="571"/>
      <c r="FRO4" s="567"/>
      <c r="FRP4" s="567"/>
      <c r="FRQ4" s="567"/>
      <c r="FRR4" s="567"/>
      <c r="FRS4" s="567"/>
      <c r="FRT4" s="567"/>
      <c r="FRU4" s="567"/>
      <c r="FRV4" s="567"/>
      <c r="FRW4" s="568"/>
      <c r="FRX4" s="568"/>
      <c r="FRY4" s="569"/>
      <c r="FRZ4" s="569"/>
      <c r="FSA4" s="569"/>
      <c r="FSB4" s="569"/>
      <c r="FSC4" s="569"/>
      <c r="FSE4" s="570"/>
      <c r="FSF4" s="570"/>
      <c r="FSG4" s="570"/>
      <c r="FSH4" s="570"/>
      <c r="FSI4" s="571"/>
      <c r="FSJ4" s="571"/>
      <c r="FSK4" s="571"/>
      <c r="FSL4" s="571"/>
      <c r="FSM4" s="571"/>
      <c r="FSN4" s="571"/>
      <c r="FSO4" s="567"/>
      <c r="FSP4" s="567"/>
      <c r="FSQ4" s="567"/>
      <c r="FSR4" s="567"/>
      <c r="FSS4" s="567"/>
      <c r="FST4" s="567"/>
      <c r="FSU4" s="567"/>
      <c r="FSV4" s="567"/>
      <c r="FSW4" s="568"/>
      <c r="FSX4" s="568"/>
      <c r="FSY4" s="569"/>
      <c r="FSZ4" s="569"/>
      <c r="FTA4" s="569"/>
      <c r="FTB4" s="569"/>
      <c r="FTC4" s="569"/>
      <c r="FTE4" s="570"/>
      <c r="FTF4" s="570"/>
      <c r="FTG4" s="570"/>
      <c r="FTH4" s="570"/>
      <c r="FTI4" s="571"/>
      <c r="FTJ4" s="571"/>
      <c r="FTK4" s="571"/>
      <c r="FTL4" s="571"/>
      <c r="FTM4" s="571"/>
      <c r="FTN4" s="571"/>
      <c r="FTO4" s="567"/>
      <c r="FTP4" s="567"/>
      <c r="FTQ4" s="567"/>
      <c r="FTR4" s="567"/>
      <c r="FTS4" s="567"/>
      <c r="FTT4" s="567"/>
      <c r="FTU4" s="567"/>
      <c r="FTV4" s="567"/>
      <c r="FTW4" s="568"/>
      <c r="FTX4" s="568"/>
      <c r="FTY4" s="569"/>
      <c r="FTZ4" s="569"/>
      <c r="FUA4" s="569"/>
      <c r="FUB4" s="569"/>
      <c r="FUC4" s="569"/>
      <c r="FUE4" s="570"/>
      <c r="FUF4" s="570"/>
      <c r="FUG4" s="570"/>
      <c r="FUH4" s="570"/>
      <c r="FUI4" s="571"/>
      <c r="FUJ4" s="571"/>
      <c r="FUK4" s="571"/>
      <c r="FUL4" s="571"/>
      <c r="FUM4" s="571"/>
      <c r="FUN4" s="571"/>
      <c r="FUO4" s="567"/>
      <c r="FUP4" s="567"/>
      <c r="FUQ4" s="567"/>
      <c r="FUR4" s="567"/>
      <c r="FUS4" s="567"/>
      <c r="FUT4" s="567"/>
      <c r="FUU4" s="567"/>
      <c r="FUV4" s="567"/>
      <c r="FUW4" s="568"/>
      <c r="FUX4" s="568"/>
      <c r="FUY4" s="569"/>
      <c r="FUZ4" s="569"/>
      <c r="FVA4" s="569"/>
      <c r="FVB4" s="569"/>
      <c r="FVC4" s="569"/>
      <c r="FVE4" s="570"/>
      <c r="FVF4" s="570"/>
      <c r="FVG4" s="570"/>
      <c r="FVH4" s="570"/>
      <c r="FVI4" s="571"/>
      <c r="FVJ4" s="571"/>
      <c r="FVK4" s="571"/>
      <c r="FVL4" s="571"/>
      <c r="FVM4" s="571"/>
      <c r="FVN4" s="571"/>
      <c r="FVO4" s="567"/>
      <c r="FVP4" s="567"/>
      <c r="FVQ4" s="567"/>
      <c r="FVR4" s="567"/>
      <c r="FVS4" s="567"/>
      <c r="FVT4" s="567"/>
      <c r="FVU4" s="567"/>
      <c r="FVV4" s="567"/>
      <c r="FVW4" s="568"/>
      <c r="FVX4" s="568"/>
      <c r="FVY4" s="569"/>
      <c r="FVZ4" s="569"/>
      <c r="FWA4" s="569"/>
      <c r="FWB4" s="569"/>
      <c r="FWC4" s="569"/>
      <c r="FWE4" s="570"/>
      <c r="FWF4" s="570"/>
      <c r="FWG4" s="570"/>
      <c r="FWH4" s="570"/>
      <c r="FWI4" s="571"/>
      <c r="FWJ4" s="571"/>
      <c r="FWK4" s="571"/>
      <c r="FWL4" s="571"/>
      <c r="FWM4" s="571"/>
      <c r="FWN4" s="571"/>
      <c r="FWO4" s="567"/>
      <c r="FWP4" s="567"/>
      <c r="FWQ4" s="567"/>
      <c r="FWR4" s="567"/>
      <c r="FWS4" s="567"/>
      <c r="FWT4" s="567"/>
      <c r="FWU4" s="567"/>
      <c r="FWV4" s="567"/>
      <c r="FWW4" s="568"/>
      <c r="FWX4" s="568"/>
      <c r="FWY4" s="569"/>
      <c r="FWZ4" s="569"/>
      <c r="FXA4" s="569"/>
      <c r="FXB4" s="569"/>
      <c r="FXC4" s="569"/>
      <c r="FXE4" s="570"/>
      <c r="FXF4" s="570"/>
      <c r="FXG4" s="570"/>
      <c r="FXH4" s="570"/>
      <c r="FXI4" s="571"/>
      <c r="FXJ4" s="571"/>
      <c r="FXK4" s="571"/>
      <c r="FXL4" s="571"/>
      <c r="FXM4" s="571"/>
      <c r="FXN4" s="571"/>
      <c r="FXO4" s="567"/>
      <c r="FXP4" s="567"/>
      <c r="FXQ4" s="567"/>
      <c r="FXR4" s="567"/>
      <c r="FXS4" s="567"/>
      <c r="FXT4" s="567"/>
      <c r="FXU4" s="567"/>
      <c r="FXV4" s="567"/>
      <c r="FXW4" s="568"/>
      <c r="FXX4" s="568"/>
      <c r="FXY4" s="569"/>
      <c r="FXZ4" s="569"/>
      <c r="FYA4" s="569"/>
      <c r="FYB4" s="569"/>
      <c r="FYC4" s="569"/>
      <c r="FYE4" s="570"/>
      <c r="FYF4" s="570"/>
      <c r="FYG4" s="570"/>
      <c r="FYH4" s="570"/>
      <c r="FYI4" s="571"/>
      <c r="FYJ4" s="571"/>
      <c r="FYK4" s="571"/>
      <c r="FYL4" s="571"/>
      <c r="FYM4" s="571"/>
      <c r="FYN4" s="571"/>
      <c r="FYO4" s="567"/>
      <c r="FYP4" s="567"/>
      <c r="FYQ4" s="567"/>
      <c r="FYR4" s="567"/>
      <c r="FYS4" s="567"/>
      <c r="FYT4" s="567"/>
      <c r="FYU4" s="567"/>
      <c r="FYV4" s="567"/>
      <c r="FYW4" s="568"/>
      <c r="FYX4" s="568"/>
      <c r="FYY4" s="569"/>
      <c r="FYZ4" s="569"/>
      <c r="FZA4" s="569"/>
      <c r="FZB4" s="569"/>
      <c r="FZC4" s="569"/>
      <c r="FZE4" s="570"/>
      <c r="FZF4" s="570"/>
      <c r="FZG4" s="570"/>
      <c r="FZH4" s="570"/>
      <c r="FZI4" s="571"/>
      <c r="FZJ4" s="571"/>
      <c r="FZK4" s="571"/>
      <c r="FZL4" s="571"/>
      <c r="FZM4" s="571"/>
      <c r="FZN4" s="571"/>
      <c r="FZO4" s="567"/>
      <c r="FZP4" s="567"/>
      <c r="FZQ4" s="567"/>
      <c r="FZR4" s="567"/>
      <c r="FZS4" s="567"/>
      <c r="FZT4" s="567"/>
      <c r="FZU4" s="567"/>
      <c r="FZV4" s="567"/>
      <c r="FZW4" s="568"/>
      <c r="FZX4" s="568"/>
      <c r="FZY4" s="569"/>
      <c r="FZZ4" s="569"/>
      <c r="GAA4" s="569"/>
      <c r="GAB4" s="569"/>
      <c r="GAC4" s="569"/>
      <c r="GAE4" s="570"/>
      <c r="GAF4" s="570"/>
      <c r="GAG4" s="570"/>
      <c r="GAH4" s="570"/>
      <c r="GAI4" s="571"/>
      <c r="GAJ4" s="571"/>
      <c r="GAK4" s="571"/>
      <c r="GAL4" s="571"/>
      <c r="GAM4" s="571"/>
      <c r="GAN4" s="571"/>
      <c r="GAO4" s="567"/>
      <c r="GAP4" s="567"/>
      <c r="GAQ4" s="567"/>
      <c r="GAR4" s="567"/>
      <c r="GAS4" s="567"/>
      <c r="GAT4" s="567"/>
      <c r="GAU4" s="567"/>
      <c r="GAV4" s="567"/>
      <c r="GAW4" s="568"/>
      <c r="GAX4" s="568"/>
      <c r="GAY4" s="569"/>
      <c r="GAZ4" s="569"/>
      <c r="GBA4" s="569"/>
      <c r="GBB4" s="569"/>
      <c r="GBC4" s="569"/>
      <c r="GBE4" s="570"/>
      <c r="GBF4" s="570"/>
      <c r="GBG4" s="570"/>
      <c r="GBH4" s="570"/>
      <c r="GBI4" s="571"/>
      <c r="GBJ4" s="571"/>
      <c r="GBK4" s="571"/>
      <c r="GBL4" s="571"/>
      <c r="GBM4" s="571"/>
      <c r="GBN4" s="571"/>
      <c r="GBO4" s="567"/>
      <c r="GBP4" s="567"/>
      <c r="GBQ4" s="567"/>
      <c r="GBR4" s="567"/>
      <c r="GBS4" s="567"/>
      <c r="GBT4" s="567"/>
      <c r="GBU4" s="567"/>
      <c r="GBV4" s="567"/>
      <c r="GBW4" s="568"/>
      <c r="GBX4" s="568"/>
      <c r="GBY4" s="569"/>
      <c r="GBZ4" s="569"/>
      <c r="GCA4" s="569"/>
      <c r="GCB4" s="569"/>
      <c r="GCC4" s="569"/>
      <c r="GCE4" s="570"/>
      <c r="GCF4" s="570"/>
      <c r="GCG4" s="570"/>
      <c r="GCH4" s="570"/>
      <c r="GCI4" s="571"/>
      <c r="GCJ4" s="571"/>
      <c r="GCK4" s="571"/>
      <c r="GCL4" s="571"/>
      <c r="GCM4" s="571"/>
      <c r="GCN4" s="571"/>
      <c r="GCO4" s="567"/>
      <c r="GCP4" s="567"/>
      <c r="GCQ4" s="567"/>
      <c r="GCR4" s="567"/>
      <c r="GCS4" s="567"/>
      <c r="GCT4" s="567"/>
      <c r="GCU4" s="567"/>
      <c r="GCV4" s="567"/>
      <c r="GCW4" s="568"/>
      <c r="GCX4" s="568"/>
      <c r="GCY4" s="569"/>
      <c r="GCZ4" s="569"/>
      <c r="GDA4" s="569"/>
      <c r="GDB4" s="569"/>
      <c r="GDC4" s="569"/>
      <c r="GDE4" s="570"/>
      <c r="GDF4" s="570"/>
      <c r="GDG4" s="570"/>
      <c r="GDH4" s="570"/>
      <c r="GDI4" s="571"/>
      <c r="GDJ4" s="571"/>
      <c r="GDK4" s="571"/>
      <c r="GDL4" s="571"/>
      <c r="GDM4" s="571"/>
      <c r="GDN4" s="571"/>
      <c r="GDO4" s="567"/>
      <c r="GDP4" s="567"/>
      <c r="GDQ4" s="567"/>
      <c r="GDR4" s="567"/>
      <c r="GDS4" s="567"/>
      <c r="GDT4" s="567"/>
      <c r="GDU4" s="567"/>
      <c r="GDV4" s="567"/>
      <c r="GDW4" s="568"/>
      <c r="GDX4" s="568"/>
      <c r="GDY4" s="569"/>
      <c r="GDZ4" s="569"/>
      <c r="GEA4" s="569"/>
      <c r="GEB4" s="569"/>
      <c r="GEC4" s="569"/>
      <c r="GEE4" s="570"/>
      <c r="GEF4" s="570"/>
      <c r="GEG4" s="570"/>
      <c r="GEH4" s="570"/>
      <c r="GEI4" s="571"/>
      <c r="GEJ4" s="571"/>
      <c r="GEK4" s="571"/>
      <c r="GEL4" s="571"/>
      <c r="GEM4" s="571"/>
      <c r="GEN4" s="571"/>
      <c r="GEO4" s="567"/>
      <c r="GEP4" s="567"/>
      <c r="GEQ4" s="567"/>
      <c r="GER4" s="567"/>
      <c r="GES4" s="567"/>
      <c r="GET4" s="567"/>
      <c r="GEU4" s="567"/>
      <c r="GEV4" s="567"/>
      <c r="GEW4" s="568"/>
      <c r="GEX4" s="568"/>
      <c r="GEY4" s="569"/>
      <c r="GEZ4" s="569"/>
      <c r="GFA4" s="569"/>
      <c r="GFB4" s="569"/>
      <c r="GFC4" s="569"/>
      <c r="GFE4" s="570"/>
      <c r="GFF4" s="570"/>
      <c r="GFG4" s="570"/>
      <c r="GFH4" s="570"/>
      <c r="GFI4" s="571"/>
      <c r="GFJ4" s="571"/>
      <c r="GFK4" s="571"/>
      <c r="GFL4" s="571"/>
      <c r="GFM4" s="571"/>
      <c r="GFN4" s="571"/>
      <c r="GFO4" s="567"/>
      <c r="GFP4" s="567"/>
      <c r="GFQ4" s="567"/>
      <c r="GFR4" s="567"/>
      <c r="GFS4" s="567"/>
      <c r="GFT4" s="567"/>
      <c r="GFU4" s="567"/>
      <c r="GFV4" s="567"/>
      <c r="GFW4" s="568"/>
      <c r="GFX4" s="568"/>
      <c r="GFY4" s="569"/>
      <c r="GFZ4" s="569"/>
      <c r="GGA4" s="569"/>
      <c r="GGB4" s="569"/>
      <c r="GGC4" s="569"/>
      <c r="GGE4" s="570"/>
      <c r="GGF4" s="570"/>
      <c r="GGG4" s="570"/>
      <c r="GGH4" s="570"/>
      <c r="GGI4" s="571"/>
      <c r="GGJ4" s="571"/>
      <c r="GGK4" s="571"/>
      <c r="GGL4" s="571"/>
      <c r="GGM4" s="571"/>
      <c r="GGN4" s="571"/>
      <c r="GGO4" s="567"/>
      <c r="GGP4" s="567"/>
      <c r="GGQ4" s="567"/>
      <c r="GGR4" s="567"/>
      <c r="GGS4" s="567"/>
      <c r="GGT4" s="567"/>
      <c r="GGU4" s="567"/>
      <c r="GGV4" s="567"/>
      <c r="GGW4" s="568"/>
      <c r="GGX4" s="568"/>
      <c r="GGY4" s="569"/>
      <c r="GGZ4" s="569"/>
      <c r="GHA4" s="569"/>
      <c r="GHB4" s="569"/>
      <c r="GHC4" s="569"/>
      <c r="GHE4" s="570"/>
      <c r="GHF4" s="570"/>
      <c r="GHG4" s="570"/>
      <c r="GHH4" s="570"/>
      <c r="GHI4" s="571"/>
      <c r="GHJ4" s="571"/>
      <c r="GHK4" s="571"/>
      <c r="GHL4" s="571"/>
      <c r="GHM4" s="571"/>
      <c r="GHN4" s="571"/>
      <c r="GHO4" s="567"/>
      <c r="GHP4" s="567"/>
      <c r="GHQ4" s="567"/>
      <c r="GHR4" s="567"/>
      <c r="GHS4" s="567"/>
      <c r="GHT4" s="567"/>
      <c r="GHU4" s="567"/>
      <c r="GHV4" s="567"/>
      <c r="GHW4" s="568"/>
      <c r="GHX4" s="568"/>
      <c r="GHY4" s="569"/>
      <c r="GHZ4" s="569"/>
      <c r="GIA4" s="569"/>
      <c r="GIB4" s="569"/>
      <c r="GIC4" s="569"/>
      <c r="GIE4" s="570"/>
      <c r="GIF4" s="570"/>
      <c r="GIG4" s="570"/>
      <c r="GIH4" s="570"/>
      <c r="GII4" s="571"/>
      <c r="GIJ4" s="571"/>
      <c r="GIK4" s="571"/>
      <c r="GIL4" s="571"/>
      <c r="GIM4" s="571"/>
      <c r="GIN4" s="571"/>
      <c r="GIO4" s="567"/>
      <c r="GIP4" s="567"/>
      <c r="GIQ4" s="567"/>
      <c r="GIR4" s="567"/>
      <c r="GIS4" s="567"/>
      <c r="GIT4" s="567"/>
      <c r="GIU4" s="567"/>
      <c r="GIV4" s="567"/>
      <c r="GIW4" s="568"/>
      <c r="GIX4" s="568"/>
      <c r="GIY4" s="569"/>
      <c r="GIZ4" s="569"/>
      <c r="GJA4" s="569"/>
      <c r="GJB4" s="569"/>
      <c r="GJC4" s="569"/>
      <c r="GJE4" s="570"/>
      <c r="GJF4" s="570"/>
      <c r="GJG4" s="570"/>
      <c r="GJH4" s="570"/>
      <c r="GJI4" s="571"/>
      <c r="GJJ4" s="571"/>
      <c r="GJK4" s="571"/>
      <c r="GJL4" s="571"/>
      <c r="GJM4" s="571"/>
      <c r="GJN4" s="571"/>
      <c r="GJO4" s="567"/>
      <c r="GJP4" s="567"/>
      <c r="GJQ4" s="567"/>
      <c r="GJR4" s="567"/>
      <c r="GJS4" s="567"/>
      <c r="GJT4" s="567"/>
      <c r="GJU4" s="567"/>
      <c r="GJV4" s="567"/>
      <c r="GJW4" s="568"/>
      <c r="GJX4" s="568"/>
      <c r="GJY4" s="569"/>
      <c r="GJZ4" s="569"/>
      <c r="GKA4" s="569"/>
      <c r="GKB4" s="569"/>
      <c r="GKC4" s="569"/>
      <c r="GKE4" s="570"/>
      <c r="GKF4" s="570"/>
      <c r="GKG4" s="570"/>
      <c r="GKH4" s="570"/>
      <c r="GKI4" s="571"/>
      <c r="GKJ4" s="571"/>
      <c r="GKK4" s="571"/>
      <c r="GKL4" s="571"/>
      <c r="GKM4" s="571"/>
      <c r="GKN4" s="571"/>
      <c r="GKO4" s="567"/>
      <c r="GKP4" s="567"/>
      <c r="GKQ4" s="567"/>
      <c r="GKR4" s="567"/>
      <c r="GKS4" s="567"/>
      <c r="GKT4" s="567"/>
      <c r="GKU4" s="567"/>
      <c r="GKV4" s="567"/>
      <c r="GKW4" s="568"/>
      <c r="GKX4" s="568"/>
      <c r="GKY4" s="569"/>
      <c r="GKZ4" s="569"/>
      <c r="GLA4" s="569"/>
      <c r="GLB4" s="569"/>
      <c r="GLC4" s="569"/>
      <c r="GLE4" s="570"/>
      <c r="GLF4" s="570"/>
      <c r="GLG4" s="570"/>
      <c r="GLH4" s="570"/>
      <c r="GLI4" s="571"/>
      <c r="GLJ4" s="571"/>
      <c r="GLK4" s="571"/>
      <c r="GLL4" s="571"/>
      <c r="GLM4" s="571"/>
      <c r="GLN4" s="571"/>
      <c r="GLO4" s="567"/>
      <c r="GLP4" s="567"/>
      <c r="GLQ4" s="567"/>
      <c r="GLR4" s="567"/>
      <c r="GLS4" s="567"/>
      <c r="GLT4" s="567"/>
      <c r="GLU4" s="567"/>
      <c r="GLV4" s="567"/>
      <c r="GLW4" s="568"/>
      <c r="GLX4" s="568"/>
      <c r="GLY4" s="569"/>
      <c r="GLZ4" s="569"/>
      <c r="GMA4" s="569"/>
      <c r="GMB4" s="569"/>
      <c r="GMC4" s="569"/>
      <c r="GME4" s="570"/>
      <c r="GMF4" s="570"/>
      <c r="GMG4" s="570"/>
      <c r="GMH4" s="570"/>
      <c r="GMI4" s="571"/>
      <c r="GMJ4" s="571"/>
      <c r="GMK4" s="571"/>
      <c r="GML4" s="571"/>
      <c r="GMM4" s="571"/>
      <c r="GMN4" s="571"/>
      <c r="GMO4" s="567"/>
      <c r="GMP4" s="567"/>
      <c r="GMQ4" s="567"/>
      <c r="GMR4" s="567"/>
      <c r="GMS4" s="567"/>
      <c r="GMT4" s="567"/>
      <c r="GMU4" s="567"/>
      <c r="GMV4" s="567"/>
      <c r="GMW4" s="568"/>
      <c r="GMX4" s="568"/>
      <c r="GMY4" s="569"/>
      <c r="GMZ4" s="569"/>
      <c r="GNA4" s="569"/>
      <c r="GNB4" s="569"/>
      <c r="GNC4" s="569"/>
      <c r="GNE4" s="570"/>
      <c r="GNF4" s="570"/>
      <c r="GNG4" s="570"/>
      <c r="GNH4" s="570"/>
      <c r="GNI4" s="571"/>
      <c r="GNJ4" s="571"/>
      <c r="GNK4" s="571"/>
      <c r="GNL4" s="571"/>
      <c r="GNM4" s="571"/>
      <c r="GNN4" s="571"/>
      <c r="GNO4" s="567"/>
      <c r="GNP4" s="567"/>
      <c r="GNQ4" s="567"/>
      <c r="GNR4" s="567"/>
      <c r="GNS4" s="567"/>
      <c r="GNT4" s="567"/>
      <c r="GNU4" s="567"/>
      <c r="GNV4" s="567"/>
      <c r="GNW4" s="568"/>
      <c r="GNX4" s="568"/>
      <c r="GNY4" s="569"/>
      <c r="GNZ4" s="569"/>
      <c r="GOA4" s="569"/>
      <c r="GOB4" s="569"/>
      <c r="GOC4" s="569"/>
      <c r="GOE4" s="570"/>
      <c r="GOF4" s="570"/>
      <c r="GOG4" s="570"/>
      <c r="GOH4" s="570"/>
      <c r="GOI4" s="571"/>
      <c r="GOJ4" s="571"/>
      <c r="GOK4" s="571"/>
      <c r="GOL4" s="571"/>
      <c r="GOM4" s="571"/>
      <c r="GON4" s="571"/>
      <c r="GOO4" s="567"/>
      <c r="GOP4" s="567"/>
      <c r="GOQ4" s="567"/>
      <c r="GOR4" s="567"/>
      <c r="GOS4" s="567"/>
      <c r="GOT4" s="567"/>
      <c r="GOU4" s="567"/>
      <c r="GOV4" s="567"/>
      <c r="GOW4" s="568"/>
      <c r="GOX4" s="568"/>
      <c r="GOY4" s="569"/>
      <c r="GOZ4" s="569"/>
      <c r="GPA4" s="569"/>
      <c r="GPB4" s="569"/>
      <c r="GPC4" s="569"/>
      <c r="GPE4" s="570"/>
      <c r="GPF4" s="570"/>
      <c r="GPG4" s="570"/>
      <c r="GPH4" s="570"/>
      <c r="GPI4" s="571"/>
      <c r="GPJ4" s="571"/>
      <c r="GPK4" s="571"/>
      <c r="GPL4" s="571"/>
      <c r="GPM4" s="571"/>
      <c r="GPN4" s="571"/>
      <c r="GPO4" s="567"/>
      <c r="GPP4" s="567"/>
      <c r="GPQ4" s="567"/>
      <c r="GPR4" s="567"/>
      <c r="GPS4" s="567"/>
      <c r="GPT4" s="567"/>
      <c r="GPU4" s="567"/>
      <c r="GPV4" s="567"/>
      <c r="GPW4" s="568"/>
      <c r="GPX4" s="568"/>
      <c r="GPY4" s="569"/>
      <c r="GPZ4" s="569"/>
      <c r="GQA4" s="569"/>
      <c r="GQB4" s="569"/>
      <c r="GQC4" s="569"/>
      <c r="GQE4" s="570"/>
      <c r="GQF4" s="570"/>
      <c r="GQG4" s="570"/>
      <c r="GQH4" s="570"/>
      <c r="GQI4" s="571"/>
      <c r="GQJ4" s="571"/>
      <c r="GQK4" s="571"/>
      <c r="GQL4" s="571"/>
      <c r="GQM4" s="571"/>
      <c r="GQN4" s="571"/>
      <c r="GQO4" s="567"/>
      <c r="GQP4" s="567"/>
      <c r="GQQ4" s="567"/>
      <c r="GQR4" s="567"/>
      <c r="GQS4" s="567"/>
      <c r="GQT4" s="567"/>
      <c r="GQU4" s="567"/>
      <c r="GQV4" s="567"/>
      <c r="GQW4" s="568"/>
      <c r="GQX4" s="568"/>
      <c r="GQY4" s="569"/>
      <c r="GQZ4" s="569"/>
      <c r="GRA4" s="569"/>
      <c r="GRB4" s="569"/>
      <c r="GRC4" s="569"/>
      <c r="GRE4" s="570"/>
      <c r="GRF4" s="570"/>
      <c r="GRG4" s="570"/>
      <c r="GRH4" s="570"/>
      <c r="GRI4" s="571"/>
      <c r="GRJ4" s="571"/>
      <c r="GRK4" s="571"/>
      <c r="GRL4" s="571"/>
      <c r="GRM4" s="571"/>
      <c r="GRN4" s="571"/>
      <c r="GRO4" s="567"/>
      <c r="GRP4" s="567"/>
      <c r="GRQ4" s="567"/>
      <c r="GRR4" s="567"/>
      <c r="GRS4" s="567"/>
      <c r="GRT4" s="567"/>
      <c r="GRU4" s="567"/>
      <c r="GRV4" s="567"/>
      <c r="GRW4" s="568"/>
      <c r="GRX4" s="568"/>
      <c r="GRY4" s="569"/>
      <c r="GRZ4" s="569"/>
      <c r="GSA4" s="569"/>
      <c r="GSB4" s="569"/>
      <c r="GSC4" s="569"/>
      <c r="GSE4" s="570"/>
      <c r="GSF4" s="570"/>
      <c r="GSG4" s="570"/>
      <c r="GSH4" s="570"/>
      <c r="GSI4" s="571"/>
      <c r="GSJ4" s="571"/>
      <c r="GSK4" s="571"/>
      <c r="GSL4" s="571"/>
      <c r="GSM4" s="571"/>
      <c r="GSN4" s="571"/>
      <c r="GSO4" s="567"/>
      <c r="GSP4" s="567"/>
      <c r="GSQ4" s="567"/>
      <c r="GSR4" s="567"/>
      <c r="GSS4" s="567"/>
      <c r="GST4" s="567"/>
      <c r="GSU4" s="567"/>
      <c r="GSV4" s="567"/>
      <c r="GSW4" s="568"/>
      <c r="GSX4" s="568"/>
      <c r="GSY4" s="569"/>
      <c r="GSZ4" s="569"/>
      <c r="GTA4" s="569"/>
      <c r="GTB4" s="569"/>
      <c r="GTC4" s="569"/>
      <c r="GTE4" s="570"/>
      <c r="GTF4" s="570"/>
      <c r="GTG4" s="570"/>
      <c r="GTH4" s="570"/>
      <c r="GTI4" s="571"/>
      <c r="GTJ4" s="571"/>
      <c r="GTK4" s="571"/>
      <c r="GTL4" s="571"/>
      <c r="GTM4" s="571"/>
      <c r="GTN4" s="571"/>
      <c r="GTO4" s="567"/>
      <c r="GTP4" s="567"/>
      <c r="GTQ4" s="567"/>
      <c r="GTR4" s="567"/>
      <c r="GTS4" s="567"/>
      <c r="GTT4" s="567"/>
      <c r="GTU4" s="567"/>
      <c r="GTV4" s="567"/>
      <c r="GTW4" s="568"/>
      <c r="GTX4" s="568"/>
      <c r="GTY4" s="569"/>
      <c r="GTZ4" s="569"/>
      <c r="GUA4" s="569"/>
      <c r="GUB4" s="569"/>
      <c r="GUC4" s="569"/>
      <c r="GUE4" s="570"/>
      <c r="GUF4" s="570"/>
      <c r="GUG4" s="570"/>
      <c r="GUH4" s="570"/>
      <c r="GUI4" s="571"/>
      <c r="GUJ4" s="571"/>
      <c r="GUK4" s="571"/>
      <c r="GUL4" s="571"/>
      <c r="GUM4" s="571"/>
      <c r="GUN4" s="571"/>
      <c r="GUO4" s="567"/>
      <c r="GUP4" s="567"/>
      <c r="GUQ4" s="567"/>
      <c r="GUR4" s="567"/>
      <c r="GUS4" s="567"/>
      <c r="GUT4" s="567"/>
      <c r="GUU4" s="567"/>
      <c r="GUV4" s="567"/>
      <c r="GUW4" s="568"/>
      <c r="GUX4" s="568"/>
      <c r="GUY4" s="569"/>
      <c r="GUZ4" s="569"/>
      <c r="GVA4" s="569"/>
      <c r="GVB4" s="569"/>
      <c r="GVC4" s="569"/>
      <c r="GVE4" s="570"/>
      <c r="GVF4" s="570"/>
      <c r="GVG4" s="570"/>
      <c r="GVH4" s="570"/>
      <c r="GVI4" s="571"/>
      <c r="GVJ4" s="571"/>
      <c r="GVK4" s="571"/>
      <c r="GVL4" s="571"/>
      <c r="GVM4" s="571"/>
      <c r="GVN4" s="571"/>
      <c r="GVO4" s="567"/>
      <c r="GVP4" s="567"/>
      <c r="GVQ4" s="567"/>
      <c r="GVR4" s="567"/>
      <c r="GVS4" s="567"/>
      <c r="GVT4" s="567"/>
      <c r="GVU4" s="567"/>
      <c r="GVV4" s="567"/>
      <c r="GVW4" s="568"/>
      <c r="GVX4" s="568"/>
      <c r="GVY4" s="569"/>
      <c r="GVZ4" s="569"/>
      <c r="GWA4" s="569"/>
      <c r="GWB4" s="569"/>
      <c r="GWC4" s="569"/>
      <c r="GWE4" s="570"/>
      <c r="GWF4" s="570"/>
      <c r="GWG4" s="570"/>
      <c r="GWH4" s="570"/>
      <c r="GWI4" s="571"/>
      <c r="GWJ4" s="571"/>
      <c r="GWK4" s="571"/>
      <c r="GWL4" s="571"/>
      <c r="GWM4" s="571"/>
      <c r="GWN4" s="571"/>
      <c r="GWO4" s="567"/>
      <c r="GWP4" s="567"/>
      <c r="GWQ4" s="567"/>
      <c r="GWR4" s="567"/>
      <c r="GWS4" s="567"/>
      <c r="GWT4" s="567"/>
      <c r="GWU4" s="567"/>
      <c r="GWV4" s="567"/>
      <c r="GWW4" s="568"/>
      <c r="GWX4" s="568"/>
      <c r="GWY4" s="569"/>
      <c r="GWZ4" s="569"/>
      <c r="GXA4" s="569"/>
      <c r="GXB4" s="569"/>
      <c r="GXC4" s="569"/>
      <c r="GXE4" s="570"/>
      <c r="GXF4" s="570"/>
      <c r="GXG4" s="570"/>
      <c r="GXH4" s="570"/>
      <c r="GXI4" s="571"/>
      <c r="GXJ4" s="571"/>
      <c r="GXK4" s="571"/>
      <c r="GXL4" s="571"/>
      <c r="GXM4" s="571"/>
      <c r="GXN4" s="571"/>
      <c r="GXO4" s="567"/>
      <c r="GXP4" s="567"/>
      <c r="GXQ4" s="567"/>
      <c r="GXR4" s="567"/>
      <c r="GXS4" s="567"/>
      <c r="GXT4" s="567"/>
      <c r="GXU4" s="567"/>
      <c r="GXV4" s="567"/>
      <c r="GXW4" s="568"/>
      <c r="GXX4" s="568"/>
      <c r="GXY4" s="569"/>
      <c r="GXZ4" s="569"/>
      <c r="GYA4" s="569"/>
      <c r="GYB4" s="569"/>
      <c r="GYC4" s="569"/>
      <c r="GYE4" s="570"/>
      <c r="GYF4" s="570"/>
      <c r="GYG4" s="570"/>
      <c r="GYH4" s="570"/>
      <c r="GYI4" s="571"/>
      <c r="GYJ4" s="571"/>
      <c r="GYK4" s="571"/>
      <c r="GYL4" s="571"/>
      <c r="GYM4" s="571"/>
      <c r="GYN4" s="571"/>
      <c r="GYO4" s="567"/>
      <c r="GYP4" s="567"/>
      <c r="GYQ4" s="567"/>
      <c r="GYR4" s="567"/>
      <c r="GYS4" s="567"/>
      <c r="GYT4" s="567"/>
      <c r="GYU4" s="567"/>
      <c r="GYV4" s="567"/>
      <c r="GYW4" s="568"/>
      <c r="GYX4" s="568"/>
      <c r="GYY4" s="569"/>
      <c r="GYZ4" s="569"/>
      <c r="GZA4" s="569"/>
      <c r="GZB4" s="569"/>
      <c r="GZC4" s="569"/>
      <c r="GZE4" s="570"/>
      <c r="GZF4" s="570"/>
      <c r="GZG4" s="570"/>
      <c r="GZH4" s="570"/>
      <c r="GZI4" s="571"/>
      <c r="GZJ4" s="571"/>
      <c r="GZK4" s="571"/>
      <c r="GZL4" s="571"/>
      <c r="GZM4" s="571"/>
      <c r="GZN4" s="571"/>
      <c r="GZO4" s="567"/>
      <c r="GZP4" s="567"/>
      <c r="GZQ4" s="567"/>
      <c r="GZR4" s="567"/>
      <c r="GZS4" s="567"/>
      <c r="GZT4" s="567"/>
      <c r="GZU4" s="567"/>
      <c r="GZV4" s="567"/>
      <c r="GZW4" s="568"/>
      <c r="GZX4" s="568"/>
      <c r="GZY4" s="569"/>
      <c r="GZZ4" s="569"/>
      <c r="HAA4" s="569"/>
      <c r="HAB4" s="569"/>
      <c r="HAC4" s="569"/>
      <c r="HAE4" s="570"/>
      <c r="HAF4" s="570"/>
      <c r="HAG4" s="570"/>
      <c r="HAH4" s="570"/>
      <c r="HAI4" s="571"/>
      <c r="HAJ4" s="571"/>
      <c r="HAK4" s="571"/>
      <c r="HAL4" s="571"/>
      <c r="HAM4" s="571"/>
      <c r="HAN4" s="571"/>
      <c r="HAO4" s="567"/>
      <c r="HAP4" s="567"/>
      <c r="HAQ4" s="567"/>
      <c r="HAR4" s="567"/>
      <c r="HAS4" s="567"/>
      <c r="HAT4" s="567"/>
      <c r="HAU4" s="567"/>
      <c r="HAV4" s="567"/>
      <c r="HAW4" s="568"/>
      <c r="HAX4" s="568"/>
      <c r="HAY4" s="569"/>
      <c r="HAZ4" s="569"/>
      <c r="HBA4" s="569"/>
      <c r="HBB4" s="569"/>
      <c r="HBC4" s="569"/>
      <c r="HBE4" s="570"/>
      <c r="HBF4" s="570"/>
      <c r="HBG4" s="570"/>
      <c r="HBH4" s="570"/>
      <c r="HBI4" s="571"/>
      <c r="HBJ4" s="571"/>
      <c r="HBK4" s="571"/>
      <c r="HBL4" s="571"/>
      <c r="HBM4" s="571"/>
      <c r="HBN4" s="571"/>
      <c r="HBO4" s="567"/>
      <c r="HBP4" s="567"/>
      <c r="HBQ4" s="567"/>
      <c r="HBR4" s="567"/>
      <c r="HBS4" s="567"/>
      <c r="HBT4" s="567"/>
      <c r="HBU4" s="567"/>
      <c r="HBV4" s="567"/>
      <c r="HBW4" s="568"/>
      <c r="HBX4" s="568"/>
      <c r="HBY4" s="569"/>
      <c r="HBZ4" s="569"/>
      <c r="HCA4" s="569"/>
      <c r="HCB4" s="569"/>
      <c r="HCC4" s="569"/>
      <c r="HCE4" s="570"/>
      <c r="HCF4" s="570"/>
      <c r="HCG4" s="570"/>
      <c r="HCH4" s="570"/>
      <c r="HCI4" s="571"/>
      <c r="HCJ4" s="571"/>
      <c r="HCK4" s="571"/>
      <c r="HCL4" s="571"/>
      <c r="HCM4" s="571"/>
      <c r="HCN4" s="571"/>
      <c r="HCO4" s="567"/>
      <c r="HCP4" s="567"/>
      <c r="HCQ4" s="567"/>
      <c r="HCR4" s="567"/>
      <c r="HCS4" s="567"/>
      <c r="HCT4" s="567"/>
      <c r="HCU4" s="567"/>
      <c r="HCV4" s="567"/>
      <c r="HCW4" s="568"/>
      <c r="HCX4" s="568"/>
      <c r="HCY4" s="569"/>
      <c r="HCZ4" s="569"/>
      <c r="HDA4" s="569"/>
      <c r="HDB4" s="569"/>
      <c r="HDC4" s="569"/>
      <c r="HDE4" s="570"/>
      <c r="HDF4" s="570"/>
      <c r="HDG4" s="570"/>
      <c r="HDH4" s="570"/>
      <c r="HDI4" s="571"/>
      <c r="HDJ4" s="571"/>
      <c r="HDK4" s="571"/>
      <c r="HDL4" s="571"/>
      <c r="HDM4" s="571"/>
      <c r="HDN4" s="571"/>
      <c r="HDO4" s="567"/>
      <c r="HDP4" s="567"/>
      <c r="HDQ4" s="567"/>
      <c r="HDR4" s="567"/>
      <c r="HDS4" s="567"/>
      <c r="HDT4" s="567"/>
      <c r="HDU4" s="567"/>
      <c r="HDV4" s="567"/>
      <c r="HDW4" s="568"/>
      <c r="HDX4" s="568"/>
      <c r="HDY4" s="569"/>
      <c r="HDZ4" s="569"/>
      <c r="HEA4" s="569"/>
      <c r="HEB4" s="569"/>
      <c r="HEC4" s="569"/>
      <c r="HEE4" s="570"/>
      <c r="HEF4" s="570"/>
      <c r="HEG4" s="570"/>
      <c r="HEH4" s="570"/>
      <c r="HEI4" s="571"/>
      <c r="HEJ4" s="571"/>
      <c r="HEK4" s="571"/>
      <c r="HEL4" s="571"/>
      <c r="HEM4" s="571"/>
      <c r="HEN4" s="571"/>
      <c r="HEO4" s="567"/>
      <c r="HEP4" s="567"/>
      <c r="HEQ4" s="567"/>
      <c r="HER4" s="567"/>
      <c r="HES4" s="567"/>
      <c r="HET4" s="567"/>
      <c r="HEU4" s="567"/>
      <c r="HEV4" s="567"/>
      <c r="HEW4" s="568"/>
      <c r="HEX4" s="568"/>
      <c r="HEY4" s="569"/>
      <c r="HEZ4" s="569"/>
      <c r="HFA4" s="569"/>
      <c r="HFB4" s="569"/>
      <c r="HFC4" s="569"/>
      <c r="HFE4" s="570"/>
      <c r="HFF4" s="570"/>
      <c r="HFG4" s="570"/>
      <c r="HFH4" s="570"/>
      <c r="HFI4" s="571"/>
      <c r="HFJ4" s="571"/>
      <c r="HFK4" s="571"/>
      <c r="HFL4" s="571"/>
      <c r="HFM4" s="571"/>
      <c r="HFN4" s="571"/>
      <c r="HFO4" s="567"/>
      <c r="HFP4" s="567"/>
      <c r="HFQ4" s="567"/>
      <c r="HFR4" s="567"/>
      <c r="HFS4" s="567"/>
      <c r="HFT4" s="567"/>
      <c r="HFU4" s="567"/>
      <c r="HFV4" s="567"/>
      <c r="HFW4" s="568"/>
      <c r="HFX4" s="568"/>
      <c r="HFY4" s="569"/>
      <c r="HFZ4" s="569"/>
      <c r="HGA4" s="569"/>
      <c r="HGB4" s="569"/>
      <c r="HGC4" s="569"/>
      <c r="HGE4" s="570"/>
      <c r="HGF4" s="570"/>
      <c r="HGG4" s="570"/>
      <c r="HGH4" s="570"/>
      <c r="HGI4" s="571"/>
      <c r="HGJ4" s="571"/>
      <c r="HGK4" s="571"/>
      <c r="HGL4" s="571"/>
      <c r="HGM4" s="571"/>
      <c r="HGN4" s="571"/>
      <c r="HGO4" s="567"/>
      <c r="HGP4" s="567"/>
      <c r="HGQ4" s="567"/>
      <c r="HGR4" s="567"/>
      <c r="HGS4" s="567"/>
      <c r="HGT4" s="567"/>
      <c r="HGU4" s="567"/>
      <c r="HGV4" s="567"/>
      <c r="HGW4" s="568"/>
      <c r="HGX4" s="568"/>
      <c r="HGY4" s="569"/>
      <c r="HGZ4" s="569"/>
      <c r="HHA4" s="569"/>
      <c r="HHB4" s="569"/>
      <c r="HHC4" s="569"/>
      <c r="HHE4" s="570"/>
      <c r="HHF4" s="570"/>
      <c r="HHG4" s="570"/>
      <c r="HHH4" s="570"/>
      <c r="HHI4" s="571"/>
      <c r="HHJ4" s="571"/>
      <c r="HHK4" s="571"/>
      <c r="HHL4" s="571"/>
      <c r="HHM4" s="571"/>
      <c r="HHN4" s="571"/>
      <c r="HHO4" s="567"/>
      <c r="HHP4" s="567"/>
      <c r="HHQ4" s="567"/>
      <c r="HHR4" s="567"/>
      <c r="HHS4" s="567"/>
      <c r="HHT4" s="567"/>
      <c r="HHU4" s="567"/>
      <c r="HHV4" s="567"/>
      <c r="HHW4" s="568"/>
      <c r="HHX4" s="568"/>
      <c r="HHY4" s="569"/>
      <c r="HHZ4" s="569"/>
      <c r="HIA4" s="569"/>
      <c r="HIB4" s="569"/>
      <c r="HIC4" s="569"/>
      <c r="HIE4" s="570"/>
      <c r="HIF4" s="570"/>
      <c r="HIG4" s="570"/>
      <c r="HIH4" s="570"/>
      <c r="HII4" s="571"/>
      <c r="HIJ4" s="571"/>
      <c r="HIK4" s="571"/>
      <c r="HIL4" s="571"/>
      <c r="HIM4" s="571"/>
      <c r="HIN4" s="571"/>
      <c r="HIO4" s="567"/>
      <c r="HIP4" s="567"/>
      <c r="HIQ4" s="567"/>
      <c r="HIR4" s="567"/>
      <c r="HIS4" s="567"/>
      <c r="HIT4" s="567"/>
      <c r="HIU4" s="567"/>
      <c r="HIV4" s="567"/>
      <c r="HIW4" s="568"/>
      <c r="HIX4" s="568"/>
      <c r="HIY4" s="569"/>
      <c r="HIZ4" s="569"/>
      <c r="HJA4" s="569"/>
      <c r="HJB4" s="569"/>
      <c r="HJC4" s="569"/>
      <c r="HJE4" s="570"/>
      <c r="HJF4" s="570"/>
      <c r="HJG4" s="570"/>
      <c r="HJH4" s="570"/>
      <c r="HJI4" s="571"/>
      <c r="HJJ4" s="571"/>
      <c r="HJK4" s="571"/>
      <c r="HJL4" s="571"/>
      <c r="HJM4" s="571"/>
      <c r="HJN4" s="571"/>
      <c r="HJO4" s="567"/>
      <c r="HJP4" s="567"/>
      <c r="HJQ4" s="567"/>
      <c r="HJR4" s="567"/>
      <c r="HJS4" s="567"/>
      <c r="HJT4" s="567"/>
      <c r="HJU4" s="567"/>
      <c r="HJV4" s="567"/>
      <c r="HJW4" s="568"/>
      <c r="HJX4" s="568"/>
      <c r="HJY4" s="569"/>
      <c r="HJZ4" s="569"/>
      <c r="HKA4" s="569"/>
      <c r="HKB4" s="569"/>
      <c r="HKC4" s="569"/>
      <c r="HKE4" s="570"/>
      <c r="HKF4" s="570"/>
      <c r="HKG4" s="570"/>
      <c r="HKH4" s="570"/>
      <c r="HKI4" s="571"/>
      <c r="HKJ4" s="571"/>
      <c r="HKK4" s="571"/>
      <c r="HKL4" s="571"/>
      <c r="HKM4" s="571"/>
      <c r="HKN4" s="571"/>
      <c r="HKO4" s="567"/>
      <c r="HKP4" s="567"/>
      <c r="HKQ4" s="567"/>
      <c r="HKR4" s="567"/>
      <c r="HKS4" s="567"/>
      <c r="HKT4" s="567"/>
      <c r="HKU4" s="567"/>
      <c r="HKV4" s="567"/>
      <c r="HKW4" s="568"/>
      <c r="HKX4" s="568"/>
      <c r="HKY4" s="569"/>
      <c r="HKZ4" s="569"/>
      <c r="HLA4" s="569"/>
      <c r="HLB4" s="569"/>
      <c r="HLC4" s="569"/>
      <c r="HLE4" s="570"/>
      <c r="HLF4" s="570"/>
      <c r="HLG4" s="570"/>
      <c r="HLH4" s="570"/>
      <c r="HLI4" s="571"/>
      <c r="HLJ4" s="571"/>
      <c r="HLK4" s="571"/>
      <c r="HLL4" s="571"/>
      <c r="HLM4" s="571"/>
      <c r="HLN4" s="571"/>
      <c r="HLO4" s="567"/>
      <c r="HLP4" s="567"/>
      <c r="HLQ4" s="567"/>
      <c r="HLR4" s="567"/>
      <c r="HLS4" s="567"/>
      <c r="HLT4" s="567"/>
      <c r="HLU4" s="567"/>
      <c r="HLV4" s="567"/>
      <c r="HLW4" s="568"/>
      <c r="HLX4" s="568"/>
      <c r="HLY4" s="569"/>
      <c r="HLZ4" s="569"/>
      <c r="HMA4" s="569"/>
      <c r="HMB4" s="569"/>
      <c r="HMC4" s="569"/>
      <c r="HME4" s="570"/>
      <c r="HMF4" s="570"/>
      <c r="HMG4" s="570"/>
      <c r="HMH4" s="570"/>
      <c r="HMI4" s="571"/>
      <c r="HMJ4" s="571"/>
      <c r="HMK4" s="571"/>
      <c r="HML4" s="571"/>
      <c r="HMM4" s="571"/>
      <c r="HMN4" s="571"/>
      <c r="HMO4" s="567"/>
      <c r="HMP4" s="567"/>
      <c r="HMQ4" s="567"/>
      <c r="HMR4" s="567"/>
      <c r="HMS4" s="567"/>
      <c r="HMT4" s="567"/>
      <c r="HMU4" s="567"/>
      <c r="HMV4" s="567"/>
      <c r="HMW4" s="568"/>
      <c r="HMX4" s="568"/>
      <c r="HMY4" s="569"/>
      <c r="HMZ4" s="569"/>
      <c r="HNA4" s="569"/>
      <c r="HNB4" s="569"/>
      <c r="HNC4" s="569"/>
      <c r="HNE4" s="570"/>
      <c r="HNF4" s="570"/>
      <c r="HNG4" s="570"/>
      <c r="HNH4" s="570"/>
      <c r="HNI4" s="571"/>
      <c r="HNJ4" s="571"/>
      <c r="HNK4" s="571"/>
      <c r="HNL4" s="571"/>
      <c r="HNM4" s="571"/>
      <c r="HNN4" s="571"/>
      <c r="HNO4" s="567"/>
      <c r="HNP4" s="567"/>
      <c r="HNQ4" s="567"/>
      <c r="HNR4" s="567"/>
      <c r="HNS4" s="567"/>
      <c r="HNT4" s="567"/>
      <c r="HNU4" s="567"/>
      <c r="HNV4" s="567"/>
      <c r="HNW4" s="568"/>
      <c r="HNX4" s="568"/>
      <c r="HNY4" s="569"/>
      <c r="HNZ4" s="569"/>
      <c r="HOA4" s="569"/>
      <c r="HOB4" s="569"/>
      <c r="HOC4" s="569"/>
      <c r="HOE4" s="570"/>
      <c r="HOF4" s="570"/>
      <c r="HOG4" s="570"/>
      <c r="HOH4" s="570"/>
      <c r="HOI4" s="571"/>
      <c r="HOJ4" s="571"/>
      <c r="HOK4" s="571"/>
      <c r="HOL4" s="571"/>
      <c r="HOM4" s="571"/>
      <c r="HON4" s="571"/>
      <c r="HOO4" s="567"/>
      <c r="HOP4" s="567"/>
      <c r="HOQ4" s="567"/>
      <c r="HOR4" s="567"/>
      <c r="HOS4" s="567"/>
      <c r="HOT4" s="567"/>
      <c r="HOU4" s="567"/>
      <c r="HOV4" s="567"/>
      <c r="HOW4" s="568"/>
      <c r="HOX4" s="568"/>
      <c r="HOY4" s="569"/>
      <c r="HOZ4" s="569"/>
      <c r="HPA4" s="569"/>
      <c r="HPB4" s="569"/>
      <c r="HPC4" s="569"/>
      <c r="HPE4" s="570"/>
      <c r="HPF4" s="570"/>
      <c r="HPG4" s="570"/>
      <c r="HPH4" s="570"/>
      <c r="HPI4" s="571"/>
      <c r="HPJ4" s="571"/>
      <c r="HPK4" s="571"/>
      <c r="HPL4" s="571"/>
      <c r="HPM4" s="571"/>
      <c r="HPN4" s="571"/>
      <c r="HPO4" s="567"/>
      <c r="HPP4" s="567"/>
      <c r="HPQ4" s="567"/>
      <c r="HPR4" s="567"/>
      <c r="HPS4" s="567"/>
      <c r="HPT4" s="567"/>
      <c r="HPU4" s="567"/>
      <c r="HPV4" s="567"/>
      <c r="HPW4" s="568"/>
      <c r="HPX4" s="568"/>
      <c r="HPY4" s="569"/>
      <c r="HPZ4" s="569"/>
      <c r="HQA4" s="569"/>
      <c r="HQB4" s="569"/>
      <c r="HQC4" s="569"/>
      <c r="HQE4" s="570"/>
      <c r="HQF4" s="570"/>
      <c r="HQG4" s="570"/>
      <c r="HQH4" s="570"/>
      <c r="HQI4" s="571"/>
      <c r="HQJ4" s="571"/>
      <c r="HQK4" s="571"/>
      <c r="HQL4" s="571"/>
      <c r="HQM4" s="571"/>
      <c r="HQN4" s="571"/>
      <c r="HQO4" s="567"/>
      <c r="HQP4" s="567"/>
      <c r="HQQ4" s="567"/>
      <c r="HQR4" s="567"/>
      <c r="HQS4" s="567"/>
      <c r="HQT4" s="567"/>
      <c r="HQU4" s="567"/>
      <c r="HQV4" s="567"/>
      <c r="HQW4" s="568"/>
      <c r="HQX4" s="568"/>
      <c r="HQY4" s="569"/>
      <c r="HQZ4" s="569"/>
      <c r="HRA4" s="569"/>
      <c r="HRB4" s="569"/>
      <c r="HRC4" s="569"/>
      <c r="HRE4" s="570"/>
      <c r="HRF4" s="570"/>
      <c r="HRG4" s="570"/>
      <c r="HRH4" s="570"/>
      <c r="HRI4" s="571"/>
      <c r="HRJ4" s="571"/>
      <c r="HRK4" s="571"/>
      <c r="HRL4" s="571"/>
      <c r="HRM4" s="571"/>
      <c r="HRN4" s="571"/>
      <c r="HRO4" s="567"/>
      <c r="HRP4" s="567"/>
      <c r="HRQ4" s="567"/>
      <c r="HRR4" s="567"/>
      <c r="HRS4" s="567"/>
      <c r="HRT4" s="567"/>
      <c r="HRU4" s="567"/>
      <c r="HRV4" s="567"/>
      <c r="HRW4" s="568"/>
      <c r="HRX4" s="568"/>
      <c r="HRY4" s="569"/>
      <c r="HRZ4" s="569"/>
      <c r="HSA4" s="569"/>
      <c r="HSB4" s="569"/>
      <c r="HSC4" s="569"/>
      <c r="HSE4" s="570"/>
      <c r="HSF4" s="570"/>
      <c r="HSG4" s="570"/>
      <c r="HSH4" s="570"/>
      <c r="HSI4" s="571"/>
      <c r="HSJ4" s="571"/>
      <c r="HSK4" s="571"/>
      <c r="HSL4" s="571"/>
      <c r="HSM4" s="571"/>
      <c r="HSN4" s="571"/>
      <c r="HSO4" s="567"/>
      <c r="HSP4" s="567"/>
      <c r="HSQ4" s="567"/>
      <c r="HSR4" s="567"/>
      <c r="HSS4" s="567"/>
      <c r="HST4" s="567"/>
      <c r="HSU4" s="567"/>
      <c r="HSV4" s="567"/>
      <c r="HSW4" s="568"/>
      <c r="HSX4" s="568"/>
      <c r="HSY4" s="569"/>
      <c r="HSZ4" s="569"/>
      <c r="HTA4" s="569"/>
      <c r="HTB4" s="569"/>
      <c r="HTC4" s="569"/>
      <c r="HTE4" s="570"/>
      <c r="HTF4" s="570"/>
      <c r="HTG4" s="570"/>
      <c r="HTH4" s="570"/>
      <c r="HTI4" s="571"/>
      <c r="HTJ4" s="571"/>
      <c r="HTK4" s="571"/>
      <c r="HTL4" s="571"/>
      <c r="HTM4" s="571"/>
      <c r="HTN4" s="571"/>
      <c r="HTO4" s="567"/>
      <c r="HTP4" s="567"/>
      <c r="HTQ4" s="567"/>
      <c r="HTR4" s="567"/>
      <c r="HTS4" s="567"/>
      <c r="HTT4" s="567"/>
      <c r="HTU4" s="567"/>
      <c r="HTV4" s="567"/>
      <c r="HTW4" s="568"/>
      <c r="HTX4" s="568"/>
      <c r="HTY4" s="569"/>
      <c r="HTZ4" s="569"/>
      <c r="HUA4" s="569"/>
      <c r="HUB4" s="569"/>
      <c r="HUC4" s="569"/>
      <c r="HUE4" s="570"/>
      <c r="HUF4" s="570"/>
      <c r="HUG4" s="570"/>
      <c r="HUH4" s="570"/>
      <c r="HUI4" s="571"/>
      <c r="HUJ4" s="571"/>
      <c r="HUK4" s="571"/>
      <c r="HUL4" s="571"/>
      <c r="HUM4" s="571"/>
      <c r="HUN4" s="571"/>
      <c r="HUO4" s="567"/>
      <c r="HUP4" s="567"/>
      <c r="HUQ4" s="567"/>
      <c r="HUR4" s="567"/>
      <c r="HUS4" s="567"/>
      <c r="HUT4" s="567"/>
      <c r="HUU4" s="567"/>
      <c r="HUV4" s="567"/>
      <c r="HUW4" s="568"/>
      <c r="HUX4" s="568"/>
      <c r="HUY4" s="569"/>
      <c r="HUZ4" s="569"/>
      <c r="HVA4" s="569"/>
      <c r="HVB4" s="569"/>
      <c r="HVC4" s="569"/>
      <c r="HVE4" s="570"/>
      <c r="HVF4" s="570"/>
      <c r="HVG4" s="570"/>
      <c r="HVH4" s="570"/>
      <c r="HVI4" s="571"/>
      <c r="HVJ4" s="571"/>
      <c r="HVK4" s="571"/>
      <c r="HVL4" s="571"/>
      <c r="HVM4" s="571"/>
      <c r="HVN4" s="571"/>
      <c r="HVO4" s="567"/>
      <c r="HVP4" s="567"/>
      <c r="HVQ4" s="567"/>
      <c r="HVR4" s="567"/>
      <c r="HVS4" s="567"/>
      <c r="HVT4" s="567"/>
      <c r="HVU4" s="567"/>
      <c r="HVV4" s="567"/>
      <c r="HVW4" s="568"/>
      <c r="HVX4" s="568"/>
      <c r="HVY4" s="569"/>
      <c r="HVZ4" s="569"/>
      <c r="HWA4" s="569"/>
      <c r="HWB4" s="569"/>
      <c r="HWC4" s="569"/>
      <c r="HWE4" s="570"/>
      <c r="HWF4" s="570"/>
      <c r="HWG4" s="570"/>
      <c r="HWH4" s="570"/>
      <c r="HWI4" s="571"/>
      <c r="HWJ4" s="571"/>
      <c r="HWK4" s="571"/>
      <c r="HWL4" s="571"/>
      <c r="HWM4" s="571"/>
      <c r="HWN4" s="571"/>
      <c r="HWO4" s="567"/>
      <c r="HWP4" s="567"/>
      <c r="HWQ4" s="567"/>
      <c r="HWR4" s="567"/>
      <c r="HWS4" s="567"/>
      <c r="HWT4" s="567"/>
      <c r="HWU4" s="567"/>
      <c r="HWV4" s="567"/>
      <c r="HWW4" s="568"/>
      <c r="HWX4" s="568"/>
      <c r="HWY4" s="569"/>
      <c r="HWZ4" s="569"/>
      <c r="HXA4" s="569"/>
      <c r="HXB4" s="569"/>
      <c r="HXC4" s="569"/>
      <c r="HXE4" s="570"/>
      <c r="HXF4" s="570"/>
      <c r="HXG4" s="570"/>
      <c r="HXH4" s="570"/>
      <c r="HXI4" s="571"/>
      <c r="HXJ4" s="571"/>
      <c r="HXK4" s="571"/>
      <c r="HXL4" s="571"/>
      <c r="HXM4" s="571"/>
      <c r="HXN4" s="571"/>
      <c r="HXO4" s="567"/>
      <c r="HXP4" s="567"/>
      <c r="HXQ4" s="567"/>
      <c r="HXR4" s="567"/>
      <c r="HXS4" s="567"/>
      <c r="HXT4" s="567"/>
      <c r="HXU4" s="567"/>
      <c r="HXV4" s="567"/>
      <c r="HXW4" s="568"/>
      <c r="HXX4" s="568"/>
      <c r="HXY4" s="569"/>
      <c r="HXZ4" s="569"/>
      <c r="HYA4" s="569"/>
      <c r="HYB4" s="569"/>
      <c r="HYC4" s="569"/>
      <c r="HYE4" s="570"/>
      <c r="HYF4" s="570"/>
      <c r="HYG4" s="570"/>
      <c r="HYH4" s="570"/>
      <c r="HYI4" s="571"/>
      <c r="HYJ4" s="571"/>
      <c r="HYK4" s="571"/>
      <c r="HYL4" s="571"/>
      <c r="HYM4" s="571"/>
      <c r="HYN4" s="571"/>
      <c r="HYO4" s="567"/>
      <c r="HYP4" s="567"/>
      <c r="HYQ4" s="567"/>
      <c r="HYR4" s="567"/>
      <c r="HYS4" s="567"/>
      <c r="HYT4" s="567"/>
      <c r="HYU4" s="567"/>
      <c r="HYV4" s="567"/>
      <c r="HYW4" s="568"/>
      <c r="HYX4" s="568"/>
      <c r="HYY4" s="569"/>
      <c r="HYZ4" s="569"/>
      <c r="HZA4" s="569"/>
      <c r="HZB4" s="569"/>
      <c r="HZC4" s="569"/>
      <c r="HZE4" s="570"/>
      <c r="HZF4" s="570"/>
      <c r="HZG4" s="570"/>
      <c r="HZH4" s="570"/>
      <c r="HZI4" s="571"/>
      <c r="HZJ4" s="571"/>
      <c r="HZK4" s="571"/>
      <c r="HZL4" s="571"/>
      <c r="HZM4" s="571"/>
      <c r="HZN4" s="571"/>
      <c r="HZO4" s="567"/>
      <c r="HZP4" s="567"/>
      <c r="HZQ4" s="567"/>
      <c r="HZR4" s="567"/>
      <c r="HZS4" s="567"/>
      <c r="HZT4" s="567"/>
      <c r="HZU4" s="567"/>
      <c r="HZV4" s="567"/>
      <c r="HZW4" s="568"/>
      <c r="HZX4" s="568"/>
      <c r="HZY4" s="569"/>
      <c r="HZZ4" s="569"/>
      <c r="IAA4" s="569"/>
      <c r="IAB4" s="569"/>
      <c r="IAC4" s="569"/>
      <c r="IAE4" s="570"/>
      <c r="IAF4" s="570"/>
      <c r="IAG4" s="570"/>
      <c r="IAH4" s="570"/>
      <c r="IAI4" s="571"/>
      <c r="IAJ4" s="571"/>
      <c r="IAK4" s="571"/>
      <c r="IAL4" s="571"/>
      <c r="IAM4" s="571"/>
      <c r="IAN4" s="571"/>
      <c r="IAO4" s="567"/>
      <c r="IAP4" s="567"/>
      <c r="IAQ4" s="567"/>
      <c r="IAR4" s="567"/>
      <c r="IAS4" s="567"/>
      <c r="IAT4" s="567"/>
      <c r="IAU4" s="567"/>
      <c r="IAV4" s="567"/>
      <c r="IAW4" s="568"/>
      <c r="IAX4" s="568"/>
      <c r="IAY4" s="569"/>
      <c r="IAZ4" s="569"/>
      <c r="IBA4" s="569"/>
      <c r="IBB4" s="569"/>
      <c r="IBC4" s="569"/>
      <c r="IBE4" s="570"/>
      <c r="IBF4" s="570"/>
      <c r="IBG4" s="570"/>
      <c r="IBH4" s="570"/>
      <c r="IBI4" s="571"/>
      <c r="IBJ4" s="571"/>
      <c r="IBK4" s="571"/>
      <c r="IBL4" s="571"/>
      <c r="IBM4" s="571"/>
      <c r="IBN4" s="571"/>
      <c r="IBO4" s="567"/>
      <c r="IBP4" s="567"/>
      <c r="IBQ4" s="567"/>
      <c r="IBR4" s="567"/>
      <c r="IBS4" s="567"/>
      <c r="IBT4" s="567"/>
      <c r="IBU4" s="567"/>
      <c r="IBV4" s="567"/>
      <c r="IBW4" s="568"/>
      <c r="IBX4" s="568"/>
      <c r="IBY4" s="569"/>
      <c r="IBZ4" s="569"/>
      <c r="ICA4" s="569"/>
      <c r="ICB4" s="569"/>
      <c r="ICC4" s="569"/>
      <c r="ICE4" s="570"/>
      <c r="ICF4" s="570"/>
      <c r="ICG4" s="570"/>
      <c r="ICH4" s="570"/>
      <c r="ICI4" s="571"/>
      <c r="ICJ4" s="571"/>
      <c r="ICK4" s="571"/>
      <c r="ICL4" s="571"/>
      <c r="ICM4" s="571"/>
      <c r="ICN4" s="571"/>
      <c r="ICO4" s="567"/>
      <c r="ICP4" s="567"/>
      <c r="ICQ4" s="567"/>
      <c r="ICR4" s="567"/>
      <c r="ICS4" s="567"/>
      <c r="ICT4" s="567"/>
      <c r="ICU4" s="567"/>
      <c r="ICV4" s="567"/>
      <c r="ICW4" s="568"/>
      <c r="ICX4" s="568"/>
      <c r="ICY4" s="569"/>
      <c r="ICZ4" s="569"/>
      <c r="IDA4" s="569"/>
      <c r="IDB4" s="569"/>
      <c r="IDC4" s="569"/>
      <c r="IDE4" s="570"/>
      <c r="IDF4" s="570"/>
      <c r="IDG4" s="570"/>
      <c r="IDH4" s="570"/>
      <c r="IDI4" s="571"/>
      <c r="IDJ4" s="571"/>
      <c r="IDK4" s="571"/>
      <c r="IDL4" s="571"/>
      <c r="IDM4" s="571"/>
      <c r="IDN4" s="571"/>
      <c r="IDO4" s="567"/>
      <c r="IDP4" s="567"/>
      <c r="IDQ4" s="567"/>
      <c r="IDR4" s="567"/>
      <c r="IDS4" s="567"/>
      <c r="IDT4" s="567"/>
      <c r="IDU4" s="567"/>
      <c r="IDV4" s="567"/>
      <c r="IDW4" s="568"/>
      <c r="IDX4" s="568"/>
      <c r="IDY4" s="569"/>
      <c r="IDZ4" s="569"/>
      <c r="IEA4" s="569"/>
      <c r="IEB4" s="569"/>
      <c r="IEC4" s="569"/>
      <c r="IEE4" s="570"/>
      <c r="IEF4" s="570"/>
      <c r="IEG4" s="570"/>
      <c r="IEH4" s="570"/>
      <c r="IEI4" s="571"/>
      <c r="IEJ4" s="571"/>
      <c r="IEK4" s="571"/>
      <c r="IEL4" s="571"/>
      <c r="IEM4" s="571"/>
      <c r="IEN4" s="571"/>
      <c r="IEO4" s="567"/>
      <c r="IEP4" s="567"/>
      <c r="IEQ4" s="567"/>
      <c r="IER4" s="567"/>
      <c r="IES4" s="567"/>
      <c r="IET4" s="567"/>
      <c r="IEU4" s="567"/>
      <c r="IEV4" s="567"/>
      <c r="IEW4" s="568"/>
      <c r="IEX4" s="568"/>
      <c r="IEY4" s="569"/>
      <c r="IEZ4" s="569"/>
      <c r="IFA4" s="569"/>
      <c r="IFB4" s="569"/>
      <c r="IFC4" s="569"/>
      <c r="IFE4" s="570"/>
      <c r="IFF4" s="570"/>
      <c r="IFG4" s="570"/>
      <c r="IFH4" s="570"/>
      <c r="IFI4" s="571"/>
      <c r="IFJ4" s="571"/>
      <c r="IFK4" s="571"/>
      <c r="IFL4" s="571"/>
      <c r="IFM4" s="571"/>
      <c r="IFN4" s="571"/>
      <c r="IFO4" s="567"/>
      <c r="IFP4" s="567"/>
      <c r="IFQ4" s="567"/>
      <c r="IFR4" s="567"/>
      <c r="IFS4" s="567"/>
      <c r="IFT4" s="567"/>
      <c r="IFU4" s="567"/>
      <c r="IFV4" s="567"/>
      <c r="IFW4" s="568"/>
      <c r="IFX4" s="568"/>
      <c r="IFY4" s="569"/>
      <c r="IFZ4" s="569"/>
      <c r="IGA4" s="569"/>
      <c r="IGB4" s="569"/>
      <c r="IGC4" s="569"/>
      <c r="IGE4" s="570"/>
      <c r="IGF4" s="570"/>
      <c r="IGG4" s="570"/>
      <c r="IGH4" s="570"/>
      <c r="IGI4" s="571"/>
      <c r="IGJ4" s="571"/>
      <c r="IGK4" s="571"/>
      <c r="IGL4" s="571"/>
      <c r="IGM4" s="571"/>
      <c r="IGN4" s="571"/>
      <c r="IGO4" s="567"/>
      <c r="IGP4" s="567"/>
      <c r="IGQ4" s="567"/>
      <c r="IGR4" s="567"/>
      <c r="IGS4" s="567"/>
      <c r="IGT4" s="567"/>
      <c r="IGU4" s="567"/>
      <c r="IGV4" s="567"/>
      <c r="IGW4" s="568"/>
      <c r="IGX4" s="568"/>
      <c r="IGY4" s="569"/>
      <c r="IGZ4" s="569"/>
      <c r="IHA4" s="569"/>
      <c r="IHB4" s="569"/>
      <c r="IHC4" s="569"/>
      <c r="IHE4" s="570"/>
      <c r="IHF4" s="570"/>
      <c r="IHG4" s="570"/>
      <c r="IHH4" s="570"/>
      <c r="IHI4" s="571"/>
      <c r="IHJ4" s="571"/>
      <c r="IHK4" s="571"/>
      <c r="IHL4" s="571"/>
      <c r="IHM4" s="571"/>
      <c r="IHN4" s="571"/>
      <c r="IHO4" s="567"/>
      <c r="IHP4" s="567"/>
      <c r="IHQ4" s="567"/>
      <c r="IHR4" s="567"/>
      <c r="IHS4" s="567"/>
      <c r="IHT4" s="567"/>
      <c r="IHU4" s="567"/>
      <c r="IHV4" s="567"/>
      <c r="IHW4" s="568"/>
      <c r="IHX4" s="568"/>
      <c r="IHY4" s="569"/>
      <c r="IHZ4" s="569"/>
      <c r="IIA4" s="569"/>
      <c r="IIB4" s="569"/>
      <c r="IIC4" s="569"/>
      <c r="IIE4" s="570"/>
      <c r="IIF4" s="570"/>
      <c r="IIG4" s="570"/>
      <c r="IIH4" s="570"/>
      <c r="III4" s="571"/>
      <c r="IIJ4" s="571"/>
      <c r="IIK4" s="571"/>
      <c r="IIL4" s="571"/>
      <c r="IIM4" s="571"/>
      <c r="IIN4" s="571"/>
      <c r="IIO4" s="567"/>
      <c r="IIP4" s="567"/>
      <c r="IIQ4" s="567"/>
      <c r="IIR4" s="567"/>
      <c r="IIS4" s="567"/>
      <c r="IIT4" s="567"/>
      <c r="IIU4" s="567"/>
      <c r="IIV4" s="567"/>
      <c r="IIW4" s="568"/>
      <c r="IIX4" s="568"/>
      <c r="IIY4" s="569"/>
      <c r="IIZ4" s="569"/>
      <c r="IJA4" s="569"/>
      <c r="IJB4" s="569"/>
      <c r="IJC4" s="569"/>
      <c r="IJE4" s="570"/>
      <c r="IJF4" s="570"/>
      <c r="IJG4" s="570"/>
      <c r="IJH4" s="570"/>
      <c r="IJI4" s="571"/>
      <c r="IJJ4" s="571"/>
      <c r="IJK4" s="571"/>
      <c r="IJL4" s="571"/>
      <c r="IJM4" s="571"/>
      <c r="IJN4" s="571"/>
      <c r="IJO4" s="567"/>
      <c r="IJP4" s="567"/>
      <c r="IJQ4" s="567"/>
      <c r="IJR4" s="567"/>
      <c r="IJS4" s="567"/>
      <c r="IJT4" s="567"/>
      <c r="IJU4" s="567"/>
      <c r="IJV4" s="567"/>
      <c r="IJW4" s="568"/>
      <c r="IJX4" s="568"/>
      <c r="IJY4" s="569"/>
      <c r="IJZ4" s="569"/>
      <c r="IKA4" s="569"/>
      <c r="IKB4" s="569"/>
      <c r="IKC4" s="569"/>
      <c r="IKE4" s="570"/>
      <c r="IKF4" s="570"/>
      <c r="IKG4" s="570"/>
      <c r="IKH4" s="570"/>
      <c r="IKI4" s="571"/>
      <c r="IKJ4" s="571"/>
      <c r="IKK4" s="571"/>
      <c r="IKL4" s="571"/>
      <c r="IKM4" s="571"/>
      <c r="IKN4" s="571"/>
      <c r="IKO4" s="567"/>
      <c r="IKP4" s="567"/>
      <c r="IKQ4" s="567"/>
      <c r="IKR4" s="567"/>
      <c r="IKS4" s="567"/>
      <c r="IKT4" s="567"/>
      <c r="IKU4" s="567"/>
      <c r="IKV4" s="567"/>
      <c r="IKW4" s="568"/>
      <c r="IKX4" s="568"/>
      <c r="IKY4" s="569"/>
      <c r="IKZ4" s="569"/>
      <c r="ILA4" s="569"/>
      <c r="ILB4" s="569"/>
      <c r="ILC4" s="569"/>
      <c r="ILE4" s="570"/>
      <c r="ILF4" s="570"/>
      <c r="ILG4" s="570"/>
      <c r="ILH4" s="570"/>
      <c r="ILI4" s="571"/>
      <c r="ILJ4" s="571"/>
      <c r="ILK4" s="571"/>
      <c r="ILL4" s="571"/>
      <c r="ILM4" s="571"/>
      <c r="ILN4" s="571"/>
      <c r="ILO4" s="567"/>
      <c r="ILP4" s="567"/>
      <c r="ILQ4" s="567"/>
      <c r="ILR4" s="567"/>
      <c r="ILS4" s="567"/>
      <c r="ILT4" s="567"/>
      <c r="ILU4" s="567"/>
      <c r="ILV4" s="567"/>
      <c r="ILW4" s="568"/>
      <c r="ILX4" s="568"/>
      <c r="ILY4" s="569"/>
      <c r="ILZ4" s="569"/>
      <c r="IMA4" s="569"/>
      <c r="IMB4" s="569"/>
      <c r="IMC4" s="569"/>
      <c r="IME4" s="570"/>
      <c r="IMF4" s="570"/>
      <c r="IMG4" s="570"/>
      <c r="IMH4" s="570"/>
      <c r="IMI4" s="571"/>
      <c r="IMJ4" s="571"/>
      <c r="IMK4" s="571"/>
      <c r="IML4" s="571"/>
      <c r="IMM4" s="571"/>
      <c r="IMN4" s="571"/>
      <c r="IMO4" s="567"/>
      <c r="IMP4" s="567"/>
      <c r="IMQ4" s="567"/>
      <c r="IMR4" s="567"/>
      <c r="IMS4" s="567"/>
      <c r="IMT4" s="567"/>
      <c r="IMU4" s="567"/>
      <c r="IMV4" s="567"/>
      <c r="IMW4" s="568"/>
      <c r="IMX4" s="568"/>
      <c r="IMY4" s="569"/>
      <c r="IMZ4" s="569"/>
      <c r="INA4" s="569"/>
      <c r="INB4" s="569"/>
      <c r="INC4" s="569"/>
      <c r="INE4" s="570"/>
      <c r="INF4" s="570"/>
      <c r="ING4" s="570"/>
      <c r="INH4" s="570"/>
      <c r="INI4" s="571"/>
      <c r="INJ4" s="571"/>
      <c r="INK4" s="571"/>
      <c r="INL4" s="571"/>
      <c r="INM4" s="571"/>
      <c r="INN4" s="571"/>
      <c r="INO4" s="567"/>
      <c r="INP4" s="567"/>
      <c r="INQ4" s="567"/>
      <c r="INR4" s="567"/>
      <c r="INS4" s="567"/>
      <c r="INT4" s="567"/>
      <c r="INU4" s="567"/>
      <c r="INV4" s="567"/>
      <c r="INW4" s="568"/>
      <c r="INX4" s="568"/>
      <c r="INY4" s="569"/>
      <c r="INZ4" s="569"/>
      <c r="IOA4" s="569"/>
      <c r="IOB4" s="569"/>
      <c r="IOC4" s="569"/>
      <c r="IOE4" s="570"/>
      <c r="IOF4" s="570"/>
      <c r="IOG4" s="570"/>
      <c r="IOH4" s="570"/>
      <c r="IOI4" s="571"/>
      <c r="IOJ4" s="571"/>
      <c r="IOK4" s="571"/>
      <c r="IOL4" s="571"/>
      <c r="IOM4" s="571"/>
      <c r="ION4" s="571"/>
      <c r="IOO4" s="567"/>
      <c r="IOP4" s="567"/>
      <c r="IOQ4" s="567"/>
      <c r="IOR4" s="567"/>
      <c r="IOS4" s="567"/>
      <c r="IOT4" s="567"/>
      <c r="IOU4" s="567"/>
      <c r="IOV4" s="567"/>
      <c r="IOW4" s="568"/>
      <c r="IOX4" s="568"/>
      <c r="IOY4" s="569"/>
      <c r="IOZ4" s="569"/>
      <c r="IPA4" s="569"/>
      <c r="IPB4" s="569"/>
      <c r="IPC4" s="569"/>
      <c r="IPE4" s="570"/>
      <c r="IPF4" s="570"/>
      <c r="IPG4" s="570"/>
      <c r="IPH4" s="570"/>
      <c r="IPI4" s="571"/>
      <c r="IPJ4" s="571"/>
      <c r="IPK4" s="571"/>
      <c r="IPL4" s="571"/>
      <c r="IPM4" s="571"/>
      <c r="IPN4" s="571"/>
      <c r="IPO4" s="567"/>
      <c r="IPP4" s="567"/>
      <c r="IPQ4" s="567"/>
      <c r="IPR4" s="567"/>
      <c r="IPS4" s="567"/>
      <c r="IPT4" s="567"/>
      <c r="IPU4" s="567"/>
      <c r="IPV4" s="567"/>
      <c r="IPW4" s="568"/>
      <c r="IPX4" s="568"/>
      <c r="IPY4" s="569"/>
      <c r="IPZ4" s="569"/>
      <c r="IQA4" s="569"/>
      <c r="IQB4" s="569"/>
      <c r="IQC4" s="569"/>
      <c r="IQE4" s="570"/>
      <c r="IQF4" s="570"/>
      <c r="IQG4" s="570"/>
      <c r="IQH4" s="570"/>
      <c r="IQI4" s="571"/>
      <c r="IQJ4" s="571"/>
      <c r="IQK4" s="571"/>
      <c r="IQL4" s="571"/>
      <c r="IQM4" s="571"/>
      <c r="IQN4" s="571"/>
      <c r="IQO4" s="567"/>
      <c r="IQP4" s="567"/>
      <c r="IQQ4" s="567"/>
      <c r="IQR4" s="567"/>
      <c r="IQS4" s="567"/>
      <c r="IQT4" s="567"/>
      <c r="IQU4" s="567"/>
      <c r="IQV4" s="567"/>
      <c r="IQW4" s="568"/>
      <c r="IQX4" s="568"/>
      <c r="IQY4" s="569"/>
      <c r="IQZ4" s="569"/>
      <c r="IRA4" s="569"/>
      <c r="IRB4" s="569"/>
      <c r="IRC4" s="569"/>
      <c r="IRE4" s="570"/>
      <c r="IRF4" s="570"/>
      <c r="IRG4" s="570"/>
      <c r="IRH4" s="570"/>
      <c r="IRI4" s="571"/>
      <c r="IRJ4" s="571"/>
      <c r="IRK4" s="571"/>
      <c r="IRL4" s="571"/>
      <c r="IRM4" s="571"/>
      <c r="IRN4" s="571"/>
      <c r="IRO4" s="567"/>
      <c r="IRP4" s="567"/>
      <c r="IRQ4" s="567"/>
      <c r="IRR4" s="567"/>
      <c r="IRS4" s="567"/>
      <c r="IRT4" s="567"/>
      <c r="IRU4" s="567"/>
      <c r="IRV4" s="567"/>
      <c r="IRW4" s="568"/>
      <c r="IRX4" s="568"/>
      <c r="IRY4" s="569"/>
      <c r="IRZ4" s="569"/>
      <c r="ISA4" s="569"/>
      <c r="ISB4" s="569"/>
      <c r="ISC4" s="569"/>
      <c r="ISE4" s="570"/>
      <c r="ISF4" s="570"/>
      <c r="ISG4" s="570"/>
      <c r="ISH4" s="570"/>
      <c r="ISI4" s="571"/>
      <c r="ISJ4" s="571"/>
      <c r="ISK4" s="571"/>
      <c r="ISL4" s="571"/>
      <c r="ISM4" s="571"/>
      <c r="ISN4" s="571"/>
      <c r="ISO4" s="567"/>
      <c r="ISP4" s="567"/>
      <c r="ISQ4" s="567"/>
      <c r="ISR4" s="567"/>
      <c r="ISS4" s="567"/>
      <c r="IST4" s="567"/>
      <c r="ISU4" s="567"/>
      <c r="ISV4" s="567"/>
      <c r="ISW4" s="568"/>
      <c r="ISX4" s="568"/>
      <c r="ISY4" s="569"/>
      <c r="ISZ4" s="569"/>
      <c r="ITA4" s="569"/>
      <c r="ITB4" s="569"/>
      <c r="ITC4" s="569"/>
      <c r="ITE4" s="570"/>
      <c r="ITF4" s="570"/>
      <c r="ITG4" s="570"/>
      <c r="ITH4" s="570"/>
      <c r="ITI4" s="571"/>
      <c r="ITJ4" s="571"/>
      <c r="ITK4" s="571"/>
      <c r="ITL4" s="571"/>
      <c r="ITM4" s="571"/>
      <c r="ITN4" s="571"/>
      <c r="ITO4" s="567"/>
      <c r="ITP4" s="567"/>
      <c r="ITQ4" s="567"/>
      <c r="ITR4" s="567"/>
      <c r="ITS4" s="567"/>
      <c r="ITT4" s="567"/>
      <c r="ITU4" s="567"/>
      <c r="ITV4" s="567"/>
      <c r="ITW4" s="568"/>
      <c r="ITX4" s="568"/>
      <c r="ITY4" s="569"/>
      <c r="ITZ4" s="569"/>
      <c r="IUA4" s="569"/>
      <c r="IUB4" s="569"/>
      <c r="IUC4" s="569"/>
      <c r="IUE4" s="570"/>
      <c r="IUF4" s="570"/>
      <c r="IUG4" s="570"/>
      <c r="IUH4" s="570"/>
      <c r="IUI4" s="571"/>
      <c r="IUJ4" s="571"/>
      <c r="IUK4" s="571"/>
      <c r="IUL4" s="571"/>
      <c r="IUM4" s="571"/>
      <c r="IUN4" s="571"/>
      <c r="IUO4" s="567"/>
      <c r="IUP4" s="567"/>
      <c r="IUQ4" s="567"/>
      <c r="IUR4" s="567"/>
      <c r="IUS4" s="567"/>
      <c r="IUT4" s="567"/>
      <c r="IUU4" s="567"/>
      <c r="IUV4" s="567"/>
      <c r="IUW4" s="568"/>
      <c r="IUX4" s="568"/>
      <c r="IUY4" s="569"/>
      <c r="IUZ4" s="569"/>
      <c r="IVA4" s="569"/>
      <c r="IVB4" s="569"/>
      <c r="IVC4" s="569"/>
      <c r="IVE4" s="570"/>
      <c r="IVF4" s="570"/>
      <c r="IVG4" s="570"/>
      <c r="IVH4" s="570"/>
      <c r="IVI4" s="571"/>
      <c r="IVJ4" s="571"/>
      <c r="IVK4" s="571"/>
      <c r="IVL4" s="571"/>
      <c r="IVM4" s="571"/>
      <c r="IVN4" s="571"/>
      <c r="IVO4" s="567"/>
      <c r="IVP4" s="567"/>
      <c r="IVQ4" s="567"/>
      <c r="IVR4" s="567"/>
      <c r="IVS4" s="567"/>
      <c r="IVT4" s="567"/>
      <c r="IVU4" s="567"/>
      <c r="IVV4" s="567"/>
      <c r="IVW4" s="568"/>
      <c r="IVX4" s="568"/>
      <c r="IVY4" s="569"/>
      <c r="IVZ4" s="569"/>
      <c r="IWA4" s="569"/>
      <c r="IWB4" s="569"/>
      <c r="IWC4" s="569"/>
      <c r="IWE4" s="570"/>
      <c r="IWF4" s="570"/>
      <c r="IWG4" s="570"/>
      <c r="IWH4" s="570"/>
      <c r="IWI4" s="571"/>
      <c r="IWJ4" s="571"/>
      <c r="IWK4" s="571"/>
      <c r="IWL4" s="571"/>
      <c r="IWM4" s="571"/>
      <c r="IWN4" s="571"/>
      <c r="IWO4" s="567"/>
      <c r="IWP4" s="567"/>
      <c r="IWQ4" s="567"/>
      <c r="IWR4" s="567"/>
      <c r="IWS4" s="567"/>
      <c r="IWT4" s="567"/>
      <c r="IWU4" s="567"/>
      <c r="IWV4" s="567"/>
      <c r="IWW4" s="568"/>
      <c r="IWX4" s="568"/>
      <c r="IWY4" s="569"/>
      <c r="IWZ4" s="569"/>
      <c r="IXA4" s="569"/>
      <c r="IXB4" s="569"/>
      <c r="IXC4" s="569"/>
      <c r="IXE4" s="570"/>
      <c r="IXF4" s="570"/>
      <c r="IXG4" s="570"/>
      <c r="IXH4" s="570"/>
      <c r="IXI4" s="571"/>
      <c r="IXJ4" s="571"/>
      <c r="IXK4" s="571"/>
      <c r="IXL4" s="571"/>
      <c r="IXM4" s="571"/>
      <c r="IXN4" s="571"/>
      <c r="IXO4" s="567"/>
      <c r="IXP4" s="567"/>
      <c r="IXQ4" s="567"/>
      <c r="IXR4" s="567"/>
      <c r="IXS4" s="567"/>
      <c r="IXT4" s="567"/>
      <c r="IXU4" s="567"/>
      <c r="IXV4" s="567"/>
      <c r="IXW4" s="568"/>
      <c r="IXX4" s="568"/>
      <c r="IXY4" s="569"/>
      <c r="IXZ4" s="569"/>
      <c r="IYA4" s="569"/>
      <c r="IYB4" s="569"/>
      <c r="IYC4" s="569"/>
      <c r="IYE4" s="570"/>
      <c r="IYF4" s="570"/>
      <c r="IYG4" s="570"/>
      <c r="IYH4" s="570"/>
      <c r="IYI4" s="571"/>
      <c r="IYJ4" s="571"/>
      <c r="IYK4" s="571"/>
      <c r="IYL4" s="571"/>
      <c r="IYM4" s="571"/>
      <c r="IYN4" s="571"/>
      <c r="IYO4" s="567"/>
      <c r="IYP4" s="567"/>
      <c r="IYQ4" s="567"/>
      <c r="IYR4" s="567"/>
      <c r="IYS4" s="567"/>
      <c r="IYT4" s="567"/>
      <c r="IYU4" s="567"/>
      <c r="IYV4" s="567"/>
      <c r="IYW4" s="568"/>
      <c r="IYX4" s="568"/>
      <c r="IYY4" s="569"/>
      <c r="IYZ4" s="569"/>
      <c r="IZA4" s="569"/>
      <c r="IZB4" s="569"/>
      <c r="IZC4" s="569"/>
      <c r="IZE4" s="570"/>
      <c r="IZF4" s="570"/>
      <c r="IZG4" s="570"/>
      <c r="IZH4" s="570"/>
      <c r="IZI4" s="571"/>
      <c r="IZJ4" s="571"/>
      <c r="IZK4" s="571"/>
      <c r="IZL4" s="571"/>
      <c r="IZM4" s="571"/>
      <c r="IZN4" s="571"/>
      <c r="IZO4" s="567"/>
      <c r="IZP4" s="567"/>
      <c r="IZQ4" s="567"/>
      <c r="IZR4" s="567"/>
      <c r="IZS4" s="567"/>
      <c r="IZT4" s="567"/>
      <c r="IZU4" s="567"/>
      <c r="IZV4" s="567"/>
      <c r="IZW4" s="568"/>
      <c r="IZX4" s="568"/>
      <c r="IZY4" s="569"/>
      <c r="IZZ4" s="569"/>
      <c r="JAA4" s="569"/>
      <c r="JAB4" s="569"/>
      <c r="JAC4" s="569"/>
      <c r="JAE4" s="570"/>
      <c r="JAF4" s="570"/>
      <c r="JAG4" s="570"/>
      <c r="JAH4" s="570"/>
      <c r="JAI4" s="571"/>
      <c r="JAJ4" s="571"/>
      <c r="JAK4" s="571"/>
      <c r="JAL4" s="571"/>
      <c r="JAM4" s="571"/>
      <c r="JAN4" s="571"/>
      <c r="JAO4" s="567"/>
      <c r="JAP4" s="567"/>
      <c r="JAQ4" s="567"/>
      <c r="JAR4" s="567"/>
      <c r="JAS4" s="567"/>
      <c r="JAT4" s="567"/>
      <c r="JAU4" s="567"/>
      <c r="JAV4" s="567"/>
      <c r="JAW4" s="568"/>
      <c r="JAX4" s="568"/>
      <c r="JAY4" s="569"/>
      <c r="JAZ4" s="569"/>
      <c r="JBA4" s="569"/>
      <c r="JBB4" s="569"/>
      <c r="JBC4" s="569"/>
      <c r="JBE4" s="570"/>
      <c r="JBF4" s="570"/>
      <c r="JBG4" s="570"/>
      <c r="JBH4" s="570"/>
      <c r="JBI4" s="571"/>
      <c r="JBJ4" s="571"/>
      <c r="JBK4" s="571"/>
      <c r="JBL4" s="571"/>
      <c r="JBM4" s="571"/>
      <c r="JBN4" s="571"/>
      <c r="JBO4" s="567"/>
      <c r="JBP4" s="567"/>
      <c r="JBQ4" s="567"/>
      <c r="JBR4" s="567"/>
      <c r="JBS4" s="567"/>
      <c r="JBT4" s="567"/>
      <c r="JBU4" s="567"/>
      <c r="JBV4" s="567"/>
      <c r="JBW4" s="568"/>
      <c r="JBX4" s="568"/>
      <c r="JBY4" s="569"/>
      <c r="JBZ4" s="569"/>
      <c r="JCA4" s="569"/>
      <c r="JCB4" s="569"/>
      <c r="JCC4" s="569"/>
      <c r="JCE4" s="570"/>
      <c r="JCF4" s="570"/>
      <c r="JCG4" s="570"/>
      <c r="JCH4" s="570"/>
      <c r="JCI4" s="571"/>
      <c r="JCJ4" s="571"/>
      <c r="JCK4" s="571"/>
      <c r="JCL4" s="571"/>
      <c r="JCM4" s="571"/>
      <c r="JCN4" s="571"/>
      <c r="JCO4" s="567"/>
      <c r="JCP4" s="567"/>
      <c r="JCQ4" s="567"/>
      <c r="JCR4" s="567"/>
      <c r="JCS4" s="567"/>
      <c r="JCT4" s="567"/>
      <c r="JCU4" s="567"/>
      <c r="JCV4" s="567"/>
      <c r="JCW4" s="568"/>
      <c r="JCX4" s="568"/>
      <c r="JCY4" s="569"/>
      <c r="JCZ4" s="569"/>
      <c r="JDA4" s="569"/>
      <c r="JDB4" s="569"/>
      <c r="JDC4" s="569"/>
      <c r="JDE4" s="570"/>
      <c r="JDF4" s="570"/>
      <c r="JDG4" s="570"/>
      <c r="JDH4" s="570"/>
      <c r="JDI4" s="571"/>
      <c r="JDJ4" s="571"/>
      <c r="JDK4" s="571"/>
      <c r="JDL4" s="571"/>
      <c r="JDM4" s="571"/>
      <c r="JDN4" s="571"/>
      <c r="JDO4" s="567"/>
      <c r="JDP4" s="567"/>
      <c r="JDQ4" s="567"/>
      <c r="JDR4" s="567"/>
      <c r="JDS4" s="567"/>
      <c r="JDT4" s="567"/>
      <c r="JDU4" s="567"/>
      <c r="JDV4" s="567"/>
      <c r="JDW4" s="568"/>
      <c r="JDX4" s="568"/>
      <c r="JDY4" s="569"/>
      <c r="JDZ4" s="569"/>
      <c r="JEA4" s="569"/>
      <c r="JEB4" s="569"/>
      <c r="JEC4" s="569"/>
      <c r="JEE4" s="570"/>
      <c r="JEF4" s="570"/>
      <c r="JEG4" s="570"/>
      <c r="JEH4" s="570"/>
      <c r="JEI4" s="571"/>
      <c r="JEJ4" s="571"/>
      <c r="JEK4" s="571"/>
      <c r="JEL4" s="571"/>
      <c r="JEM4" s="571"/>
      <c r="JEN4" s="571"/>
      <c r="JEO4" s="567"/>
      <c r="JEP4" s="567"/>
      <c r="JEQ4" s="567"/>
      <c r="JER4" s="567"/>
      <c r="JES4" s="567"/>
      <c r="JET4" s="567"/>
      <c r="JEU4" s="567"/>
      <c r="JEV4" s="567"/>
      <c r="JEW4" s="568"/>
      <c r="JEX4" s="568"/>
      <c r="JEY4" s="569"/>
      <c r="JEZ4" s="569"/>
      <c r="JFA4" s="569"/>
      <c r="JFB4" s="569"/>
      <c r="JFC4" s="569"/>
      <c r="JFE4" s="570"/>
      <c r="JFF4" s="570"/>
      <c r="JFG4" s="570"/>
      <c r="JFH4" s="570"/>
      <c r="JFI4" s="571"/>
      <c r="JFJ4" s="571"/>
      <c r="JFK4" s="571"/>
      <c r="JFL4" s="571"/>
      <c r="JFM4" s="571"/>
      <c r="JFN4" s="571"/>
      <c r="JFO4" s="567"/>
      <c r="JFP4" s="567"/>
      <c r="JFQ4" s="567"/>
      <c r="JFR4" s="567"/>
      <c r="JFS4" s="567"/>
      <c r="JFT4" s="567"/>
      <c r="JFU4" s="567"/>
      <c r="JFV4" s="567"/>
      <c r="JFW4" s="568"/>
      <c r="JFX4" s="568"/>
      <c r="JFY4" s="569"/>
      <c r="JFZ4" s="569"/>
      <c r="JGA4" s="569"/>
      <c r="JGB4" s="569"/>
      <c r="JGC4" s="569"/>
      <c r="JGE4" s="570"/>
      <c r="JGF4" s="570"/>
      <c r="JGG4" s="570"/>
      <c r="JGH4" s="570"/>
      <c r="JGI4" s="571"/>
      <c r="JGJ4" s="571"/>
      <c r="JGK4" s="571"/>
      <c r="JGL4" s="571"/>
      <c r="JGM4" s="571"/>
      <c r="JGN4" s="571"/>
      <c r="JGO4" s="567"/>
      <c r="JGP4" s="567"/>
      <c r="JGQ4" s="567"/>
      <c r="JGR4" s="567"/>
      <c r="JGS4" s="567"/>
      <c r="JGT4" s="567"/>
      <c r="JGU4" s="567"/>
      <c r="JGV4" s="567"/>
      <c r="JGW4" s="568"/>
      <c r="JGX4" s="568"/>
      <c r="JGY4" s="569"/>
      <c r="JGZ4" s="569"/>
      <c r="JHA4" s="569"/>
      <c r="JHB4" s="569"/>
      <c r="JHC4" s="569"/>
      <c r="JHE4" s="570"/>
      <c r="JHF4" s="570"/>
      <c r="JHG4" s="570"/>
      <c r="JHH4" s="570"/>
      <c r="JHI4" s="571"/>
      <c r="JHJ4" s="571"/>
      <c r="JHK4" s="571"/>
      <c r="JHL4" s="571"/>
      <c r="JHM4" s="571"/>
      <c r="JHN4" s="571"/>
      <c r="JHO4" s="567"/>
      <c r="JHP4" s="567"/>
      <c r="JHQ4" s="567"/>
      <c r="JHR4" s="567"/>
      <c r="JHS4" s="567"/>
      <c r="JHT4" s="567"/>
      <c r="JHU4" s="567"/>
      <c r="JHV4" s="567"/>
      <c r="JHW4" s="568"/>
      <c r="JHX4" s="568"/>
      <c r="JHY4" s="569"/>
      <c r="JHZ4" s="569"/>
      <c r="JIA4" s="569"/>
      <c r="JIB4" s="569"/>
      <c r="JIC4" s="569"/>
      <c r="JIE4" s="570"/>
      <c r="JIF4" s="570"/>
      <c r="JIG4" s="570"/>
      <c r="JIH4" s="570"/>
      <c r="JII4" s="571"/>
      <c r="JIJ4" s="571"/>
      <c r="JIK4" s="571"/>
      <c r="JIL4" s="571"/>
      <c r="JIM4" s="571"/>
      <c r="JIN4" s="571"/>
      <c r="JIO4" s="567"/>
      <c r="JIP4" s="567"/>
      <c r="JIQ4" s="567"/>
      <c r="JIR4" s="567"/>
      <c r="JIS4" s="567"/>
      <c r="JIT4" s="567"/>
      <c r="JIU4" s="567"/>
      <c r="JIV4" s="567"/>
      <c r="JIW4" s="568"/>
      <c r="JIX4" s="568"/>
      <c r="JIY4" s="569"/>
      <c r="JIZ4" s="569"/>
      <c r="JJA4" s="569"/>
      <c r="JJB4" s="569"/>
      <c r="JJC4" s="569"/>
      <c r="JJE4" s="570"/>
      <c r="JJF4" s="570"/>
      <c r="JJG4" s="570"/>
      <c r="JJH4" s="570"/>
      <c r="JJI4" s="571"/>
      <c r="JJJ4" s="571"/>
      <c r="JJK4" s="571"/>
      <c r="JJL4" s="571"/>
      <c r="JJM4" s="571"/>
      <c r="JJN4" s="571"/>
      <c r="JJO4" s="567"/>
      <c r="JJP4" s="567"/>
      <c r="JJQ4" s="567"/>
      <c r="JJR4" s="567"/>
      <c r="JJS4" s="567"/>
      <c r="JJT4" s="567"/>
      <c r="JJU4" s="567"/>
      <c r="JJV4" s="567"/>
      <c r="JJW4" s="568"/>
      <c r="JJX4" s="568"/>
      <c r="JJY4" s="569"/>
      <c r="JJZ4" s="569"/>
      <c r="JKA4" s="569"/>
      <c r="JKB4" s="569"/>
      <c r="JKC4" s="569"/>
      <c r="JKE4" s="570"/>
      <c r="JKF4" s="570"/>
      <c r="JKG4" s="570"/>
      <c r="JKH4" s="570"/>
      <c r="JKI4" s="571"/>
      <c r="JKJ4" s="571"/>
      <c r="JKK4" s="571"/>
      <c r="JKL4" s="571"/>
      <c r="JKM4" s="571"/>
      <c r="JKN4" s="571"/>
      <c r="JKO4" s="567"/>
      <c r="JKP4" s="567"/>
      <c r="JKQ4" s="567"/>
      <c r="JKR4" s="567"/>
      <c r="JKS4" s="567"/>
      <c r="JKT4" s="567"/>
      <c r="JKU4" s="567"/>
      <c r="JKV4" s="567"/>
      <c r="JKW4" s="568"/>
      <c r="JKX4" s="568"/>
      <c r="JKY4" s="569"/>
      <c r="JKZ4" s="569"/>
      <c r="JLA4" s="569"/>
      <c r="JLB4" s="569"/>
      <c r="JLC4" s="569"/>
      <c r="JLE4" s="570"/>
      <c r="JLF4" s="570"/>
      <c r="JLG4" s="570"/>
      <c r="JLH4" s="570"/>
      <c r="JLI4" s="571"/>
      <c r="JLJ4" s="571"/>
      <c r="JLK4" s="571"/>
      <c r="JLL4" s="571"/>
      <c r="JLM4" s="571"/>
      <c r="JLN4" s="571"/>
      <c r="JLO4" s="567"/>
      <c r="JLP4" s="567"/>
      <c r="JLQ4" s="567"/>
      <c r="JLR4" s="567"/>
      <c r="JLS4" s="567"/>
      <c r="JLT4" s="567"/>
      <c r="JLU4" s="567"/>
      <c r="JLV4" s="567"/>
      <c r="JLW4" s="568"/>
      <c r="JLX4" s="568"/>
      <c r="JLY4" s="569"/>
      <c r="JLZ4" s="569"/>
      <c r="JMA4" s="569"/>
      <c r="JMB4" s="569"/>
      <c r="JMC4" s="569"/>
      <c r="JME4" s="570"/>
      <c r="JMF4" s="570"/>
      <c r="JMG4" s="570"/>
      <c r="JMH4" s="570"/>
      <c r="JMI4" s="571"/>
      <c r="JMJ4" s="571"/>
      <c r="JMK4" s="571"/>
      <c r="JML4" s="571"/>
      <c r="JMM4" s="571"/>
      <c r="JMN4" s="571"/>
      <c r="JMO4" s="567"/>
      <c r="JMP4" s="567"/>
      <c r="JMQ4" s="567"/>
      <c r="JMR4" s="567"/>
      <c r="JMS4" s="567"/>
      <c r="JMT4" s="567"/>
      <c r="JMU4" s="567"/>
      <c r="JMV4" s="567"/>
      <c r="JMW4" s="568"/>
      <c r="JMX4" s="568"/>
      <c r="JMY4" s="569"/>
      <c r="JMZ4" s="569"/>
      <c r="JNA4" s="569"/>
      <c r="JNB4" s="569"/>
      <c r="JNC4" s="569"/>
      <c r="JNE4" s="570"/>
      <c r="JNF4" s="570"/>
      <c r="JNG4" s="570"/>
      <c r="JNH4" s="570"/>
      <c r="JNI4" s="571"/>
      <c r="JNJ4" s="571"/>
      <c r="JNK4" s="571"/>
      <c r="JNL4" s="571"/>
      <c r="JNM4" s="571"/>
      <c r="JNN4" s="571"/>
      <c r="JNO4" s="567"/>
      <c r="JNP4" s="567"/>
      <c r="JNQ4" s="567"/>
      <c r="JNR4" s="567"/>
      <c r="JNS4" s="567"/>
      <c r="JNT4" s="567"/>
      <c r="JNU4" s="567"/>
      <c r="JNV4" s="567"/>
      <c r="JNW4" s="568"/>
      <c r="JNX4" s="568"/>
      <c r="JNY4" s="569"/>
      <c r="JNZ4" s="569"/>
      <c r="JOA4" s="569"/>
      <c r="JOB4" s="569"/>
      <c r="JOC4" s="569"/>
      <c r="JOE4" s="570"/>
      <c r="JOF4" s="570"/>
      <c r="JOG4" s="570"/>
      <c r="JOH4" s="570"/>
      <c r="JOI4" s="571"/>
      <c r="JOJ4" s="571"/>
      <c r="JOK4" s="571"/>
      <c r="JOL4" s="571"/>
      <c r="JOM4" s="571"/>
      <c r="JON4" s="571"/>
      <c r="JOO4" s="567"/>
      <c r="JOP4" s="567"/>
      <c r="JOQ4" s="567"/>
      <c r="JOR4" s="567"/>
      <c r="JOS4" s="567"/>
      <c r="JOT4" s="567"/>
      <c r="JOU4" s="567"/>
      <c r="JOV4" s="567"/>
      <c r="JOW4" s="568"/>
      <c r="JOX4" s="568"/>
      <c r="JOY4" s="569"/>
      <c r="JOZ4" s="569"/>
      <c r="JPA4" s="569"/>
      <c r="JPB4" s="569"/>
      <c r="JPC4" s="569"/>
      <c r="JPE4" s="570"/>
      <c r="JPF4" s="570"/>
      <c r="JPG4" s="570"/>
      <c r="JPH4" s="570"/>
      <c r="JPI4" s="571"/>
      <c r="JPJ4" s="571"/>
      <c r="JPK4" s="571"/>
      <c r="JPL4" s="571"/>
      <c r="JPM4" s="571"/>
      <c r="JPN4" s="571"/>
      <c r="JPO4" s="567"/>
      <c r="JPP4" s="567"/>
      <c r="JPQ4" s="567"/>
      <c r="JPR4" s="567"/>
      <c r="JPS4" s="567"/>
      <c r="JPT4" s="567"/>
      <c r="JPU4" s="567"/>
      <c r="JPV4" s="567"/>
      <c r="JPW4" s="568"/>
      <c r="JPX4" s="568"/>
      <c r="JPY4" s="569"/>
      <c r="JPZ4" s="569"/>
      <c r="JQA4" s="569"/>
      <c r="JQB4" s="569"/>
      <c r="JQC4" s="569"/>
      <c r="JQE4" s="570"/>
      <c r="JQF4" s="570"/>
      <c r="JQG4" s="570"/>
      <c r="JQH4" s="570"/>
      <c r="JQI4" s="571"/>
      <c r="JQJ4" s="571"/>
      <c r="JQK4" s="571"/>
      <c r="JQL4" s="571"/>
      <c r="JQM4" s="571"/>
      <c r="JQN4" s="571"/>
      <c r="JQO4" s="567"/>
      <c r="JQP4" s="567"/>
      <c r="JQQ4" s="567"/>
      <c r="JQR4" s="567"/>
      <c r="JQS4" s="567"/>
      <c r="JQT4" s="567"/>
      <c r="JQU4" s="567"/>
      <c r="JQV4" s="567"/>
      <c r="JQW4" s="568"/>
      <c r="JQX4" s="568"/>
      <c r="JQY4" s="569"/>
      <c r="JQZ4" s="569"/>
      <c r="JRA4" s="569"/>
      <c r="JRB4" s="569"/>
      <c r="JRC4" s="569"/>
      <c r="JRE4" s="570"/>
      <c r="JRF4" s="570"/>
      <c r="JRG4" s="570"/>
      <c r="JRH4" s="570"/>
      <c r="JRI4" s="571"/>
      <c r="JRJ4" s="571"/>
      <c r="JRK4" s="571"/>
      <c r="JRL4" s="571"/>
      <c r="JRM4" s="571"/>
      <c r="JRN4" s="571"/>
      <c r="JRO4" s="567"/>
      <c r="JRP4" s="567"/>
      <c r="JRQ4" s="567"/>
      <c r="JRR4" s="567"/>
      <c r="JRS4" s="567"/>
      <c r="JRT4" s="567"/>
      <c r="JRU4" s="567"/>
      <c r="JRV4" s="567"/>
      <c r="JRW4" s="568"/>
      <c r="JRX4" s="568"/>
      <c r="JRY4" s="569"/>
      <c r="JRZ4" s="569"/>
      <c r="JSA4" s="569"/>
      <c r="JSB4" s="569"/>
      <c r="JSC4" s="569"/>
      <c r="JSE4" s="570"/>
      <c r="JSF4" s="570"/>
      <c r="JSG4" s="570"/>
      <c r="JSH4" s="570"/>
      <c r="JSI4" s="571"/>
      <c r="JSJ4" s="571"/>
      <c r="JSK4" s="571"/>
      <c r="JSL4" s="571"/>
      <c r="JSM4" s="571"/>
      <c r="JSN4" s="571"/>
      <c r="JSO4" s="567"/>
      <c r="JSP4" s="567"/>
      <c r="JSQ4" s="567"/>
      <c r="JSR4" s="567"/>
      <c r="JSS4" s="567"/>
      <c r="JST4" s="567"/>
      <c r="JSU4" s="567"/>
      <c r="JSV4" s="567"/>
      <c r="JSW4" s="568"/>
      <c r="JSX4" s="568"/>
      <c r="JSY4" s="569"/>
      <c r="JSZ4" s="569"/>
      <c r="JTA4" s="569"/>
      <c r="JTB4" s="569"/>
      <c r="JTC4" s="569"/>
      <c r="JTE4" s="570"/>
      <c r="JTF4" s="570"/>
      <c r="JTG4" s="570"/>
      <c r="JTH4" s="570"/>
      <c r="JTI4" s="571"/>
      <c r="JTJ4" s="571"/>
      <c r="JTK4" s="571"/>
      <c r="JTL4" s="571"/>
      <c r="JTM4" s="571"/>
      <c r="JTN4" s="571"/>
      <c r="JTO4" s="567"/>
      <c r="JTP4" s="567"/>
      <c r="JTQ4" s="567"/>
      <c r="JTR4" s="567"/>
      <c r="JTS4" s="567"/>
      <c r="JTT4" s="567"/>
      <c r="JTU4" s="567"/>
      <c r="JTV4" s="567"/>
      <c r="JTW4" s="568"/>
      <c r="JTX4" s="568"/>
      <c r="JTY4" s="569"/>
      <c r="JTZ4" s="569"/>
      <c r="JUA4" s="569"/>
      <c r="JUB4" s="569"/>
      <c r="JUC4" s="569"/>
      <c r="JUE4" s="570"/>
      <c r="JUF4" s="570"/>
      <c r="JUG4" s="570"/>
      <c r="JUH4" s="570"/>
      <c r="JUI4" s="571"/>
      <c r="JUJ4" s="571"/>
      <c r="JUK4" s="571"/>
      <c r="JUL4" s="571"/>
      <c r="JUM4" s="571"/>
      <c r="JUN4" s="571"/>
      <c r="JUO4" s="567"/>
      <c r="JUP4" s="567"/>
      <c r="JUQ4" s="567"/>
      <c r="JUR4" s="567"/>
      <c r="JUS4" s="567"/>
      <c r="JUT4" s="567"/>
      <c r="JUU4" s="567"/>
      <c r="JUV4" s="567"/>
      <c r="JUW4" s="568"/>
      <c r="JUX4" s="568"/>
      <c r="JUY4" s="569"/>
      <c r="JUZ4" s="569"/>
      <c r="JVA4" s="569"/>
      <c r="JVB4" s="569"/>
      <c r="JVC4" s="569"/>
      <c r="JVE4" s="570"/>
      <c r="JVF4" s="570"/>
      <c r="JVG4" s="570"/>
      <c r="JVH4" s="570"/>
      <c r="JVI4" s="571"/>
      <c r="JVJ4" s="571"/>
      <c r="JVK4" s="571"/>
      <c r="JVL4" s="571"/>
      <c r="JVM4" s="571"/>
      <c r="JVN4" s="571"/>
      <c r="JVO4" s="567"/>
      <c r="JVP4" s="567"/>
      <c r="JVQ4" s="567"/>
      <c r="JVR4" s="567"/>
      <c r="JVS4" s="567"/>
      <c r="JVT4" s="567"/>
      <c r="JVU4" s="567"/>
      <c r="JVV4" s="567"/>
      <c r="JVW4" s="568"/>
      <c r="JVX4" s="568"/>
      <c r="JVY4" s="569"/>
      <c r="JVZ4" s="569"/>
      <c r="JWA4" s="569"/>
      <c r="JWB4" s="569"/>
      <c r="JWC4" s="569"/>
      <c r="JWE4" s="570"/>
      <c r="JWF4" s="570"/>
      <c r="JWG4" s="570"/>
      <c r="JWH4" s="570"/>
      <c r="JWI4" s="571"/>
      <c r="JWJ4" s="571"/>
      <c r="JWK4" s="571"/>
      <c r="JWL4" s="571"/>
      <c r="JWM4" s="571"/>
      <c r="JWN4" s="571"/>
      <c r="JWO4" s="567"/>
      <c r="JWP4" s="567"/>
      <c r="JWQ4" s="567"/>
      <c r="JWR4" s="567"/>
      <c r="JWS4" s="567"/>
      <c r="JWT4" s="567"/>
      <c r="JWU4" s="567"/>
      <c r="JWV4" s="567"/>
      <c r="JWW4" s="568"/>
      <c r="JWX4" s="568"/>
      <c r="JWY4" s="569"/>
      <c r="JWZ4" s="569"/>
      <c r="JXA4" s="569"/>
      <c r="JXB4" s="569"/>
      <c r="JXC4" s="569"/>
      <c r="JXE4" s="570"/>
      <c r="JXF4" s="570"/>
      <c r="JXG4" s="570"/>
      <c r="JXH4" s="570"/>
      <c r="JXI4" s="571"/>
      <c r="JXJ4" s="571"/>
      <c r="JXK4" s="571"/>
      <c r="JXL4" s="571"/>
      <c r="JXM4" s="571"/>
      <c r="JXN4" s="571"/>
      <c r="JXO4" s="567"/>
      <c r="JXP4" s="567"/>
      <c r="JXQ4" s="567"/>
      <c r="JXR4" s="567"/>
      <c r="JXS4" s="567"/>
      <c r="JXT4" s="567"/>
      <c r="JXU4" s="567"/>
      <c r="JXV4" s="567"/>
      <c r="JXW4" s="568"/>
      <c r="JXX4" s="568"/>
      <c r="JXY4" s="569"/>
      <c r="JXZ4" s="569"/>
      <c r="JYA4" s="569"/>
      <c r="JYB4" s="569"/>
      <c r="JYC4" s="569"/>
      <c r="JYE4" s="570"/>
      <c r="JYF4" s="570"/>
      <c r="JYG4" s="570"/>
      <c r="JYH4" s="570"/>
      <c r="JYI4" s="571"/>
      <c r="JYJ4" s="571"/>
      <c r="JYK4" s="571"/>
      <c r="JYL4" s="571"/>
      <c r="JYM4" s="571"/>
      <c r="JYN4" s="571"/>
      <c r="JYO4" s="567"/>
      <c r="JYP4" s="567"/>
      <c r="JYQ4" s="567"/>
      <c r="JYR4" s="567"/>
      <c r="JYS4" s="567"/>
      <c r="JYT4" s="567"/>
      <c r="JYU4" s="567"/>
      <c r="JYV4" s="567"/>
      <c r="JYW4" s="568"/>
      <c r="JYX4" s="568"/>
      <c r="JYY4" s="569"/>
      <c r="JYZ4" s="569"/>
      <c r="JZA4" s="569"/>
      <c r="JZB4" s="569"/>
      <c r="JZC4" s="569"/>
      <c r="JZE4" s="570"/>
      <c r="JZF4" s="570"/>
      <c r="JZG4" s="570"/>
      <c r="JZH4" s="570"/>
      <c r="JZI4" s="571"/>
      <c r="JZJ4" s="571"/>
      <c r="JZK4" s="571"/>
      <c r="JZL4" s="571"/>
      <c r="JZM4" s="571"/>
      <c r="JZN4" s="571"/>
      <c r="JZO4" s="567"/>
      <c r="JZP4" s="567"/>
      <c r="JZQ4" s="567"/>
      <c r="JZR4" s="567"/>
      <c r="JZS4" s="567"/>
      <c r="JZT4" s="567"/>
      <c r="JZU4" s="567"/>
      <c r="JZV4" s="567"/>
      <c r="JZW4" s="568"/>
      <c r="JZX4" s="568"/>
      <c r="JZY4" s="569"/>
      <c r="JZZ4" s="569"/>
      <c r="KAA4" s="569"/>
      <c r="KAB4" s="569"/>
      <c r="KAC4" s="569"/>
      <c r="KAE4" s="570"/>
      <c r="KAF4" s="570"/>
      <c r="KAG4" s="570"/>
      <c r="KAH4" s="570"/>
      <c r="KAI4" s="571"/>
      <c r="KAJ4" s="571"/>
      <c r="KAK4" s="571"/>
      <c r="KAL4" s="571"/>
      <c r="KAM4" s="571"/>
      <c r="KAN4" s="571"/>
      <c r="KAO4" s="567"/>
      <c r="KAP4" s="567"/>
      <c r="KAQ4" s="567"/>
      <c r="KAR4" s="567"/>
      <c r="KAS4" s="567"/>
      <c r="KAT4" s="567"/>
      <c r="KAU4" s="567"/>
      <c r="KAV4" s="567"/>
      <c r="KAW4" s="568"/>
      <c r="KAX4" s="568"/>
      <c r="KAY4" s="569"/>
      <c r="KAZ4" s="569"/>
      <c r="KBA4" s="569"/>
      <c r="KBB4" s="569"/>
      <c r="KBC4" s="569"/>
      <c r="KBE4" s="570"/>
      <c r="KBF4" s="570"/>
      <c r="KBG4" s="570"/>
      <c r="KBH4" s="570"/>
      <c r="KBI4" s="571"/>
      <c r="KBJ4" s="571"/>
      <c r="KBK4" s="571"/>
      <c r="KBL4" s="571"/>
      <c r="KBM4" s="571"/>
      <c r="KBN4" s="571"/>
      <c r="KBO4" s="567"/>
      <c r="KBP4" s="567"/>
      <c r="KBQ4" s="567"/>
      <c r="KBR4" s="567"/>
      <c r="KBS4" s="567"/>
      <c r="KBT4" s="567"/>
      <c r="KBU4" s="567"/>
      <c r="KBV4" s="567"/>
      <c r="KBW4" s="568"/>
      <c r="KBX4" s="568"/>
      <c r="KBY4" s="569"/>
      <c r="KBZ4" s="569"/>
      <c r="KCA4" s="569"/>
      <c r="KCB4" s="569"/>
      <c r="KCC4" s="569"/>
      <c r="KCE4" s="570"/>
      <c r="KCF4" s="570"/>
      <c r="KCG4" s="570"/>
      <c r="KCH4" s="570"/>
      <c r="KCI4" s="571"/>
      <c r="KCJ4" s="571"/>
      <c r="KCK4" s="571"/>
      <c r="KCL4" s="571"/>
      <c r="KCM4" s="571"/>
      <c r="KCN4" s="571"/>
      <c r="KCO4" s="567"/>
      <c r="KCP4" s="567"/>
      <c r="KCQ4" s="567"/>
      <c r="KCR4" s="567"/>
      <c r="KCS4" s="567"/>
      <c r="KCT4" s="567"/>
      <c r="KCU4" s="567"/>
      <c r="KCV4" s="567"/>
      <c r="KCW4" s="568"/>
      <c r="KCX4" s="568"/>
      <c r="KCY4" s="569"/>
      <c r="KCZ4" s="569"/>
      <c r="KDA4" s="569"/>
      <c r="KDB4" s="569"/>
      <c r="KDC4" s="569"/>
      <c r="KDE4" s="570"/>
      <c r="KDF4" s="570"/>
      <c r="KDG4" s="570"/>
      <c r="KDH4" s="570"/>
      <c r="KDI4" s="571"/>
      <c r="KDJ4" s="571"/>
      <c r="KDK4" s="571"/>
      <c r="KDL4" s="571"/>
      <c r="KDM4" s="571"/>
      <c r="KDN4" s="571"/>
      <c r="KDO4" s="567"/>
      <c r="KDP4" s="567"/>
      <c r="KDQ4" s="567"/>
      <c r="KDR4" s="567"/>
      <c r="KDS4" s="567"/>
      <c r="KDT4" s="567"/>
      <c r="KDU4" s="567"/>
      <c r="KDV4" s="567"/>
      <c r="KDW4" s="568"/>
      <c r="KDX4" s="568"/>
      <c r="KDY4" s="569"/>
      <c r="KDZ4" s="569"/>
      <c r="KEA4" s="569"/>
      <c r="KEB4" s="569"/>
      <c r="KEC4" s="569"/>
      <c r="KEE4" s="570"/>
      <c r="KEF4" s="570"/>
      <c r="KEG4" s="570"/>
      <c r="KEH4" s="570"/>
      <c r="KEI4" s="571"/>
      <c r="KEJ4" s="571"/>
      <c r="KEK4" s="571"/>
      <c r="KEL4" s="571"/>
      <c r="KEM4" s="571"/>
      <c r="KEN4" s="571"/>
      <c r="KEO4" s="567"/>
      <c r="KEP4" s="567"/>
      <c r="KEQ4" s="567"/>
      <c r="KER4" s="567"/>
      <c r="KES4" s="567"/>
      <c r="KET4" s="567"/>
      <c r="KEU4" s="567"/>
      <c r="KEV4" s="567"/>
      <c r="KEW4" s="568"/>
      <c r="KEX4" s="568"/>
      <c r="KEY4" s="569"/>
      <c r="KEZ4" s="569"/>
      <c r="KFA4" s="569"/>
      <c r="KFB4" s="569"/>
      <c r="KFC4" s="569"/>
      <c r="KFE4" s="570"/>
      <c r="KFF4" s="570"/>
      <c r="KFG4" s="570"/>
      <c r="KFH4" s="570"/>
      <c r="KFI4" s="571"/>
      <c r="KFJ4" s="571"/>
      <c r="KFK4" s="571"/>
      <c r="KFL4" s="571"/>
      <c r="KFM4" s="571"/>
      <c r="KFN4" s="571"/>
      <c r="KFO4" s="567"/>
      <c r="KFP4" s="567"/>
      <c r="KFQ4" s="567"/>
      <c r="KFR4" s="567"/>
      <c r="KFS4" s="567"/>
      <c r="KFT4" s="567"/>
      <c r="KFU4" s="567"/>
      <c r="KFV4" s="567"/>
      <c r="KFW4" s="568"/>
      <c r="KFX4" s="568"/>
      <c r="KFY4" s="569"/>
      <c r="KFZ4" s="569"/>
      <c r="KGA4" s="569"/>
      <c r="KGB4" s="569"/>
      <c r="KGC4" s="569"/>
      <c r="KGE4" s="570"/>
      <c r="KGF4" s="570"/>
      <c r="KGG4" s="570"/>
      <c r="KGH4" s="570"/>
      <c r="KGI4" s="571"/>
      <c r="KGJ4" s="571"/>
      <c r="KGK4" s="571"/>
      <c r="KGL4" s="571"/>
      <c r="KGM4" s="571"/>
      <c r="KGN4" s="571"/>
      <c r="KGO4" s="567"/>
      <c r="KGP4" s="567"/>
      <c r="KGQ4" s="567"/>
      <c r="KGR4" s="567"/>
      <c r="KGS4" s="567"/>
      <c r="KGT4" s="567"/>
      <c r="KGU4" s="567"/>
      <c r="KGV4" s="567"/>
      <c r="KGW4" s="568"/>
      <c r="KGX4" s="568"/>
      <c r="KGY4" s="569"/>
      <c r="KGZ4" s="569"/>
      <c r="KHA4" s="569"/>
      <c r="KHB4" s="569"/>
      <c r="KHC4" s="569"/>
      <c r="KHE4" s="570"/>
      <c r="KHF4" s="570"/>
      <c r="KHG4" s="570"/>
      <c r="KHH4" s="570"/>
      <c r="KHI4" s="571"/>
      <c r="KHJ4" s="571"/>
      <c r="KHK4" s="571"/>
      <c r="KHL4" s="571"/>
      <c r="KHM4" s="571"/>
      <c r="KHN4" s="571"/>
      <c r="KHO4" s="567"/>
      <c r="KHP4" s="567"/>
      <c r="KHQ4" s="567"/>
      <c r="KHR4" s="567"/>
      <c r="KHS4" s="567"/>
      <c r="KHT4" s="567"/>
      <c r="KHU4" s="567"/>
      <c r="KHV4" s="567"/>
      <c r="KHW4" s="568"/>
      <c r="KHX4" s="568"/>
      <c r="KHY4" s="569"/>
      <c r="KHZ4" s="569"/>
      <c r="KIA4" s="569"/>
      <c r="KIB4" s="569"/>
      <c r="KIC4" s="569"/>
      <c r="KIE4" s="570"/>
      <c r="KIF4" s="570"/>
      <c r="KIG4" s="570"/>
      <c r="KIH4" s="570"/>
      <c r="KII4" s="571"/>
      <c r="KIJ4" s="571"/>
      <c r="KIK4" s="571"/>
      <c r="KIL4" s="571"/>
      <c r="KIM4" s="571"/>
      <c r="KIN4" s="571"/>
      <c r="KIO4" s="567"/>
      <c r="KIP4" s="567"/>
      <c r="KIQ4" s="567"/>
      <c r="KIR4" s="567"/>
      <c r="KIS4" s="567"/>
      <c r="KIT4" s="567"/>
      <c r="KIU4" s="567"/>
      <c r="KIV4" s="567"/>
      <c r="KIW4" s="568"/>
      <c r="KIX4" s="568"/>
      <c r="KIY4" s="569"/>
      <c r="KIZ4" s="569"/>
      <c r="KJA4" s="569"/>
      <c r="KJB4" s="569"/>
      <c r="KJC4" s="569"/>
      <c r="KJE4" s="570"/>
      <c r="KJF4" s="570"/>
      <c r="KJG4" s="570"/>
      <c r="KJH4" s="570"/>
      <c r="KJI4" s="571"/>
      <c r="KJJ4" s="571"/>
      <c r="KJK4" s="571"/>
      <c r="KJL4" s="571"/>
      <c r="KJM4" s="571"/>
      <c r="KJN4" s="571"/>
      <c r="KJO4" s="567"/>
      <c r="KJP4" s="567"/>
      <c r="KJQ4" s="567"/>
      <c r="KJR4" s="567"/>
      <c r="KJS4" s="567"/>
      <c r="KJT4" s="567"/>
      <c r="KJU4" s="567"/>
      <c r="KJV4" s="567"/>
      <c r="KJW4" s="568"/>
      <c r="KJX4" s="568"/>
      <c r="KJY4" s="569"/>
      <c r="KJZ4" s="569"/>
      <c r="KKA4" s="569"/>
      <c r="KKB4" s="569"/>
      <c r="KKC4" s="569"/>
      <c r="KKE4" s="570"/>
      <c r="KKF4" s="570"/>
      <c r="KKG4" s="570"/>
      <c r="KKH4" s="570"/>
      <c r="KKI4" s="571"/>
      <c r="KKJ4" s="571"/>
      <c r="KKK4" s="571"/>
      <c r="KKL4" s="571"/>
      <c r="KKM4" s="571"/>
      <c r="KKN4" s="571"/>
      <c r="KKO4" s="567"/>
      <c r="KKP4" s="567"/>
      <c r="KKQ4" s="567"/>
      <c r="KKR4" s="567"/>
      <c r="KKS4" s="567"/>
      <c r="KKT4" s="567"/>
      <c r="KKU4" s="567"/>
      <c r="KKV4" s="567"/>
      <c r="KKW4" s="568"/>
      <c r="KKX4" s="568"/>
      <c r="KKY4" s="569"/>
      <c r="KKZ4" s="569"/>
      <c r="KLA4" s="569"/>
      <c r="KLB4" s="569"/>
      <c r="KLC4" s="569"/>
      <c r="KLE4" s="570"/>
      <c r="KLF4" s="570"/>
      <c r="KLG4" s="570"/>
      <c r="KLH4" s="570"/>
      <c r="KLI4" s="571"/>
      <c r="KLJ4" s="571"/>
      <c r="KLK4" s="571"/>
      <c r="KLL4" s="571"/>
      <c r="KLM4" s="571"/>
      <c r="KLN4" s="571"/>
      <c r="KLO4" s="567"/>
      <c r="KLP4" s="567"/>
      <c r="KLQ4" s="567"/>
      <c r="KLR4" s="567"/>
      <c r="KLS4" s="567"/>
      <c r="KLT4" s="567"/>
      <c r="KLU4" s="567"/>
      <c r="KLV4" s="567"/>
      <c r="KLW4" s="568"/>
      <c r="KLX4" s="568"/>
      <c r="KLY4" s="569"/>
      <c r="KLZ4" s="569"/>
      <c r="KMA4" s="569"/>
      <c r="KMB4" s="569"/>
      <c r="KMC4" s="569"/>
      <c r="KME4" s="570"/>
      <c r="KMF4" s="570"/>
      <c r="KMG4" s="570"/>
      <c r="KMH4" s="570"/>
      <c r="KMI4" s="571"/>
      <c r="KMJ4" s="571"/>
      <c r="KMK4" s="571"/>
      <c r="KML4" s="571"/>
      <c r="KMM4" s="571"/>
      <c r="KMN4" s="571"/>
      <c r="KMO4" s="567"/>
      <c r="KMP4" s="567"/>
      <c r="KMQ4" s="567"/>
      <c r="KMR4" s="567"/>
      <c r="KMS4" s="567"/>
      <c r="KMT4" s="567"/>
      <c r="KMU4" s="567"/>
      <c r="KMV4" s="567"/>
      <c r="KMW4" s="568"/>
      <c r="KMX4" s="568"/>
      <c r="KMY4" s="569"/>
      <c r="KMZ4" s="569"/>
      <c r="KNA4" s="569"/>
      <c r="KNB4" s="569"/>
      <c r="KNC4" s="569"/>
      <c r="KNE4" s="570"/>
      <c r="KNF4" s="570"/>
      <c r="KNG4" s="570"/>
      <c r="KNH4" s="570"/>
      <c r="KNI4" s="571"/>
      <c r="KNJ4" s="571"/>
      <c r="KNK4" s="571"/>
      <c r="KNL4" s="571"/>
      <c r="KNM4" s="571"/>
      <c r="KNN4" s="571"/>
      <c r="KNO4" s="567"/>
      <c r="KNP4" s="567"/>
      <c r="KNQ4" s="567"/>
      <c r="KNR4" s="567"/>
      <c r="KNS4" s="567"/>
      <c r="KNT4" s="567"/>
      <c r="KNU4" s="567"/>
      <c r="KNV4" s="567"/>
      <c r="KNW4" s="568"/>
      <c r="KNX4" s="568"/>
      <c r="KNY4" s="569"/>
      <c r="KNZ4" s="569"/>
      <c r="KOA4" s="569"/>
      <c r="KOB4" s="569"/>
      <c r="KOC4" s="569"/>
      <c r="KOE4" s="570"/>
      <c r="KOF4" s="570"/>
      <c r="KOG4" s="570"/>
      <c r="KOH4" s="570"/>
      <c r="KOI4" s="571"/>
      <c r="KOJ4" s="571"/>
      <c r="KOK4" s="571"/>
      <c r="KOL4" s="571"/>
      <c r="KOM4" s="571"/>
      <c r="KON4" s="571"/>
      <c r="KOO4" s="567"/>
      <c r="KOP4" s="567"/>
      <c r="KOQ4" s="567"/>
      <c r="KOR4" s="567"/>
      <c r="KOS4" s="567"/>
      <c r="KOT4" s="567"/>
      <c r="KOU4" s="567"/>
      <c r="KOV4" s="567"/>
      <c r="KOW4" s="568"/>
      <c r="KOX4" s="568"/>
      <c r="KOY4" s="569"/>
      <c r="KOZ4" s="569"/>
      <c r="KPA4" s="569"/>
      <c r="KPB4" s="569"/>
      <c r="KPC4" s="569"/>
      <c r="KPE4" s="570"/>
      <c r="KPF4" s="570"/>
      <c r="KPG4" s="570"/>
      <c r="KPH4" s="570"/>
      <c r="KPI4" s="571"/>
      <c r="KPJ4" s="571"/>
      <c r="KPK4" s="571"/>
      <c r="KPL4" s="571"/>
      <c r="KPM4" s="571"/>
      <c r="KPN4" s="571"/>
      <c r="KPO4" s="567"/>
      <c r="KPP4" s="567"/>
      <c r="KPQ4" s="567"/>
      <c r="KPR4" s="567"/>
      <c r="KPS4" s="567"/>
      <c r="KPT4" s="567"/>
      <c r="KPU4" s="567"/>
      <c r="KPV4" s="567"/>
      <c r="KPW4" s="568"/>
      <c r="KPX4" s="568"/>
      <c r="KPY4" s="569"/>
      <c r="KPZ4" s="569"/>
      <c r="KQA4" s="569"/>
      <c r="KQB4" s="569"/>
      <c r="KQC4" s="569"/>
      <c r="KQE4" s="570"/>
      <c r="KQF4" s="570"/>
      <c r="KQG4" s="570"/>
      <c r="KQH4" s="570"/>
      <c r="KQI4" s="571"/>
      <c r="KQJ4" s="571"/>
      <c r="KQK4" s="571"/>
      <c r="KQL4" s="571"/>
      <c r="KQM4" s="571"/>
      <c r="KQN4" s="571"/>
      <c r="KQO4" s="567"/>
      <c r="KQP4" s="567"/>
      <c r="KQQ4" s="567"/>
      <c r="KQR4" s="567"/>
      <c r="KQS4" s="567"/>
      <c r="KQT4" s="567"/>
      <c r="KQU4" s="567"/>
      <c r="KQV4" s="567"/>
      <c r="KQW4" s="568"/>
      <c r="KQX4" s="568"/>
      <c r="KQY4" s="569"/>
      <c r="KQZ4" s="569"/>
      <c r="KRA4" s="569"/>
      <c r="KRB4" s="569"/>
      <c r="KRC4" s="569"/>
      <c r="KRE4" s="570"/>
      <c r="KRF4" s="570"/>
      <c r="KRG4" s="570"/>
      <c r="KRH4" s="570"/>
      <c r="KRI4" s="571"/>
      <c r="KRJ4" s="571"/>
      <c r="KRK4" s="571"/>
      <c r="KRL4" s="571"/>
      <c r="KRM4" s="571"/>
      <c r="KRN4" s="571"/>
      <c r="KRO4" s="567"/>
      <c r="KRP4" s="567"/>
      <c r="KRQ4" s="567"/>
      <c r="KRR4" s="567"/>
      <c r="KRS4" s="567"/>
      <c r="KRT4" s="567"/>
      <c r="KRU4" s="567"/>
      <c r="KRV4" s="567"/>
      <c r="KRW4" s="568"/>
      <c r="KRX4" s="568"/>
      <c r="KRY4" s="569"/>
      <c r="KRZ4" s="569"/>
      <c r="KSA4" s="569"/>
      <c r="KSB4" s="569"/>
      <c r="KSC4" s="569"/>
      <c r="KSE4" s="570"/>
      <c r="KSF4" s="570"/>
      <c r="KSG4" s="570"/>
      <c r="KSH4" s="570"/>
      <c r="KSI4" s="571"/>
      <c r="KSJ4" s="571"/>
      <c r="KSK4" s="571"/>
      <c r="KSL4" s="571"/>
      <c r="KSM4" s="571"/>
      <c r="KSN4" s="571"/>
      <c r="KSO4" s="567"/>
      <c r="KSP4" s="567"/>
      <c r="KSQ4" s="567"/>
      <c r="KSR4" s="567"/>
      <c r="KSS4" s="567"/>
      <c r="KST4" s="567"/>
      <c r="KSU4" s="567"/>
      <c r="KSV4" s="567"/>
      <c r="KSW4" s="568"/>
      <c r="KSX4" s="568"/>
      <c r="KSY4" s="569"/>
      <c r="KSZ4" s="569"/>
      <c r="KTA4" s="569"/>
      <c r="KTB4" s="569"/>
      <c r="KTC4" s="569"/>
      <c r="KTE4" s="570"/>
      <c r="KTF4" s="570"/>
      <c r="KTG4" s="570"/>
      <c r="KTH4" s="570"/>
      <c r="KTI4" s="571"/>
      <c r="KTJ4" s="571"/>
      <c r="KTK4" s="571"/>
      <c r="KTL4" s="571"/>
      <c r="KTM4" s="571"/>
      <c r="KTN4" s="571"/>
      <c r="KTO4" s="567"/>
      <c r="KTP4" s="567"/>
      <c r="KTQ4" s="567"/>
      <c r="KTR4" s="567"/>
      <c r="KTS4" s="567"/>
      <c r="KTT4" s="567"/>
      <c r="KTU4" s="567"/>
      <c r="KTV4" s="567"/>
      <c r="KTW4" s="568"/>
      <c r="KTX4" s="568"/>
      <c r="KTY4" s="569"/>
      <c r="KTZ4" s="569"/>
      <c r="KUA4" s="569"/>
      <c r="KUB4" s="569"/>
      <c r="KUC4" s="569"/>
      <c r="KUE4" s="570"/>
      <c r="KUF4" s="570"/>
      <c r="KUG4" s="570"/>
      <c r="KUH4" s="570"/>
      <c r="KUI4" s="571"/>
      <c r="KUJ4" s="571"/>
      <c r="KUK4" s="571"/>
      <c r="KUL4" s="571"/>
      <c r="KUM4" s="571"/>
      <c r="KUN4" s="571"/>
      <c r="KUO4" s="567"/>
      <c r="KUP4" s="567"/>
      <c r="KUQ4" s="567"/>
      <c r="KUR4" s="567"/>
      <c r="KUS4" s="567"/>
      <c r="KUT4" s="567"/>
      <c r="KUU4" s="567"/>
      <c r="KUV4" s="567"/>
      <c r="KUW4" s="568"/>
      <c r="KUX4" s="568"/>
      <c r="KUY4" s="569"/>
      <c r="KUZ4" s="569"/>
      <c r="KVA4" s="569"/>
      <c r="KVB4" s="569"/>
      <c r="KVC4" s="569"/>
      <c r="KVE4" s="570"/>
      <c r="KVF4" s="570"/>
      <c r="KVG4" s="570"/>
      <c r="KVH4" s="570"/>
      <c r="KVI4" s="571"/>
      <c r="KVJ4" s="571"/>
      <c r="KVK4" s="571"/>
      <c r="KVL4" s="571"/>
      <c r="KVM4" s="571"/>
      <c r="KVN4" s="571"/>
      <c r="KVO4" s="567"/>
      <c r="KVP4" s="567"/>
      <c r="KVQ4" s="567"/>
      <c r="KVR4" s="567"/>
      <c r="KVS4" s="567"/>
      <c r="KVT4" s="567"/>
      <c r="KVU4" s="567"/>
      <c r="KVV4" s="567"/>
      <c r="KVW4" s="568"/>
      <c r="KVX4" s="568"/>
      <c r="KVY4" s="569"/>
      <c r="KVZ4" s="569"/>
      <c r="KWA4" s="569"/>
      <c r="KWB4" s="569"/>
      <c r="KWC4" s="569"/>
      <c r="KWE4" s="570"/>
      <c r="KWF4" s="570"/>
      <c r="KWG4" s="570"/>
      <c r="KWH4" s="570"/>
      <c r="KWI4" s="571"/>
      <c r="KWJ4" s="571"/>
      <c r="KWK4" s="571"/>
      <c r="KWL4" s="571"/>
      <c r="KWM4" s="571"/>
      <c r="KWN4" s="571"/>
      <c r="KWO4" s="567"/>
      <c r="KWP4" s="567"/>
      <c r="KWQ4" s="567"/>
      <c r="KWR4" s="567"/>
      <c r="KWS4" s="567"/>
      <c r="KWT4" s="567"/>
      <c r="KWU4" s="567"/>
      <c r="KWV4" s="567"/>
      <c r="KWW4" s="568"/>
      <c r="KWX4" s="568"/>
      <c r="KWY4" s="569"/>
      <c r="KWZ4" s="569"/>
      <c r="KXA4" s="569"/>
      <c r="KXB4" s="569"/>
      <c r="KXC4" s="569"/>
      <c r="KXE4" s="570"/>
      <c r="KXF4" s="570"/>
      <c r="KXG4" s="570"/>
      <c r="KXH4" s="570"/>
      <c r="KXI4" s="571"/>
      <c r="KXJ4" s="571"/>
      <c r="KXK4" s="571"/>
      <c r="KXL4" s="571"/>
      <c r="KXM4" s="571"/>
      <c r="KXN4" s="571"/>
      <c r="KXO4" s="567"/>
      <c r="KXP4" s="567"/>
      <c r="KXQ4" s="567"/>
      <c r="KXR4" s="567"/>
      <c r="KXS4" s="567"/>
      <c r="KXT4" s="567"/>
      <c r="KXU4" s="567"/>
      <c r="KXV4" s="567"/>
      <c r="KXW4" s="568"/>
      <c r="KXX4" s="568"/>
      <c r="KXY4" s="569"/>
      <c r="KXZ4" s="569"/>
      <c r="KYA4" s="569"/>
      <c r="KYB4" s="569"/>
      <c r="KYC4" s="569"/>
      <c r="KYE4" s="570"/>
      <c r="KYF4" s="570"/>
      <c r="KYG4" s="570"/>
      <c r="KYH4" s="570"/>
      <c r="KYI4" s="571"/>
      <c r="KYJ4" s="571"/>
      <c r="KYK4" s="571"/>
      <c r="KYL4" s="571"/>
      <c r="KYM4" s="571"/>
      <c r="KYN4" s="571"/>
      <c r="KYO4" s="567"/>
      <c r="KYP4" s="567"/>
      <c r="KYQ4" s="567"/>
      <c r="KYR4" s="567"/>
      <c r="KYS4" s="567"/>
      <c r="KYT4" s="567"/>
      <c r="KYU4" s="567"/>
      <c r="KYV4" s="567"/>
      <c r="KYW4" s="568"/>
      <c r="KYX4" s="568"/>
      <c r="KYY4" s="569"/>
      <c r="KYZ4" s="569"/>
      <c r="KZA4" s="569"/>
      <c r="KZB4" s="569"/>
      <c r="KZC4" s="569"/>
      <c r="KZE4" s="570"/>
      <c r="KZF4" s="570"/>
      <c r="KZG4" s="570"/>
      <c r="KZH4" s="570"/>
      <c r="KZI4" s="571"/>
      <c r="KZJ4" s="571"/>
      <c r="KZK4" s="571"/>
      <c r="KZL4" s="571"/>
      <c r="KZM4" s="571"/>
      <c r="KZN4" s="571"/>
      <c r="KZO4" s="567"/>
      <c r="KZP4" s="567"/>
      <c r="KZQ4" s="567"/>
      <c r="KZR4" s="567"/>
      <c r="KZS4" s="567"/>
      <c r="KZT4" s="567"/>
      <c r="KZU4" s="567"/>
      <c r="KZV4" s="567"/>
      <c r="KZW4" s="568"/>
      <c r="KZX4" s="568"/>
      <c r="KZY4" s="569"/>
      <c r="KZZ4" s="569"/>
      <c r="LAA4" s="569"/>
      <c r="LAB4" s="569"/>
      <c r="LAC4" s="569"/>
      <c r="LAE4" s="570"/>
      <c r="LAF4" s="570"/>
      <c r="LAG4" s="570"/>
      <c r="LAH4" s="570"/>
      <c r="LAI4" s="571"/>
      <c r="LAJ4" s="571"/>
      <c r="LAK4" s="571"/>
      <c r="LAL4" s="571"/>
      <c r="LAM4" s="571"/>
      <c r="LAN4" s="571"/>
      <c r="LAO4" s="567"/>
      <c r="LAP4" s="567"/>
      <c r="LAQ4" s="567"/>
      <c r="LAR4" s="567"/>
      <c r="LAS4" s="567"/>
      <c r="LAT4" s="567"/>
      <c r="LAU4" s="567"/>
      <c r="LAV4" s="567"/>
      <c r="LAW4" s="568"/>
      <c r="LAX4" s="568"/>
      <c r="LAY4" s="569"/>
      <c r="LAZ4" s="569"/>
      <c r="LBA4" s="569"/>
      <c r="LBB4" s="569"/>
      <c r="LBC4" s="569"/>
      <c r="LBE4" s="570"/>
      <c r="LBF4" s="570"/>
      <c r="LBG4" s="570"/>
      <c r="LBH4" s="570"/>
      <c r="LBI4" s="571"/>
      <c r="LBJ4" s="571"/>
      <c r="LBK4" s="571"/>
      <c r="LBL4" s="571"/>
      <c r="LBM4" s="571"/>
      <c r="LBN4" s="571"/>
      <c r="LBO4" s="567"/>
      <c r="LBP4" s="567"/>
      <c r="LBQ4" s="567"/>
      <c r="LBR4" s="567"/>
      <c r="LBS4" s="567"/>
      <c r="LBT4" s="567"/>
      <c r="LBU4" s="567"/>
      <c r="LBV4" s="567"/>
      <c r="LBW4" s="568"/>
      <c r="LBX4" s="568"/>
      <c r="LBY4" s="569"/>
      <c r="LBZ4" s="569"/>
      <c r="LCA4" s="569"/>
      <c r="LCB4" s="569"/>
      <c r="LCC4" s="569"/>
      <c r="LCE4" s="570"/>
      <c r="LCF4" s="570"/>
      <c r="LCG4" s="570"/>
      <c r="LCH4" s="570"/>
      <c r="LCI4" s="571"/>
      <c r="LCJ4" s="571"/>
      <c r="LCK4" s="571"/>
      <c r="LCL4" s="571"/>
      <c r="LCM4" s="571"/>
      <c r="LCN4" s="571"/>
      <c r="LCO4" s="567"/>
      <c r="LCP4" s="567"/>
      <c r="LCQ4" s="567"/>
      <c r="LCR4" s="567"/>
      <c r="LCS4" s="567"/>
      <c r="LCT4" s="567"/>
      <c r="LCU4" s="567"/>
      <c r="LCV4" s="567"/>
      <c r="LCW4" s="568"/>
      <c r="LCX4" s="568"/>
      <c r="LCY4" s="569"/>
      <c r="LCZ4" s="569"/>
      <c r="LDA4" s="569"/>
      <c r="LDB4" s="569"/>
      <c r="LDC4" s="569"/>
      <c r="LDE4" s="570"/>
      <c r="LDF4" s="570"/>
      <c r="LDG4" s="570"/>
      <c r="LDH4" s="570"/>
      <c r="LDI4" s="571"/>
      <c r="LDJ4" s="571"/>
      <c r="LDK4" s="571"/>
      <c r="LDL4" s="571"/>
      <c r="LDM4" s="571"/>
      <c r="LDN4" s="571"/>
      <c r="LDO4" s="567"/>
      <c r="LDP4" s="567"/>
      <c r="LDQ4" s="567"/>
      <c r="LDR4" s="567"/>
      <c r="LDS4" s="567"/>
      <c r="LDT4" s="567"/>
      <c r="LDU4" s="567"/>
      <c r="LDV4" s="567"/>
      <c r="LDW4" s="568"/>
      <c r="LDX4" s="568"/>
      <c r="LDY4" s="569"/>
      <c r="LDZ4" s="569"/>
      <c r="LEA4" s="569"/>
      <c r="LEB4" s="569"/>
      <c r="LEC4" s="569"/>
      <c r="LEE4" s="570"/>
      <c r="LEF4" s="570"/>
      <c r="LEG4" s="570"/>
      <c r="LEH4" s="570"/>
      <c r="LEI4" s="571"/>
      <c r="LEJ4" s="571"/>
      <c r="LEK4" s="571"/>
      <c r="LEL4" s="571"/>
      <c r="LEM4" s="571"/>
      <c r="LEN4" s="571"/>
      <c r="LEO4" s="567"/>
      <c r="LEP4" s="567"/>
      <c r="LEQ4" s="567"/>
      <c r="LER4" s="567"/>
      <c r="LES4" s="567"/>
      <c r="LET4" s="567"/>
      <c r="LEU4" s="567"/>
      <c r="LEV4" s="567"/>
      <c r="LEW4" s="568"/>
      <c r="LEX4" s="568"/>
      <c r="LEY4" s="569"/>
      <c r="LEZ4" s="569"/>
      <c r="LFA4" s="569"/>
      <c r="LFB4" s="569"/>
      <c r="LFC4" s="569"/>
      <c r="LFE4" s="570"/>
      <c r="LFF4" s="570"/>
      <c r="LFG4" s="570"/>
      <c r="LFH4" s="570"/>
      <c r="LFI4" s="571"/>
      <c r="LFJ4" s="571"/>
      <c r="LFK4" s="571"/>
      <c r="LFL4" s="571"/>
      <c r="LFM4" s="571"/>
      <c r="LFN4" s="571"/>
      <c r="LFO4" s="567"/>
      <c r="LFP4" s="567"/>
      <c r="LFQ4" s="567"/>
      <c r="LFR4" s="567"/>
      <c r="LFS4" s="567"/>
      <c r="LFT4" s="567"/>
      <c r="LFU4" s="567"/>
      <c r="LFV4" s="567"/>
      <c r="LFW4" s="568"/>
      <c r="LFX4" s="568"/>
      <c r="LFY4" s="569"/>
      <c r="LFZ4" s="569"/>
      <c r="LGA4" s="569"/>
      <c r="LGB4" s="569"/>
      <c r="LGC4" s="569"/>
      <c r="LGE4" s="570"/>
      <c r="LGF4" s="570"/>
      <c r="LGG4" s="570"/>
      <c r="LGH4" s="570"/>
      <c r="LGI4" s="571"/>
      <c r="LGJ4" s="571"/>
      <c r="LGK4" s="571"/>
      <c r="LGL4" s="571"/>
      <c r="LGM4" s="571"/>
      <c r="LGN4" s="571"/>
      <c r="LGO4" s="567"/>
      <c r="LGP4" s="567"/>
      <c r="LGQ4" s="567"/>
      <c r="LGR4" s="567"/>
      <c r="LGS4" s="567"/>
      <c r="LGT4" s="567"/>
      <c r="LGU4" s="567"/>
      <c r="LGV4" s="567"/>
      <c r="LGW4" s="568"/>
      <c r="LGX4" s="568"/>
      <c r="LGY4" s="569"/>
      <c r="LGZ4" s="569"/>
      <c r="LHA4" s="569"/>
      <c r="LHB4" s="569"/>
      <c r="LHC4" s="569"/>
      <c r="LHE4" s="570"/>
      <c r="LHF4" s="570"/>
      <c r="LHG4" s="570"/>
      <c r="LHH4" s="570"/>
      <c r="LHI4" s="571"/>
      <c r="LHJ4" s="571"/>
      <c r="LHK4" s="571"/>
      <c r="LHL4" s="571"/>
      <c r="LHM4" s="571"/>
      <c r="LHN4" s="571"/>
      <c r="LHO4" s="567"/>
      <c r="LHP4" s="567"/>
      <c r="LHQ4" s="567"/>
      <c r="LHR4" s="567"/>
      <c r="LHS4" s="567"/>
      <c r="LHT4" s="567"/>
      <c r="LHU4" s="567"/>
      <c r="LHV4" s="567"/>
      <c r="LHW4" s="568"/>
      <c r="LHX4" s="568"/>
      <c r="LHY4" s="569"/>
      <c r="LHZ4" s="569"/>
      <c r="LIA4" s="569"/>
      <c r="LIB4" s="569"/>
      <c r="LIC4" s="569"/>
      <c r="LIE4" s="570"/>
      <c r="LIF4" s="570"/>
      <c r="LIG4" s="570"/>
      <c r="LIH4" s="570"/>
      <c r="LII4" s="571"/>
      <c r="LIJ4" s="571"/>
      <c r="LIK4" s="571"/>
      <c r="LIL4" s="571"/>
      <c r="LIM4" s="571"/>
      <c r="LIN4" s="571"/>
      <c r="LIO4" s="567"/>
      <c r="LIP4" s="567"/>
      <c r="LIQ4" s="567"/>
      <c r="LIR4" s="567"/>
      <c r="LIS4" s="567"/>
      <c r="LIT4" s="567"/>
      <c r="LIU4" s="567"/>
      <c r="LIV4" s="567"/>
      <c r="LIW4" s="568"/>
      <c r="LIX4" s="568"/>
      <c r="LIY4" s="569"/>
      <c r="LIZ4" s="569"/>
      <c r="LJA4" s="569"/>
      <c r="LJB4" s="569"/>
      <c r="LJC4" s="569"/>
      <c r="LJE4" s="570"/>
      <c r="LJF4" s="570"/>
      <c r="LJG4" s="570"/>
      <c r="LJH4" s="570"/>
      <c r="LJI4" s="571"/>
      <c r="LJJ4" s="571"/>
      <c r="LJK4" s="571"/>
      <c r="LJL4" s="571"/>
      <c r="LJM4" s="571"/>
      <c r="LJN4" s="571"/>
      <c r="LJO4" s="567"/>
      <c r="LJP4" s="567"/>
      <c r="LJQ4" s="567"/>
      <c r="LJR4" s="567"/>
      <c r="LJS4" s="567"/>
      <c r="LJT4" s="567"/>
      <c r="LJU4" s="567"/>
      <c r="LJV4" s="567"/>
      <c r="LJW4" s="568"/>
      <c r="LJX4" s="568"/>
      <c r="LJY4" s="569"/>
      <c r="LJZ4" s="569"/>
      <c r="LKA4" s="569"/>
      <c r="LKB4" s="569"/>
      <c r="LKC4" s="569"/>
      <c r="LKE4" s="570"/>
      <c r="LKF4" s="570"/>
      <c r="LKG4" s="570"/>
      <c r="LKH4" s="570"/>
      <c r="LKI4" s="571"/>
      <c r="LKJ4" s="571"/>
      <c r="LKK4" s="571"/>
      <c r="LKL4" s="571"/>
      <c r="LKM4" s="571"/>
      <c r="LKN4" s="571"/>
      <c r="LKO4" s="567"/>
      <c r="LKP4" s="567"/>
      <c r="LKQ4" s="567"/>
      <c r="LKR4" s="567"/>
      <c r="LKS4" s="567"/>
      <c r="LKT4" s="567"/>
      <c r="LKU4" s="567"/>
      <c r="LKV4" s="567"/>
      <c r="LKW4" s="568"/>
      <c r="LKX4" s="568"/>
      <c r="LKY4" s="569"/>
      <c r="LKZ4" s="569"/>
      <c r="LLA4" s="569"/>
      <c r="LLB4" s="569"/>
      <c r="LLC4" s="569"/>
      <c r="LLE4" s="570"/>
      <c r="LLF4" s="570"/>
      <c r="LLG4" s="570"/>
      <c r="LLH4" s="570"/>
      <c r="LLI4" s="571"/>
      <c r="LLJ4" s="571"/>
      <c r="LLK4" s="571"/>
      <c r="LLL4" s="571"/>
      <c r="LLM4" s="571"/>
      <c r="LLN4" s="571"/>
      <c r="LLO4" s="567"/>
      <c r="LLP4" s="567"/>
      <c r="LLQ4" s="567"/>
      <c r="LLR4" s="567"/>
      <c r="LLS4" s="567"/>
      <c r="LLT4" s="567"/>
      <c r="LLU4" s="567"/>
      <c r="LLV4" s="567"/>
      <c r="LLW4" s="568"/>
      <c r="LLX4" s="568"/>
      <c r="LLY4" s="569"/>
      <c r="LLZ4" s="569"/>
      <c r="LMA4" s="569"/>
      <c r="LMB4" s="569"/>
      <c r="LMC4" s="569"/>
      <c r="LME4" s="570"/>
      <c r="LMF4" s="570"/>
      <c r="LMG4" s="570"/>
      <c r="LMH4" s="570"/>
      <c r="LMI4" s="571"/>
      <c r="LMJ4" s="571"/>
      <c r="LMK4" s="571"/>
      <c r="LML4" s="571"/>
      <c r="LMM4" s="571"/>
      <c r="LMN4" s="571"/>
      <c r="LMO4" s="567"/>
      <c r="LMP4" s="567"/>
      <c r="LMQ4" s="567"/>
      <c r="LMR4" s="567"/>
      <c r="LMS4" s="567"/>
      <c r="LMT4" s="567"/>
      <c r="LMU4" s="567"/>
      <c r="LMV4" s="567"/>
      <c r="LMW4" s="568"/>
      <c r="LMX4" s="568"/>
      <c r="LMY4" s="569"/>
      <c r="LMZ4" s="569"/>
      <c r="LNA4" s="569"/>
      <c r="LNB4" s="569"/>
      <c r="LNC4" s="569"/>
      <c r="LNE4" s="570"/>
      <c r="LNF4" s="570"/>
      <c r="LNG4" s="570"/>
      <c r="LNH4" s="570"/>
      <c r="LNI4" s="571"/>
      <c r="LNJ4" s="571"/>
      <c r="LNK4" s="571"/>
      <c r="LNL4" s="571"/>
      <c r="LNM4" s="571"/>
      <c r="LNN4" s="571"/>
      <c r="LNO4" s="567"/>
      <c r="LNP4" s="567"/>
      <c r="LNQ4" s="567"/>
      <c r="LNR4" s="567"/>
      <c r="LNS4" s="567"/>
      <c r="LNT4" s="567"/>
      <c r="LNU4" s="567"/>
      <c r="LNV4" s="567"/>
      <c r="LNW4" s="568"/>
      <c r="LNX4" s="568"/>
      <c r="LNY4" s="569"/>
      <c r="LNZ4" s="569"/>
      <c r="LOA4" s="569"/>
      <c r="LOB4" s="569"/>
      <c r="LOC4" s="569"/>
      <c r="LOE4" s="570"/>
      <c r="LOF4" s="570"/>
      <c r="LOG4" s="570"/>
      <c r="LOH4" s="570"/>
      <c r="LOI4" s="571"/>
      <c r="LOJ4" s="571"/>
      <c r="LOK4" s="571"/>
      <c r="LOL4" s="571"/>
      <c r="LOM4" s="571"/>
      <c r="LON4" s="571"/>
      <c r="LOO4" s="567"/>
      <c r="LOP4" s="567"/>
      <c r="LOQ4" s="567"/>
      <c r="LOR4" s="567"/>
      <c r="LOS4" s="567"/>
      <c r="LOT4" s="567"/>
      <c r="LOU4" s="567"/>
      <c r="LOV4" s="567"/>
      <c r="LOW4" s="568"/>
      <c r="LOX4" s="568"/>
      <c r="LOY4" s="569"/>
      <c r="LOZ4" s="569"/>
      <c r="LPA4" s="569"/>
      <c r="LPB4" s="569"/>
      <c r="LPC4" s="569"/>
      <c r="LPE4" s="570"/>
      <c r="LPF4" s="570"/>
      <c r="LPG4" s="570"/>
      <c r="LPH4" s="570"/>
      <c r="LPI4" s="571"/>
      <c r="LPJ4" s="571"/>
      <c r="LPK4" s="571"/>
      <c r="LPL4" s="571"/>
      <c r="LPM4" s="571"/>
      <c r="LPN4" s="571"/>
      <c r="LPO4" s="567"/>
      <c r="LPP4" s="567"/>
      <c r="LPQ4" s="567"/>
      <c r="LPR4" s="567"/>
      <c r="LPS4" s="567"/>
      <c r="LPT4" s="567"/>
      <c r="LPU4" s="567"/>
      <c r="LPV4" s="567"/>
      <c r="LPW4" s="568"/>
      <c r="LPX4" s="568"/>
      <c r="LPY4" s="569"/>
      <c r="LPZ4" s="569"/>
      <c r="LQA4" s="569"/>
      <c r="LQB4" s="569"/>
      <c r="LQC4" s="569"/>
      <c r="LQE4" s="570"/>
      <c r="LQF4" s="570"/>
      <c r="LQG4" s="570"/>
      <c r="LQH4" s="570"/>
      <c r="LQI4" s="571"/>
      <c r="LQJ4" s="571"/>
      <c r="LQK4" s="571"/>
      <c r="LQL4" s="571"/>
      <c r="LQM4" s="571"/>
      <c r="LQN4" s="571"/>
      <c r="LQO4" s="567"/>
      <c r="LQP4" s="567"/>
      <c r="LQQ4" s="567"/>
      <c r="LQR4" s="567"/>
      <c r="LQS4" s="567"/>
      <c r="LQT4" s="567"/>
      <c r="LQU4" s="567"/>
      <c r="LQV4" s="567"/>
      <c r="LQW4" s="568"/>
      <c r="LQX4" s="568"/>
      <c r="LQY4" s="569"/>
      <c r="LQZ4" s="569"/>
      <c r="LRA4" s="569"/>
      <c r="LRB4" s="569"/>
      <c r="LRC4" s="569"/>
      <c r="LRE4" s="570"/>
      <c r="LRF4" s="570"/>
      <c r="LRG4" s="570"/>
      <c r="LRH4" s="570"/>
      <c r="LRI4" s="571"/>
      <c r="LRJ4" s="571"/>
      <c r="LRK4" s="571"/>
      <c r="LRL4" s="571"/>
      <c r="LRM4" s="571"/>
      <c r="LRN4" s="571"/>
      <c r="LRO4" s="567"/>
      <c r="LRP4" s="567"/>
      <c r="LRQ4" s="567"/>
      <c r="LRR4" s="567"/>
      <c r="LRS4" s="567"/>
      <c r="LRT4" s="567"/>
      <c r="LRU4" s="567"/>
      <c r="LRV4" s="567"/>
      <c r="LRW4" s="568"/>
      <c r="LRX4" s="568"/>
      <c r="LRY4" s="569"/>
      <c r="LRZ4" s="569"/>
      <c r="LSA4" s="569"/>
      <c r="LSB4" s="569"/>
      <c r="LSC4" s="569"/>
      <c r="LSE4" s="570"/>
      <c r="LSF4" s="570"/>
      <c r="LSG4" s="570"/>
      <c r="LSH4" s="570"/>
      <c r="LSI4" s="571"/>
      <c r="LSJ4" s="571"/>
      <c r="LSK4" s="571"/>
      <c r="LSL4" s="571"/>
      <c r="LSM4" s="571"/>
      <c r="LSN4" s="571"/>
      <c r="LSO4" s="567"/>
      <c r="LSP4" s="567"/>
      <c r="LSQ4" s="567"/>
      <c r="LSR4" s="567"/>
      <c r="LSS4" s="567"/>
      <c r="LST4" s="567"/>
      <c r="LSU4" s="567"/>
      <c r="LSV4" s="567"/>
      <c r="LSW4" s="568"/>
      <c r="LSX4" s="568"/>
      <c r="LSY4" s="569"/>
      <c r="LSZ4" s="569"/>
      <c r="LTA4" s="569"/>
      <c r="LTB4" s="569"/>
      <c r="LTC4" s="569"/>
      <c r="LTE4" s="570"/>
      <c r="LTF4" s="570"/>
      <c r="LTG4" s="570"/>
      <c r="LTH4" s="570"/>
      <c r="LTI4" s="571"/>
      <c r="LTJ4" s="571"/>
      <c r="LTK4" s="571"/>
      <c r="LTL4" s="571"/>
      <c r="LTM4" s="571"/>
      <c r="LTN4" s="571"/>
      <c r="LTO4" s="567"/>
      <c r="LTP4" s="567"/>
      <c r="LTQ4" s="567"/>
      <c r="LTR4" s="567"/>
      <c r="LTS4" s="567"/>
      <c r="LTT4" s="567"/>
      <c r="LTU4" s="567"/>
      <c r="LTV4" s="567"/>
      <c r="LTW4" s="568"/>
      <c r="LTX4" s="568"/>
      <c r="LTY4" s="569"/>
      <c r="LTZ4" s="569"/>
      <c r="LUA4" s="569"/>
      <c r="LUB4" s="569"/>
      <c r="LUC4" s="569"/>
      <c r="LUE4" s="570"/>
      <c r="LUF4" s="570"/>
      <c r="LUG4" s="570"/>
      <c r="LUH4" s="570"/>
      <c r="LUI4" s="571"/>
      <c r="LUJ4" s="571"/>
      <c r="LUK4" s="571"/>
      <c r="LUL4" s="571"/>
      <c r="LUM4" s="571"/>
      <c r="LUN4" s="571"/>
      <c r="LUO4" s="567"/>
      <c r="LUP4" s="567"/>
      <c r="LUQ4" s="567"/>
      <c r="LUR4" s="567"/>
      <c r="LUS4" s="567"/>
      <c r="LUT4" s="567"/>
      <c r="LUU4" s="567"/>
      <c r="LUV4" s="567"/>
      <c r="LUW4" s="568"/>
      <c r="LUX4" s="568"/>
      <c r="LUY4" s="569"/>
      <c r="LUZ4" s="569"/>
      <c r="LVA4" s="569"/>
      <c r="LVB4" s="569"/>
      <c r="LVC4" s="569"/>
      <c r="LVE4" s="570"/>
      <c r="LVF4" s="570"/>
      <c r="LVG4" s="570"/>
      <c r="LVH4" s="570"/>
      <c r="LVI4" s="571"/>
      <c r="LVJ4" s="571"/>
      <c r="LVK4" s="571"/>
      <c r="LVL4" s="571"/>
      <c r="LVM4" s="571"/>
      <c r="LVN4" s="571"/>
      <c r="LVO4" s="567"/>
      <c r="LVP4" s="567"/>
      <c r="LVQ4" s="567"/>
      <c r="LVR4" s="567"/>
      <c r="LVS4" s="567"/>
      <c r="LVT4" s="567"/>
      <c r="LVU4" s="567"/>
      <c r="LVV4" s="567"/>
      <c r="LVW4" s="568"/>
      <c r="LVX4" s="568"/>
      <c r="LVY4" s="569"/>
      <c r="LVZ4" s="569"/>
      <c r="LWA4" s="569"/>
      <c r="LWB4" s="569"/>
      <c r="LWC4" s="569"/>
      <c r="LWE4" s="570"/>
      <c r="LWF4" s="570"/>
      <c r="LWG4" s="570"/>
      <c r="LWH4" s="570"/>
      <c r="LWI4" s="571"/>
      <c r="LWJ4" s="571"/>
      <c r="LWK4" s="571"/>
      <c r="LWL4" s="571"/>
      <c r="LWM4" s="571"/>
      <c r="LWN4" s="571"/>
      <c r="LWO4" s="567"/>
      <c r="LWP4" s="567"/>
      <c r="LWQ4" s="567"/>
      <c r="LWR4" s="567"/>
      <c r="LWS4" s="567"/>
      <c r="LWT4" s="567"/>
      <c r="LWU4" s="567"/>
      <c r="LWV4" s="567"/>
      <c r="LWW4" s="568"/>
      <c r="LWX4" s="568"/>
      <c r="LWY4" s="569"/>
      <c r="LWZ4" s="569"/>
      <c r="LXA4" s="569"/>
      <c r="LXB4" s="569"/>
      <c r="LXC4" s="569"/>
      <c r="LXE4" s="570"/>
      <c r="LXF4" s="570"/>
      <c r="LXG4" s="570"/>
      <c r="LXH4" s="570"/>
      <c r="LXI4" s="571"/>
      <c r="LXJ4" s="571"/>
      <c r="LXK4" s="571"/>
      <c r="LXL4" s="571"/>
      <c r="LXM4" s="571"/>
      <c r="LXN4" s="571"/>
      <c r="LXO4" s="567"/>
      <c r="LXP4" s="567"/>
      <c r="LXQ4" s="567"/>
      <c r="LXR4" s="567"/>
      <c r="LXS4" s="567"/>
      <c r="LXT4" s="567"/>
      <c r="LXU4" s="567"/>
      <c r="LXV4" s="567"/>
      <c r="LXW4" s="568"/>
      <c r="LXX4" s="568"/>
      <c r="LXY4" s="569"/>
      <c r="LXZ4" s="569"/>
      <c r="LYA4" s="569"/>
      <c r="LYB4" s="569"/>
      <c r="LYC4" s="569"/>
      <c r="LYE4" s="570"/>
      <c r="LYF4" s="570"/>
      <c r="LYG4" s="570"/>
      <c r="LYH4" s="570"/>
      <c r="LYI4" s="571"/>
      <c r="LYJ4" s="571"/>
      <c r="LYK4" s="571"/>
      <c r="LYL4" s="571"/>
      <c r="LYM4" s="571"/>
      <c r="LYN4" s="571"/>
      <c r="LYO4" s="567"/>
      <c r="LYP4" s="567"/>
      <c r="LYQ4" s="567"/>
      <c r="LYR4" s="567"/>
      <c r="LYS4" s="567"/>
      <c r="LYT4" s="567"/>
      <c r="LYU4" s="567"/>
      <c r="LYV4" s="567"/>
      <c r="LYW4" s="568"/>
      <c r="LYX4" s="568"/>
      <c r="LYY4" s="569"/>
      <c r="LYZ4" s="569"/>
      <c r="LZA4" s="569"/>
      <c r="LZB4" s="569"/>
      <c r="LZC4" s="569"/>
      <c r="LZE4" s="570"/>
      <c r="LZF4" s="570"/>
      <c r="LZG4" s="570"/>
      <c r="LZH4" s="570"/>
      <c r="LZI4" s="571"/>
      <c r="LZJ4" s="571"/>
      <c r="LZK4" s="571"/>
      <c r="LZL4" s="571"/>
      <c r="LZM4" s="571"/>
      <c r="LZN4" s="571"/>
      <c r="LZO4" s="567"/>
      <c r="LZP4" s="567"/>
      <c r="LZQ4" s="567"/>
      <c r="LZR4" s="567"/>
      <c r="LZS4" s="567"/>
      <c r="LZT4" s="567"/>
      <c r="LZU4" s="567"/>
      <c r="LZV4" s="567"/>
      <c r="LZW4" s="568"/>
      <c r="LZX4" s="568"/>
      <c r="LZY4" s="569"/>
      <c r="LZZ4" s="569"/>
      <c r="MAA4" s="569"/>
      <c r="MAB4" s="569"/>
      <c r="MAC4" s="569"/>
      <c r="MAE4" s="570"/>
      <c r="MAF4" s="570"/>
      <c r="MAG4" s="570"/>
      <c r="MAH4" s="570"/>
      <c r="MAI4" s="571"/>
      <c r="MAJ4" s="571"/>
      <c r="MAK4" s="571"/>
      <c r="MAL4" s="571"/>
      <c r="MAM4" s="571"/>
      <c r="MAN4" s="571"/>
      <c r="MAO4" s="567"/>
      <c r="MAP4" s="567"/>
      <c r="MAQ4" s="567"/>
      <c r="MAR4" s="567"/>
      <c r="MAS4" s="567"/>
      <c r="MAT4" s="567"/>
      <c r="MAU4" s="567"/>
      <c r="MAV4" s="567"/>
      <c r="MAW4" s="568"/>
      <c r="MAX4" s="568"/>
      <c r="MAY4" s="569"/>
      <c r="MAZ4" s="569"/>
      <c r="MBA4" s="569"/>
      <c r="MBB4" s="569"/>
      <c r="MBC4" s="569"/>
      <c r="MBE4" s="570"/>
      <c r="MBF4" s="570"/>
      <c r="MBG4" s="570"/>
      <c r="MBH4" s="570"/>
      <c r="MBI4" s="571"/>
      <c r="MBJ4" s="571"/>
      <c r="MBK4" s="571"/>
      <c r="MBL4" s="571"/>
      <c r="MBM4" s="571"/>
      <c r="MBN4" s="571"/>
      <c r="MBO4" s="567"/>
      <c r="MBP4" s="567"/>
      <c r="MBQ4" s="567"/>
      <c r="MBR4" s="567"/>
      <c r="MBS4" s="567"/>
      <c r="MBT4" s="567"/>
      <c r="MBU4" s="567"/>
      <c r="MBV4" s="567"/>
      <c r="MBW4" s="568"/>
      <c r="MBX4" s="568"/>
      <c r="MBY4" s="569"/>
      <c r="MBZ4" s="569"/>
      <c r="MCA4" s="569"/>
      <c r="MCB4" s="569"/>
      <c r="MCC4" s="569"/>
      <c r="MCE4" s="570"/>
      <c r="MCF4" s="570"/>
      <c r="MCG4" s="570"/>
      <c r="MCH4" s="570"/>
      <c r="MCI4" s="571"/>
      <c r="MCJ4" s="571"/>
      <c r="MCK4" s="571"/>
      <c r="MCL4" s="571"/>
      <c r="MCM4" s="571"/>
      <c r="MCN4" s="571"/>
      <c r="MCO4" s="567"/>
      <c r="MCP4" s="567"/>
      <c r="MCQ4" s="567"/>
      <c r="MCR4" s="567"/>
      <c r="MCS4" s="567"/>
      <c r="MCT4" s="567"/>
      <c r="MCU4" s="567"/>
      <c r="MCV4" s="567"/>
      <c r="MCW4" s="568"/>
      <c r="MCX4" s="568"/>
      <c r="MCY4" s="569"/>
      <c r="MCZ4" s="569"/>
      <c r="MDA4" s="569"/>
      <c r="MDB4" s="569"/>
      <c r="MDC4" s="569"/>
      <c r="MDE4" s="570"/>
      <c r="MDF4" s="570"/>
      <c r="MDG4" s="570"/>
      <c r="MDH4" s="570"/>
      <c r="MDI4" s="571"/>
      <c r="MDJ4" s="571"/>
      <c r="MDK4" s="571"/>
      <c r="MDL4" s="571"/>
      <c r="MDM4" s="571"/>
      <c r="MDN4" s="571"/>
      <c r="MDO4" s="567"/>
      <c r="MDP4" s="567"/>
      <c r="MDQ4" s="567"/>
      <c r="MDR4" s="567"/>
      <c r="MDS4" s="567"/>
      <c r="MDT4" s="567"/>
      <c r="MDU4" s="567"/>
      <c r="MDV4" s="567"/>
      <c r="MDW4" s="568"/>
      <c r="MDX4" s="568"/>
      <c r="MDY4" s="569"/>
      <c r="MDZ4" s="569"/>
      <c r="MEA4" s="569"/>
      <c r="MEB4" s="569"/>
      <c r="MEC4" s="569"/>
      <c r="MEE4" s="570"/>
      <c r="MEF4" s="570"/>
      <c r="MEG4" s="570"/>
      <c r="MEH4" s="570"/>
      <c r="MEI4" s="571"/>
      <c r="MEJ4" s="571"/>
      <c r="MEK4" s="571"/>
      <c r="MEL4" s="571"/>
      <c r="MEM4" s="571"/>
      <c r="MEN4" s="571"/>
      <c r="MEO4" s="567"/>
      <c r="MEP4" s="567"/>
      <c r="MEQ4" s="567"/>
      <c r="MER4" s="567"/>
      <c r="MES4" s="567"/>
      <c r="MET4" s="567"/>
      <c r="MEU4" s="567"/>
      <c r="MEV4" s="567"/>
      <c r="MEW4" s="568"/>
      <c r="MEX4" s="568"/>
      <c r="MEY4" s="569"/>
      <c r="MEZ4" s="569"/>
      <c r="MFA4" s="569"/>
      <c r="MFB4" s="569"/>
      <c r="MFC4" s="569"/>
      <c r="MFE4" s="570"/>
      <c r="MFF4" s="570"/>
      <c r="MFG4" s="570"/>
      <c r="MFH4" s="570"/>
      <c r="MFI4" s="571"/>
      <c r="MFJ4" s="571"/>
      <c r="MFK4" s="571"/>
      <c r="MFL4" s="571"/>
      <c r="MFM4" s="571"/>
      <c r="MFN4" s="571"/>
      <c r="MFO4" s="567"/>
      <c r="MFP4" s="567"/>
      <c r="MFQ4" s="567"/>
      <c r="MFR4" s="567"/>
      <c r="MFS4" s="567"/>
      <c r="MFT4" s="567"/>
      <c r="MFU4" s="567"/>
      <c r="MFV4" s="567"/>
      <c r="MFW4" s="568"/>
      <c r="MFX4" s="568"/>
      <c r="MFY4" s="569"/>
      <c r="MFZ4" s="569"/>
      <c r="MGA4" s="569"/>
      <c r="MGB4" s="569"/>
      <c r="MGC4" s="569"/>
      <c r="MGE4" s="570"/>
      <c r="MGF4" s="570"/>
      <c r="MGG4" s="570"/>
      <c r="MGH4" s="570"/>
      <c r="MGI4" s="571"/>
      <c r="MGJ4" s="571"/>
      <c r="MGK4" s="571"/>
      <c r="MGL4" s="571"/>
      <c r="MGM4" s="571"/>
      <c r="MGN4" s="571"/>
      <c r="MGO4" s="567"/>
      <c r="MGP4" s="567"/>
      <c r="MGQ4" s="567"/>
      <c r="MGR4" s="567"/>
      <c r="MGS4" s="567"/>
      <c r="MGT4" s="567"/>
      <c r="MGU4" s="567"/>
      <c r="MGV4" s="567"/>
      <c r="MGW4" s="568"/>
      <c r="MGX4" s="568"/>
      <c r="MGY4" s="569"/>
      <c r="MGZ4" s="569"/>
      <c r="MHA4" s="569"/>
      <c r="MHB4" s="569"/>
      <c r="MHC4" s="569"/>
      <c r="MHE4" s="570"/>
      <c r="MHF4" s="570"/>
      <c r="MHG4" s="570"/>
      <c r="MHH4" s="570"/>
      <c r="MHI4" s="571"/>
      <c r="MHJ4" s="571"/>
      <c r="MHK4" s="571"/>
      <c r="MHL4" s="571"/>
      <c r="MHM4" s="571"/>
      <c r="MHN4" s="571"/>
      <c r="MHO4" s="567"/>
      <c r="MHP4" s="567"/>
      <c r="MHQ4" s="567"/>
      <c r="MHR4" s="567"/>
      <c r="MHS4" s="567"/>
      <c r="MHT4" s="567"/>
      <c r="MHU4" s="567"/>
      <c r="MHV4" s="567"/>
      <c r="MHW4" s="568"/>
      <c r="MHX4" s="568"/>
      <c r="MHY4" s="569"/>
      <c r="MHZ4" s="569"/>
      <c r="MIA4" s="569"/>
      <c r="MIB4" s="569"/>
      <c r="MIC4" s="569"/>
      <c r="MIE4" s="570"/>
      <c r="MIF4" s="570"/>
      <c r="MIG4" s="570"/>
      <c r="MIH4" s="570"/>
      <c r="MII4" s="571"/>
      <c r="MIJ4" s="571"/>
      <c r="MIK4" s="571"/>
      <c r="MIL4" s="571"/>
      <c r="MIM4" s="571"/>
      <c r="MIN4" s="571"/>
      <c r="MIO4" s="567"/>
      <c r="MIP4" s="567"/>
      <c r="MIQ4" s="567"/>
      <c r="MIR4" s="567"/>
      <c r="MIS4" s="567"/>
      <c r="MIT4" s="567"/>
      <c r="MIU4" s="567"/>
      <c r="MIV4" s="567"/>
      <c r="MIW4" s="568"/>
      <c r="MIX4" s="568"/>
      <c r="MIY4" s="569"/>
      <c r="MIZ4" s="569"/>
      <c r="MJA4" s="569"/>
      <c r="MJB4" s="569"/>
      <c r="MJC4" s="569"/>
      <c r="MJE4" s="570"/>
      <c r="MJF4" s="570"/>
      <c r="MJG4" s="570"/>
      <c r="MJH4" s="570"/>
      <c r="MJI4" s="571"/>
      <c r="MJJ4" s="571"/>
      <c r="MJK4" s="571"/>
      <c r="MJL4" s="571"/>
      <c r="MJM4" s="571"/>
      <c r="MJN4" s="571"/>
      <c r="MJO4" s="567"/>
      <c r="MJP4" s="567"/>
      <c r="MJQ4" s="567"/>
      <c r="MJR4" s="567"/>
      <c r="MJS4" s="567"/>
      <c r="MJT4" s="567"/>
      <c r="MJU4" s="567"/>
      <c r="MJV4" s="567"/>
      <c r="MJW4" s="568"/>
      <c r="MJX4" s="568"/>
      <c r="MJY4" s="569"/>
      <c r="MJZ4" s="569"/>
      <c r="MKA4" s="569"/>
      <c r="MKB4" s="569"/>
      <c r="MKC4" s="569"/>
      <c r="MKE4" s="570"/>
      <c r="MKF4" s="570"/>
      <c r="MKG4" s="570"/>
      <c r="MKH4" s="570"/>
      <c r="MKI4" s="571"/>
      <c r="MKJ4" s="571"/>
      <c r="MKK4" s="571"/>
      <c r="MKL4" s="571"/>
      <c r="MKM4" s="571"/>
      <c r="MKN4" s="571"/>
      <c r="MKO4" s="567"/>
      <c r="MKP4" s="567"/>
      <c r="MKQ4" s="567"/>
      <c r="MKR4" s="567"/>
      <c r="MKS4" s="567"/>
      <c r="MKT4" s="567"/>
      <c r="MKU4" s="567"/>
      <c r="MKV4" s="567"/>
      <c r="MKW4" s="568"/>
      <c r="MKX4" s="568"/>
      <c r="MKY4" s="569"/>
      <c r="MKZ4" s="569"/>
      <c r="MLA4" s="569"/>
      <c r="MLB4" s="569"/>
      <c r="MLC4" s="569"/>
      <c r="MLE4" s="570"/>
      <c r="MLF4" s="570"/>
      <c r="MLG4" s="570"/>
      <c r="MLH4" s="570"/>
      <c r="MLI4" s="571"/>
      <c r="MLJ4" s="571"/>
      <c r="MLK4" s="571"/>
      <c r="MLL4" s="571"/>
      <c r="MLM4" s="571"/>
      <c r="MLN4" s="571"/>
      <c r="MLO4" s="567"/>
      <c r="MLP4" s="567"/>
      <c r="MLQ4" s="567"/>
      <c r="MLR4" s="567"/>
      <c r="MLS4" s="567"/>
      <c r="MLT4" s="567"/>
      <c r="MLU4" s="567"/>
      <c r="MLV4" s="567"/>
      <c r="MLW4" s="568"/>
      <c r="MLX4" s="568"/>
      <c r="MLY4" s="569"/>
      <c r="MLZ4" s="569"/>
      <c r="MMA4" s="569"/>
      <c r="MMB4" s="569"/>
      <c r="MMC4" s="569"/>
      <c r="MME4" s="570"/>
      <c r="MMF4" s="570"/>
      <c r="MMG4" s="570"/>
      <c r="MMH4" s="570"/>
      <c r="MMI4" s="571"/>
      <c r="MMJ4" s="571"/>
      <c r="MMK4" s="571"/>
      <c r="MML4" s="571"/>
      <c r="MMM4" s="571"/>
      <c r="MMN4" s="571"/>
      <c r="MMO4" s="567"/>
      <c r="MMP4" s="567"/>
      <c r="MMQ4" s="567"/>
      <c r="MMR4" s="567"/>
      <c r="MMS4" s="567"/>
      <c r="MMT4" s="567"/>
      <c r="MMU4" s="567"/>
      <c r="MMV4" s="567"/>
      <c r="MMW4" s="568"/>
      <c r="MMX4" s="568"/>
      <c r="MMY4" s="569"/>
      <c r="MMZ4" s="569"/>
      <c r="MNA4" s="569"/>
      <c r="MNB4" s="569"/>
      <c r="MNC4" s="569"/>
      <c r="MNE4" s="570"/>
      <c r="MNF4" s="570"/>
      <c r="MNG4" s="570"/>
      <c r="MNH4" s="570"/>
      <c r="MNI4" s="571"/>
      <c r="MNJ4" s="571"/>
      <c r="MNK4" s="571"/>
      <c r="MNL4" s="571"/>
      <c r="MNM4" s="571"/>
      <c r="MNN4" s="571"/>
      <c r="MNO4" s="567"/>
      <c r="MNP4" s="567"/>
      <c r="MNQ4" s="567"/>
      <c r="MNR4" s="567"/>
      <c r="MNS4" s="567"/>
      <c r="MNT4" s="567"/>
      <c r="MNU4" s="567"/>
      <c r="MNV4" s="567"/>
      <c r="MNW4" s="568"/>
      <c r="MNX4" s="568"/>
      <c r="MNY4" s="569"/>
      <c r="MNZ4" s="569"/>
      <c r="MOA4" s="569"/>
      <c r="MOB4" s="569"/>
      <c r="MOC4" s="569"/>
      <c r="MOE4" s="570"/>
      <c r="MOF4" s="570"/>
      <c r="MOG4" s="570"/>
      <c r="MOH4" s="570"/>
      <c r="MOI4" s="571"/>
      <c r="MOJ4" s="571"/>
      <c r="MOK4" s="571"/>
      <c r="MOL4" s="571"/>
      <c r="MOM4" s="571"/>
      <c r="MON4" s="571"/>
      <c r="MOO4" s="567"/>
      <c r="MOP4" s="567"/>
      <c r="MOQ4" s="567"/>
      <c r="MOR4" s="567"/>
      <c r="MOS4" s="567"/>
      <c r="MOT4" s="567"/>
      <c r="MOU4" s="567"/>
      <c r="MOV4" s="567"/>
      <c r="MOW4" s="568"/>
      <c r="MOX4" s="568"/>
      <c r="MOY4" s="569"/>
      <c r="MOZ4" s="569"/>
      <c r="MPA4" s="569"/>
      <c r="MPB4" s="569"/>
      <c r="MPC4" s="569"/>
      <c r="MPE4" s="570"/>
      <c r="MPF4" s="570"/>
      <c r="MPG4" s="570"/>
      <c r="MPH4" s="570"/>
      <c r="MPI4" s="571"/>
      <c r="MPJ4" s="571"/>
      <c r="MPK4" s="571"/>
      <c r="MPL4" s="571"/>
      <c r="MPM4" s="571"/>
      <c r="MPN4" s="571"/>
      <c r="MPO4" s="567"/>
      <c r="MPP4" s="567"/>
      <c r="MPQ4" s="567"/>
      <c r="MPR4" s="567"/>
      <c r="MPS4" s="567"/>
      <c r="MPT4" s="567"/>
      <c r="MPU4" s="567"/>
      <c r="MPV4" s="567"/>
      <c r="MPW4" s="568"/>
      <c r="MPX4" s="568"/>
      <c r="MPY4" s="569"/>
      <c r="MPZ4" s="569"/>
      <c r="MQA4" s="569"/>
      <c r="MQB4" s="569"/>
      <c r="MQC4" s="569"/>
      <c r="MQE4" s="570"/>
      <c r="MQF4" s="570"/>
      <c r="MQG4" s="570"/>
      <c r="MQH4" s="570"/>
      <c r="MQI4" s="571"/>
      <c r="MQJ4" s="571"/>
      <c r="MQK4" s="571"/>
      <c r="MQL4" s="571"/>
      <c r="MQM4" s="571"/>
      <c r="MQN4" s="571"/>
      <c r="MQO4" s="567"/>
      <c r="MQP4" s="567"/>
      <c r="MQQ4" s="567"/>
      <c r="MQR4" s="567"/>
      <c r="MQS4" s="567"/>
      <c r="MQT4" s="567"/>
      <c r="MQU4" s="567"/>
      <c r="MQV4" s="567"/>
      <c r="MQW4" s="568"/>
      <c r="MQX4" s="568"/>
      <c r="MQY4" s="569"/>
      <c r="MQZ4" s="569"/>
      <c r="MRA4" s="569"/>
      <c r="MRB4" s="569"/>
      <c r="MRC4" s="569"/>
      <c r="MRE4" s="570"/>
      <c r="MRF4" s="570"/>
      <c r="MRG4" s="570"/>
      <c r="MRH4" s="570"/>
      <c r="MRI4" s="571"/>
      <c r="MRJ4" s="571"/>
      <c r="MRK4" s="571"/>
      <c r="MRL4" s="571"/>
      <c r="MRM4" s="571"/>
      <c r="MRN4" s="571"/>
      <c r="MRO4" s="567"/>
      <c r="MRP4" s="567"/>
      <c r="MRQ4" s="567"/>
      <c r="MRR4" s="567"/>
      <c r="MRS4" s="567"/>
      <c r="MRT4" s="567"/>
      <c r="MRU4" s="567"/>
      <c r="MRV4" s="567"/>
      <c r="MRW4" s="568"/>
      <c r="MRX4" s="568"/>
      <c r="MRY4" s="569"/>
      <c r="MRZ4" s="569"/>
      <c r="MSA4" s="569"/>
      <c r="MSB4" s="569"/>
      <c r="MSC4" s="569"/>
      <c r="MSE4" s="570"/>
      <c r="MSF4" s="570"/>
      <c r="MSG4" s="570"/>
      <c r="MSH4" s="570"/>
      <c r="MSI4" s="571"/>
      <c r="MSJ4" s="571"/>
      <c r="MSK4" s="571"/>
      <c r="MSL4" s="571"/>
      <c r="MSM4" s="571"/>
      <c r="MSN4" s="571"/>
      <c r="MSO4" s="567"/>
      <c r="MSP4" s="567"/>
      <c r="MSQ4" s="567"/>
      <c r="MSR4" s="567"/>
      <c r="MSS4" s="567"/>
      <c r="MST4" s="567"/>
      <c r="MSU4" s="567"/>
      <c r="MSV4" s="567"/>
      <c r="MSW4" s="568"/>
      <c r="MSX4" s="568"/>
      <c r="MSY4" s="569"/>
      <c r="MSZ4" s="569"/>
      <c r="MTA4" s="569"/>
      <c r="MTB4" s="569"/>
      <c r="MTC4" s="569"/>
      <c r="MTE4" s="570"/>
      <c r="MTF4" s="570"/>
      <c r="MTG4" s="570"/>
      <c r="MTH4" s="570"/>
      <c r="MTI4" s="571"/>
      <c r="MTJ4" s="571"/>
      <c r="MTK4" s="571"/>
      <c r="MTL4" s="571"/>
      <c r="MTM4" s="571"/>
      <c r="MTN4" s="571"/>
      <c r="MTO4" s="567"/>
      <c r="MTP4" s="567"/>
      <c r="MTQ4" s="567"/>
      <c r="MTR4" s="567"/>
      <c r="MTS4" s="567"/>
      <c r="MTT4" s="567"/>
      <c r="MTU4" s="567"/>
      <c r="MTV4" s="567"/>
      <c r="MTW4" s="568"/>
      <c r="MTX4" s="568"/>
      <c r="MTY4" s="569"/>
      <c r="MTZ4" s="569"/>
      <c r="MUA4" s="569"/>
      <c r="MUB4" s="569"/>
      <c r="MUC4" s="569"/>
      <c r="MUE4" s="570"/>
      <c r="MUF4" s="570"/>
      <c r="MUG4" s="570"/>
      <c r="MUH4" s="570"/>
      <c r="MUI4" s="571"/>
      <c r="MUJ4" s="571"/>
      <c r="MUK4" s="571"/>
      <c r="MUL4" s="571"/>
      <c r="MUM4" s="571"/>
      <c r="MUN4" s="571"/>
      <c r="MUO4" s="567"/>
      <c r="MUP4" s="567"/>
      <c r="MUQ4" s="567"/>
      <c r="MUR4" s="567"/>
      <c r="MUS4" s="567"/>
      <c r="MUT4" s="567"/>
      <c r="MUU4" s="567"/>
      <c r="MUV4" s="567"/>
      <c r="MUW4" s="568"/>
      <c r="MUX4" s="568"/>
      <c r="MUY4" s="569"/>
      <c r="MUZ4" s="569"/>
      <c r="MVA4" s="569"/>
      <c r="MVB4" s="569"/>
      <c r="MVC4" s="569"/>
      <c r="MVE4" s="570"/>
      <c r="MVF4" s="570"/>
      <c r="MVG4" s="570"/>
      <c r="MVH4" s="570"/>
      <c r="MVI4" s="571"/>
      <c r="MVJ4" s="571"/>
      <c r="MVK4" s="571"/>
      <c r="MVL4" s="571"/>
      <c r="MVM4" s="571"/>
      <c r="MVN4" s="571"/>
      <c r="MVO4" s="567"/>
      <c r="MVP4" s="567"/>
      <c r="MVQ4" s="567"/>
      <c r="MVR4" s="567"/>
      <c r="MVS4" s="567"/>
      <c r="MVT4" s="567"/>
      <c r="MVU4" s="567"/>
      <c r="MVV4" s="567"/>
      <c r="MVW4" s="568"/>
      <c r="MVX4" s="568"/>
      <c r="MVY4" s="569"/>
      <c r="MVZ4" s="569"/>
      <c r="MWA4" s="569"/>
      <c r="MWB4" s="569"/>
      <c r="MWC4" s="569"/>
      <c r="MWE4" s="570"/>
      <c r="MWF4" s="570"/>
      <c r="MWG4" s="570"/>
      <c r="MWH4" s="570"/>
      <c r="MWI4" s="571"/>
      <c r="MWJ4" s="571"/>
      <c r="MWK4" s="571"/>
      <c r="MWL4" s="571"/>
      <c r="MWM4" s="571"/>
      <c r="MWN4" s="571"/>
      <c r="MWO4" s="567"/>
      <c r="MWP4" s="567"/>
      <c r="MWQ4" s="567"/>
      <c r="MWR4" s="567"/>
      <c r="MWS4" s="567"/>
      <c r="MWT4" s="567"/>
      <c r="MWU4" s="567"/>
      <c r="MWV4" s="567"/>
      <c r="MWW4" s="568"/>
      <c r="MWX4" s="568"/>
      <c r="MWY4" s="569"/>
      <c r="MWZ4" s="569"/>
      <c r="MXA4" s="569"/>
      <c r="MXB4" s="569"/>
      <c r="MXC4" s="569"/>
      <c r="MXE4" s="570"/>
      <c r="MXF4" s="570"/>
      <c r="MXG4" s="570"/>
      <c r="MXH4" s="570"/>
      <c r="MXI4" s="571"/>
      <c r="MXJ4" s="571"/>
      <c r="MXK4" s="571"/>
      <c r="MXL4" s="571"/>
      <c r="MXM4" s="571"/>
      <c r="MXN4" s="571"/>
      <c r="MXO4" s="567"/>
      <c r="MXP4" s="567"/>
      <c r="MXQ4" s="567"/>
      <c r="MXR4" s="567"/>
      <c r="MXS4" s="567"/>
      <c r="MXT4" s="567"/>
      <c r="MXU4" s="567"/>
      <c r="MXV4" s="567"/>
      <c r="MXW4" s="568"/>
      <c r="MXX4" s="568"/>
      <c r="MXY4" s="569"/>
      <c r="MXZ4" s="569"/>
      <c r="MYA4" s="569"/>
      <c r="MYB4" s="569"/>
      <c r="MYC4" s="569"/>
      <c r="MYE4" s="570"/>
      <c r="MYF4" s="570"/>
      <c r="MYG4" s="570"/>
      <c r="MYH4" s="570"/>
      <c r="MYI4" s="571"/>
      <c r="MYJ4" s="571"/>
      <c r="MYK4" s="571"/>
      <c r="MYL4" s="571"/>
      <c r="MYM4" s="571"/>
      <c r="MYN4" s="571"/>
      <c r="MYO4" s="567"/>
      <c r="MYP4" s="567"/>
      <c r="MYQ4" s="567"/>
      <c r="MYR4" s="567"/>
      <c r="MYS4" s="567"/>
      <c r="MYT4" s="567"/>
      <c r="MYU4" s="567"/>
      <c r="MYV4" s="567"/>
      <c r="MYW4" s="568"/>
      <c r="MYX4" s="568"/>
      <c r="MYY4" s="569"/>
      <c r="MYZ4" s="569"/>
      <c r="MZA4" s="569"/>
      <c r="MZB4" s="569"/>
      <c r="MZC4" s="569"/>
      <c r="MZE4" s="570"/>
      <c r="MZF4" s="570"/>
      <c r="MZG4" s="570"/>
      <c r="MZH4" s="570"/>
      <c r="MZI4" s="571"/>
      <c r="MZJ4" s="571"/>
      <c r="MZK4" s="571"/>
      <c r="MZL4" s="571"/>
      <c r="MZM4" s="571"/>
      <c r="MZN4" s="571"/>
      <c r="MZO4" s="567"/>
      <c r="MZP4" s="567"/>
      <c r="MZQ4" s="567"/>
      <c r="MZR4" s="567"/>
      <c r="MZS4" s="567"/>
      <c r="MZT4" s="567"/>
      <c r="MZU4" s="567"/>
      <c r="MZV4" s="567"/>
      <c r="MZW4" s="568"/>
      <c r="MZX4" s="568"/>
      <c r="MZY4" s="569"/>
      <c r="MZZ4" s="569"/>
      <c r="NAA4" s="569"/>
      <c r="NAB4" s="569"/>
      <c r="NAC4" s="569"/>
      <c r="NAE4" s="570"/>
      <c r="NAF4" s="570"/>
      <c r="NAG4" s="570"/>
      <c r="NAH4" s="570"/>
      <c r="NAI4" s="571"/>
      <c r="NAJ4" s="571"/>
      <c r="NAK4" s="571"/>
      <c r="NAL4" s="571"/>
      <c r="NAM4" s="571"/>
      <c r="NAN4" s="571"/>
      <c r="NAO4" s="567"/>
      <c r="NAP4" s="567"/>
      <c r="NAQ4" s="567"/>
      <c r="NAR4" s="567"/>
      <c r="NAS4" s="567"/>
      <c r="NAT4" s="567"/>
      <c r="NAU4" s="567"/>
      <c r="NAV4" s="567"/>
      <c r="NAW4" s="568"/>
      <c r="NAX4" s="568"/>
      <c r="NAY4" s="569"/>
      <c r="NAZ4" s="569"/>
      <c r="NBA4" s="569"/>
      <c r="NBB4" s="569"/>
      <c r="NBC4" s="569"/>
      <c r="NBE4" s="570"/>
      <c r="NBF4" s="570"/>
      <c r="NBG4" s="570"/>
      <c r="NBH4" s="570"/>
      <c r="NBI4" s="571"/>
      <c r="NBJ4" s="571"/>
      <c r="NBK4" s="571"/>
      <c r="NBL4" s="571"/>
      <c r="NBM4" s="571"/>
      <c r="NBN4" s="571"/>
      <c r="NBO4" s="567"/>
      <c r="NBP4" s="567"/>
      <c r="NBQ4" s="567"/>
      <c r="NBR4" s="567"/>
      <c r="NBS4" s="567"/>
      <c r="NBT4" s="567"/>
      <c r="NBU4" s="567"/>
      <c r="NBV4" s="567"/>
      <c r="NBW4" s="568"/>
      <c r="NBX4" s="568"/>
      <c r="NBY4" s="569"/>
      <c r="NBZ4" s="569"/>
      <c r="NCA4" s="569"/>
      <c r="NCB4" s="569"/>
      <c r="NCC4" s="569"/>
      <c r="NCE4" s="570"/>
      <c r="NCF4" s="570"/>
      <c r="NCG4" s="570"/>
      <c r="NCH4" s="570"/>
      <c r="NCI4" s="571"/>
      <c r="NCJ4" s="571"/>
      <c r="NCK4" s="571"/>
      <c r="NCL4" s="571"/>
      <c r="NCM4" s="571"/>
      <c r="NCN4" s="571"/>
      <c r="NCO4" s="567"/>
      <c r="NCP4" s="567"/>
      <c r="NCQ4" s="567"/>
      <c r="NCR4" s="567"/>
      <c r="NCS4" s="567"/>
      <c r="NCT4" s="567"/>
      <c r="NCU4" s="567"/>
      <c r="NCV4" s="567"/>
      <c r="NCW4" s="568"/>
      <c r="NCX4" s="568"/>
      <c r="NCY4" s="569"/>
      <c r="NCZ4" s="569"/>
      <c r="NDA4" s="569"/>
      <c r="NDB4" s="569"/>
      <c r="NDC4" s="569"/>
      <c r="NDE4" s="570"/>
      <c r="NDF4" s="570"/>
      <c r="NDG4" s="570"/>
      <c r="NDH4" s="570"/>
      <c r="NDI4" s="571"/>
      <c r="NDJ4" s="571"/>
      <c r="NDK4" s="571"/>
      <c r="NDL4" s="571"/>
      <c r="NDM4" s="571"/>
      <c r="NDN4" s="571"/>
      <c r="NDO4" s="567"/>
      <c r="NDP4" s="567"/>
      <c r="NDQ4" s="567"/>
      <c r="NDR4" s="567"/>
      <c r="NDS4" s="567"/>
      <c r="NDT4" s="567"/>
      <c r="NDU4" s="567"/>
      <c r="NDV4" s="567"/>
      <c r="NDW4" s="568"/>
      <c r="NDX4" s="568"/>
      <c r="NDY4" s="569"/>
      <c r="NDZ4" s="569"/>
      <c r="NEA4" s="569"/>
      <c r="NEB4" s="569"/>
      <c r="NEC4" s="569"/>
      <c r="NEE4" s="570"/>
      <c r="NEF4" s="570"/>
      <c r="NEG4" s="570"/>
      <c r="NEH4" s="570"/>
      <c r="NEI4" s="571"/>
      <c r="NEJ4" s="571"/>
      <c r="NEK4" s="571"/>
      <c r="NEL4" s="571"/>
      <c r="NEM4" s="571"/>
      <c r="NEN4" s="571"/>
      <c r="NEO4" s="567"/>
      <c r="NEP4" s="567"/>
      <c r="NEQ4" s="567"/>
      <c r="NER4" s="567"/>
      <c r="NES4" s="567"/>
      <c r="NET4" s="567"/>
      <c r="NEU4" s="567"/>
      <c r="NEV4" s="567"/>
      <c r="NEW4" s="568"/>
      <c r="NEX4" s="568"/>
      <c r="NEY4" s="569"/>
      <c r="NEZ4" s="569"/>
      <c r="NFA4" s="569"/>
      <c r="NFB4" s="569"/>
      <c r="NFC4" s="569"/>
      <c r="NFE4" s="570"/>
      <c r="NFF4" s="570"/>
      <c r="NFG4" s="570"/>
      <c r="NFH4" s="570"/>
      <c r="NFI4" s="571"/>
      <c r="NFJ4" s="571"/>
      <c r="NFK4" s="571"/>
      <c r="NFL4" s="571"/>
      <c r="NFM4" s="571"/>
      <c r="NFN4" s="571"/>
      <c r="NFO4" s="567"/>
      <c r="NFP4" s="567"/>
      <c r="NFQ4" s="567"/>
      <c r="NFR4" s="567"/>
      <c r="NFS4" s="567"/>
      <c r="NFT4" s="567"/>
      <c r="NFU4" s="567"/>
      <c r="NFV4" s="567"/>
      <c r="NFW4" s="568"/>
      <c r="NFX4" s="568"/>
      <c r="NFY4" s="569"/>
      <c r="NFZ4" s="569"/>
      <c r="NGA4" s="569"/>
      <c r="NGB4" s="569"/>
      <c r="NGC4" s="569"/>
      <c r="NGE4" s="570"/>
      <c r="NGF4" s="570"/>
      <c r="NGG4" s="570"/>
      <c r="NGH4" s="570"/>
      <c r="NGI4" s="571"/>
      <c r="NGJ4" s="571"/>
      <c r="NGK4" s="571"/>
      <c r="NGL4" s="571"/>
      <c r="NGM4" s="571"/>
      <c r="NGN4" s="571"/>
      <c r="NGO4" s="567"/>
      <c r="NGP4" s="567"/>
      <c r="NGQ4" s="567"/>
      <c r="NGR4" s="567"/>
      <c r="NGS4" s="567"/>
      <c r="NGT4" s="567"/>
      <c r="NGU4" s="567"/>
      <c r="NGV4" s="567"/>
      <c r="NGW4" s="568"/>
      <c r="NGX4" s="568"/>
      <c r="NGY4" s="569"/>
      <c r="NGZ4" s="569"/>
      <c r="NHA4" s="569"/>
      <c r="NHB4" s="569"/>
      <c r="NHC4" s="569"/>
      <c r="NHE4" s="570"/>
      <c r="NHF4" s="570"/>
      <c r="NHG4" s="570"/>
      <c r="NHH4" s="570"/>
      <c r="NHI4" s="571"/>
      <c r="NHJ4" s="571"/>
      <c r="NHK4" s="571"/>
      <c r="NHL4" s="571"/>
      <c r="NHM4" s="571"/>
      <c r="NHN4" s="571"/>
      <c r="NHO4" s="567"/>
      <c r="NHP4" s="567"/>
      <c r="NHQ4" s="567"/>
      <c r="NHR4" s="567"/>
      <c r="NHS4" s="567"/>
      <c r="NHT4" s="567"/>
      <c r="NHU4" s="567"/>
      <c r="NHV4" s="567"/>
      <c r="NHW4" s="568"/>
      <c r="NHX4" s="568"/>
      <c r="NHY4" s="569"/>
      <c r="NHZ4" s="569"/>
      <c r="NIA4" s="569"/>
      <c r="NIB4" s="569"/>
      <c r="NIC4" s="569"/>
      <c r="NIE4" s="570"/>
      <c r="NIF4" s="570"/>
      <c r="NIG4" s="570"/>
      <c r="NIH4" s="570"/>
      <c r="NII4" s="571"/>
      <c r="NIJ4" s="571"/>
      <c r="NIK4" s="571"/>
      <c r="NIL4" s="571"/>
      <c r="NIM4" s="571"/>
      <c r="NIN4" s="571"/>
      <c r="NIO4" s="567"/>
      <c r="NIP4" s="567"/>
      <c r="NIQ4" s="567"/>
      <c r="NIR4" s="567"/>
      <c r="NIS4" s="567"/>
      <c r="NIT4" s="567"/>
      <c r="NIU4" s="567"/>
      <c r="NIV4" s="567"/>
      <c r="NIW4" s="568"/>
      <c r="NIX4" s="568"/>
      <c r="NIY4" s="569"/>
      <c r="NIZ4" s="569"/>
      <c r="NJA4" s="569"/>
      <c r="NJB4" s="569"/>
      <c r="NJC4" s="569"/>
      <c r="NJE4" s="570"/>
      <c r="NJF4" s="570"/>
      <c r="NJG4" s="570"/>
      <c r="NJH4" s="570"/>
      <c r="NJI4" s="571"/>
      <c r="NJJ4" s="571"/>
      <c r="NJK4" s="571"/>
      <c r="NJL4" s="571"/>
      <c r="NJM4" s="571"/>
      <c r="NJN4" s="571"/>
      <c r="NJO4" s="567"/>
      <c r="NJP4" s="567"/>
      <c r="NJQ4" s="567"/>
      <c r="NJR4" s="567"/>
      <c r="NJS4" s="567"/>
      <c r="NJT4" s="567"/>
      <c r="NJU4" s="567"/>
      <c r="NJV4" s="567"/>
      <c r="NJW4" s="568"/>
      <c r="NJX4" s="568"/>
      <c r="NJY4" s="569"/>
      <c r="NJZ4" s="569"/>
      <c r="NKA4" s="569"/>
      <c r="NKB4" s="569"/>
      <c r="NKC4" s="569"/>
      <c r="NKE4" s="570"/>
      <c r="NKF4" s="570"/>
      <c r="NKG4" s="570"/>
      <c r="NKH4" s="570"/>
      <c r="NKI4" s="571"/>
      <c r="NKJ4" s="571"/>
      <c r="NKK4" s="571"/>
      <c r="NKL4" s="571"/>
      <c r="NKM4" s="571"/>
      <c r="NKN4" s="571"/>
      <c r="NKO4" s="567"/>
      <c r="NKP4" s="567"/>
      <c r="NKQ4" s="567"/>
      <c r="NKR4" s="567"/>
      <c r="NKS4" s="567"/>
      <c r="NKT4" s="567"/>
      <c r="NKU4" s="567"/>
      <c r="NKV4" s="567"/>
      <c r="NKW4" s="568"/>
      <c r="NKX4" s="568"/>
      <c r="NKY4" s="569"/>
      <c r="NKZ4" s="569"/>
      <c r="NLA4" s="569"/>
      <c r="NLB4" s="569"/>
      <c r="NLC4" s="569"/>
      <c r="NLE4" s="570"/>
      <c r="NLF4" s="570"/>
      <c r="NLG4" s="570"/>
      <c r="NLH4" s="570"/>
      <c r="NLI4" s="571"/>
      <c r="NLJ4" s="571"/>
      <c r="NLK4" s="571"/>
      <c r="NLL4" s="571"/>
      <c r="NLM4" s="571"/>
      <c r="NLN4" s="571"/>
      <c r="NLO4" s="567"/>
      <c r="NLP4" s="567"/>
      <c r="NLQ4" s="567"/>
      <c r="NLR4" s="567"/>
      <c r="NLS4" s="567"/>
      <c r="NLT4" s="567"/>
      <c r="NLU4" s="567"/>
      <c r="NLV4" s="567"/>
      <c r="NLW4" s="568"/>
      <c r="NLX4" s="568"/>
      <c r="NLY4" s="569"/>
      <c r="NLZ4" s="569"/>
      <c r="NMA4" s="569"/>
      <c r="NMB4" s="569"/>
      <c r="NMC4" s="569"/>
      <c r="NME4" s="570"/>
      <c r="NMF4" s="570"/>
      <c r="NMG4" s="570"/>
      <c r="NMH4" s="570"/>
      <c r="NMI4" s="571"/>
      <c r="NMJ4" s="571"/>
      <c r="NMK4" s="571"/>
      <c r="NML4" s="571"/>
      <c r="NMM4" s="571"/>
      <c r="NMN4" s="571"/>
      <c r="NMO4" s="567"/>
      <c r="NMP4" s="567"/>
      <c r="NMQ4" s="567"/>
      <c r="NMR4" s="567"/>
      <c r="NMS4" s="567"/>
      <c r="NMT4" s="567"/>
      <c r="NMU4" s="567"/>
      <c r="NMV4" s="567"/>
      <c r="NMW4" s="568"/>
      <c r="NMX4" s="568"/>
      <c r="NMY4" s="569"/>
      <c r="NMZ4" s="569"/>
      <c r="NNA4" s="569"/>
      <c r="NNB4" s="569"/>
      <c r="NNC4" s="569"/>
      <c r="NNE4" s="570"/>
      <c r="NNF4" s="570"/>
      <c r="NNG4" s="570"/>
      <c r="NNH4" s="570"/>
      <c r="NNI4" s="571"/>
      <c r="NNJ4" s="571"/>
      <c r="NNK4" s="571"/>
      <c r="NNL4" s="571"/>
      <c r="NNM4" s="571"/>
      <c r="NNN4" s="571"/>
      <c r="NNO4" s="567"/>
      <c r="NNP4" s="567"/>
      <c r="NNQ4" s="567"/>
      <c r="NNR4" s="567"/>
      <c r="NNS4" s="567"/>
      <c r="NNT4" s="567"/>
      <c r="NNU4" s="567"/>
      <c r="NNV4" s="567"/>
      <c r="NNW4" s="568"/>
      <c r="NNX4" s="568"/>
      <c r="NNY4" s="569"/>
      <c r="NNZ4" s="569"/>
      <c r="NOA4" s="569"/>
      <c r="NOB4" s="569"/>
      <c r="NOC4" s="569"/>
      <c r="NOE4" s="570"/>
      <c r="NOF4" s="570"/>
      <c r="NOG4" s="570"/>
      <c r="NOH4" s="570"/>
      <c r="NOI4" s="571"/>
      <c r="NOJ4" s="571"/>
      <c r="NOK4" s="571"/>
      <c r="NOL4" s="571"/>
      <c r="NOM4" s="571"/>
      <c r="NON4" s="571"/>
      <c r="NOO4" s="567"/>
      <c r="NOP4" s="567"/>
      <c r="NOQ4" s="567"/>
      <c r="NOR4" s="567"/>
      <c r="NOS4" s="567"/>
      <c r="NOT4" s="567"/>
      <c r="NOU4" s="567"/>
      <c r="NOV4" s="567"/>
      <c r="NOW4" s="568"/>
      <c r="NOX4" s="568"/>
      <c r="NOY4" s="569"/>
      <c r="NOZ4" s="569"/>
      <c r="NPA4" s="569"/>
      <c r="NPB4" s="569"/>
      <c r="NPC4" s="569"/>
      <c r="NPE4" s="570"/>
      <c r="NPF4" s="570"/>
      <c r="NPG4" s="570"/>
      <c r="NPH4" s="570"/>
      <c r="NPI4" s="571"/>
      <c r="NPJ4" s="571"/>
      <c r="NPK4" s="571"/>
      <c r="NPL4" s="571"/>
      <c r="NPM4" s="571"/>
      <c r="NPN4" s="571"/>
      <c r="NPO4" s="567"/>
      <c r="NPP4" s="567"/>
      <c r="NPQ4" s="567"/>
      <c r="NPR4" s="567"/>
      <c r="NPS4" s="567"/>
      <c r="NPT4" s="567"/>
      <c r="NPU4" s="567"/>
      <c r="NPV4" s="567"/>
      <c r="NPW4" s="568"/>
      <c r="NPX4" s="568"/>
      <c r="NPY4" s="569"/>
      <c r="NPZ4" s="569"/>
      <c r="NQA4" s="569"/>
      <c r="NQB4" s="569"/>
      <c r="NQC4" s="569"/>
      <c r="NQE4" s="570"/>
      <c r="NQF4" s="570"/>
      <c r="NQG4" s="570"/>
      <c r="NQH4" s="570"/>
      <c r="NQI4" s="571"/>
      <c r="NQJ4" s="571"/>
      <c r="NQK4" s="571"/>
      <c r="NQL4" s="571"/>
      <c r="NQM4" s="571"/>
      <c r="NQN4" s="571"/>
      <c r="NQO4" s="567"/>
      <c r="NQP4" s="567"/>
      <c r="NQQ4" s="567"/>
      <c r="NQR4" s="567"/>
      <c r="NQS4" s="567"/>
      <c r="NQT4" s="567"/>
      <c r="NQU4" s="567"/>
      <c r="NQV4" s="567"/>
      <c r="NQW4" s="568"/>
      <c r="NQX4" s="568"/>
      <c r="NQY4" s="569"/>
      <c r="NQZ4" s="569"/>
      <c r="NRA4" s="569"/>
      <c r="NRB4" s="569"/>
      <c r="NRC4" s="569"/>
      <c r="NRE4" s="570"/>
      <c r="NRF4" s="570"/>
      <c r="NRG4" s="570"/>
      <c r="NRH4" s="570"/>
      <c r="NRI4" s="571"/>
      <c r="NRJ4" s="571"/>
      <c r="NRK4" s="571"/>
      <c r="NRL4" s="571"/>
      <c r="NRM4" s="571"/>
      <c r="NRN4" s="571"/>
      <c r="NRO4" s="567"/>
      <c r="NRP4" s="567"/>
      <c r="NRQ4" s="567"/>
      <c r="NRR4" s="567"/>
      <c r="NRS4" s="567"/>
      <c r="NRT4" s="567"/>
      <c r="NRU4" s="567"/>
      <c r="NRV4" s="567"/>
      <c r="NRW4" s="568"/>
      <c r="NRX4" s="568"/>
      <c r="NRY4" s="569"/>
      <c r="NRZ4" s="569"/>
      <c r="NSA4" s="569"/>
      <c r="NSB4" s="569"/>
      <c r="NSC4" s="569"/>
      <c r="NSE4" s="570"/>
      <c r="NSF4" s="570"/>
      <c r="NSG4" s="570"/>
      <c r="NSH4" s="570"/>
      <c r="NSI4" s="571"/>
      <c r="NSJ4" s="571"/>
      <c r="NSK4" s="571"/>
      <c r="NSL4" s="571"/>
      <c r="NSM4" s="571"/>
      <c r="NSN4" s="571"/>
      <c r="NSO4" s="567"/>
      <c r="NSP4" s="567"/>
      <c r="NSQ4" s="567"/>
      <c r="NSR4" s="567"/>
      <c r="NSS4" s="567"/>
      <c r="NST4" s="567"/>
      <c r="NSU4" s="567"/>
      <c r="NSV4" s="567"/>
      <c r="NSW4" s="568"/>
      <c r="NSX4" s="568"/>
      <c r="NSY4" s="569"/>
      <c r="NSZ4" s="569"/>
      <c r="NTA4" s="569"/>
      <c r="NTB4" s="569"/>
      <c r="NTC4" s="569"/>
      <c r="NTE4" s="570"/>
      <c r="NTF4" s="570"/>
      <c r="NTG4" s="570"/>
      <c r="NTH4" s="570"/>
      <c r="NTI4" s="571"/>
      <c r="NTJ4" s="571"/>
      <c r="NTK4" s="571"/>
      <c r="NTL4" s="571"/>
      <c r="NTM4" s="571"/>
      <c r="NTN4" s="571"/>
      <c r="NTO4" s="567"/>
      <c r="NTP4" s="567"/>
      <c r="NTQ4" s="567"/>
      <c r="NTR4" s="567"/>
      <c r="NTS4" s="567"/>
      <c r="NTT4" s="567"/>
      <c r="NTU4" s="567"/>
      <c r="NTV4" s="567"/>
      <c r="NTW4" s="568"/>
      <c r="NTX4" s="568"/>
      <c r="NTY4" s="569"/>
      <c r="NTZ4" s="569"/>
      <c r="NUA4" s="569"/>
      <c r="NUB4" s="569"/>
      <c r="NUC4" s="569"/>
      <c r="NUE4" s="570"/>
      <c r="NUF4" s="570"/>
      <c r="NUG4" s="570"/>
      <c r="NUH4" s="570"/>
      <c r="NUI4" s="571"/>
      <c r="NUJ4" s="571"/>
      <c r="NUK4" s="571"/>
      <c r="NUL4" s="571"/>
      <c r="NUM4" s="571"/>
      <c r="NUN4" s="571"/>
      <c r="NUO4" s="567"/>
      <c r="NUP4" s="567"/>
      <c r="NUQ4" s="567"/>
      <c r="NUR4" s="567"/>
      <c r="NUS4" s="567"/>
      <c r="NUT4" s="567"/>
      <c r="NUU4" s="567"/>
      <c r="NUV4" s="567"/>
      <c r="NUW4" s="568"/>
      <c r="NUX4" s="568"/>
      <c r="NUY4" s="569"/>
      <c r="NUZ4" s="569"/>
      <c r="NVA4" s="569"/>
      <c r="NVB4" s="569"/>
      <c r="NVC4" s="569"/>
      <c r="NVE4" s="570"/>
      <c r="NVF4" s="570"/>
      <c r="NVG4" s="570"/>
      <c r="NVH4" s="570"/>
      <c r="NVI4" s="571"/>
      <c r="NVJ4" s="571"/>
      <c r="NVK4" s="571"/>
      <c r="NVL4" s="571"/>
      <c r="NVM4" s="571"/>
      <c r="NVN4" s="571"/>
      <c r="NVO4" s="567"/>
      <c r="NVP4" s="567"/>
      <c r="NVQ4" s="567"/>
      <c r="NVR4" s="567"/>
      <c r="NVS4" s="567"/>
      <c r="NVT4" s="567"/>
      <c r="NVU4" s="567"/>
      <c r="NVV4" s="567"/>
      <c r="NVW4" s="568"/>
      <c r="NVX4" s="568"/>
      <c r="NVY4" s="569"/>
      <c r="NVZ4" s="569"/>
      <c r="NWA4" s="569"/>
      <c r="NWB4" s="569"/>
      <c r="NWC4" s="569"/>
      <c r="NWE4" s="570"/>
      <c r="NWF4" s="570"/>
      <c r="NWG4" s="570"/>
      <c r="NWH4" s="570"/>
      <c r="NWI4" s="571"/>
      <c r="NWJ4" s="571"/>
      <c r="NWK4" s="571"/>
      <c r="NWL4" s="571"/>
      <c r="NWM4" s="571"/>
      <c r="NWN4" s="571"/>
      <c r="NWO4" s="567"/>
      <c r="NWP4" s="567"/>
      <c r="NWQ4" s="567"/>
      <c r="NWR4" s="567"/>
      <c r="NWS4" s="567"/>
      <c r="NWT4" s="567"/>
      <c r="NWU4" s="567"/>
      <c r="NWV4" s="567"/>
      <c r="NWW4" s="568"/>
      <c r="NWX4" s="568"/>
      <c r="NWY4" s="569"/>
      <c r="NWZ4" s="569"/>
      <c r="NXA4" s="569"/>
      <c r="NXB4" s="569"/>
      <c r="NXC4" s="569"/>
      <c r="NXE4" s="570"/>
      <c r="NXF4" s="570"/>
      <c r="NXG4" s="570"/>
      <c r="NXH4" s="570"/>
      <c r="NXI4" s="571"/>
      <c r="NXJ4" s="571"/>
      <c r="NXK4" s="571"/>
      <c r="NXL4" s="571"/>
      <c r="NXM4" s="571"/>
      <c r="NXN4" s="571"/>
      <c r="NXO4" s="567"/>
      <c r="NXP4" s="567"/>
      <c r="NXQ4" s="567"/>
      <c r="NXR4" s="567"/>
      <c r="NXS4" s="567"/>
      <c r="NXT4" s="567"/>
      <c r="NXU4" s="567"/>
      <c r="NXV4" s="567"/>
      <c r="NXW4" s="568"/>
      <c r="NXX4" s="568"/>
      <c r="NXY4" s="569"/>
      <c r="NXZ4" s="569"/>
      <c r="NYA4" s="569"/>
      <c r="NYB4" s="569"/>
      <c r="NYC4" s="569"/>
      <c r="NYE4" s="570"/>
      <c r="NYF4" s="570"/>
      <c r="NYG4" s="570"/>
      <c r="NYH4" s="570"/>
      <c r="NYI4" s="571"/>
      <c r="NYJ4" s="571"/>
      <c r="NYK4" s="571"/>
      <c r="NYL4" s="571"/>
      <c r="NYM4" s="571"/>
      <c r="NYN4" s="571"/>
      <c r="NYO4" s="567"/>
      <c r="NYP4" s="567"/>
      <c r="NYQ4" s="567"/>
      <c r="NYR4" s="567"/>
      <c r="NYS4" s="567"/>
      <c r="NYT4" s="567"/>
      <c r="NYU4" s="567"/>
      <c r="NYV4" s="567"/>
      <c r="NYW4" s="568"/>
      <c r="NYX4" s="568"/>
      <c r="NYY4" s="569"/>
      <c r="NYZ4" s="569"/>
      <c r="NZA4" s="569"/>
      <c r="NZB4" s="569"/>
      <c r="NZC4" s="569"/>
      <c r="NZE4" s="570"/>
      <c r="NZF4" s="570"/>
      <c r="NZG4" s="570"/>
      <c r="NZH4" s="570"/>
      <c r="NZI4" s="571"/>
      <c r="NZJ4" s="571"/>
      <c r="NZK4" s="571"/>
      <c r="NZL4" s="571"/>
      <c r="NZM4" s="571"/>
      <c r="NZN4" s="571"/>
      <c r="NZO4" s="567"/>
      <c r="NZP4" s="567"/>
      <c r="NZQ4" s="567"/>
      <c r="NZR4" s="567"/>
      <c r="NZS4" s="567"/>
      <c r="NZT4" s="567"/>
      <c r="NZU4" s="567"/>
      <c r="NZV4" s="567"/>
      <c r="NZW4" s="568"/>
      <c r="NZX4" s="568"/>
      <c r="NZY4" s="569"/>
      <c r="NZZ4" s="569"/>
      <c r="OAA4" s="569"/>
      <c r="OAB4" s="569"/>
      <c r="OAC4" s="569"/>
      <c r="OAE4" s="570"/>
      <c r="OAF4" s="570"/>
      <c r="OAG4" s="570"/>
      <c r="OAH4" s="570"/>
      <c r="OAI4" s="571"/>
      <c r="OAJ4" s="571"/>
      <c r="OAK4" s="571"/>
      <c r="OAL4" s="571"/>
      <c r="OAM4" s="571"/>
      <c r="OAN4" s="571"/>
      <c r="OAO4" s="567"/>
      <c r="OAP4" s="567"/>
      <c r="OAQ4" s="567"/>
      <c r="OAR4" s="567"/>
      <c r="OAS4" s="567"/>
      <c r="OAT4" s="567"/>
      <c r="OAU4" s="567"/>
      <c r="OAV4" s="567"/>
      <c r="OAW4" s="568"/>
      <c r="OAX4" s="568"/>
      <c r="OAY4" s="569"/>
      <c r="OAZ4" s="569"/>
      <c r="OBA4" s="569"/>
      <c r="OBB4" s="569"/>
      <c r="OBC4" s="569"/>
      <c r="OBE4" s="570"/>
      <c r="OBF4" s="570"/>
      <c r="OBG4" s="570"/>
      <c r="OBH4" s="570"/>
      <c r="OBI4" s="571"/>
      <c r="OBJ4" s="571"/>
      <c r="OBK4" s="571"/>
      <c r="OBL4" s="571"/>
      <c r="OBM4" s="571"/>
      <c r="OBN4" s="571"/>
      <c r="OBO4" s="567"/>
      <c r="OBP4" s="567"/>
      <c r="OBQ4" s="567"/>
      <c r="OBR4" s="567"/>
      <c r="OBS4" s="567"/>
      <c r="OBT4" s="567"/>
      <c r="OBU4" s="567"/>
      <c r="OBV4" s="567"/>
      <c r="OBW4" s="568"/>
      <c r="OBX4" s="568"/>
      <c r="OBY4" s="569"/>
      <c r="OBZ4" s="569"/>
      <c r="OCA4" s="569"/>
      <c r="OCB4" s="569"/>
      <c r="OCC4" s="569"/>
      <c r="OCE4" s="570"/>
      <c r="OCF4" s="570"/>
      <c r="OCG4" s="570"/>
      <c r="OCH4" s="570"/>
      <c r="OCI4" s="571"/>
      <c r="OCJ4" s="571"/>
      <c r="OCK4" s="571"/>
      <c r="OCL4" s="571"/>
      <c r="OCM4" s="571"/>
      <c r="OCN4" s="571"/>
      <c r="OCO4" s="567"/>
      <c r="OCP4" s="567"/>
      <c r="OCQ4" s="567"/>
      <c r="OCR4" s="567"/>
      <c r="OCS4" s="567"/>
      <c r="OCT4" s="567"/>
      <c r="OCU4" s="567"/>
      <c r="OCV4" s="567"/>
      <c r="OCW4" s="568"/>
      <c r="OCX4" s="568"/>
      <c r="OCY4" s="569"/>
      <c r="OCZ4" s="569"/>
      <c r="ODA4" s="569"/>
      <c r="ODB4" s="569"/>
      <c r="ODC4" s="569"/>
      <c r="ODE4" s="570"/>
      <c r="ODF4" s="570"/>
      <c r="ODG4" s="570"/>
      <c r="ODH4" s="570"/>
      <c r="ODI4" s="571"/>
      <c r="ODJ4" s="571"/>
      <c r="ODK4" s="571"/>
      <c r="ODL4" s="571"/>
      <c r="ODM4" s="571"/>
      <c r="ODN4" s="571"/>
      <c r="ODO4" s="567"/>
      <c r="ODP4" s="567"/>
      <c r="ODQ4" s="567"/>
      <c r="ODR4" s="567"/>
      <c r="ODS4" s="567"/>
      <c r="ODT4" s="567"/>
      <c r="ODU4" s="567"/>
      <c r="ODV4" s="567"/>
      <c r="ODW4" s="568"/>
      <c r="ODX4" s="568"/>
      <c r="ODY4" s="569"/>
      <c r="ODZ4" s="569"/>
      <c r="OEA4" s="569"/>
      <c r="OEB4" s="569"/>
      <c r="OEC4" s="569"/>
      <c r="OEE4" s="570"/>
      <c r="OEF4" s="570"/>
      <c r="OEG4" s="570"/>
      <c r="OEH4" s="570"/>
      <c r="OEI4" s="571"/>
      <c r="OEJ4" s="571"/>
      <c r="OEK4" s="571"/>
      <c r="OEL4" s="571"/>
      <c r="OEM4" s="571"/>
      <c r="OEN4" s="571"/>
      <c r="OEO4" s="567"/>
      <c r="OEP4" s="567"/>
      <c r="OEQ4" s="567"/>
      <c r="OER4" s="567"/>
      <c r="OES4" s="567"/>
      <c r="OET4" s="567"/>
      <c r="OEU4" s="567"/>
      <c r="OEV4" s="567"/>
      <c r="OEW4" s="568"/>
      <c r="OEX4" s="568"/>
      <c r="OEY4" s="569"/>
      <c r="OEZ4" s="569"/>
      <c r="OFA4" s="569"/>
      <c r="OFB4" s="569"/>
      <c r="OFC4" s="569"/>
      <c r="OFE4" s="570"/>
      <c r="OFF4" s="570"/>
      <c r="OFG4" s="570"/>
      <c r="OFH4" s="570"/>
      <c r="OFI4" s="571"/>
      <c r="OFJ4" s="571"/>
      <c r="OFK4" s="571"/>
      <c r="OFL4" s="571"/>
      <c r="OFM4" s="571"/>
      <c r="OFN4" s="571"/>
      <c r="OFO4" s="567"/>
      <c r="OFP4" s="567"/>
      <c r="OFQ4" s="567"/>
      <c r="OFR4" s="567"/>
      <c r="OFS4" s="567"/>
      <c r="OFT4" s="567"/>
      <c r="OFU4" s="567"/>
      <c r="OFV4" s="567"/>
      <c r="OFW4" s="568"/>
      <c r="OFX4" s="568"/>
      <c r="OFY4" s="569"/>
      <c r="OFZ4" s="569"/>
      <c r="OGA4" s="569"/>
      <c r="OGB4" s="569"/>
      <c r="OGC4" s="569"/>
      <c r="OGE4" s="570"/>
      <c r="OGF4" s="570"/>
      <c r="OGG4" s="570"/>
      <c r="OGH4" s="570"/>
      <c r="OGI4" s="571"/>
      <c r="OGJ4" s="571"/>
      <c r="OGK4" s="571"/>
      <c r="OGL4" s="571"/>
      <c r="OGM4" s="571"/>
      <c r="OGN4" s="571"/>
      <c r="OGO4" s="567"/>
      <c r="OGP4" s="567"/>
      <c r="OGQ4" s="567"/>
      <c r="OGR4" s="567"/>
      <c r="OGS4" s="567"/>
      <c r="OGT4" s="567"/>
      <c r="OGU4" s="567"/>
      <c r="OGV4" s="567"/>
      <c r="OGW4" s="568"/>
      <c r="OGX4" s="568"/>
      <c r="OGY4" s="569"/>
      <c r="OGZ4" s="569"/>
      <c r="OHA4" s="569"/>
      <c r="OHB4" s="569"/>
      <c r="OHC4" s="569"/>
      <c r="OHE4" s="570"/>
      <c r="OHF4" s="570"/>
      <c r="OHG4" s="570"/>
      <c r="OHH4" s="570"/>
      <c r="OHI4" s="571"/>
      <c r="OHJ4" s="571"/>
      <c r="OHK4" s="571"/>
      <c r="OHL4" s="571"/>
      <c r="OHM4" s="571"/>
      <c r="OHN4" s="571"/>
      <c r="OHO4" s="567"/>
      <c r="OHP4" s="567"/>
      <c r="OHQ4" s="567"/>
      <c r="OHR4" s="567"/>
      <c r="OHS4" s="567"/>
      <c r="OHT4" s="567"/>
      <c r="OHU4" s="567"/>
      <c r="OHV4" s="567"/>
      <c r="OHW4" s="568"/>
      <c r="OHX4" s="568"/>
      <c r="OHY4" s="569"/>
      <c r="OHZ4" s="569"/>
      <c r="OIA4" s="569"/>
      <c r="OIB4" s="569"/>
      <c r="OIC4" s="569"/>
      <c r="OIE4" s="570"/>
      <c r="OIF4" s="570"/>
      <c r="OIG4" s="570"/>
      <c r="OIH4" s="570"/>
      <c r="OII4" s="571"/>
      <c r="OIJ4" s="571"/>
      <c r="OIK4" s="571"/>
      <c r="OIL4" s="571"/>
      <c r="OIM4" s="571"/>
      <c r="OIN4" s="571"/>
      <c r="OIO4" s="567"/>
      <c r="OIP4" s="567"/>
      <c r="OIQ4" s="567"/>
      <c r="OIR4" s="567"/>
      <c r="OIS4" s="567"/>
      <c r="OIT4" s="567"/>
      <c r="OIU4" s="567"/>
      <c r="OIV4" s="567"/>
      <c r="OIW4" s="568"/>
      <c r="OIX4" s="568"/>
      <c r="OIY4" s="569"/>
      <c r="OIZ4" s="569"/>
      <c r="OJA4" s="569"/>
      <c r="OJB4" s="569"/>
      <c r="OJC4" s="569"/>
      <c r="OJE4" s="570"/>
      <c r="OJF4" s="570"/>
      <c r="OJG4" s="570"/>
      <c r="OJH4" s="570"/>
      <c r="OJI4" s="571"/>
      <c r="OJJ4" s="571"/>
      <c r="OJK4" s="571"/>
      <c r="OJL4" s="571"/>
      <c r="OJM4" s="571"/>
      <c r="OJN4" s="571"/>
      <c r="OJO4" s="567"/>
      <c r="OJP4" s="567"/>
      <c r="OJQ4" s="567"/>
      <c r="OJR4" s="567"/>
      <c r="OJS4" s="567"/>
      <c r="OJT4" s="567"/>
      <c r="OJU4" s="567"/>
      <c r="OJV4" s="567"/>
      <c r="OJW4" s="568"/>
      <c r="OJX4" s="568"/>
      <c r="OJY4" s="569"/>
      <c r="OJZ4" s="569"/>
      <c r="OKA4" s="569"/>
      <c r="OKB4" s="569"/>
      <c r="OKC4" s="569"/>
      <c r="OKE4" s="570"/>
      <c r="OKF4" s="570"/>
      <c r="OKG4" s="570"/>
      <c r="OKH4" s="570"/>
      <c r="OKI4" s="571"/>
      <c r="OKJ4" s="571"/>
      <c r="OKK4" s="571"/>
      <c r="OKL4" s="571"/>
      <c r="OKM4" s="571"/>
      <c r="OKN4" s="571"/>
      <c r="OKO4" s="567"/>
      <c r="OKP4" s="567"/>
      <c r="OKQ4" s="567"/>
      <c r="OKR4" s="567"/>
      <c r="OKS4" s="567"/>
      <c r="OKT4" s="567"/>
      <c r="OKU4" s="567"/>
      <c r="OKV4" s="567"/>
      <c r="OKW4" s="568"/>
      <c r="OKX4" s="568"/>
      <c r="OKY4" s="569"/>
      <c r="OKZ4" s="569"/>
      <c r="OLA4" s="569"/>
      <c r="OLB4" s="569"/>
      <c r="OLC4" s="569"/>
      <c r="OLE4" s="570"/>
      <c r="OLF4" s="570"/>
      <c r="OLG4" s="570"/>
      <c r="OLH4" s="570"/>
      <c r="OLI4" s="571"/>
      <c r="OLJ4" s="571"/>
      <c r="OLK4" s="571"/>
      <c r="OLL4" s="571"/>
      <c r="OLM4" s="571"/>
      <c r="OLN4" s="571"/>
      <c r="OLO4" s="567"/>
      <c r="OLP4" s="567"/>
      <c r="OLQ4" s="567"/>
      <c r="OLR4" s="567"/>
      <c r="OLS4" s="567"/>
      <c r="OLT4" s="567"/>
      <c r="OLU4" s="567"/>
      <c r="OLV4" s="567"/>
      <c r="OLW4" s="568"/>
      <c r="OLX4" s="568"/>
      <c r="OLY4" s="569"/>
      <c r="OLZ4" s="569"/>
      <c r="OMA4" s="569"/>
      <c r="OMB4" s="569"/>
      <c r="OMC4" s="569"/>
      <c r="OME4" s="570"/>
      <c r="OMF4" s="570"/>
      <c r="OMG4" s="570"/>
      <c r="OMH4" s="570"/>
      <c r="OMI4" s="571"/>
      <c r="OMJ4" s="571"/>
      <c r="OMK4" s="571"/>
      <c r="OML4" s="571"/>
      <c r="OMM4" s="571"/>
      <c r="OMN4" s="571"/>
      <c r="OMO4" s="567"/>
      <c r="OMP4" s="567"/>
      <c r="OMQ4" s="567"/>
      <c r="OMR4" s="567"/>
      <c r="OMS4" s="567"/>
      <c r="OMT4" s="567"/>
      <c r="OMU4" s="567"/>
      <c r="OMV4" s="567"/>
      <c r="OMW4" s="568"/>
      <c r="OMX4" s="568"/>
      <c r="OMY4" s="569"/>
      <c r="OMZ4" s="569"/>
      <c r="ONA4" s="569"/>
      <c r="ONB4" s="569"/>
      <c r="ONC4" s="569"/>
      <c r="ONE4" s="570"/>
      <c r="ONF4" s="570"/>
      <c r="ONG4" s="570"/>
      <c r="ONH4" s="570"/>
      <c r="ONI4" s="571"/>
      <c r="ONJ4" s="571"/>
      <c r="ONK4" s="571"/>
      <c r="ONL4" s="571"/>
      <c r="ONM4" s="571"/>
      <c r="ONN4" s="571"/>
      <c r="ONO4" s="567"/>
      <c r="ONP4" s="567"/>
      <c r="ONQ4" s="567"/>
      <c r="ONR4" s="567"/>
      <c r="ONS4" s="567"/>
      <c r="ONT4" s="567"/>
      <c r="ONU4" s="567"/>
      <c r="ONV4" s="567"/>
      <c r="ONW4" s="568"/>
      <c r="ONX4" s="568"/>
      <c r="ONY4" s="569"/>
      <c r="ONZ4" s="569"/>
      <c r="OOA4" s="569"/>
      <c r="OOB4" s="569"/>
      <c r="OOC4" s="569"/>
      <c r="OOE4" s="570"/>
      <c r="OOF4" s="570"/>
      <c r="OOG4" s="570"/>
      <c r="OOH4" s="570"/>
      <c r="OOI4" s="571"/>
      <c r="OOJ4" s="571"/>
      <c r="OOK4" s="571"/>
      <c r="OOL4" s="571"/>
      <c r="OOM4" s="571"/>
      <c r="OON4" s="571"/>
      <c r="OOO4" s="567"/>
      <c r="OOP4" s="567"/>
      <c r="OOQ4" s="567"/>
      <c r="OOR4" s="567"/>
      <c r="OOS4" s="567"/>
      <c r="OOT4" s="567"/>
      <c r="OOU4" s="567"/>
      <c r="OOV4" s="567"/>
      <c r="OOW4" s="568"/>
      <c r="OOX4" s="568"/>
      <c r="OOY4" s="569"/>
      <c r="OOZ4" s="569"/>
      <c r="OPA4" s="569"/>
      <c r="OPB4" s="569"/>
      <c r="OPC4" s="569"/>
      <c r="OPE4" s="570"/>
      <c r="OPF4" s="570"/>
      <c r="OPG4" s="570"/>
      <c r="OPH4" s="570"/>
      <c r="OPI4" s="571"/>
      <c r="OPJ4" s="571"/>
      <c r="OPK4" s="571"/>
      <c r="OPL4" s="571"/>
      <c r="OPM4" s="571"/>
      <c r="OPN4" s="571"/>
      <c r="OPO4" s="567"/>
      <c r="OPP4" s="567"/>
      <c r="OPQ4" s="567"/>
      <c r="OPR4" s="567"/>
      <c r="OPS4" s="567"/>
      <c r="OPT4" s="567"/>
      <c r="OPU4" s="567"/>
      <c r="OPV4" s="567"/>
      <c r="OPW4" s="568"/>
      <c r="OPX4" s="568"/>
      <c r="OPY4" s="569"/>
      <c r="OPZ4" s="569"/>
      <c r="OQA4" s="569"/>
      <c r="OQB4" s="569"/>
      <c r="OQC4" s="569"/>
      <c r="OQE4" s="570"/>
      <c r="OQF4" s="570"/>
      <c r="OQG4" s="570"/>
      <c r="OQH4" s="570"/>
      <c r="OQI4" s="571"/>
      <c r="OQJ4" s="571"/>
      <c r="OQK4" s="571"/>
      <c r="OQL4" s="571"/>
      <c r="OQM4" s="571"/>
      <c r="OQN4" s="571"/>
      <c r="OQO4" s="567"/>
      <c r="OQP4" s="567"/>
      <c r="OQQ4" s="567"/>
      <c r="OQR4" s="567"/>
      <c r="OQS4" s="567"/>
      <c r="OQT4" s="567"/>
      <c r="OQU4" s="567"/>
      <c r="OQV4" s="567"/>
      <c r="OQW4" s="568"/>
      <c r="OQX4" s="568"/>
      <c r="OQY4" s="569"/>
      <c r="OQZ4" s="569"/>
      <c r="ORA4" s="569"/>
      <c r="ORB4" s="569"/>
      <c r="ORC4" s="569"/>
      <c r="ORE4" s="570"/>
      <c r="ORF4" s="570"/>
      <c r="ORG4" s="570"/>
      <c r="ORH4" s="570"/>
      <c r="ORI4" s="571"/>
      <c r="ORJ4" s="571"/>
      <c r="ORK4" s="571"/>
      <c r="ORL4" s="571"/>
      <c r="ORM4" s="571"/>
      <c r="ORN4" s="571"/>
      <c r="ORO4" s="567"/>
      <c r="ORP4" s="567"/>
      <c r="ORQ4" s="567"/>
      <c r="ORR4" s="567"/>
      <c r="ORS4" s="567"/>
      <c r="ORT4" s="567"/>
      <c r="ORU4" s="567"/>
      <c r="ORV4" s="567"/>
      <c r="ORW4" s="568"/>
      <c r="ORX4" s="568"/>
      <c r="ORY4" s="569"/>
      <c r="ORZ4" s="569"/>
      <c r="OSA4" s="569"/>
      <c r="OSB4" s="569"/>
      <c r="OSC4" s="569"/>
      <c r="OSE4" s="570"/>
      <c r="OSF4" s="570"/>
      <c r="OSG4" s="570"/>
      <c r="OSH4" s="570"/>
      <c r="OSI4" s="571"/>
      <c r="OSJ4" s="571"/>
      <c r="OSK4" s="571"/>
      <c r="OSL4" s="571"/>
      <c r="OSM4" s="571"/>
      <c r="OSN4" s="571"/>
      <c r="OSO4" s="567"/>
      <c r="OSP4" s="567"/>
      <c r="OSQ4" s="567"/>
      <c r="OSR4" s="567"/>
      <c r="OSS4" s="567"/>
      <c r="OST4" s="567"/>
      <c r="OSU4" s="567"/>
      <c r="OSV4" s="567"/>
      <c r="OSW4" s="568"/>
      <c r="OSX4" s="568"/>
      <c r="OSY4" s="569"/>
      <c r="OSZ4" s="569"/>
      <c r="OTA4" s="569"/>
      <c r="OTB4" s="569"/>
      <c r="OTC4" s="569"/>
      <c r="OTE4" s="570"/>
      <c r="OTF4" s="570"/>
      <c r="OTG4" s="570"/>
      <c r="OTH4" s="570"/>
      <c r="OTI4" s="571"/>
      <c r="OTJ4" s="571"/>
      <c r="OTK4" s="571"/>
      <c r="OTL4" s="571"/>
      <c r="OTM4" s="571"/>
      <c r="OTN4" s="571"/>
      <c r="OTO4" s="567"/>
      <c r="OTP4" s="567"/>
      <c r="OTQ4" s="567"/>
      <c r="OTR4" s="567"/>
      <c r="OTS4" s="567"/>
      <c r="OTT4" s="567"/>
      <c r="OTU4" s="567"/>
      <c r="OTV4" s="567"/>
      <c r="OTW4" s="568"/>
      <c r="OTX4" s="568"/>
      <c r="OTY4" s="569"/>
      <c r="OTZ4" s="569"/>
      <c r="OUA4" s="569"/>
      <c r="OUB4" s="569"/>
      <c r="OUC4" s="569"/>
      <c r="OUE4" s="570"/>
      <c r="OUF4" s="570"/>
      <c r="OUG4" s="570"/>
      <c r="OUH4" s="570"/>
      <c r="OUI4" s="571"/>
      <c r="OUJ4" s="571"/>
      <c r="OUK4" s="571"/>
      <c r="OUL4" s="571"/>
      <c r="OUM4" s="571"/>
      <c r="OUN4" s="571"/>
      <c r="OUO4" s="567"/>
      <c r="OUP4" s="567"/>
      <c r="OUQ4" s="567"/>
      <c r="OUR4" s="567"/>
      <c r="OUS4" s="567"/>
      <c r="OUT4" s="567"/>
      <c r="OUU4" s="567"/>
      <c r="OUV4" s="567"/>
      <c r="OUW4" s="568"/>
      <c r="OUX4" s="568"/>
      <c r="OUY4" s="569"/>
      <c r="OUZ4" s="569"/>
      <c r="OVA4" s="569"/>
      <c r="OVB4" s="569"/>
      <c r="OVC4" s="569"/>
      <c r="OVE4" s="570"/>
      <c r="OVF4" s="570"/>
      <c r="OVG4" s="570"/>
      <c r="OVH4" s="570"/>
      <c r="OVI4" s="571"/>
      <c r="OVJ4" s="571"/>
      <c r="OVK4" s="571"/>
      <c r="OVL4" s="571"/>
      <c r="OVM4" s="571"/>
      <c r="OVN4" s="571"/>
      <c r="OVO4" s="567"/>
      <c r="OVP4" s="567"/>
      <c r="OVQ4" s="567"/>
      <c r="OVR4" s="567"/>
      <c r="OVS4" s="567"/>
      <c r="OVT4" s="567"/>
      <c r="OVU4" s="567"/>
      <c r="OVV4" s="567"/>
      <c r="OVW4" s="568"/>
      <c r="OVX4" s="568"/>
      <c r="OVY4" s="569"/>
      <c r="OVZ4" s="569"/>
      <c r="OWA4" s="569"/>
      <c r="OWB4" s="569"/>
      <c r="OWC4" s="569"/>
      <c r="OWE4" s="570"/>
      <c r="OWF4" s="570"/>
      <c r="OWG4" s="570"/>
      <c r="OWH4" s="570"/>
      <c r="OWI4" s="571"/>
      <c r="OWJ4" s="571"/>
      <c r="OWK4" s="571"/>
      <c r="OWL4" s="571"/>
      <c r="OWM4" s="571"/>
      <c r="OWN4" s="571"/>
      <c r="OWO4" s="567"/>
      <c r="OWP4" s="567"/>
      <c r="OWQ4" s="567"/>
      <c r="OWR4" s="567"/>
      <c r="OWS4" s="567"/>
      <c r="OWT4" s="567"/>
      <c r="OWU4" s="567"/>
      <c r="OWV4" s="567"/>
      <c r="OWW4" s="568"/>
      <c r="OWX4" s="568"/>
      <c r="OWY4" s="569"/>
      <c r="OWZ4" s="569"/>
      <c r="OXA4" s="569"/>
      <c r="OXB4" s="569"/>
      <c r="OXC4" s="569"/>
      <c r="OXE4" s="570"/>
      <c r="OXF4" s="570"/>
      <c r="OXG4" s="570"/>
      <c r="OXH4" s="570"/>
      <c r="OXI4" s="571"/>
      <c r="OXJ4" s="571"/>
      <c r="OXK4" s="571"/>
      <c r="OXL4" s="571"/>
      <c r="OXM4" s="571"/>
      <c r="OXN4" s="571"/>
      <c r="OXO4" s="567"/>
      <c r="OXP4" s="567"/>
      <c r="OXQ4" s="567"/>
      <c r="OXR4" s="567"/>
      <c r="OXS4" s="567"/>
      <c r="OXT4" s="567"/>
      <c r="OXU4" s="567"/>
      <c r="OXV4" s="567"/>
      <c r="OXW4" s="568"/>
      <c r="OXX4" s="568"/>
      <c r="OXY4" s="569"/>
      <c r="OXZ4" s="569"/>
      <c r="OYA4" s="569"/>
      <c r="OYB4" s="569"/>
      <c r="OYC4" s="569"/>
      <c r="OYE4" s="570"/>
      <c r="OYF4" s="570"/>
      <c r="OYG4" s="570"/>
      <c r="OYH4" s="570"/>
      <c r="OYI4" s="571"/>
      <c r="OYJ4" s="571"/>
      <c r="OYK4" s="571"/>
      <c r="OYL4" s="571"/>
      <c r="OYM4" s="571"/>
      <c r="OYN4" s="571"/>
      <c r="OYO4" s="567"/>
      <c r="OYP4" s="567"/>
      <c r="OYQ4" s="567"/>
      <c r="OYR4" s="567"/>
      <c r="OYS4" s="567"/>
      <c r="OYT4" s="567"/>
      <c r="OYU4" s="567"/>
      <c r="OYV4" s="567"/>
      <c r="OYW4" s="568"/>
      <c r="OYX4" s="568"/>
      <c r="OYY4" s="569"/>
      <c r="OYZ4" s="569"/>
      <c r="OZA4" s="569"/>
      <c r="OZB4" s="569"/>
      <c r="OZC4" s="569"/>
      <c r="OZE4" s="570"/>
      <c r="OZF4" s="570"/>
      <c r="OZG4" s="570"/>
      <c r="OZH4" s="570"/>
      <c r="OZI4" s="571"/>
      <c r="OZJ4" s="571"/>
      <c r="OZK4" s="571"/>
      <c r="OZL4" s="571"/>
      <c r="OZM4" s="571"/>
      <c r="OZN4" s="571"/>
      <c r="OZO4" s="567"/>
      <c r="OZP4" s="567"/>
      <c r="OZQ4" s="567"/>
      <c r="OZR4" s="567"/>
      <c r="OZS4" s="567"/>
      <c r="OZT4" s="567"/>
      <c r="OZU4" s="567"/>
      <c r="OZV4" s="567"/>
      <c r="OZW4" s="568"/>
      <c r="OZX4" s="568"/>
      <c r="OZY4" s="569"/>
      <c r="OZZ4" s="569"/>
      <c r="PAA4" s="569"/>
      <c r="PAB4" s="569"/>
      <c r="PAC4" s="569"/>
      <c r="PAE4" s="570"/>
      <c r="PAF4" s="570"/>
      <c r="PAG4" s="570"/>
      <c r="PAH4" s="570"/>
      <c r="PAI4" s="571"/>
      <c r="PAJ4" s="571"/>
      <c r="PAK4" s="571"/>
      <c r="PAL4" s="571"/>
      <c r="PAM4" s="571"/>
      <c r="PAN4" s="571"/>
      <c r="PAO4" s="567"/>
      <c r="PAP4" s="567"/>
      <c r="PAQ4" s="567"/>
      <c r="PAR4" s="567"/>
      <c r="PAS4" s="567"/>
      <c r="PAT4" s="567"/>
      <c r="PAU4" s="567"/>
      <c r="PAV4" s="567"/>
      <c r="PAW4" s="568"/>
      <c r="PAX4" s="568"/>
      <c r="PAY4" s="569"/>
      <c r="PAZ4" s="569"/>
      <c r="PBA4" s="569"/>
      <c r="PBB4" s="569"/>
      <c r="PBC4" s="569"/>
      <c r="PBE4" s="570"/>
      <c r="PBF4" s="570"/>
      <c r="PBG4" s="570"/>
      <c r="PBH4" s="570"/>
      <c r="PBI4" s="571"/>
      <c r="PBJ4" s="571"/>
      <c r="PBK4" s="571"/>
      <c r="PBL4" s="571"/>
      <c r="PBM4" s="571"/>
      <c r="PBN4" s="571"/>
      <c r="PBO4" s="567"/>
      <c r="PBP4" s="567"/>
      <c r="PBQ4" s="567"/>
      <c r="PBR4" s="567"/>
      <c r="PBS4" s="567"/>
      <c r="PBT4" s="567"/>
      <c r="PBU4" s="567"/>
      <c r="PBV4" s="567"/>
      <c r="PBW4" s="568"/>
      <c r="PBX4" s="568"/>
      <c r="PBY4" s="569"/>
      <c r="PBZ4" s="569"/>
      <c r="PCA4" s="569"/>
      <c r="PCB4" s="569"/>
      <c r="PCC4" s="569"/>
      <c r="PCE4" s="570"/>
      <c r="PCF4" s="570"/>
      <c r="PCG4" s="570"/>
      <c r="PCH4" s="570"/>
      <c r="PCI4" s="571"/>
      <c r="PCJ4" s="571"/>
      <c r="PCK4" s="571"/>
      <c r="PCL4" s="571"/>
      <c r="PCM4" s="571"/>
      <c r="PCN4" s="571"/>
      <c r="PCO4" s="567"/>
      <c r="PCP4" s="567"/>
      <c r="PCQ4" s="567"/>
      <c r="PCR4" s="567"/>
      <c r="PCS4" s="567"/>
      <c r="PCT4" s="567"/>
      <c r="PCU4" s="567"/>
      <c r="PCV4" s="567"/>
      <c r="PCW4" s="568"/>
      <c r="PCX4" s="568"/>
      <c r="PCY4" s="569"/>
      <c r="PCZ4" s="569"/>
      <c r="PDA4" s="569"/>
      <c r="PDB4" s="569"/>
      <c r="PDC4" s="569"/>
      <c r="PDE4" s="570"/>
      <c r="PDF4" s="570"/>
      <c r="PDG4" s="570"/>
      <c r="PDH4" s="570"/>
      <c r="PDI4" s="571"/>
      <c r="PDJ4" s="571"/>
      <c r="PDK4" s="571"/>
      <c r="PDL4" s="571"/>
      <c r="PDM4" s="571"/>
      <c r="PDN4" s="571"/>
      <c r="PDO4" s="567"/>
      <c r="PDP4" s="567"/>
      <c r="PDQ4" s="567"/>
      <c r="PDR4" s="567"/>
      <c r="PDS4" s="567"/>
      <c r="PDT4" s="567"/>
      <c r="PDU4" s="567"/>
      <c r="PDV4" s="567"/>
      <c r="PDW4" s="568"/>
      <c r="PDX4" s="568"/>
      <c r="PDY4" s="569"/>
      <c r="PDZ4" s="569"/>
      <c r="PEA4" s="569"/>
      <c r="PEB4" s="569"/>
      <c r="PEC4" s="569"/>
      <c r="PEE4" s="570"/>
      <c r="PEF4" s="570"/>
      <c r="PEG4" s="570"/>
      <c r="PEH4" s="570"/>
      <c r="PEI4" s="571"/>
      <c r="PEJ4" s="571"/>
      <c r="PEK4" s="571"/>
      <c r="PEL4" s="571"/>
      <c r="PEM4" s="571"/>
      <c r="PEN4" s="571"/>
      <c r="PEO4" s="567"/>
      <c r="PEP4" s="567"/>
      <c r="PEQ4" s="567"/>
      <c r="PER4" s="567"/>
      <c r="PES4" s="567"/>
      <c r="PET4" s="567"/>
      <c r="PEU4" s="567"/>
      <c r="PEV4" s="567"/>
      <c r="PEW4" s="568"/>
      <c r="PEX4" s="568"/>
      <c r="PEY4" s="569"/>
      <c r="PEZ4" s="569"/>
      <c r="PFA4" s="569"/>
      <c r="PFB4" s="569"/>
      <c r="PFC4" s="569"/>
      <c r="PFE4" s="570"/>
      <c r="PFF4" s="570"/>
      <c r="PFG4" s="570"/>
      <c r="PFH4" s="570"/>
      <c r="PFI4" s="571"/>
      <c r="PFJ4" s="571"/>
      <c r="PFK4" s="571"/>
      <c r="PFL4" s="571"/>
      <c r="PFM4" s="571"/>
      <c r="PFN4" s="571"/>
      <c r="PFO4" s="567"/>
      <c r="PFP4" s="567"/>
      <c r="PFQ4" s="567"/>
      <c r="PFR4" s="567"/>
      <c r="PFS4" s="567"/>
      <c r="PFT4" s="567"/>
      <c r="PFU4" s="567"/>
      <c r="PFV4" s="567"/>
      <c r="PFW4" s="568"/>
      <c r="PFX4" s="568"/>
      <c r="PFY4" s="569"/>
      <c r="PFZ4" s="569"/>
      <c r="PGA4" s="569"/>
      <c r="PGB4" s="569"/>
      <c r="PGC4" s="569"/>
      <c r="PGE4" s="570"/>
      <c r="PGF4" s="570"/>
      <c r="PGG4" s="570"/>
      <c r="PGH4" s="570"/>
      <c r="PGI4" s="571"/>
      <c r="PGJ4" s="571"/>
      <c r="PGK4" s="571"/>
      <c r="PGL4" s="571"/>
      <c r="PGM4" s="571"/>
      <c r="PGN4" s="571"/>
      <c r="PGO4" s="567"/>
      <c r="PGP4" s="567"/>
      <c r="PGQ4" s="567"/>
      <c r="PGR4" s="567"/>
      <c r="PGS4" s="567"/>
      <c r="PGT4" s="567"/>
      <c r="PGU4" s="567"/>
      <c r="PGV4" s="567"/>
      <c r="PGW4" s="568"/>
      <c r="PGX4" s="568"/>
      <c r="PGY4" s="569"/>
      <c r="PGZ4" s="569"/>
      <c r="PHA4" s="569"/>
      <c r="PHB4" s="569"/>
      <c r="PHC4" s="569"/>
      <c r="PHE4" s="570"/>
      <c r="PHF4" s="570"/>
      <c r="PHG4" s="570"/>
      <c r="PHH4" s="570"/>
      <c r="PHI4" s="571"/>
      <c r="PHJ4" s="571"/>
      <c r="PHK4" s="571"/>
      <c r="PHL4" s="571"/>
      <c r="PHM4" s="571"/>
      <c r="PHN4" s="571"/>
      <c r="PHO4" s="567"/>
      <c r="PHP4" s="567"/>
      <c r="PHQ4" s="567"/>
      <c r="PHR4" s="567"/>
      <c r="PHS4" s="567"/>
      <c r="PHT4" s="567"/>
      <c r="PHU4" s="567"/>
      <c r="PHV4" s="567"/>
      <c r="PHW4" s="568"/>
      <c r="PHX4" s="568"/>
      <c r="PHY4" s="569"/>
      <c r="PHZ4" s="569"/>
      <c r="PIA4" s="569"/>
      <c r="PIB4" s="569"/>
      <c r="PIC4" s="569"/>
      <c r="PIE4" s="570"/>
      <c r="PIF4" s="570"/>
      <c r="PIG4" s="570"/>
      <c r="PIH4" s="570"/>
      <c r="PII4" s="571"/>
      <c r="PIJ4" s="571"/>
      <c r="PIK4" s="571"/>
      <c r="PIL4" s="571"/>
      <c r="PIM4" s="571"/>
      <c r="PIN4" s="571"/>
      <c r="PIO4" s="567"/>
      <c r="PIP4" s="567"/>
      <c r="PIQ4" s="567"/>
      <c r="PIR4" s="567"/>
      <c r="PIS4" s="567"/>
      <c r="PIT4" s="567"/>
      <c r="PIU4" s="567"/>
      <c r="PIV4" s="567"/>
      <c r="PIW4" s="568"/>
      <c r="PIX4" s="568"/>
      <c r="PIY4" s="569"/>
      <c r="PIZ4" s="569"/>
      <c r="PJA4" s="569"/>
      <c r="PJB4" s="569"/>
      <c r="PJC4" s="569"/>
      <c r="PJE4" s="570"/>
      <c r="PJF4" s="570"/>
      <c r="PJG4" s="570"/>
      <c r="PJH4" s="570"/>
      <c r="PJI4" s="571"/>
      <c r="PJJ4" s="571"/>
      <c r="PJK4" s="571"/>
      <c r="PJL4" s="571"/>
      <c r="PJM4" s="571"/>
      <c r="PJN4" s="571"/>
      <c r="PJO4" s="567"/>
      <c r="PJP4" s="567"/>
      <c r="PJQ4" s="567"/>
      <c r="PJR4" s="567"/>
      <c r="PJS4" s="567"/>
      <c r="PJT4" s="567"/>
      <c r="PJU4" s="567"/>
      <c r="PJV4" s="567"/>
      <c r="PJW4" s="568"/>
      <c r="PJX4" s="568"/>
      <c r="PJY4" s="569"/>
      <c r="PJZ4" s="569"/>
      <c r="PKA4" s="569"/>
      <c r="PKB4" s="569"/>
      <c r="PKC4" s="569"/>
      <c r="PKE4" s="570"/>
      <c r="PKF4" s="570"/>
      <c r="PKG4" s="570"/>
      <c r="PKH4" s="570"/>
      <c r="PKI4" s="571"/>
      <c r="PKJ4" s="571"/>
      <c r="PKK4" s="571"/>
      <c r="PKL4" s="571"/>
      <c r="PKM4" s="571"/>
      <c r="PKN4" s="571"/>
      <c r="PKO4" s="567"/>
      <c r="PKP4" s="567"/>
      <c r="PKQ4" s="567"/>
      <c r="PKR4" s="567"/>
      <c r="PKS4" s="567"/>
      <c r="PKT4" s="567"/>
      <c r="PKU4" s="567"/>
      <c r="PKV4" s="567"/>
      <c r="PKW4" s="568"/>
      <c r="PKX4" s="568"/>
      <c r="PKY4" s="569"/>
      <c r="PKZ4" s="569"/>
      <c r="PLA4" s="569"/>
      <c r="PLB4" s="569"/>
      <c r="PLC4" s="569"/>
      <c r="PLE4" s="570"/>
      <c r="PLF4" s="570"/>
      <c r="PLG4" s="570"/>
      <c r="PLH4" s="570"/>
      <c r="PLI4" s="571"/>
      <c r="PLJ4" s="571"/>
      <c r="PLK4" s="571"/>
      <c r="PLL4" s="571"/>
      <c r="PLM4" s="571"/>
      <c r="PLN4" s="571"/>
      <c r="PLO4" s="567"/>
      <c r="PLP4" s="567"/>
      <c r="PLQ4" s="567"/>
      <c r="PLR4" s="567"/>
      <c r="PLS4" s="567"/>
      <c r="PLT4" s="567"/>
      <c r="PLU4" s="567"/>
      <c r="PLV4" s="567"/>
      <c r="PLW4" s="568"/>
      <c r="PLX4" s="568"/>
      <c r="PLY4" s="569"/>
      <c r="PLZ4" s="569"/>
      <c r="PMA4" s="569"/>
      <c r="PMB4" s="569"/>
      <c r="PMC4" s="569"/>
      <c r="PME4" s="570"/>
      <c r="PMF4" s="570"/>
      <c r="PMG4" s="570"/>
      <c r="PMH4" s="570"/>
      <c r="PMI4" s="571"/>
      <c r="PMJ4" s="571"/>
      <c r="PMK4" s="571"/>
      <c r="PML4" s="571"/>
      <c r="PMM4" s="571"/>
      <c r="PMN4" s="571"/>
      <c r="PMO4" s="567"/>
      <c r="PMP4" s="567"/>
      <c r="PMQ4" s="567"/>
      <c r="PMR4" s="567"/>
      <c r="PMS4" s="567"/>
      <c r="PMT4" s="567"/>
      <c r="PMU4" s="567"/>
      <c r="PMV4" s="567"/>
      <c r="PMW4" s="568"/>
      <c r="PMX4" s="568"/>
      <c r="PMY4" s="569"/>
      <c r="PMZ4" s="569"/>
      <c r="PNA4" s="569"/>
      <c r="PNB4" s="569"/>
      <c r="PNC4" s="569"/>
      <c r="PNE4" s="570"/>
      <c r="PNF4" s="570"/>
      <c r="PNG4" s="570"/>
      <c r="PNH4" s="570"/>
      <c r="PNI4" s="571"/>
      <c r="PNJ4" s="571"/>
      <c r="PNK4" s="571"/>
      <c r="PNL4" s="571"/>
      <c r="PNM4" s="571"/>
      <c r="PNN4" s="571"/>
      <c r="PNO4" s="567"/>
      <c r="PNP4" s="567"/>
      <c r="PNQ4" s="567"/>
      <c r="PNR4" s="567"/>
      <c r="PNS4" s="567"/>
      <c r="PNT4" s="567"/>
      <c r="PNU4" s="567"/>
      <c r="PNV4" s="567"/>
      <c r="PNW4" s="568"/>
      <c r="PNX4" s="568"/>
      <c r="PNY4" s="569"/>
      <c r="PNZ4" s="569"/>
      <c r="POA4" s="569"/>
      <c r="POB4" s="569"/>
      <c r="POC4" s="569"/>
      <c r="POE4" s="570"/>
      <c r="POF4" s="570"/>
      <c r="POG4" s="570"/>
      <c r="POH4" s="570"/>
      <c r="POI4" s="571"/>
      <c r="POJ4" s="571"/>
      <c r="POK4" s="571"/>
      <c r="POL4" s="571"/>
      <c r="POM4" s="571"/>
      <c r="PON4" s="571"/>
      <c r="POO4" s="567"/>
      <c r="POP4" s="567"/>
      <c r="POQ4" s="567"/>
      <c r="POR4" s="567"/>
      <c r="POS4" s="567"/>
      <c r="POT4" s="567"/>
      <c r="POU4" s="567"/>
      <c r="POV4" s="567"/>
      <c r="POW4" s="568"/>
      <c r="POX4" s="568"/>
      <c r="POY4" s="569"/>
      <c r="POZ4" s="569"/>
      <c r="PPA4" s="569"/>
      <c r="PPB4" s="569"/>
      <c r="PPC4" s="569"/>
      <c r="PPE4" s="570"/>
      <c r="PPF4" s="570"/>
      <c r="PPG4" s="570"/>
      <c r="PPH4" s="570"/>
      <c r="PPI4" s="571"/>
      <c r="PPJ4" s="571"/>
      <c r="PPK4" s="571"/>
      <c r="PPL4" s="571"/>
      <c r="PPM4" s="571"/>
      <c r="PPN4" s="571"/>
      <c r="PPO4" s="567"/>
      <c r="PPP4" s="567"/>
      <c r="PPQ4" s="567"/>
      <c r="PPR4" s="567"/>
      <c r="PPS4" s="567"/>
      <c r="PPT4" s="567"/>
      <c r="PPU4" s="567"/>
      <c r="PPV4" s="567"/>
      <c r="PPW4" s="568"/>
      <c r="PPX4" s="568"/>
      <c r="PPY4" s="569"/>
      <c r="PPZ4" s="569"/>
      <c r="PQA4" s="569"/>
      <c r="PQB4" s="569"/>
      <c r="PQC4" s="569"/>
      <c r="PQE4" s="570"/>
      <c r="PQF4" s="570"/>
      <c r="PQG4" s="570"/>
      <c r="PQH4" s="570"/>
      <c r="PQI4" s="571"/>
      <c r="PQJ4" s="571"/>
      <c r="PQK4" s="571"/>
      <c r="PQL4" s="571"/>
      <c r="PQM4" s="571"/>
      <c r="PQN4" s="571"/>
      <c r="PQO4" s="567"/>
      <c r="PQP4" s="567"/>
      <c r="PQQ4" s="567"/>
      <c r="PQR4" s="567"/>
      <c r="PQS4" s="567"/>
      <c r="PQT4" s="567"/>
      <c r="PQU4" s="567"/>
      <c r="PQV4" s="567"/>
      <c r="PQW4" s="568"/>
      <c r="PQX4" s="568"/>
      <c r="PQY4" s="569"/>
      <c r="PQZ4" s="569"/>
      <c r="PRA4" s="569"/>
      <c r="PRB4" s="569"/>
      <c r="PRC4" s="569"/>
      <c r="PRE4" s="570"/>
      <c r="PRF4" s="570"/>
      <c r="PRG4" s="570"/>
      <c r="PRH4" s="570"/>
      <c r="PRI4" s="571"/>
      <c r="PRJ4" s="571"/>
      <c r="PRK4" s="571"/>
      <c r="PRL4" s="571"/>
      <c r="PRM4" s="571"/>
      <c r="PRN4" s="571"/>
      <c r="PRO4" s="567"/>
      <c r="PRP4" s="567"/>
      <c r="PRQ4" s="567"/>
      <c r="PRR4" s="567"/>
      <c r="PRS4" s="567"/>
      <c r="PRT4" s="567"/>
      <c r="PRU4" s="567"/>
      <c r="PRV4" s="567"/>
      <c r="PRW4" s="568"/>
      <c r="PRX4" s="568"/>
      <c r="PRY4" s="569"/>
      <c r="PRZ4" s="569"/>
      <c r="PSA4" s="569"/>
      <c r="PSB4" s="569"/>
      <c r="PSC4" s="569"/>
      <c r="PSE4" s="570"/>
      <c r="PSF4" s="570"/>
      <c r="PSG4" s="570"/>
      <c r="PSH4" s="570"/>
      <c r="PSI4" s="571"/>
      <c r="PSJ4" s="571"/>
      <c r="PSK4" s="571"/>
      <c r="PSL4" s="571"/>
      <c r="PSM4" s="571"/>
      <c r="PSN4" s="571"/>
      <c r="PSO4" s="567"/>
      <c r="PSP4" s="567"/>
      <c r="PSQ4" s="567"/>
      <c r="PSR4" s="567"/>
      <c r="PSS4" s="567"/>
      <c r="PST4" s="567"/>
      <c r="PSU4" s="567"/>
      <c r="PSV4" s="567"/>
      <c r="PSW4" s="568"/>
      <c r="PSX4" s="568"/>
      <c r="PSY4" s="569"/>
      <c r="PSZ4" s="569"/>
      <c r="PTA4" s="569"/>
      <c r="PTB4" s="569"/>
      <c r="PTC4" s="569"/>
      <c r="PTE4" s="570"/>
      <c r="PTF4" s="570"/>
      <c r="PTG4" s="570"/>
      <c r="PTH4" s="570"/>
      <c r="PTI4" s="571"/>
      <c r="PTJ4" s="571"/>
      <c r="PTK4" s="571"/>
      <c r="PTL4" s="571"/>
      <c r="PTM4" s="571"/>
      <c r="PTN4" s="571"/>
      <c r="PTO4" s="567"/>
      <c r="PTP4" s="567"/>
      <c r="PTQ4" s="567"/>
      <c r="PTR4" s="567"/>
      <c r="PTS4" s="567"/>
      <c r="PTT4" s="567"/>
      <c r="PTU4" s="567"/>
      <c r="PTV4" s="567"/>
      <c r="PTW4" s="568"/>
      <c r="PTX4" s="568"/>
      <c r="PTY4" s="569"/>
      <c r="PTZ4" s="569"/>
      <c r="PUA4" s="569"/>
      <c r="PUB4" s="569"/>
      <c r="PUC4" s="569"/>
      <c r="PUE4" s="570"/>
      <c r="PUF4" s="570"/>
      <c r="PUG4" s="570"/>
      <c r="PUH4" s="570"/>
      <c r="PUI4" s="571"/>
      <c r="PUJ4" s="571"/>
      <c r="PUK4" s="571"/>
      <c r="PUL4" s="571"/>
      <c r="PUM4" s="571"/>
      <c r="PUN4" s="571"/>
      <c r="PUO4" s="567"/>
      <c r="PUP4" s="567"/>
      <c r="PUQ4" s="567"/>
      <c r="PUR4" s="567"/>
      <c r="PUS4" s="567"/>
      <c r="PUT4" s="567"/>
      <c r="PUU4" s="567"/>
      <c r="PUV4" s="567"/>
      <c r="PUW4" s="568"/>
      <c r="PUX4" s="568"/>
      <c r="PUY4" s="569"/>
      <c r="PUZ4" s="569"/>
      <c r="PVA4" s="569"/>
      <c r="PVB4" s="569"/>
      <c r="PVC4" s="569"/>
      <c r="PVE4" s="570"/>
      <c r="PVF4" s="570"/>
      <c r="PVG4" s="570"/>
      <c r="PVH4" s="570"/>
      <c r="PVI4" s="571"/>
      <c r="PVJ4" s="571"/>
      <c r="PVK4" s="571"/>
      <c r="PVL4" s="571"/>
      <c r="PVM4" s="571"/>
      <c r="PVN4" s="571"/>
      <c r="PVO4" s="567"/>
      <c r="PVP4" s="567"/>
      <c r="PVQ4" s="567"/>
      <c r="PVR4" s="567"/>
      <c r="PVS4" s="567"/>
      <c r="PVT4" s="567"/>
      <c r="PVU4" s="567"/>
      <c r="PVV4" s="567"/>
      <c r="PVW4" s="568"/>
      <c r="PVX4" s="568"/>
      <c r="PVY4" s="569"/>
      <c r="PVZ4" s="569"/>
      <c r="PWA4" s="569"/>
      <c r="PWB4" s="569"/>
      <c r="PWC4" s="569"/>
      <c r="PWE4" s="570"/>
      <c r="PWF4" s="570"/>
      <c r="PWG4" s="570"/>
      <c r="PWH4" s="570"/>
      <c r="PWI4" s="571"/>
      <c r="PWJ4" s="571"/>
      <c r="PWK4" s="571"/>
      <c r="PWL4" s="571"/>
      <c r="PWM4" s="571"/>
      <c r="PWN4" s="571"/>
      <c r="PWO4" s="567"/>
      <c r="PWP4" s="567"/>
      <c r="PWQ4" s="567"/>
      <c r="PWR4" s="567"/>
      <c r="PWS4" s="567"/>
      <c r="PWT4" s="567"/>
      <c r="PWU4" s="567"/>
      <c r="PWV4" s="567"/>
      <c r="PWW4" s="568"/>
      <c r="PWX4" s="568"/>
      <c r="PWY4" s="569"/>
      <c r="PWZ4" s="569"/>
      <c r="PXA4" s="569"/>
      <c r="PXB4" s="569"/>
      <c r="PXC4" s="569"/>
      <c r="PXE4" s="570"/>
      <c r="PXF4" s="570"/>
      <c r="PXG4" s="570"/>
      <c r="PXH4" s="570"/>
      <c r="PXI4" s="571"/>
      <c r="PXJ4" s="571"/>
      <c r="PXK4" s="571"/>
      <c r="PXL4" s="571"/>
      <c r="PXM4" s="571"/>
      <c r="PXN4" s="571"/>
      <c r="PXO4" s="567"/>
      <c r="PXP4" s="567"/>
      <c r="PXQ4" s="567"/>
      <c r="PXR4" s="567"/>
      <c r="PXS4" s="567"/>
      <c r="PXT4" s="567"/>
      <c r="PXU4" s="567"/>
      <c r="PXV4" s="567"/>
      <c r="PXW4" s="568"/>
      <c r="PXX4" s="568"/>
      <c r="PXY4" s="569"/>
      <c r="PXZ4" s="569"/>
      <c r="PYA4" s="569"/>
      <c r="PYB4" s="569"/>
      <c r="PYC4" s="569"/>
      <c r="PYE4" s="570"/>
      <c r="PYF4" s="570"/>
      <c r="PYG4" s="570"/>
      <c r="PYH4" s="570"/>
      <c r="PYI4" s="571"/>
      <c r="PYJ4" s="571"/>
      <c r="PYK4" s="571"/>
      <c r="PYL4" s="571"/>
      <c r="PYM4" s="571"/>
      <c r="PYN4" s="571"/>
      <c r="PYO4" s="567"/>
      <c r="PYP4" s="567"/>
      <c r="PYQ4" s="567"/>
      <c r="PYR4" s="567"/>
      <c r="PYS4" s="567"/>
      <c r="PYT4" s="567"/>
      <c r="PYU4" s="567"/>
      <c r="PYV4" s="567"/>
      <c r="PYW4" s="568"/>
      <c r="PYX4" s="568"/>
      <c r="PYY4" s="569"/>
      <c r="PYZ4" s="569"/>
      <c r="PZA4" s="569"/>
      <c r="PZB4" s="569"/>
      <c r="PZC4" s="569"/>
      <c r="PZE4" s="570"/>
      <c r="PZF4" s="570"/>
      <c r="PZG4" s="570"/>
      <c r="PZH4" s="570"/>
      <c r="PZI4" s="571"/>
      <c r="PZJ4" s="571"/>
      <c r="PZK4" s="571"/>
      <c r="PZL4" s="571"/>
      <c r="PZM4" s="571"/>
      <c r="PZN4" s="571"/>
      <c r="PZO4" s="567"/>
      <c r="PZP4" s="567"/>
      <c r="PZQ4" s="567"/>
      <c r="PZR4" s="567"/>
      <c r="PZS4" s="567"/>
      <c r="PZT4" s="567"/>
      <c r="PZU4" s="567"/>
      <c r="PZV4" s="567"/>
      <c r="PZW4" s="568"/>
      <c r="PZX4" s="568"/>
      <c r="PZY4" s="569"/>
      <c r="PZZ4" s="569"/>
      <c r="QAA4" s="569"/>
      <c r="QAB4" s="569"/>
      <c r="QAC4" s="569"/>
      <c r="QAE4" s="570"/>
      <c r="QAF4" s="570"/>
      <c r="QAG4" s="570"/>
      <c r="QAH4" s="570"/>
      <c r="QAI4" s="571"/>
      <c r="QAJ4" s="571"/>
      <c r="QAK4" s="571"/>
      <c r="QAL4" s="571"/>
      <c r="QAM4" s="571"/>
      <c r="QAN4" s="571"/>
      <c r="QAO4" s="567"/>
      <c r="QAP4" s="567"/>
      <c r="QAQ4" s="567"/>
      <c r="QAR4" s="567"/>
      <c r="QAS4" s="567"/>
      <c r="QAT4" s="567"/>
      <c r="QAU4" s="567"/>
      <c r="QAV4" s="567"/>
      <c r="QAW4" s="568"/>
      <c r="QAX4" s="568"/>
      <c r="QAY4" s="569"/>
      <c r="QAZ4" s="569"/>
      <c r="QBA4" s="569"/>
      <c r="QBB4" s="569"/>
      <c r="QBC4" s="569"/>
      <c r="QBE4" s="570"/>
      <c r="QBF4" s="570"/>
      <c r="QBG4" s="570"/>
      <c r="QBH4" s="570"/>
      <c r="QBI4" s="571"/>
      <c r="QBJ4" s="571"/>
      <c r="QBK4" s="571"/>
      <c r="QBL4" s="571"/>
      <c r="QBM4" s="571"/>
      <c r="QBN4" s="571"/>
      <c r="QBO4" s="567"/>
      <c r="QBP4" s="567"/>
      <c r="QBQ4" s="567"/>
      <c r="QBR4" s="567"/>
      <c r="QBS4" s="567"/>
      <c r="QBT4" s="567"/>
      <c r="QBU4" s="567"/>
      <c r="QBV4" s="567"/>
      <c r="QBW4" s="568"/>
      <c r="QBX4" s="568"/>
      <c r="QBY4" s="569"/>
      <c r="QBZ4" s="569"/>
      <c r="QCA4" s="569"/>
      <c r="QCB4" s="569"/>
      <c r="QCC4" s="569"/>
      <c r="QCE4" s="570"/>
      <c r="QCF4" s="570"/>
      <c r="QCG4" s="570"/>
      <c r="QCH4" s="570"/>
      <c r="QCI4" s="571"/>
      <c r="QCJ4" s="571"/>
      <c r="QCK4" s="571"/>
      <c r="QCL4" s="571"/>
      <c r="QCM4" s="571"/>
      <c r="QCN4" s="571"/>
      <c r="QCO4" s="567"/>
      <c r="QCP4" s="567"/>
      <c r="QCQ4" s="567"/>
      <c r="QCR4" s="567"/>
      <c r="QCS4" s="567"/>
      <c r="QCT4" s="567"/>
      <c r="QCU4" s="567"/>
      <c r="QCV4" s="567"/>
      <c r="QCW4" s="568"/>
      <c r="QCX4" s="568"/>
      <c r="QCY4" s="569"/>
      <c r="QCZ4" s="569"/>
      <c r="QDA4" s="569"/>
      <c r="QDB4" s="569"/>
      <c r="QDC4" s="569"/>
      <c r="QDE4" s="570"/>
      <c r="QDF4" s="570"/>
      <c r="QDG4" s="570"/>
      <c r="QDH4" s="570"/>
      <c r="QDI4" s="571"/>
      <c r="QDJ4" s="571"/>
      <c r="QDK4" s="571"/>
      <c r="QDL4" s="571"/>
      <c r="QDM4" s="571"/>
      <c r="QDN4" s="571"/>
      <c r="QDO4" s="567"/>
      <c r="QDP4" s="567"/>
      <c r="QDQ4" s="567"/>
      <c r="QDR4" s="567"/>
      <c r="QDS4" s="567"/>
      <c r="QDT4" s="567"/>
      <c r="QDU4" s="567"/>
      <c r="QDV4" s="567"/>
      <c r="QDW4" s="568"/>
      <c r="QDX4" s="568"/>
      <c r="QDY4" s="569"/>
      <c r="QDZ4" s="569"/>
      <c r="QEA4" s="569"/>
      <c r="QEB4" s="569"/>
      <c r="QEC4" s="569"/>
      <c r="QEE4" s="570"/>
      <c r="QEF4" s="570"/>
      <c r="QEG4" s="570"/>
      <c r="QEH4" s="570"/>
      <c r="QEI4" s="571"/>
      <c r="QEJ4" s="571"/>
      <c r="QEK4" s="571"/>
      <c r="QEL4" s="571"/>
      <c r="QEM4" s="571"/>
      <c r="QEN4" s="571"/>
      <c r="QEO4" s="567"/>
      <c r="QEP4" s="567"/>
      <c r="QEQ4" s="567"/>
      <c r="QER4" s="567"/>
      <c r="QES4" s="567"/>
      <c r="QET4" s="567"/>
      <c r="QEU4" s="567"/>
      <c r="QEV4" s="567"/>
      <c r="QEW4" s="568"/>
      <c r="QEX4" s="568"/>
      <c r="QEY4" s="569"/>
      <c r="QEZ4" s="569"/>
      <c r="QFA4" s="569"/>
      <c r="QFB4" s="569"/>
      <c r="QFC4" s="569"/>
      <c r="QFE4" s="570"/>
      <c r="QFF4" s="570"/>
      <c r="QFG4" s="570"/>
      <c r="QFH4" s="570"/>
      <c r="QFI4" s="571"/>
      <c r="QFJ4" s="571"/>
      <c r="QFK4" s="571"/>
      <c r="QFL4" s="571"/>
      <c r="QFM4" s="571"/>
      <c r="QFN4" s="571"/>
      <c r="QFO4" s="567"/>
      <c r="QFP4" s="567"/>
      <c r="QFQ4" s="567"/>
      <c r="QFR4" s="567"/>
      <c r="QFS4" s="567"/>
      <c r="QFT4" s="567"/>
      <c r="QFU4" s="567"/>
      <c r="QFV4" s="567"/>
      <c r="QFW4" s="568"/>
      <c r="QFX4" s="568"/>
      <c r="QFY4" s="569"/>
      <c r="QFZ4" s="569"/>
      <c r="QGA4" s="569"/>
      <c r="QGB4" s="569"/>
      <c r="QGC4" s="569"/>
      <c r="QGE4" s="570"/>
      <c r="QGF4" s="570"/>
      <c r="QGG4" s="570"/>
      <c r="QGH4" s="570"/>
      <c r="QGI4" s="571"/>
      <c r="QGJ4" s="571"/>
      <c r="QGK4" s="571"/>
      <c r="QGL4" s="571"/>
      <c r="QGM4" s="571"/>
      <c r="QGN4" s="571"/>
      <c r="QGO4" s="567"/>
      <c r="QGP4" s="567"/>
      <c r="QGQ4" s="567"/>
      <c r="QGR4" s="567"/>
      <c r="QGS4" s="567"/>
      <c r="QGT4" s="567"/>
      <c r="QGU4" s="567"/>
      <c r="QGV4" s="567"/>
      <c r="QGW4" s="568"/>
      <c r="QGX4" s="568"/>
      <c r="QGY4" s="569"/>
      <c r="QGZ4" s="569"/>
      <c r="QHA4" s="569"/>
      <c r="QHB4" s="569"/>
      <c r="QHC4" s="569"/>
      <c r="QHE4" s="570"/>
      <c r="QHF4" s="570"/>
      <c r="QHG4" s="570"/>
      <c r="QHH4" s="570"/>
      <c r="QHI4" s="571"/>
      <c r="QHJ4" s="571"/>
      <c r="QHK4" s="571"/>
      <c r="QHL4" s="571"/>
      <c r="QHM4" s="571"/>
      <c r="QHN4" s="571"/>
      <c r="QHO4" s="567"/>
      <c r="QHP4" s="567"/>
      <c r="QHQ4" s="567"/>
      <c r="QHR4" s="567"/>
      <c r="QHS4" s="567"/>
      <c r="QHT4" s="567"/>
      <c r="QHU4" s="567"/>
      <c r="QHV4" s="567"/>
      <c r="QHW4" s="568"/>
      <c r="QHX4" s="568"/>
      <c r="QHY4" s="569"/>
      <c r="QHZ4" s="569"/>
      <c r="QIA4" s="569"/>
      <c r="QIB4" s="569"/>
      <c r="QIC4" s="569"/>
      <c r="QIE4" s="570"/>
      <c r="QIF4" s="570"/>
      <c r="QIG4" s="570"/>
      <c r="QIH4" s="570"/>
      <c r="QII4" s="571"/>
      <c r="QIJ4" s="571"/>
      <c r="QIK4" s="571"/>
      <c r="QIL4" s="571"/>
      <c r="QIM4" s="571"/>
      <c r="QIN4" s="571"/>
      <c r="QIO4" s="567"/>
      <c r="QIP4" s="567"/>
      <c r="QIQ4" s="567"/>
      <c r="QIR4" s="567"/>
      <c r="QIS4" s="567"/>
      <c r="QIT4" s="567"/>
      <c r="QIU4" s="567"/>
      <c r="QIV4" s="567"/>
      <c r="QIW4" s="568"/>
      <c r="QIX4" s="568"/>
      <c r="QIY4" s="569"/>
      <c r="QIZ4" s="569"/>
      <c r="QJA4" s="569"/>
      <c r="QJB4" s="569"/>
      <c r="QJC4" s="569"/>
      <c r="QJE4" s="570"/>
      <c r="QJF4" s="570"/>
      <c r="QJG4" s="570"/>
      <c r="QJH4" s="570"/>
      <c r="QJI4" s="571"/>
      <c r="QJJ4" s="571"/>
      <c r="QJK4" s="571"/>
      <c r="QJL4" s="571"/>
      <c r="QJM4" s="571"/>
      <c r="QJN4" s="571"/>
      <c r="QJO4" s="567"/>
      <c r="QJP4" s="567"/>
      <c r="QJQ4" s="567"/>
      <c r="QJR4" s="567"/>
      <c r="QJS4" s="567"/>
      <c r="QJT4" s="567"/>
      <c r="QJU4" s="567"/>
      <c r="QJV4" s="567"/>
      <c r="QJW4" s="568"/>
      <c r="QJX4" s="568"/>
      <c r="QJY4" s="569"/>
      <c r="QJZ4" s="569"/>
      <c r="QKA4" s="569"/>
      <c r="QKB4" s="569"/>
      <c r="QKC4" s="569"/>
      <c r="QKE4" s="570"/>
      <c r="QKF4" s="570"/>
      <c r="QKG4" s="570"/>
      <c r="QKH4" s="570"/>
      <c r="QKI4" s="571"/>
      <c r="QKJ4" s="571"/>
      <c r="QKK4" s="571"/>
      <c r="QKL4" s="571"/>
      <c r="QKM4" s="571"/>
      <c r="QKN4" s="571"/>
      <c r="QKO4" s="567"/>
      <c r="QKP4" s="567"/>
      <c r="QKQ4" s="567"/>
      <c r="QKR4" s="567"/>
      <c r="QKS4" s="567"/>
      <c r="QKT4" s="567"/>
      <c r="QKU4" s="567"/>
      <c r="QKV4" s="567"/>
      <c r="QKW4" s="568"/>
      <c r="QKX4" s="568"/>
      <c r="QKY4" s="569"/>
      <c r="QKZ4" s="569"/>
      <c r="QLA4" s="569"/>
      <c r="QLB4" s="569"/>
      <c r="QLC4" s="569"/>
      <c r="QLE4" s="570"/>
      <c r="QLF4" s="570"/>
      <c r="QLG4" s="570"/>
      <c r="QLH4" s="570"/>
      <c r="QLI4" s="571"/>
      <c r="QLJ4" s="571"/>
      <c r="QLK4" s="571"/>
      <c r="QLL4" s="571"/>
      <c r="QLM4" s="571"/>
      <c r="QLN4" s="571"/>
      <c r="QLO4" s="567"/>
      <c r="QLP4" s="567"/>
      <c r="QLQ4" s="567"/>
      <c r="QLR4" s="567"/>
      <c r="QLS4" s="567"/>
      <c r="QLT4" s="567"/>
      <c r="QLU4" s="567"/>
      <c r="QLV4" s="567"/>
      <c r="QLW4" s="568"/>
      <c r="QLX4" s="568"/>
      <c r="QLY4" s="569"/>
      <c r="QLZ4" s="569"/>
      <c r="QMA4" s="569"/>
      <c r="QMB4" s="569"/>
      <c r="QMC4" s="569"/>
      <c r="QME4" s="570"/>
      <c r="QMF4" s="570"/>
      <c r="QMG4" s="570"/>
      <c r="QMH4" s="570"/>
      <c r="QMI4" s="571"/>
      <c r="QMJ4" s="571"/>
      <c r="QMK4" s="571"/>
      <c r="QML4" s="571"/>
      <c r="QMM4" s="571"/>
      <c r="QMN4" s="571"/>
      <c r="QMO4" s="567"/>
      <c r="QMP4" s="567"/>
      <c r="QMQ4" s="567"/>
      <c r="QMR4" s="567"/>
      <c r="QMS4" s="567"/>
      <c r="QMT4" s="567"/>
      <c r="QMU4" s="567"/>
      <c r="QMV4" s="567"/>
      <c r="QMW4" s="568"/>
      <c r="QMX4" s="568"/>
      <c r="QMY4" s="569"/>
      <c r="QMZ4" s="569"/>
      <c r="QNA4" s="569"/>
      <c r="QNB4" s="569"/>
      <c r="QNC4" s="569"/>
      <c r="QNE4" s="570"/>
      <c r="QNF4" s="570"/>
      <c r="QNG4" s="570"/>
      <c r="QNH4" s="570"/>
      <c r="QNI4" s="571"/>
      <c r="QNJ4" s="571"/>
      <c r="QNK4" s="571"/>
      <c r="QNL4" s="571"/>
      <c r="QNM4" s="571"/>
      <c r="QNN4" s="571"/>
      <c r="QNO4" s="567"/>
      <c r="QNP4" s="567"/>
      <c r="QNQ4" s="567"/>
      <c r="QNR4" s="567"/>
      <c r="QNS4" s="567"/>
      <c r="QNT4" s="567"/>
      <c r="QNU4" s="567"/>
      <c r="QNV4" s="567"/>
      <c r="QNW4" s="568"/>
      <c r="QNX4" s="568"/>
      <c r="QNY4" s="569"/>
      <c r="QNZ4" s="569"/>
      <c r="QOA4" s="569"/>
      <c r="QOB4" s="569"/>
      <c r="QOC4" s="569"/>
      <c r="QOE4" s="570"/>
      <c r="QOF4" s="570"/>
      <c r="QOG4" s="570"/>
      <c r="QOH4" s="570"/>
      <c r="QOI4" s="571"/>
      <c r="QOJ4" s="571"/>
      <c r="QOK4" s="571"/>
      <c r="QOL4" s="571"/>
      <c r="QOM4" s="571"/>
      <c r="QON4" s="571"/>
      <c r="QOO4" s="567"/>
      <c r="QOP4" s="567"/>
      <c r="QOQ4" s="567"/>
      <c r="QOR4" s="567"/>
      <c r="QOS4" s="567"/>
      <c r="QOT4" s="567"/>
      <c r="QOU4" s="567"/>
      <c r="QOV4" s="567"/>
      <c r="QOW4" s="568"/>
      <c r="QOX4" s="568"/>
      <c r="QOY4" s="569"/>
      <c r="QOZ4" s="569"/>
      <c r="QPA4" s="569"/>
      <c r="QPB4" s="569"/>
      <c r="QPC4" s="569"/>
      <c r="QPE4" s="570"/>
      <c r="QPF4" s="570"/>
      <c r="QPG4" s="570"/>
      <c r="QPH4" s="570"/>
      <c r="QPI4" s="571"/>
      <c r="QPJ4" s="571"/>
      <c r="QPK4" s="571"/>
      <c r="QPL4" s="571"/>
      <c r="QPM4" s="571"/>
      <c r="QPN4" s="571"/>
      <c r="QPO4" s="567"/>
      <c r="QPP4" s="567"/>
      <c r="QPQ4" s="567"/>
      <c r="QPR4" s="567"/>
      <c r="QPS4" s="567"/>
      <c r="QPT4" s="567"/>
      <c r="QPU4" s="567"/>
      <c r="QPV4" s="567"/>
      <c r="QPW4" s="568"/>
      <c r="QPX4" s="568"/>
      <c r="QPY4" s="569"/>
      <c r="QPZ4" s="569"/>
      <c r="QQA4" s="569"/>
      <c r="QQB4" s="569"/>
      <c r="QQC4" s="569"/>
      <c r="QQE4" s="570"/>
      <c r="QQF4" s="570"/>
      <c r="QQG4" s="570"/>
      <c r="QQH4" s="570"/>
      <c r="QQI4" s="571"/>
      <c r="QQJ4" s="571"/>
      <c r="QQK4" s="571"/>
      <c r="QQL4" s="571"/>
      <c r="QQM4" s="571"/>
      <c r="QQN4" s="571"/>
      <c r="QQO4" s="567"/>
      <c r="QQP4" s="567"/>
      <c r="QQQ4" s="567"/>
      <c r="QQR4" s="567"/>
      <c r="QQS4" s="567"/>
      <c r="QQT4" s="567"/>
      <c r="QQU4" s="567"/>
      <c r="QQV4" s="567"/>
      <c r="QQW4" s="568"/>
      <c r="QQX4" s="568"/>
      <c r="QQY4" s="569"/>
      <c r="QQZ4" s="569"/>
      <c r="QRA4" s="569"/>
      <c r="QRB4" s="569"/>
      <c r="QRC4" s="569"/>
      <c r="QRE4" s="570"/>
      <c r="QRF4" s="570"/>
      <c r="QRG4" s="570"/>
      <c r="QRH4" s="570"/>
      <c r="QRI4" s="571"/>
      <c r="QRJ4" s="571"/>
      <c r="QRK4" s="571"/>
      <c r="QRL4" s="571"/>
      <c r="QRM4" s="571"/>
      <c r="QRN4" s="571"/>
      <c r="QRO4" s="567"/>
      <c r="QRP4" s="567"/>
      <c r="QRQ4" s="567"/>
      <c r="QRR4" s="567"/>
      <c r="QRS4" s="567"/>
      <c r="QRT4" s="567"/>
      <c r="QRU4" s="567"/>
      <c r="QRV4" s="567"/>
      <c r="QRW4" s="568"/>
      <c r="QRX4" s="568"/>
      <c r="QRY4" s="569"/>
      <c r="QRZ4" s="569"/>
      <c r="QSA4" s="569"/>
      <c r="QSB4" s="569"/>
      <c r="QSC4" s="569"/>
      <c r="QSE4" s="570"/>
      <c r="QSF4" s="570"/>
      <c r="QSG4" s="570"/>
      <c r="QSH4" s="570"/>
      <c r="QSI4" s="571"/>
      <c r="QSJ4" s="571"/>
      <c r="QSK4" s="571"/>
      <c r="QSL4" s="571"/>
      <c r="QSM4" s="571"/>
      <c r="QSN4" s="571"/>
      <c r="QSO4" s="567"/>
      <c r="QSP4" s="567"/>
      <c r="QSQ4" s="567"/>
      <c r="QSR4" s="567"/>
      <c r="QSS4" s="567"/>
      <c r="QST4" s="567"/>
      <c r="QSU4" s="567"/>
      <c r="QSV4" s="567"/>
      <c r="QSW4" s="568"/>
      <c r="QSX4" s="568"/>
      <c r="QSY4" s="569"/>
      <c r="QSZ4" s="569"/>
      <c r="QTA4" s="569"/>
      <c r="QTB4" s="569"/>
      <c r="QTC4" s="569"/>
      <c r="QTE4" s="570"/>
      <c r="QTF4" s="570"/>
      <c r="QTG4" s="570"/>
      <c r="QTH4" s="570"/>
      <c r="QTI4" s="571"/>
      <c r="QTJ4" s="571"/>
      <c r="QTK4" s="571"/>
      <c r="QTL4" s="571"/>
      <c r="QTM4" s="571"/>
      <c r="QTN4" s="571"/>
      <c r="QTO4" s="567"/>
      <c r="QTP4" s="567"/>
      <c r="QTQ4" s="567"/>
      <c r="QTR4" s="567"/>
      <c r="QTS4" s="567"/>
      <c r="QTT4" s="567"/>
      <c r="QTU4" s="567"/>
      <c r="QTV4" s="567"/>
      <c r="QTW4" s="568"/>
      <c r="QTX4" s="568"/>
      <c r="QTY4" s="569"/>
      <c r="QTZ4" s="569"/>
      <c r="QUA4" s="569"/>
      <c r="QUB4" s="569"/>
      <c r="QUC4" s="569"/>
      <c r="QUE4" s="570"/>
      <c r="QUF4" s="570"/>
      <c r="QUG4" s="570"/>
      <c r="QUH4" s="570"/>
      <c r="QUI4" s="571"/>
      <c r="QUJ4" s="571"/>
      <c r="QUK4" s="571"/>
      <c r="QUL4" s="571"/>
      <c r="QUM4" s="571"/>
      <c r="QUN4" s="571"/>
      <c r="QUO4" s="567"/>
      <c r="QUP4" s="567"/>
      <c r="QUQ4" s="567"/>
      <c r="QUR4" s="567"/>
      <c r="QUS4" s="567"/>
      <c r="QUT4" s="567"/>
      <c r="QUU4" s="567"/>
      <c r="QUV4" s="567"/>
      <c r="QUW4" s="568"/>
      <c r="QUX4" s="568"/>
      <c r="QUY4" s="569"/>
      <c r="QUZ4" s="569"/>
      <c r="QVA4" s="569"/>
      <c r="QVB4" s="569"/>
      <c r="QVC4" s="569"/>
      <c r="QVE4" s="570"/>
      <c r="QVF4" s="570"/>
      <c r="QVG4" s="570"/>
      <c r="QVH4" s="570"/>
      <c r="QVI4" s="571"/>
      <c r="QVJ4" s="571"/>
      <c r="QVK4" s="571"/>
      <c r="QVL4" s="571"/>
      <c r="QVM4" s="571"/>
      <c r="QVN4" s="571"/>
      <c r="QVO4" s="567"/>
      <c r="QVP4" s="567"/>
      <c r="QVQ4" s="567"/>
      <c r="QVR4" s="567"/>
      <c r="QVS4" s="567"/>
      <c r="QVT4" s="567"/>
      <c r="QVU4" s="567"/>
      <c r="QVV4" s="567"/>
      <c r="QVW4" s="568"/>
      <c r="QVX4" s="568"/>
      <c r="QVY4" s="569"/>
      <c r="QVZ4" s="569"/>
      <c r="QWA4" s="569"/>
      <c r="QWB4" s="569"/>
      <c r="QWC4" s="569"/>
      <c r="QWE4" s="570"/>
      <c r="QWF4" s="570"/>
      <c r="QWG4" s="570"/>
      <c r="QWH4" s="570"/>
      <c r="QWI4" s="571"/>
      <c r="QWJ4" s="571"/>
      <c r="QWK4" s="571"/>
      <c r="QWL4" s="571"/>
      <c r="QWM4" s="571"/>
      <c r="QWN4" s="571"/>
      <c r="QWO4" s="567"/>
      <c r="QWP4" s="567"/>
      <c r="QWQ4" s="567"/>
      <c r="QWR4" s="567"/>
      <c r="QWS4" s="567"/>
      <c r="QWT4" s="567"/>
      <c r="QWU4" s="567"/>
      <c r="QWV4" s="567"/>
      <c r="QWW4" s="568"/>
      <c r="QWX4" s="568"/>
      <c r="QWY4" s="569"/>
      <c r="QWZ4" s="569"/>
      <c r="QXA4" s="569"/>
      <c r="QXB4" s="569"/>
      <c r="QXC4" s="569"/>
      <c r="QXE4" s="570"/>
      <c r="QXF4" s="570"/>
      <c r="QXG4" s="570"/>
      <c r="QXH4" s="570"/>
      <c r="QXI4" s="571"/>
      <c r="QXJ4" s="571"/>
      <c r="QXK4" s="571"/>
      <c r="QXL4" s="571"/>
      <c r="QXM4" s="571"/>
      <c r="QXN4" s="571"/>
      <c r="QXO4" s="567"/>
      <c r="QXP4" s="567"/>
      <c r="QXQ4" s="567"/>
      <c r="QXR4" s="567"/>
      <c r="QXS4" s="567"/>
      <c r="QXT4" s="567"/>
      <c r="QXU4" s="567"/>
      <c r="QXV4" s="567"/>
      <c r="QXW4" s="568"/>
      <c r="QXX4" s="568"/>
      <c r="QXY4" s="569"/>
      <c r="QXZ4" s="569"/>
      <c r="QYA4" s="569"/>
      <c r="QYB4" s="569"/>
      <c r="QYC4" s="569"/>
      <c r="QYE4" s="570"/>
      <c r="QYF4" s="570"/>
      <c r="QYG4" s="570"/>
      <c r="QYH4" s="570"/>
      <c r="QYI4" s="571"/>
      <c r="QYJ4" s="571"/>
      <c r="QYK4" s="571"/>
      <c r="QYL4" s="571"/>
      <c r="QYM4" s="571"/>
      <c r="QYN4" s="571"/>
      <c r="QYO4" s="567"/>
      <c r="QYP4" s="567"/>
      <c r="QYQ4" s="567"/>
      <c r="QYR4" s="567"/>
      <c r="QYS4" s="567"/>
      <c r="QYT4" s="567"/>
      <c r="QYU4" s="567"/>
      <c r="QYV4" s="567"/>
      <c r="QYW4" s="568"/>
      <c r="QYX4" s="568"/>
      <c r="QYY4" s="569"/>
      <c r="QYZ4" s="569"/>
      <c r="QZA4" s="569"/>
      <c r="QZB4" s="569"/>
      <c r="QZC4" s="569"/>
      <c r="QZE4" s="570"/>
      <c r="QZF4" s="570"/>
      <c r="QZG4" s="570"/>
      <c r="QZH4" s="570"/>
      <c r="QZI4" s="571"/>
      <c r="QZJ4" s="571"/>
      <c r="QZK4" s="571"/>
      <c r="QZL4" s="571"/>
      <c r="QZM4" s="571"/>
      <c r="QZN4" s="571"/>
      <c r="QZO4" s="567"/>
      <c r="QZP4" s="567"/>
      <c r="QZQ4" s="567"/>
      <c r="QZR4" s="567"/>
      <c r="QZS4" s="567"/>
      <c r="QZT4" s="567"/>
      <c r="QZU4" s="567"/>
      <c r="QZV4" s="567"/>
      <c r="QZW4" s="568"/>
      <c r="QZX4" s="568"/>
      <c r="QZY4" s="569"/>
      <c r="QZZ4" s="569"/>
      <c r="RAA4" s="569"/>
      <c r="RAB4" s="569"/>
      <c r="RAC4" s="569"/>
      <c r="RAE4" s="570"/>
      <c r="RAF4" s="570"/>
      <c r="RAG4" s="570"/>
      <c r="RAH4" s="570"/>
      <c r="RAI4" s="571"/>
      <c r="RAJ4" s="571"/>
      <c r="RAK4" s="571"/>
      <c r="RAL4" s="571"/>
      <c r="RAM4" s="571"/>
      <c r="RAN4" s="571"/>
      <c r="RAO4" s="567"/>
      <c r="RAP4" s="567"/>
      <c r="RAQ4" s="567"/>
      <c r="RAR4" s="567"/>
      <c r="RAS4" s="567"/>
      <c r="RAT4" s="567"/>
      <c r="RAU4" s="567"/>
      <c r="RAV4" s="567"/>
      <c r="RAW4" s="568"/>
      <c r="RAX4" s="568"/>
      <c r="RAY4" s="569"/>
      <c r="RAZ4" s="569"/>
      <c r="RBA4" s="569"/>
      <c r="RBB4" s="569"/>
      <c r="RBC4" s="569"/>
      <c r="RBE4" s="570"/>
      <c r="RBF4" s="570"/>
      <c r="RBG4" s="570"/>
      <c r="RBH4" s="570"/>
      <c r="RBI4" s="571"/>
      <c r="RBJ4" s="571"/>
      <c r="RBK4" s="571"/>
      <c r="RBL4" s="571"/>
      <c r="RBM4" s="571"/>
      <c r="RBN4" s="571"/>
      <c r="RBO4" s="567"/>
      <c r="RBP4" s="567"/>
      <c r="RBQ4" s="567"/>
      <c r="RBR4" s="567"/>
      <c r="RBS4" s="567"/>
      <c r="RBT4" s="567"/>
      <c r="RBU4" s="567"/>
      <c r="RBV4" s="567"/>
      <c r="RBW4" s="568"/>
      <c r="RBX4" s="568"/>
      <c r="RBY4" s="569"/>
      <c r="RBZ4" s="569"/>
      <c r="RCA4" s="569"/>
      <c r="RCB4" s="569"/>
      <c r="RCC4" s="569"/>
      <c r="RCE4" s="570"/>
      <c r="RCF4" s="570"/>
      <c r="RCG4" s="570"/>
      <c r="RCH4" s="570"/>
      <c r="RCI4" s="571"/>
      <c r="RCJ4" s="571"/>
      <c r="RCK4" s="571"/>
      <c r="RCL4" s="571"/>
      <c r="RCM4" s="571"/>
      <c r="RCN4" s="571"/>
      <c r="RCO4" s="567"/>
      <c r="RCP4" s="567"/>
      <c r="RCQ4" s="567"/>
      <c r="RCR4" s="567"/>
      <c r="RCS4" s="567"/>
      <c r="RCT4" s="567"/>
      <c r="RCU4" s="567"/>
      <c r="RCV4" s="567"/>
      <c r="RCW4" s="568"/>
      <c r="RCX4" s="568"/>
      <c r="RCY4" s="569"/>
      <c r="RCZ4" s="569"/>
      <c r="RDA4" s="569"/>
      <c r="RDB4" s="569"/>
      <c r="RDC4" s="569"/>
      <c r="RDE4" s="570"/>
      <c r="RDF4" s="570"/>
      <c r="RDG4" s="570"/>
      <c r="RDH4" s="570"/>
      <c r="RDI4" s="571"/>
      <c r="RDJ4" s="571"/>
      <c r="RDK4" s="571"/>
      <c r="RDL4" s="571"/>
      <c r="RDM4" s="571"/>
      <c r="RDN4" s="571"/>
      <c r="RDO4" s="567"/>
      <c r="RDP4" s="567"/>
      <c r="RDQ4" s="567"/>
      <c r="RDR4" s="567"/>
      <c r="RDS4" s="567"/>
      <c r="RDT4" s="567"/>
      <c r="RDU4" s="567"/>
      <c r="RDV4" s="567"/>
      <c r="RDW4" s="568"/>
      <c r="RDX4" s="568"/>
      <c r="RDY4" s="569"/>
      <c r="RDZ4" s="569"/>
      <c r="REA4" s="569"/>
      <c r="REB4" s="569"/>
      <c r="REC4" s="569"/>
      <c r="REE4" s="570"/>
      <c r="REF4" s="570"/>
      <c r="REG4" s="570"/>
      <c r="REH4" s="570"/>
      <c r="REI4" s="571"/>
      <c r="REJ4" s="571"/>
      <c r="REK4" s="571"/>
      <c r="REL4" s="571"/>
      <c r="REM4" s="571"/>
      <c r="REN4" s="571"/>
      <c r="REO4" s="567"/>
      <c r="REP4" s="567"/>
      <c r="REQ4" s="567"/>
      <c r="RER4" s="567"/>
      <c r="RES4" s="567"/>
      <c r="RET4" s="567"/>
      <c r="REU4" s="567"/>
      <c r="REV4" s="567"/>
      <c r="REW4" s="568"/>
      <c r="REX4" s="568"/>
      <c r="REY4" s="569"/>
      <c r="REZ4" s="569"/>
      <c r="RFA4" s="569"/>
      <c r="RFB4" s="569"/>
      <c r="RFC4" s="569"/>
      <c r="RFE4" s="570"/>
      <c r="RFF4" s="570"/>
      <c r="RFG4" s="570"/>
      <c r="RFH4" s="570"/>
      <c r="RFI4" s="571"/>
      <c r="RFJ4" s="571"/>
      <c r="RFK4" s="571"/>
      <c r="RFL4" s="571"/>
      <c r="RFM4" s="571"/>
      <c r="RFN4" s="571"/>
      <c r="RFO4" s="567"/>
      <c r="RFP4" s="567"/>
      <c r="RFQ4" s="567"/>
      <c r="RFR4" s="567"/>
      <c r="RFS4" s="567"/>
      <c r="RFT4" s="567"/>
      <c r="RFU4" s="567"/>
      <c r="RFV4" s="567"/>
      <c r="RFW4" s="568"/>
      <c r="RFX4" s="568"/>
      <c r="RFY4" s="569"/>
      <c r="RFZ4" s="569"/>
      <c r="RGA4" s="569"/>
      <c r="RGB4" s="569"/>
      <c r="RGC4" s="569"/>
      <c r="RGE4" s="570"/>
      <c r="RGF4" s="570"/>
      <c r="RGG4" s="570"/>
      <c r="RGH4" s="570"/>
      <c r="RGI4" s="571"/>
      <c r="RGJ4" s="571"/>
      <c r="RGK4" s="571"/>
      <c r="RGL4" s="571"/>
      <c r="RGM4" s="571"/>
      <c r="RGN4" s="571"/>
      <c r="RGO4" s="567"/>
      <c r="RGP4" s="567"/>
      <c r="RGQ4" s="567"/>
      <c r="RGR4" s="567"/>
      <c r="RGS4" s="567"/>
      <c r="RGT4" s="567"/>
      <c r="RGU4" s="567"/>
      <c r="RGV4" s="567"/>
      <c r="RGW4" s="568"/>
      <c r="RGX4" s="568"/>
      <c r="RGY4" s="569"/>
      <c r="RGZ4" s="569"/>
      <c r="RHA4" s="569"/>
      <c r="RHB4" s="569"/>
      <c r="RHC4" s="569"/>
      <c r="RHE4" s="570"/>
      <c r="RHF4" s="570"/>
      <c r="RHG4" s="570"/>
      <c r="RHH4" s="570"/>
      <c r="RHI4" s="571"/>
      <c r="RHJ4" s="571"/>
      <c r="RHK4" s="571"/>
      <c r="RHL4" s="571"/>
      <c r="RHM4" s="571"/>
      <c r="RHN4" s="571"/>
      <c r="RHO4" s="567"/>
      <c r="RHP4" s="567"/>
      <c r="RHQ4" s="567"/>
      <c r="RHR4" s="567"/>
      <c r="RHS4" s="567"/>
      <c r="RHT4" s="567"/>
      <c r="RHU4" s="567"/>
      <c r="RHV4" s="567"/>
      <c r="RHW4" s="568"/>
      <c r="RHX4" s="568"/>
      <c r="RHY4" s="569"/>
      <c r="RHZ4" s="569"/>
      <c r="RIA4" s="569"/>
      <c r="RIB4" s="569"/>
      <c r="RIC4" s="569"/>
      <c r="RIE4" s="570"/>
      <c r="RIF4" s="570"/>
      <c r="RIG4" s="570"/>
      <c r="RIH4" s="570"/>
      <c r="RII4" s="571"/>
      <c r="RIJ4" s="571"/>
      <c r="RIK4" s="571"/>
      <c r="RIL4" s="571"/>
      <c r="RIM4" s="571"/>
      <c r="RIN4" s="571"/>
      <c r="RIO4" s="567"/>
      <c r="RIP4" s="567"/>
      <c r="RIQ4" s="567"/>
      <c r="RIR4" s="567"/>
      <c r="RIS4" s="567"/>
      <c r="RIT4" s="567"/>
      <c r="RIU4" s="567"/>
      <c r="RIV4" s="567"/>
      <c r="RIW4" s="568"/>
      <c r="RIX4" s="568"/>
      <c r="RIY4" s="569"/>
      <c r="RIZ4" s="569"/>
      <c r="RJA4" s="569"/>
      <c r="RJB4" s="569"/>
      <c r="RJC4" s="569"/>
      <c r="RJE4" s="570"/>
      <c r="RJF4" s="570"/>
      <c r="RJG4" s="570"/>
      <c r="RJH4" s="570"/>
      <c r="RJI4" s="571"/>
      <c r="RJJ4" s="571"/>
      <c r="RJK4" s="571"/>
      <c r="RJL4" s="571"/>
      <c r="RJM4" s="571"/>
      <c r="RJN4" s="571"/>
      <c r="RJO4" s="567"/>
      <c r="RJP4" s="567"/>
      <c r="RJQ4" s="567"/>
      <c r="RJR4" s="567"/>
      <c r="RJS4" s="567"/>
      <c r="RJT4" s="567"/>
      <c r="RJU4" s="567"/>
      <c r="RJV4" s="567"/>
      <c r="RJW4" s="568"/>
      <c r="RJX4" s="568"/>
      <c r="RJY4" s="569"/>
      <c r="RJZ4" s="569"/>
      <c r="RKA4" s="569"/>
      <c r="RKB4" s="569"/>
      <c r="RKC4" s="569"/>
      <c r="RKE4" s="570"/>
      <c r="RKF4" s="570"/>
      <c r="RKG4" s="570"/>
      <c r="RKH4" s="570"/>
      <c r="RKI4" s="571"/>
      <c r="RKJ4" s="571"/>
      <c r="RKK4" s="571"/>
      <c r="RKL4" s="571"/>
      <c r="RKM4" s="571"/>
      <c r="RKN4" s="571"/>
      <c r="RKO4" s="567"/>
      <c r="RKP4" s="567"/>
      <c r="RKQ4" s="567"/>
      <c r="RKR4" s="567"/>
      <c r="RKS4" s="567"/>
      <c r="RKT4" s="567"/>
      <c r="RKU4" s="567"/>
      <c r="RKV4" s="567"/>
      <c r="RKW4" s="568"/>
      <c r="RKX4" s="568"/>
      <c r="RKY4" s="569"/>
      <c r="RKZ4" s="569"/>
      <c r="RLA4" s="569"/>
      <c r="RLB4" s="569"/>
      <c r="RLC4" s="569"/>
      <c r="RLE4" s="570"/>
      <c r="RLF4" s="570"/>
      <c r="RLG4" s="570"/>
      <c r="RLH4" s="570"/>
      <c r="RLI4" s="571"/>
      <c r="RLJ4" s="571"/>
      <c r="RLK4" s="571"/>
      <c r="RLL4" s="571"/>
      <c r="RLM4" s="571"/>
      <c r="RLN4" s="571"/>
      <c r="RLO4" s="567"/>
      <c r="RLP4" s="567"/>
      <c r="RLQ4" s="567"/>
      <c r="RLR4" s="567"/>
      <c r="RLS4" s="567"/>
      <c r="RLT4" s="567"/>
      <c r="RLU4" s="567"/>
      <c r="RLV4" s="567"/>
      <c r="RLW4" s="568"/>
      <c r="RLX4" s="568"/>
      <c r="RLY4" s="569"/>
      <c r="RLZ4" s="569"/>
      <c r="RMA4" s="569"/>
      <c r="RMB4" s="569"/>
      <c r="RMC4" s="569"/>
      <c r="RME4" s="570"/>
      <c r="RMF4" s="570"/>
      <c r="RMG4" s="570"/>
      <c r="RMH4" s="570"/>
      <c r="RMI4" s="571"/>
      <c r="RMJ4" s="571"/>
      <c r="RMK4" s="571"/>
      <c r="RML4" s="571"/>
      <c r="RMM4" s="571"/>
      <c r="RMN4" s="571"/>
      <c r="RMO4" s="567"/>
      <c r="RMP4" s="567"/>
      <c r="RMQ4" s="567"/>
      <c r="RMR4" s="567"/>
      <c r="RMS4" s="567"/>
      <c r="RMT4" s="567"/>
      <c r="RMU4" s="567"/>
      <c r="RMV4" s="567"/>
      <c r="RMW4" s="568"/>
      <c r="RMX4" s="568"/>
      <c r="RMY4" s="569"/>
      <c r="RMZ4" s="569"/>
      <c r="RNA4" s="569"/>
      <c r="RNB4" s="569"/>
      <c r="RNC4" s="569"/>
      <c r="RNE4" s="570"/>
      <c r="RNF4" s="570"/>
      <c r="RNG4" s="570"/>
      <c r="RNH4" s="570"/>
      <c r="RNI4" s="571"/>
      <c r="RNJ4" s="571"/>
      <c r="RNK4" s="571"/>
      <c r="RNL4" s="571"/>
      <c r="RNM4" s="571"/>
      <c r="RNN4" s="571"/>
      <c r="RNO4" s="567"/>
      <c r="RNP4" s="567"/>
      <c r="RNQ4" s="567"/>
      <c r="RNR4" s="567"/>
      <c r="RNS4" s="567"/>
      <c r="RNT4" s="567"/>
      <c r="RNU4" s="567"/>
      <c r="RNV4" s="567"/>
      <c r="RNW4" s="568"/>
      <c r="RNX4" s="568"/>
      <c r="RNY4" s="569"/>
      <c r="RNZ4" s="569"/>
      <c r="ROA4" s="569"/>
      <c r="ROB4" s="569"/>
      <c r="ROC4" s="569"/>
      <c r="ROE4" s="570"/>
      <c r="ROF4" s="570"/>
      <c r="ROG4" s="570"/>
      <c r="ROH4" s="570"/>
      <c r="ROI4" s="571"/>
      <c r="ROJ4" s="571"/>
      <c r="ROK4" s="571"/>
      <c r="ROL4" s="571"/>
      <c r="ROM4" s="571"/>
      <c r="RON4" s="571"/>
      <c r="ROO4" s="567"/>
      <c r="ROP4" s="567"/>
      <c r="ROQ4" s="567"/>
      <c r="ROR4" s="567"/>
      <c r="ROS4" s="567"/>
      <c r="ROT4" s="567"/>
      <c r="ROU4" s="567"/>
      <c r="ROV4" s="567"/>
      <c r="ROW4" s="568"/>
      <c r="ROX4" s="568"/>
      <c r="ROY4" s="569"/>
      <c r="ROZ4" s="569"/>
      <c r="RPA4" s="569"/>
      <c r="RPB4" s="569"/>
      <c r="RPC4" s="569"/>
      <c r="RPE4" s="570"/>
      <c r="RPF4" s="570"/>
      <c r="RPG4" s="570"/>
      <c r="RPH4" s="570"/>
      <c r="RPI4" s="571"/>
      <c r="RPJ4" s="571"/>
      <c r="RPK4" s="571"/>
      <c r="RPL4" s="571"/>
      <c r="RPM4" s="571"/>
      <c r="RPN4" s="571"/>
      <c r="RPO4" s="567"/>
      <c r="RPP4" s="567"/>
      <c r="RPQ4" s="567"/>
      <c r="RPR4" s="567"/>
      <c r="RPS4" s="567"/>
      <c r="RPT4" s="567"/>
      <c r="RPU4" s="567"/>
      <c r="RPV4" s="567"/>
      <c r="RPW4" s="568"/>
      <c r="RPX4" s="568"/>
      <c r="RPY4" s="569"/>
      <c r="RPZ4" s="569"/>
      <c r="RQA4" s="569"/>
      <c r="RQB4" s="569"/>
      <c r="RQC4" s="569"/>
      <c r="RQE4" s="570"/>
      <c r="RQF4" s="570"/>
      <c r="RQG4" s="570"/>
      <c r="RQH4" s="570"/>
      <c r="RQI4" s="571"/>
      <c r="RQJ4" s="571"/>
      <c r="RQK4" s="571"/>
      <c r="RQL4" s="571"/>
      <c r="RQM4" s="571"/>
      <c r="RQN4" s="571"/>
      <c r="RQO4" s="567"/>
      <c r="RQP4" s="567"/>
      <c r="RQQ4" s="567"/>
      <c r="RQR4" s="567"/>
      <c r="RQS4" s="567"/>
      <c r="RQT4" s="567"/>
      <c r="RQU4" s="567"/>
      <c r="RQV4" s="567"/>
      <c r="RQW4" s="568"/>
      <c r="RQX4" s="568"/>
      <c r="RQY4" s="569"/>
      <c r="RQZ4" s="569"/>
      <c r="RRA4" s="569"/>
      <c r="RRB4" s="569"/>
      <c r="RRC4" s="569"/>
      <c r="RRE4" s="570"/>
      <c r="RRF4" s="570"/>
      <c r="RRG4" s="570"/>
      <c r="RRH4" s="570"/>
      <c r="RRI4" s="571"/>
      <c r="RRJ4" s="571"/>
      <c r="RRK4" s="571"/>
      <c r="RRL4" s="571"/>
      <c r="RRM4" s="571"/>
      <c r="RRN4" s="571"/>
      <c r="RRO4" s="567"/>
      <c r="RRP4" s="567"/>
      <c r="RRQ4" s="567"/>
      <c r="RRR4" s="567"/>
      <c r="RRS4" s="567"/>
      <c r="RRT4" s="567"/>
      <c r="RRU4" s="567"/>
      <c r="RRV4" s="567"/>
      <c r="RRW4" s="568"/>
      <c r="RRX4" s="568"/>
      <c r="RRY4" s="569"/>
      <c r="RRZ4" s="569"/>
      <c r="RSA4" s="569"/>
      <c r="RSB4" s="569"/>
      <c r="RSC4" s="569"/>
      <c r="RSE4" s="570"/>
      <c r="RSF4" s="570"/>
      <c r="RSG4" s="570"/>
      <c r="RSH4" s="570"/>
      <c r="RSI4" s="571"/>
      <c r="RSJ4" s="571"/>
      <c r="RSK4" s="571"/>
      <c r="RSL4" s="571"/>
      <c r="RSM4" s="571"/>
      <c r="RSN4" s="571"/>
      <c r="RSO4" s="567"/>
      <c r="RSP4" s="567"/>
      <c r="RSQ4" s="567"/>
      <c r="RSR4" s="567"/>
      <c r="RSS4" s="567"/>
      <c r="RST4" s="567"/>
      <c r="RSU4" s="567"/>
      <c r="RSV4" s="567"/>
      <c r="RSW4" s="568"/>
      <c r="RSX4" s="568"/>
      <c r="RSY4" s="569"/>
      <c r="RSZ4" s="569"/>
      <c r="RTA4" s="569"/>
      <c r="RTB4" s="569"/>
      <c r="RTC4" s="569"/>
      <c r="RTE4" s="570"/>
      <c r="RTF4" s="570"/>
      <c r="RTG4" s="570"/>
      <c r="RTH4" s="570"/>
      <c r="RTI4" s="571"/>
      <c r="RTJ4" s="571"/>
      <c r="RTK4" s="571"/>
      <c r="RTL4" s="571"/>
      <c r="RTM4" s="571"/>
      <c r="RTN4" s="571"/>
      <c r="RTO4" s="567"/>
      <c r="RTP4" s="567"/>
      <c r="RTQ4" s="567"/>
      <c r="RTR4" s="567"/>
      <c r="RTS4" s="567"/>
      <c r="RTT4" s="567"/>
      <c r="RTU4" s="567"/>
      <c r="RTV4" s="567"/>
      <c r="RTW4" s="568"/>
      <c r="RTX4" s="568"/>
      <c r="RTY4" s="569"/>
      <c r="RTZ4" s="569"/>
      <c r="RUA4" s="569"/>
      <c r="RUB4" s="569"/>
      <c r="RUC4" s="569"/>
      <c r="RUE4" s="570"/>
      <c r="RUF4" s="570"/>
      <c r="RUG4" s="570"/>
      <c r="RUH4" s="570"/>
      <c r="RUI4" s="571"/>
      <c r="RUJ4" s="571"/>
      <c r="RUK4" s="571"/>
      <c r="RUL4" s="571"/>
      <c r="RUM4" s="571"/>
      <c r="RUN4" s="571"/>
      <c r="RUO4" s="567"/>
      <c r="RUP4" s="567"/>
      <c r="RUQ4" s="567"/>
      <c r="RUR4" s="567"/>
      <c r="RUS4" s="567"/>
      <c r="RUT4" s="567"/>
      <c r="RUU4" s="567"/>
      <c r="RUV4" s="567"/>
      <c r="RUW4" s="568"/>
      <c r="RUX4" s="568"/>
      <c r="RUY4" s="569"/>
      <c r="RUZ4" s="569"/>
      <c r="RVA4" s="569"/>
      <c r="RVB4" s="569"/>
      <c r="RVC4" s="569"/>
      <c r="RVE4" s="570"/>
      <c r="RVF4" s="570"/>
      <c r="RVG4" s="570"/>
      <c r="RVH4" s="570"/>
      <c r="RVI4" s="571"/>
      <c r="RVJ4" s="571"/>
      <c r="RVK4" s="571"/>
      <c r="RVL4" s="571"/>
      <c r="RVM4" s="571"/>
      <c r="RVN4" s="571"/>
      <c r="RVO4" s="567"/>
      <c r="RVP4" s="567"/>
      <c r="RVQ4" s="567"/>
      <c r="RVR4" s="567"/>
      <c r="RVS4" s="567"/>
      <c r="RVT4" s="567"/>
      <c r="RVU4" s="567"/>
      <c r="RVV4" s="567"/>
      <c r="RVW4" s="568"/>
      <c r="RVX4" s="568"/>
      <c r="RVY4" s="569"/>
      <c r="RVZ4" s="569"/>
      <c r="RWA4" s="569"/>
      <c r="RWB4" s="569"/>
      <c r="RWC4" s="569"/>
      <c r="RWE4" s="570"/>
      <c r="RWF4" s="570"/>
      <c r="RWG4" s="570"/>
      <c r="RWH4" s="570"/>
      <c r="RWI4" s="571"/>
      <c r="RWJ4" s="571"/>
      <c r="RWK4" s="571"/>
      <c r="RWL4" s="571"/>
      <c r="RWM4" s="571"/>
      <c r="RWN4" s="571"/>
      <c r="RWO4" s="567"/>
      <c r="RWP4" s="567"/>
      <c r="RWQ4" s="567"/>
      <c r="RWR4" s="567"/>
      <c r="RWS4" s="567"/>
      <c r="RWT4" s="567"/>
      <c r="RWU4" s="567"/>
      <c r="RWV4" s="567"/>
      <c r="RWW4" s="568"/>
      <c r="RWX4" s="568"/>
      <c r="RWY4" s="569"/>
      <c r="RWZ4" s="569"/>
      <c r="RXA4" s="569"/>
      <c r="RXB4" s="569"/>
      <c r="RXC4" s="569"/>
      <c r="RXE4" s="570"/>
      <c r="RXF4" s="570"/>
      <c r="RXG4" s="570"/>
      <c r="RXH4" s="570"/>
      <c r="RXI4" s="571"/>
      <c r="RXJ4" s="571"/>
      <c r="RXK4" s="571"/>
      <c r="RXL4" s="571"/>
      <c r="RXM4" s="571"/>
      <c r="RXN4" s="571"/>
      <c r="RXO4" s="567"/>
      <c r="RXP4" s="567"/>
      <c r="RXQ4" s="567"/>
      <c r="RXR4" s="567"/>
      <c r="RXS4" s="567"/>
      <c r="RXT4" s="567"/>
      <c r="RXU4" s="567"/>
      <c r="RXV4" s="567"/>
      <c r="RXW4" s="568"/>
      <c r="RXX4" s="568"/>
      <c r="RXY4" s="569"/>
      <c r="RXZ4" s="569"/>
      <c r="RYA4" s="569"/>
      <c r="RYB4" s="569"/>
      <c r="RYC4" s="569"/>
      <c r="RYE4" s="570"/>
      <c r="RYF4" s="570"/>
      <c r="RYG4" s="570"/>
      <c r="RYH4" s="570"/>
      <c r="RYI4" s="571"/>
      <c r="RYJ4" s="571"/>
      <c r="RYK4" s="571"/>
      <c r="RYL4" s="571"/>
      <c r="RYM4" s="571"/>
      <c r="RYN4" s="571"/>
      <c r="RYO4" s="567"/>
      <c r="RYP4" s="567"/>
      <c r="RYQ4" s="567"/>
      <c r="RYR4" s="567"/>
      <c r="RYS4" s="567"/>
      <c r="RYT4" s="567"/>
      <c r="RYU4" s="567"/>
      <c r="RYV4" s="567"/>
      <c r="RYW4" s="568"/>
      <c r="RYX4" s="568"/>
      <c r="RYY4" s="569"/>
      <c r="RYZ4" s="569"/>
      <c r="RZA4" s="569"/>
      <c r="RZB4" s="569"/>
      <c r="RZC4" s="569"/>
      <c r="RZE4" s="570"/>
      <c r="RZF4" s="570"/>
      <c r="RZG4" s="570"/>
      <c r="RZH4" s="570"/>
      <c r="RZI4" s="571"/>
      <c r="RZJ4" s="571"/>
      <c r="RZK4" s="571"/>
      <c r="RZL4" s="571"/>
      <c r="RZM4" s="571"/>
      <c r="RZN4" s="571"/>
      <c r="RZO4" s="567"/>
      <c r="RZP4" s="567"/>
      <c r="RZQ4" s="567"/>
      <c r="RZR4" s="567"/>
      <c r="RZS4" s="567"/>
      <c r="RZT4" s="567"/>
      <c r="RZU4" s="567"/>
      <c r="RZV4" s="567"/>
      <c r="RZW4" s="568"/>
      <c r="RZX4" s="568"/>
      <c r="RZY4" s="569"/>
      <c r="RZZ4" s="569"/>
      <c r="SAA4" s="569"/>
      <c r="SAB4" s="569"/>
      <c r="SAC4" s="569"/>
      <c r="SAE4" s="570"/>
      <c r="SAF4" s="570"/>
      <c r="SAG4" s="570"/>
      <c r="SAH4" s="570"/>
      <c r="SAI4" s="571"/>
      <c r="SAJ4" s="571"/>
      <c r="SAK4" s="571"/>
      <c r="SAL4" s="571"/>
      <c r="SAM4" s="571"/>
      <c r="SAN4" s="571"/>
      <c r="SAO4" s="567"/>
      <c r="SAP4" s="567"/>
      <c r="SAQ4" s="567"/>
      <c r="SAR4" s="567"/>
      <c r="SAS4" s="567"/>
      <c r="SAT4" s="567"/>
      <c r="SAU4" s="567"/>
      <c r="SAV4" s="567"/>
      <c r="SAW4" s="568"/>
      <c r="SAX4" s="568"/>
      <c r="SAY4" s="569"/>
      <c r="SAZ4" s="569"/>
      <c r="SBA4" s="569"/>
      <c r="SBB4" s="569"/>
      <c r="SBC4" s="569"/>
      <c r="SBE4" s="570"/>
      <c r="SBF4" s="570"/>
      <c r="SBG4" s="570"/>
      <c r="SBH4" s="570"/>
      <c r="SBI4" s="571"/>
      <c r="SBJ4" s="571"/>
      <c r="SBK4" s="571"/>
      <c r="SBL4" s="571"/>
      <c r="SBM4" s="571"/>
      <c r="SBN4" s="571"/>
      <c r="SBO4" s="567"/>
      <c r="SBP4" s="567"/>
      <c r="SBQ4" s="567"/>
      <c r="SBR4" s="567"/>
      <c r="SBS4" s="567"/>
      <c r="SBT4" s="567"/>
      <c r="SBU4" s="567"/>
      <c r="SBV4" s="567"/>
      <c r="SBW4" s="568"/>
      <c r="SBX4" s="568"/>
      <c r="SBY4" s="569"/>
      <c r="SBZ4" s="569"/>
      <c r="SCA4" s="569"/>
      <c r="SCB4" s="569"/>
      <c r="SCC4" s="569"/>
      <c r="SCE4" s="570"/>
      <c r="SCF4" s="570"/>
      <c r="SCG4" s="570"/>
      <c r="SCH4" s="570"/>
      <c r="SCI4" s="571"/>
      <c r="SCJ4" s="571"/>
      <c r="SCK4" s="571"/>
      <c r="SCL4" s="571"/>
      <c r="SCM4" s="571"/>
      <c r="SCN4" s="571"/>
      <c r="SCO4" s="567"/>
      <c r="SCP4" s="567"/>
      <c r="SCQ4" s="567"/>
      <c r="SCR4" s="567"/>
      <c r="SCS4" s="567"/>
      <c r="SCT4" s="567"/>
      <c r="SCU4" s="567"/>
      <c r="SCV4" s="567"/>
      <c r="SCW4" s="568"/>
      <c r="SCX4" s="568"/>
      <c r="SCY4" s="569"/>
      <c r="SCZ4" s="569"/>
      <c r="SDA4" s="569"/>
      <c r="SDB4" s="569"/>
      <c r="SDC4" s="569"/>
      <c r="SDE4" s="570"/>
      <c r="SDF4" s="570"/>
      <c r="SDG4" s="570"/>
      <c r="SDH4" s="570"/>
      <c r="SDI4" s="571"/>
      <c r="SDJ4" s="571"/>
      <c r="SDK4" s="571"/>
      <c r="SDL4" s="571"/>
      <c r="SDM4" s="571"/>
      <c r="SDN4" s="571"/>
      <c r="SDO4" s="567"/>
      <c r="SDP4" s="567"/>
      <c r="SDQ4" s="567"/>
      <c r="SDR4" s="567"/>
      <c r="SDS4" s="567"/>
      <c r="SDT4" s="567"/>
      <c r="SDU4" s="567"/>
      <c r="SDV4" s="567"/>
      <c r="SDW4" s="568"/>
      <c r="SDX4" s="568"/>
      <c r="SDY4" s="569"/>
      <c r="SDZ4" s="569"/>
      <c r="SEA4" s="569"/>
      <c r="SEB4" s="569"/>
      <c r="SEC4" s="569"/>
      <c r="SEE4" s="570"/>
      <c r="SEF4" s="570"/>
      <c r="SEG4" s="570"/>
      <c r="SEH4" s="570"/>
      <c r="SEI4" s="571"/>
      <c r="SEJ4" s="571"/>
      <c r="SEK4" s="571"/>
      <c r="SEL4" s="571"/>
      <c r="SEM4" s="571"/>
      <c r="SEN4" s="571"/>
      <c r="SEO4" s="567"/>
      <c r="SEP4" s="567"/>
      <c r="SEQ4" s="567"/>
      <c r="SER4" s="567"/>
      <c r="SES4" s="567"/>
      <c r="SET4" s="567"/>
      <c r="SEU4" s="567"/>
      <c r="SEV4" s="567"/>
      <c r="SEW4" s="568"/>
      <c r="SEX4" s="568"/>
      <c r="SEY4" s="569"/>
      <c r="SEZ4" s="569"/>
      <c r="SFA4" s="569"/>
      <c r="SFB4" s="569"/>
      <c r="SFC4" s="569"/>
      <c r="SFE4" s="570"/>
      <c r="SFF4" s="570"/>
      <c r="SFG4" s="570"/>
      <c r="SFH4" s="570"/>
      <c r="SFI4" s="571"/>
      <c r="SFJ4" s="571"/>
      <c r="SFK4" s="571"/>
      <c r="SFL4" s="571"/>
      <c r="SFM4" s="571"/>
      <c r="SFN4" s="571"/>
      <c r="SFO4" s="567"/>
      <c r="SFP4" s="567"/>
      <c r="SFQ4" s="567"/>
      <c r="SFR4" s="567"/>
      <c r="SFS4" s="567"/>
      <c r="SFT4" s="567"/>
      <c r="SFU4" s="567"/>
      <c r="SFV4" s="567"/>
      <c r="SFW4" s="568"/>
      <c r="SFX4" s="568"/>
      <c r="SFY4" s="569"/>
      <c r="SFZ4" s="569"/>
      <c r="SGA4" s="569"/>
      <c r="SGB4" s="569"/>
      <c r="SGC4" s="569"/>
      <c r="SGE4" s="570"/>
      <c r="SGF4" s="570"/>
      <c r="SGG4" s="570"/>
      <c r="SGH4" s="570"/>
      <c r="SGI4" s="571"/>
      <c r="SGJ4" s="571"/>
      <c r="SGK4" s="571"/>
      <c r="SGL4" s="571"/>
      <c r="SGM4" s="571"/>
      <c r="SGN4" s="571"/>
      <c r="SGO4" s="567"/>
      <c r="SGP4" s="567"/>
      <c r="SGQ4" s="567"/>
      <c r="SGR4" s="567"/>
      <c r="SGS4" s="567"/>
      <c r="SGT4" s="567"/>
      <c r="SGU4" s="567"/>
      <c r="SGV4" s="567"/>
      <c r="SGW4" s="568"/>
      <c r="SGX4" s="568"/>
      <c r="SGY4" s="569"/>
      <c r="SGZ4" s="569"/>
      <c r="SHA4" s="569"/>
      <c r="SHB4" s="569"/>
      <c r="SHC4" s="569"/>
      <c r="SHE4" s="570"/>
      <c r="SHF4" s="570"/>
      <c r="SHG4" s="570"/>
      <c r="SHH4" s="570"/>
      <c r="SHI4" s="571"/>
      <c r="SHJ4" s="571"/>
      <c r="SHK4" s="571"/>
      <c r="SHL4" s="571"/>
      <c r="SHM4" s="571"/>
      <c r="SHN4" s="571"/>
      <c r="SHO4" s="567"/>
      <c r="SHP4" s="567"/>
      <c r="SHQ4" s="567"/>
      <c r="SHR4" s="567"/>
      <c r="SHS4" s="567"/>
      <c r="SHT4" s="567"/>
      <c r="SHU4" s="567"/>
      <c r="SHV4" s="567"/>
      <c r="SHW4" s="568"/>
      <c r="SHX4" s="568"/>
      <c r="SHY4" s="569"/>
      <c r="SHZ4" s="569"/>
      <c r="SIA4" s="569"/>
      <c r="SIB4" s="569"/>
      <c r="SIC4" s="569"/>
      <c r="SIE4" s="570"/>
      <c r="SIF4" s="570"/>
      <c r="SIG4" s="570"/>
      <c r="SIH4" s="570"/>
      <c r="SII4" s="571"/>
      <c r="SIJ4" s="571"/>
      <c r="SIK4" s="571"/>
      <c r="SIL4" s="571"/>
      <c r="SIM4" s="571"/>
      <c r="SIN4" s="571"/>
      <c r="SIO4" s="567"/>
      <c r="SIP4" s="567"/>
      <c r="SIQ4" s="567"/>
      <c r="SIR4" s="567"/>
      <c r="SIS4" s="567"/>
      <c r="SIT4" s="567"/>
      <c r="SIU4" s="567"/>
      <c r="SIV4" s="567"/>
      <c r="SIW4" s="568"/>
      <c r="SIX4" s="568"/>
      <c r="SIY4" s="569"/>
      <c r="SIZ4" s="569"/>
      <c r="SJA4" s="569"/>
      <c r="SJB4" s="569"/>
      <c r="SJC4" s="569"/>
      <c r="SJE4" s="570"/>
      <c r="SJF4" s="570"/>
      <c r="SJG4" s="570"/>
      <c r="SJH4" s="570"/>
      <c r="SJI4" s="571"/>
      <c r="SJJ4" s="571"/>
      <c r="SJK4" s="571"/>
      <c r="SJL4" s="571"/>
      <c r="SJM4" s="571"/>
      <c r="SJN4" s="571"/>
      <c r="SJO4" s="567"/>
      <c r="SJP4" s="567"/>
      <c r="SJQ4" s="567"/>
      <c r="SJR4" s="567"/>
      <c r="SJS4" s="567"/>
      <c r="SJT4" s="567"/>
      <c r="SJU4" s="567"/>
      <c r="SJV4" s="567"/>
      <c r="SJW4" s="568"/>
      <c r="SJX4" s="568"/>
      <c r="SJY4" s="569"/>
      <c r="SJZ4" s="569"/>
      <c r="SKA4" s="569"/>
      <c r="SKB4" s="569"/>
      <c r="SKC4" s="569"/>
      <c r="SKE4" s="570"/>
      <c r="SKF4" s="570"/>
      <c r="SKG4" s="570"/>
      <c r="SKH4" s="570"/>
      <c r="SKI4" s="571"/>
      <c r="SKJ4" s="571"/>
      <c r="SKK4" s="571"/>
      <c r="SKL4" s="571"/>
      <c r="SKM4" s="571"/>
      <c r="SKN4" s="571"/>
      <c r="SKO4" s="567"/>
      <c r="SKP4" s="567"/>
      <c r="SKQ4" s="567"/>
      <c r="SKR4" s="567"/>
      <c r="SKS4" s="567"/>
      <c r="SKT4" s="567"/>
      <c r="SKU4" s="567"/>
      <c r="SKV4" s="567"/>
      <c r="SKW4" s="568"/>
      <c r="SKX4" s="568"/>
      <c r="SKY4" s="569"/>
      <c r="SKZ4" s="569"/>
      <c r="SLA4" s="569"/>
      <c r="SLB4" s="569"/>
      <c r="SLC4" s="569"/>
      <c r="SLE4" s="570"/>
      <c r="SLF4" s="570"/>
      <c r="SLG4" s="570"/>
      <c r="SLH4" s="570"/>
      <c r="SLI4" s="571"/>
      <c r="SLJ4" s="571"/>
      <c r="SLK4" s="571"/>
      <c r="SLL4" s="571"/>
      <c r="SLM4" s="571"/>
      <c r="SLN4" s="571"/>
      <c r="SLO4" s="567"/>
      <c r="SLP4" s="567"/>
      <c r="SLQ4" s="567"/>
      <c r="SLR4" s="567"/>
      <c r="SLS4" s="567"/>
      <c r="SLT4" s="567"/>
      <c r="SLU4" s="567"/>
      <c r="SLV4" s="567"/>
      <c r="SLW4" s="568"/>
      <c r="SLX4" s="568"/>
      <c r="SLY4" s="569"/>
      <c r="SLZ4" s="569"/>
      <c r="SMA4" s="569"/>
      <c r="SMB4" s="569"/>
      <c r="SMC4" s="569"/>
      <c r="SME4" s="570"/>
      <c r="SMF4" s="570"/>
      <c r="SMG4" s="570"/>
      <c r="SMH4" s="570"/>
      <c r="SMI4" s="571"/>
      <c r="SMJ4" s="571"/>
      <c r="SMK4" s="571"/>
      <c r="SML4" s="571"/>
      <c r="SMM4" s="571"/>
      <c r="SMN4" s="571"/>
      <c r="SMO4" s="567"/>
      <c r="SMP4" s="567"/>
      <c r="SMQ4" s="567"/>
      <c r="SMR4" s="567"/>
      <c r="SMS4" s="567"/>
      <c r="SMT4" s="567"/>
      <c r="SMU4" s="567"/>
      <c r="SMV4" s="567"/>
      <c r="SMW4" s="568"/>
      <c r="SMX4" s="568"/>
      <c r="SMY4" s="569"/>
      <c r="SMZ4" s="569"/>
      <c r="SNA4" s="569"/>
      <c r="SNB4" s="569"/>
      <c r="SNC4" s="569"/>
      <c r="SNE4" s="570"/>
      <c r="SNF4" s="570"/>
      <c r="SNG4" s="570"/>
      <c r="SNH4" s="570"/>
      <c r="SNI4" s="571"/>
      <c r="SNJ4" s="571"/>
      <c r="SNK4" s="571"/>
      <c r="SNL4" s="571"/>
      <c r="SNM4" s="571"/>
      <c r="SNN4" s="571"/>
      <c r="SNO4" s="567"/>
      <c r="SNP4" s="567"/>
      <c r="SNQ4" s="567"/>
      <c r="SNR4" s="567"/>
      <c r="SNS4" s="567"/>
      <c r="SNT4" s="567"/>
      <c r="SNU4" s="567"/>
      <c r="SNV4" s="567"/>
      <c r="SNW4" s="568"/>
      <c r="SNX4" s="568"/>
      <c r="SNY4" s="569"/>
      <c r="SNZ4" s="569"/>
      <c r="SOA4" s="569"/>
      <c r="SOB4" s="569"/>
      <c r="SOC4" s="569"/>
      <c r="SOE4" s="570"/>
      <c r="SOF4" s="570"/>
      <c r="SOG4" s="570"/>
      <c r="SOH4" s="570"/>
      <c r="SOI4" s="571"/>
      <c r="SOJ4" s="571"/>
      <c r="SOK4" s="571"/>
      <c r="SOL4" s="571"/>
      <c r="SOM4" s="571"/>
      <c r="SON4" s="571"/>
      <c r="SOO4" s="567"/>
      <c r="SOP4" s="567"/>
      <c r="SOQ4" s="567"/>
      <c r="SOR4" s="567"/>
      <c r="SOS4" s="567"/>
      <c r="SOT4" s="567"/>
      <c r="SOU4" s="567"/>
      <c r="SOV4" s="567"/>
      <c r="SOW4" s="568"/>
      <c r="SOX4" s="568"/>
      <c r="SOY4" s="569"/>
      <c r="SOZ4" s="569"/>
      <c r="SPA4" s="569"/>
      <c r="SPB4" s="569"/>
      <c r="SPC4" s="569"/>
      <c r="SPE4" s="570"/>
      <c r="SPF4" s="570"/>
      <c r="SPG4" s="570"/>
      <c r="SPH4" s="570"/>
      <c r="SPI4" s="571"/>
      <c r="SPJ4" s="571"/>
      <c r="SPK4" s="571"/>
      <c r="SPL4" s="571"/>
      <c r="SPM4" s="571"/>
      <c r="SPN4" s="571"/>
      <c r="SPO4" s="567"/>
      <c r="SPP4" s="567"/>
      <c r="SPQ4" s="567"/>
      <c r="SPR4" s="567"/>
      <c r="SPS4" s="567"/>
      <c r="SPT4" s="567"/>
      <c r="SPU4" s="567"/>
      <c r="SPV4" s="567"/>
      <c r="SPW4" s="568"/>
      <c r="SPX4" s="568"/>
      <c r="SPY4" s="569"/>
      <c r="SPZ4" s="569"/>
      <c r="SQA4" s="569"/>
      <c r="SQB4" s="569"/>
      <c r="SQC4" s="569"/>
      <c r="SQE4" s="570"/>
      <c r="SQF4" s="570"/>
      <c r="SQG4" s="570"/>
      <c r="SQH4" s="570"/>
      <c r="SQI4" s="571"/>
      <c r="SQJ4" s="571"/>
      <c r="SQK4" s="571"/>
      <c r="SQL4" s="571"/>
      <c r="SQM4" s="571"/>
      <c r="SQN4" s="571"/>
      <c r="SQO4" s="567"/>
      <c r="SQP4" s="567"/>
      <c r="SQQ4" s="567"/>
      <c r="SQR4" s="567"/>
      <c r="SQS4" s="567"/>
      <c r="SQT4" s="567"/>
      <c r="SQU4" s="567"/>
      <c r="SQV4" s="567"/>
      <c r="SQW4" s="568"/>
      <c r="SQX4" s="568"/>
      <c r="SQY4" s="569"/>
      <c r="SQZ4" s="569"/>
      <c r="SRA4" s="569"/>
      <c r="SRB4" s="569"/>
      <c r="SRC4" s="569"/>
      <c r="SRE4" s="570"/>
      <c r="SRF4" s="570"/>
      <c r="SRG4" s="570"/>
      <c r="SRH4" s="570"/>
      <c r="SRI4" s="571"/>
      <c r="SRJ4" s="571"/>
      <c r="SRK4" s="571"/>
      <c r="SRL4" s="571"/>
      <c r="SRM4" s="571"/>
      <c r="SRN4" s="571"/>
      <c r="SRO4" s="567"/>
      <c r="SRP4" s="567"/>
      <c r="SRQ4" s="567"/>
      <c r="SRR4" s="567"/>
      <c r="SRS4" s="567"/>
      <c r="SRT4" s="567"/>
      <c r="SRU4" s="567"/>
      <c r="SRV4" s="567"/>
      <c r="SRW4" s="568"/>
      <c r="SRX4" s="568"/>
      <c r="SRY4" s="569"/>
      <c r="SRZ4" s="569"/>
      <c r="SSA4" s="569"/>
      <c r="SSB4" s="569"/>
      <c r="SSC4" s="569"/>
      <c r="SSE4" s="570"/>
      <c r="SSF4" s="570"/>
      <c r="SSG4" s="570"/>
      <c r="SSH4" s="570"/>
      <c r="SSI4" s="571"/>
      <c r="SSJ4" s="571"/>
      <c r="SSK4" s="571"/>
      <c r="SSL4" s="571"/>
      <c r="SSM4" s="571"/>
      <c r="SSN4" s="571"/>
      <c r="SSO4" s="567"/>
      <c r="SSP4" s="567"/>
      <c r="SSQ4" s="567"/>
      <c r="SSR4" s="567"/>
      <c r="SSS4" s="567"/>
      <c r="SST4" s="567"/>
      <c r="SSU4" s="567"/>
      <c r="SSV4" s="567"/>
      <c r="SSW4" s="568"/>
      <c r="SSX4" s="568"/>
      <c r="SSY4" s="569"/>
      <c r="SSZ4" s="569"/>
      <c r="STA4" s="569"/>
      <c r="STB4" s="569"/>
      <c r="STC4" s="569"/>
      <c r="STE4" s="570"/>
      <c r="STF4" s="570"/>
      <c r="STG4" s="570"/>
      <c r="STH4" s="570"/>
      <c r="STI4" s="571"/>
      <c r="STJ4" s="571"/>
      <c r="STK4" s="571"/>
      <c r="STL4" s="571"/>
      <c r="STM4" s="571"/>
      <c r="STN4" s="571"/>
      <c r="STO4" s="567"/>
      <c r="STP4" s="567"/>
      <c r="STQ4" s="567"/>
      <c r="STR4" s="567"/>
      <c r="STS4" s="567"/>
      <c r="STT4" s="567"/>
      <c r="STU4" s="567"/>
      <c r="STV4" s="567"/>
      <c r="STW4" s="568"/>
      <c r="STX4" s="568"/>
      <c r="STY4" s="569"/>
      <c r="STZ4" s="569"/>
      <c r="SUA4" s="569"/>
      <c r="SUB4" s="569"/>
      <c r="SUC4" s="569"/>
      <c r="SUE4" s="570"/>
      <c r="SUF4" s="570"/>
      <c r="SUG4" s="570"/>
      <c r="SUH4" s="570"/>
      <c r="SUI4" s="571"/>
      <c r="SUJ4" s="571"/>
      <c r="SUK4" s="571"/>
      <c r="SUL4" s="571"/>
      <c r="SUM4" s="571"/>
      <c r="SUN4" s="571"/>
      <c r="SUO4" s="567"/>
      <c r="SUP4" s="567"/>
      <c r="SUQ4" s="567"/>
      <c r="SUR4" s="567"/>
      <c r="SUS4" s="567"/>
      <c r="SUT4" s="567"/>
      <c r="SUU4" s="567"/>
      <c r="SUV4" s="567"/>
      <c r="SUW4" s="568"/>
      <c r="SUX4" s="568"/>
      <c r="SUY4" s="569"/>
      <c r="SUZ4" s="569"/>
      <c r="SVA4" s="569"/>
      <c r="SVB4" s="569"/>
      <c r="SVC4" s="569"/>
      <c r="SVE4" s="570"/>
      <c r="SVF4" s="570"/>
      <c r="SVG4" s="570"/>
      <c r="SVH4" s="570"/>
      <c r="SVI4" s="571"/>
      <c r="SVJ4" s="571"/>
      <c r="SVK4" s="571"/>
      <c r="SVL4" s="571"/>
      <c r="SVM4" s="571"/>
      <c r="SVN4" s="571"/>
      <c r="SVO4" s="567"/>
      <c r="SVP4" s="567"/>
      <c r="SVQ4" s="567"/>
      <c r="SVR4" s="567"/>
      <c r="SVS4" s="567"/>
      <c r="SVT4" s="567"/>
      <c r="SVU4" s="567"/>
      <c r="SVV4" s="567"/>
      <c r="SVW4" s="568"/>
      <c r="SVX4" s="568"/>
      <c r="SVY4" s="569"/>
      <c r="SVZ4" s="569"/>
      <c r="SWA4" s="569"/>
      <c r="SWB4" s="569"/>
      <c r="SWC4" s="569"/>
      <c r="SWE4" s="570"/>
      <c r="SWF4" s="570"/>
      <c r="SWG4" s="570"/>
      <c r="SWH4" s="570"/>
      <c r="SWI4" s="571"/>
      <c r="SWJ4" s="571"/>
      <c r="SWK4" s="571"/>
      <c r="SWL4" s="571"/>
      <c r="SWM4" s="571"/>
      <c r="SWN4" s="571"/>
      <c r="SWO4" s="567"/>
      <c r="SWP4" s="567"/>
      <c r="SWQ4" s="567"/>
      <c r="SWR4" s="567"/>
      <c r="SWS4" s="567"/>
      <c r="SWT4" s="567"/>
      <c r="SWU4" s="567"/>
      <c r="SWV4" s="567"/>
      <c r="SWW4" s="568"/>
      <c r="SWX4" s="568"/>
      <c r="SWY4" s="569"/>
      <c r="SWZ4" s="569"/>
      <c r="SXA4" s="569"/>
      <c r="SXB4" s="569"/>
      <c r="SXC4" s="569"/>
      <c r="SXE4" s="570"/>
      <c r="SXF4" s="570"/>
      <c r="SXG4" s="570"/>
      <c r="SXH4" s="570"/>
      <c r="SXI4" s="571"/>
      <c r="SXJ4" s="571"/>
      <c r="SXK4" s="571"/>
      <c r="SXL4" s="571"/>
      <c r="SXM4" s="571"/>
      <c r="SXN4" s="571"/>
      <c r="SXO4" s="567"/>
      <c r="SXP4" s="567"/>
      <c r="SXQ4" s="567"/>
      <c r="SXR4" s="567"/>
      <c r="SXS4" s="567"/>
      <c r="SXT4" s="567"/>
      <c r="SXU4" s="567"/>
      <c r="SXV4" s="567"/>
      <c r="SXW4" s="568"/>
      <c r="SXX4" s="568"/>
      <c r="SXY4" s="569"/>
      <c r="SXZ4" s="569"/>
      <c r="SYA4" s="569"/>
      <c r="SYB4" s="569"/>
      <c r="SYC4" s="569"/>
      <c r="SYE4" s="570"/>
      <c r="SYF4" s="570"/>
      <c r="SYG4" s="570"/>
      <c r="SYH4" s="570"/>
      <c r="SYI4" s="571"/>
      <c r="SYJ4" s="571"/>
      <c r="SYK4" s="571"/>
      <c r="SYL4" s="571"/>
      <c r="SYM4" s="571"/>
      <c r="SYN4" s="571"/>
      <c r="SYO4" s="567"/>
      <c r="SYP4" s="567"/>
      <c r="SYQ4" s="567"/>
      <c r="SYR4" s="567"/>
      <c r="SYS4" s="567"/>
      <c r="SYT4" s="567"/>
      <c r="SYU4" s="567"/>
      <c r="SYV4" s="567"/>
      <c r="SYW4" s="568"/>
      <c r="SYX4" s="568"/>
      <c r="SYY4" s="569"/>
      <c r="SYZ4" s="569"/>
      <c r="SZA4" s="569"/>
      <c r="SZB4" s="569"/>
      <c r="SZC4" s="569"/>
      <c r="SZE4" s="570"/>
      <c r="SZF4" s="570"/>
      <c r="SZG4" s="570"/>
      <c r="SZH4" s="570"/>
      <c r="SZI4" s="571"/>
      <c r="SZJ4" s="571"/>
      <c r="SZK4" s="571"/>
      <c r="SZL4" s="571"/>
      <c r="SZM4" s="571"/>
      <c r="SZN4" s="571"/>
      <c r="SZO4" s="567"/>
      <c r="SZP4" s="567"/>
      <c r="SZQ4" s="567"/>
      <c r="SZR4" s="567"/>
      <c r="SZS4" s="567"/>
      <c r="SZT4" s="567"/>
      <c r="SZU4" s="567"/>
      <c r="SZV4" s="567"/>
      <c r="SZW4" s="568"/>
      <c r="SZX4" s="568"/>
      <c r="SZY4" s="569"/>
      <c r="SZZ4" s="569"/>
      <c r="TAA4" s="569"/>
      <c r="TAB4" s="569"/>
      <c r="TAC4" s="569"/>
      <c r="TAE4" s="570"/>
      <c r="TAF4" s="570"/>
      <c r="TAG4" s="570"/>
      <c r="TAH4" s="570"/>
      <c r="TAI4" s="571"/>
      <c r="TAJ4" s="571"/>
      <c r="TAK4" s="571"/>
      <c r="TAL4" s="571"/>
      <c r="TAM4" s="571"/>
      <c r="TAN4" s="571"/>
      <c r="TAO4" s="567"/>
      <c r="TAP4" s="567"/>
      <c r="TAQ4" s="567"/>
      <c r="TAR4" s="567"/>
      <c r="TAS4" s="567"/>
      <c r="TAT4" s="567"/>
      <c r="TAU4" s="567"/>
      <c r="TAV4" s="567"/>
      <c r="TAW4" s="568"/>
      <c r="TAX4" s="568"/>
      <c r="TAY4" s="569"/>
      <c r="TAZ4" s="569"/>
      <c r="TBA4" s="569"/>
      <c r="TBB4" s="569"/>
      <c r="TBC4" s="569"/>
      <c r="TBE4" s="570"/>
      <c r="TBF4" s="570"/>
      <c r="TBG4" s="570"/>
      <c r="TBH4" s="570"/>
      <c r="TBI4" s="571"/>
      <c r="TBJ4" s="571"/>
      <c r="TBK4" s="571"/>
      <c r="TBL4" s="571"/>
      <c r="TBM4" s="571"/>
      <c r="TBN4" s="571"/>
      <c r="TBO4" s="567"/>
      <c r="TBP4" s="567"/>
      <c r="TBQ4" s="567"/>
      <c r="TBR4" s="567"/>
      <c r="TBS4" s="567"/>
      <c r="TBT4" s="567"/>
      <c r="TBU4" s="567"/>
      <c r="TBV4" s="567"/>
      <c r="TBW4" s="568"/>
      <c r="TBX4" s="568"/>
      <c r="TBY4" s="569"/>
      <c r="TBZ4" s="569"/>
      <c r="TCA4" s="569"/>
      <c r="TCB4" s="569"/>
      <c r="TCC4" s="569"/>
      <c r="TCE4" s="570"/>
      <c r="TCF4" s="570"/>
      <c r="TCG4" s="570"/>
      <c r="TCH4" s="570"/>
      <c r="TCI4" s="571"/>
      <c r="TCJ4" s="571"/>
      <c r="TCK4" s="571"/>
      <c r="TCL4" s="571"/>
      <c r="TCM4" s="571"/>
      <c r="TCN4" s="571"/>
      <c r="TCO4" s="567"/>
      <c r="TCP4" s="567"/>
      <c r="TCQ4" s="567"/>
      <c r="TCR4" s="567"/>
      <c r="TCS4" s="567"/>
      <c r="TCT4" s="567"/>
      <c r="TCU4" s="567"/>
      <c r="TCV4" s="567"/>
      <c r="TCW4" s="568"/>
      <c r="TCX4" s="568"/>
      <c r="TCY4" s="569"/>
      <c r="TCZ4" s="569"/>
      <c r="TDA4" s="569"/>
      <c r="TDB4" s="569"/>
      <c r="TDC4" s="569"/>
      <c r="TDE4" s="570"/>
      <c r="TDF4" s="570"/>
      <c r="TDG4" s="570"/>
      <c r="TDH4" s="570"/>
      <c r="TDI4" s="571"/>
      <c r="TDJ4" s="571"/>
      <c r="TDK4" s="571"/>
      <c r="TDL4" s="571"/>
      <c r="TDM4" s="571"/>
      <c r="TDN4" s="571"/>
      <c r="TDO4" s="567"/>
      <c r="TDP4" s="567"/>
      <c r="TDQ4" s="567"/>
      <c r="TDR4" s="567"/>
      <c r="TDS4" s="567"/>
      <c r="TDT4" s="567"/>
      <c r="TDU4" s="567"/>
      <c r="TDV4" s="567"/>
      <c r="TDW4" s="568"/>
      <c r="TDX4" s="568"/>
      <c r="TDY4" s="569"/>
      <c r="TDZ4" s="569"/>
      <c r="TEA4" s="569"/>
      <c r="TEB4" s="569"/>
      <c r="TEC4" s="569"/>
      <c r="TEE4" s="570"/>
      <c r="TEF4" s="570"/>
      <c r="TEG4" s="570"/>
      <c r="TEH4" s="570"/>
      <c r="TEI4" s="571"/>
      <c r="TEJ4" s="571"/>
      <c r="TEK4" s="571"/>
      <c r="TEL4" s="571"/>
      <c r="TEM4" s="571"/>
      <c r="TEN4" s="571"/>
      <c r="TEO4" s="567"/>
      <c r="TEP4" s="567"/>
      <c r="TEQ4" s="567"/>
      <c r="TER4" s="567"/>
      <c r="TES4" s="567"/>
      <c r="TET4" s="567"/>
      <c r="TEU4" s="567"/>
      <c r="TEV4" s="567"/>
      <c r="TEW4" s="568"/>
      <c r="TEX4" s="568"/>
      <c r="TEY4" s="569"/>
      <c r="TEZ4" s="569"/>
      <c r="TFA4" s="569"/>
      <c r="TFB4" s="569"/>
      <c r="TFC4" s="569"/>
      <c r="TFE4" s="570"/>
      <c r="TFF4" s="570"/>
      <c r="TFG4" s="570"/>
      <c r="TFH4" s="570"/>
      <c r="TFI4" s="571"/>
      <c r="TFJ4" s="571"/>
      <c r="TFK4" s="571"/>
      <c r="TFL4" s="571"/>
      <c r="TFM4" s="571"/>
      <c r="TFN4" s="571"/>
      <c r="TFO4" s="567"/>
      <c r="TFP4" s="567"/>
      <c r="TFQ4" s="567"/>
      <c r="TFR4" s="567"/>
      <c r="TFS4" s="567"/>
      <c r="TFT4" s="567"/>
      <c r="TFU4" s="567"/>
      <c r="TFV4" s="567"/>
      <c r="TFW4" s="568"/>
      <c r="TFX4" s="568"/>
      <c r="TFY4" s="569"/>
      <c r="TFZ4" s="569"/>
      <c r="TGA4" s="569"/>
      <c r="TGB4" s="569"/>
      <c r="TGC4" s="569"/>
      <c r="TGE4" s="570"/>
      <c r="TGF4" s="570"/>
      <c r="TGG4" s="570"/>
      <c r="TGH4" s="570"/>
      <c r="TGI4" s="571"/>
      <c r="TGJ4" s="571"/>
      <c r="TGK4" s="571"/>
      <c r="TGL4" s="571"/>
      <c r="TGM4" s="571"/>
      <c r="TGN4" s="571"/>
      <c r="TGO4" s="567"/>
      <c r="TGP4" s="567"/>
      <c r="TGQ4" s="567"/>
      <c r="TGR4" s="567"/>
      <c r="TGS4" s="567"/>
      <c r="TGT4" s="567"/>
      <c r="TGU4" s="567"/>
      <c r="TGV4" s="567"/>
      <c r="TGW4" s="568"/>
      <c r="TGX4" s="568"/>
      <c r="TGY4" s="569"/>
      <c r="TGZ4" s="569"/>
      <c r="THA4" s="569"/>
      <c r="THB4" s="569"/>
      <c r="THC4" s="569"/>
      <c r="THE4" s="570"/>
      <c r="THF4" s="570"/>
      <c r="THG4" s="570"/>
      <c r="THH4" s="570"/>
      <c r="THI4" s="571"/>
      <c r="THJ4" s="571"/>
      <c r="THK4" s="571"/>
      <c r="THL4" s="571"/>
      <c r="THM4" s="571"/>
      <c r="THN4" s="571"/>
      <c r="THO4" s="567"/>
      <c r="THP4" s="567"/>
      <c r="THQ4" s="567"/>
      <c r="THR4" s="567"/>
      <c r="THS4" s="567"/>
      <c r="THT4" s="567"/>
      <c r="THU4" s="567"/>
      <c r="THV4" s="567"/>
      <c r="THW4" s="568"/>
      <c r="THX4" s="568"/>
      <c r="THY4" s="569"/>
      <c r="THZ4" s="569"/>
      <c r="TIA4" s="569"/>
      <c r="TIB4" s="569"/>
      <c r="TIC4" s="569"/>
      <c r="TIE4" s="570"/>
      <c r="TIF4" s="570"/>
      <c r="TIG4" s="570"/>
      <c r="TIH4" s="570"/>
      <c r="TII4" s="571"/>
      <c r="TIJ4" s="571"/>
      <c r="TIK4" s="571"/>
      <c r="TIL4" s="571"/>
      <c r="TIM4" s="571"/>
      <c r="TIN4" s="571"/>
      <c r="TIO4" s="567"/>
      <c r="TIP4" s="567"/>
      <c r="TIQ4" s="567"/>
      <c r="TIR4" s="567"/>
      <c r="TIS4" s="567"/>
      <c r="TIT4" s="567"/>
      <c r="TIU4" s="567"/>
      <c r="TIV4" s="567"/>
      <c r="TIW4" s="568"/>
      <c r="TIX4" s="568"/>
      <c r="TIY4" s="569"/>
      <c r="TIZ4" s="569"/>
      <c r="TJA4" s="569"/>
      <c r="TJB4" s="569"/>
      <c r="TJC4" s="569"/>
      <c r="TJE4" s="570"/>
      <c r="TJF4" s="570"/>
      <c r="TJG4" s="570"/>
      <c r="TJH4" s="570"/>
      <c r="TJI4" s="571"/>
      <c r="TJJ4" s="571"/>
      <c r="TJK4" s="571"/>
      <c r="TJL4" s="571"/>
      <c r="TJM4" s="571"/>
      <c r="TJN4" s="571"/>
      <c r="TJO4" s="567"/>
      <c r="TJP4" s="567"/>
      <c r="TJQ4" s="567"/>
      <c r="TJR4" s="567"/>
      <c r="TJS4" s="567"/>
      <c r="TJT4" s="567"/>
      <c r="TJU4" s="567"/>
      <c r="TJV4" s="567"/>
      <c r="TJW4" s="568"/>
      <c r="TJX4" s="568"/>
      <c r="TJY4" s="569"/>
      <c r="TJZ4" s="569"/>
      <c r="TKA4" s="569"/>
      <c r="TKB4" s="569"/>
      <c r="TKC4" s="569"/>
      <c r="TKE4" s="570"/>
      <c r="TKF4" s="570"/>
      <c r="TKG4" s="570"/>
      <c r="TKH4" s="570"/>
      <c r="TKI4" s="571"/>
      <c r="TKJ4" s="571"/>
      <c r="TKK4" s="571"/>
      <c r="TKL4" s="571"/>
      <c r="TKM4" s="571"/>
      <c r="TKN4" s="571"/>
      <c r="TKO4" s="567"/>
      <c r="TKP4" s="567"/>
      <c r="TKQ4" s="567"/>
      <c r="TKR4" s="567"/>
      <c r="TKS4" s="567"/>
      <c r="TKT4" s="567"/>
      <c r="TKU4" s="567"/>
      <c r="TKV4" s="567"/>
      <c r="TKW4" s="568"/>
      <c r="TKX4" s="568"/>
      <c r="TKY4" s="569"/>
      <c r="TKZ4" s="569"/>
      <c r="TLA4" s="569"/>
      <c r="TLB4" s="569"/>
      <c r="TLC4" s="569"/>
      <c r="TLE4" s="570"/>
      <c r="TLF4" s="570"/>
      <c r="TLG4" s="570"/>
      <c r="TLH4" s="570"/>
      <c r="TLI4" s="571"/>
      <c r="TLJ4" s="571"/>
      <c r="TLK4" s="571"/>
      <c r="TLL4" s="571"/>
      <c r="TLM4" s="571"/>
      <c r="TLN4" s="571"/>
      <c r="TLO4" s="567"/>
      <c r="TLP4" s="567"/>
      <c r="TLQ4" s="567"/>
      <c r="TLR4" s="567"/>
      <c r="TLS4" s="567"/>
      <c r="TLT4" s="567"/>
      <c r="TLU4" s="567"/>
      <c r="TLV4" s="567"/>
      <c r="TLW4" s="568"/>
      <c r="TLX4" s="568"/>
      <c r="TLY4" s="569"/>
      <c r="TLZ4" s="569"/>
      <c r="TMA4" s="569"/>
      <c r="TMB4" s="569"/>
      <c r="TMC4" s="569"/>
      <c r="TME4" s="570"/>
      <c r="TMF4" s="570"/>
      <c r="TMG4" s="570"/>
      <c r="TMH4" s="570"/>
      <c r="TMI4" s="571"/>
      <c r="TMJ4" s="571"/>
      <c r="TMK4" s="571"/>
      <c r="TML4" s="571"/>
      <c r="TMM4" s="571"/>
      <c r="TMN4" s="571"/>
      <c r="TMO4" s="567"/>
      <c r="TMP4" s="567"/>
      <c r="TMQ4" s="567"/>
      <c r="TMR4" s="567"/>
      <c r="TMS4" s="567"/>
      <c r="TMT4" s="567"/>
      <c r="TMU4" s="567"/>
      <c r="TMV4" s="567"/>
      <c r="TMW4" s="568"/>
      <c r="TMX4" s="568"/>
      <c r="TMY4" s="569"/>
      <c r="TMZ4" s="569"/>
      <c r="TNA4" s="569"/>
      <c r="TNB4" s="569"/>
      <c r="TNC4" s="569"/>
      <c r="TNE4" s="570"/>
      <c r="TNF4" s="570"/>
      <c r="TNG4" s="570"/>
      <c r="TNH4" s="570"/>
      <c r="TNI4" s="571"/>
      <c r="TNJ4" s="571"/>
      <c r="TNK4" s="571"/>
      <c r="TNL4" s="571"/>
      <c r="TNM4" s="571"/>
      <c r="TNN4" s="571"/>
      <c r="TNO4" s="567"/>
      <c r="TNP4" s="567"/>
      <c r="TNQ4" s="567"/>
      <c r="TNR4" s="567"/>
      <c r="TNS4" s="567"/>
      <c r="TNT4" s="567"/>
      <c r="TNU4" s="567"/>
      <c r="TNV4" s="567"/>
      <c r="TNW4" s="568"/>
      <c r="TNX4" s="568"/>
      <c r="TNY4" s="569"/>
      <c r="TNZ4" s="569"/>
      <c r="TOA4" s="569"/>
      <c r="TOB4" s="569"/>
      <c r="TOC4" s="569"/>
      <c r="TOE4" s="570"/>
      <c r="TOF4" s="570"/>
      <c r="TOG4" s="570"/>
      <c r="TOH4" s="570"/>
      <c r="TOI4" s="571"/>
      <c r="TOJ4" s="571"/>
      <c r="TOK4" s="571"/>
      <c r="TOL4" s="571"/>
      <c r="TOM4" s="571"/>
      <c r="TON4" s="571"/>
      <c r="TOO4" s="567"/>
      <c r="TOP4" s="567"/>
      <c r="TOQ4" s="567"/>
      <c r="TOR4" s="567"/>
      <c r="TOS4" s="567"/>
      <c r="TOT4" s="567"/>
      <c r="TOU4" s="567"/>
      <c r="TOV4" s="567"/>
      <c r="TOW4" s="568"/>
      <c r="TOX4" s="568"/>
      <c r="TOY4" s="569"/>
      <c r="TOZ4" s="569"/>
      <c r="TPA4" s="569"/>
      <c r="TPB4" s="569"/>
      <c r="TPC4" s="569"/>
      <c r="TPE4" s="570"/>
      <c r="TPF4" s="570"/>
      <c r="TPG4" s="570"/>
      <c r="TPH4" s="570"/>
      <c r="TPI4" s="571"/>
      <c r="TPJ4" s="571"/>
      <c r="TPK4" s="571"/>
      <c r="TPL4" s="571"/>
      <c r="TPM4" s="571"/>
      <c r="TPN4" s="571"/>
      <c r="TPO4" s="567"/>
      <c r="TPP4" s="567"/>
      <c r="TPQ4" s="567"/>
      <c r="TPR4" s="567"/>
      <c r="TPS4" s="567"/>
      <c r="TPT4" s="567"/>
      <c r="TPU4" s="567"/>
      <c r="TPV4" s="567"/>
      <c r="TPW4" s="568"/>
      <c r="TPX4" s="568"/>
      <c r="TPY4" s="569"/>
      <c r="TPZ4" s="569"/>
      <c r="TQA4" s="569"/>
      <c r="TQB4" s="569"/>
      <c r="TQC4" s="569"/>
      <c r="TQE4" s="570"/>
      <c r="TQF4" s="570"/>
      <c r="TQG4" s="570"/>
      <c r="TQH4" s="570"/>
      <c r="TQI4" s="571"/>
      <c r="TQJ4" s="571"/>
      <c r="TQK4" s="571"/>
      <c r="TQL4" s="571"/>
      <c r="TQM4" s="571"/>
      <c r="TQN4" s="571"/>
      <c r="TQO4" s="567"/>
      <c r="TQP4" s="567"/>
      <c r="TQQ4" s="567"/>
      <c r="TQR4" s="567"/>
      <c r="TQS4" s="567"/>
      <c r="TQT4" s="567"/>
      <c r="TQU4" s="567"/>
      <c r="TQV4" s="567"/>
      <c r="TQW4" s="568"/>
      <c r="TQX4" s="568"/>
      <c r="TQY4" s="569"/>
      <c r="TQZ4" s="569"/>
      <c r="TRA4" s="569"/>
      <c r="TRB4" s="569"/>
      <c r="TRC4" s="569"/>
      <c r="TRE4" s="570"/>
      <c r="TRF4" s="570"/>
      <c r="TRG4" s="570"/>
      <c r="TRH4" s="570"/>
      <c r="TRI4" s="571"/>
      <c r="TRJ4" s="571"/>
      <c r="TRK4" s="571"/>
      <c r="TRL4" s="571"/>
      <c r="TRM4" s="571"/>
      <c r="TRN4" s="571"/>
      <c r="TRO4" s="567"/>
      <c r="TRP4" s="567"/>
      <c r="TRQ4" s="567"/>
      <c r="TRR4" s="567"/>
      <c r="TRS4" s="567"/>
      <c r="TRT4" s="567"/>
      <c r="TRU4" s="567"/>
      <c r="TRV4" s="567"/>
      <c r="TRW4" s="568"/>
      <c r="TRX4" s="568"/>
      <c r="TRY4" s="569"/>
      <c r="TRZ4" s="569"/>
      <c r="TSA4" s="569"/>
      <c r="TSB4" s="569"/>
      <c r="TSC4" s="569"/>
      <c r="TSE4" s="570"/>
      <c r="TSF4" s="570"/>
      <c r="TSG4" s="570"/>
      <c r="TSH4" s="570"/>
      <c r="TSI4" s="571"/>
      <c r="TSJ4" s="571"/>
      <c r="TSK4" s="571"/>
      <c r="TSL4" s="571"/>
      <c r="TSM4" s="571"/>
      <c r="TSN4" s="571"/>
      <c r="TSO4" s="567"/>
      <c r="TSP4" s="567"/>
      <c r="TSQ4" s="567"/>
      <c r="TSR4" s="567"/>
      <c r="TSS4" s="567"/>
      <c r="TST4" s="567"/>
      <c r="TSU4" s="567"/>
      <c r="TSV4" s="567"/>
      <c r="TSW4" s="568"/>
      <c r="TSX4" s="568"/>
      <c r="TSY4" s="569"/>
      <c r="TSZ4" s="569"/>
      <c r="TTA4" s="569"/>
      <c r="TTB4" s="569"/>
      <c r="TTC4" s="569"/>
      <c r="TTE4" s="570"/>
      <c r="TTF4" s="570"/>
      <c r="TTG4" s="570"/>
      <c r="TTH4" s="570"/>
      <c r="TTI4" s="571"/>
      <c r="TTJ4" s="571"/>
      <c r="TTK4" s="571"/>
      <c r="TTL4" s="571"/>
      <c r="TTM4" s="571"/>
      <c r="TTN4" s="571"/>
      <c r="TTO4" s="567"/>
      <c r="TTP4" s="567"/>
      <c r="TTQ4" s="567"/>
      <c r="TTR4" s="567"/>
      <c r="TTS4" s="567"/>
      <c r="TTT4" s="567"/>
      <c r="TTU4" s="567"/>
      <c r="TTV4" s="567"/>
      <c r="TTW4" s="568"/>
      <c r="TTX4" s="568"/>
      <c r="TTY4" s="569"/>
      <c r="TTZ4" s="569"/>
      <c r="TUA4" s="569"/>
      <c r="TUB4" s="569"/>
      <c r="TUC4" s="569"/>
      <c r="TUE4" s="570"/>
      <c r="TUF4" s="570"/>
      <c r="TUG4" s="570"/>
      <c r="TUH4" s="570"/>
      <c r="TUI4" s="571"/>
      <c r="TUJ4" s="571"/>
      <c r="TUK4" s="571"/>
      <c r="TUL4" s="571"/>
      <c r="TUM4" s="571"/>
      <c r="TUN4" s="571"/>
      <c r="TUO4" s="567"/>
      <c r="TUP4" s="567"/>
      <c r="TUQ4" s="567"/>
      <c r="TUR4" s="567"/>
      <c r="TUS4" s="567"/>
      <c r="TUT4" s="567"/>
      <c r="TUU4" s="567"/>
      <c r="TUV4" s="567"/>
      <c r="TUW4" s="568"/>
      <c r="TUX4" s="568"/>
      <c r="TUY4" s="569"/>
      <c r="TUZ4" s="569"/>
      <c r="TVA4" s="569"/>
      <c r="TVB4" s="569"/>
      <c r="TVC4" s="569"/>
      <c r="TVE4" s="570"/>
      <c r="TVF4" s="570"/>
      <c r="TVG4" s="570"/>
      <c r="TVH4" s="570"/>
      <c r="TVI4" s="571"/>
      <c r="TVJ4" s="571"/>
      <c r="TVK4" s="571"/>
      <c r="TVL4" s="571"/>
      <c r="TVM4" s="571"/>
      <c r="TVN4" s="571"/>
      <c r="TVO4" s="567"/>
      <c r="TVP4" s="567"/>
      <c r="TVQ4" s="567"/>
      <c r="TVR4" s="567"/>
      <c r="TVS4" s="567"/>
      <c r="TVT4" s="567"/>
      <c r="TVU4" s="567"/>
      <c r="TVV4" s="567"/>
      <c r="TVW4" s="568"/>
      <c r="TVX4" s="568"/>
      <c r="TVY4" s="569"/>
      <c r="TVZ4" s="569"/>
      <c r="TWA4" s="569"/>
      <c r="TWB4" s="569"/>
      <c r="TWC4" s="569"/>
      <c r="TWE4" s="570"/>
      <c r="TWF4" s="570"/>
      <c r="TWG4" s="570"/>
      <c r="TWH4" s="570"/>
      <c r="TWI4" s="571"/>
      <c r="TWJ4" s="571"/>
      <c r="TWK4" s="571"/>
      <c r="TWL4" s="571"/>
      <c r="TWM4" s="571"/>
      <c r="TWN4" s="571"/>
      <c r="TWO4" s="567"/>
      <c r="TWP4" s="567"/>
      <c r="TWQ4" s="567"/>
      <c r="TWR4" s="567"/>
      <c r="TWS4" s="567"/>
      <c r="TWT4" s="567"/>
      <c r="TWU4" s="567"/>
      <c r="TWV4" s="567"/>
      <c r="TWW4" s="568"/>
      <c r="TWX4" s="568"/>
      <c r="TWY4" s="569"/>
      <c r="TWZ4" s="569"/>
      <c r="TXA4" s="569"/>
      <c r="TXB4" s="569"/>
      <c r="TXC4" s="569"/>
      <c r="TXE4" s="570"/>
      <c r="TXF4" s="570"/>
      <c r="TXG4" s="570"/>
      <c r="TXH4" s="570"/>
      <c r="TXI4" s="571"/>
      <c r="TXJ4" s="571"/>
      <c r="TXK4" s="571"/>
      <c r="TXL4" s="571"/>
      <c r="TXM4" s="571"/>
      <c r="TXN4" s="571"/>
      <c r="TXO4" s="567"/>
      <c r="TXP4" s="567"/>
      <c r="TXQ4" s="567"/>
      <c r="TXR4" s="567"/>
      <c r="TXS4" s="567"/>
      <c r="TXT4" s="567"/>
      <c r="TXU4" s="567"/>
      <c r="TXV4" s="567"/>
      <c r="TXW4" s="568"/>
      <c r="TXX4" s="568"/>
      <c r="TXY4" s="569"/>
      <c r="TXZ4" s="569"/>
      <c r="TYA4" s="569"/>
      <c r="TYB4" s="569"/>
      <c r="TYC4" s="569"/>
      <c r="TYE4" s="570"/>
      <c r="TYF4" s="570"/>
      <c r="TYG4" s="570"/>
      <c r="TYH4" s="570"/>
      <c r="TYI4" s="571"/>
      <c r="TYJ4" s="571"/>
      <c r="TYK4" s="571"/>
      <c r="TYL4" s="571"/>
      <c r="TYM4" s="571"/>
      <c r="TYN4" s="571"/>
      <c r="TYO4" s="567"/>
      <c r="TYP4" s="567"/>
      <c r="TYQ4" s="567"/>
      <c r="TYR4" s="567"/>
      <c r="TYS4" s="567"/>
      <c r="TYT4" s="567"/>
      <c r="TYU4" s="567"/>
      <c r="TYV4" s="567"/>
      <c r="TYW4" s="568"/>
      <c r="TYX4" s="568"/>
      <c r="TYY4" s="569"/>
      <c r="TYZ4" s="569"/>
      <c r="TZA4" s="569"/>
      <c r="TZB4" s="569"/>
      <c r="TZC4" s="569"/>
      <c r="TZE4" s="570"/>
      <c r="TZF4" s="570"/>
      <c r="TZG4" s="570"/>
      <c r="TZH4" s="570"/>
      <c r="TZI4" s="571"/>
      <c r="TZJ4" s="571"/>
      <c r="TZK4" s="571"/>
      <c r="TZL4" s="571"/>
      <c r="TZM4" s="571"/>
      <c r="TZN4" s="571"/>
      <c r="TZO4" s="567"/>
      <c r="TZP4" s="567"/>
      <c r="TZQ4" s="567"/>
      <c r="TZR4" s="567"/>
      <c r="TZS4" s="567"/>
      <c r="TZT4" s="567"/>
      <c r="TZU4" s="567"/>
      <c r="TZV4" s="567"/>
      <c r="TZW4" s="568"/>
      <c r="TZX4" s="568"/>
      <c r="TZY4" s="569"/>
      <c r="TZZ4" s="569"/>
      <c r="UAA4" s="569"/>
      <c r="UAB4" s="569"/>
      <c r="UAC4" s="569"/>
      <c r="UAE4" s="570"/>
      <c r="UAF4" s="570"/>
      <c r="UAG4" s="570"/>
      <c r="UAH4" s="570"/>
      <c r="UAI4" s="571"/>
      <c r="UAJ4" s="571"/>
      <c r="UAK4" s="571"/>
      <c r="UAL4" s="571"/>
      <c r="UAM4" s="571"/>
      <c r="UAN4" s="571"/>
      <c r="UAO4" s="567"/>
      <c r="UAP4" s="567"/>
      <c r="UAQ4" s="567"/>
      <c r="UAR4" s="567"/>
      <c r="UAS4" s="567"/>
      <c r="UAT4" s="567"/>
      <c r="UAU4" s="567"/>
      <c r="UAV4" s="567"/>
      <c r="UAW4" s="568"/>
      <c r="UAX4" s="568"/>
      <c r="UAY4" s="569"/>
      <c r="UAZ4" s="569"/>
      <c r="UBA4" s="569"/>
      <c r="UBB4" s="569"/>
      <c r="UBC4" s="569"/>
      <c r="UBE4" s="570"/>
      <c r="UBF4" s="570"/>
      <c r="UBG4" s="570"/>
      <c r="UBH4" s="570"/>
      <c r="UBI4" s="571"/>
      <c r="UBJ4" s="571"/>
      <c r="UBK4" s="571"/>
      <c r="UBL4" s="571"/>
      <c r="UBM4" s="571"/>
      <c r="UBN4" s="571"/>
      <c r="UBO4" s="567"/>
      <c r="UBP4" s="567"/>
      <c r="UBQ4" s="567"/>
      <c r="UBR4" s="567"/>
      <c r="UBS4" s="567"/>
      <c r="UBT4" s="567"/>
      <c r="UBU4" s="567"/>
      <c r="UBV4" s="567"/>
      <c r="UBW4" s="568"/>
      <c r="UBX4" s="568"/>
      <c r="UBY4" s="569"/>
      <c r="UBZ4" s="569"/>
      <c r="UCA4" s="569"/>
      <c r="UCB4" s="569"/>
      <c r="UCC4" s="569"/>
      <c r="UCE4" s="570"/>
      <c r="UCF4" s="570"/>
      <c r="UCG4" s="570"/>
      <c r="UCH4" s="570"/>
      <c r="UCI4" s="571"/>
      <c r="UCJ4" s="571"/>
      <c r="UCK4" s="571"/>
      <c r="UCL4" s="571"/>
      <c r="UCM4" s="571"/>
      <c r="UCN4" s="571"/>
      <c r="UCO4" s="567"/>
      <c r="UCP4" s="567"/>
      <c r="UCQ4" s="567"/>
      <c r="UCR4" s="567"/>
      <c r="UCS4" s="567"/>
      <c r="UCT4" s="567"/>
      <c r="UCU4" s="567"/>
      <c r="UCV4" s="567"/>
      <c r="UCW4" s="568"/>
      <c r="UCX4" s="568"/>
      <c r="UCY4" s="569"/>
      <c r="UCZ4" s="569"/>
      <c r="UDA4" s="569"/>
      <c r="UDB4" s="569"/>
      <c r="UDC4" s="569"/>
      <c r="UDE4" s="570"/>
      <c r="UDF4" s="570"/>
      <c r="UDG4" s="570"/>
      <c r="UDH4" s="570"/>
      <c r="UDI4" s="571"/>
      <c r="UDJ4" s="571"/>
      <c r="UDK4" s="571"/>
      <c r="UDL4" s="571"/>
      <c r="UDM4" s="571"/>
      <c r="UDN4" s="571"/>
      <c r="UDO4" s="567"/>
      <c r="UDP4" s="567"/>
      <c r="UDQ4" s="567"/>
      <c r="UDR4" s="567"/>
      <c r="UDS4" s="567"/>
      <c r="UDT4" s="567"/>
      <c r="UDU4" s="567"/>
      <c r="UDV4" s="567"/>
      <c r="UDW4" s="568"/>
      <c r="UDX4" s="568"/>
      <c r="UDY4" s="569"/>
      <c r="UDZ4" s="569"/>
      <c r="UEA4" s="569"/>
      <c r="UEB4" s="569"/>
      <c r="UEC4" s="569"/>
      <c r="UEE4" s="570"/>
      <c r="UEF4" s="570"/>
      <c r="UEG4" s="570"/>
      <c r="UEH4" s="570"/>
      <c r="UEI4" s="571"/>
      <c r="UEJ4" s="571"/>
      <c r="UEK4" s="571"/>
      <c r="UEL4" s="571"/>
      <c r="UEM4" s="571"/>
      <c r="UEN4" s="571"/>
      <c r="UEO4" s="567"/>
      <c r="UEP4" s="567"/>
      <c r="UEQ4" s="567"/>
      <c r="UER4" s="567"/>
      <c r="UES4" s="567"/>
      <c r="UET4" s="567"/>
      <c r="UEU4" s="567"/>
      <c r="UEV4" s="567"/>
      <c r="UEW4" s="568"/>
      <c r="UEX4" s="568"/>
      <c r="UEY4" s="569"/>
      <c r="UEZ4" s="569"/>
      <c r="UFA4" s="569"/>
      <c r="UFB4" s="569"/>
      <c r="UFC4" s="569"/>
      <c r="UFE4" s="570"/>
      <c r="UFF4" s="570"/>
      <c r="UFG4" s="570"/>
      <c r="UFH4" s="570"/>
      <c r="UFI4" s="571"/>
      <c r="UFJ4" s="571"/>
      <c r="UFK4" s="571"/>
      <c r="UFL4" s="571"/>
      <c r="UFM4" s="571"/>
      <c r="UFN4" s="571"/>
      <c r="UFO4" s="567"/>
      <c r="UFP4" s="567"/>
      <c r="UFQ4" s="567"/>
      <c r="UFR4" s="567"/>
      <c r="UFS4" s="567"/>
      <c r="UFT4" s="567"/>
      <c r="UFU4" s="567"/>
      <c r="UFV4" s="567"/>
      <c r="UFW4" s="568"/>
      <c r="UFX4" s="568"/>
      <c r="UFY4" s="569"/>
      <c r="UFZ4" s="569"/>
      <c r="UGA4" s="569"/>
      <c r="UGB4" s="569"/>
      <c r="UGC4" s="569"/>
      <c r="UGE4" s="570"/>
      <c r="UGF4" s="570"/>
      <c r="UGG4" s="570"/>
      <c r="UGH4" s="570"/>
      <c r="UGI4" s="571"/>
      <c r="UGJ4" s="571"/>
      <c r="UGK4" s="571"/>
      <c r="UGL4" s="571"/>
      <c r="UGM4" s="571"/>
      <c r="UGN4" s="571"/>
      <c r="UGO4" s="567"/>
      <c r="UGP4" s="567"/>
      <c r="UGQ4" s="567"/>
      <c r="UGR4" s="567"/>
      <c r="UGS4" s="567"/>
      <c r="UGT4" s="567"/>
      <c r="UGU4" s="567"/>
      <c r="UGV4" s="567"/>
      <c r="UGW4" s="568"/>
      <c r="UGX4" s="568"/>
      <c r="UGY4" s="569"/>
      <c r="UGZ4" s="569"/>
      <c r="UHA4" s="569"/>
      <c r="UHB4" s="569"/>
      <c r="UHC4" s="569"/>
      <c r="UHE4" s="570"/>
      <c r="UHF4" s="570"/>
      <c r="UHG4" s="570"/>
      <c r="UHH4" s="570"/>
      <c r="UHI4" s="571"/>
      <c r="UHJ4" s="571"/>
      <c r="UHK4" s="571"/>
      <c r="UHL4" s="571"/>
      <c r="UHM4" s="571"/>
      <c r="UHN4" s="571"/>
      <c r="UHO4" s="567"/>
      <c r="UHP4" s="567"/>
      <c r="UHQ4" s="567"/>
      <c r="UHR4" s="567"/>
      <c r="UHS4" s="567"/>
      <c r="UHT4" s="567"/>
      <c r="UHU4" s="567"/>
      <c r="UHV4" s="567"/>
      <c r="UHW4" s="568"/>
      <c r="UHX4" s="568"/>
      <c r="UHY4" s="569"/>
      <c r="UHZ4" s="569"/>
      <c r="UIA4" s="569"/>
      <c r="UIB4" s="569"/>
      <c r="UIC4" s="569"/>
      <c r="UIE4" s="570"/>
      <c r="UIF4" s="570"/>
      <c r="UIG4" s="570"/>
      <c r="UIH4" s="570"/>
      <c r="UII4" s="571"/>
      <c r="UIJ4" s="571"/>
      <c r="UIK4" s="571"/>
      <c r="UIL4" s="571"/>
      <c r="UIM4" s="571"/>
      <c r="UIN4" s="571"/>
      <c r="UIO4" s="567"/>
      <c r="UIP4" s="567"/>
      <c r="UIQ4" s="567"/>
      <c r="UIR4" s="567"/>
      <c r="UIS4" s="567"/>
      <c r="UIT4" s="567"/>
      <c r="UIU4" s="567"/>
      <c r="UIV4" s="567"/>
      <c r="UIW4" s="568"/>
      <c r="UIX4" s="568"/>
      <c r="UIY4" s="569"/>
      <c r="UIZ4" s="569"/>
      <c r="UJA4" s="569"/>
      <c r="UJB4" s="569"/>
      <c r="UJC4" s="569"/>
      <c r="UJE4" s="570"/>
      <c r="UJF4" s="570"/>
      <c r="UJG4" s="570"/>
      <c r="UJH4" s="570"/>
      <c r="UJI4" s="571"/>
      <c r="UJJ4" s="571"/>
      <c r="UJK4" s="571"/>
      <c r="UJL4" s="571"/>
      <c r="UJM4" s="571"/>
      <c r="UJN4" s="571"/>
      <c r="UJO4" s="567"/>
      <c r="UJP4" s="567"/>
      <c r="UJQ4" s="567"/>
      <c r="UJR4" s="567"/>
      <c r="UJS4" s="567"/>
      <c r="UJT4" s="567"/>
      <c r="UJU4" s="567"/>
      <c r="UJV4" s="567"/>
      <c r="UJW4" s="568"/>
      <c r="UJX4" s="568"/>
      <c r="UJY4" s="569"/>
      <c r="UJZ4" s="569"/>
      <c r="UKA4" s="569"/>
      <c r="UKB4" s="569"/>
      <c r="UKC4" s="569"/>
      <c r="UKE4" s="570"/>
      <c r="UKF4" s="570"/>
      <c r="UKG4" s="570"/>
      <c r="UKH4" s="570"/>
      <c r="UKI4" s="571"/>
      <c r="UKJ4" s="571"/>
      <c r="UKK4" s="571"/>
      <c r="UKL4" s="571"/>
      <c r="UKM4" s="571"/>
      <c r="UKN4" s="571"/>
      <c r="UKO4" s="567"/>
      <c r="UKP4" s="567"/>
      <c r="UKQ4" s="567"/>
      <c r="UKR4" s="567"/>
      <c r="UKS4" s="567"/>
      <c r="UKT4" s="567"/>
      <c r="UKU4" s="567"/>
      <c r="UKV4" s="567"/>
      <c r="UKW4" s="568"/>
      <c r="UKX4" s="568"/>
      <c r="UKY4" s="569"/>
      <c r="UKZ4" s="569"/>
      <c r="ULA4" s="569"/>
      <c r="ULB4" s="569"/>
      <c r="ULC4" s="569"/>
      <c r="ULE4" s="570"/>
      <c r="ULF4" s="570"/>
      <c r="ULG4" s="570"/>
      <c r="ULH4" s="570"/>
      <c r="ULI4" s="571"/>
      <c r="ULJ4" s="571"/>
      <c r="ULK4" s="571"/>
      <c r="ULL4" s="571"/>
      <c r="ULM4" s="571"/>
      <c r="ULN4" s="571"/>
      <c r="ULO4" s="567"/>
      <c r="ULP4" s="567"/>
      <c r="ULQ4" s="567"/>
      <c r="ULR4" s="567"/>
      <c r="ULS4" s="567"/>
      <c r="ULT4" s="567"/>
      <c r="ULU4" s="567"/>
      <c r="ULV4" s="567"/>
      <c r="ULW4" s="568"/>
      <c r="ULX4" s="568"/>
      <c r="ULY4" s="569"/>
      <c r="ULZ4" s="569"/>
      <c r="UMA4" s="569"/>
      <c r="UMB4" s="569"/>
      <c r="UMC4" s="569"/>
      <c r="UME4" s="570"/>
      <c r="UMF4" s="570"/>
      <c r="UMG4" s="570"/>
      <c r="UMH4" s="570"/>
      <c r="UMI4" s="571"/>
      <c r="UMJ4" s="571"/>
      <c r="UMK4" s="571"/>
      <c r="UML4" s="571"/>
      <c r="UMM4" s="571"/>
      <c r="UMN4" s="571"/>
      <c r="UMO4" s="567"/>
      <c r="UMP4" s="567"/>
      <c r="UMQ4" s="567"/>
      <c r="UMR4" s="567"/>
      <c r="UMS4" s="567"/>
      <c r="UMT4" s="567"/>
      <c r="UMU4" s="567"/>
      <c r="UMV4" s="567"/>
      <c r="UMW4" s="568"/>
      <c r="UMX4" s="568"/>
      <c r="UMY4" s="569"/>
      <c r="UMZ4" s="569"/>
      <c r="UNA4" s="569"/>
      <c r="UNB4" s="569"/>
      <c r="UNC4" s="569"/>
      <c r="UNE4" s="570"/>
      <c r="UNF4" s="570"/>
      <c r="UNG4" s="570"/>
      <c r="UNH4" s="570"/>
      <c r="UNI4" s="571"/>
      <c r="UNJ4" s="571"/>
      <c r="UNK4" s="571"/>
      <c r="UNL4" s="571"/>
      <c r="UNM4" s="571"/>
      <c r="UNN4" s="571"/>
      <c r="UNO4" s="567"/>
      <c r="UNP4" s="567"/>
      <c r="UNQ4" s="567"/>
      <c r="UNR4" s="567"/>
      <c r="UNS4" s="567"/>
      <c r="UNT4" s="567"/>
      <c r="UNU4" s="567"/>
      <c r="UNV4" s="567"/>
      <c r="UNW4" s="568"/>
      <c r="UNX4" s="568"/>
      <c r="UNY4" s="569"/>
      <c r="UNZ4" s="569"/>
      <c r="UOA4" s="569"/>
      <c r="UOB4" s="569"/>
      <c r="UOC4" s="569"/>
      <c r="UOE4" s="570"/>
      <c r="UOF4" s="570"/>
      <c r="UOG4" s="570"/>
      <c r="UOH4" s="570"/>
      <c r="UOI4" s="571"/>
      <c r="UOJ4" s="571"/>
      <c r="UOK4" s="571"/>
      <c r="UOL4" s="571"/>
      <c r="UOM4" s="571"/>
      <c r="UON4" s="571"/>
      <c r="UOO4" s="567"/>
      <c r="UOP4" s="567"/>
      <c r="UOQ4" s="567"/>
      <c r="UOR4" s="567"/>
      <c r="UOS4" s="567"/>
      <c r="UOT4" s="567"/>
      <c r="UOU4" s="567"/>
      <c r="UOV4" s="567"/>
      <c r="UOW4" s="568"/>
      <c r="UOX4" s="568"/>
      <c r="UOY4" s="569"/>
      <c r="UOZ4" s="569"/>
      <c r="UPA4" s="569"/>
      <c r="UPB4" s="569"/>
      <c r="UPC4" s="569"/>
      <c r="UPE4" s="570"/>
      <c r="UPF4" s="570"/>
      <c r="UPG4" s="570"/>
      <c r="UPH4" s="570"/>
      <c r="UPI4" s="571"/>
      <c r="UPJ4" s="571"/>
      <c r="UPK4" s="571"/>
      <c r="UPL4" s="571"/>
      <c r="UPM4" s="571"/>
      <c r="UPN4" s="571"/>
      <c r="UPO4" s="567"/>
      <c r="UPP4" s="567"/>
      <c r="UPQ4" s="567"/>
      <c r="UPR4" s="567"/>
      <c r="UPS4" s="567"/>
      <c r="UPT4" s="567"/>
      <c r="UPU4" s="567"/>
      <c r="UPV4" s="567"/>
      <c r="UPW4" s="568"/>
      <c r="UPX4" s="568"/>
      <c r="UPY4" s="569"/>
      <c r="UPZ4" s="569"/>
      <c r="UQA4" s="569"/>
      <c r="UQB4" s="569"/>
      <c r="UQC4" s="569"/>
      <c r="UQE4" s="570"/>
      <c r="UQF4" s="570"/>
      <c r="UQG4" s="570"/>
      <c r="UQH4" s="570"/>
      <c r="UQI4" s="571"/>
      <c r="UQJ4" s="571"/>
      <c r="UQK4" s="571"/>
      <c r="UQL4" s="571"/>
      <c r="UQM4" s="571"/>
      <c r="UQN4" s="571"/>
      <c r="UQO4" s="567"/>
      <c r="UQP4" s="567"/>
      <c r="UQQ4" s="567"/>
      <c r="UQR4" s="567"/>
      <c r="UQS4" s="567"/>
      <c r="UQT4" s="567"/>
      <c r="UQU4" s="567"/>
      <c r="UQV4" s="567"/>
      <c r="UQW4" s="568"/>
      <c r="UQX4" s="568"/>
      <c r="UQY4" s="569"/>
      <c r="UQZ4" s="569"/>
      <c r="URA4" s="569"/>
      <c r="URB4" s="569"/>
      <c r="URC4" s="569"/>
      <c r="URE4" s="570"/>
      <c r="URF4" s="570"/>
      <c r="URG4" s="570"/>
      <c r="URH4" s="570"/>
      <c r="URI4" s="571"/>
      <c r="URJ4" s="571"/>
      <c r="URK4" s="571"/>
      <c r="URL4" s="571"/>
      <c r="URM4" s="571"/>
      <c r="URN4" s="571"/>
      <c r="URO4" s="567"/>
      <c r="URP4" s="567"/>
      <c r="URQ4" s="567"/>
      <c r="URR4" s="567"/>
      <c r="URS4" s="567"/>
      <c r="URT4" s="567"/>
      <c r="URU4" s="567"/>
      <c r="URV4" s="567"/>
      <c r="URW4" s="568"/>
      <c r="URX4" s="568"/>
      <c r="URY4" s="569"/>
      <c r="URZ4" s="569"/>
      <c r="USA4" s="569"/>
      <c r="USB4" s="569"/>
      <c r="USC4" s="569"/>
      <c r="USE4" s="570"/>
      <c r="USF4" s="570"/>
      <c r="USG4" s="570"/>
      <c r="USH4" s="570"/>
      <c r="USI4" s="571"/>
      <c r="USJ4" s="571"/>
      <c r="USK4" s="571"/>
      <c r="USL4" s="571"/>
      <c r="USM4" s="571"/>
      <c r="USN4" s="571"/>
      <c r="USO4" s="567"/>
      <c r="USP4" s="567"/>
      <c r="USQ4" s="567"/>
      <c r="USR4" s="567"/>
      <c r="USS4" s="567"/>
      <c r="UST4" s="567"/>
      <c r="USU4" s="567"/>
      <c r="USV4" s="567"/>
      <c r="USW4" s="568"/>
      <c r="USX4" s="568"/>
      <c r="USY4" s="569"/>
      <c r="USZ4" s="569"/>
      <c r="UTA4" s="569"/>
      <c r="UTB4" s="569"/>
      <c r="UTC4" s="569"/>
      <c r="UTE4" s="570"/>
      <c r="UTF4" s="570"/>
      <c r="UTG4" s="570"/>
      <c r="UTH4" s="570"/>
      <c r="UTI4" s="571"/>
      <c r="UTJ4" s="571"/>
      <c r="UTK4" s="571"/>
      <c r="UTL4" s="571"/>
      <c r="UTM4" s="571"/>
      <c r="UTN4" s="571"/>
      <c r="UTO4" s="567"/>
      <c r="UTP4" s="567"/>
      <c r="UTQ4" s="567"/>
      <c r="UTR4" s="567"/>
      <c r="UTS4" s="567"/>
      <c r="UTT4" s="567"/>
      <c r="UTU4" s="567"/>
      <c r="UTV4" s="567"/>
      <c r="UTW4" s="568"/>
      <c r="UTX4" s="568"/>
      <c r="UTY4" s="569"/>
      <c r="UTZ4" s="569"/>
      <c r="UUA4" s="569"/>
      <c r="UUB4" s="569"/>
      <c r="UUC4" s="569"/>
      <c r="UUE4" s="570"/>
      <c r="UUF4" s="570"/>
      <c r="UUG4" s="570"/>
      <c r="UUH4" s="570"/>
      <c r="UUI4" s="571"/>
      <c r="UUJ4" s="571"/>
      <c r="UUK4" s="571"/>
      <c r="UUL4" s="571"/>
      <c r="UUM4" s="571"/>
      <c r="UUN4" s="571"/>
      <c r="UUO4" s="567"/>
      <c r="UUP4" s="567"/>
      <c r="UUQ4" s="567"/>
      <c r="UUR4" s="567"/>
      <c r="UUS4" s="567"/>
      <c r="UUT4" s="567"/>
      <c r="UUU4" s="567"/>
      <c r="UUV4" s="567"/>
      <c r="UUW4" s="568"/>
      <c r="UUX4" s="568"/>
      <c r="UUY4" s="569"/>
      <c r="UUZ4" s="569"/>
      <c r="UVA4" s="569"/>
      <c r="UVB4" s="569"/>
      <c r="UVC4" s="569"/>
      <c r="UVE4" s="570"/>
      <c r="UVF4" s="570"/>
      <c r="UVG4" s="570"/>
      <c r="UVH4" s="570"/>
      <c r="UVI4" s="571"/>
      <c r="UVJ4" s="571"/>
      <c r="UVK4" s="571"/>
      <c r="UVL4" s="571"/>
      <c r="UVM4" s="571"/>
      <c r="UVN4" s="571"/>
      <c r="UVO4" s="567"/>
      <c r="UVP4" s="567"/>
      <c r="UVQ4" s="567"/>
      <c r="UVR4" s="567"/>
      <c r="UVS4" s="567"/>
      <c r="UVT4" s="567"/>
      <c r="UVU4" s="567"/>
      <c r="UVV4" s="567"/>
      <c r="UVW4" s="568"/>
      <c r="UVX4" s="568"/>
      <c r="UVY4" s="569"/>
      <c r="UVZ4" s="569"/>
      <c r="UWA4" s="569"/>
      <c r="UWB4" s="569"/>
      <c r="UWC4" s="569"/>
      <c r="UWE4" s="570"/>
      <c r="UWF4" s="570"/>
      <c r="UWG4" s="570"/>
      <c r="UWH4" s="570"/>
      <c r="UWI4" s="571"/>
      <c r="UWJ4" s="571"/>
      <c r="UWK4" s="571"/>
      <c r="UWL4" s="571"/>
      <c r="UWM4" s="571"/>
      <c r="UWN4" s="571"/>
      <c r="UWO4" s="567"/>
      <c r="UWP4" s="567"/>
      <c r="UWQ4" s="567"/>
      <c r="UWR4" s="567"/>
      <c r="UWS4" s="567"/>
      <c r="UWT4" s="567"/>
      <c r="UWU4" s="567"/>
      <c r="UWV4" s="567"/>
      <c r="UWW4" s="568"/>
      <c r="UWX4" s="568"/>
      <c r="UWY4" s="569"/>
      <c r="UWZ4" s="569"/>
      <c r="UXA4" s="569"/>
      <c r="UXB4" s="569"/>
      <c r="UXC4" s="569"/>
      <c r="UXE4" s="570"/>
      <c r="UXF4" s="570"/>
      <c r="UXG4" s="570"/>
      <c r="UXH4" s="570"/>
      <c r="UXI4" s="571"/>
      <c r="UXJ4" s="571"/>
      <c r="UXK4" s="571"/>
      <c r="UXL4" s="571"/>
      <c r="UXM4" s="571"/>
      <c r="UXN4" s="571"/>
      <c r="UXO4" s="567"/>
      <c r="UXP4" s="567"/>
      <c r="UXQ4" s="567"/>
      <c r="UXR4" s="567"/>
      <c r="UXS4" s="567"/>
      <c r="UXT4" s="567"/>
      <c r="UXU4" s="567"/>
      <c r="UXV4" s="567"/>
      <c r="UXW4" s="568"/>
      <c r="UXX4" s="568"/>
      <c r="UXY4" s="569"/>
      <c r="UXZ4" s="569"/>
      <c r="UYA4" s="569"/>
      <c r="UYB4" s="569"/>
      <c r="UYC4" s="569"/>
      <c r="UYE4" s="570"/>
      <c r="UYF4" s="570"/>
      <c r="UYG4" s="570"/>
      <c r="UYH4" s="570"/>
      <c r="UYI4" s="571"/>
      <c r="UYJ4" s="571"/>
      <c r="UYK4" s="571"/>
      <c r="UYL4" s="571"/>
      <c r="UYM4" s="571"/>
      <c r="UYN4" s="571"/>
      <c r="UYO4" s="567"/>
      <c r="UYP4" s="567"/>
      <c r="UYQ4" s="567"/>
      <c r="UYR4" s="567"/>
      <c r="UYS4" s="567"/>
      <c r="UYT4" s="567"/>
      <c r="UYU4" s="567"/>
      <c r="UYV4" s="567"/>
      <c r="UYW4" s="568"/>
      <c r="UYX4" s="568"/>
      <c r="UYY4" s="569"/>
      <c r="UYZ4" s="569"/>
      <c r="UZA4" s="569"/>
      <c r="UZB4" s="569"/>
      <c r="UZC4" s="569"/>
      <c r="UZE4" s="570"/>
      <c r="UZF4" s="570"/>
      <c r="UZG4" s="570"/>
      <c r="UZH4" s="570"/>
      <c r="UZI4" s="571"/>
      <c r="UZJ4" s="571"/>
      <c r="UZK4" s="571"/>
      <c r="UZL4" s="571"/>
      <c r="UZM4" s="571"/>
      <c r="UZN4" s="571"/>
      <c r="UZO4" s="567"/>
      <c r="UZP4" s="567"/>
      <c r="UZQ4" s="567"/>
      <c r="UZR4" s="567"/>
      <c r="UZS4" s="567"/>
      <c r="UZT4" s="567"/>
      <c r="UZU4" s="567"/>
      <c r="UZV4" s="567"/>
      <c r="UZW4" s="568"/>
      <c r="UZX4" s="568"/>
      <c r="UZY4" s="569"/>
      <c r="UZZ4" s="569"/>
      <c r="VAA4" s="569"/>
      <c r="VAB4" s="569"/>
      <c r="VAC4" s="569"/>
      <c r="VAE4" s="570"/>
      <c r="VAF4" s="570"/>
      <c r="VAG4" s="570"/>
      <c r="VAH4" s="570"/>
      <c r="VAI4" s="571"/>
      <c r="VAJ4" s="571"/>
      <c r="VAK4" s="571"/>
      <c r="VAL4" s="571"/>
      <c r="VAM4" s="571"/>
      <c r="VAN4" s="571"/>
      <c r="VAO4" s="567"/>
      <c r="VAP4" s="567"/>
      <c r="VAQ4" s="567"/>
      <c r="VAR4" s="567"/>
      <c r="VAS4" s="567"/>
      <c r="VAT4" s="567"/>
      <c r="VAU4" s="567"/>
      <c r="VAV4" s="567"/>
      <c r="VAW4" s="568"/>
      <c r="VAX4" s="568"/>
      <c r="VAY4" s="569"/>
      <c r="VAZ4" s="569"/>
      <c r="VBA4" s="569"/>
      <c r="VBB4" s="569"/>
      <c r="VBC4" s="569"/>
      <c r="VBE4" s="570"/>
      <c r="VBF4" s="570"/>
      <c r="VBG4" s="570"/>
      <c r="VBH4" s="570"/>
      <c r="VBI4" s="571"/>
      <c r="VBJ4" s="571"/>
      <c r="VBK4" s="571"/>
      <c r="VBL4" s="571"/>
      <c r="VBM4" s="571"/>
      <c r="VBN4" s="571"/>
      <c r="VBO4" s="567"/>
      <c r="VBP4" s="567"/>
      <c r="VBQ4" s="567"/>
      <c r="VBR4" s="567"/>
      <c r="VBS4" s="567"/>
      <c r="VBT4" s="567"/>
      <c r="VBU4" s="567"/>
      <c r="VBV4" s="567"/>
      <c r="VBW4" s="568"/>
      <c r="VBX4" s="568"/>
      <c r="VBY4" s="569"/>
      <c r="VBZ4" s="569"/>
      <c r="VCA4" s="569"/>
      <c r="VCB4" s="569"/>
      <c r="VCC4" s="569"/>
      <c r="VCE4" s="570"/>
      <c r="VCF4" s="570"/>
      <c r="VCG4" s="570"/>
      <c r="VCH4" s="570"/>
      <c r="VCI4" s="571"/>
      <c r="VCJ4" s="571"/>
      <c r="VCK4" s="571"/>
      <c r="VCL4" s="571"/>
      <c r="VCM4" s="571"/>
      <c r="VCN4" s="571"/>
      <c r="VCO4" s="567"/>
      <c r="VCP4" s="567"/>
      <c r="VCQ4" s="567"/>
      <c r="VCR4" s="567"/>
      <c r="VCS4" s="567"/>
      <c r="VCT4" s="567"/>
      <c r="VCU4" s="567"/>
      <c r="VCV4" s="567"/>
      <c r="VCW4" s="568"/>
      <c r="VCX4" s="568"/>
      <c r="VCY4" s="569"/>
      <c r="VCZ4" s="569"/>
      <c r="VDA4" s="569"/>
      <c r="VDB4" s="569"/>
      <c r="VDC4" s="569"/>
      <c r="VDE4" s="570"/>
      <c r="VDF4" s="570"/>
      <c r="VDG4" s="570"/>
      <c r="VDH4" s="570"/>
      <c r="VDI4" s="571"/>
      <c r="VDJ4" s="571"/>
      <c r="VDK4" s="571"/>
      <c r="VDL4" s="571"/>
      <c r="VDM4" s="571"/>
      <c r="VDN4" s="571"/>
      <c r="VDO4" s="567"/>
      <c r="VDP4" s="567"/>
      <c r="VDQ4" s="567"/>
      <c r="VDR4" s="567"/>
      <c r="VDS4" s="567"/>
      <c r="VDT4" s="567"/>
      <c r="VDU4" s="567"/>
      <c r="VDV4" s="567"/>
      <c r="VDW4" s="568"/>
      <c r="VDX4" s="568"/>
      <c r="VDY4" s="569"/>
      <c r="VDZ4" s="569"/>
      <c r="VEA4" s="569"/>
      <c r="VEB4" s="569"/>
      <c r="VEC4" s="569"/>
      <c r="VEE4" s="570"/>
      <c r="VEF4" s="570"/>
      <c r="VEG4" s="570"/>
      <c r="VEH4" s="570"/>
      <c r="VEI4" s="571"/>
      <c r="VEJ4" s="571"/>
      <c r="VEK4" s="571"/>
      <c r="VEL4" s="571"/>
      <c r="VEM4" s="571"/>
      <c r="VEN4" s="571"/>
      <c r="VEO4" s="567"/>
      <c r="VEP4" s="567"/>
      <c r="VEQ4" s="567"/>
      <c r="VER4" s="567"/>
      <c r="VES4" s="567"/>
      <c r="VET4" s="567"/>
      <c r="VEU4" s="567"/>
      <c r="VEV4" s="567"/>
      <c r="VEW4" s="568"/>
      <c r="VEX4" s="568"/>
      <c r="VEY4" s="569"/>
      <c r="VEZ4" s="569"/>
      <c r="VFA4" s="569"/>
      <c r="VFB4" s="569"/>
      <c r="VFC4" s="569"/>
      <c r="VFE4" s="570"/>
      <c r="VFF4" s="570"/>
      <c r="VFG4" s="570"/>
      <c r="VFH4" s="570"/>
      <c r="VFI4" s="571"/>
      <c r="VFJ4" s="571"/>
      <c r="VFK4" s="571"/>
      <c r="VFL4" s="571"/>
      <c r="VFM4" s="571"/>
      <c r="VFN4" s="571"/>
      <c r="VFO4" s="567"/>
      <c r="VFP4" s="567"/>
      <c r="VFQ4" s="567"/>
      <c r="VFR4" s="567"/>
      <c r="VFS4" s="567"/>
      <c r="VFT4" s="567"/>
      <c r="VFU4" s="567"/>
      <c r="VFV4" s="567"/>
      <c r="VFW4" s="568"/>
      <c r="VFX4" s="568"/>
      <c r="VFY4" s="569"/>
      <c r="VFZ4" s="569"/>
      <c r="VGA4" s="569"/>
      <c r="VGB4" s="569"/>
      <c r="VGC4" s="569"/>
      <c r="VGE4" s="570"/>
      <c r="VGF4" s="570"/>
      <c r="VGG4" s="570"/>
      <c r="VGH4" s="570"/>
      <c r="VGI4" s="571"/>
      <c r="VGJ4" s="571"/>
      <c r="VGK4" s="571"/>
      <c r="VGL4" s="571"/>
      <c r="VGM4" s="571"/>
      <c r="VGN4" s="571"/>
      <c r="VGO4" s="567"/>
      <c r="VGP4" s="567"/>
      <c r="VGQ4" s="567"/>
      <c r="VGR4" s="567"/>
      <c r="VGS4" s="567"/>
      <c r="VGT4" s="567"/>
      <c r="VGU4" s="567"/>
      <c r="VGV4" s="567"/>
      <c r="VGW4" s="568"/>
      <c r="VGX4" s="568"/>
      <c r="VGY4" s="569"/>
      <c r="VGZ4" s="569"/>
      <c r="VHA4" s="569"/>
      <c r="VHB4" s="569"/>
      <c r="VHC4" s="569"/>
      <c r="VHE4" s="570"/>
      <c r="VHF4" s="570"/>
      <c r="VHG4" s="570"/>
      <c r="VHH4" s="570"/>
      <c r="VHI4" s="571"/>
      <c r="VHJ4" s="571"/>
      <c r="VHK4" s="571"/>
      <c r="VHL4" s="571"/>
      <c r="VHM4" s="571"/>
      <c r="VHN4" s="571"/>
      <c r="VHO4" s="567"/>
      <c r="VHP4" s="567"/>
      <c r="VHQ4" s="567"/>
      <c r="VHR4" s="567"/>
      <c r="VHS4" s="567"/>
      <c r="VHT4" s="567"/>
      <c r="VHU4" s="567"/>
      <c r="VHV4" s="567"/>
      <c r="VHW4" s="568"/>
      <c r="VHX4" s="568"/>
      <c r="VHY4" s="569"/>
      <c r="VHZ4" s="569"/>
      <c r="VIA4" s="569"/>
      <c r="VIB4" s="569"/>
      <c r="VIC4" s="569"/>
      <c r="VIE4" s="570"/>
      <c r="VIF4" s="570"/>
      <c r="VIG4" s="570"/>
      <c r="VIH4" s="570"/>
      <c r="VII4" s="571"/>
      <c r="VIJ4" s="571"/>
      <c r="VIK4" s="571"/>
      <c r="VIL4" s="571"/>
      <c r="VIM4" s="571"/>
      <c r="VIN4" s="571"/>
      <c r="VIO4" s="567"/>
      <c r="VIP4" s="567"/>
      <c r="VIQ4" s="567"/>
      <c r="VIR4" s="567"/>
      <c r="VIS4" s="567"/>
      <c r="VIT4" s="567"/>
      <c r="VIU4" s="567"/>
      <c r="VIV4" s="567"/>
      <c r="VIW4" s="568"/>
      <c r="VIX4" s="568"/>
      <c r="VIY4" s="569"/>
      <c r="VIZ4" s="569"/>
      <c r="VJA4" s="569"/>
      <c r="VJB4" s="569"/>
      <c r="VJC4" s="569"/>
      <c r="VJE4" s="570"/>
      <c r="VJF4" s="570"/>
      <c r="VJG4" s="570"/>
      <c r="VJH4" s="570"/>
      <c r="VJI4" s="571"/>
      <c r="VJJ4" s="571"/>
      <c r="VJK4" s="571"/>
      <c r="VJL4" s="571"/>
      <c r="VJM4" s="571"/>
      <c r="VJN4" s="571"/>
      <c r="VJO4" s="567"/>
      <c r="VJP4" s="567"/>
      <c r="VJQ4" s="567"/>
      <c r="VJR4" s="567"/>
      <c r="VJS4" s="567"/>
      <c r="VJT4" s="567"/>
      <c r="VJU4" s="567"/>
      <c r="VJV4" s="567"/>
      <c r="VJW4" s="568"/>
      <c r="VJX4" s="568"/>
      <c r="VJY4" s="569"/>
      <c r="VJZ4" s="569"/>
      <c r="VKA4" s="569"/>
      <c r="VKB4" s="569"/>
      <c r="VKC4" s="569"/>
      <c r="VKE4" s="570"/>
      <c r="VKF4" s="570"/>
      <c r="VKG4" s="570"/>
      <c r="VKH4" s="570"/>
      <c r="VKI4" s="571"/>
      <c r="VKJ4" s="571"/>
      <c r="VKK4" s="571"/>
      <c r="VKL4" s="571"/>
      <c r="VKM4" s="571"/>
      <c r="VKN4" s="571"/>
      <c r="VKO4" s="567"/>
      <c r="VKP4" s="567"/>
      <c r="VKQ4" s="567"/>
      <c r="VKR4" s="567"/>
      <c r="VKS4" s="567"/>
      <c r="VKT4" s="567"/>
      <c r="VKU4" s="567"/>
      <c r="VKV4" s="567"/>
      <c r="VKW4" s="568"/>
      <c r="VKX4" s="568"/>
      <c r="VKY4" s="569"/>
      <c r="VKZ4" s="569"/>
      <c r="VLA4" s="569"/>
      <c r="VLB4" s="569"/>
      <c r="VLC4" s="569"/>
      <c r="VLE4" s="570"/>
      <c r="VLF4" s="570"/>
      <c r="VLG4" s="570"/>
      <c r="VLH4" s="570"/>
      <c r="VLI4" s="571"/>
      <c r="VLJ4" s="571"/>
      <c r="VLK4" s="571"/>
      <c r="VLL4" s="571"/>
      <c r="VLM4" s="571"/>
      <c r="VLN4" s="571"/>
      <c r="VLO4" s="567"/>
      <c r="VLP4" s="567"/>
      <c r="VLQ4" s="567"/>
      <c r="VLR4" s="567"/>
      <c r="VLS4" s="567"/>
      <c r="VLT4" s="567"/>
      <c r="VLU4" s="567"/>
      <c r="VLV4" s="567"/>
      <c r="VLW4" s="568"/>
      <c r="VLX4" s="568"/>
      <c r="VLY4" s="569"/>
      <c r="VLZ4" s="569"/>
      <c r="VMA4" s="569"/>
      <c r="VMB4" s="569"/>
      <c r="VMC4" s="569"/>
      <c r="VME4" s="570"/>
      <c r="VMF4" s="570"/>
      <c r="VMG4" s="570"/>
      <c r="VMH4" s="570"/>
      <c r="VMI4" s="571"/>
      <c r="VMJ4" s="571"/>
      <c r="VMK4" s="571"/>
      <c r="VML4" s="571"/>
      <c r="VMM4" s="571"/>
      <c r="VMN4" s="571"/>
      <c r="VMO4" s="567"/>
      <c r="VMP4" s="567"/>
      <c r="VMQ4" s="567"/>
      <c r="VMR4" s="567"/>
      <c r="VMS4" s="567"/>
      <c r="VMT4" s="567"/>
      <c r="VMU4" s="567"/>
      <c r="VMV4" s="567"/>
      <c r="VMW4" s="568"/>
      <c r="VMX4" s="568"/>
      <c r="VMY4" s="569"/>
      <c r="VMZ4" s="569"/>
      <c r="VNA4" s="569"/>
      <c r="VNB4" s="569"/>
      <c r="VNC4" s="569"/>
      <c r="VNE4" s="570"/>
      <c r="VNF4" s="570"/>
      <c r="VNG4" s="570"/>
      <c r="VNH4" s="570"/>
      <c r="VNI4" s="571"/>
      <c r="VNJ4" s="571"/>
      <c r="VNK4" s="571"/>
      <c r="VNL4" s="571"/>
      <c r="VNM4" s="571"/>
      <c r="VNN4" s="571"/>
      <c r="VNO4" s="567"/>
      <c r="VNP4" s="567"/>
      <c r="VNQ4" s="567"/>
      <c r="VNR4" s="567"/>
      <c r="VNS4" s="567"/>
      <c r="VNT4" s="567"/>
      <c r="VNU4" s="567"/>
      <c r="VNV4" s="567"/>
      <c r="VNW4" s="568"/>
      <c r="VNX4" s="568"/>
      <c r="VNY4" s="569"/>
      <c r="VNZ4" s="569"/>
      <c r="VOA4" s="569"/>
      <c r="VOB4" s="569"/>
      <c r="VOC4" s="569"/>
      <c r="VOE4" s="570"/>
      <c r="VOF4" s="570"/>
      <c r="VOG4" s="570"/>
      <c r="VOH4" s="570"/>
      <c r="VOI4" s="571"/>
      <c r="VOJ4" s="571"/>
      <c r="VOK4" s="571"/>
      <c r="VOL4" s="571"/>
      <c r="VOM4" s="571"/>
      <c r="VON4" s="571"/>
      <c r="VOO4" s="567"/>
      <c r="VOP4" s="567"/>
      <c r="VOQ4" s="567"/>
      <c r="VOR4" s="567"/>
      <c r="VOS4" s="567"/>
      <c r="VOT4" s="567"/>
      <c r="VOU4" s="567"/>
      <c r="VOV4" s="567"/>
      <c r="VOW4" s="568"/>
      <c r="VOX4" s="568"/>
      <c r="VOY4" s="569"/>
      <c r="VOZ4" s="569"/>
      <c r="VPA4" s="569"/>
      <c r="VPB4" s="569"/>
      <c r="VPC4" s="569"/>
      <c r="VPE4" s="570"/>
      <c r="VPF4" s="570"/>
      <c r="VPG4" s="570"/>
      <c r="VPH4" s="570"/>
      <c r="VPI4" s="571"/>
      <c r="VPJ4" s="571"/>
      <c r="VPK4" s="571"/>
      <c r="VPL4" s="571"/>
      <c r="VPM4" s="571"/>
      <c r="VPN4" s="571"/>
      <c r="VPO4" s="567"/>
      <c r="VPP4" s="567"/>
      <c r="VPQ4" s="567"/>
      <c r="VPR4" s="567"/>
      <c r="VPS4" s="567"/>
      <c r="VPT4" s="567"/>
      <c r="VPU4" s="567"/>
      <c r="VPV4" s="567"/>
      <c r="VPW4" s="568"/>
      <c r="VPX4" s="568"/>
      <c r="VPY4" s="569"/>
      <c r="VPZ4" s="569"/>
      <c r="VQA4" s="569"/>
      <c r="VQB4" s="569"/>
      <c r="VQC4" s="569"/>
      <c r="VQE4" s="570"/>
      <c r="VQF4" s="570"/>
      <c r="VQG4" s="570"/>
      <c r="VQH4" s="570"/>
      <c r="VQI4" s="571"/>
      <c r="VQJ4" s="571"/>
      <c r="VQK4" s="571"/>
      <c r="VQL4" s="571"/>
      <c r="VQM4" s="571"/>
      <c r="VQN4" s="571"/>
      <c r="VQO4" s="567"/>
      <c r="VQP4" s="567"/>
      <c r="VQQ4" s="567"/>
      <c r="VQR4" s="567"/>
      <c r="VQS4" s="567"/>
      <c r="VQT4" s="567"/>
      <c r="VQU4" s="567"/>
      <c r="VQV4" s="567"/>
      <c r="VQW4" s="568"/>
      <c r="VQX4" s="568"/>
      <c r="VQY4" s="569"/>
      <c r="VQZ4" s="569"/>
      <c r="VRA4" s="569"/>
      <c r="VRB4" s="569"/>
      <c r="VRC4" s="569"/>
      <c r="VRE4" s="570"/>
      <c r="VRF4" s="570"/>
      <c r="VRG4" s="570"/>
      <c r="VRH4" s="570"/>
      <c r="VRI4" s="571"/>
      <c r="VRJ4" s="571"/>
      <c r="VRK4" s="571"/>
      <c r="VRL4" s="571"/>
      <c r="VRM4" s="571"/>
      <c r="VRN4" s="571"/>
      <c r="VRO4" s="567"/>
      <c r="VRP4" s="567"/>
      <c r="VRQ4" s="567"/>
      <c r="VRR4" s="567"/>
      <c r="VRS4" s="567"/>
      <c r="VRT4" s="567"/>
      <c r="VRU4" s="567"/>
      <c r="VRV4" s="567"/>
      <c r="VRW4" s="568"/>
      <c r="VRX4" s="568"/>
      <c r="VRY4" s="569"/>
      <c r="VRZ4" s="569"/>
      <c r="VSA4" s="569"/>
      <c r="VSB4" s="569"/>
      <c r="VSC4" s="569"/>
      <c r="VSE4" s="570"/>
      <c r="VSF4" s="570"/>
      <c r="VSG4" s="570"/>
      <c r="VSH4" s="570"/>
      <c r="VSI4" s="571"/>
      <c r="VSJ4" s="571"/>
      <c r="VSK4" s="571"/>
      <c r="VSL4" s="571"/>
      <c r="VSM4" s="571"/>
      <c r="VSN4" s="571"/>
      <c r="VSO4" s="567"/>
      <c r="VSP4" s="567"/>
      <c r="VSQ4" s="567"/>
      <c r="VSR4" s="567"/>
      <c r="VSS4" s="567"/>
      <c r="VST4" s="567"/>
      <c r="VSU4" s="567"/>
      <c r="VSV4" s="567"/>
      <c r="VSW4" s="568"/>
      <c r="VSX4" s="568"/>
      <c r="VSY4" s="569"/>
      <c r="VSZ4" s="569"/>
      <c r="VTA4" s="569"/>
      <c r="VTB4" s="569"/>
      <c r="VTC4" s="569"/>
      <c r="VTE4" s="570"/>
      <c r="VTF4" s="570"/>
      <c r="VTG4" s="570"/>
      <c r="VTH4" s="570"/>
      <c r="VTI4" s="571"/>
      <c r="VTJ4" s="571"/>
      <c r="VTK4" s="571"/>
      <c r="VTL4" s="571"/>
      <c r="VTM4" s="571"/>
      <c r="VTN4" s="571"/>
      <c r="VTO4" s="567"/>
      <c r="VTP4" s="567"/>
      <c r="VTQ4" s="567"/>
      <c r="VTR4" s="567"/>
      <c r="VTS4" s="567"/>
      <c r="VTT4" s="567"/>
      <c r="VTU4" s="567"/>
      <c r="VTV4" s="567"/>
      <c r="VTW4" s="568"/>
      <c r="VTX4" s="568"/>
      <c r="VTY4" s="569"/>
      <c r="VTZ4" s="569"/>
      <c r="VUA4" s="569"/>
      <c r="VUB4" s="569"/>
      <c r="VUC4" s="569"/>
      <c r="VUE4" s="570"/>
      <c r="VUF4" s="570"/>
      <c r="VUG4" s="570"/>
      <c r="VUH4" s="570"/>
      <c r="VUI4" s="571"/>
      <c r="VUJ4" s="571"/>
      <c r="VUK4" s="571"/>
      <c r="VUL4" s="571"/>
      <c r="VUM4" s="571"/>
      <c r="VUN4" s="571"/>
      <c r="VUO4" s="567"/>
      <c r="VUP4" s="567"/>
      <c r="VUQ4" s="567"/>
      <c r="VUR4" s="567"/>
      <c r="VUS4" s="567"/>
      <c r="VUT4" s="567"/>
      <c r="VUU4" s="567"/>
      <c r="VUV4" s="567"/>
      <c r="VUW4" s="568"/>
      <c r="VUX4" s="568"/>
      <c r="VUY4" s="569"/>
      <c r="VUZ4" s="569"/>
      <c r="VVA4" s="569"/>
      <c r="VVB4" s="569"/>
      <c r="VVC4" s="569"/>
      <c r="VVE4" s="570"/>
      <c r="VVF4" s="570"/>
      <c r="VVG4" s="570"/>
      <c r="VVH4" s="570"/>
      <c r="VVI4" s="571"/>
      <c r="VVJ4" s="571"/>
      <c r="VVK4" s="571"/>
      <c r="VVL4" s="571"/>
      <c r="VVM4" s="571"/>
      <c r="VVN4" s="571"/>
      <c r="VVO4" s="567"/>
      <c r="VVP4" s="567"/>
      <c r="VVQ4" s="567"/>
      <c r="VVR4" s="567"/>
      <c r="VVS4" s="567"/>
      <c r="VVT4" s="567"/>
      <c r="VVU4" s="567"/>
      <c r="VVV4" s="567"/>
      <c r="VVW4" s="568"/>
      <c r="VVX4" s="568"/>
      <c r="VVY4" s="569"/>
      <c r="VVZ4" s="569"/>
      <c r="VWA4" s="569"/>
      <c r="VWB4" s="569"/>
      <c r="VWC4" s="569"/>
      <c r="VWE4" s="570"/>
      <c r="VWF4" s="570"/>
      <c r="VWG4" s="570"/>
      <c r="VWH4" s="570"/>
      <c r="VWI4" s="571"/>
      <c r="VWJ4" s="571"/>
      <c r="VWK4" s="571"/>
      <c r="VWL4" s="571"/>
      <c r="VWM4" s="571"/>
      <c r="VWN4" s="571"/>
      <c r="VWO4" s="567"/>
      <c r="VWP4" s="567"/>
      <c r="VWQ4" s="567"/>
      <c r="VWR4" s="567"/>
      <c r="VWS4" s="567"/>
      <c r="VWT4" s="567"/>
      <c r="VWU4" s="567"/>
      <c r="VWV4" s="567"/>
      <c r="VWW4" s="568"/>
      <c r="VWX4" s="568"/>
      <c r="VWY4" s="569"/>
      <c r="VWZ4" s="569"/>
      <c r="VXA4" s="569"/>
      <c r="VXB4" s="569"/>
      <c r="VXC4" s="569"/>
      <c r="VXE4" s="570"/>
      <c r="VXF4" s="570"/>
      <c r="VXG4" s="570"/>
      <c r="VXH4" s="570"/>
      <c r="VXI4" s="571"/>
      <c r="VXJ4" s="571"/>
      <c r="VXK4" s="571"/>
      <c r="VXL4" s="571"/>
      <c r="VXM4" s="571"/>
      <c r="VXN4" s="571"/>
      <c r="VXO4" s="567"/>
      <c r="VXP4" s="567"/>
      <c r="VXQ4" s="567"/>
      <c r="VXR4" s="567"/>
      <c r="VXS4" s="567"/>
      <c r="VXT4" s="567"/>
      <c r="VXU4" s="567"/>
      <c r="VXV4" s="567"/>
      <c r="VXW4" s="568"/>
      <c r="VXX4" s="568"/>
      <c r="VXY4" s="569"/>
      <c r="VXZ4" s="569"/>
      <c r="VYA4" s="569"/>
      <c r="VYB4" s="569"/>
      <c r="VYC4" s="569"/>
      <c r="VYE4" s="570"/>
      <c r="VYF4" s="570"/>
      <c r="VYG4" s="570"/>
      <c r="VYH4" s="570"/>
      <c r="VYI4" s="571"/>
      <c r="VYJ4" s="571"/>
      <c r="VYK4" s="571"/>
      <c r="VYL4" s="571"/>
      <c r="VYM4" s="571"/>
      <c r="VYN4" s="571"/>
      <c r="VYO4" s="567"/>
      <c r="VYP4" s="567"/>
      <c r="VYQ4" s="567"/>
      <c r="VYR4" s="567"/>
      <c r="VYS4" s="567"/>
      <c r="VYT4" s="567"/>
      <c r="VYU4" s="567"/>
      <c r="VYV4" s="567"/>
      <c r="VYW4" s="568"/>
      <c r="VYX4" s="568"/>
      <c r="VYY4" s="569"/>
      <c r="VYZ4" s="569"/>
      <c r="VZA4" s="569"/>
      <c r="VZB4" s="569"/>
      <c r="VZC4" s="569"/>
      <c r="VZE4" s="570"/>
      <c r="VZF4" s="570"/>
      <c r="VZG4" s="570"/>
      <c r="VZH4" s="570"/>
      <c r="VZI4" s="571"/>
      <c r="VZJ4" s="571"/>
      <c r="VZK4" s="571"/>
      <c r="VZL4" s="571"/>
      <c r="VZM4" s="571"/>
      <c r="VZN4" s="571"/>
      <c r="VZO4" s="567"/>
      <c r="VZP4" s="567"/>
      <c r="VZQ4" s="567"/>
      <c r="VZR4" s="567"/>
      <c r="VZS4" s="567"/>
      <c r="VZT4" s="567"/>
      <c r="VZU4" s="567"/>
      <c r="VZV4" s="567"/>
      <c r="VZW4" s="568"/>
      <c r="VZX4" s="568"/>
      <c r="VZY4" s="569"/>
      <c r="VZZ4" s="569"/>
      <c r="WAA4" s="569"/>
      <c r="WAB4" s="569"/>
      <c r="WAC4" s="569"/>
      <c r="WAE4" s="570"/>
      <c r="WAF4" s="570"/>
      <c r="WAG4" s="570"/>
      <c r="WAH4" s="570"/>
      <c r="WAI4" s="571"/>
      <c r="WAJ4" s="571"/>
      <c r="WAK4" s="571"/>
      <c r="WAL4" s="571"/>
      <c r="WAM4" s="571"/>
      <c r="WAN4" s="571"/>
      <c r="WAO4" s="567"/>
      <c r="WAP4" s="567"/>
      <c r="WAQ4" s="567"/>
      <c r="WAR4" s="567"/>
      <c r="WAS4" s="567"/>
      <c r="WAT4" s="567"/>
      <c r="WAU4" s="567"/>
      <c r="WAV4" s="567"/>
      <c r="WAW4" s="568"/>
      <c r="WAX4" s="568"/>
      <c r="WAY4" s="569"/>
      <c r="WAZ4" s="569"/>
      <c r="WBA4" s="569"/>
      <c r="WBB4" s="569"/>
      <c r="WBC4" s="569"/>
      <c r="WBE4" s="570"/>
      <c r="WBF4" s="570"/>
      <c r="WBG4" s="570"/>
      <c r="WBH4" s="570"/>
      <c r="WBI4" s="571"/>
      <c r="WBJ4" s="571"/>
      <c r="WBK4" s="571"/>
      <c r="WBL4" s="571"/>
      <c r="WBM4" s="571"/>
      <c r="WBN4" s="571"/>
      <c r="WBO4" s="567"/>
      <c r="WBP4" s="567"/>
      <c r="WBQ4" s="567"/>
      <c r="WBR4" s="567"/>
      <c r="WBS4" s="567"/>
      <c r="WBT4" s="567"/>
      <c r="WBU4" s="567"/>
      <c r="WBV4" s="567"/>
      <c r="WBW4" s="568"/>
      <c r="WBX4" s="568"/>
      <c r="WBY4" s="569"/>
      <c r="WBZ4" s="569"/>
      <c r="WCA4" s="569"/>
      <c r="WCB4" s="569"/>
      <c r="WCC4" s="569"/>
      <c r="WCE4" s="570"/>
      <c r="WCF4" s="570"/>
      <c r="WCG4" s="570"/>
      <c r="WCH4" s="570"/>
      <c r="WCI4" s="571"/>
      <c r="WCJ4" s="571"/>
      <c r="WCK4" s="571"/>
      <c r="WCL4" s="571"/>
      <c r="WCM4" s="571"/>
      <c r="WCN4" s="571"/>
      <c r="WCO4" s="567"/>
      <c r="WCP4" s="567"/>
      <c r="WCQ4" s="567"/>
      <c r="WCR4" s="567"/>
      <c r="WCS4" s="567"/>
      <c r="WCT4" s="567"/>
      <c r="WCU4" s="567"/>
      <c r="WCV4" s="567"/>
      <c r="WCW4" s="568"/>
      <c r="WCX4" s="568"/>
      <c r="WCY4" s="569"/>
      <c r="WCZ4" s="569"/>
      <c r="WDA4" s="569"/>
      <c r="WDB4" s="569"/>
      <c r="WDC4" s="569"/>
      <c r="WDE4" s="570"/>
      <c r="WDF4" s="570"/>
      <c r="WDG4" s="570"/>
      <c r="WDH4" s="570"/>
      <c r="WDI4" s="571"/>
      <c r="WDJ4" s="571"/>
      <c r="WDK4" s="571"/>
      <c r="WDL4" s="571"/>
      <c r="WDM4" s="571"/>
      <c r="WDN4" s="571"/>
      <c r="WDO4" s="567"/>
      <c r="WDP4" s="567"/>
      <c r="WDQ4" s="567"/>
      <c r="WDR4" s="567"/>
      <c r="WDS4" s="567"/>
      <c r="WDT4" s="567"/>
      <c r="WDU4" s="567"/>
      <c r="WDV4" s="567"/>
      <c r="WDW4" s="568"/>
      <c r="WDX4" s="568"/>
      <c r="WDY4" s="569"/>
      <c r="WDZ4" s="569"/>
      <c r="WEA4" s="569"/>
      <c r="WEB4" s="569"/>
      <c r="WEC4" s="569"/>
      <c r="WEE4" s="570"/>
      <c r="WEF4" s="570"/>
      <c r="WEG4" s="570"/>
      <c r="WEH4" s="570"/>
      <c r="WEI4" s="571"/>
      <c r="WEJ4" s="571"/>
      <c r="WEK4" s="571"/>
      <c r="WEL4" s="571"/>
      <c r="WEM4" s="571"/>
      <c r="WEN4" s="571"/>
      <c r="WEO4" s="567"/>
      <c r="WEP4" s="567"/>
      <c r="WEQ4" s="567"/>
      <c r="WER4" s="567"/>
      <c r="WES4" s="567"/>
      <c r="WET4" s="567"/>
      <c r="WEU4" s="567"/>
      <c r="WEV4" s="567"/>
      <c r="WEW4" s="568"/>
      <c r="WEX4" s="568"/>
      <c r="WEY4" s="569"/>
      <c r="WEZ4" s="569"/>
      <c r="WFA4" s="569"/>
      <c r="WFB4" s="569"/>
      <c r="WFC4" s="569"/>
      <c r="WFE4" s="570"/>
      <c r="WFF4" s="570"/>
      <c r="WFG4" s="570"/>
      <c r="WFH4" s="570"/>
      <c r="WFI4" s="571"/>
      <c r="WFJ4" s="571"/>
      <c r="WFK4" s="571"/>
      <c r="WFL4" s="571"/>
      <c r="WFM4" s="571"/>
      <c r="WFN4" s="571"/>
      <c r="WFO4" s="567"/>
      <c r="WFP4" s="567"/>
      <c r="WFQ4" s="567"/>
      <c r="WFR4" s="567"/>
      <c r="WFS4" s="567"/>
      <c r="WFT4" s="567"/>
      <c r="WFU4" s="567"/>
      <c r="WFV4" s="567"/>
      <c r="WFW4" s="568"/>
      <c r="WFX4" s="568"/>
      <c r="WFY4" s="569"/>
      <c r="WFZ4" s="569"/>
      <c r="WGA4" s="569"/>
      <c r="WGB4" s="569"/>
      <c r="WGC4" s="569"/>
      <c r="WGE4" s="570"/>
      <c r="WGF4" s="570"/>
      <c r="WGG4" s="570"/>
      <c r="WGH4" s="570"/>
      <c r="WGI4" s="571"/>
      <c r="WGJ4" s="571"/>
      <c r="WGK4" s="571"/>
      <c r="WGL4" s="571"/>
      <c r="WGM4" s="571"/>
      <c r="WGN4" s="571"/>
      <c r="WGO4" s="567"/>
      <c r="WGP4" s="567"/>
      <c r="WGQ4" s="567"/>
      <c r="WGR4" s="567"/>
      <c r="WGS4" s="567"/>
      <c r="WGT4" s="567"/>
      <c r="WGU4" s="567"/>
      <c r="WGV4" s="567"/>
      <c r="WGW4" s="568"/>
      <c r="WGX4" s="568"/>
      <c r="WGY4" s="569"/>
      <c r="WGZ4" s="569"/>
      <c r="WHA4" s="569"/>
      <c r="WHB4" s="569"/>
      <c r="WHC4" s="569"/>
      <c r="WHE4" s="570"/>
      <c r="WHF4" s="570"/>
      <c r="WHG4" s="570"/>
      <c r="WHH4" s="570"/>
      <c r="WHI4" s="571"/>
      <c r="WHJ4" s="571"/>
      <c r="WHK4" s="571"/>
      <c r="WHL4" s="571"/>
      <c r="WHM4" s="571"/>
      <c r="WHN4" s="571"/>
      <c r="WHO4" s="567"/>
      <c r="WHP4" s="567"/>
      <c r="WHQ4" s="567"/>
      <c r="WHR4" s="567"/>
      <c r="WHS4" s="567"/>
      <c r="WHT4" s="567"/>
      <c r="WHU4" s="567"/>
      <c r="WHV4" s="567"/>
      <c r="WHW4" s="568"/>
      <c r="WHX4" s="568"/>
      <c r="WHY4" s="569"/>
      <c r="WHZ4" s="569"/>
      <c r="WIA4" s="569"/>
      <c r="WIB4" s="569"/>
      <c r="WIC4" s="569"/>
      <c r="WIE4" s="570"/>
      <c r="WIF4" s="570"/>
      <c r="WIG4" s="570"/>
      <c r="WIH4" s="570"/>
      <c r="WII4" s="571"/>
      <c r="WIJ4" s="571"/>
      <c r="WIK4" s="571"/>
      <c r="WIL4" s="571"/>
      <c r="WIM4" s="571"/>
      <c r="WIN4" s="571"/>
      <c r="WIO4" s="567"/>
      <c r="WIP4" s="567"/>
      <c r="WIQ4" s="567"/>
      <c r="WIR4" s="567"/>
      <c r="WIS4" s="567"/>
      <c r="WIT4" s="567"/>
      <c r="WIU4" s="567"/>
      <c r="WIV4" s="567"/>
      <c r="WIW4" s="568"/>
      <c r="WIX4" s="568"/>
      <c r="WIY4" s="569"/>
      <c r="WIZ4" s="569"/>
      <c r="WJA4" s="569"/>
      <c r="WJB4" s="569"/>
      <c r="WJC4" s="569"/>
      <c r="WJE4" s="570"/>
      <c r="WJF4" s="570"/>
      <c r="WJG4" s="570"/>
      <c r="WJH4" s="570"/>
      <c r="WJI4" s="571"/>
      <c r="WJJ4" s="571"/>
      <c r="WJK4" s="571"/>
      <c r="WJL4" s="571"/>
      <c r="WJM4" s="571"/>
      <c r="WJN4" s="571"/>
      <c r="WJO4" s="567"/>
      <c r="WJP4" s="567"/>
      <c r="WJQ4" s="567"/>
      <c r="WJR4" s="567"/>
      <c r="WJS4" s="567"/>
      <c r="WJT4" s="567"/>
      <c r="WJU4" s="567"/>
      <c r="WJV4" s="567"/>
      <c r="WJW4" s="568"/>
      <c r="WJX4" s="568"/>
      <c r="WJY4" s="569"/>
      <c r="WJZ4" s="569"/>
      <c r="WKA4" s="569"/>
      <c r="WKB4" s="569"/>
      <c r="WKC4" s="569"/>
      <c r="WKE4" s="570"/>
      <c r="WKF4" s="570"/>
      <c r="WKG4" s="570"/>
      <c r="WKH4" s="570"/>
      <c r="WKI4" s="571"/>
      <c r="WKJ4" s="571"/>
      <c r="WKK4" s="571"/>
      <c r="WKL4" s="571"/>
      <c r="WKM4" s="571"/>
      <c r="WKN4" s="571"/>
      <c r="WKO4" s="567"/>
      <c r="WKP4" s="567"/>
      <c r="WKQ4" s="567"/>
      <c r="WKR4" s="567"/>
      <c r="WKS4" s="567"/>
      <c r="WKT4" s="567"/>
      <c r="WKU4" s="567"/>
      <c r="WKV4" s="567"/>
      <c r="WKW4" s="568"/>
      <c r="WKX4" s="568"/>
      <c r="WKY4" s="569"/>
      <c r="WKZ4" s="569"/>
      <c r="WLA4" s="569"/>
      <c r="WLB4" s="569"/>
      <c r="WLC4" s="569"/>
      <c r="WLE4" s="570"/>
      <c r="WLF4" s="570"/>
      <c r="WLG4" s="570"/>
      <c r="WLH4" s="570"/>
      <c r="WLI4" s="571"/>
      <c r="WLJ4" s="571"/>
      <c r="WLK4" s="571"/>
      <c r="WLL4" s="571"/>
      <c r="WLM4" s="571"/>
      <c r="WLN4" s="571"/>
      <c r="WLO4" s="567"/>
      <c r="WLP4" s="567"/>
      <c r="WLQ4" s="567"/>
      <c r="WLR4" s="567"/>
      <c r="WLS4" s="567"/>
      <c r="WLT4" s="567"/>
      <c r="WLU4" s="567"/>
      <c r="WLV4" s="567"/>
      <c r="WLW4" s="568"/>
      <c r="WLX4" s="568"/>
      <c r="WLY4" s="569"/>
      <c r="WLZ4" s="569"/>
      <c r="WMA4" s="569"/>
      <c r="WMB4" s="569"/>
      <c r="WMC4" s="569"/>
      <c r="WME4" s="570"/>
      <c r="WMF4" s="570"/>
      <c r="WMG4" s="570"/>
      <c r="WMH4" s="570"/>
      <c r="WMI4" s="571"/>
      <c r="WMJ4" s="571"/>
      <c r="WMK4" s="571"/>
      <c r="WML4" s="571"/>
      <c r="WMM4" s="571"/>
      <c r="WMN4" s="571"/>
      <c r="WMO4" s="567"/>
      <c r="WMP4" s="567"/>
      <c r="WMQ4" s="567"/>
      <c r="WMR4" s="567"/>
      <c r="WMS4" s="567"/>
      <c r="WMT4" s="567"/>
      <c r="WMU4" s="567"/>
      <c r="WMV4" s="567"/>
      <c r="WMW4" s="568"/>
      <c r="WMX4" s="568"/>
      <c r="WMY4" s="569"/>
      <c r="WMZ4" s="569"/>
      <c r="WNA4" s="569"/>
      <c r="WNB4" s="569"/>
      <c r="WNC4" s="569"/>
      <c r="WNE4" s="570"/>
      <c r="WNF4" s="570"/>
      <c r="WNG4" s="570"/>
      <c r="WNH4" s="570"/>
      <c r="WNI4" s="571"/>
      <c r="WNJ4" s="571"/>
      <c r="WNK4" s="571"/>
      <c r="WNL4" s="571"/>
      <c r="WNM4" s="571"/>
      <c r="WNN4" s="571"/>
      <c r="WNO4" s="567"/>
      <c r="WNP4" s="567"/>
      <c r="WNQ4" s="567"/>
      <c r="WNR4" s="567"/>
      <c r="WNS4" s="567"/>
      <c r="WNT4" s="567"/>
      <c r="WNU4" s="567"/>
      <c r="WNV4" s="567"/>
      <c r="WNW4" s="568"/>
      <c r="WNX4" s="568"/>
      <c r="WNY4" s="569"/>
      <c r="WNZ4" s="569"/>
      <c r="WOA4" s="569"/>
      <c r="WOB4" s="569"/>
      <c r="WOC4" s="569"/>
      <c r="WOE4" s="570"/>
      <c r="WOF4" s="570"/>
      <c r="WOG4" s="570"/>
      <c r="WOH4" s="570"/>
      <c r="WOI4" s="571"/>
      <c r="WOJ4" s="571"/>
      <c r="WOK4" s="571"/>
      <c r="WOL4" s="571"/>
      <c r="WOM4" s="571"/>
      <c r="WON4" s="571"/>
      <c r="WOO4" s="567"/>
      <c r="WOP4" s="567"/>
      <c r="WOQ4" s="567"/>
      <c r="WOR4" s="567"/>
      <c r="WOS4" s="567"/>
      <c r="WOT4" s="567"/>
      <c r="WOU4" s="567"/>
      <c r="WOV4" s="567"/>
      <c r="WOW4" s="568"/>
      <c r="WOX4" s="568"/>
      <c r="WOY4" s="569"/>
      <c r="WOZ4" s="569"/>
      <c r="WPA4" s="569"/>
      <c r="WPB4" s="569"/>
      <c r="WPC4" s="569"/>
      <c r="WPE4" s="570"/>
      <c r="WPF4" s="570"/>
      <c r="WPG4" s="570"/>
      <c r="WPH4" s="570"/>
      <c r="WPI4" s="571"/>
      <c r="WPJ4" s="571"/>
      <c r="WPK4" s="571"/>
      <c r="WPL4" s="571"/>
      <c r="WPM4" s="571"/>
      <c r="WPN4" s="571"/>
      <c r="WPO4" s="567"/>
      <c r="WPP4" s="567"/>
      <c r="WPQ4" s="567"/>
      <c r="WPR4" s="567"/>
      <c r="WPS4" s="567"/>
      <c r="WPT4" s="567"/>
      <c r="WPU4" s="567"/>
      <c r="WPV4" s="567"/>
      <c r="WPW4" s="568"/>
      <c r="WPX4" s="568"/>
      <c r="WPY4" s="569"/>
      <c r="WPZ4" s="569"/>
      <c r="WQA4" s="569"/>
      <c r="WQB4" s="569"/>
      <c r="WQC4" s="569"/>
      <c r="WQE4" s="570"/>
      <c r="WQF4" s="570"/>
      <c r="WQG4" s="570"/>
      <c r="WQH4" s="570"/>
      <c r="WQI4" s="571"/>
      <c r="WQJ4" s="571"/>
      <c r="WQK4" s="571"/>
      <c r="WQL4" s="571"/>
      <c r="WQM4" s="571"/>
      <c r="WQN4" s="571"/>
      <c r="WQO4" s="567"/>
      <c r="WQP4" s="567"/>
      <c r="WQQ4" s="567"/>
      <c r="WQR4" s="567"/>
      <c r="WQS4" s="567"/>
      <c r="WQT4" s="567"/>
      <c r="WQU4" s="567"/>
      <c r="WQV4" s="567"/>
      <c r="WQW4" s="568"/>
      <c r="WQX4" s="568"/>
      <c r="WQY4" s="569"/>
      <c r="WQZ4" s="569"/>
      <c r="WRA4" s="569"/>
      <c r="WRB4" s="569"/>
      <c r="WRC4" s="569"/>
      <c r="WRE4" s="570"/>
      <c r="WRF4" s="570"/>
      <c r="WRG4" s="570"/>
      <c r="WRH4" s="570"/>
      <c r="WRI4" s="571"/>
      <c r="WRJ4" s="571"/>
      <c r="WRK4" s="571"/>
      <c r="WRL4" s="571"/>
      <c r="WRM4" s="571"/>
      <c r="WRN4" s="571"/>
      <c r="WRO4" s="567"/>
      <c r="WRP4" s="567"/>
      <c r="WRQ4" s="567"/>
      <c r="WRR4" s="567"/>
      <c r="WRS4" s="567"/>
      <c r="WRT4" s="567"/>
      <c r="WRU4" s="567"/>
      <c r="WRV4" s="567"/>
      <c r="WRW4" s="568"/>
      <c r="WRX4" s="568"/>
      <c r="WRY4" s="569"/>
      <c r="WRZ4" s="569"/>
      <c r="WSA4" s="569"/>
      <c r="WSB4" s="569"/>
      <c r="WSC4" s="569"/>
      <c r="WSE4" s="570"/>
      <c r="WSF4" s="570"/>
      <c r="WSG4" s="570"/>
      <c r="WSH4" s="570"/>
      <c r="WSI4" s="571"/>
      <c r="WSJ4" s="571"/>
      <c r="WSK4" s="571"/>
      <c r="WSL4" s="571"/>
      <c r="WSM4" s="571"/>
      <c r="WSN4" s="571"/>
      <c r="WSO4" s="567"/>
      <c r="WSP4" s="567"/>
      <c r="WSQ4" s="567"/>
      <c r="WSR4" s="567"/>
      <c r="WSS4" s="567"/>
      <c r="WST4" s="567"/>
      <c r="WSU4" s="567"/>
      <c r="WSV4" s="567"/>
      <c r="WSW4" s="568"/>
      <c r="WSX4" s="568"/>
      <c r="WSY4" s="569"/>
      <c r="WSZ4" s="569"/>
      <c r="WTA4" s="569"/>
      <c r="WTB4" s="569"/>
      <c r="WTC4" s="569"/>
      <c r="WTE4" s="570"/>
      <c r="WTF4" s="570"/>
      <c r="WTG4" s="570"/>
      <c r="WTH4" s="570"/>
      <c r="WTI4" s="571"/>
      <c r="WTJ4" s="571"/>
      <c r="WTK4" s="571"/>
      <c r="WTL4" s="571"/>
      <c r="WTM4" s="571"/>
      <c r="WTN4" s="571"/>
      <c r="WTO4" s="567"/>
      <c r="WTP4" s="567"/>
      <c r="WTQ4" s="567"/>
      <c r="WTR4" s="567"/>
      <c r="WTS4" s="567"/>
      <c r="WTT4" s="567"/>
      <c r="WTU4" s="567"/>
      <c r="WTV4" s="567"/>
      <c r="WTW4" s="568"/>
      <c r="WTX4" s="568"/>
      <c r="WTY4" s="569"/>
      <c r="WTZ4" s="569"/>
      <c r="WUA4" s="569"/>
      <c r="WUB4" s="569"/>
      <c r="WUC4" s="569"/>
      <c r="WUE4" s="570"/>
      <c r="WUF4" s="570"/>
      <c r="WUG4" s="570"/>
      <c r="WUH4" s="570"/>
      <c r="WUI4" s="571"/>
      <c r="WUJ4" s="571"/>
      <c r="WUK4" s="571"/>
      <c r="WUL4" s="571"/>
      <c r="WUM4" s="571"/>
      <c r="WUN4" s="571"/>
      <c r="WUO4" s="567"/>
      <c r="WUP4" s="567"/>
      <c r="WUQ4" s="567"/>
      <c r="WUR4" s="567"/>
      <c r="WUS4" s="567"/>
      <c r="WUT4" s="567"/>
      <c r="WUU4" s="567"/>
      <c r="WUV4" s="567"/>
      <c r="WUW4" s="568"/>
      <c r="WUX4" s="568"/>
      <c r="WUY4" s="569"/>
      <c r="WUZ4" s="569"/>
      <c r="WVA4" s="569"/>
      <c r="WVB4" s="569"/>
      <c r="WVC4" s="569"/>
      <c r="WVE4" s="570"/>
      <c r="WVF4" s="570"/>
      <c r="WVG4" s="570"/>
      <c r="WVH4" s="570"/>
      <c r="WVI4" s="571"/>
      <c r="WVJ4" s="571"/>
      <c r="WVK4" s="571"/>
      <c r="WVL4" s="571"/>
      <c r="WVM4" s="571"/>
      <c r="WVN4" s="571"/>
      <c r="WVO4" s="567"/>
      <c r="WVP4" s="567"/>
      <c r="WVQ4" s="567"/>
      <c r="WVR4" s="567"/>
      <c r="WVS4" s="567"/>
      <c r="WVT4" s="567"/>
      <c r="WVU4" s="567"/>
      <c r="WVV4" s="567"/>
      <c r="WVW4" s="568"/>
      <c r="WVX4" s="568"/>
      <c r="WVY4" s="569"/>
      <c r="WVZ4" s="569"/>
      <c r="WWA4" s="569"/>
      <c r="WWB4" s="569"/>
      <c r="WWC4" s="569"/>
      <c r="WWE4" s="570"/>
      <c r="WWF4" s="570"/>
      <c r="WWG4" s="570"/>
      <c r="WWH4" s="570"/>
      <c r="WWI4" s="571"/>
      <c r="WWJ4" s="571"/>
      <c r="WWK4" s="571"/>
      <c r="WWL4" s="571"/>
      <c r="WWM4" s="571"/>
      <c r="WWN4" s="571"/>
      <c r="WWO4" s="567"/>
      <c r="WWP4" s="567"/>
      <c r="WWQ4" s="567"/>
      <c r="WWR4" s="567"/>
      <c r="WWS4" s="567"/>
      <c r="WWT4" s="567"/>
      <c r="WWU4" s="567"/>
      <c r="WWV4" s="567"/>
      <c r="WWW4" s="568"/>
      <c r="WWX4" s="568"/>
      <c r="WWY4" s="569"/>
      <c r="WWZ4" s="569"/>
      <c r="WXA4" s="569"/>
      <c r="WXB4" s="569"/>
      <c r="WXC4" s="569"/>
      <c r="WXE4" s="570"/>
      <c r="WXF4" s="570"/>
      <c r="WXG4" s="570"/>
      <c r="WXH4" s="570"/>
      <c r="WXI4" s="571"/>
      <c r="WXJ4" s="571"/>
      <c r="WXK4" s="571"/>
      <c r="WXL4" s="571"/>
      <c r="WXM4" s="571"/>
      <c r="WXN4" s="571"/>
      <c r="WXO4" s="567"/>
      <c r="WXP4" s="567"/>
      <c r="WXQ4" s="567"/>
      <c r="WXR4" s="567"/>
      <c r="WXS4" s="567"/>
      <c r="WXT4" s="567"/>
      <c r="WXU4" s="567"/>
      <c r="WXV4" s="567"/>
      <c r="WXW4" s="568"/>
      <c r="WXX4" s="568"/>
      <c r="WXY4" s="569"/>
      <c r="WXZ4" s="569"/>
      <c r="WYA4" s="569"/>
      <c r="WYB4" s="569"/>
      <c r="WYC4" s="569"/>
      <c r="WYE4" s="570"/>
      <c r="WYF4" s="570"/>
      <c r="WYG4" s="570"/>
      <c r="WYH4" s="570"/>
      <c r="WYI4" s="571"/>
      <c r="WYJ4" s="571"/>
      <c r="WYK4" s="571"/>
      <c r="WYL4" s="571"/>
      <c r="WYM4" s="571"/>
      <c r="WYN4" s="571"/>
      <c r="WYO4" s="567"/>
      <c r="WYP4" s="567"/>
      <c r="WYQ4" s="567"/>
      <c r="WYR4" s="567"/>
      <c r="WYS4" s="567"/>
      <c r="WYT4" s="567"/>
      <c r="WYU4" s="567"/>
      <c r="WYV4" s="567"/>
      <c r="WYW4" s="568"/>
      <c r="WYX4" s="568"/>
      <c r="WYY4" s="569"/>
      <c r="WYZ4" s="569"/>
      <c r="WZA4" s="569"/>
      <c r="WZB4" s="569"/>
      <c r="WZC4" s="569"/>
      <c r="WZE4" s="570"/>
      <c r="WZF4" s="570"/>
      <c r="WZG4" s="570"/>
      <c r="WZH4" s="570"/>
      <c r="WZI4" s="571"/>
      <c r="WZJ4" s="571"/>
      <c r="WZK4" s="571"/>
      <c r="WZL4" s="571"/>
      <c r="WZM4" s="571"/>
      <c r="WZN4" s="571"/>
      <c r="WZO4" s="567"/>
      <c r="WZP4" s="567"/>
      <c r="WZQ4" s="567"/>
      <c r="WZR4" s="567"/>
      <c r="WZS4" s="567"/>
      <c r="WZT4" s="567"/>
      <c r="WZU4" s="567"/>
      <c r="WZV4" s="567"/>
      <c r="WZW4" s="568"/>
      <c r="WZX4" s="568"/>
      <c r="WZY4" s="569"/>
      <c r="WZZ4" s="569"/>
      <c r="XAA4" s="569"/>
      <c r="XAB4" s="569"/>
      <c r="XAC4" s="569"/>
      <c r="XAE4" s="570"/>
      <c r="XAF4" s="570"/>
      <c r="XAG4" s="570"/>
      <c r="XAH4" s="570"/>
      <c r="XAI4" s="571"/>
      <c r="XAJ4" s="571"/>
      <c r="XAK4" s="571"/>
      <c r="XAL4" s="571"/>
      <c r="XAM4" s="571"/>
      <c r="XAN4" s="571"/>
      <c r="XAO4" s="567"/>
      <c r="XAP4" s="567"/>
      <c r="XAQ4" s="567"/>
      <c r="XAR4" s="567"/>
      <c r="XAS4" s="567"/>
      <c r="XAT4" s="567"/>
      <c r="XAU4" s="567"/>
      <c r="XAV4" s="567"/>
      <c r="XAW4" s="568"/>
      <c r="XAX4" s="568"/>
      <c r="XAY4" s="569"/>
      <c r="XAZ4" s="569"/>
      <c r="XBA4" s="569"/>
      <c r="XBB4" s="569"/>
      <c r="XBC4" s="569"/>
      <c r="XBE4" s="570"/>
      <c r="XBF4" s="570"/>
      <c r="XBG4" s="570"/>
      <c r="XBH4" s="570"/>
      <c r="XBI4" s="571"/>
      <c r="XBJ4" s="571"/>
      <c r="XBK4" s="571"/>
      <c r="XBL4" s="571"/>
      <c r="XBM4" s="571"/>
      <c r="XBN4" s="571"/>
      <c r="XBO4" s="567"/>
      <c r="XBP4" s="567"/>
      <c r="XBQ4" s="567"/>
      <c r="XBR4" s="567"/>
      <c r="XBS4" s="567"/>
      <c r="XBT4" s="567"/>
      <c r="XBU4" s="567"/>
      <c r="XBV4" s="567"/>
      <c r="XBW4" s="568"/>
      <c r="XBX4" s="568"/>
      <c r="XBY4" s="569"/>
      <c r="XBZ4" s="569"/>
      <c r="XCA4" s="569"/>
      <c r="XCB4" s="569"/>
      <c r="XCC4" s="569"/>
      <c r="XCE4" s="570"/>
      <c r="XCF4" s="570"/>
      <c r="XCG4" s="570"/>
      <c r="XCH4" s="570"/>
      <c r="XCI4" s="571"/>
      <c r="XCJ4" s="571"/>
      <c r="XCK4" s="571"/>
      <c r="XCL4" s="571"/>
      <c r="XCM4" s="571"/>
      <c r="XCN4" s="571"/>
      <c r="XCO4" s="567"/>
      <c r="XCP4" s="567"/>
      <c r="XCQ4" s="567"/>
      <c r="XCR4" s="567"/>
      <c r="XCS4" s="567"/>
      <c r="XCT4" s="567"/>
      <c r="XCU4" s="567"/>
      <c r="XCV4" s="567"/>
      <c r="XCW4" s="568"/>
      <c r="XCX4" s="568"/>
      <c r="XCY4" s="569"/>
      <c r="XCZ4" s="569"/>
      <c r="XDA4" s="569"/>
      <c r="XDB4" s="569"/>
      <c r="XDC4" s="569"/>
      <c r="XDE4" s="570"/>
      <c r="XDF4" s="570"/>
      <c r="XDG4" s="570"/>
      <c r="XDH4" s="570"/>
      <c r="XDI4" s="571"/>
      <c r="XDJ4" s="571"/>
      <c r="XDK4" s="571"/>
      <c r="XDL4" s="571"/>
      <c r="XDM4" s="571"/>
      <c r="XDN4" s="571"/>
      <c r="XDO4" s="567"/>
      <c r="XDP4" s="567"/>
      <c r="XDQ4" s="567"/>
      <c r="XDR4" s="567"/>
      <c r="XDS4" s="567"/>
      <c r="XDT4" s="567"/>
      <c r="XDU4" s="567"/>
      <c r="XDV4" s="567"/>
      <c r="XDW4" s="568"/>
      <c r="XDX4" s="568"/>
      <c r="XDY4" s="569"/>
      <c r="XDZ4" s="569"/>
      <c r="XEA4" s="569"/>
      <c r="XEB4" s="569"/>
      <c r="XEC4" s="569"/>
      <c r="XEE4" s="570"/>
      <c r="XEF4" s="570"/>
      <c r="XEG4" s="570"/>
      <c r="XEH4" s="570"/>
      <c r="XEI4" s="571"/>
      <c r="XEJ4" s="571"/>
      <c r="XEK4" s="571"/>
      <c r="XEL4" s="571"/>
      <c r="XEM4" s="571"/>
      <c r="XEN4" s="571"/>
      <c r="XEO4" s="567"/>
      <c r="XEP4" s="567"/>
      <c r="XEQ4" s="567"/>
      <c r="XER4" s="567"/>
      <c r="XES4" s="567"/>
      <c r="XET4" s="567"/>
      <c r="XEU4" s="567"/>
      <c r="XEV4" s="567"/>
      <c r="XEW4" s="568"/>
      <c r="XEX4" s="568"/>
      <c r="XEY4" s="569"/>
      <c r="XEZ4" s="569"/>
      <c r="XFA4" s="569"/>
      <c r="XFB4" s="569"/>
      <c r="XFC4" s="569"/>
    </row>
    <row r="5" spans="1:3071 3073:16383" s="163" customFormat="1" ht="59.25" customHeight="1" x14ac:dyDescent="0.25">
      <c r="A5" s="292" t="s">
        <v>8</v>
      </c>
      <c r="B5" s="293" t="s">
        <v>9</v>
      </c>
      <c r="C5" s="294" t="s">
        <v>10</v>
      </c>
      <c r="D5" s="295" t="s">
        <v>11</v>
      </c>
      <c r="E5" s="296" t="s">
        <v>12</v>
      </c>
      <c r="F5" s="297" t="s">
        <v>13</v>
      </c>
      <c r="G5" s="296" t="s">
        <v>14</v>
      </c>
      <c r="H5" s="296" t="s">
        <v>1211</v>
      </c>
      <c r="I5" s="297" t="s">
        <v>15</v>
      </c>
      <c r="J5" s="298" t="s">
        <v>16</v>
      </c>
      <c r="K5" s="298" t="s">
        <v>17</v>
      </c>
      <c r="L5" s="299" t="s">
        <v>3</v>
      </c>
      <c r="M5" s="299" t="s">
        <v>18</v>
      </c>
      <c r="N5" s="300" t="s">
        <v>19</v>
      </c>
      <c r="O5" s="301" t="s">
        <v>20</v>
      </c>
      <c r="P5" s="166" t="s">
        <v>21</v>
      </c>
      <c r="Q5" s="323" t="s">
        <v>1232</v>
      </c>
      <c r="R5" s="299" t="s">
        <v>22</v>
      </c>
      <c r="S5" s="299" t="s">
        <v>23</v>
      </c>
      <c r="T5" s="299" t="s">
        <v>24</v>
      </c>
      <c r="U5" s="387" t="s">
        <v>25</v>
      </c>
      <c r="V5" s="388" t="s">
        <v>26</v>
      </c>
      <c r="W5" s="302" t="s">
        <v>27</v>
      </c>
      <c r="X5" s="302" t="s">
        <v>1240</v>
      </c>
      <c r="Y5" s="302" t="s">
        <v>1241</v>
      </c>
      <c r="Z5" s="303" t="s">
        <v>28</v>
      </c>
      <c r="AA5" s="303" t="s">
        <v>29</v>
      </c>
      <c r="AB5" s="304" t="s">
        <v>30</v>
      </c>
      <c r="AC5" s="305" t="s">
        <v>31</v>
      </c>
      <c r="AD5" s="327" t="s">
        <v>1175</v>
      </c>
      <c r="AE5" s="173"/>
      <c r="AF5" s="173"/>
      <c r="AG5" s="173"/>
      <c r="AH5" s="173"/>
      <c r="AI5" s="173"/>
      <c r="AJ5" s="173"/>
      <c r="AK5" s="173"/>
      <c r="AL5" s="173"/>
      <c r="AM5" s="173"/>
      <c r="AN5" s="173"/>
      <c r="AO5" s="173"/>
      <c r="AP5" s="173"/>
      <c r="AQ5" s="173"/>
      <c r="AR5" s="173"/>
      <c r="AS5" s="173"/>
      <c r="AT5" s="173"/>
      <c r="AU5" s="173"/>
      <c r="AV5" s="173"/>
      <c r="AW5" s="173"/>
      <c r="AX5" s="173"/>
      <c r="AY5" s="173"/>
      <c r="AZ5" s="173"/>
      <c r="BA5" s="173"/>
      <c r="BB5" s="173"/>
      <c r="BC5" s="173"/>
      <c r="BD5" s="165"/>
      <c r="BE5" s="173"/>
      <c r="BF5" s="173"/>
      <c r="BG5" s="173"/>
      <c r="BH5" s="173"/>
      <c r="BI5" s="173"/>
      <c r="BJ5" s="173"/>
      <c r="BK5" s="173"/>
      <c r="BL5" s="173"/>
      <c r="BM5" s="173"/>
      <c r="BN5" s="173"/>
      <c r="BO5" s="173"/>
      <c r="BP5" s="173"/>
      <c r="BQ5" s="173"/>
      <c r="BR5" s="173"/>
      <c r="BS5" s="173"/>
      <c r="BT5" s="173"/>
      <c r="BU5" s="173"/>
      <c r="BV5" s="173"/>
      <c r="BW5" s="173"/>
      <c r="BX5" s="173"/>
      <c r="BY5" s="173"/>
      <c r="BZ5" s="173"/>
      <c r="CA5" s="173"/>
      <c r="CB5" s="173"/>
      <c r="CC5" s="173"/>
      <c r="CD5" s="165"/>
      <c r="CE5" s="173"/>
      <c r="CF5" s="173"/>
      <c r="CG5" s="173"/>
      <c r="CH5" s="173"/>
      <c r="CI5" s="173"/>
      <c r="CJ5" s="173"/>
      <c r="CK5" s="173"/>
      <c r="CL5" s="173"/>
      <c r="CM5" s="173"/>
      <c r="CN5" s="173"/>
      <c r="CO5" s="173"/>
      <c r="CP5" s="173"/>
      <c r="CQ5" s="173"/>
      <c r="CR5" s="173"/>
      <c r="CS5" s="173"/>
      <c r="CT5" s="173"/>
      <c r="CU5" s="173"/>
      <c r="CV5" s="173"/>
      <c r="CW5" s="173"/>
      <c r="CX5" s="173"/>
      <c r="CY5" s="173"/>
      <c r="CZ5" s="173"/>
      <c r="DA5" s="173"/>
      <c r="DB5" s="173"/>
      <c r="DC5" s="173"/>
      <c r="DD5" s="165"/>
      <c r="DE5" s="173"/>
      <c r="DF5" s="173"/>
      <c r="DG5" s="173"/>
      <c r="DH5" s="173"/>
      <c r="DI5" s="173"/>
      <c r="DJ5" s="173"/>
      <c r="DK5" s="173"/>
      <c r="DL5" s="173"/>
      <c r="DM5" s="173"/>
      <c r="DN5" s="173"/>
      <c r="DO5" s="173"/>
      <c r="DP5" s="173"/>
      <c r="DQ5" s="173"/>
      <c r="DR5" s="173"/>
      <c r="DS5" s="173"/>
      <c r="DT5" s="173"/>
      <c r="DU5" s="173"/>
      <c r="DV5" s="173"/>
      <c r="DW5" s="173"/>
      <c r="DX5" s="173"/>
      <c r="DY5" s="173"/>
      <c r="DZ5" s="173"/>
      <c r="EA5" s="173"/>
      <c r="EB5" s="173"/>
      <c r="EC5" s="173"/>
      <c r="ED5" s="165"/>
      <c r="EE5" s="173"/>
      <c r="EF5" s="173"/>
      <c r="EG5" s="173"/>
      <c r="EH5" s="173"/>
      <c r="EI5" s="173"/>
      <c r="EJ5" s="173"/>
      <c r="EK5" s="173"/>
      <c r="EL5" s="173"/>
      <c r="EM5" s="173"/>
      <c r="EN5" s="173"/>
      <c r="EO5" s="173"/>
      <c r="EP5" s="173"/>
      <c r="EQ5" s="173"/>
      <c r="ER5" s="173"/>
      <c r="ES5" s="173"/>
      <c r="ET5" s="173"/>
      <c r="EU5" s="173"/>
      <c r="EV5" s="173"/>
      <c r="EW5" s="173"/>
      <c r="EX5" s="173"/>
      <c r="EY5" s="173"/>
      <c r="EZ5" s="173"/>
      <c r="FA5" s="173"/>
      <c r="FB5" s="173"/>
      <c r="FC5" s="173"/>
      <c r="FD5" s="165"/>
      <c r="FE5" s="173"/>
      <c r="FF5" s="173"/>
      <c r="FG5" s="173"/>
      <c r="FH5" s="173"/>
      <c r="FI5" s="173"/>
      <c r="FJ5" s="173"/>
      <c r="FK5" s="173"/>
      <c r="FL5" s="173"/>
      <c r="FM5" s="173"/>
      <c r="FN5" s="173"/>
      <c r="FO5" s="173"/>
      <c r="FP5" s="173"/>
      <c r="FQ5" s="173"/>
      <c r="FR5" s="173"/>
      <c r="FS5" s="173"/>
      <c r="FT5" s="173"/>
      <c r="FU5" s="173"/>
      <c r="FV5" s="173"/>
      <c r="FW5" s="173"/>
      <c r="FX5" s="173"/>
      <c r="FY5" s="173"/>
      <c r="FZ5" s="173"/>
      <c r="GA5" s="173"/>
      <c r="GB5" s="173"/>
      <c r="GC5" s="173"/>
      <c r="GE5" s="287"/>
      <c r="GF5" s="287"/>
      <c r="GG5" s="287"/>
      <c r="GH5" s="287"/>
      <c r="GI5" s="289"/>
      <c r="GJ5" s="289"/>
      <c r="GK5" s="289"/>
      <c r="GL5" s="289"/>
      <c r="GM5" s="288"/>
      <c r="GN5" s="288"/>
      <c r="GO5" s="174"/>
      <c r="GP5" s="174"/>
      <c r="GQ5" s="174"/>
      <c r="GR5" s="174"/>
      <c r="GS5" s="174"/>
      <c r="GT5" s="174"/>
      <c r="GU5" s="174"/>
      <c r="GV5" s="174"/>
      <c r="GW5" s="291"/>
      <c r="GX5" s="291"/>
      <c r="GY5" s="290"/>
      <c r="GZ5" s="290"/>
      <c r="HA5" s="290"/>
      <c r="HB5" s="290"/>
      <c r="HC5" s="290"/>
      <c r="HE5" s="287"/>
      <c r="HF5" s="287"/>
      <c r="HG5" s="287"/>
      <c r="HH5" s="287"/>
      <c r="HI5" s="289"/>
      <c r="HJ5" s="289"/>
      <c r="HK5" s="289"/>
      <c r="HL5" s="289"/>
      <c r="HM5" s="288"/>
      <c r="HN5" s="288"/>
      <c r="HO5" s="174"/>
      <c r="HP5" s="174"/>
      <c r="HQ5" s="174"/>
      <c r="HR5" s="174"/>
      <c r="HS5" s="174"/>
      <c r="HT5" s="174"/>
      <c r="HU5" s="174"/>
      <c r="HV5" s="174"/>
      <c r="HW5" s="291"/>
      <c r="HX5" s="291"/>
      <c r="HY5" s="290"/>
      <c r="HZ5" s="290"/>
      <c r="IA5" s="290"/>
      <c r="IB5" s="290"/>
      <c r="IC5" s="290"/>
      <c r="IE5" s="287"/>
      <c r="IF5" s="287"/>
      <c r="IG5" s="287"/>
      <c r="IH5" s="287"/>
      <c r="II5" s="289"/>
      <c r="IJ5" s="289"/>
      <c r="IK5" s="289"/>
      <c r="IL5" s="289"/>
      <c r="IM5" s="288"/>
      <c r="IN5" s="288"/>
      <c r="IO5" s="174"/>
      <c r="IP5" s="174"/>
      <c r="IQ5" s="174"/>
      <c r="IR5" s="174"/>
      <c r="IS5" s="174"/>
      <c r="IT5" s="174"/>
      <c r="IU5" s="174"/>
      <c r="IV5" s="174"/>
      <c r="IW5" s="291"/>
      <c r="IX5" s="291"/>
      <c r="IY5" s="290"/>
      <c r="IZ5" s="290"/>
      <c r="JA5" s="290"/>
      <c r="JB5" s="290"/>
      <c r="JC5" s="290"/>
      <c r="JE5" s="287"/>
      <c r="JF5" s="287"/>
      <c r="JG5" s="287"/>
      <c r="JH5" s="287"/>
      <c r="JI5" s="289"/>
      <c r="JJ5" s="289"/>
      <c r="JK5" s="289"/>
      <c r="JL5" s="289"/>
      <c r="JM5" s="288"/>
      <c r="JN5" s="288"/>
      <c r="JO5" s="174"/>
      <c r="JP5" s="174"/>
      <c r="JQ5" s="174"/>
      <c r="JR5" s="174"/>
      <c r="JS5" s="174"/>
      <c r="JT5" s="174"/>
      <c r="JU5" s="174"/>
      <c r="JV5" s="174"/>
      <c r="JW5" s="291"/>
      <c r="JX5" s="291"/>
      <c r="JY5" s="290"/>
      <c r="JZ5" s="290"/>
      <c r="KA5" s="290"/>
      <c r="KB5" s="290"/>
      <c r="KC5" s="290"/>
      <c r="KE5" s="287"/>
      <c r="KF5" s="287"/>
      <c r="KG5" s="287"/>
      <c r="KH5" s="287"/>
      <c r="KI5" s="289"/>
      <c r="KJ5" s="289"/>
      <c r="KK5" s="289"/>
      <c r="KL5" s="289"/>
      <c r="KM5" s="288"/>
      <c r="KN5" s="288"/>
      <c r="KO5" s="174"/>
      <c r="KP5" s="174"/>
      <c r="KQ5" s="174"/>
      <c r="KR5" s="174"/>
      <c r="KS5" s="174"/>
      <c r="KT5" s="174"/>
      <c r="KU5" s="174"/>
      <c r="KV5" s="174"/>
      <c r="KW5" s="291"/>
      <c r="KX5" s="291"/>
      <c r="KY5" s="290"/>
      <c r="KZ5" s="290"/>
      <c r="LA5" s="290"/>
      <c r="LB5" s="290"/>
      <c r="LC5" s="290"/>
      <c r="LE5" s="287"/>
      <c r="LF5" s="287"/>
      <c r="LG5" s="287"/>
      <c r="LH5" s="287"/>
      <c r="LI5" s="289"/>
      <c r="LJ5" s="289"/>
      <c r="LK5" s="289"/>
      <c r="LL5" s="289"/>
      <c r="LM5" s="288"/>
      <c r="LN5" s="288"/>
      <c r="LO5" s="174"/>
      <c r="LP5" s="174"/>
      <c r="LQ5" s="174"/>
      <c r="LR5" s="174"/>
      <c r="LS5" s="174"/>
      <c r="LT5" s="174"/>
      <c r="LU5" s="174"/>
      <c r="LV5" s="174"/>
      <c r="LW5" s="291"/>
      <c r="LX5" s="291"/>
      <c r="LY5" s="290"/>
      <c r="LZ5" s="290"/>
      <c r="MA5" s="290"/>
      <c r="MB5" s="290"/>
      <c r="MC5" s="290"/>
      <c r="ME5" s="287"/>
      <c r="MF5" s="287"/>
      <c r="MG5" s="287"/>
      <c r="MH5" s="287"/>
      <c r="MI5" s="289"/>
      <c r="MJ5" s="289"/>
      <c r="MK5" s="289"/>
      <c r="ML5" s="289"/>
      <c r="MM5" s="288"/>
      <c r="MN5" s="288"/>
      <c r="MO5" s="174"/>
      <c r="MP5" s="174"/>
      <c r="MQ5" s="174"/>
      <c r="MR5" s="174"/>
      <c r="MS5" s="174"/>
      <c r="MT5" s="174"/>
      <c r="MU5" s="174"/>
      <c r="MV5" s="174"/>
      <c r="MW5" s="291"/>
      <c r="MX5" s="291"/>
      <c r="MY5" s="290"/>
      <c r="MZ5" s="290"/>
      <c r="NA5" s="290"/>
      <c r="NB5" s="290"/>
      <c r="NC5" s="290"/>
      <c r="NE5" s="287"/>
      <c r="NF5" s="287"/>
      <c r="NG5" s="287"/>
      <c r="NH5" s="287"/>
      <c r="NI5" s="289"/>
      <c r="NJ5" s="289"/>
      <c r="NK5" s="289"/>
      <c r="NL5" s="289"/>
      <c r="NM5" s="288"/>
      <c r="NN5" s="288"/>
      <c r="NO5" s="174"/>
      <c r="NP5" s="174"/>
      <c r="NQ5" s="174"/>
      <c r="NR5" s="174"/>
      <c r="NS5" s="174"/>
      <c r="NT5" s="174"/>
      <c r="NU5" s="174"/>
      <c r="NV5" s="174"/>
      <c r="NW5" s="291"/>
      <c r="NX5" s="291"/>
      <c r="NY5" s="290"/>
      <c r="NZ5" s="290"/>
      <c r="OA5" s="290"/>
      <c r="OB5" s="290"/>
      <c r="OC5" s="290"/>
      <c r="OE5" s="287"/>
      <c r="OF5" s="287"/>
      <c r="OG5" s="287"/>
      <c r="OH5" s="287"/>
      <c r="OI5" s="289"/>
      <c r="OJ5" s="289"/>
      <c r="OK5" s="289"/>
      <c r="OL5" s="289"/>
      <c r="OM5" s="288"/>
      <c r="ON5" s="288"/>
      <c r="OO5" s="174"/>
      <c r="OP5" s="174"/>
      <c r="OQ5" s="174"/>
      <c r="OR5" s="174"/>
      <c r="OS5" s="174"/>
      <c r="OT5" s="174"/>
      <c r="OU5" s="174"/>
      <c r="OV5" s="174"/>
      <c r="OW5" s="291"/>
      <c r="OX5" s="291"/>
      <c r="OY5" s="290"/>
      <c r="OZ5" s="290"/>
      <c r="PA5" s="290"/>
      <c r="PB5" s="290"/>
      <c r="PC5" s="290"/>
      <c r="PE5" s="287"/>
      <c r="PF5" s="287"/>
      <c r="PG5" s="287"/>
      <c r="PH5" s="287"/>
      <c r="PI5" s="289"/>
      <c r="PJ5" s="289"/>
      <c r="PK5" s="289"/>
      <c r="PL5" s="289"/>
      <c r="PM5" s="288"/>
      <c r="PN5" s="288"/>
      <c r="PO5" s="174"/>
      <c r="PP5" s="174"/>
      <c r="PQ5" s="174"/>
      <c r="PR5" s="174"/>
      <c r="PS5" s="174"/>
      <c r="PT5" s="174"/>
      <c r="PU5" s="174"/>
      <c r="PV5" s="174"/>
      <c r="PW5" s="291"/>
      <c r="PX5" s="291"/>
      <c r="PY5" s="290"/>
      <c r="PZ5" s="290"/>
      <c r="QA5" s="290"/>
      <c r="QB5" s="290"/>
      <c r="QC5" s="290"/>
      <c r="QE5" s="287"/>
      <c r="QF5" s="287"/>
      <c r="QG5" s="287"/>
      <c r="QH5" s="287"/>
      <c r="QI5" s="289"/>
      <c r="QJ5" s="289"/>
      <c r="QK5" s="289"/>
      <c r="QL5" s="289"/>
      <c r="QM5" s="288"/>
      <c r="QN5" s="288"/>
      <c r="QO5" s="174"/>
      <c r="QP5" s="174"/>
      <c r="QQ5" s="174"/>
      <c r="QR5" s="174"/>
      <c r="QS5" s="174"/>
      <c r="QT5" s="174"/>
      <c r="QU5" s="174"/>
      <c r="QV5" s="174"/>
      <c r="QW5" s="291"/>
      <c r="QX5" s="291"/>
      <c r="QY5" s="290"/>
      <c r="QZ5" s="290"/>
      <c r="RA5" s="290"/>
      <c r="RB5" s="290"/>
      <c r="RC5" s="290"/>
      <c r="RE5" s="287"/>
      <c r="RF5" s="287"/>
      <c r="RG5" s="287"/>
      <c r="RH5" s="287"/>
      <c r="RI5" s="289"/>
      <c r="RJ5" s="289"/>
      <c r="RK5" s="289"/>
      <c r="RL5" s="289"/>
      <c r="RM5" s="288"/>
      <c r="RN5" s="288"/>
      <c r="RO5" s="174"/>
      <c r="RP5" s="174"/>
      <c r="RQ5" s="174"/>
      <c r="RR5" s="174"/>
      <c r="RS5" s="174"/>
      <c r="RT5" s="174"/>
      <c r="RU5" s="174"/>
      <c r="RV5" s="174"/>
      <c r="RW5" s="291"/>
      <c r="RX5" s="291"/>
      <c r="RY5" s="290"/>
      <c r="RZ5" s="290"/>
      <c r="SA5" s="290"/>
      <c r="SB5" s="290"/>
      <c r="SC5" s="290"/>
      <c r="SE5" s="287"/>
      <c r="SF5" s="287"/>
      <c r="SG5" s="287"/>
      <c r="SH5" s="287"/>
      <c r="SI5" s="289"/>
      <c r="SJ5" s="289"/>
      <c r="SK5" s="289"/>
      <c r="SL5" s="289"/>
      <c r="SM5" s="288"/>
      <c r="SN5" s="288"/>
      <c r="SO5" s="174"/>
      <c r="SP5" s="174"/>
      <c r="SQ5" s="174"/>
      <c r="SR5" s="174"/>
      <c r="SS5" s="174"/>
      <c r="ST5" s="174"/>
      <c r="SU5" s="174"/>
      <c r="SV5" s="174"/>
      <c r="SW5" s="291"/>
      <c r="SX5" s="291"/>
      <c r="SY5" s="290"/>
      <c r="SZ5" s="290"/>
      <c r="TA5" s="290"/>
      <c r="TB5" s="290"/>
      <c r="TC5" s="290"/>
      <c r="TE5" s="287"/>
      <c r="TF5" s="287"/>
      <c r="TG5" s="287"/>
      <c r="TH5" s="287"/>
      <c r="TI5" s="289"/>
      <c r="TJ5" s="289"/>
      <c r="TK5" s="289"/>
      <c r="TL5" s="289"/>
      <c r="TM5" s="288"/>
      <c r="TN5" s="288"/>
      <c r="TO5" s="174"/>
      <c r="TP5" s="174"/>
      <c r="TQ5" s="174"/>
      <c r="TR5" s="174"/>
      <c r="TS5" s="174"/>
      <c r="TT5" s="174"/>
      <c r="TU5" s="174"/>
      <c r="TV5" s="174"/>
      <c r="TW5" s="291"/>
      <c r="TX5" s="291"/>
      <c r="TY5" s="290"/>
      <c r="TZ5" s="290"/>
      <c r="UA5" s="290"/>
      <c r="UB5" s="290"/>
      <c r="UC5" s="290"/>
      <c r="UE5" s="287"/>
      <c r="UF5" s="287"/>
      <c r="UG5" s="287"/>
      <c r="UH5" s="287"/>
      <c r="UI5" s="289"/>
      <c r="UJ5" s="289"/>
      <c r="UK5" s="289"/>
      <c r="UL5" s="289"/>
      <c r="UM5" s="288"/>
      <c r="UN5" s="288"/>
      <c r="UO5" s="174"/>
      <c r="UP5" s="174"/>
      <c r="UQ5" s="174"/>
      <c r="UR5" s="174"/>
      <c r="US5" s="174"/>
      <c r="UT5" s="174"/>
      <c r="UU5" s="174"/>
      <c r="UV5" s="174"/>
      <c r="UW5" s="291"/>
      <c r="UX5" s="291"/>
      <c r="UY5" s="290"/>
      <c r="UZ5" s="290"/>
      <c r="VA5" s="290"/>
      <c r="VB5" s="290"/>
      <c r="VC5" s="290"/>
      <c r="VE5" s="287"/>
      <c r="VF5" s="287"/>
      <c r="VG5" s="287"/>
      <c r="VH5" s="287"/>
      <c r="VI5" s="289"/>
      <c r="VJ5" s="289"/>
      <c r="VK5" s="289"/>
      <c r="VL5" s="289"/>
      <c r="VM5" s="288"/>
      <c r="VN5" s="288"/>
      <c r="VO5" s="174"/>
      <c r="VP5" s="174"/>
      <c r="VQ5" s="174"/>
      <c r="VR5" s="174"/>
      <c r="VS5" s="174"/>
      <c r="VT5" s="174"/>
      <c r="VU5" s="174"/>
      <c r="VV5" s="174"/>
      <c r="VW5" s="291"/>
      <c r="VX5" s="291"/>
      <c r="VY5" s="290"/>
      <c r="VZ5" s="290"/>
      <c r="WA5" s="290"/>
      <c r="WB5" s="290"/>
      <c r="WC5" s="290"/>
      <c r="WE5" s="287"/>
      <c r="WF5" s="287"/>
      <c r="WG5" s="287"/>
      <c r="WH5" s="287"/>
      <c r="WI5" s="289"/>
      <c r="WJ5" s="289"/>
      <c r="WK5" s="289"/>
      <c r="WL5" s="289"/>
      <c r="WM5" s="288"/>
      <c r="WN5" s="288"/>
      <c r="WO5" s="174"/>
      <c r="WP5" s="174"/>
      <c r="WQ5" s="174"/>
      <c r="WR5" s="174"/>
      <c r="WS5" s="174"/>
      <c r="WT5" s="174"/>
      <c r="WU5" s="174"/>
      <c r="WV5" s="174"/>
      <c r="WW5" s="291"/>
      <c r="WX5" s="291"/>
      <c r="WY5" s="290"/>
      <c r="WZ5" s="290"/>
      <c r="XA5" s="290"/>
      <c r="XB5" s="290"/>
      <c r="XC5" s="290"/>
      <c r="XE5" s="287"/>
      <c r="XF5" s="287"/>
      <c r="XG5" s="287"/>
      <c r="XH5" s="287"/>
      <c r="XI5" s="289"/>
      <c r="XJ5" s="289"/>
      <c r="XK5" s="289"/>
      <c r="XL5" s="289"/>
      <c r="XM5" s="288"/>
      <c r="XN5" s="288"/>
      <c r="XO5" s="174"/>
      <c r="XP5" s="174"/>
      <c r="XQ5" s="174"/>
      <c r="XR5" s="174"/>
      <c r="XS5" s="174"/>
      <c r="XT5" s="174"/>
      <c r="XU5" s="174"/>
      <c r="XV5" s="174"/>
      <c r="XW5" s="291"/>
      <c r="XX5" s="291"/>
      <c r="XY5" s="290"/>
      <c r="XZ5" s="290"/>
      <c r="YA5" s="290"/>
      <c r="YB5" s="290"/>
      <c r="YC5" s="290"/>
      <c r="YE5" s="287"/>
      <c r="YF5" s="287"/>
      <c r="YG5" s="287"/>
      <c r="YH5" s="287"/>
      <c r="YI5" s="289"/>
      <c r="YJ5" s="289"/>
      <c r="YK5" s="289"/>
      <c r="YL5" s="289"/>
      <c r="YM5" s="288"/>
      <c r="YN5" s="288"/>
      <c r="YO5" s="174"/>
      <c r="YP5" s="174"/>
      <c r="YQ5" s="174"/>
      <c r="YR5" s="174"/>
      <c r="YS5" s="174"/>
      <c r="YT5" s="174"/>
      <c r="YU5" s="174"/>
      <c r="YV5" s="174"/>
      <c r="YW5" s="291"/>
      <c r="YX5" s="291"/>
      <c r="YY5" s="290"/>
      <c r="YZ5" s="290"/>
      <c r="ZA5" s="290"/>
      <c r="ZB5" s="290"/>
      <c r="ZC5" s="290"/>
      <c r="ZE5" s="287"/>
      <c r="ZF5" s="287"/>
      <c r="ZG5" s="287"/>
      <c r="ZH5" s="287"/>
      <c r="ZI5" s="289"/>
      <c r="ZJ5" s="289"/>
      <c r="ZK5" s="289"/>
      <c r="ZL5" s="289"/>
      <c r="ZM5" s="288"/>
      <c r="ZN5" s="288"/>
      <c r="ZO5" s="174"/>
      <c r="ZP5" s="174"/>
      <c r="ZQ5" s="174"/>
      <c r="ZR5" s="174"/>
      <c r="ZS5" s="174"/>
      <c r="ZT5" s="174"/>
      <c r="ZU5" s="174"/>
      <c r="ZV5" s="174"/>
      <c r="ZW5" s="291"/>
      <c r="ZX5" s="291"/>
      <c r="ZY5" s="290"/>
      <c r="ZZ5" s="290"/>
      <c r="AAA5" s="290"/>
      <c r="AAB5" s="290"/>
      <c r="AAC5" s="290"/>
      <c r="AAE5" s="287"/>
      <c r="AAF5" s="287"/>
      <c r="AAG5" s="287"/>
      <c r="AAH5" s="287"/>
      <c r="AAI5" s="289"/>
      <c r="AAJ5" s="289"/>
      <c r="AAK5" s="289"/>
      <c r="AAL5" s="289"/>
      <c r="AAM5" s="288"/>
      <c r="AAN5" s="288"/>
      <c r="AAO5" s="174"/>
      <c r="AAP5" s="174"/>
      <c r="AAQ5" s="174"/>
      <c r="AAR5" s="174"/>
      <c r="AAS5" s="174"/>
      <c r="AAT5" s="174"/>
      <c r="AAU5" s="174"/>
      <c r="AAV5" s="174"/>
      <c r="AAW5" s="291"/>
      <c r="AAX5" s="291"/>
      <c r="AAY5" s="290"/>
      <c r="AAZ5" s="290"/>
      <c r="ABA5" s="290"/>
      <c r="ABB5" s="290"/>
      <c r="ABC5" s="290"/>
      <c r="ABE5" s="287"/>
      <c r="ABF5" s="287"/>
      <c r="ABG5" s="287"/>
      <c r="ABH5" s="287"/>
      <c r="ABI5" s="289"/>
      <c r="ABJ5" s="289"/>
      <c r="ABK5" s="289"/>
      <c r="ABL5" s="289"/>
      <c r="ABM5" s="288"/>
      <c r="ABN5" s="288"/>
      <c r="ABO5" s="174"/>
      <c r="ABP5" s="174"/>
      <c r="ABQ5" s="174"/>
      <c r="ABR5" s="174"/>
      <c r="ABS5" s="174"/>
      <c r="ABT5" s="174"/>
      <c r="ABU5" s="174"/>
      <c r="ABV5" s="174"/>
      <c r="ABW5" s="291"/>
      <c r="ABX5" s="291"/>
      <c r="ABY5" s="290"/>
      <c r="ABZ5" s="290"/>
      <c r="ACA5" s="290"/>
      <c r="ACB5" s="290"/>
      <c r="ACC5" s="290"/>
      <c r="ACE5" s="287"/>
      <c r="ACF5" s="287"/>
      <c r="ACG5" s="287"/>
      <c r="ACH5" s="287"/>
      <c r="ACI5" s="289"/>
      <c r="ACJ5" s="289"/>
      <c r="ACK5" s="289"/>
      <c r="ACL5" s="289"/>
      <c r="ACM5" s="288"/>
      <c r="ACN5" s="288"/>
      <c r="ACO5" s="174"/>
      <c r="ACP5" s="174"/>
      <c r="ACQ5" s="174"/>
      <c r="ACR5" s="174"/>
      <c r="ACS5" s="174"/>
      <c r="ACT5" s="174"/>
      <c r="ACU5" s="174"/>
      <c r="ACV5" s="174"/>
      <c r="ACW5" s="291"/>
      <c r="ACX5" s="291"/>
      <c r="ACY5" s="290"/>
      <c r="ACZ5" s="290"/>
      <c r="ADA5" s="290"/>
      <c r="ADB5" s="290"/>
      <c r="ADC5" s="290"/>
      <c r="ADE5" s="287"/>
      <c r="ADF5" s="287"/>
      <c r="ADG5" s="287"/>
      <c r="ADH5" s="287"/>
      <c r="ADI5" s="289"/>
      <c r="ADJ5" s="289"/>
      <c r="ADK5" s="289"/>
      <c r="ADL5" s="289"/>
      <c r="ADM5" s="288"/>
      <c r="ADN5" s="288"/>
      <c r="ADO5" s="174"/>
      <c r="ADP5" s="174"/>
      <c r="ADQ5" s="174"/>
      <c r="ADR5" s="174"/>
      <c r="ADS5" s="174"/>
      <c r="ADT5" s="174"/>
      <c r="ADU5" s="174"/>
      <c r="ADV5" s="174"/>
      <c r="ADW5" s="291"/>
      <c r="ADX5" s="291"/>
      <c r="ADY5" s="290"/>
      <c r="ADZ5" s="290"/>
      <c r="AEA5" s="290"/>
      <c r="AEB5" s="290"/>
      <c r="AEC5" s="290"/>
      <c r="AEE5" s="287"/>
      <c r="AEF5" s="287"/>
      <c r="AEG5" s="287"/>
      <c r="AEH5" s="287"/>
      <c r="AEI5" s="289"/>
      <c r="AEJ5" s="289"/>
      <c r="AEK5" s="289"/>
      <c r="AEL5" s="289"/>
      <c r="AEM5" s="288"/>
      <c r="AEN5" s="288"/>
      <c r="AEO5" s="174"/>
      <c r="AEP5" s="174"/>
      <c r="AEQ5" s="174"/>
      <c r="AER5" s="174"/>
      <c r="AES5" s="174"/>
      <c r="AET5" s="174"/>
      <c r="AEU5" s="174"/>
      <c r="AEV5" s="174"/>
      <c r="AEW5" s="291"/>
      <c r="AEX5" s="291"/>
      <c r="AEY5" s="290"/>
      <c r="AEZ5" s="290"/>
      <c r="AFA5" s="290"/>
      <c r="AFB5" s="290"/>
      <c r="AFC5" s="290"/>
      <c r="AFE5" s="287"/>
      <c r="AFF5" s="287"/>
      <c r="AFG5" s="287"/>
      <c r="AFH5" s="287"/>
      <c r="AFI5" s="289"/>
      <c r="AFJ5" s="289"/>
      <c r="AFK5" s="289"/>
      <c r="AFL5" s="289"/>
      <c r="AFM5" s="288"/>
      <c r="AFN5" s="288"/>
      <c r="AFO5" s="174"/>
      <c r="AFP5" s="174"/>
      <c r="AFQ5" s="174"/>
      <c r="AFR5" s="174"/>
      <c r="AFS5" s="174"/>
      <c r="AFT5" s="174"/>
      <c r="AFU5" s="174"/>
      <c r="AFV5" s="174"/>
      <c r="AFW5" s="291"/>
      <c r="AFX5" s="291"/>
      <c r="AFY5" s="290"/>
      <c r="AFZ5" s="290"/>
      <c r="AGA5" s="290"/>
      <c r="AGB5" s="290"/>
      <c r="AGC5" s="290"/>
      <c r="AGE5" s="287"/>
      <c r="AGF5" s="287"/>
      <c r="AGG5" s="287"/>
      <c r="AGH5" s="287"/>
      <c r="AGI5" s="289"/>
      <c r="AGJ5" s="289"/>
      <c r="AGK5" s="289"/>
      <c r="AGL5" s="289"/>
      <c r="AGM5" s="288"/>
      <c r="AGN5" s="288"/>
      <c r="AGO5" s="174"/>
      <c r="AGP5" s="174"/>
      <c r="AGQ5" s="174"/>
      <c r="AGR5" s="174"/>
      <c r="AGS5" s="174"/>
      <c r="AGT5" s="174"/>
      <c r="AGU5" s="174"/>
      <c r="AGV5" s="174"/>
      <c r="AGW5" s="291"/>
      <c r="AGX5" s="291"/>
      <c r="AGY5" s="290"/>
      <c r="AGZ5" s="290"/>
      <c r="AHA5" s="290"/>
      <c r="AHB5" s="290"/>
      <c r="AHC5" s="290"/>
      <c r="AHE5" s="287"/>
      <c r="AHF5" s="287"/>
      <c r="AHG5" s="287"/>
      <c r="AHH5" s="287"/>
      <c r="AHI5" s="289"/>
      <c r="AHJ5" s="289"/>
      <c r="AHK5" s="289"/>
      <c r="AHL5" s="289"/>
      <c r="AHM5" s="288"/>
      <c r="AHN5" s="288"/>
      <c r="AHO5" s="174"/>
      <c r="AHP5" s="174"/>
      <c r="AHQ5" s="174"/>
      <c r="AHR5" s="174"/>
      <c r="AHS5" s="174"/>
      <c r="AHT5" s="174"/>
      <c r="AHU5" s="174"/>
      <c r="AHV5" s="174"/>
      <c r="AHW5" s="291"/>
      <c r="AHX5" s="291"/>
      <c r="AHY5" s="290"/>
      <c r="AHZ5" s="290"/>
      <c r="AIA5" s="290"/>
      <c r="AIB5" s="290"/>
      <c r="AIC5" s="290"/>
      <c r="AIE5" s="287"/>
      <c r="AIF5" s="287"/>
      <c r="AIG5" s="287"/>
      <c r="AIH5" s="287"/>
      <c r="AII5" s="289"/>
      <c r="AIJ5" s="289"/>
      <c r="AIK5" s="289"/>
      <c r="AIL5" s="289"/>
      <c r="AIM5" s="288"/>
      <c r="AIN5" s="288"/>
      <c r="AIO5" s="174"/>
      <c r="AIP5" s="174"/>
      <c r="AIQ5" s="174"/>
      <c r="AIR5" s="174"/>
      <c r="AIS5" s="174"/>
      <c r="AIT5" s="174"/>
      <c r="AIU5" s="174"/>
      <c r="AIV5" s="174"/>
      <c r="AIW5" s="291"/>
      <c r="AIX5" s="291"/>
      <c r="AIY5" s="290"/>
      <c r="AIZ5" s="290"/>
      <c r="AJA5" s="290"/>
      <c r="AJB5" s="290"/>
      <c r="AJC5" s="290"/>
      <c r="AJE5" s="287"/>
      <c r="AJF5" s="287"/>
      <c r="AJG5" s="287"/>
      <c r="AJH5" s="287"/>
      <c r="AJI5" s="289"/>
      <c r="AJJ5" s="289"/>
      <c r="AJK5" s="289"/>
      <c r="AJL5" s="289"/>
      <c r="AJM5" s="288"/>
      <c r="AJN5" s="288"/>
      <c r="AJO5" s="174"/>
      <c r="AJP5" s="174"/>
      <c r="AJQ5" s="174"/>
      <c r="AJR5" s="174"/>
      <c r="AJS5" s="174"/>
      <c r="AJT5" s="174"/>
      <c r="AJU5" s="174"/>
      <c r="AJV5" s="174"/>
      <c r="AJW5" s="291"/>
      <c r="AJX5" s="291"/>
      <c r="AJY5" s="290"/>
      <c r="AJZ5" s="290"/>
      <c r="AKA5" s="290"/>
      <c r="AKB5" s="290"/>
      <c r="AKC5" s="290"/>
      <c r="AKE5" s="287"/>
      <c r="AKF5" s="287"/>
      <c r="AKG5" s="287"/>
      <c r="AKH5" s="287"/>
      <c r="AKI5" s="289"/>
      <c r="AKJ5" s="289"/>
      <c r="AKK5" s="289"/>
      <c r="AKL5" s="289"/>
      <c r="AKM5" s="288"/>
      <c r="AKN5" s="288"/>
      <c r="AKO5" s="174"/>
      <c r="AKP5" s="174"/>
      <c r="AKQ5" s="174"/>
      <c r="AKR5" s="174"/>
      <c r="AKS5" s="174"/>
      <c r="AKT5" s="174"/>
      <c r="AKU5" s="174"/>
      <c r="AKV5" s="174"/>
      <c r="AKW5" s="291"/>
      <c r="AKX5" s="291"/>
      <c r="AKY5" s="290"/>
      <c r="AKZ5" s="290"/>
      <c r="ALA5" s="290"/>
      <c r="ALB5" s="290"/>
      <c r="ALC5" s="290"/>
      <c r="ALE5" s="287"/>
      <c r="ALF5" s="287"/>
      <c r="ALG5" s="287"/>
      <c r="ALH5" s="287"/>
      <c r="ALI5" s="289"/>
      <c r="ALJ5" s="289"/>
      <c r="ALK5" s="289"/>
      <c r="ALL5" s="289"/>
      <c r="ALM5" s="288"/>
      <c r="ALN5" s="288"/>
      <c r="ALO5" s="174"/>
      <c r="ALP5" s="174"/>
      <c r="ALQ5" s="174"/>
      <c r="ALR5" s="174"/>
      <c r="ALS5" s="174"/>
      <c r="ALT5" s="174"/>
      <c r="ALU5" s="174"/>
      <c r="ALV5" s="174"/>
      <c r="ALW5" s="291"/>
      <c r="ALX5" s="291"/>
      <c r="ALY5" s="290"/>
      <c r="ALZ5" s="290"/>
      <c r="AMA5" s="290"/>
      <c r="AMB5" s="290"/>
      <c r="AMC5" s="290"/>
      <c r="AME5" s="287"/>
      <c r="AMF5" s="287"/>
      <c r="AMG5" s="287"/>
      <c r="AMH5" s="287"/>
      <c r="AMI5" s="289"/>
      <c r="AMJ5" s="289"/>
      <c r="AMK5" s="289"/>
      <c r="AML5" s="289"/>
      <c r="AMM5" s="288"/>
      <c r="AMN5" s="288"/>
      <c r="AMO5" s="174"/>
      <c r="AMP5" s="174"/>
      <c r="AMQ5" s="174"/>
      <c r="AMR5" s="174"/>
      <c r="AMS5" s="174"/>
      <c r="AMT5" s="174"/>
      <c r="AMU5" s="174"/>
      <c r="AMV5" s="174"/>
      <c r="AMW5" s="291"/>
      <c r="AMX5" s="291"/>
      <c r="AMY5" s="290"/>
      <c r="AMZ5" s="290"/>
      <c r="ANA5" s="290"/>
      <c r="ANB5" s="290"/>
      <c r="ANC5" s="290"/>
      <c r="ANE5" s="287"/>
      <c r="ANF5" s="287"/>
      <c r="ANG5" s="287"/>
      <c r="ANH5" s="287"/>
      <c r="ANI5" s="289"/>
      <c r="ANJ5" s="289"/>
      <c r="ANK5" s="289"/>
      <c r="ANL5" s="289"/>
      <c r="ANM5" s="288"/>
      <c r="ANN5" s="288"/>
      <c r="ANO5" s="174"/>
      <c r="ANP5" s="174"/>
      <c r="ANQ5" s="174"/>
      <c r="ANR5" s="174"/>
      <c r="ANS5" s="174"/>
      <c r="ANT5" s="174"/>
      <c r="ANU5" s="174"/>
      <c r="ANV5" s="174"/>
      <c r="ANW5" s="291"/>
      <c r="ANX5" s="291"/>
      <c r="ANY5" s="290"/>
      <c r="ANZ5" s="290"/>
      <c r="AOA5" s="290"/>
      <c r="AOB5" s="290"/>
      <c r="AOC5" s="290"/>
      <c r="AOE5" s="287"/>
      <c r="AOF5" s="287"/>
      <c r="AOG5" s="287"/>
      <c r="AOH5" s="287"/>
      <c r="AOI5" s="289"/>
      <c r="AOJ5" s="289"/>
      <c r="AOK5" s="289"/>
      <c r="AOL5" s="289"/>
      <c r="AOM5" s="288"/>
      <c r="AON5" s="288"/>
      <c r="AOO5" s="174"/>
      <c r="AOP5" s="174"/>
      <c r="AOQ5" s="174"/>
      <c r="AOR5" s="174"/>
      <c r="AOS5" s="174"/>
      <c r="AOT5" s="174"/>
      <c r="AOU5" s="174"/>
      <c r="AOV5" s="174"/>
      <c r="AOW5" s="291"/>
      <c r="AOX5" s="291"/>
      <c r="AOY5" s="290"/>
      <c r="AOZ5" s="290"/>
      <c r="APA5" s="290"/>
      <c r="APB5" s="290"/>
      <c r="APC5" s="290"/>
      <c r="APE5" s="287"/>
      <c r="APF5" s="287"/>
      <c r="APG5" s="287"/>
      <c r="APH5" s="287"/>
      <c r="API5" s="289"/>
      <c r="APJ5" s="289"/>
      <c r="APK5" s="289"/>
      <c r="APL5" s="289"/>
      <c r="APM5" s="288"/>
      <c r="APN5" s="288"/>
      <c r="APO5" s="174"/>
      <c r="APP5" s="174"/>
      <c r="APQ5" s="174"/>
      <c r="APR5" s="174"/>
      <c r="APS5" s="174"/>
      <c r="APT5" s="174"/>
      <c r="APU5" s="174"/>
      <c r="APV5" s="174"/>
      <c r="APW5" s="291"/>
      <c r="APX5" s="291"/>
      <c r="APY5" s="290"/>
      <c r="APZ5" s="290"/>
      <c r="AQA5" s="290"/>
      <c r="AQB5" s="290"/>
      <c r="AQC5" s="290"/>
      <c r="AQE5" s="287"/>
      <c r="AQF5" s="287"/>
      <c r="AQG5" s="287"/>
      <c r="AQH5" s="287"/>
      <c r="AQI5" s="289"/>
      <c r="AQJ5" s="289"/>
      <c r="AQK5" s="289"/>
      <c r="AQL5" s="289"/>
      <c r="AQM5" s="288"/>
      <c r="AQN5" s="288"/>
      <c r="AQO5" s="174"/>
      <c r="AQP5" s="174"/>
      <c r="AQQ5" s="174"/>
      <c r="AQR5" s="174"/>
      <c r="AQS5" s="174"/>
      <c r="AQT5" s="174"/>
      <c r="AQU5" s="174"/>
      <c r="AQV5" s="174"/>
      <c r="AQW5" s="291"/>
      <c r="AQX5" s="291"/>
      <c r="AQY5" s="290"/>
      <c r="AQZ5" s="290"/>
      <c r="ARA5" s="290"/>
      <c r="ARB5" s="290"/>
      <c r="ARC5" s="290"/>
      <c r="ARE5" s="287"/>
      <c r="ARF5" s="287"/>
      <c r="ARG5" s="287"/>
      <c r="ARH5" s="287"/>
      <c r="ARI5" s="289"/>
      <c r="ARJ5" s="289"/>
      <c r="ARK5" s="289"/>
      <c r="ARL5" s="289"/>
      <c r="ARM5" s="288"/>
      <c r="ARN5" s="288"/>
      <c r="ARO5" s="174"/>
      <c r="ARP5" s="174"/>
      <c r="ARQ5" s="174"/>
      <c r="ARR5" s="174"/>
      <c r="ARS5" s="174"/>
      <c r="ART5" s="174"/>
      <c r="ARU5" s="174"/>
      <c r="ARV5" s="174"/>
      <c r="ARW5" s="291"/>
      <c r="ARX5" s="291"/>
      <c r="ARY5" s="290"/>
      <c r="ARZ5" s="290"/>
      <c r="ASA5" s="290"/>
      <c r="ASB5" s="290"/>
      <c r="ASC5" s="290"/>
      <c r="ASE5" s="287"/>
      <c r="ASF5" s="287"/>
      <c r="ASG5" s="287"/>
      <c r="ASH5" s="287"/>
      <c r="ASI5" s="289"/>
      <c r="ASJ5" s="289"/>
      <c r="ASK5" s="289"/>
      <c r="ASL5" s="289"/>
      <c r="ASM5" s="288"/>
      <c r="ASN5" s="288"/>
      <c r="ASO5" s="174"/>
      <c r="ASP5" s="174"/>
      <c r="ASQ5" s="174"/>
      <c r="ASR5" s="174"/>
      <c r="ASS5" s="174"/>
      <c r="AST5" s="174"/>
      <c r="ASU5" s="174"/>
      <c r="ASV5" s="174"/>
      <c r="ASW5" s="291"/>
      <c r="ASX5" s="291"/>
      <c r="ASY5" s="290"/>
      <c r="ASZ5" s="290"/>
      <c r="ATA5" s="290"/>
      <c r="ATB5" s="290"/>
      <c r="ATC5" s="290"/>
      <c r="ATE5" s="287"/>
      <c r="ATF5" s="287"/>
      <c r="ATG5" s="287"/>
      <c r="ATH5" s="287"/>
      <c r="ATI5" s="289"/>
      <c r="ATJ5" s="289"/>
      <c r="ATK5" s="289"/>
      <c r="ATL5" s="289"/>
      <c r="ATM5" s="288"/>
      <c r="ATN5" s="288"/>
      <c r="ATO5" s="174"/>
      <c r="ATP5" s="174"/>
      <c r="ATQ5" s="174"/>
      <c r="ATR5" s="174"/>
      <c r="ATS5" s="174"/>
      <c r="ATT5" s="174"/>
      <c r="ATU5" s="174"/>
      <c r="ATV5" s="174"/>
      <c r="ATW5" s="291"/>
      <c r="ATX5" s="291"/>
      <c r="ATY5" s="290"/>
      <c r="ATZ5" s="290"/>
      <c r="AUA5" s="290"/>
      <c r="AUB5" s="290"/>
      <c r="AUC5" s="290"/>
      <c r="AUE5" s="287"/>
      <c r="AUF5" s="287"/>
      <c r="AUG5" s="287"/>
      <c r="AUH5" s="287"/>
      <c r="AUI5" s="289"/>
      <c r="AUJ5" s="289"/>
      <c r="AUK5" s="289"/>
      <c r="AUL5" s="289"/>
      <c r="AUM5" s="288"/>
      <c r="AUN5" s="288"/>
      <c r="AUO5" s="174"/>
      <c r="AUP5" s="174"/>
      <c r="AUQ5" s="174"/>
      <c r="AUR5" s="174"/>
      <c r="AUS5" s="174"/>
      <c r="AUT5" s="174"/>
      <c r="AUU5" s="174"/>
      <c r="AUV5" s="174"/>
      <c r="AUW5" s="291"/>
      <c r="AUX5" s="291"/>
      <c r="AUY5" s="290"/>
      <c r="AUZ5" s="290"/>
      <c r="AVA5" s="290"/>
      <c r="AVB5" s="290"/>
      <c r="AVC5" s="290"/>
      <c r="AVE5" s="287"/>
      <c r="AVF5" s="287"/>
      <c r="AVG5" s="287"/>
      <c r="AVH5" s="287"/>
      <c r="AVI5" s="289"/>
      <c r="AVJ5" s="289"/>
      <c r="AVK5" s="289"/>
      <c r="AVL5" s="289"/>
      <c r="AVM5" s="288"/>
      <c r="AVN5" s="288"/>
      <c r="AVO5" s="174"/>
      <c r="AVP5" s="174"/>
      <c r="AVQ5" s="174"/>
      <c r="AVR5" s="174"/>
      <c r="AVS5" s="174"/>
      <c r="AVT5" s="174"/>
      <c r="AVU5" s="174"/>
      <c r="AVV5" s="174"/>
      <c r="AVW5" s="291"/>
      <c r="AVX5" s="291"/>
      <c r="AVY5" s="290"/>
      <c r="AVZ5" s="290"/>
      <c r="AWA5" s="290"/>
      <c r="AWB5" s="290"/>
      <c r="AWC5" s="290"/>
      <c r="AWE5" s="287"/>
      <c r="AWF5" s="287"/>
      <c r="AWG5" s="287"/>
      <c r="AWH5" s="287"/>
      <c r="AWI5" s="289"/>
      <c r="AWJ5" s="289"/>
      <c r="AWK5" s="289"/>
      <c r="AWL5" s="289"/>
      <c r="AWM5" s="288"/>
      <c r="AWN5" s="288"/>
      <c r="AWO5" s="174"/>
      <c r="AWP5" s="174"/>
      <c r="AWQ5" s="174"/>
      <c r="AWR5" s="174"/>
      <c r="AWS5" s="174"/>
      <c r="AWT5" s="174"/>
      <c r="AWU5" s="174"/>
      <c r="AWV5" s="174"/>
      <c r="AWW5" s="291"/>
      <c r="AWX5" s="291"/>
      <c r="AWY5" s="290"/>
      <c r="AWZ5" s="290"/>
      <c r="AXA5" s="290"/>
      <c r="AXB5" s="290"/>
      <c r="AXC5" s="290"/>
      <c r="AXE5" s="287"/>
      <c r="AXF5" s="287"/>
      <c r="AXG5" s="287"/>
      <c r="AXH5" s="287"/>
      <c r="AXI5" s="289"/>
      <c r="AXJ5" s="289"/>
      <c r="AXK5" s="289"/>
      <c r="AXL5" s="289"/>
      <c r="AXM5" s="288"/>
      <c r="AXN5" s="288"/>
      <c r="AXO5" s="174"/>
      <c r="AXP5" s="174"/>
      <c r="AXQ5" s="174"/>
      <c r="AXR5" s="174"/>
      <c r="AXS5" s="174"/>
      <c r="AXT5" s="174"/>
      <c r="AXU5" s="174"/>
      <c r="AXV5" s="174"/>
      <c r="AXW5" s="291"/>
      <c r="AXX5" s="291"/>
      <c r="AXY5" s="290"/>
      <c r="AXZ5" s="290"/>
      <c r="AYA5" s="290"/>
      <c r="AYB5" s="290"/>
      <c r="AYC5" s="290"/>
      <c r="AYE5" s="287"/>
      <c r="AYF5" s="287"/>
      <c r="AYG5" s="287"/>
      <c r="AYH5" s="287"/>
      <c r="AYI5" s="289"/>
      <c r="AYJ5" s="289"/>
      <c r="AYK5" s="289"/>
      <c r="AYL5" s="289"/>
      <c r="AYM5" s="288"/>
      <c r="AYN5" s="288"/>
      <c r="AYO5" s="174"/>
      <c r="AYP5" s="174"/>
      <c r="AYQ5" s="174"/>
      <c r="AYR5" s="174"/>
      <c r="AYS5" s="174"/>
      <c r="AYT5" s="174"/>
      <c r="AYU5" s="174"/>
      <c r="AYV5" s="174"/>
      <c r="AYW5" s="291"/>
      <c r="AYX5" s="291"/>
      <c r="AYY5" s="290"/>
      <c r="AYZ5" s="290"/>
      <c r="AZA5" s="290"/>
      <c r="AZB5" s="290"/>
      <c r="AZC5" s="290"/>
      <c r="AZE5" s="287"/>
      <c r="AZF5" s="287"/>
      <c r="AZG5" s="287"/>
      <c r="AZH5" s="287"/>
      <c r="AZI5" s="289"/>
      <c r="AZJ5" s="289"/>
      <c r="AZK5" s="289"/>
      <c r="AZL5" s="289"/>
      <c r="AZM5" s="288"/>
      <c r="AZN5" s="288"/>
      <c r="AZO5" s="174"/>
      <c r="AZP5" s="174"/>
      <c r="AZQ5" s="174"/>
      <c r="AZR5" s="174"/>
      <c r="AZS5" s="174"/>
      <c r="AZT5" s="174"/>
      <c r="AZU5" s="174"/>
      <c r="AZV5" s="174"/>
      <c r="AZW5" s="291"/>
      <c r="AZX5" s="291"/>
      <c r="AZY5" s="290"/>
      <c r="AZZ5" s="290"/>
      <c r="BAA5" s="290"/>
      <c r="BAB5" s="290"/>
      <c r="BAC5" s="290"/>
      <c r="BAE5" s="287"/>
      <c r="BAF5" s="287"/>
      <c r="BAG5" s="287"/>
      <c r="BAH5" s="287"/>
      <c r="BAI5" s="289"/>
      <c r="BAJ5" s="289"/>
      <c r="BAK5" s="289"/>
      <c r="BAL5" s="289"/>
      <c r="BAM5" s="288"/>
      <c r="BAN5" s="288"/>
      <c r="BAO5" s="174"/>
      <c r="BAP5" s="174"/>
      <c r="BAQ5" s="174"/>
      <c r="BAR5" s="174"/>
      <c r="BAS5" s="174"/>
      <c r="BAT5" s="174"/>
      <c r="BAU5" s="174"/>
      <c r="BAV5" s="174"/>
      <c r="BAW5" s="291"/>
      <c r="BAX5" s="291"/>
      <c r="BAY5" s="290"/>
      <c r="BAZ5" s="290"/>
      <c r="BBA5" s="290"/>
      <c r="BBB5" s="290"/>
      <c r="BBC5" s="290"/>
      <c r="BBE5" s="287"/>
      <c r="BBF5" s="287"/>
      <c r="BBG5" s="287"/>
      <c r="BBH5" s="287"/>
      <c r="BBI5" s="289"/>
      <c r="BBJ5" s="289"/>
      <c r="BBK5" s="289"/>
      <c r="BBL5" s="289"/>
      <c r="BBM5" s="288"/>
      <c r="BBN5" s="288"/>
      <c r="BBO5" s="174"/>
      <c r="BBP5" s="174"/>
      <c r="BBQ5" s="174"/>
      <c r="BBR5" s="174"/>
      <c r="BBS5" s="174"/>
      <c r="BBT5" s="174"/>
      <c r="BBU5" s="174"/>
      <c r="BBV5" s="174"/>
      <c r="BBW5" s="291"/>
      <c r="BBX5" s="291"/>
      <c r="BBY5" s="290"/>
      <c r="BBZ5" s="290"/>
      <c r="BCA5" s="290"/>
      <c r="BCB5" s="290"/>
      <c r="BCC5" s="290"/>
      <c r="BCE5" s="287"/>
      <c r="BCF5" s="287"/>
      <c r="BCG5" s="287"/>
      <c r="BCH5" s="287"/>
      <c r="BCI5" s="289"/>
      <c r="BCJ5" s="289"/>
      <c r="BCK5" s="289"/>
      <c r="BCL5" s="289"/>
      <c r="BCM5" s="288"/>
      <c r="BCN5" s="288"/>
      <c r="BCO5" s="174"/>
      <c r="BCP5" s="174"/>
      <c r="BCQ5" s="174"/>
      <c r="BCR5" s="174"/>
      <c r="BCS5" s="174"/>
      <c r="BCT5" s="174"/>
      <c r="BCU5" s="174"/>
      <c r="BCV5" s="174"/>
      <c r="BCW5" s="291"/>
      <c r="BCX5" s="291"/>
      <c r="BCY5" s="290"/>
      <c r="BCZ5" s="290"/>
      <c r="BDA5" s="290"/>
      <c r="BDB5" s="290"/>
      <c r="BDC5" s="290"/>
      <c r="BDE5" s="287"/>
      <c r="BDF5" s="287"/>
      <c r="BDG5" s="287"/>
      <c r="BDH5" s="287"/>
      <c r="BDI5" s="289"/>
      <c r="BDJ5" s="289"/>
      <c r="BDK5" s="289"/>
      <c r="BDL5" s="289"/>
      <c r="BDM5" s="288"/>
      <c r="BDN5" s="288"/>
      <c r="BDO5" s="174"/>
      <c r="BDP5" s="174"/>
      <c r="BDQ5" s="174"/>
      <c r="BDR5" s="174"/>
      <c r="BDS5" s="174"/>
      <c r="BDT5" s="174"/>
      <c r="BDU5" s="174"/>
      <c r="BDV5" s="174"/>
      <c r="BDW5" s="291"/>
      <c r="BDX5" s="291"/>
      <c r="BDY5" s="290"/>
      <c r="BDZ5" s="290"/>
      <c r="BEA5" s="290"/>
      <c r="BEB5" s="290"/>
      <c r="BEC5" s="290"/>
      <c r="BEE5" s="287"/>
      <c r="BEF5" s="287"/>
      <c r="BEG5" s="287"/>
      <c r="BEH5" s="287"/>
      <c r="BEI5" s="289"/>
      <c r="BEJ5" s="289"/>
      <c r="BEK5" s="289"/>
      <c r="BEL5" s="289"/>
      <c r="BEM5" s="288"/>
      <c r="BEN5" s="288"/>
      <c r="BEO5" s="174"/>
      <c r="BEP5" s="174"/>
      <c r="BEQ5" s="174"/>
      <c r="BER5" s="174"/>
      <c r="BES5" s="174"/>
      <c r="BET5" s="174"/>
      <c r="BEU5" s="174"/>
      <c r="BEV5" s="174"/>
      <c r="BEW5" s="291"/>
      <c r="BEX5" s="291"/>
      <c r="BEY5" s="290"/>
      <c r="BEZ5" s="290"/>
      <c r="BFA5" s="290"/>
      <c r="BFB5" s="290"/>
      <c r="BFC5" s="290"/>
      <c r="BFE5" s="287"/>
      <c r="BFF5" s="287"/>
      <c r="BFG5" s="287"/>
      <c r="BFH5" s="287"/>
      <c r="BFI5" s="289"/>
      <c r="BFJ5" s="289"/>
      <c r="BFK5" s="289"/>
      <c r="BFL5" s="289"/>
      <c r="BFM5" s="288"/>
      <c r="BFN5" s="288"/>
      <c r="BFO5" s="174"/>
      <c r="BFP5" s="174"/>
      <c r="BFQ5" s="174"/>
      <c r="BFR5" s="174"/>
      <c r="BFS5" s="174"/>
      <c r="BFT5" s="174"/>
      <c r="BFU5" s="174"/>
      <c r="BFV5" s="174"/>
      <c r="BFW5" s="291"/>
      <c r="BFX5" s="291"/>
      <c r="BFY5" s="290"/>
      <c r="BFZ5" s="290"/>
      <c r="BGA5" s="290"/>
      <c r="BGB5" s="290"/>
      <c r="BGC5" s="290"/>
      <c r="BGE5" s="287"/>
      <c r="BGF5" s="287"/>
      <c r="BGG5" s="287"/>
      <c r="BGH5" s="287"/>
      <c r="BGI5" s="289"/>
      <c r="BGJ5" s="289"/>
      <c r="BGK5" s="289"/>
      <c r="BGL5" s="289"/>
      <c r="BGM5" s="288"/>
      <c r="BGN5" s="288"/>
      <c r="BGO5" s="174"/>
      <c r="BGP5" s="174"/>
      <c r="BGQ5" s="174"/>
      <c r="BGR5" s="174"/>
      <c r="BGS5" s="174"/>
      <c r="BGT5" s="174"/>
      <c r="BGU5" s="174"/>
      <c r="BGV5" s="174"/>
      <c r="BGW5" s="291"/>
      <c r="BGX5" s="291"/>
      <c r="BGY5" s="290"/>
      <c r="BGZ5" s="290"/>
      <c r="BHA5" s="290"/>
      <c r="BHB5" s="290"/>
      <c r="BHC5" s="290"/>
      <c r="BHE5" s="287"/>
      <c r="BHF5" s="287"/>
      <c r="BHG5" s="287"/>
      <c r="BHH5" s="287"/>
      <c r="BHI5" s="289"/>
      <c r="BHJ5" s="289"/>
      <c r="BHK5" s="289"/>
      <c r="BHL5" s="289"/>
      <c r="BHM5" s="288"/>
      <c r="BHN5" s="288"/>
      <c r="BHO5" s="174"/>
      <c r="BHP5" s="174"/>
      <c r="BHQ5" s="174"/>
      <c r="BHR5" s="174"/>
      <c r="BHS5" s="174"/>
      <c r="BHT5" s="174"/>
      <c r="BHU5" s="174"/>
      <c r="BHV5" s="174"/>
      <c r="BHW5" s="291"/>
      <c r="BHX5" s="291"/>
      <c r="BHY5" s="290"/>
      <c r="BHZ5" s="290"/>
      <c r="BIA5" s="290"/>
      <c r="BIB5" s="290"/>
      <c r="BIC5" s="290"/>
      <c r="BIE5" s="287"/>
      <c r="BIF5" s="287"/>
      <c r="BIG5" s="287"/>
      <c r="BIH5" s="287"/>
      <c r="BII5" s="289"/>
      <c r="BIJ5" s="289"/>
      <c r="BIK5" s="289"/>
      <c r="BIL5" s="289"/>
      <c r="BIM5" s="288"/>
      <c r="BIN5" s="288"/>
      <c r="BIO5" s="174"/>
      <c r="BIP5" s="174"/>
      <c r="BIQ5" s="174"/>
      <c r="BIR5" s="174"/>
      <c r="BIS5" s="174"/>
      <c r="BIT5" s="174"/>
      <c r="BIU5" s="174"/>
      <c r="BIV5" s="174"/>
      <c r="BIW5" s="291"/>
      <c r="BIX5" s="291"/>
      <c r="BIY5" s="290"/>
      <c r="BIZ5" s="290"/>
      <c r="BJA5" s="290"/>
      <c r="BJB5" s="290"/>
      <c r="BJC5" s="290"/>
      <c r="BJE5" s="287"/>
      <c r="BJF5" s="287"/>
      <c r="BJG5" s="287"/>
      <c r="BJH5" s="287"/>
      <c r="BJI5" s="289"/>
      <c r="BJJ5" s="289"/>
      <c r="BJK5" s="289"/>
      <c r="BJL5" s="289"/>
      <c r="BJM5" s="288"/>
      <c r="BJN5" s="288"/>
      <c r="BJO5" s="174"/>
      <c r="BJP5" s="174"/>
      <c r="BJQ5" s="174"/>
      <c r="BJR5" s="174"/>
      <c r="BJS5" s="174"/>
      <c r="BJT5" s="174"/>
      <c r="BJU5" s="174"/>
      <c r="BJV5" s="174"/>
      <c r="BJW5" s="291"/>
      <c r="BJX5" s="291"/>
      <c r="BJY5" s="290"/>
      <c r="BJZ5" s="290"/>
      <c r="BKA5" s="290"/>
      <c r="BKB5" s="290"/>
      <c r="BKC5" s="290"/>
      <c r="BKE5" s="287"/>
      <c r="BKF5" s="287"/>
      <c r="BKG5" s="287"/>
      <c r="BKH5" s="287"/>
      <c r="BKI5" s="289"/>
      <c r="BKJ5" s="289"/>
      <c r="BKK5" s="289"/>
      <c r="BKL5" s="289"/>
      <c r="BKM5" s="288"/>
      <c r="BKN5" s="288"/>
      <c r="BKO5" s="174"/>
      <c r="BKP5" s="174"/>
      <c r="BKQ5" s="174"/>
      <c r="BKR5" s="174"/>
      <c r="BKS5" s="174"/>
      <c r="BKT5" s="174"/>
      <c r="BKU5" s="174"/>
      <c r="BKV5" s="174"/>
      <c r="BKW5" s="291"/>
      <c r="BKX5" s="291"/>
      <c r="BKY5" s="290"/>
      <c r="BKZ5" s="290"/>
      <c r="BLA5" s="290"/>
      <c r="BLB5" s="290"/>
      <c r="BLC5" s="290"/>
      <c r="BLE5" s="287"/>
      <c r="BLF5" s="287"/>
      <c r="BLG5" s="287"/>
      <c r="BLH5" s="287"/>
      <c r="BLI5" s="289"/>
      <c r="BLJ5" s="289"/>
      <c r="BLK5" s="289"/>
      <c r="BLL5" s="289"/>
      <c r="BLM5" s="288"/>
      <c r="BLN5" s="288"/>
      <c r="BLO5" s="174"/>
      <c r="BLP5" s="174"/>
      <c r="BLQ5" s="174"/>
      <c r="BLR5" s="174"/>
      <c r="BLS5" s="174"/>
      <c r="BLT5" s="174"/>
      <c r="BLU5" s="174"/>
      <c r="BLV5" s="174"/>
      <c r="BLW5" s="291"/>
      <c r="BLX5" s="291"/>
      <c r="BLY5" s="290"/>
      <c r="BLZ5" s="290"/>
      <c r="BMA5" s="290"/>
      <c r="BMB5" s="290"/>
      <c r="BMC5" s="290"/>
      <c r="BME5" s="287"/>
      <c r="BMF5" s="287"/>
      <c r="BMG5" s="287"/>
      <c r="BMH5" s="287"/>
      <c r="BMI5" s="289"/>
      <c r="BMJ5" s="289"/>
      <c r="BMK5" s="289"/>
      <c r="BML5" s="289"/>
      <c r="BMM5" s="288"/>
      <c r="BMN5" s="288"/>
      <c r="BMO5" s="174"/>
      <c r="BMP5" s="174"/>
      <c r="BMQ5" s="174"/>
      <c r="BMR5" s="174"/>
      <c r="BMS5" s="174"/>
      <c r="BMT5" s="174"/>
      <c r="BMU5" s="174"/>
      <c r="BMV5" s="174"/>
      <c r="BMW5" s="291"/>
      <c r="BMX5" s="291"/>
      <c r="BMY5" s="290"/>
      <c r="BMZ5" s="290"/>
      <c r="BNA5" s="290"/>
      <c r="BNB5" s="290"/>
      <c r="BNC5" s="290"/>
      <c r="BNE5" s="287"/>
      <c r="BNF5" s="287"/>
      <c r="BNG5" s="287"/>
      <c r="BNH5" s="287"/>
      <c r="BNI5" s="289"/>
      <c r="BNJ5" s="289"/>
      <c r="BNK5" s="289"/>
      <c r="BNL5" s="289"/>
      <c r="BNM5" s="288"/>
      <c r="BNN5" s="288"/>
      <c r="BNO5" s="174"/>
      <c r="BNP5" s="174"/>
      <c r="BNQ5" s="174"/>
      <c r="BNR5" s="174"/>
      <c r="BNS5" s="174"/>
      <c r="BNT5" s="174"/>
      <c r="BNU5" s="174"/>
      <c r="BNV5" s="174"/>
      <c r="BNW5" s="291"/>
      <c r="BNX5" s="291"/>
      <c r="BNY5" s="290"/>
      <c r="BNZ5" s="290"/>
      <c r="BOA5" s="290"/>
      <c r="BOB5" s="290"/>
      <c r="BOC5" s="290"/>
      <c r="BOE5" s="287"/>
      <c r="BOF5" s="287"/>
      <c r="BOG5" s="287"/>
      <c r="BOH5" s="287"/>
      <c r="BOI5" s="289"/>
      <c r="BOJ5" s="289"/>
      <c r="BOK5" s="289"/>
      <c r="BOL5" s="289"/>
      <c r="BOM5" s="288"/>
      <c r="BON5" s="288"/>
      <c r="BOO5" s="174"/>
      <c r="BOP5" s="174"/>
      <c r="BOQ5" s="174"/>
      <c r="BOR5" s="174"/>
      <c r="BOS5" s="174"/>
      <c r="BOT5" s="174"/>
      <c r="BOU5" s="174"/>
      <c r="BOV5" s="174"/>
      <c r="BOW5" s="291"/>
      <c r="BOX5" s="291"/>
      <c r="BOY5" s="290"/>
      <c r="BOZ5" s="290"/>
      <c r="BPA5" s="290"/>
      <c r="BPB5" s="290"/>
      <c r="BPC5" s="290"/>
      <c r="BPE5" s="287"/>
      <c r="BPF5" s="287"/>
      <c r="BPG5" s="287"/>
      <c r="BPH5" s="287"/>
      <c r="BPI5" s="289"/>
      <c r="BPJ5" s="289"/>
      <c r="BPK5" s="289"/>
      <c r="BPL5" s="289"/>
      <c r="BPM5" s="288"/>
      <c r="BPN5" s="288"/>
      <c r="BPO5" s="174"/>
      <c r="BPP5" s="174"/>
      <c r="BPQ5" s="174"/>
      <c r="BPR5" s="174"/>
      <c r="BPS5" s="174"/>
      <c r="BPT5" s="174"/>
      <c r="BPU5" s="174"/>
      <c r="BPV5" s="174"/>
      <c r="BPW5" s="291"/>
      <c r="BPX5" s="291"/>
      <c r="BPY5" s="290"/>
      <c r="BPZ5" s="290"/>
      <c r="BQA5" s="290"/>
      <c r="BQB5" s="290"/>
      <c r="BQC5" s="290"/>
      <c r="BQE5" s="287"/>
      <c r="BQF5" s="287"/>
      <c r="BQG5" s="287"/>
      <c r="BQH5" s="287"/>
      <c r="BQI5" s="289"/>
      <c r="BQJ5" s="289"/>
      <c r="BQK5" s="289"/>
      <c r="BQL5" s="289"/>
      <c r="BQM5" s="288"/>
      <c r="BQN5" s="288"/>
      <c r="BQO5" s="174"/>
      <c r="BQP5" s="174"/>
      <c r="BQQ5" s="174"/>
      <c r="BQR5" s="174"/>
      <c r="BQS5" s="174"/>
      <c r="BQT5" s="174"/>
      <c r="BQU5" s="174"/>
      <c r="BQV5" s="174"/>
      <c r="BQW5" s="291"/>
      <c r="BQX5" s="291"/>
      <c r="BQY5" s="290"/>
      <c r="BQZ5" s="290"/>
      <c r="BRA5" s="290"/>
      <c r="BRB5" s="290"/>
      <c r="BRC5" s="290"/>
      <c r="BRE5" s="287"/>
      <c r="BRF5" s="287"/>
      <c r="BRG5" s="287"/>
      <c r="BRH5" s="287"/>
      <c r="BRI5" s="289"/>
      <c r="BRJ5" s="289"/>
      <c r="BRK5" s="289"/>
      <c r="BRL5" s="289"/>
      <c r="BRM5" s="288"/>
      <c r="BRN5" s="288"/>
      <c r="BRO5" s="174"/>
      <c r="BRP5" s="174"/>
      <c r="BRQ5" s="174"/>
      <c r="BRR5" s="174"/>
      <c r="BRS5" s="174"/>
      <c r="BRT5" s="174"/>
      <c r="BRU5" s="174"/>
      <c r="BRV5" s="174"/>
      <c r="BRW5" s="291"/>
      <c r="BRX5" s="291"/>
      <c r="BRY5" s="290"/>
      <c r="BRZ5" s="290"/>
      <c r="BSA5" s="290"/>
      <c r="BSB5" s="290"/>
      <c r="BSC5" s="290"/>
      <c r="BSE5" s="287"/>
      <c r="BSF5" s="287"/>
      <c r="BSG5" s="287"/>
      <c r="BSH5" s="287"/>
      <c r="BSI5" s="289"/>
      <c r="BSJ5" s="289"/>
      <c r="BSK5" s="289"/>
      <c r="BSL5" s="289"/>
      <c r="BSM5" s="288"/>
      <c r="BSN5" s="288"/>
      <c r="BSO5" s="174"/>
      <c r="BSP5" s="174"/>
      <c r="BSQ5" s="174"/>
      <c r="BSR5" s="174"/>
      <c r="BSS5" s="174"/>
      <c r="BST5" s="174"/>
      <c r="BSU5" s="174"/>
      <c r="BSV5" s="174"/>
      <c r="BSW5" s="291"/>
      <c r="BSX5" s="291"/>
      <c r="BSY5" s="290"/>
      <c r="BSZ5" s="290"/>
      <c r="BTA5" s="290"/>
      <c r="BTB5" s="290"/>
      <c r="BTC5" s="290"/>
      <c r="BTE5" s="287"/>
      <c r="BTF5" s="287"/>
      <c r="BTG5" s="287"/>
      <c r="BTH5" s="287"/>
      <c r="BTI5" s="289"/>
      <c r="BTJ5" s="289"/>
      <c r="BTK5" s="289"/>
      <c r="BTL5" s="289"/>
      <c r="BTM5" s="288"/>
      <c r="BTN5" s="288"/>
      <c r="BTO5" s="174"/>
      <c r="BTP5" s="174"/>
      <c r="BTQ5" s="174"/>
      <c r="BTR5" s="174"/>
      <c r="BTS5" s="174"/>
      <c r="BTT5" s="174"/>
      <c r="BTU5" s="174"/>
      <c r="BTV5" s="174"/>
      <c r="BTW5" s="291"/>
      <c r="BTX5" s="291"/>
      <c r="BTY5" s="290"/>
      <c r="BTZ5" s="290"/>
      <c r="BUA5" s="290"/>
      <c r="BUB5" s="290"/>
      <c r="BUC5" s="290"/>
      <c r="BUE5" s="287"/>
      <c r="BUF5" s="287"/>
      <c r="BUG5" s="287"/>
      <c r="BUH5" s="287"/>
      <c r="BUI5" s="289"/>
      <c r="BUJ5" s="289"/>
      <c r="BUK5" s="289"/>
      <c r="BUL5" s="289"/>
      <c r="BUM5" s="288"/>
      <c r="BUN5" s="288"/>
      <c r="BUO5" s="174"/>
      <c r="BUP5" s="174"/>
      <c r="BUQ5" s="174"/>
      <c r="BUR5" s="174"/>
      <c r="BUS5" s="174"/>
      <c r="BUT5" s="174"/>
      <c r="BUU5" s="174"/>
      <c r="BUV5" s="174"/>
      <c r="BUW5" s="291"/>
      <c r="BUX5" s="291"/>
      <c r="BUY5" s="290"/>
      <c r="BUZ5" s="290"/>
      <c r="BVA5" s="290"/>
      <c r="BVB5" s="290"/>
      <c r="BVC5" s="290"/>
      <c r="BVE5" s="287"/>
      <c r="BVF5" s="287"/>
      <c r="BVG5" s="287"/>
      <c r="BVH5" s="287"/>
      <c r="BVI5" s="289"/>
      <c r="BVJ5" s="289"/>
      <c r="BVK5" s="289"/>
      <c r="BVL5" s="289"/>
      <c r="BVM5" s="288"/>
      <c r="BVN5" s="288"/>
      <c r="BVO5" s="174"/>
      <c r="BVP5" s="174"/>
      <c r="BVQ5" s="174"/>
      <c r="BVR5" s="174"/>
      <c r="BVS5" s="174"/>
      <c r="BVT5" s="174"/>
      <c r="BVU5" s="174"/>
      <c r="BVV5" s="174"/>
      <c r="BVW5" s="291"/>
      <c r="BVX5" s="291"/>
      <c r="BVY5" s="290"/>
      <c r="BVZ5" s="290"/>
      <c r="BWA5" s="290"/>
      <c r="BWB5" s="290"/>
      <c r="BWC5" s="290"/>
      <c r="BWE5" s="287"/>
      <c r="BWF5" s="287"/>
      <c r="BWG5" s="287"/>
      <c r="BWH5" s="287"/>
      <c r="BWI5" s="289"/>
      <c r="BWJ5" s="289"/>
      <c r="BWK5" s="289"/>
      <c r="BWL5" s="289"/>
      <c r="BWM5" s="288"/>
      <c r="BWN5" s="288"/>
      <c r="BWO5" s="174"/>
      <c r="BWP5" s="174"/>
      <c r="BWQ5" s="174"/>
      <c r="BWR5" s="174"/>
      <c r="BWS5" s="174"/>
      <c r="BWT5" s="174"/>
      <c r="BWU5" s="174"/>
      <c r="BWV5" s="174"/>
      <c r="BWW5" s="291"/>
      <c r="BWX5" s="291"/>
      <c r="BWY5" s="290"/>
      <c r="BWZ5" s="290"/>
      <c r="BXA5" s="290"/>
      <c r="BXB5" s="290"/>
      <c r="BXC5" s="290"/>
      <c r="BXE5" s="287"/>
      <c r="BXF5" s="287"/>
      <c r="BXG5" s="287"/>
      <c r="BXH5" s="287"/>
      <c r="BXI5" s="289"/>
      <c r="BXJ5" s="289"/>
      <c r="BXK5" s="289"/>
      <c r="BXL5" s="289"/>
      <c r="BXM5" s="288"/>
      <c r="BXN5" s="288"/>
      <c r="BXO5" s="174"/>
      <c r="BXP5" s="174"/>
      <c r="BXQ5" s="174"/>
      <c r="BXR5" s="174"/>
      <c r="BXS5" s="174"/>
      <c r="BXT5" s="174"/>
      <c r="BXU5" s="174"/>
      <c r="BXV5" s="174"/>
      <c r="BXW5" s="291"/>
      <c r="BXX5" s="291"/>
      <c r="BXY5" s="290"/>
      <c r="BXZ5" s="290"/>
      <c r="BYA5" s="290"/>
      <c r="BYB5" s="290"/>
      <c r="BYC5" s="290"/>
      <c r="BYE5" s="287"/>
      <c r="BYF5" s="287"/>
      <c r="BYG5" s="287"/>
      <c r="BYH5" s="287"/>
      <c r="BYI5" s="289"/>
      <c r="BYJ5" s="289"/>
      <c r="BYK5" s="289"/>
      <c r="BYL5" s="289"/>
      <c r="BYM5" s="288"/>
      <c r="BYN5" s="288"/>
      <c r="BYO5" s="174"/>
      <c r="BYP5" s="174"/>
      <c r="BYQ5" s="174"/>
      <c r="BYR5" s="174"/>
      <c r="BYS5" s="174"/>
      <c r="BYT5" s="174"/>
      <c r="BYU5" s="174"/>
      <c r="BYV5" s="174"/>
      <c r="BYW5" s="291"/>
      <c r="BYX5" s="291"/>
      <c r="BYY5" s="290"/>
      <c r="BYZ5" s="290"/>
      <c r="BZA5" s="290"/>
      <c r="BZB5" s="290"/>
      <c r="BZC5" s="290"/>
      <c r="BZE5" s="287"/>
      <c r="BZF5" s="287"/>
      <c r="BZG5" s="287"/>
      <c r="BZH5" s="287"/>
      <c r="BZI5" s="289"/>
      <c r="BZJ5" s="289"/>
      <c r="BZK5" s="289"/>
      <c r="BZL5" s="289"/>
      <c r="BZM5" s="288"/>
      <c r="BZN5" s="288"/>
      <c r="BZO5" s="174"/>
      <c r="BZP5" s="174"/>
      <c r="BZQ5" s="174"/>
      <c r="BZR5" s="174"/>
      <c r="BZS5" s="174"/>
      <c r="BZT5" s="174"/>
      <c r="BZU5" s="174"/>
      <c r="BZV5" s="174"/>
      <c r="BZW5" s="291"/>
      <c r="BZX5" s="291"/>
      <c r="BZY5" s="290"/>
      <c r="BZZ5" s="290"/>
      <c r="CAA5" s="290"/>
      <c r="CAB5" s="290"/>
      <c r="CAC5" s="290"/>
      <c r="CAE5" s="287"/>
      <c r="CAF5" s="287"/>
      <c r="CAG5" s="287"/>
      <c r="CAH5" s="287"/>
      <c r="CAI5" s="289"/>
      <c r="CAJ5" s="289"/>
      <c r="CAK5" s="289"/>
      <c r="CAL5" s="289"/>
      <c r="CAM5" s="288"/>
      <c r="CAN5" s="288"/>
      <c r="CAO5" s="174"/>
      <c r="CAP5" s="174"/>
      <c r="CAQ5" s="174"/>
      <c r="CAR5" s="174"/>
      <c r="CAS5" s="174"/>
      <c r="CAT5" s="174"/>
      <c r="CAU5" s="174"/>
      <c r="CAV5" s="174"/>
      <c r="CAW5" s="291"/>
      <c r="CAX5" s="291"/>
      <c r="CAY5" s="290"/>
      <c r="CAZ5" s="290"/>
      <c r="CBA5" s="290"/>
      <c r="CBB5" s="290"/>
      <c r="CBC5" s="290"/>
      <c r="CBE5" s="287"/>
      <c r="CBF5" s="287"/>
      <c r="CBG5" s="287"/>
      <c r="CBH5" s="287"/>
      <c r="CBI5" s="289"/>
      <c r="CBJ5" s="289"/>
      <c r="CBK5" s="289"/>
      <c r="CBL5" s="289"/>
      <c r="CBM5" s="288"/>
      <c r="CBN5" s="288"/>
      <c r="CBO5" s="174"/>
      <c r="CBP5" s="174"/>
      <c r="CBQ5" s="174"/>
      <c r="CBR5" s="174"/>
      <c r="CBS5" s="174"/>
      <c r="CBT5" s="174"/>
      <c r="CBU5" s="174"/>
      <c r="CBV5" s="174"/>
      <c r="CBW5" s="291"/>
      <c r="CBX5" s="291"/>
      <c r="CBY5" s="290"/>
      <c r="CBZ5" s="290"/>
      <c r="CCA5" s="290"/>
      <c r="CCB5" s="290"/>
      <c r="CCC5" s="290"/>
      <c r="CCE5" s="287"/>
      <c r="CCF5" s="287"/>
      <c r="CCG5" s="287"/>
      <c r="CCH5" s="287"/>
      <c r="CCI5" s="289"/>
      <c r="CCJ5" s="289"/>
      <c r="CCK5" s="289"/>
      <c r="CCL5" s="289"/>
      <c r="CCM5" s="288"/>
      <c r="CCN5" s="288"/>
      <c r="CCO5" s="174"/>
      <c r="CCP5" s="174"/>
      <c r="CCQ5" s="174"/>
      <c r="CCR5" s="174"/>
      <c r="CCS5" s="174"/>
      <c r="CCT5" s="174"/>
      <c r="CCU5" s="174"/>
      <c r="CCV5" s="174"/>
      <c r="CCW5" s="291"/>
      <c r="CCX5" s="291"/>
      <c r="CCY5" s="290"/>
      <c r="CCZ5" s="290"/>
      <c r="CDA5" s="290"/>
      <c r="CDB5" s="290"/>
      <c r="CDC5" s="290"/>
      <c r="CDE5" s="287"/>
      <c r="CDF5" s="287"/>
      <c r="CDG5" s="287"/>
      <c r="CDH5" s="287"/>
      <c r="CDI5" s="289"/>
      <c r="CDJ5" s="289"/>
      <c r="CDK5" s="289"/>
      <c r="CDL5" s="289"/>
      <c r="CDM5" s="288"/>
      <c r="CDN5" s="288"/>
      <c r="CDO5" s="174"/>
      <c r="CDP5" s="174"/>
      <c r="CDQ5" s="174"/>
      <c r="CDR5" s="174"/>
      <c r="CDS5" s="174"/>
      <c r="CDT5" s="174"/>
      <c r="CDU5" s="174"/>
      <c r="CDV5" s="174"/>
      <c r="CDW5" s="291"/>
      <c r="CDX5" s="291"/>
      <c r="CDY5" s="290"/>
      <c r="CDZ5" s="290"/>
      <c r="CEA5" s="290"/>
      <c r="CEB5" s="290"/>
      <c r="CEC5" s="290"/>
      <c r="CEE5" s="287"/>
      <c r="CEF5" s="287"/>
      <c r="CEG5" s="287"/>
      <c r="CEH5" s="287"/>
      <c r="CEI5" s="289"/>
      <c r="CEJ5" s="289"/>
      <c r="CEK5" s="289"/>
      <c r="CEL5" s="289"/>
      <c r="CEM5" s="288"/>
      <c r="CEN5" s="288"/>
      <c r="CEO5" s="174"/>
      <c r="CEP5" s="174"/>
      <c r="CEQ5" s="174"/>
      <c r="CER5" s="174"/>
      <c r="CES5" s="174"/>
      <c r="CET5" s="174"/>
      <c r="CEU5" s="174"/>
      <c r="CEV5" s="174"/>
      <c r="CEW5" s="291"/>
      <c r="CEX5" s="291"/>
      <c r="CEY5" s="290"/>
      <c r="CEZ5" s="290"/>
      <c r="CFA5" s="290"/>
      <c r="CFB5" s="290"/>
      <c r="CFC5" s="290"/>
      <c r="CFE5" s="287"/>
      <c r="CFF5" s="287"/>
      <c r="CFG5" s="287"/>
      <c r="CFH5" s="287"/>
      <c r="CFI5" s="289"/>
      <c r="CFJ5" s="289"/>
      <c r="CFK5" s="289"/>
      <c r="CFL5" s="289"/>
      <c r="CFM5" s="288"/>
      <c r="CFN5" s="288"/>
      <c r="CFO5" s="174"/>
      <c r="CFP5" s="174"/>
      <c r="CFQ5" s="174"/>
      <c r="CFR5" s="174"/>
      <c r="CFS5" s="174"/>
      <c r="CFT5" s="174"/>
      <c r="CFU5" s="174"/>
      <c r="CFV5" s="174"/>
      <c r="CFW5" s="291"/>
      <c r="CFX5" s="291"/>
      <c r="CFY5" s="290"/>
      <c r="CFZ5" s="290"/>
      <c r="CGA5" s="290"/>
      <c r="CGB5" s="290"/>
      <c r="CGC5" s="290"/>
      <c r="CGE5" s="287"/>
      <c r="CGF5" s="287"/>
      <c r="CGG5" s="287"/>
      <c r="CGH5" s="287"/>
      <c r="CGI5" s="289"/>
      <c r="CGJ5" s="289"/>
      <c r="CGK5" s="289"/>
      <c r="CGL5" s="289"/>
      <c r="CGM5" s="288"/>
      <c r="CGN5" s="288"/>
      <c r="CGO5" s="174"/>
      <c r="CGP5" s="174"/>
      <c r="CGQ5" s="174"/>
      <c r="CGR5" s="174"/>
      <c r="CGS5" s="174"/>
      <c r="CGT5" s="174"/>
      <c r="CGU5" s="174"/>
      <c r="CGV5" s="174"/>
      <c r="CGW5" s="291"/>
      <c r="CGX5" s="291"/>
      <c r="CGY5" s="290"/>
      <c r="CGZ5" s="290"/>
      <c r="CHA5" s="290"/>
      <c r="CHB5" s="290"/>
      <c r="CHC5" s="290"/>
      <c r="CHE5" s="287"/>
      <c r="CHF5" s="287"/>
      <c r="CHG5" s="287"/>
      <c r="CHH5" s="287"/>
      <c r="CHI5" s="289"/>
      <c r="CHJ5" s="289"/>
      <c r="CHK5" s="289"/>
      <c r="CHL5" s="289"/>
      <c r="CHM5" s="288"/>
      <c r="CHN5" s="288"/>
      <c r="CHO5" s="174"/>
      <c r="CHP5" s="174"/>
      <c r="CHQ5" s="174"/>
      <c r="CHR5" s="174"/>
      <c r="CHS5" s="174"/>
      <c r="CHT5" s="174"/>
      <c r="CHU5" s="174"/>
      <c r="CHV5" s="174"/>
      <c r="CHW5" s="291"/>
      <c r="CHX5" s="291"/>
      <c r="CHY5" s="290"/>
      <c r="CHZ5" s="290"/>
      <c r="CIA5" s="290"/>
      <c r="CIB5" s="290"/>
      <c r="CIC5" s="290"/>
      <c r="CIE5" s="287"/>
      <c r="CIF5" s="287"/>
      <c r="CIG5" s="287"/>
      <c r="CIH5" s="287"/>
      <c r="CII5" s="289"/>
      <c r="CIJ5" s="289"/>
      <c r="CIK5" s="289"/>
      <c r="CIL5" s="289"/>
      <c r="CIM5" s="288"/>
      <c r="CIN5" s="288"/>
      <c r="CIO5" s="174"/>
      <c r="CIP5" s="174"/>
      <c r="CIQ5" s="174"/>
      <c r="CIR5" s="174"/>
      <c r="CIS5" s="174"/>
      <c r="CIT5" s="174"/>
      <c r="CIU5" s="174"/>
      <c r="CIV5" s="174"/>
      <c r="CIW5" s="291"/>
      <c r="CIX5" s="291"/>
      <c r="CIY5" s="290"/>
      <c r="CIZ5" s="290"/>
      <c r="CJA5" s="290"/>
      <c r="CJB5" s="290"/>
      <c r="CJC5" s="290"/>
      <c r="CJE5" s="287"/>
      <c r="CJF5" s="287"/>
      <c r="CJG5" s="287"/>
      <c r="CJH5" s="287"/>
      <c r="CJI5" s="289"/>
      <c r="CJJ5" s="289"/>
      <c r="CJK5" s="289"/>
      <c r="CJL5" s="289"/>
      <c r="CJM5" s="288"/>
      <c r="CJN5" s="288"/>
      <c r="CJO5" s="174"/>
      <c r="CJP5" s="174"/>
      <c r="CJQ5" s="174"/>
      <c r="CJR5" s="174"/>
      <c r="CJS5" s="174"/>
      <c r="CJT5" s="174"/>
      <c r="CJU5" s="174"/>
      <c r="CJV5" s="174"/>
      <c r="CJW5" s="291"/>
      <c r="CJX5" s="291"/>
      <c r="CJY5" s="290"/>
      <c r="CJZ5" s="290"/>
      <c r="CKA5" s="290"/>
      <c r="CKB5" s="290"/>
      <c r="CKC5" s="290"/>
      <c r="CKE5" s="287"/>
      <c r="CKF5" s="287"/>
      <c r="CKG5" s="287"/>
      <c r="CKH5" s="287"/>
      <c r="CKI5" s="289"/>
      <c r="CKJ5" s="289"/>
      <c r="CKK5" s="289"/>
      <c r="CKL5" s="289"/>
      <c r="CKM5" s="288"/>
      <c r="CKN5" s="288"/>
      <c r="CKO5" s="174"/>
      <c r="CKP5" s="174"/>
      <c r="CKQ5" s="174"/>
      <c r="CKR5" s="174"/>
      <c r="CKS5" s="174"/>
      <c r="CKT5" s="174"/>
      <c r="CKU5" s="174"/>
      <c r="CKV5" s="174"/>
      <c r="CKW5" s="291"/>
      <c r="CKX5" s="291"/>
      <c r="CKY5" s="290"/>
      <c r="CKZ5" s="290"/>
      <c r="CLA5" s="290"/>
      <c r="CLB5" s="290"/>
      <c r="CLC5" s="290"/>
      <c r="CLE5" s="287"/>
      <c r="CLF5" s="287"/>
      <c r="CLG5" s="287"/>
      <c r="CLH5" s="287"/>
      <c r="CLI5" s="289"/>
      <c r="CLJ5" s="289"/>
      <c r="CLK5" s="289"/>
      <c r="CLL5" s="289"/>
      <c r="CLM5" s="288"/>
      <c r="CLN5" s="288"/>
      <c r="CLO5" s="174"/>
      <c r="CLP5" s="174"/>
      <c r="CLQ5" s="174"/>
      <c r="CLR5" s="174"/>
      <c r="CLS5" s="174"/>
      <c r="CLT5" s="174"/>
      <c r="CLU5" s="174"/>
      <c r="CLV5" s="174"/>
      <c r="CLW5" s="291"/>
      <c r="CLX5" s="291"/>
      <c r="CLY5" s="290"/>
      <c r="CLZ5" s="290"/>
      <c r="CMA5" s="290"/>
      <c r="CMB5" s="290"/>
      <c r="CMC5" s="290"/>
      <c r="CME5" s="287"/>
      <c r="CMF5" s="287"/>
      <c r="CMG5" s="287"/>
      <c r="CMH5" s="287"/>
      <c r="CMI5" s="289"/>
      <c r="CMJ5" s="289"/>
      <c r="CMK5" s="289"/>
      <c r="CML5" s="289"/>
      <c r="CMM5" s="288"/>
      <c r="CMN5" s="288"/>
      <c r="CMO5" s="174"/>
      <c r="CMP5" s="174"/>
      <c r="CMQ5" s="174"/>
      <c r="CMR5" s="174"/>
      <c r="CMS5" s="174"/>
      <c r="CMT5" s="174"/>
      <c r="CMU5" s="174"/>
      <c r="CMV5" s="174"/>
      <c r="CMW5" s="291"/>
      <c r="CMX5" s="291"/>
      <c r="CMY5" s="290"/>
      <c r="CMZ5" s="290"/>
      <c r="CNA5" s="290"/>
      <c r="CNB5" s="290"/>
      <c r="CNC5" s="290"/>
      <c r="CNE5" s="287"/>
      <c r="CNF5" s="287"/>
      <c r="CNG5" s="287"/>
      <c r="CNH5" s="287"/>
      <c r="CNI5" s="289"/>
      <c r="CNJ5" s="289"/>
      <c r="CNK5" s="289"/>
      <c r="CNL5" s="289"/>
      <c r="CNM5" s="288"/>
      <c r="CNN5" s="288"/>
      <c r="CNO5" s="174"/>
      <c r="CNP5" s="174"/>
      <c r="CNQ5" s="174"/>
      <c r="CNR5" s="174"/>
      <c r="CNS5" s="174"/>
      <c r="CNT5" s="174"/>
      <c r="CNU5" s="174"/>
      <c r="CNV5" s="174"/>
      <c r="CNW5" s="291"/>
      <c r="CNX5" s="291"/>
      <c r="CNY5" s="290"/>
      <c r="CNZ5" s="290"/>
      <c r="COA5" s="290"/>
      <c r="COB5" s="290"/>
      <c r="COC5" s="290"/>
      <c r="COE5" s="287"/>
      <c r="COF5" s="287"/>
      <c r="COG5" s="287"/>
      <c r="COH5" s="287"/>
      <c r="COI5" s="289"/>
      <c r="COJ5" s="289"/>
      <c r="COK5" s="289"/>
      <c r="COL5" s="289"/>
      <c r="COM5" s="288"/>
      <c r="CON5" s="288"/>
      <c r="COO5" s="174"/>
      <c r="COP5" s="174"/>
      <c r="COQ5" s="174"/>
      <c r="COR5" s="174"/>
      <c r="COS5" s="174"/>
      <c r="COT5" s="174"/>
      <c r="COU5" s="174"/>
      <c r="COV5" s="174"/>
      <c r="COW5" s="291"/>
      <c r="COX5" s="291"/>
      <c r="COY5" s="290"/>
      <c r="COZ5" s="290"/>
      <c r="CPA5" s="290"/>
      <c r="CPB5" s="290"/>
      <c r="CPC5" s="290"/>
      <c r="CPE5" s="287"/>
      <c r="CPF5" s="287"/>
      <c r="CPG5" s="287"/>
      <c r="CPH5" s="287"/>
      <c r="CPI5" s="289"/>
      <c r="CPJ5" s="289"/>
      <c r="CPK5" s="289"/>
      <c r="CPL5" s="289"/>
      <c r="CPM5" s="288"/>
      <c r="CPN5" s="288"/>
      <c r="CPO5" s="174"/>
      <c r="CPP5" s="174"/>
      <c r="CPQ5" s="174"/>
      <c r="CPR5" s="174"/>
      <c r="CPS5" s="174"/>
      <c r="CPT5" s="174"/>
      <c r="CPU5" s="174"/>
      <c r="CPV5" s="174"/>
      <c r="CPW5" s="291"/>
      <c r="CPX5" s="291"/>
      <c r="CPY5" s="290"/>
      <c r="CPZ5" s="290"/>
      <c r="CQA5" s="290"/>
      <c r="CQB5" s="290"/>
      <c r="CQC5" s="290"/>
      <c r="CQE5" s="287"/>
      <c r="CQF5" s="287"/>
      <c r="CQG5" s="287"/>
      <c r="CQH5" s="287"/>
      <c r="CQI5" s="289"/>
      <c r="CQJ5" s="289"/>
      <c r="CQK5" s="289"/>
      <c r="CQL5" s="289"/>
      <c r="CQM5" s="288"/>
      <c r="CQN5" s="288"/>
      <c r="CQO5" s="174"/>
      <c r="CQP5" s="174"/>
      <c r="CQQ5" s="174"/>
      <c r="CQR5" s="174"/>
      <c r="CQS5" s="174"/>
      <c r="CQT5" s="174"/>
      <c r="CQU5" s="174"/>
      <c r="CQV5" s="174"/>
      <c r="CQW5" s="291"/>
      <c r="CQX5" s="291"/>
      <c r="CQY5" s="290"/>
      <c r="CQZ5" s="290"/>
      <c r="CRA5" s="290"/>
      <c r="CRB5" s="290"/>
      <c r="CRC5" s="290"/>
      <c r="CRE5" s="287"/>
      <c r="CRF5" s="287"/>
      <c r="CRG5" s="287"/>
      <c r="CRH5" s="287"/>
      <c r="CRI5" s="289"/>
      <c r="CRJ5" s="289"/>
      <c r="CRK5" s="289"/>
      <c r="CRL5" s="289"/>
      <c r="CRM5" s="288"/>
      <c r="CRN5" s="288"/>
      <c r="CRO5" s="174"/>
      <c r="CRP5" s="174"/>
      <c r="CRQ5" s="174"/>
      <c r="CRR5" s="174"/>
      <c r="CRS5" s="174"/>
      <c r="CRT5" s="174"/>
      <c r="CRU5" s="174"/>
      <c r="CRV5" s="174"/>
      <c r="CRW5" s="291"/>
      <c r="CRX5" s="291"/>
      <c r="CRY5" s="290"/>
      <c r="CRZ5" s="290"/>
      <c r="CSA5" s="290"/>
      <c r="CSB5" s="290"/>
      <c r="CSC5" s="290"/>
      <c r="CSE5" s="287"/>
      <c r="CSF5" s="287"/>
      <c r="CSG5" s="287"/>
      <c r="CSH5" s="287"/>
      <c r="CSI5" s="289"/>
      <c r="CSJ5" s="289"/>
      <c r="CSK5" s="289"/>
      <c r="CSL5" s="289"/>
      <c r="CSM5" s="288"/>
      <c r="CSN5" s="288"/>
      <c r="CSO5" s="174"/>
      <c r="CSP5" s="174"/>
      <c r="CSQ5" s="174"/>
      <c r="CSR5" s="174"/>
      <c r="CSS5" s="174"/>
      <c r="CST5" s="174"/>
      <c r="CSU5" s="174"/>
      <c r="CSV5" s="174"/>
      <c r="CSW5" s="291"/>
      <c r="CSX5" s="291"/>
      <c r="CSY5" s="290"/>
      <c r="CSZ5" s="290"/>
      <c r="CTA5" s="290"/>
      <c r="CTB5" s="290"/>
      <c r="CTC5" s="290"/>
      <c r="CTE5" s="287"/>
      <c r="CTF5" s="287"/>
      <c r="CTG5" s="287"/>
      <c r="CTH5" s="287"/>
      <c r="CTI5" s="289"/>
      <c r="CTJ5" s="289"/>
      <c r="CTK5" s="289"/>
      <c r="CTL5" s="289"/>
      <c r="CTM5" s="288"/>
      <c r="CTN5" s="288"/>
      <c r="CTO5" s="174"/>
      <c r="CTP5" s="174"/>
      <c r="CTQ5" s="174"/>
      <c r="CTR5" s="174"/>
      <c r="CTS5" s="174"/>
      <c r="CTT5" s="174"/>
      <c r="CTU5" s="174"/>
      <c r="CTV5" s="174"/>
      <c r="CTW5" s="291"/>
      <c r="CTX5" s="291"/>
      <c r="CTY5" s="290"/>
      <c r="CTZ5" s="290"/>
      <c r="CUA5" s="290"/>
      <c r="CUB5" s="290"/>
      <c r="CUC5" s="290"/>
      <c r="CUE5" s="287"/>
      <c r="CUF5" s="287"/>
      <c r="CUG5" s="287"/>
      <c r="CUH5" s="287"/>
      <c r="CUI5" s="289"/>
      <c r="CUJ5" s="289"/>
      <c r="CUK5" s="289"/>
      <c r="CUL5" s="289"/>
      <c r="CUM5" s="288"/>
      <c r="CUN5" s="288"/>
      <c r="CUO5" s="174"/>
      <c r="CUP5" s="174"/>
      <c r="CUQ5" s="174"/>
      <c r="CUR5" s="174"/>
      <c r="CUS5" s="174"/>
      <c r="CUT5" s="174"/>
      <c r="CUU5" s="174"/>
      <c r="CUV5" s="174"/>
      <c r="CUW5" s="291"/>
      <c r="CUX5" s="291"/>
      <c r="CUY5" s="290"/>
      <c r="CUZ5" s="290"/>
      <c r="CVA5" s="290"/>
      <c r="CVB5" s="290"/>
      <c r="CVC5" s="290"/>
      <c r="CVE5" s="287"/>
      <c r="CVF5" s="287"/>
      <c r="CVG5" s="287"/>
      <c r="CVH5" s="287"/>
      <c r="CVI5" s="289"/>
      <c r="CVJ5" s="289"/>
      <c r="CVK5" s="289"/>
      <c r="CVL5" s="289"/>
      <c r="CVM5" s="288"/>
      <c r="CVN5" s="288"/>
      <c r="CVO5" s="174"/>
      <c r="CVP5" s="174"/>
      <c r="CVQ5" s="174"/>
      <c r="CVR5" s="174"/>
      <c r="CVS5" s="174"/>
      <c r="CVT5" s="174"/>
      <c r="CVU5" s="174"/>
      <c r="CVV5" s="174"/>
      <c r="CVW5" s="291"/>
      <c r="CVX5" s="291"/>
      <c r="CVY5" s="290"/>
      <c r="CVZ5" s="290"/>
      <c r="CWA5" s="290"/>
      <c r="CWB5" s="290"/>
      <c r="CWC5" s="290"/>
      <c r="CWE5" s="287"/>
      <c r="CWF5" s="287"/>
      <c r="CWG5" s="287"/>
      <c r="CWH5" s="287"/>
      <c r="CWI5" s="289"/>
      <c r="CWJ5" s="289"/>
      <c r="CWK5" s="289"/>
      <c r="CWL5" s="289"/>
      <c r="CWM5" s="288"/>
      <c r="CWN5" s="288"/>
      <c r="CWO5" s="174"/>
      <c r="CWP5" s="174"/>
      <c r="CWQ5" s="174"/>
      <c r="CWR5" s="174"/>
      <c r="CWS5" s="174"/>
      <c r="CWT5" s="174"/>
      <c r="CWU5" s="174"/>
      <c r="CWV5" s="174"/>
      <c r="CWW5" s="291"/>
      <c r="CWX5" s="291"/>
      <c r="CWY5" s="290"/>
      <c r="CWZ5" s="290"/>
      <c r="CXA5" s="290"/>
      <c r="CXB5" s="290"/>
      <c r="CXC5" s="290"/>
      <c r="CXE5" s="287"/>
      <c r="CXF5" s="287"/>
      <c r="CXG5" s="287"/>
      <c r="CXH5" s="287"/>
      <c r="CXI5" s="289"/>
      <c r="CXJ5" s="289"/>
      <c r="CXK5" s="289"/>
      <c r="CXL5" s="289"/>
      <c r="CXM5" s="288"/>
      <c r="CXN5" s="288"/>
      <c r="CXO5" s="174"/>
      <c r="CXP5" s="174"/>
      <c r="CXQ5" s="174"/>
      <c r="CXR5" s="174"/>
      <c r="CXS5" s="174"/>
      <c r="CXT5" s="174"/>
      <c r="CXU5" s="174"/>
      <c r="CXV5" s="174"/>
      <c r="CXW5" s="291"/>
      <c r="CXX5" s="291"/>
      <c r="CXY5" s="290"/>
      <c r="CXZ5" s="290"/>
      <c r="CYA5" s="290"/>
      <c r="CYB5" s="290"/>
      <c r="CYC5" s="290"/>
      <c r="CYE5" s="287"/>
      <c r="CYF5" s="287"/>
      <c r="CYG5" s="287"/>
      <c r="CYH5" s="287"/>
      <c r="CYI5" s="289"/>
      <c r="CYJ5" s="289"/>
      <c r="CYK5" s="289"/>
      <c r="CYL5" s="289"/>
      <c r="CYM5" s="288"/>
      <c r="CYN5" s="288"/>
      <c r="CYO5" s="174"/>
      <c r="CYP5" s="174"/>
      <c r="CYQ5" s="174"/>
      <c r="CYR5" s="174"/>
      <c r="CYS5" s="174"/>
      <c r="CYT5" s="174"/>
      <c r="CYU5" s="174"/>
      <c r="CYV5" s="174"/>
      <c r="CYW5" s="291"/>
      <c r="CYX5" s="291"/>
      <c r="CYY5" s="290"/>
      <c r="CYZ5" s="290"/>
      <c r="CZA5" s="290"/>
      <c r="CZB5" s="290"/>
      <c r="CZC5" s="290"/>
      <c r="CZE5" s="287"/>
      <c r="CZF5" s="287"/>
      <c r="CZG5" s="287"/>
      <c r="CZH5" s="287"/>
      <c r="CZI5" s="289"/>
      <c r="CZJ5" s="289"/>
      <c r="CZK5" s="289"/>
      <c r="CZL5" s="289"/>
      <c r="CZM5" s="288"/>
      <c r="CZN5" s="288"/>
      <c r="CZO5" s="174"/>
      <c r="CZP5" s="174"/>
      <c r="CZQ5" s="174"/>
      <c r="CZR5" s="174"/>
      <c r="CZS5" s="174"/>
      <c r="CZT5" s="174"/>
      <c r="CZU5" s="174"/>
      <c r="CZV5" s="174"/>
      <c r="CZW5" s="291"/>
      <c r="CZX5" s="291"/>
      <c r="CZY5" s="290"/>
      <c r="CZZ5" s="290"/>
      <c r="DAA5" s="290"/>
      <c r="DAB5" s="290"/>
      <c r="DAC5" s="290"/>
      <c r="DAE5" s="287"/>
      <c r="DAF5" s="287"/>
      <c r="DAG5" s="287"/>
      <c r="DAH5" s="287"/>
      <c r="DAI5" s="289"/>
      <c r="DAJ5" s="289"/>
      <c r="DAK5" s="289"/>
      <c r="DAL5" s="289"/>
      <c r="DAM5" s="288"/>
      <c r="DAN5" s="288"/>
      <c r="DAO5" s="174"/>
      <c r="DAP5" s="174"/>
      <c r="DAQ5" s="174"/>
      <c r="DAR5" s="174"/>
      <c r="DAS5" s="174"/>
      <c r="DAT5" s="174"/>
      <c r="DAU5" s="174"/>
      <c r="DAV5" s="174"/>
      <c r="DAW5" s="291"/>
      <c r="DAX5" s="291"/>
      <c r="DAY5" s="290"/>
      <c r="DAZ5" s="290"/>
      <c r="DBA5" s="290"/>
      <c r="DBB5" s="290"/>
      <c r="DBC5" s="290"/>
      <c r="DBE5" s="287"/>
      <c r="DBF5" s="287"/>
      <c r="DBG5" s="287"/>
      <c r="DBH5" s="287"/>
      <c r="DBI5" s="289"/>
      <c r="DBJ5" s="289"/>
      <c r="DBK5" s="289"/>
      <c r="DBL5" s="289"/>
      <c r="DBM5" s="288"/>
      <c r="DBN5" s="288"/>
      <c r="DBO5" s="174"/>
      <c r="DBP5" s="174"/>
      <c r="DBQ5" s="174"/>
      <c r="DBR5" s="174"/>
      <c r="DBS5" s="174"/>
      <c r="DBT5" s="174"/>
      <c r="DBU5" s="174"/>
      <c r="DBV5" s="174"/>
      <c r="DBW5" s="291"/>
      <c r="DBX5" s="291"/>
      <c r="DBY5" s="290"/>
      <c r="DBZ5" s="290"/>
      <c r="DCA5" s="290"/>
      <c r="DCB5" s="290"/>
      <c r="DCC5" s="290"/>
      <c r="DCE5" s="287"/>
      <c r="DCF5" s="287"/>
      <c r="DCG5" s="287"/>
      <c r="DCH5" s="287"/>
      <c r="DCI5" s="289"/>
      <c r="DCJ5" s="289"/>
      <c r="DCK5" s="289"/>
      <c r="DCL5" s="289"/>
      <c r="DCM5" s="288"/>
      <c r="DCN5" s="288"/>
      <c r="DCO5" s="174"/>
      <c r="DCP5" s="174"/>
      <c r="DCQ5" s="174"/>
      <c r="DCR5" s="174"/>
      <c r="DCS5" s="174"/>
      <c r="DCT5" s="174"/>
      <c r="DCU5" s="174"/>
      <c r="DCV5" s="174"/>
      <c r="DCW5" s="291"/>
      <c r="DCX5" s="291"/>
      <c r="DCY5" s="290"/>
      <c r="DCZ5" s="290"/>
      <c r="DDA5" s="290"/>
      <c r="DDB5" s="290"/>
      <c r="DDC5" s="290"/>
      <c r="DDE5" s="287"/>
      <c r="DDF5" s="287"/>
      <c r="DDG5" s="287"/>
      <c r="DDH5" s="287"/>
      <c r="DDI5" s="289"/>
      <c r="DDJ5" s="289"/>
      <c r="DDK5" s="289"/>
      <c r="DDL5" s="289"/>
      <c r="DDM5" s="288"/>
      <c r="DDN5" s="288"/>
      <c r="DDO5" s="174"/>
      <c r="DDP5" s="174"/>
      <c r="DDQ5" s="174"/>
      <c r="DDR5" s="174"/>
      <c r="DDS5" s="174"/>
      <c r="DDT5" s="174"/>
      <c r="DDU5" s="174"/>
      <c r="DDV5" s="174"/>
      <c r="DDW5" s="291"/>
      <c r="DDX5" s="291"/>
      <c r="DDY5" s="290"/>
      <c r="DDZ5" s="290"/>
      <c r="DEA5" s="290"/>
      <c r="DEB5" s="290"/>
      <c r="DEC5" s="290"/>
      <c r="DEE5" s="287"/>
      <c r="DEF5" s="287"/>
      <c r="DEG5" s="287"/>
      <c r="DEH5" s="287"/>
      <c r="DEI5" s="289"/>
      <c r="DEJ5" s="289"/>
      <c r="DEK5" s="289"/>
      <c r="DEL5" s="289"/>
      <c r="DEM5" s="288"/>
      <c r="DEN5" s="288"/>
      <c r="DEO5" s="174"/>
      <c r="DEP5" s="174"/>
      <c r="DEQ5" s="174"/>
      <c r="DER5" s="174"/>
      <c r="DES5" s="174"/>
      <c r="DET5" s="174"/>
      <c r="DEU5" s="174"/>
      <c r="DEV5" s="174"/>
      <c r="DEW5" s="291"/>
      <c r="DEX5" s="291"/>
      <c r="DEY5" s="290"/>
      <c r="DEZ5" s="290"/>
      <c r="DFA5" s="290"/>
      <c r="DFB5" s="290"/>
      <c r="DFC5" s="290"/>
      <c r="DFE5" s="287"/>
      <c r="DFF5" s="287"/>
      <c r="DFG5" s="287"/>
      <c r="DFH5" s="287"/>
      <c r="DFI5" s="289"/>
      <c r="DFJ5" s="289"/>
      <c r="DFK5" s="289"/>
      <c r="DFL5" s="289"/>
      <c r="DFM5" s="288"/>
      <c r="DFN5" s="288"/>
      <c r="DFO5" s="174"/>
      <c r="DFP5" s="174"/>
      <c r="DFQ5" s="174"/>
      <c r="DFR5" s="174"/>
      <c r="DFS5" s="174"/>
      <c r="DFT5" s="174"/>
      <c r="DFU5" s="174"/>
      <c r="DFV5" s="174"/>
      <c r="DFW5" s="291"/>
      <c r="DFX5" s="291"/>
      <c r="DFY5" s="290"/>
      <c r="DFZ5" s="290"/>
      <c r="DGA5" s="290"/>
      <c r="DGB5" s="290"/>
      <c r="DGC5" s="290"/>
      <c r="DGE5" s="287"/>
      <c r="DGF5" s="287"/>
      <c r="DGG5" s="287"/>
      <c r="DGH5" s="287"/>
      <c r="DGI5" s="289"/>
      <c r="DGJ5" s="289"/>
      <c r="DGK5" s="289"/>
      <c r="DGL5" s="289"/>
      <c r="DGM5" s="288"/>
      <c r="DGN5" s="288"/>
      <c r="DGO5" s="174"/>
      <c r="DGP5" s="174"/>
      <c r="DGQ5" s="174"/>
      <c r="DGR5" s="174"/>
      <c r="DGS5" s="174"/>
      <c r="DGT5" s="174"/>
      <c r="DGU5" s="174"/>
      <c r="DGV5" s="174"/>
      <c r="DGW5" s="291"/>
      <c r="DGX5" s="291"/>
      <c r="DGY5" s="290"/>
      <c r="DGZ5" s="290"/>
      <c r="DHA5" s="290"/>
      <c r="DHB5" s="290"/>
      <c r="DHC5" s="290"/>
      <c r="DHE5" s="287"/>
      <c r="DHF5" s="287"/>
      <c r="DHG5" s="287"/>
      <c r="DHH5" s="287"/>
      <c r="DHI5" s="289"/>
      <c r="DHJ5" s="289"/>
      <c r="DHK5" s="289"/>
      <c r="DHL5" s="289"/>
      <c r="DHM5" s="288"/>
      <c r="DHN5" s="288"/>
      <c r="DHO5" s="174"/>
      <c r="DHP5" s="174"/>
      <c r="DHQ5" s="174"/>
      <c r="DHR5" s="174"/>
      <c r="DHS5" s="174"/>
      <c r="DHT5" s="174"/>
      <c r="DHU5" s="174"/>
      <c r="DHV5" s="174"/>
      <c r="DHW5" s="291"/>
      <c r="DHX5" s="291"/>
      <c r="DHY5" s="290"/>
      <c r="DHZ5" s="290"/>
      <c r="DIA5" s="290"/>
      <c r="DIB5" s="290"/>
      <c r="DIC5" s="290"/>
      <c r="DIE5" s="287"/>
      <c r="DIF5" s="287"/>
      <c r="DIG5" s="287"/>
      <c r="DIH5" s="287"/>
      <c r="DII5" s="289"/>
      <c r="DIJ5" s="289"/>
      <c r="DIK5" s="289"/>
      <c r="DIL5" s="289"/>
      <c r="DIM5" s="288"/>
      <c r="DIN5" s="288"/>
      <c r="DIO5" s="174"/>
      <c r="DIP5" s="174"/>
      <c r="DIQ5" s="174"/>
      <c r="DIR5" s="174"/>
      <c r="DIS5" s="174"/>
      <c r="DIT5" s="174"/>
      <c r="DIU5" s="174"/>
      <c r="DIV5" s="174"/>
      <c r="DIW5" s="291"/>
      <c r="DIX5" s="291"/>
      <c r="DIY5" s="290"/>
      <c r="DIZ5" s="290"/>
      <c r="DJA5" s="290"/>
      <c r="DJB5" s="290"/>
      <c r="DJC5" s="290"/>
      <c r="DJE5" s="287"/>
      <c r="DJF5" s="287"/>
      <c r="DJG5" s="287"/>
      <c r="DJH5" s="287"/>
      <c r="DJI5" s="289"/>
      <c r="DJJ5" s="289"/>
      <c r="DJK5" s="289"/>
      <c r="DJL5" s="289"/>
      <c r="DJM5" s="288"/>
      <c r="DJN5" s="288"/>
      <c r="DJO5" s="174"/>
      <c r="DJP5" s="174"/>
      <c r="DJQ5" s="174"/>
      <c r="DJR5" s="174"/>
      <c r="DJS5" s="174"/>
      <c r="DJT5" s="174"/>
      <c r="DJU5" s="174"/>
      <c r="DJV5" s="174"/>
      <c r="DJW5" s="291"/>
      <c r="DJX5" s="291"/>
      <c r="DJY5" s="290"/>
      <c r="DJZ5" s="290"/>
      <c r="DKA5" s="290"/>
      <c r="DKB5" s="290"/>
      <c r="DKC5" s="290"/>
      <c r="DKE5" s="287"/>
      <c r="DKF5" s="287"/>
      <c r="DKG5" s="287"/>
      <c r="DKH5" s="287"/>
      <c r="DKI5" s="289"/>
      <c r="DKJ5" s="289"/>
      <c r="DKK5" s="289"/>
      <c r="DKL5" s="289"/>
      <c r="DKM5" s="288"/>
      <c r="DKN5" s="288"/>
      <c r="DKO5" s="174"/>
      <c r="DKP5" s="174"/>
      <c r="DKQ5" s="174"/>
      <c r="DKR5" s="174"/>
      <c r="DKS5" s="174"/>
      <c r="DKT5" s="174"/>
      <c r="DKU5" s="174"/>
      <c r="DKV5" s="174"/>
      <c r="DKW5" s="291"/>
      <c r="DKX5" s="291"/>
      <c r="DKY5" s="290"/>
      <c r="DKZ5" s="290"/>
      <c r="DLA5" s="290"/>
      <c r="DLB5" s="290"/>
      <c r="DLC5" s="290"/>
      <c r="DLE5" s="287"/>
      <c r="DLF5" s="287"/>
      <c r="DLG5" s="287"/>
      <c r="DLH5" s="287"/>
      <c r="DLI5" s="289"/>
      <c r="DLJ5" s="289"/>
      <c r="DLK5" s="289"/>
      <c r="DLL5" s="289"/>
      <c r="DLM5" s="288"/>
      <c r="DLN5" s="288"/>
      <c r="DLO5" s="174"/>
      <c r="DLP5" s="174"/>
      <c r="DLQ5" s="174"/>
      <c r="DLR5" s="174"/>
      <c r="DLS5" s="174"/>
      <c r="DLT5" s="174"/>
      <c r="DLU5" s="174"/>
      <c r="DLV5" s="174"/>
      <c r="DLW5" s="291"/>
      <c r="DLX5" s="291"/>
      <c r="DLY5" s="290"/>
      <c r="DLZ5" s="290"/>
      <c r="DMA5" s="290"/>
      <c r="DMB5" s="290"/>
      <c r="DMC5" s="290"/>
      <c r="DME5" s="287"/>
      <c r="DMF5" s="287"/>
      <c r="DMG5" s="287"/>
      <c r="DMH5" s="287"/>
      <c r="DMI5" s="289"/>
      <c r="DMJ5" s="289"/>
      <c r="DMK5" s="289"/>
      <c r="DML5" s="289"/>
      <c r="DMM5" s="288"/>
      <c r="DMN5" s="288"/>
      <c r="DMO5" s="174"/>
      <c r="DMP5" s="174"/>
      <c r="DMQ5" s="174"/>
      <c r="DMR5" s="174"/>
      <c r="DMS5" s="174"/>
      <c r="DMT5" s="174"/>
      <c r="DMU5" s="174"/>
      <c r="DMV5" s="174"/>
      <c r="DMW5" s="291"/>
      <c r="DMX5" s="291"/>
      <c r="DMY5" s="290"/>
      <c r="DMZ5" s="290"/>
      <c r="DNA5" s="290"/>
      <c r="DNB5" s="290"/>
      <c r="DNC5" s="290"/>
      <c r="DNE5" s="287"/>
      <c r="DNF5" s="287"/>
      <c r="DNG5" s="287"/>
      <c r="DNH5" s="287"/>
      <c r="DNI5" s="289"/>
      <c r="DNJ5" s="289"/>
      <c r="DNK5" s="289"/>
      <c r="DNL5" s="289"/>
      <c r="DNM5" s="288"/>
      <c r="DNN5" s="288"/>
      <c r="DNO5" s="174"/>
      <c r="DNP5" s="174"/>
      <c r="DNQ5" s="174"/>
      <c r="DNR5" s="174"/>
      <c r="DNS5" s="174"/>
      <c r="DNT5" s="174"/>
      <c r="DNU5" s="174"/>
      <c r="DNV5" s="174"/>
      <c r="DNW5" s="291"/>
      <c r="DNX5" s="291"/>
      <c r="DNY5" s="290"/>
      <c r="DNZ5" s="290"/>
      <c r="DOA5" s="290"/>
      <c r="DOB5" s="290"/>
      <c r="DOC5" s="290"/>
      <c r="DOE5" s="287"/>
      <c r="DOF5" s="287"/>
      <c r="DOG5" s="287"/>
      <c r="DOH5" s="287"/>
      <c r="DOI5" s="289"/>
      <c r="DOJ5" s="289"/>
      <c r="DOK5" s="289"/>
      <c r="DOL5" s="289"/>
      <c r="DOM5" s="288"/>
      <c r="DON5" s="288"/>
      <c r="DOO5" s="174"/>
      <c r="DOP5" s="174"/>
      <c r="DOQ5" s="174"/>
      <c r="DOR5" s="174"/>
      <c r="DOS5" s="174"/>
      <c r="DOT5" s="174"/>
      <c r="DOU5" s="174"/>
      <c r="DOV5" s="174"/>
      <c r="DOW5" s="291"/>
      <c r="DOX5" s="291"/>
      <c r="DOY5" s="290"/>
      <c r="DOZ5" s="290"/>
      <c r="DPA5" s="290"/>
      <c r="DPB5" s="290"/>
      <c r="DPC5" s="290"/>
      <c r="DPE5" s="287"/>
      <c r="DPF5" s="287"/>
      <c r="DPG5" s="287"/>
      <c r="DPH5" s="287"/>
      <c r="DPI5" s="289"/>
      <c r="DPJ5" s="289"/>
      <c r="DPK5" s="289"/>
      <c r="DPL5" s="289"/>
      <c r="DPM5" s="288"/>
      <c r="DPN5" s="288"/>
      <c r="DPO5" s="174"/>
      <c r="DPP5" s="174"/>
      <c r="DPQ5" s="174"/>
      <c r="DPR5" s="174"/>
      <c r="DPS5" s="174"/>
      <c r="DPT5" s="174"/>
      <c r="DPU5" s="174"/>
      <c r="DPV5" s="174"/>
      <c r="DPW5" s="291"/>
      <c r="DPX5" s="291"/>
      <c r="DPY5" s="290"/>
      <c r="DPZ5" s="290"/>
      <c r="DQA5" s="290"/>
      <c r="DQB5" s="290"/>
      <c r="DQC5" s="290"/>
      <c r="DQE5" s="287"/>
      <c r="DQF5" s="287"/>
      <c r="DQG5" s="287"/>
      <c r="DQH5" s="287"/>
      <c r="DQI5" s="289"/>
      <c r="DQJ5" s="289"/>
      <c r="DQK5" s="289"/>
      <c r="DQL5" s="289"/>
      <c r="DQM5" s="288"/>
      <c r="DQN5" s="288"/>
      <c r="DQO5" s="174"/>
      <c r="DQP5" s="174"/>
      <c r="DQQ5" s="174"/>
      <c r="DQR5" s="174"/>
      <c r="DQS5" s="174"/>
      <c r="DQT5" s="174"/>
      <c r="DQU5" s="174"/>
      <c r="DQV5" s="174"/>
      <c r="DQW5" s="291"/>
      <c r="DQX5" s="291"/>
      <c r="DQY5" s="290"/>
      <c r="DQZ5" s="290"/>
      <c r="DRA5" s="290"/>
      <c r="DRB5" s="290"/>
      <c r="DRC5" s="290"/>
      <c r="DRE5" s="287"/>
      <c r="DRF5" s="287"/>
      <c r="DRG5" s="287"/>
      <c r="DRH5" s="287"/>
      <c r="DRI5" s="289"/>
      <c r="DRJ5" s="289"/>
      <c r="DRK5" s="289"/>
      <c r="DRL5" s="289"/>
      <c r="DRM5" s="288"/>
      <c r="DRN5" s="288"/>
      <c r="DRO5" s="174"/>
      <c r="DRP5" s="174"/>
      <c r="DRQ5" s="174"/>
      <c r="DRR5" s="174"/>
      <c r="DRS5" s="174"/>
      <c r="DRT5" s="174"/>
      <c r="DRU5" s="174"/>
      <c r="DRV5" s="174"/>
      <c r="DRW5" s="291"/>
      <c r="DRX5" s="291"/>
      <c r="DRY5" s="290"/>
      <c r="DRZ5" s="290"/>
      <c r="DSA5" s="290"/>
      <c r="DSB5" s="290"/>
      <c r="DSC5" s="290"/>
      <c r="DSE5" s="287"/>
      <c r="DSF5" s="287"/>
      <c r="DSG5" s="287"/>
      <c r="DSH5" s="287"/>
      <c r="DSI5" s="289"/>
      <c r="DSJ5" s="289"/>
      <c r="DSK5" s="289"/>
      <c r="DSL5" s="289"/>
      <c r="DSM5" s="288"/>
      <c r="DSN5" s="288"/>
      <c r="DSO5" s="174"/>
      <c r="DSP5" s="174"/>
      <c r="DSQ5" s="174"/>
      <c r="DSR5" s="174"/>
      <c r="DSS5" s="174"/>
      <c r="DST5" s="174"/>
      <c r="DSU5" s="174"/>
      <c r="DSV5" s="174"/>
      <c r="DSW5" s="291"/>
      <c r="DSX5" s="291"/>
      <c r="DSY5" s="290"/>
      <c r="DSZ5" s="290"/>
      <c r="DTA5" s="290"/>
      <c r="DTB5" s="290"/>
      <c r="DTC5" s="290"/>
      <c r="DTE5" s="287"/>
      <c r="DTF5" s="287"/>
      <c r="DTG5" s="287"/>
      <c r="DTH5" s="287"/>
      <c r="DTI5" s="289"/>
      <c r="DTJ5" s="289"/>
      <c r="DTK5" s="289"/>
      <c r="DTL5" s="289"/>
      <c r="DTM5" s="288"/>
      <c r="DTN5" s="288"/>
      <c r="DTO5" s="174"/>
      <c r="DTP5" s="174"/>
      <c r="DTQ5" s="174"/>
      <c r="DTR5" s="174"/>
      <c r="DTS5" s="174"/>
      <c r="DTT5" s="174"/>
      <c r="DTU5" s="174"/>
      <c r="DTV5" s="174"/>
      <c r="DTW5" s="291"/>
      <c r="DTX5" s="291"/>
      <c r="DTY5" s="290"/>
      <c r="DTZ5" s="290"/>
      <c r="DUA5" s="290"/>
      <c r="DUB5" s="290"/>
      <c r="DUC5" s="290"/>
      <c r="DUE5" s="287"/>
      <c r="DUF5" s="287"/>
      <c r="DUG5" s="287"/>
      <c r="DUH5" s="287"/>
      <c r="DUI5" s="289"/>
      <c r="DUJ5" s="289"/>
      <c r="DUK5" s="289"/>
      <c r="DUL5" s="289"/>
      <c r="DUM5" s="288"/>
      <c r="DUN5" s="288"/>
      <c r="DUO5" s="174"/>
      <c r="DUP5" s="174"/>
      <c r="DUQ5" s="174"/>
      <c r="DUR5" s="174"/>
      <c r="DUS5" s="174"/>
      <c r="DUT5" s="174"/>
      <c r="DUU5" s="174"/>
      <c r="DUV5" s="174"/>
      <c r="DUW5" s="291"/>
      <c r="DUX5" s="291"/>
      <c r="DUY5" s="290"/>
      <c r="DUZ5" s="290"/>
      <c r="DVA5" s="290"/>
      <c r="DVB5" s="290"/>
      <c r="DVC5" s="290"/>
      <c r="DVE5" s="287"/>
      <c r="DVF5" s="287"/>
      <c r="DVG5" s="287"/>
      <c r="DVH5" s="287"/>
      <c r="DVI5" s="289"/>
      <c r="DVJ5" s="289"/>
      <c r="DVK5" s="289"/>
      <c r="DVL5" s="289"/>
      <c r="DVM5" s="288"/>
      <c r="DVN5" s="288"/>
      <c r="DVO5" s="174"/>
      <c r="DVP5" s="174"/>
      <c r="DVQ5" s="174"/>
      <c r="DVR5" s="174"/>
      <c r="DVS5" s="174"/>
      <c r="DVT5" s="174"/>
      <c r="DVU5" s="174"/>
      <c r="DVV5" s="174"/>
      <c r="DVW5" s="291"/>
      <c r="DVX5" s="291"/>
      <c r="DVY5" s="290"/>
      <c r="DVZ5" s="290"/>
      <c r="DWA5" s="290"/>
      <c r="DWB5" s="290"/>
      <c r="DWC5" s="290"/>
      <c r="DWE5" s="287"/>
      <c r="DWF5" s="287"/>
      <c r="DWG5" s="287"/>
      <c r="DWH5" s="287"/>
      <c r="DWI5" s="289"/>
      <c r="DWJ5" s="289"/>
      <c r="DWK5" s="289"/>
      <c r="DWL5" s="289"/>
      <c r="DWM5" s="288"/>
      <c r="DWN5" s="288"/>
      <c r="DWO5" s="174"/>
      <c r="DWP5" s="174"/>
      <c r="DWQ5" s="174"/>
      <c r="DWR5" s="174"/>
      <c r="DWS5" s="174"/>
      <c r="DWT5" s="174"/>
      <c r="DWU5" s="174"/>
      <c r="DWV5" s="174"/>
      <c r="DWW5" s="291"/>
      <c r="DWX5" s="291"/>
      <c r="DWY5" s="290"/>
      <c r="DWZ5" s="290"/>
      <c r="DXA5" s="290"/>
      <c r="DXB5" s="290"/>
      <c r="DXC5" s="290"/>
      <c r="DXE5" s="287"/>
      <c r="DXF5" s="287"/>
      <c r="DXG5" s="287"/>
      <c r="DXH5" s="287"/>
      <c r="DXI5" s="289"/>
      <c r="DXJ5" s="289"/>
      <c r="DXK5" s="289"/>
      <c r="DXL5" s="289"/>
      <c r="DXM5" s="288"/>
      <c r="DXN5" s="288"/>
      <c r="DXO5" s="174"/>
      <c r="DXP5" s="174"/>
      <c r="DXQ5" s="174"/>
      <c r="DXR5" s="174"/>
      <c r="DXS5" s="174"/>
      <c r="DXT5" s="174"/>
      <c r="DXU5" s="174"/>
      <c r="DXV5" s="174"/>
      <c r="DXW5" s="291"/>
      <c r="DXX5" s="291"/>
      <c r="DXY5" s="290"/>
      <c r="DXZ5" s="290"/>
      <c r="DYA5" s="290"/>
      <c r="DYB5" s="290"/>
      <c r="DYC5" s="290"/>
      <c r="DYE5" s="287"/>
      <c r="DYF5" s="287"/>
      <c r="DYG5" s="287"/>
      <c r="DYH5" s="287"/>
      <c r="DYI5" s="289"/>
      <c r="DYJ5" s="289"/>
      <c r="DYK5" s="289"/>
      <c r="DYL5" s="289"/>
      <c r="DYM5" s="288"/>
      <c r="DYN5" s="288"/>
      <c r="DYO5" s="174"/>
      <c r="DYP5" s="174"/>
      <c r="DYQ5" s="174"/>
      <c r="DYR5" s="174"/>
      <c r="DYS5" s="174"/>
      <c r="DYT5" s="174"/>
      <c r="DYU5" s="174"/>
      <c r="DYV5" s="174"/>
      <c r="DYW5" s="291"/>
      <c r="DYX5" s="291"/>
      <c r="DYY5" s="290"/>
      <c r="DYZ5" s="290"/>
      <c r="DZA5" s="290"/>
      <c r="DZB5" s="290"/>
      <c r="DZC5" s="290"/>
      <c r="DZE5" s="287"/>
      <c r="DZF5" s="287"/>
      <c r="DZG5" s="287"/>
      <c r="DZH5" s="287"/>
      <c r="DZI5" s="289"/>
      <c r="DZJ5" s="289"/>
      <c r="DZK5" s="289"/>
      <c r="DZL5" s="289"/>
      <c r="DZM5" s="288"/>
      <c r="DZN5" s="288"/>
      <c r="DZO5" s="174"/>
      <c r="DZP5" s="174"/>
      <c r="DZQ5" s="174"/>
      <c r="DZR5" s="174"/>
      <c r="DZS5" s="174"/>
      <c r="DZT5" s="174"/>
      <c r="DZU5" s="174"/>
      <c r="DZV5" s="174"/>
      <c r="DZW5" s="291"/>
      <c r="DZX5" s="291"/>
      <c r="DZY5" s="290"/>
      <c r="DZZ5" s="290"/>
      <c r="EAA5" s="290"/>
      <c r="EAB5" s="290"/>
      <c r="EAC5" s="290"/>
      <c r="EAE5" s="287"/>
      <c r="EAF5" s="287"/>
      <c r="EAG5" s="287"/>
      <c r="EAH5" s="287"/>
      <c r="EAI5" s="289"/>
      <c r="EAJ5" s="289"/>
      <c r="EAK5" s="289"/>
      <c r="EAL5" s="289"/>
      <c r="EAM5" s="288"/>
      <c r="EAN5" s="288"/>
      <c r="EAO5" s="174"/>
      <c r="EAP5" s="174"/>
      <c r="EAQ5" s="174"/>
      <c r="EAR5" s="174"/>
      <c r="EAS5" s="174"/>
      <c r="EAT5" s="174"/>
      <c r="EAU5" s="174"/>
      <c r="EAV5" s="174"/>
      <c r="EAW5" s="291"/>
      <c r="EAX5" s="291"/>
      <c r="EAY5" s="290"/>
      <c r="EAZ5" s="290"/>
      <c r="EBA5" s="290"/>
      <c r="EBB5" s="290"/>
      <c r="EBC5" s="290"/>
      <c r="EBE5" s="287"/>
      <c r="EBF5" s="287"/>
      <c r="EBG5" s="287"/>
      <c r="EBH5" s="287"/>
      <c r="EBI5" s="289"/>
      <c r="EBJ5" s="289"/>
      <c r="EBK5" s="289"/>
      <c r="EBL5" s="289"/>
      <c r="EBM5" s="288"/>
      <c r="EBN5" s="288"/>
      <c r="EBO5" s="174"/>
      <c r="EBP5" s="174"/>
      <c r="EBQ5" s="174"/>
      <c r="EBR5" s="174"/>
      <c r="EBS5" s="174"/>
      <c r="EBT5" s="174"/>
      <c r="EBU5" s="174"/>
      <c r="EBV5" s="174"/>
      <c r="EBW5" s="291"/>
      <c r="EBX5" s="291"/>
      <c r="EBY5" s="290"/>
      <c r="EBZ5" s="290"/>
      <c r="ECA5" s="290"/>
      <c r="ECB5" s="290"/>
      <c r="ECC5" s="290"/>
      <c r="ECE5" s="287"/>
      <c r="ECF5" s="287"/>
      <c r="ECG5" s="287"/>
      <c r="ECH5" s="287"/>
      <c r="ECI5" s="289"/>
      <c r="ECJ5" s="289"/>
      <c r="ECK5" s="289"/>
      <c r="ECL5" s="289"/>
      <c r="ECM5" s="288"/>
      <c r="ECN5" s="288"/>
      <c r="ECO5" s="174"/>
      <c r="ECP5" s="174"/>
      <c r="ECQ5" s="174"/>
      <c r="ECR5" s="174"/>
      <c r="ECS5" s="174"/>
      <c r="ECT5" s="174"/>
      <c r="ECU5" s="174"/>
      <c r="ECV5" s="174"/>
      <c r="ECW5" s="291"/>
      <c r="ECX5" s="291"/>
      <c r="ECY5" s="290"/>
      <c r="ECZ5" s="290"/>
      <c r="EDA5" s="290"/>
      <c r="EDB5" s="290"/>
      <c r="EDC5" s="290"/>
      <c r="EDE5" s="287"/>
      <c r="EDF5" s="287"/>
      <c r="EDG5" s="287"/>
      <c r="EDH5" s="287"/>
      <c r="EDI5" s="289"/>
      <c r="EDJ5" s="289"/>
      <c r="EDK5" s="289"/>
      <c r="EDL5" s="289"/>
      <c r="EDM5" s="288"/>
      <c r="EDN5" s="288"/>
      <c r="EDO5" s="174"/>
      <c r="EDP5" s="174"/>
      <c r="EDQ5" s="174"/>
      <c r="EDR5" s="174"/>
      <c r="EDS5" s="174"/>
      <c r="EDT5" s="174"/>
      <c r="EDU5" s="174"/>
      <c r="EDV5" s="174"/>
      <c r="EDW5" s="291"/>
      <c r="EDX5" s="291"/>
      <c r="EDY5" s="290"/>
      <c r="EDZ5" s="290"/>
      <c r="EEA5" s="290"/>
      <c r="EEB5" s="290"/>
      <c r="EEC5" s="290"/>
      <c r="EEE5" s="287"/>
      <c r="EEF5" s="287"/>
      <c r="EEG5" s="287"/>
      <c r="EEH5" s="287"/>
      <c r="EEI5" s="289"/>
      <c r="EEJ5" s="289"/>
      <c r="EEK5" s="289"/>
      <c r="EEL5" s="289"/>
      <c r="EEM5" s="288"/>
      <c r="EEN5" s="288"/>
      <c r="EEO5" s="174"/>
      <c r="EEP5" s="174"/>
      <c r="EEQ5" s="174"/>
      <c r="EER5" s="174"/>
      <c r="EES5" s="174"/>
      <c r="EET5" s="174"/>
      <c r="EEU5" s="174"/>
      <c r="EEV5" s="174"/>
      <c r="EEW5" s="291"/>
      <c r="EEX5" s="291"/>
      <c r="EEY5" s="290"/>
      <c r="EEZ5" s="290"/>
      <c r="EFA5" s="290"/>
      <c r="EFB5" s="290"/>
      <c r="EFC5" s="290"/>
      <c r="EFE5" s="287"/>
      <c r="EFF5" s="287"/>
      <c r="EFG5" s="287"/>
      <c r="EFH5" s="287"/>
      <c r="EFI5" s="289"/>
      <c r="EFJ5" s="289"/>
      <c r="EFK5" s="289"/>
      <c r="EFL5" s="289"/>
      <c r="EFM5" s="288"/>
      <c r="EFN5" s="288"/>
      <c r="EFO5" s="174"/>
      <c r="EFP5" s="174"/>
      <c r="EFQ5" s="174"/>
      <c r="EFR5" s="174"/>
      <c r="EFS5" s="174"/>
      <c r="EFT5" s="174"/>
      <c r="EFU5" s="174"/>
      <c r="EFV5" s="174"/>
      <c r="EFW5" s="291"/>
      <c r="EFX5" s="291"/>
      <c r="EFY5" s="290"/>
      <c r="EFZ5" s="290"/>
      <c r="EGA5" s="290"/>
      <c r="EGB5" s="290"/>
      <c r="EGC5" s="290"/>
      <c r="EGE5" s="287"/>
      <c r="EGF5" s="287"/>
      <c r="EGG5" s="287"/>
      <c r="EGH5" s="287"/>
      <c r="EGI5" s="289"/>
      <c r="EGJ5" s="289"/>
      <c r="EGK5" s="289"/>
      <c r="EGL5" s="289"/>
      <c r="EGM5" s="288"/>
      <c r="EGN5" s="288"/>
      <c r="EGO5" s="174"/>
      <c r="EGP5" s="174"/>
      <c r="EGQ5" s="174"/>
      <c r="EGR5" s="174"/>
      <c r="EGS5" s="174"/>
      <c r="EGT5" s="174"/>
      <c r="EGU5" s="174"/>
      <c r="EGV5" s="174"/>
      <c r="EGW5" s="291"/>
      <c r="EGX5" s="291"/>
      <c r="EGY5" s="290"/>
      <c r="EGZ5" s="290"/>
      <c r="EHA5" s="290"/>
      <c r="EHB5" s="290"/>
      <c r="EHC5" s="290"/>
      <c r="EHE5" s="287"/>
      <c r="EHF5" s="287"/>
      <c r="EHG5" s="287"/>
      <c r="EHH5" s="287"/>
      <c r="EHI5" s="289"/>
      <c r="EHJ5" s="289"/>
      <c r="EHK5" s="289"/>
      <c r="EHL5" s="289"/>
      <c r="EHM5" s="288"/>
      <c r="EHN5" s="288"/>
      <c r="EHO5" s="174"/>
      <c r="EHP5" s="174"/>
      <c r="EHQ5" s="174"/>
      <c r="EHR5" s="174"/>
      <c r="EHS5" s="174"/>
      <c r="EHT5" s="174"/>
      <c r="EHU5" s="174"/>
      <c r="EHV5" s="174"/>
      <c r="EHW5" s="291"/>
      <c r="EHX5" s="291"/>
      <c r="EHY5" s="290"/>
      <c r="EHZ5" s="290"/>
      <c r="EIA5" s="290"/>
      <c r="EIB5" s="290"/>
      <c r="EIC5" s="290"/>
      <c r="EIE5" s="287"/>
      <c r="EIF5" s="287"/>
      <c r="EIG5" s="287"/>
      <c r="EIH5" s="287"/>
      <c r="EII5" s="289"/>
      <c r="EIJ5" s="289"/>
      <c r="EIK5" s="289"/>
      <c r="EIL5" s="289"/>
      <c r="EIM5" s="288"/>
      <c r="EIN5" s="288"/>
      <c r="EIO5" s="174"/>
      <c r="EIP5" s="174"/>
      <c r="EIQ5" s="174"/>
      <c r="EIR5" s="174"/>
      <c r="EIS5" s="174"/>
      <c r="EIT5" s="174"/>
      <c r="EIU5" s="174"/>
      <c r="EIV5" s="174"/>
      <c r="EIW5" s="291"/>
      <c r="EIX5" s="291"/>
      <c r="EIY5" s="290"/>
      <c r="EIZ5" s="290"/>
      <c r="EJA5" s="290"/>
      <c r="EJB5" s="290"/>
      <c r="EJC5" s="290"/>
      <c r="EJE5" s="287"/>
      <c r="EJF5" s="287"/>
      <c r="EJG5" s="287"/>
      <c r="EJH5" s="287"/>
      <c r="EJI5" s="289"/>
      <c r="EJJ5" s="289"/>
      <c r="EJK5" s="289"/>
      <c r="EJL5" s="289"/>
      <c r="EJM5" s="288"/>
      <c r="EJN5" s="288"/>
      <c r="EJO5" s="174"/>
      <c r="EJP5" s="174"/>
      <c r="EJQ5" s="174"/>
      <c r="EJR5" s="174"/>
      <c r="EJS5" s="174"/>
      <c r="EJT5" s="174"/>
      <c r="EJU5" s="174"/>
      <c r="EJV5" s="174"/>
      <c r="EJW5" s="291"/>
      <c r="EJX5" s="291"/>
      <c r="EJY5" s="290"/>
      <c r="EJZ5" s="290"/>
      <c r="EKA5" s="290"/>
      <c r="EKB5" s="290"/>
      <c r="EKC5" s="290"/>
      <c r="EKE5" s="287"/>
      <c r="EKF5" s="287"/>
      <c r="EKG5" s="287"/>
      <c r="EKH5" s="287"/>
      <c r="EKI5" s="289"/>
      <c r="EKJ5" s="289"/>
      <c r="EKK5" s="289"/>
      <c r="EKL5" s="289"/>
      <c r="EKM5" s="288"/>
      <c r="EKN5" s="288"/>
      <c r="EKO5" s="174"/>
      <c r="EKP5" s="174"/>
      <c r="EKQ5" s="174"/>
      <c r="EKR5" s="174"/>
      <c r="EKS5" s="174"/>
      <c r="EKT5" s="174"/>
      <c r="EKU5" s="174"/>
      <c r="EKV5" s="174"/>
      <c r="EKW5" s="291"/>
      <c r="EKX5" s="291"/>
      <c r="EKY5" s="290"/>
      <c r="EKZ5" s="290"/>
      <c r="ELA5" s="290"/>
      <c r="ELB5" s="290"/>
      <c r="ELC5" s="290"/>
      <c r="ELE5" s="287"/>
      <c r="ELF5" s="287"/>
      <c r="ELG5" s="287"/>
      <c r="ELH5" s="287"/>
      <c r="ELI5" s="289"/>
      <c r="ELJ5" s="289"/>
      <c r="ELK5" s="289"/>
      <c r="ELL5" s="289"/>
      <c r="ELM5" s="288"/>
      <c r="ELN5" s="288"/>
      <c r="ELO5" s="174"/>
      <c r="ELP5" s="174"/>
      <c r="ELQ5" s="174"/>
      <c r="ELR5" s="174"/>
      <c r="ELS5" s="174"/>
      <c r="ELT5" s="174"/>
      <c r="ELU5" s="174"/>
      <c r="ELV5" s="174"/>
      <c r="ELW5" s="291"/>
      <c r="ELX5" s="291"/>
      <c r="ELY5" s="290"/>
      <c r="ELZ5" s="290"/>
      <c r="EMA5" s="290"/>
      <c r="EMB5" s="290"/>
      <c r="EMC5" s="290"/>
      <c r="EME5" s="287"/>
      <c r="EMF5" s="287"/>
      <c r="EMG5" s="287"/>
      <c r="EMH5" s="287"/>
      <c r="EMI5" s="289"/>
      <c r="EMJ5" s="289"/>
      <c r="EMK5" s="289"/>
      <c r="EML5" s="289"/>
      <c r="EMM5" s="288"/>
      <c r="EMN5" s="288"/>
      <c r="EMO5" s="174"/>
      <c r="EMP5" s="174"/>
      <c r="EMQ5" s="174"/>
      <c r="EMR5" s="174"/>
      <c r="EMS5" s="174"/>
      <c r="EMT5" s="174"/>
      <c r="EMU5" s="174"/>
      <c r="EMV5" s="174"/>
      <c r="EMW5" s="291"/>
      <c r="EMX5" s="291"/>
      <c r="EMY5" s="290"/>
      <c r="EMZ5" s="290"/>
      <c r="ENA5" s="290"/>
      <c r="ENB5" s="290"/>
      <c r="ENC5" s="290"/>
      <c r="ENE5" s="287"/>
      <c r="ENF5" s="287"/>
      <c r="ENG5" s="287"/>
      <c r="ENH5" s="287"/>
      <c r="ENI5" s="289"/>
      <c r="ENJ5" s="289"/>
      <c r="ENK5" s="289"/>
      <c r="ENL5" s="289"/>
      <c r="ENM5" s="288"/>
      <c r="ENN5" s="288"/>
      <c r="ENO5" s="174"/>
      <c r="ENP5" s="174"/>
      <c r="ENQ5" s="174"/>
      <c r="ENR5" s="174"/>
      <c r="ENS5" s="174"/>
      <c r="ENT5" s="174"/>
      <c r="ENU5" s="174"/>
      <c r="ENV5" s="174"/>
      <c r="ENW5" s="291"/>
      <c r="ENX5" s="291"/>
      <c r="ENY5" s="290"/>
      <c r="ENZ5" s="290"/>
      <c r="EOA5" s="290"/>
      <c r="EOB5" s="290"/>
      <c r="EOC5" s="290"/>
      <c r="EOE5" s="287"/>
      <c r="EOF5" s="287"/>
      <c r="EOG5" s="287"/>
      <c r="EOH5" s="287"/>
      <c r="EOI5" s="289"/>
      <c r="EOJ5" s="289"/>
      <c r="EOK5" s="289"/>
      <c r="EOL5" s="289"/>
      <c r="EOM5" s="288"/>
      <c r="EON5" s="288"/>
      <c r="EOO5" s="174"/>
      <c r="EOP5" s="174"/>
      <c r="EOQ5" s="174"/>
      <c r="EOR5" s="174"/>
      <c r="EOS5" s="174"/>
      <c r="EOT5" s="174"/>
      <c r="EOU5" s="174"/>
      <c r="EOV5" s="174"/>
      <c r="EOW5" s="291"/>
      <c r="EOX5" s="291"/>
      <c r="EOY5" s="290"/>
      <c r="EOZ5" s="290"/>
      <c r="EPA5" s="290"/>
      <c r="EPB5" s="290"/>
      <c r="EPC5" s="290"/>
      <c r="EPE5" s="287"/>
      <c r="EPF5" s="287"/>
      <c r="EPG5" s="287"/>
      <c r="EPH5" s="287"/>
      <c r="EPI5" s="289"/>
      <c r="EPJ5" s="289"/>
      <c r="EPK5" s="289"/>
      <c r="EPL5" s="289"/>
      <c r="EPM5" s="288"/>
      <c r="EPN5" s="288"/>
      <c r="EPO5" s="174"/>
      <c r="EPP5" s="174"/>
      <c r="EPQ5" s="174"/>
      <c r="EPR5" s="174"/>
      <c r="EPS5" s="174"/>
      <c r="EPT5" s="174"/>
      <c r="EPU5" s="174"/>
      <c r="EPV5" s="174"/>
      <c r="EPW5" s="291"/>
      <c r="EPX5" s="291"/>
      <c r="EPY5" s="290"/>
      <c r="EPZ5" s="290"/>
      <c r="EQA5" s="290"/>
      <c r="EQB5" s="290"/>
      <c r="EQC5" s="290"/>
      <c r="EQE5" s="287"/>
      <c r="EQF5" s="287"/>
      <c r="EQG5" s="287"/>
      <c r="EQH5" s="287"/>
      <c r="EQI5" s="289"/>
      <c r="EQJ5" s="289"/>
      <c r="EQK5" s="289"/>
      <c r="EQL5" s="289"/>
      <c r="EQM5" s="288"/>
      <c r="EQN5" s="288"/>
      <c r="EQO5" s="174"/>
      <c r="EQP5" s="174"/>
      <c r="EQQ5" s="174"/>
      <c r="EQR5" s="174"/>
      <c r="EQS5" s="174"/>
      <c r="EQT5" s="174"/>
      <c r="EQU5" s="174"/>
      <c r="EQV5" s="174"/>
      <c r="EQW5" s="291"/>
      <c r="EQX5" s="291"/>
      <c r="EQY5" s="290"/>
      <c r="EQZ5" s="290"/>
      <c r="ERA5" s="290"/>
      <c r="ERB5" s="290"/>
      <c r="ERC5" s="290"/>
      <c r="ERE5" s="287"/>
      <c r="ERF5" s="287"/>
      <c r="ERG5" s="287"/>
      <c r="ERH5" s="287"/>
      <c r="ERI5" s="289"/>
      <c r="ERJ5" s="289"/>
      <c r="ERK5" s="289"/>
      <c r="ERL5" s="289"/>
      <c r="ERM5" s="288"/>
      <c r="ERN5" s="288"/>
      <c r="ERO5" s="174"/>
      <c r="ERP5" s="174"/>
      <c r="ERQ5" s="174"/>
      <c r="ERR5" s="174"/>
      <c r="ERS5" s="174"/>
      <c r="ERT5" s="174"/>
      <c r="ERU5" s="174"/>
      <c r="ERV5" s="174"/>
      <c r="ERW5" s="291"/>
      <c r="ERX5" s="291"/>
      <c r="ERY5" s="290"/>
      <c r="ERZ5" s="290"/>
      <c r="ESA5" s="290"/>
      <c r="ESB5" s="290"/>
      <c r="ESC5" s="290"/>
      <c r="ESE5" s="287"/>
      <c r="ESF5" s="287"/>
      <c r="ESG5" s="287"/>
      <c r="ESH5" s="287"/>
      <c r="ESI5" s="289"/>
      <c r="ESJ5" s="289"/>
      <c r="ESK5" s="289"/>
      <c r="ESL5" s="289"/>
      <c r="ESM5" s="288"/>
      <c r="ESN5" s="288"/>
      <c r="ESO5" s="174"/>
      <c r="ESP5" s="174"/>
      <c r="ESQ5" s="174"/>
      <c r="ESR5" s="174"/>
      <c r="ESS5" s="174"/>
      <c r="EST5" s="174"/>
      <c r="ESU5" s="174"/>
      <c r="ESV5" s="174"/>
      <c r="ESW5" s="291"/>
      <c r="ESX5" s="291"/>
      <c r="ESY5" s="290"/>
      <c r="ESZ5" s="290"/>
      <c r="ETA5" s="290"/>
      <c r="ETB5" s="290"/>
      <c r="ETC5" s="290"/>
      <c r="ETE5" s="287"/>
      <c r="ETF5" s="287"/>
      <c r="ETG5" s="287"/>
      <c r="ETH5" s="287"/>
      <c r="ETI5" s="289"/>
      <c r="ETJ5" s="289"/>
      <c r="ETK5" s="289"/>
      <c r="ETL5" s="289"/>
      <c r="ETM5" s="288"/>
      <c r="ETN5" s="288"/>
      <c r="ETO5" s="174"/>
      <c r="ETP5" s="174"/>
      <c r="ETQ5" s="174"/>
      <c r="ETR5" s="174"/>
      <c r="ETS5" s="174"/>
      <c r="ETT5" s="174"/>
      <c r="ETU5" s="174"/>
      <c r="ETV5" s="174"/>
      <c r="ETW5" s="291"/>
      <c r="ETX5" s="291"/>
      <c r="ETY5" s="290"/>
      <c r="ETZ5" s="290"/>
      <c r="EUA5" s="290"/>
      <c r="EUB5" s="290"/>
      <c r="EUC5" s="290"/>
      <c r="EUE5" s="287"/>
      <c r="EUF5" s="287"/>
      <c r="EUG5" s="287"/>
      <c r="EUH5" s="287"/>
      <c r="EUI5" s="289"/>
      <c r="EUJ5" s="289"/>
      <c r="EUK5" s="289"/>
      <c r="EUL5" s="289"/>
      <c r="EUM5" s="288"/>
      <c r="EUN5" s="288"/>
      <c r="EUO5" s="174"/>
      <c r="EUP5" s="174"/>
      <c r="EUQ5" s="174"/>
      <c r="EUR5" s="174"/>
      <c r="EUS5" s="174"/>
      <c r="EUT5" s="174"/>
      <c r="EUU5" s="174"/>
      <c r="EUV5" s="174"/>
      <c r="EUW5" s="291"/>
      <c r="EUX5" s="291"/>
      <c r="EUY5" s="290"/>
      <c r="EUZ5" s="290"/>
      <c r="EVA5" s="290"/>
      <c r="EVB5" s="290"/>
      <c r="EVC5" s="290"/>
      <c r="EVE5" s="287"/>
      <c r="EVF5" s="287"/>
      <c r="EVG5" s="287"/>
      <c r="EVH5" s="287"/>
      <c r="EVI5" s="289"/>
      <c r="EVJ5" s="289"/>
      <c r="EVK5" s="289"/>
      <c r="EVL5" s="289"/>
      <c r="EVM5" s="288"/>
      <c r="EVN5" s="288"/>
      <c r="EVO5" s="174"/>
      <c r="EVP5" s="174"/>
      <c r="EVQ5" s="174"/>
      <c r="EVR5" s="174"/>
      <c r="EVS5" s="174"/>
      <c r="EVT5" s="174"/>
      <c r="EVU5" s="174"/>
      <c r="EVV5" s="174"/>
      <c r="EVW5" s="291"/>
      <c r="EVX5" s="291"/>
      <c r="EVY5" s="290"/>
      <c r="EVZ5" s="290"/>
      <c r="EWA5" s="290"/>
      <c r="EWB5" s="290"/>
      <c r="EWC5" s="290"/>
      <c r="EWE5" s="287"/>
      <c r="EWF5" s="287"/>
      <c r="EWG5" s="287"/>
      <c r="EWH5" s="287"/>
      <c r="EWI5" s="289"/>
      <c r="EWJ5" s="289"/>
      <c r="EWK5" s="289"/>
      <c r="EWL5" s="289"/>
      <c r="EWM5" s="288"/>
      <c r="EWN5" s="288"/>
      <c r="EWO5" s="174"/>
      <c r="EWP5" s="174"/>
      <c r="EWQ5" s="174"/>
      <c r="EWR5" s="174"/>
      <c r="EWS5" s="174"/>
      <c r="EWT5" s="174"/>
      <c r="EWU5" s="174"/>
      <c r="EWV5" s="174"/>
      <c r="EWW5" s="291"/>
      <c r="EWX5" s="291"/>
      <c r="EWY5" s="290"/>
      <c r="EWZ5" s="290"/>
      <c r="EXA5" s="290"/>
      <c r="EXB5" s="290"/>
      <c r="EXC5" s="290"/>
      <c r="EXE5" s="287"/>
      <c r="EXF5" s="287"/>
      <c r="EXG5" s="287"/>
      <c r="EXH5" s="287"/>
      <c r="EXI5" s="289"/>
      <c r="EXJ5" s="289"/>
      <c r="EXK5" s="289"/>
      <c r="EXL5" s="289"/>
      <c r="EXM5" s="288"/>
      <c r="EXN5" s="288"/>
      <c r="EXO5" s="174"/>
      <c r="EXP5" s="174"/>
      <c r="EXQ5" s="174"/>
      <c r="EXR5" s="174"/>
      <c r="EXS5" s="174"/>
      <c r="EXT5" s="174"/>
      <c r="EXU5" s="174"/>
      <c r="EXV5" s="174"/>
      <c r="EXW5" s="291"/>
      <c r="EXX5" s="291"/>
      <c r="EXY5" s="290"/>
      <c r="EXZ5" s="290"/>
      <c r="EYA5" s="290"/>
      <c r="EYB5" s="290"/>
      <c r="EYC5" s="290"/>
      <c r="EYE5" s="287"/>
      <c r="EYF5" s="287"/>
      <c r="EYG5" s="287"/>
      <c r="EYH5" s="287"/>
      <c r="EYI5" s="289"/>
      <c r="EYJ5" s="289"/>
      <c r="EYK5" s="289"/>
      <c r="EYL5" s="289"/>
      <c r="EYM5" s="288"/>
      <c r="EYN5" s="288"/>
      <c r="EYO5" s="174"/>
      <c r="EYP5" s="174"/>
      <c r="EYQ5" s="174"/>
      <c r="EYR5" s="174"/>
      <c r="EYS5" s="174"/>
      <c r="EYT5" s="174"/>
      <c r="EYU5" s="174"/>
      <c r="EYV5" s="174"/>
      <c r="EYW5" s="291"/>
      <c r="EYX5" s="291"/>
      <c r="EYY5" s="290"/>
      <c r="EYZ5" s="290"/>
      <c r="EZA5" s="290"/>
      <c r="EZB5" s="290"/>
      <c r="EZC5" s="290"/>
      <c r="EZE5" s="287"/>
      <c r="EZF5" s="287"/>
      <c r="EZG5" s="287"/>
      <c r="EZH5" s="287"/>
      <c r="EZI5" s="289"/>
      <c r="EZJ5" s="289"/>
      <c r="EZK5" s="289"/>
      <c r="EZL5" s="289"/>
      <c r="EZM5" s="288"/>
      <c r="EZN5" s="288"/>
      <c r="EZO5" s="174"/>
      <c r="EZP5" s="174"/>
      <c r="EZQ5" s="174"/>
      <c r="EZR5" s="174"/>
      <c r="EZS5" s="174"/>
      <c r="EZT5" s="174"/>
      <c r="EZU5" s="174"/>
      <c r="EZV5" s="174"/>
      <c r="EZW5" s="291"/>
      <c r="EZX5" s="291"/>
      <c r="EZY5" s="290"/>
      <c r="EZZ5" s="290"/>
      <c r="FAA5" s="290"/>
      <c r="FAB5" s="290"/>
      <c r="FAC5" s="290"/>
      <c r="FAE5" s="287"/>
      <c r="FAF5" s="287"/>
      <c r="FAG5" s="287"/>
      <c r="FAH5" s="287"/>
      <c r="FAI5" s="289"/>
      <c r="FAJ5" s="289"/>
      <c r="FAK5" s="289"/>
      <c r="FAL5" s="289"/>
      <c r="FAM5" s="288"/>
      <c r="FAN5" s="288"/>
      <c r="FAO5" s="174"/>
      <c r="FAP5" s="174"/>
      <c r="FAQ5" s="174"/>
      <c r="FAR5" s="174"/>
      <c r="FAS5" s="174"/>
      <c r="FAT5" s="174"/>
      <c r="FAU5" s="174"/>
      <c r="FAV5" s="174"/>
      <c r="FAW5" s="291"/>
      <c r="FAX5" s="291"/>
      <c r="FAY5" s="290"/>
      <c r="FAZ5" s="290"/>
      <c r="FBA5" s="290"/>
      <c r="FBB5" s="290"/>
      <c r="FBC5" s="290"/>
      <c r="FBE5" s="287"/>
      <c r="FBF5" s="287"/>
      <c r="FBG5" s="287"/>
      <c r="FBH5" s="287"/>
      <c r="FBI5" s="289"/>
      <c r="FBJ5" s="289"/>
      <c r="FBK5" s="289"/>
      <c r="FBL5" s="289"/>
      <c r="FBM5" s="288"/>
      <c r="FBN5" s="288"/>
      <c r="FBO5" s="174"/>
      <c r="FBP5" s="174"/>
      <c r="FBQ5" s="174"/>
      <c r="FBR5" s="174"/>
      <c r="FBS5" s="174"/>
      <c r="FBT5" s="174"/>
      <c r="FBU5" s="174"/>
      <c r="FBV5" s="174"/>
      <c r="FBW5" s="291"/>
      <c r="FBX5" s="291"/>
      <c r="FBY5" s="290"/>
      <c r="FBZ5" s="290"/>
      <c r="FCA5" s="290"/>
      <c r="FCB5" s="290"/>
      <c r="FCC5" s="290"/>
      <c r="FCE5" s="287"/>
      <c r="FCF5" s="287"/>
      <c r="FCG5" s="287"/>
      <c r="FCH5" s="287"/>
      <c r="FCI5" s="289"/>
      <c r="FCJ5" s="289"/>
      <c r="FCK5" s="289"/>
      <c r="FCL5" s="289"/>
      <c r="FCM5" s="288"/>
      <c r="FCN5" s="288"/>
      <c r="FCO5" s="174"/>
      <c r="FCP5" s="174"/>
      <c r="FCQ5" s="174"/>
      <c r="FCR5" s="174"/>
      <c r="FCS5" s="174"/>
      <c r="FCT5" s="174"/>
      <c r="FCU5" s="174"/>
      <c r="FCV5" s="174"/>
      <c r="FCW5" s="291"/>
      <c r="FCX5" s="291"/>
      <c r="FCY5" s="290"/>
      <c r="FCZ5" s="290"/>
      <c r="FDA5" s="290"/>
      <c r="FDB5" s="290"/>
      <c r="FDC5" s="290"/>
      <c r="FDE5" s="287"/>
      <c r="FDF5" s="287"/>
      <c r="FDG5" s="287"/>
      <c r="FDH5" s="287"/>
      <c r="FDI5" s="289"/>
      <c r="FDJ5" s="289"/>
      <c r="FDK5" s="289"/>
      <c r="FDL5" s="289"/>
      <c r="FDM5" s="288"/>
      <c r="FDN5" s="288"/>
      <c r="FDO5" s="174"/>
      <c r="FDP5" s="174"/>
      <c r="FDQ5" s="174"/>
      <c r="FDR5" s="174"/>
      <c r="FDS5" s="174"/>
      <c r="FDT5" s="174"/>
      <c r="FDU5" s="174"/>
      <c r="FDV5" s="174"/>
      <c r="FDW5" s="291"/>
      <c r="FDX5" s="291"/>
      <c r="FDY5" s="290"/>
      <c r="FDZ5" s="290"/>
      <c r="FEA5" s="290"/>
      <c r="FEB5" s="290"/>
      <c r="FEC5" s="290"/>
      <c r="FEE5" s="287"/>
      <c r="FEF5" s="287"/>
      <c r="FEG5" s="287"/>
      <c r="FEH5" s="287"/>
      <c r="FEI5" s="289"/>
      <c r="FEJ5" s="289"/>
      <c r="FEK5" s="289"/>
      <c r="FEL5" s="289"/>
      <c r="FEM5" s="288"/>
      <c r="FEN5" s="288"/>
      <c r="FEO5" s="174"/>
      <c r="FEP5" s="174"/>
      <c r="FEQ5" s="174"/>
      <c r="FER5" s="174"/>
      <c r="FES5" s="174"/>
      <c r="FET5" s="174"/>
      <c r="FEU5" s="174"/>
      <c r="FEV5" s="174"/>
      <c r="FEW5" s="291"/>
      <c r="FEX5" s="291"/>
      <c r="FEY5" s="290"/>
      <c r="FEZ5" s="290"/>
      <c r="FFA5" s="290"/>
      <c r="FFB5" s="290"/>
      <c r="FFC5" s="290"/>
      <c r="FFE5" s="287"/>
      <c r="FFF5" s="287"/>
      <c r="FFG5" s="287"/>
      <c r="FFH5" s="287"/>
      <c r="FFI5" s="289"/>
      <c r="FFJ5" s="289"/>
      <c r="FFK5" s="289"/>
      <c r="FFL5" s="289"/>
      <c r="FFM5" s="288"/>
      <c r="FFN5" s="288"/>
      <c r="FFO5" s="174"/>
      <c r="FFP5" s="174"/>
      <c r="FFQ5" s="174"/>
      <c r="FFR5" s="174"/>
      <c r="FFS5" s="174"/>
      <c r="FFT5" s="174"/>
      <c r="FFU5" s="174"/>
      <c r="FFV5" s="174"/>
      <c r="FFW5" s="291"/>
      <c r="FFX5" s="291"/>
      <c r="FFY5" s="290"/>
      <c r="FFZ5" s="290"/>
      <c r="FGA5" s="290"/>
      <c r="FGB5" s="290"/>
      <c r="FGC5" s="290"/>
      <c r="FGE5" s="287"/>
      <c r="FGF5" s="287"/>
      <c r="FGG5" s="287"/>
      <c r="FGH5" s="287"/>
      <c r="FGI5" s="289"/>
      <c r="FGJ5" s="289"/>
      <c r="FGK5" s="289"/>
      <c r="FGL5" s="289"/>
      <c r="FGM5" s="288"/>
      <c r="FGN5" s="288"/>
      <c r="FGO5" s="174"/>
      <c r="FGP5" s="174"/>
      <c r="FGQ5" s="174"/>
      <c r="FGR5" s="174"/>
      <c r="FGS5" s="174"/>
      <c r="FGT5" s="174"/>
      <c r="FGU5" s="174"/>
      <c r="FGV5" s="174"/>
      <c r="FGW5" s="291"/>
      <c r="FGX5" s="291"/>
      <c r="FGY5" s="290"/>
      <c r="FGZ5" s="290"/>
      <c r="FHA5" s="290"/>
      <c r="FHB5" s="290"/>
      <c r="FHC5" s="290"/>
      <c r="FHE5" s="287"/>
      <c r="FHF5" s="287"/>
      <c r="FHG5" s="287"/>
      <c r="FHH5" s="287"/>
      <c r="FHI5" s="289"/>
      <c r="FHJ5" s="289"/>
      <c r="FHK5" s="289"/>
      <c r="FHL5" s="289"/>
      <c r="FHM5" s="288"/>
      <c r="FHN5" s="288"/>
      <c r="FHO5" s="174"/>
      <c r="FHP5" s="174"/>
      <c r="FHQ5" s="174"/>
      <c r="FHR5" s="174"/>
      <c r="FHS5" s="174"/>
      <c r="FHT5" s="174"/>
      <c r="FHU5" s="174"/>
      <c r="FHV5" s="174"/>
      <c r="FHW5" s="291"/>
      <c r="FHX5" s="291"/>
      <c r="FHY5" s="290"/>
      <c r="FHZ5" s="290"/>
      <c r="FIA5" s="290"/>
      <c r="FIB5" s="290"/>
      <c r="FIC5" s="290"/>
      <c r="FIE5" s="287"/>
      <c r="FIF5" s="287"/>
      <c r="FIG5" s="287"/>
      <c r="FIH5" s="287"/>
      <c r="FII5" s="289"/>
      <c r="FIJ5" s="289"/>
      <c r="FIK5" s="289"/>
      <c r="FIL5" s="289"/>
      <c r="FIM5" s="288"/>
      <c r="FIN5" s="288"/>
      <c r="FIO5" s="174"/>
      <c r="FIP5" s="174"/>
      <c r="FIQ5" s="174"/>
      <c r="FIR5" s="174"/>
      <c r="FIS5" s="174"/>
      <c r="FIT5" s="174"/>
      <c r="FIU5" s="174"/>
      <c r="FIV5" s="174"/>
      <c r="FIW5" s="291"/>
      <c r="FIX5" s="291"/>
      <c r="FIY5" s="290"/>
      <c r="FIZ5" s="290"/>
      <c r="FJA5" s="290"/>
      <c r="FJB5" s="290"/>
      <c r="FJC5" s="290"/>
      <c r="FJE5" s="287"/>
      <c r="FJF5" s="287"/>
      <c r="FJG5" s="287"/>
      <c r="FJH5" s="287"/>
      <c r="FJI5" s="289"/>
      <c r="FJJ5" s="289"/>
      <c r="FJK5" s="289"/>
      <c r="FJL5" s="289"/>
      <c r="FJM5" s="288"/>
      <c r="FJN5" s="288"/>
      <c r="FJO5" s="174"/>
      <c r="FJP5" s="174"/>
      <c r="FJQ5" s="174"/>
      <c r="FJR5" s="174"/>
      <c r="FJS5" s="174"/>
      <c r="FJT5" s="174"/>
      <c r="FJU5" s="174"/>
      <c r="FJV5" s="174"/>
      <c r="FJW5" s="291"/>
      <c r="FJX5" s="291"/>
      <c r="FJY5" s="290"/>
      <c r="FJZ5" s="290"/>
      <c r="FKA5" s="290"/>
      <c r="FKB5" s="290"/>
      <c r="FKC5" s="290"/>
      <c r="FKE5" s="287"/>
      <c r="FKF5" s="287"/>
      <c r="FKG5" s="287"/>
      <c r="FKH5" s="287"/>
      <c r="FKI5" s="289"/>
      <c r="FKJ5" s="289"/>
      <c r="FKK5" s="289"/>
      <c r="FKL5" s="289"/>
      <c r="FKM5" s="288"/>
      <c r="FKN5" s="288"/>
      <c r="FKO5" s="174"/>
      <c r="FKP5" s="174"/>
      <c r="FKQ5" s="174"/>
      <c r="FKR5" s="174"/>
      <c r="FKS5" s="174"/>
      <c r="FKT5" s="174"/>
      <c r="FKU5" s="174"/>
      <c r="FKV5" s="174"/>
      <c r="FKW5" s="291"/>
      <c r="FKX5" s="291"/>
      <c r="FKY5" s="290"/>
      <c r="FKZ5" s="290"/>
      <c r="FLA5" s="290"/>
      <c r="FLB5" s="290"/>
      <c r="FLC5" s="290"/>
      <c r="FLE5" s="287"/>
      <c r="FLF5" s="287"/>
      <c r="FLG5" s="287"/>
      <c r="FLH5" s="287"/>
      <c r="FLI5" s="289"/>
      <c r="FLJ5" s="289"/>
      <c r="FLK5" s="289"/>
      <c r="FLL5" s="289"/>
      <c r="FLM5" s="288"/>
      <c r="FLN5" s="288"/>
      <c r="FLO5" s="174"/>
      <c r="FLP5" s="174"/>
      <c r="FLQ5" s="174"/>
      <c r="FLR5" s="174"/>
      <c r="FLS5" s="174"/>
      <c r="FLT5" s="174"/>
      <c r="FLU5" s="174"/>
      <c r="FLV5" s="174"/>
      <c r="FLW5" s="291"/>
      <c r="FLX5" s="291"/>
      <c r="FLY5" s="290"/>
      <c r="FLZ5" s="290"/>
      <c r="FMA5" s="290"/>
      <c r="FMB5" s="290"/>
      <c r="FMC5" s="290"/>
      <c r="FME5" s="287"/>
      <c r="FMF5" s="287"/>
      <c r="FMG5" s="287"/>
      <c r="FMH5" s="287"/>
      <c r="FMI5" s="289"/>
      <c r="FMJ5" s="289"/>
      <c r="FMK5" s="289"/>
      <c r="FML5" s="289"/>
      <c r="FMM5" s="288"/>
      <c r="FMN5" s="288"/>
      <c r="FMO5" s="174"/>
      <c r="FMP5" s="174"/>
      <c r="FMQ5" s="174"/>
      <c r="FMR5" s="174"/>
      <c r="FMS5" s="174"/>
      <c r="FMT5" s="174"/>
      <c r="FMU5" s="174"/>
      <c r="FMV5" s="174"/>
      <c r="FMW5" s="291"/>
      <c r="FMX5" s="291"/>
      <c r="FMY5" s="290"/>
      <c r="FMZ5" s="290"/>
      <c r="FNA5" s="290"/>
      <c r="FNB5" s="290"/>
      <c r="FNC5" s="290"/>
      <c r="FNE5" s="287"/>
      <c r="FNF5" s="287"/>
      <c r="FNG5" s="287"/>
      <c r="FNH5" s="287"/>
      <c r="FNI5" s="289"/>
      <c r="FNJ5" s="289"/>
      <c r="FNK5" s="289"/>
      <c r="FNL5" s="289"/>
      <c r="FNM5" s="288"/>
      <c r="FNN5" s="288"/>
      <c r="FNO5" s="174"/>
      <c r="FNP5" s="174"/>
      <c r="FNQ5" s="174"/>
      <c r="FNR5" s="174"/>
      <c r="FNS5" s="174"/>
      <c r="FNT5" s="174"/>
      <c r="FNU5" s="174"/>
      <c r="FNV5" s="174"/>
      <c r="FNW5" s="291"/>
      <c r="FNX5" s="291"/>
      <c r="FNY5" s="290"/>
      <c r="FNZ5" s="290"/>
      <c r="FOA5" s="290"/>
      <c r="FOB5" s="290"/>
      <c r="FOC5" s="290"/>
      <c r="FOE5" s="287"/>
      <c r="FOF5" s="287"/>
      <c r="FOG5" s="287"/>
      <c r="FOH5" s="287"/>
      <c r="FOI5" s="289"/>
      <c r="FOJ5" s="289"/>
      <c r="FOK5" s="289"/>
      <c r="FOL5" s="289"/>
      <c r="FOM5" s="288"/>
      <c r="FON5" s="288"/>
      <c r="FOO5" s="174"/>
      <c r="FOP5" s="174"/>
      <c r="FOQ5" s="174"/>
      <c r="FOR5" s="174"/>
      <c r="FOS5" s="174"/>
      <c r="FOT5" s="174"/>
      <c r="FOU5" s="174"/>
      <c r="FOV5" s="174"/>
      <c r="FOW5" s="291"/>
      <c r="FOX5" s="291"/>
      <c r="FOY5" s="290"/>
      <c r="FOZ5" s="290"/>
      <c r="FPA5" s="290"/>
      <c r="FPB5" s="290"/>
      <c r="FPC5" s="290"/>
      <c r="FPE5" s="287"/>
      <c r="FPF5" s="287"/>
      <c r="FPG5" s="287"/>
      <c r="FPH5" s="287"/>
      <c r="FPI5" s="289"/>
      <c r="FPJ5" s="289"/>
      <c r="FPK5" s="289"/>
      <c r="FPL5" s="289"/>
      <c r="FPM5" s="288"/>
      <c r="FPN5" s="288"/>
      <c r="FPO5" s="174"/>
      <c r="FPP5" s="174"/>
      <c r="FPQ5" s="174"/>
      <c r="FPR5" s="174"/>
      <c r="FPS5" s="174"/>
      <c r="FPT5" s="174"/>
      <c r="FPU5" s="174"/>
      <c r="FPV5" s="174"/>
      <c r="FPW5" s="291"/>
      <c r="FPX5" s="291"/>
      <c r="FPY5" s="290"/>
      <c r="FPZ5" s="290"/>
      <c r="FQA5" s="290"/>
      <c r="FQB5" s="290"/>
      <c r="FQC5" s="290"/>
      <c r="FQE5" s="287"/>
      <c r="FQF5" s="287"/>
      <c r="FQG5" s="287"/>
      <c r="FQH5" s="287"/>
      <c r="FQI5" s="289"/>
      <c r="FQJ5" s="289"/>
      <c r="FQK5" s="289"/>
      <c r="FQL5" s="289"/>
      <c r="FQM5" s="288"/>
      <c r="FQN5" s="288"/>
      <c r="FQO5" s="174"/>
      <c r="FQP5" s="174"/>
      <c r="FQQ5" s="174"/>
      <c r="FQR5" s="174"/>
      <c r="FQS5" s="174"/>
      <c r="FQT5" s="174"/>
      <c r="FQU5" s="174"/>
      <c r="FQV5" s="174"/>
      <c r="FQW5" s="291"/>
      <c r="FQX5" s="291"/>
      <c r="FQY5" s="290"/>
      <c r="FQZ5" s="290"/>
      <c r="FRA5" s="290"/>
      <c r="FRB5" s="290"/>
      <c r="FRC5" s="290"/>
      <c r="FRE5" s="287"/>
      <c r="FRF5" s="287"/>
      <c r="FRG5" s="287"/>
      <c r="FRH5" s="287"/>
      <c r="FRI5" s="289"/>
      <c r="FRJ5" s="289"/>
      <c r="FRK5" s="289"/>
      <c r="FRL5" s="289"/>
      <c r="FRM5" s="288"/>
      <c r="FRN5" s="288"/>
      <c r="FRO5" s="174"/>
      <c r="FRP5" s="174"/>
      <c r="FRQ5" s="174"/>
      <c r="FRR5" s="174"/>
      <c r="FRS5" s="174"/>
      <c r="FRT5" s="174"/>
      <c r="FRU5" s="174"/>
      <c r="FRV5" s="174"/>
      <c r="FRW5" s="291"/>
      <c r="FRX5" s="291"/>
      <c r="FRY5" s="290"/>
      <c r="FRZ5" s="290"/>
      <c r="FSA5" s="290"/>
      <c r="FSB5" s="290"/>
      <c r="FSC5" s="290"/>
      <c r="FSE5" s="287"/>
      <c r="FSF5" s="287"/>
      <c r="FSG5" s="287"/>
      <c r="FSH5" s="287"/>
      <c r="FSI5" s="289"/>
      <c r="FSJ5" s="289"/>
      <c r="FSK5" s="289"/>
      <c r="FSL5" s="289"/>
      <c r="FSM5" s="288"/>
      <c r="FSN5" s="288"/>
      <c r="FSO5" s="174"/>
      <c r="FSP5" s="174"/>
      <c r="FSQ5" s="174"/>
      <c r="FSR5" s="174"/>
      <c r="FSS5" s="174"/>
      <c r="FST5" s="174"/>
      <c r="FSU5" s="174"/>
      <c r="FSV5" s="174"/>
      <c r="FSW5" s="291"/>
      <c r="FSX5" s="291"/>
      <c r="FSY5" s="290"/>
      <c r="FSZ5" s="290"/>
      <c r="FTA5" s="290"/>
      <c r="FTB5" s="290"/>
      <c r="FTC5" s="290"/>
      <c r="FTE5" s="287"/>
      <c r="FTF5" s="287"/>
      <c r="FTG5" s="287"/>
      <c r="FTH5" s="287"/>
      <c r="FTI5" s="289"/>
      <c r="FTJ5" s="289"/>
      <c r="FTK5" s="289"/>
      <c r="FTL5" s="289"/>
      <c r="FTM5" s="288"/>
      <c r="FTN5" s="288"/>
      <c r="FTO5" s="174"/>
      <c r="FTP5" s="174"/>
      <c r="FTQ5" s="174"/>
      <c r="FTR5" s="174"/>
      <c r="FTS5" s="174"/>
      <c r="FTT5" s="174"/>
      <c r="FTU5" s="174"/>
      <c r="FTV5" s="174"/>
      <c r="FTW5" s="291"/>
      <c r="FTX5" s="291"/>
      <c r="FTY5" s="290"/>
      <c r="FTZ5" s="290"/>
      <c r="FUA5" s="290"/>
      <c r="FUB5" s="290"/>
      <c r="FUC5" s="290"/>
      <c r="FUE5" s="287"/>
      <c r="FUF5" s="287"/>
      <c r="FUG5" s="287"/>
      <c r="FUH5" s="287"/>
      <c r="FUI5" s="289"/>
      <c r="FUJ5" s="289"/>
      <c r="FUK5" s="289"/>
      <c r="FUL5" s="289"/>
      <c r="FUM5" s="288"/>
      <c r="FUN5" s="288"/>
      <c r="FUO5" s="174"/>
      <c r="FUP5" s="174"/>
      <c r="FUQ5" s="174"/>
      <c r="FUR5" s="174"/>
      <c r="FUS5" s="174"/>
      <c r="FUT5" s="174"/>
      <c r="FUU5" s="174"/>
      <c r="FUV5" s="174"/>
      <c r="FUW5" s="291"/>
      <c r="FUX5" s="291"/>
      <c r="FUY5" s="290"/>
      <c r="FUZ5" s="290"/>
      <c r="FVA5" s="290"/>
      <c r="FVB5" s="290"/>
      <c r="FVC5" s="290"/>
      <c r="FVE5" s="287"/>
      <c r="FVF5" s="287"/>
      <c r="FVG5" s="287"/>
      <c r="FVH5" s="287"/>
      <c r="FVI5" s="289"/>
      <c r="FVJ5" s="289"/>
      <c r="FVK5" s="289"/>
      <c r="FVL5" s="289"/>
      <c r="FVM5" s="288"/>
      <c r="FVN5" s="288"/>
      <c r="FVO5" s="174"/>
      <c r="FVP5" s="174"/>
      <c r="FVQ5" s="174"/>
      <c r="FVR5" s="174"/>
      <c r="FVS5" s="174"/>
      <c r="FVT5" s="174"/>
      <c r="FVU5" s="174"/>
      <c r="FVV5" s="174"/>
      <c r="FVW5" s="291"/>
      <c r="FVX5" s="291"/>
      <c r="FVY5" s="290"/>
      <c r="FVZ5" s="290"/>
      <c r="FWA5" s="290"/>
      <c r="FWB5" s="290"/>
      <c r="FWC5" s="290"/>
      <c r="FWE5" s="287"/>
      <c r="FWF5" s="287"/>
      <c r="FWG5" s="287"/>
      <c r="FWH5" s="287"/>
      <c r="FWI5" s="289"/>
      <c r="FWJ5" s="289"/>
      <c r="FWK5" s="289"/>
      <c r="FWL5" s="289"/>
      <c r="FWM5" s="288"/>
      <c r="FWN5" s="288"/>
      <c r="FWO5" s="174"/>
      <c r="FWP5" s="174"/>
      <c r="FWQ5" s="174"/>
      <c r="FWR5" s="174"/>
      <c r="FWS5" s="174"/>
      <c r="FWT5" s="174"/>
      <c r="FWU5" s="174"/>
      <c r="FWV5" s="174"/>
      <c r="FWW5" s="291"/>
      <c r="FWX5" s="291"/>
      <c r="FWY5" s="290"/>
      <c r="FWZ5" s="290"/>
      <c r="FXA5" s="290"/>
      <c r="FXB5" s="290"/>
      <c r="FXC5" s="290"/>
      <c r="FXE5" s="287"/>
      <c r="FXF5" s="287"/>
      <c r="FXG5" s="287"/>
      <c r="FXH5" s="287"/>
      <c r="FXI5" s="289"/>
      <c r="FXJ5" s="289"/>
      <c r="FXK5" s="289"/>
      <c r="FXL5" s="289"/>
      <c r="FXM5" s="288"/>
      <c r="FXN5" s="288"/>
      <c r="FXO5" s="174"/>
      <c r="FXP5" s="174"/>
      <c r="FXQ5" s="174"/>
      <c r="FXR5" s="174"/>
      <c r="FXS5" s="174"/>
      <c r="FXT5" s="174"/>
      <c r="FXU5" s="174"/>
      <c r="FXV5" s="174"/>
      <c r="FXW5" s="291"/>
      <c r="FXX5" s="291"/>
      <c r="FXY5" s="290"/>
      <c r="FXZ5" s="290"/>
      <c r="FYA5" s="290"/>
      <c r="FYB5" s="290"/>
      <c r="FYC5" s="290"/>
      <c r="FYE5" s="287"/>
      <c r="FYF5" s="287"/>
      <c r="FYG5" s="287"/>
      <c r="FYH5" s="287"/>
      <c r="FYI5" s="289"/>
      <c r="FYJ5" s="289"/>
      <c r="FYK5" s="289"/>
      <c r="FYL5" s="289"/>
      <c r="FYM5" s="288"/>
      <c r="FYN5" s="288"/>
      <c r="FYO5" s="174"/>
      <c r="FYP5" s="174"/>
      <c r="FYQ5" s="174"/>
      <c r="FYR5" s="174"/>
      <c r="FYS5" s="174"/>
      <c r="FYT5" s="174"/>
      <c r="FYU5" s="174"/>
      <c r="FYV5" s="174"/>
      <c r="FYW5" s="291"/>
      <c r="FYX5" s="291"/>
      <c r="FYY5" s="290"/>
      <c r="FYZ5" s="290"/>
      <c r="FZA5" s="290"/>
      <c r="FZB5" s="290"/>
      <c r="FZC5" s="290"/>
      <c r="FZE5" s="287"/>
      <c r="FZF5" s="287"/>
      <c r="FZG5" s="287"/>
      <c r="FZH5" s="287"/>
      <c r="FZI5" s="289"/>
      <c r="FZJ5" s="289"/>
      <c r="FZK5" s="289"/>
      <c r="FZL5" s="289"/>
      <c r="FZM5" s="288"/>
      <c r="FZN5" s="288"/>
      <c r="FZO5" s="174"/>
      <c r="FZP5" s="174"/>
      <c r="FZQ5" s="174"/>
      <c r="FZR5" s="174"/>
      <c r="FZS5" s="174"/>
      <c r="FZT5" s="174"/>
      <c r="FZU5" s="174"/>
      <c r="FZV5" s="174"/>
      <c r="FZW5" s="291"/>
      <c r="FZX5" s="291"/>
      <c r="FZY5" s="290"/>
      <c r="FZZ5" s="290"/>
      <c r="GAA5" s="290"/>
      <c r="GAB5" s="290"/>
      <c r="GAC5" s="290"/>
      <c r="GAE5" s="287"/>
      <c r="GAF5" s="287"/>
      <c r="GAG5" s="287"/>
      <c r="GAH5" s="287"/>
      <c r="GAI5" s="289"/>
      <c r="GAJ5" s="289"/>
      <c r="GAK5" s="289"/>
      <c r="GAL5" s="289"/>
      <c r="GAM5" s="288"/>
      <c r="GAN5" s="288"/>
      <c r="GAO5" s="174"/>
      <c r="GAP5" s="174"/>
      <c r="GAQ5" s="174"/>
      <c r="GAR5" s="174"/>
      <c r="GAS5" s="174"/>
      <c r="GAT5" s="174"/>
      <c r="GAU5" s="174"/>
      <c r="GAV5" s="174"/>
      <c r="GAW5" s="291"/>
      <c r="GAX5" s="291"/>
      <c r="GAY5" s="290"/>
      <c r="GAZ5" s="290"/>
      <c r="GBA5" s="290"/>
      <c r="GBB5" s="290"/>
      <c r="GBC5" s="290"/>
      <c r="GBE5" s="287"/>
      <c r="GBF5" s="287"/>
      <c r="GBG5" s="287"/>
      <c r="GBH5" s="287"/>
      <c r="GBI5" s="289"/>
      <c r="GBJ5" s="289"/>
      <c r="GBK5" s="289"/>
      <c r="GBL5" s="289"/>
      <c r="GBM5" s="288"/>
      <c r="GBN5" s="288"/>
      <c r="GBO5" s="174"/>
      <c r="GBP5" s="174"/>
      <c r="GBQ5" s="174"/>
      <c r="GBR5" s="174"/>
      <c r="GBS5" s="174"/>
      <c r="GBT5" s="174"/>
      <c r="GBU5" s="174"/>
      <c r="GBV5" s="174"/>
      <c r="GBW5" s="291"/>
      <c r="GBX5" s="291"/>
      <c r="GBY5" s="290"/>
      <c r="GBZ5" s="290"/>
      <c r="GCA5" s="290"/>
      <c r="GCB5" s="290"/>
      <c r="GCC5" s="290"/>
      <c r="GCE5" s="287"/>
      <c r="GCF5" s="287"/>
      <c r="GCG5" s="287"/>
      <c r="GCH5" s="287"/>
      <c r="GCI5" s="289"/>
      <c r="GCJ5" s="289"/>
      <c r="GCK5" s="289"/>
      <c r="GCL5" s="289"/>
      <c r="GCM5" s="288"/>
      <c r="GCN5" s="288"/>
      <c r="GCO5" s="174"/>
      <c r="GCP5" s="174"/>
      <c r="GCQ5" s="174"/>
      <c r="GCR5" s="174"/>
      <c r="GCS5" s="174"/>
      <c r="GCT5" s="174"/>
      <c r="GCU5" s="174"/>
      <c r="GCV5" s="174"/>
      <c r="GCW5" s="291"/>
      <c r="GCX5" s="291"/>
      <c r="GCY5" s="290"/>
      <c r="GCZ5" s="290"/>
      <c r="GDA5" s="290"/>
      <c r="GDB5" s="290"/>
      <c r="GDC5" s="290"/>
      <c r="GDE5" s="287"/>
      <c r="GDF5" s="287"/>
      <c r="GDG5" s="287"/>
      <c r="GDH5" s="287"/>
      <c r="GDI5" s="289"/>
      <c r="GDJ5" s="289"/>
      <c r="GDK5" s="289"/>
      <c r="GDL5" s="289"/>
      <c r="GDM5" s="288"/>
      <c r="GDN5" s="288"/>
      <c r="GDO5" s="174"/>
      <c r="GDP5" s="174"/>
      <c r="GDQ5" s="174"/>
      <c r="GDR5" s="174"/>
      <c r="GDS5" s="174"/>
      <c r="GDT5" s="174"/>
      <c r="GDU5" s="174"/>
      <c r="GDV5" s="174"/>
      <c r="GDW5" s="291"/>
      <c r="GDX5" s="291"/>
      <c r="GDY5" s="290"/>
      <c r="GDZ5" s="290"/>
      <c r="GEA5" s="290"/>
      <c r="GEB5" s="290"/>
      <c r="GEC5" s="290"/>
      <c r="GEE5" s="287"/>
      <c r="GEF5" s="287"/>
      <c r="GEG5" s="287"/>
      <c r="GEH5" s="287"/>
      <c r="GEI5" s="289"/>
      <c r="GEJ5" s="289"/>
      <c r="GEK5" s="289"/>
      <c r="GEL5" s="289"/>
      <c r="GEM5" s="288"/>
      <c r="GEN5" s="288"/>
      <c r="GEO5" s="174"/>
      <c r="GEP5" s="174"/>
      <c r="GEQ5" s="174"/>
      <c r="GER5" s="174"/>
      <c r="GES5" s="174"/>
      <c r="GET5" s="174"/>
      <c r="GEU5" s="174"/>
      <c r="GEV5" s="174"/>
      <c r="GEW5" s="291"/>
      <c r="GEX5" s="291"/>
      <c r="GEY5" s="290"/>
      <c r="GEZ5" s="290"/>
      <c r="GFA5" s="290"/>
      <c r="GFB5" s="290"/>
      <c r="GFC5" s="290"/>
      <c r="GFE5" s="287"/>
      <c r="GFF5" s="287"/>
      <c r="GFG5" s="287"/>
      <c r="GFH5" s="287"/>
      <c r="GFI5" s="289"/>
      <c r="GFJ5" s="289"/>
      <c r="GFK5" s="289"/>
      <c r="GFL5" s="289"/>
      <c r="GFM5" s="288"/>
      <c r="GFN5" s="288"/>
      <c r="GFO5" s="174"/>
      <c r="GFP5" s="174"/>
      <c r="GFQ5" s="174"/>
      <c r="GFR5" s="174"/>
      <c r="GFS5" s="174"/>
      <c r="GFT5" s="174"/>
      <c r="GFU5" s="174"/>
      <c r="GFV5" s="174"/>
      <c r="GFW5" s="291"/>
      <c r="GFX5" s="291"/>
      <c r="GFY5" s="290"/>
      <c r="GFZ5" s="290"/>
      <c r="GGA5" s="290"/>
      <c r="GGB5" s="290"/>
      <c r="GGC5" s="290"/>
      <c r="GGE5" s="287"/>
      <c r="GGF5" s="287"/>
      <c r="GGG5" s="287"/>
      <c r="GGH5" s="287"/>
      <c r="GGI5" s="289"/>
      <c r="GGJ5" s="289"/>
      <c r="GGK5" s="289"/>
      <c r="GGL5" s="289"/>
      <c r="GGM5" s="288"/>
      <c r="GGN5" s="288"/>
      <c r="GGO5" s="174"/>
      <c r="GGP5" s="174"/>
      <c r="GGQ5" s="174"/>
      <c r="GGR5" s="174"/>
      <c r="GGS5" s="174"/>
      <c r="GGT5" s="174"/>
      <c r="GGU5" s="174"/>
      <c r="GGV5" s="174"/>
      <c r="GGW5" s="291"/>
      <c r="GGX5" s="291"/>
      <c r="GGY5" s="290"/>
      <c r="GGZ5" s="290"/>
      <c r="GHA5" s="290"/>
      <c r="GHB5" s="290"/>
      <c r="GHC5" s="290"/>
      <c r="GHE5" s="287"/>
      <c r="GHF5" s="287"/>
      <c r="GHG5" s="287"/>
      <c r="GHH5" s="287"/>
      <c r="GHI5" s="289"/>
      <c r="GHJ5" s="289"/>
      <c r="GHK5" s="289"/>
      <c r="GHL5" s="289"/>
      <c r="GHM5" s="288"/>
      <c r="GHN5" s="288"/>
      <c r="GHO5" s="174"/>
      <c r="GHP5" s="174"/>
      <c r="GHQ5" s="174"/>
      <c r="GHR5" s="174"/>
      <c r="GHS5" s="174"/>
      <c r="GHT5" s="174"/>
      <c r="GHU5" s="174"/>
      <c r="GHV5" s="174"/>
      <c r="GHW5" s="291"/>
      <c r="GHX5" s="291"/>
      <c r="GHY5" s="290"/>
      <c r="GHZ5" s="290"/>
      <c r="GIA5" s="290"/>
      <c r="GIB5" s="290"/>
      <c r="GIC5" s="290"/>
      <c r="GIE5" s="287"/>
      <c r="GIF5" s="287"/>
      <c r="GIG5" s="287"/>
      <c r="GIH5" s="287"/>
      <c r="GII5" s="289"/>
      <c r="GIJ5" s="289"/>
      <c r="GIK5" s="289"/>
      <c r="GIL5" s="289"/>
      <c r="GIM5" s="288"/>
      <c r="GIN5" s="288"/>
      <c r="GIO5" s="174"/>
      <c r="GIP5" s="174"/>
      <c r="GIQ5" s="174"/>
      <c r="GIR5" s="174"/>
      <c r="GIS5" s="174"/>
      <c r="GIT5" s="174"/>
      <c r="GIU5" s="174"/>
      <c r="GIV5" s="174"/>
      <c r="GIW5" s="291"/>
      <c r="GIX5" s="291"/>
      <c r="GIY5" s="290"/>
      <c r="GIZ5" s="290"/>
      <c r="GJA5" s="290"/>
      <c r="GJB5" s="290"/>
      <c r="GJC5" s="290"/>
      <c r="GJE5" s="287"/>
      <c r="GJF5" s="287"/>
      <c r="GJG5" s="287"/>
      <c r="GJH5" s="287"/>
      <c r="GJI5" s="289"/>
      <c r="GJJ5" s="289"/>
      <c r="GJK5" s="289"/>
      <c r="GJL5" s="289"/>
      <c r="GJM5" s="288"/>
      <c r="GJN5" s="288"/>
      <c r="GJO5" s="174"/>
      <c r="GJP5" s="174"/>
      <c r="GJQ5" s="174"/>
      <c r="GJR5" s="174"/>
      <c r="GJS5" s="174"/>
      <c r="GJT5" s="174"/>
      <c r="GJU5" s="174"/>
      <c r="GJV5" s="174"/>
      <c r="GJW5" s="291"/>
      <c r="GJX5" s="291"/>
      <c r="GJY5" s="290"/>
      <c r="GJZ5" s="290"/>
      <c r="GKA5" s="290"/>
      <c r="GKB5" s="290"/>
      <c r="GKC5" s="290"/>
      <c r="GKE5" s="287"/>
      <c r="GKF5" s="287"/>
      <c r="GKG5" s="287"/>
      <c r="GKH5" s="287"/>
      <c r="GKI5" s="289"/>
      <c r="GKJ5" s="289"/>
      <c r="GKK5" s="289"/>
      <c r="GKL5" s="289"/>
      <c r="GKM5" s="288"/>
      <c r="GKN5" s="288"/>
      <c r="GKO5" s="174"/>
      <c r="GKP5" s="174"/>
      <c r="GKQ5" s="174"/>
      <c r="GKR5" s="174"/>
      <c r="GKS5" s="174"/>
      <c r="GKT5" s="174"/>
      <c r="GKU5" s="174"/>
      <c r="GKV5" s="174"/>
      <c r="GKW5" s="291"/>
      <c r="GKX5" s="291"/>
      <c r="GKY5" s="290"/>
      <c r="GKZ5" s="290"/>
      <c r="GLA5" s="290"/>
      <c r="GLB5" s="290"/>
      <c r="GLC5" s="290"/>
      <c r="GLE5" s="287"/>
      <c r="GLF5" s="287"/>
      <c r="GLG5" s="287"/>
      <c r="GLH5" s="287"/>
      <c r="GLI5" s="289"/>
      <c r="GLJ5" s="289"/>
      <c r="GLK5" s="289"/>
      <c r="GLL5" s="289"/>
      <c r="GLM5" s="288"/>
      <c r="GLN5" s="288"/>
      <c r="GLO5" s="174"/>
      <c r="GLP5" s="174"/>
      <c r="GLQ5" s="174"/>
      <c r="GLR5" s="174"/>
      <c r="GLS5" s="174"/>
      <c r="GLT5" s="174"/>
      <c r="GLU5" s="174"/>
      <c r="GLV5" s="174"/>
      <c r="GLW5" s="291"/>
      <c r="GLX5" s="291"/>
      <c r="GLY5" s="290"/>
      <c r="GLZ5" s="290"/>
      <c r="GMA5" s="290"/>
      <c r="GMB5" s="290"/>
      <c r="GMC5" s="290"/>
      <c r="GME5" s="287"/>
      <c r="GMF5" s="287"/>
      <c r="GMG5" s="287"/>
      <c r="GMH5" s="287"/>
      <c r="GMI5" s="289"/>
      <c r="GMJ5" s="289"/>
      <c r="GMK5" s="289"/>
      <c r="GML5" s="289"/>
      <c r="GMM5" s="288"/>
      <c r="GMN5" s="288"/>
      <c r="GMO5" s="174"/>
      <c r="GMP5" s="174"/>
      <c r="GMQ5" s="174"/>
      <c r="GMR5" s="174"/>
      <c r="GMS5" s="174"/>
      <c r="GMT5" s="174"/>
      <c r="GMU5" s="174"/>
      <c r="GMV5" s="174"/>
      <c r="GMW5" s="291"/>
      <c r="GMX5" s="291"/>
      <c r="GMY5" s="290"/>
      <c r="GMZ5" s="290"/>
      <c r="GNA5" s="290"/>
      <c r="GNB5" s="290"/>
      <c r="GNC5" s="290"/>
      <c r="GNE5" s="287"/>
      <c r="GNF5" s="287"/>
      <c r="GNG5" s="287"/>
      <c r="GNH5" s="287"/>
      <c r="GNI5" s="289"/>
      <c r="GNJ5" s="289"/>
      <c r="GNK5" s="289"/>
      <c r="GNL5" s="289"/>
      <c r="GNM5" s="288"/>
      <c r="GNN5" s="288"/>
      <c r="GNO5" s="174"/>
      <c r="GNP5" s="174"/>
      <c r="GNQ5" s="174"/>
      <c r="GNR5" s="174"/>
      <c r="GNS5" s="174"/>
      <c r="GNT5" s="174"/>
      <c r="GNU5" s="174"/>
      <c r="GNV5" s="174"/>
      <c r="GNW5" s="291"/>
      <c r="GNX5" s="291"/>
      <c r="GNY5" s="290"/>
      <c r="GNZ5" s="290"/>
      <c r="GOA5" s="290"/>
      <c r="GOB5" s="290"/>
      <c r="GOC5" s="290"/>
      <c r="GOE5" s="287"/>
      <c r="GOF5" s="287"/>
      <c r="GOG5" s="287"/>
      <c r="GOH5" s="287"/>
      <c r="GOI5" s="289"/>
      <c r="GOJ5" s="289"/>
      <c r="GOK5" s="289"/>
      <c r="GOL5" s="289"/>
      <c r="GOM5" s="288"/>
      <c r="GON5" s="288"/>
      <c r="GOO5" s="174"/>
      <c r="GOP5" s="174"/>
      <c r="GOQ5" s="174"/>
      <c r="GOR5" s="174"/>
      <c r="GOS5" s="174"/>
      <c r="GOT5" s="174"/>
      <c r="GOU5" s="174"/>
      <c r="GOV5" s="174"/>
      <c r="GOW5" s="291"/>
      <c r="GOX5" s="291"/>
      <c r="GOY5" s="290"/>
      <c r="GOZ5" s="290"/>
      <c r="GPA5" s="290"/>
      <c r="GPB5" s="290"/>
      <c r="GPC5" s="290"/>
      <c r="GPE5" s="287"/>
      <c r="GPF5" s="287"/>
      <c r="GPG5" s="287"/>
      <c r="GPH5" s="287"/>
      <c r="GPI5" s="289"/>
      <c r="GPJ5" s="289"/>
      <c r="GPK5" s="289"/>
      <c r="GPL5" s="289"/>
      <c r="GPM5" s="288"/>
      <c r="GPN5" s="288"/>
      <c r="GPO5" s="174"/>
      <c r="GPP5" s="174"/>
      <c r="GPQ5" s="174"/>
      <c r="GPR5" s="174"/>
      <c r="GPS5" s="174"/>
      <c r="GPT5" s="174"/>
      <c r="GPU5" s="174"/>
      <c r="GPV5" s="174"/>
      <c r="GPW5" s="291"/>
      <c r="GPX5" s="291"/>
      <c r="GPY5" s="290"/>
      <c r="GPZ5" s="290"/>
      <c r="GQA5" s="290"/>
      <c r="GQB5" s="290"/>
      <c r="GQC5" s="290"/>
      <c r="GQE5" s="287"/>
      <c r="GQF5" s="287"/>
      <c r="GQG5" s="287"/>
      <c r="GQH5" s="287"/>
      <c r="GQI5" s="289"/>
      <c r="GQJ5" s="289"/>
      <c r="GQK5" s="289"/>
      <c r="GQL5" s="289"/>
      <c r="GQM5" s="288"/>
      <c r="GQN5" s="288"/>
      <c r="GQO5" s="174"/>
      <c r="GQP5" s="174"/>
      <c r="GQQ5" s="174"/>
      <c r="GQR5" s="174"/>
      <c r="GQS5" s="174"/>
      <c r="GQT5" s="174"/>
      <c r="GQU5" s="174"/>
      <c r="GQV5" s="174"/>
      <c r="GQW5" s="291"/>
      <c r="GQX5" s="291"/>
      <c r="GQY5" s="290"/>
      <c r="GQZ5" s="290"/>
      <c r="GRA5" s="290"/>
      <c r="GRB5" s="290"/>
      <c r="GRC5" s="290"/>
      <c r="GRE5" s="287"/>
      <c r="GRF5" s="287"/>
      <c r="GRG5" s="287"/>
      <c r="GRH5" s="287"/>
      <c r="GRI5" s="289"/>
      <c r="GRJ5" s="289"/>
      <c r="GRK5" s="289"/>
      <c r="GRL5" s="289"/>
      <c r="GRM5" s="288"/>
      <c r="GRN5" s="288"/>
      <c r="GRO5" s="174"/>
      <c r="GRP5" s="174"/>
      <c r="GRQ5" s="174"/>
      <c r="GRR5" s="174"/>
      <c r="GRS5" s="174"/>
      <c r="GRT5" s="174"/>
      <c r="GRU5" s="174"/>
      <c r="GRV5" s="174"/>
      <c r="GRW5" s="291"/>
      <c r="GRX5" s="291"/>
      <c r="GRY5" s="290"/>
      <c r="GRZ5" s="290"/>
      <c r="GSA5" s="290"/>
      <c r="GSB5" s="290"/>
      <c r="GSC5" s="290"/>
      <c r="GSE5" s="287"/>
      <c r="GSF5" s="287"/>
      <c r="GSG5" s="287"/>
      <c r="GSH5" s="287"/>
      <c r="GSI5" s="289"/>
      <c r="GSJ5" s="289"/>
      <c r="GSK5" s="289"/>
      <c r="GSL5" s="289"/>
      <c r="GSM5" s="288"/>
      <c r="GSN5" s="288"/>
      <c r="GSO5" s="174"/>
      <c r="GSP5" s="174"/>
      <c r="GSQ5" s="174"/>
      <c r="GSR5" s="174"/>
      <c r="GSS5" s="174"/>
      <c r="GST5" s="174"/>
      <c r="GSU5" s="174"/>
      <c r="GSV5" s="174"/>
      <c r="GSW5" s="291"/>
      <c r="GSX5" s="291"/>
      <c r="GSY5" s="290"/>
      <c r="GSZ5" s="290"/>
      <c r="GTA5" s="290"/>
      <c r="GTB5" s="290"/>
      <c r="GTC5" s="290"/>
      <c r="GTE5" s="287"/>
      <c r="GTF5" s="287"/>
      <c r="GTG5" s="287"/>
      <c r="GTH5" s="287"/>
      <c r="GTI5" s="289"/>
      <c r="GTJ5" s="289"/>
      <c r="GTK5" s="289"/>
      <c r="GTL5" s="289"/>
      <c r="GTM5" s="288"/>
      <c r="GTN5" s="288"/>
      <c r="GTO5" s="174"/>
      <c r="GTP5" s="174"/>
      <c r="GTQ5" s="174"/>
      <c r="GTR5" s="174"/>
      <c r="GTS5" s="174"/>
      <c r="GTT5" s="174"/>
      <c r="GTU5" s="174"/>
      <c r="GTV5" s="174"/>
      <c r="GTW5" s="291"/>
      <c r="GTX5" s="291"/>
      <c r="GTY5" s="290"/>
      <c r="GTZ5" s="290"/>
      <c r="GUA5" s="290"/>
      <c r="GUB5" s="290"/>
      <c r="GUC5" s="290"/>
      <c r="GUE5" s="287"/>
      <c r="GUF5" s="287"/>
      <c r="GUG5" s="287"/>
      <c r="GUH5" s="287"/>
      <c r="GUI5" s="289"/>
      <c r="GUJ5" s="289"/>
      <c r="GUK5" s="289"/>
      <c r="GUL5" s="289"/>
      <c r="GUM5" s="288"/>
      <c r="GUN5" s="288"/>
      <c r="GUO5" s="174"/>
      <c r="GUP5" s="174"/>
      <c r="GUQ5" s="174"/>
      <c r="GUR5" s="174"/>
      <c r="GUS5" s="174"/>
      <c r="GUT5" s="174"/>
      <c r="GUU5" s="174"/>
      <c r="GUV5" s="174"/>
      <c r="GUW5" s="291"/>
      <c r="GUX5" s="291"/>
      <c r="GUY5" s="290"/>
      <c r="GUZ5" s="290"/>
      <c r="GVA5" s="290"/>
      <c r="GVB5" s="290"/>
      <c r="GVC5" s="290"/>
      <c r="GVE5" s="287"/>
      <c r="GVF5" s="287"/>
      <c r="GVG5" s="287"/>
      <c r="GVH5" s="287"/>
      <c r="GVI5" s="289"/>
      <c r="GVJ5" s="289"/>
      <c r="GVK5" s="289"/>
      <c r="GVL5" s="289"/>
      <c r="GVM5" s="288"/>
      <c r="GVN5" s="288"/>
      <c r="GVO5" s="174"/>
      <c r="GVP5" s="174"/>
      <c r="GVQ5" s="174"/>
      <c r="GVR5" s="174"/>
      <c r="GVS5" s="174"/>
      <c r="GVT5" s="174"/>
      <c r="GVU5" s="174"/>
      <c r="GVV5" s="174"/>
      <c r="GVW5" s="291"/>
      <c r="GVX5" s="291"/>
      <c r="GVY5" s="290"/>
      <c r="GVZ5" s="290"/>
      <c r="GWA5" s="290"/>
      <c r="GWB5" s="290"/>
      <c r="GWC5" s="290"/>
      <c r="GWE5" s="287"/>
      <c r="GWF5" s="287"/>
      <c r="GWG5" s="287"/>
      <c r="GWH5" s="287"/>
      <c r="GWI5" s="289"/>
      <c r="GWJ5" s="289"/>
      <c r="GWK5" s="289"/>
      <c r="GWL5" s="289"/>
      <c r="GWM5" s="288"/>
      <c r="GWN5" s="288"/>
      <c r="GWO5" s="174"/>
      <c r="GWP5" s="174"/>
      <c r="GWQ5" s="174"/>
      <c r="GWR5" s="174"/>
      <c r="GWS5" s="174"/>
      <c r="GWT5" s="174"/>
      <c r="GWU5" s="174"/>
      <c r="GWV5" s="174"/>
      <c r="GWW5" s="291"/>
      <c r="GWX5" s="291"/>
      <c r="GWY5" s="290"/>
      <c r="GWZ5" s="290"/>
      <c r="GXA5" s="290"/>
      <c r="GXB5" s="290"/>
      <c r="GXC5" s="290"/>
      <c r="GXE5" s="287"/>
      <c r="GXF5" s="287"/>
      <c r="GXG5" s="287"/>
      <c r="GXH5" s="287"/>
      <c r="GXI5" s="289"/>
      <c r="GXJ5" s="289"/>
      <c r="GXK5" s="289"/>
      <c r="GXL5" s="289"/>
      <c r="GXM5" s="288"/>
      <c r="GXN5" s="288"/>
      <c r="GXO5" s="174"/>
      <c r="GXP5" s="174"/>
      <c r="GXQ5" s="174"/>
      <c r="GXR5" s="174"/>
      <c r="GXS5" s="174"/>
      <c r="GXT5" s="174"/>
      <c r="GXU5" s="174"/>
      <c r="GXV5" s="174"/>
      <c r="GXW5" s="291"/>
      <c r="GXX5" s="291"/>
      <c r="GXY5" s="290"/>
      <c r="GXZ5" s="290"/>
      <c r="GYA5" s="290"/>
      <c r="GYB5" s="290"/>
      <c r="GYC5" s="290"/>
      <c r="GYE5" s="287"/>
      <c r="GYF5" s="287"/>
      <c r="GYG5" s="287"/>
      <c r="GYH5" s="287"/>
      <c r="GYI5" s="289"/>
      <c r="GYJ5" s="289"/>
      <c r="GYK5" s="289"/>
      <c r="GYL5" s="289"/>
      <c r="GYM5" s="288"/>
      <c r="GYN5" s="288"/>
      <c r="GYO5" s="174"/>
      <c r="GYP5" s="174"/>
      <c r="GYQ5" s="174"/>
      <c r="GYR5" s="174"/>
      <c r="GYS5" s="174"/>
      <c r="GYT5" s="174"/>
      <c r="GYU5" s="174"/>
      <c r="GYV5" s="174"/>
      <c r="GYW5" s="291"/>
      <c r="GYX5" s="291"/>
      <c r="GYY5" s="290"/>
      <c r="GYZ5" s="290"/>
      <c r="GZA5" s="290"/>
      <c r="GZB5" s="290"/>
      <c r="GZC5" s="290"/>
      <c r="GZE5" s="287"/>
      <c r="GZF5" s="287"/>
      <c r="GZG5" s="287"/>
      <c r="GZH5" s="287"/>
      <c r="GZI5" s="289"/>
      <c r="GZJ5" s="289"/>
      <c r="GZK5" s="289"/>
      <c r="GZL5" s="289"/>
      <c r="GZM5" s="288"/>
      <c r="GZN5" s="288"/>
      <c r="GZO5" s="174"/>
      <c r="GZP5" s="174"/>
      <c r="GZQ5" s="174"/>
      <c r="GZR5" s="174"/>
      <c r="GZS5" s="174"/>
      <c r="GZT5" s="174"/>
      <c r="GZU5" s="174"/>
      <c r="GZV5" s="174"/>
      <c r="GZW5" s="291"/>
      <c r="GZX5" s="291"/>
      <c r="GZY5" s="290"/>
      <c r="GZZ5" s="290"/>
      <c r="HAA5" s="290"/>
      <c r="HAB5" s="290"/>
      <c r="HAC5" s="290"/>
      <c r="HAE5" s="287"/>
      <c r="HAF5" s="287"/>
      <c r="HAG5" s="287"/>
      <c r="HAH5" s="287"/>
      <c r="HAI5" s="289"/>
      <c r="HAJ5" s="289"/>
      <c r="HAK5" s="289"/>
      <c r="HAL5" s="289"/>
      <c r="HAM5" s="288"/>
      <c r="HAN5" s="288"/>
      <c r="HAO5" s="174"/>
      <c r="HAP5" s="174"/>
      <c r="HAQ5" s="174"/>
      <c r="HAR5" s="174"/>
      <c r="HAS5" s="174"/>
      <c r="HAT5" s="174"/>
      <c r="HAU5" s="174"/>
      <c r="HAV5" s="174"/>
      <c r="HAW5" s="291"/>
      <c r="HAX5" s="291"/>
      <c r="HAY5" s="290"/>
      <c r="HAZ5" s="290"/>
      <c r="HBA5" s="290"/>
      <c r="HBB5" s="290"/>
      <c r="HBC5" s="290"/>
      <c r="HBE5" s="287"/>
      <c r="HBF5" s="287"/>
      <c r="HBG5" s="287"/>
      <c r="HBH5" s="287"/>
      <c r="HBI5" s="289"/>
      <c r="HBJ5" s="289"/>
      <c r="HBK5" s="289"/>
      <c r="HBL5" s="289"/>
      <c r="HBM5" s="288"/>
      <c r="HBN5" s="288"/>
      <c r="HBO5" s="174"/>
      <c r="HBP5" s="174"/>
      <c r="HBQ5" s="174"/>
      <c r="HBR5" s="174"/>
      <c r="HBS5" s="174"/>
      <c r="HBT5" s="174"/>
      <c r="HBU5" s="174"/>
      <c r="HBV5" s="174"/>
      <c r="HBW5" s="291"/>
      <c r="HBX5" s="291"/>
      <c r="HBY5" s="290"/>
      <c r="HBZ5" s="290"/>
      <c r="HCA5" s="290"/>
      <c r="HCB5" s="290"/>
      <c r="HCC5" s="290"/>
      <c r="HCE5" s="287"/>
      <c r="HCF5" s="287"/>
      <c r="HCG5" s="287"/>
      <c r="HCH5" s="287"/>
      <c r="HCI5" s="289"/>
      <c r="HCJ5" s="289"/>
      <c r="HCK5" s="289"/>
      <c r="HCL5" s="289"/>
      <c r="HCM5" s="288"/>
      <c r="HCN5" s="288"/>
      <c r="HCO5" s="174"/>
      <c r="HCP5" s="174"/>
      <c r="HCQ5" s="174"/>
      <c r="HCR5" s="174"/>
      <c r="HCS5" s="174"/>
      <c r="HCT5" s="174"/>
      <c r="HCU5" s="174"/>
      <c r="HCV5" s="174"/>
      <c r="HCW5" s="291"/>
      <c r="HCX5" s="291"/>
      <c r="HCY5" s="290"/>
      <c r="HCZ5" s="290"/>
      <c r="HDA5" s="290"/>
      <c r="HDB5" s="290"/>
      <c r="HDC5" s="290"/>
      <c r="HDE5" s="287"/>
      <c r="HDF5" s="287"/>
      <c r="HDG5" s="287"/>
      <c r="HDH5" s="287"/>
      <c r="HDI5" s="289"/>
      <c r="HDJ5" s="289"/>
      <c r="HDK5" s="289"/>
      <c r="HDL5" s="289"/>
      <c r="HDM5" s="288"/>
      <c r="HDN5" s="288"/>
      <c r="HDO5" s="174"/>
      <c r="HDP5" s="174"/>
      <c r="HDQ5" s="174"/>
      <c r="HDR5" s="174"/>
      <c r="HDS5" s="174"/>
      <c r="HDT5" s="174"/>
      <c r="HDU5" s="174"/>
      <c r="HDV5" s="174"/>
      <c r="HDW5" s="291"/>
      <c r="HDX5" s="291"/>
      <c r="HDY5" s="290"/>
      <c r="HDZ5" s="290"/>
      <c r="HEA5" s="290"/>
      <c r="HEB5" s="290"/>
      <c r="HEC5" s="290"/>
      <c r="HEE5" s="287"/>
      <c r="HEF5" s="287"/>
      <c r="HEG5" s="287"/>
      <c r="HEH5" s="287"/>
      <c r="HEI5" s="289"/>
      <c r="HEJ5" s="289"/>
      <c r="HEK5" s="289"/>
      <c r="HEL5" s="289"/>
      <c r="HEM5" s="288"/>
      <c r="HEN5" s="288"/>
      <c r="HEO5" s="174"/>
      <c r="HEP5" s="174"/>
      <c r="HEQ5" s="174"/>
      <c r="HER5" s="174"/>
      <c r="HES5" s="174"/>
      <c r="HET5" s="174"/>
      <c r="HEU5" s="174"/>
      <c r="HEV5" s="174"/>
      <c r="HEW5" s="291"/>
      <c r="HEX5" s="291"/>
      <c r="HEY5" s="290"/>
      <c r="HEZ5" s="290"/>
      <c r="HFA5" s="290"/>
      <c r="HFB5" s="290"/>
      <c r="HFC5" s="290"/>
      <c r="HFE5" s="287"/>
      <c r="HFF5" s="287"/>
      <c r="HFG5" s="287"/>
      <c r="HFH5" s="287"/>
      <c r="HFI5" s="289"/>
      <c r="HFJ5" s="289"/>
      <c r="HFK5" s="289"/>
      <c r="HFL5" s="289"/>
      <c r="HFM5" s="288"/>
      <c r="HFN5" s="288"/>
      <c r="HFO5" s="174"/>
      <c r="HFP5" s="174"/>
      <c r="HFQ5" s="174"/>
      <c r="HFR5" s="174"/>
      <c r="HFS5" s="174"/>
      <c r="HFT5" s="174"/>
      <c r="HFU5" s="174"/>
      <c r="HFV5" s="174"/>
      <c r="HFW5" s="291"/>
      <c r="HFX5" s="291"/>
      <c r="HFY5" s="290"/>
      <c r="HFZ5" s="290"/>
      <c r="HGA5" s="290"/>
      <c r="HGB5" s="290"/>
      <c r="HGC5" s="290"/>
      <c r="HGE5" s="287"/>
      <c r="HGF5" s="287"/>
      <c r="HGG5" s="287"/>
      <c r="HGH5" s="287"/>
      <c r="HGI5" s="289"/>
      <c r="HGJ5" s="289"/>
      <c r="HGK5" s="289"/>
      <c r="HGL5" s="289"/>
      <c r="HGM5" s="288"/>
      <c r="HGN5" s="288"/>
      <c r="HGO5" s="174"/>
      <c r="HGP5" s="174"/>
      <c r="HGQ5" s="174"/>
      <c r="HGR5" s="174"/>
      <c r="HGS5" s="174"/>
      <c r="HGT5" s="174"/>
      <c r="HGU5" s="174"/>
      <c r="HGV5" s="174"/>
      <c r="HGW5" s="291"/>
      <c r="HGX5" s="291"/>
      <c r="HGY5" s="290"/>
      <c r="HGZ5" s="290"/>
      <c r="HHA5" s="290"/>
      <c r="HHB5" s="290"/>
      <c r="HHC5" s="290"/>
      <c r="HHE5" s="287"/>
      <c r="HHF5" s="287"/>
      <c r="HHG5" s="287"/>
      <c r="HHH5" s="287"/>
      <c r="HHI5" s="289"/>
      <c r="HHJ5" s="289"/>
      <c r="HHK5" s="289"/>
      <c r="HHL5" s="289"/>
      <c r="HHM5" s="288"/>
      <c r="HHN5" s="288"/>
      <c r="HHO5" s="174"/>
      <c r="HHP5" s="174"/>
      <c r="HHQ5" s="174"/>
      <c r="HHR5" s="174"/>
      <c r="HHS5" s="174"/>
      <c r="HHT5" s="174"/>
      <c r="HHU5" s="174"/>
      <c r="HHV5" s="174"/>
      <c r="HHW5" s="291"/>
      <c r="HHX5" s="291"/>
      <c r="HHY5" s="290"/>
      <c r="HHZ5" s="290"/>
      <c r="HIA5" s="290"/>
      <c r="HIB5" s="290"/>
      <c r="HIC5" s="290"/>
      <c r="HIE5" s="287"/>
      <c r="HIF5" s="287"/>
      <c r="HIG5" s="287"/>
      <c r="HIH5" s="287"/>
      <c r="HII5" s="289"/>
      <c r="HIJ5" s="289"/>
      <c r="HIK5" s="289"/>
      <c r="HIL5" s="289"/>
      <c r="HIM5" s="288"/>
      <c r="HIN5" s="288"/>
      <c r="HIO5" s="174"/>
      <c r="HIP5" s="174"/>
      <c r="HIQ5" s="174"/>
      <c r="HIR5" s="174"/>
      <c r="HIS5" s="174"/>
      <c r="HIT5" s="174"/>
      <c r="HIU5" s="174"/>
      <c r="HIV5" s="174"/>
      <c r="HIW5" s="291"/>
      <c r="HIX5" s="291"/>
      <c r="HIY5" s="290"/>
      <c r="HIZ5" s="290"/>
      <c r="HJA5" s="290"/>
      <c r="HJB5" s="290"/>
      <c r="HJC5" s="290"/>
      <c r="HJE5" s="287"/>
      <c r="HJF5" s="287"/>
      <c r="HJG5" s="287"/>
      <c r="HJH5" s="287"/>
      <c r="HJI5" s="289"/>
      <c r="HJJ5" s="289"/>
      <c r="HJK5" s="289"/>
      <c r="HJL5" s="289"/>
      <c r="HJM5" s="288"/>
      <c r="HJN5" s="288"/>
      <c r="HJO5" s="174"/>
      <c r="HJP5" s="174"/>
      <c r="HJQ5" s="174"/>
      <c r="HJR5" s="174"/>
      <c r="HJS5" s="174"/>
      <c r="HJT5" s="174"/>
      <c r="HJU5" s="174"/>
      <c r="HJV5" s="174"/>
      <c r="HJW5" s="291"/>
      <c r="HJX5" s="291"/>
      <c r="HJY5" s="290"/>
      <c r="HJZ5" s="290"/>
      <c r="HKA5" s="290"/>
      <c r="HKB5" s="290"/>
      <c r="HKC5" s="290"/>
      <c r="HKE5" s="287"/>
      <c r="HKF5" s="287"/>
      <c r="HKG5" s="287"/>
      <c r="HKH5" s="287"/>
      <c r="HKI5" s="289"/>
      <c r="HKJ5" s="289"/>
      <c r="HKK5" s="289"/>
      <c r="HKL5" s="289"/>
      <c r="HKM5" s="288"/>
      <c r="HKN5" s="288"/>
      <c r="HKO5" s="174"/>
      <c r="HKP5" s="174"/>
      <c r="HKQ5" s="174"/>
      <c r="HKR5" s="174"/>
      <c r="HKS5" s="174"/>
      <c r="HKT5" s="174"/>
      <c r="HKU5" s="174"/>
      <c r="HKV5" s="174"/>
      <c r="HKW5" s="291"/>
      <c r="HKX5" s="291"/>
      <c r="HKY5" s="290"/>
      <c r="HKZ5" s="290"/>
      <c r="HLA5" s="290"/>
      <c r="HLB5" s="290"/>
      <c r="HLC5" s="290"/>
      <c r="HLE5" s="287"/>
      <c r="HLF5" s="287"/>
      <c r="HLG5" s="287"/>
      <c r="HLH5" s="287"/>
      <c r="HLI5" s="289"/>
      <c r="HLJ5" s="289"/>
      <c r="HLK5" s="289"/>
      <c r="HLL5" s="289"/>
      <c r="HLM5" s="288"/>
      <c r="HLN5" s="288"/>
      <c r="HLO5" s="174"/>
      <c r="HLP5" s="174"/>
      <c r="HLQ5" s="174"/>
      <c r="HLR5" s="174"/>
      <c r="HLS5" s="174"/>
      <c r="HLT5" s="174"/>
      <c r="HLU5" s="174"/>
      <c r="HLV5" s="174"/>
      <c r="HLW5" s="291"/>
      <c r="HLX5" s="291"/>
      <c r="HLY5" s="290"/>
      <c r="HLZ5" s="290"/>
      <c r="HMA5" s="290"/>
      <c r="HMB5" s="290"/>
      <c r="HMC5" s="290"/>
      <c r="HME5" s="287"/>
      <c r="HMF5" s="287"/>
      <c r="HMG5" s="287"/>
      <c r="HMH5" s="287"/>
      <c r="HMI5" s="289"/>
      <c r="HMJ5" s="289"/>
      <c r="HMK5" s="289"/>
      <c r="HML5" s="289"/>
      <c r="HMM5" s="288"/>
      <c r="HMN5" s="288"/>
      <c r="HMO5" s="174"/>
      <c r="HMP5" s="174"/>
      <c r="HMQ5" s="174"/>
      <c r="HMR5" s="174"/>
      <c r="HMS5" s="174"/>
      <c r="HMT5" s="174"/>
      <c r="HMU5" s="174"/>
      <c r="HMV5" s="174"/>
      <c r="HMW5" s="291"/>
      <c r="HMX5" s="291"/>
      <c r="HMY5" s="290"/>
      <c r="HMZ5" s="290"/>
      <c r="HNA5" s="290"/>
      <c r="HNB5" s="290"/>
      <c r="HNC5" s="290"/>
      <c r="HNE5" s="287"/>
      <c r="HNF5" s="287"/>
      <c r="HNG5" s="287"/>
      <c r="HNH5" s="287"/>
      <c r="HNI5" s="289"/>
      <c r="HNJ5" s="289"/>
      <c r="HNK5" s="289"/>
      <c r="HNL5" s="289"/>
      <c r="HNM5" s="288"/>
      <c r="HNN5" s="288"/>
      <c r="HNO5" s="174"/>
      <c r="HNP5" s="174"/>
      <c r="HNQ5" s="174"/>
      <c r="HNR5" s="174"/>
      <c r="HNS5" s="174"/>
      <c r="HNT5" s="174"/>
      <c r="HNU5" s="174"/>
      <c r="HNV5" s="174"/>
      <c r="HNW5" s="291"/>
      <c r="HNX5" s="291"/>
      <c r="HNY5" s="290"/>
      <c r="HNZ5" s="290"/>
      <c r="HOA5" s="290"/>
      <c r="HOB5" s="290"/>
      <c r="HOC5" s="290"/>
      <c r="HOE5" s="287"/>
      <c r="HOF5" s="287"/>
      <c r="HOG5" s="287"/>
      <c r="HOH5" s="287"/>
      <c r="HOI5" s="289"/>
      <c r="HOJ5" s="289"/>
      <c r="HOK5" s="289"/>
      <c r="HOL5" s="289"/>
      <c r="HOM5" s="288"/>
      <c r="HON5" s="288"/>
      <c r="HOO5" s="174"/>
      <c r="HOP5" s="174"/>
      <c r="HOQ5" s="174"/>
      <c r="HOR5" s="174"/>
      <c r="HOS5" s="174"/>
      <c r="HOT5" s="174"/>
      <c r="HOU5" s="174"/>
      <c r="HOV5" s="174"/>
      <c r="HOW5" s="291"/>
      <c r="HOX5" s="291"/>
      <c r="HOY5" s="290"/>
      <c r="HOZ5" s="290"/>
      <c r="HPA5" s="290"/>
      <c r="HPB5" s="290"/>
      <c r="HPC5" s="290"/>
      <c r="HPE5" s="287"/>
      <c r="HPF5" s="287"/>
      <c r="HPG5" s="287"/>
      <c r="HPH5" s="287"/>
      <c r="HPI5" s="289"/>
      <c r="HPJ5" s="289"/>
      <c r="HPK5" s="289"/>
      <c r="HPL5" s="289"/>
      <c r="HPM5" s="288"/>
      <c r="HPN5" s="288"/>
      <c r="HPO5" s="174"/>
      <c r="HPP5" s="174"/>
      <c r="HPQ5" s="174"/>
      <c r="HPR5" s="174"/>
      <c r="HPS5" s="174"/>
      <c r="HPT5" s="174"/>
      <c r="HPU5" s="174"/>
      <c r="HPV5" s="174"/>
      <c r="HPW5" s="291"/>
      <c r="HPX5" s="291"/>
      <c r="HPY5" s="290"/>
      <c r="HPZ5" s="290"/>
      <c r="HQA5" s="290"/>
      <c r="HQB5" s="290"/>
      <c r="HQC5" s="290"/>
      <c r="HQE5" s="287"/>
      <c r="HQF5" s="287"/>
      <c r="HQG5" s="287"/>
      <c r="HQH5" s="287"/>
      <c r="HQI5" s="289"/>
      <c r="HQJ5" s="289"/>
      <c r="HQK5" s="289"/>
      <c r="HQL5" s="289"/>
      <c r="HQM5" s="288"/>
      <c r="HQN5" s="288"/>
      <c r="HQO5" s="174"/>
      <c r="HQP5" s="174"/>
      <c r="HQQ5" s="174"/>
      <c r="HQR5" s="174"/>
      <c r="HQS5" s="174"/>
      <c r="HQT5" s="174"/>
      <c r="HQU5" s="174"/>
      <c r="HQV5" s="174"/>
      <c r="HQW5" s="291"/>
      <c r="HQX5" s="291"/>
      <c r="HQY5" s="290"/>
      <c r="HQZ5" s="290"/>
      <c r="HRA5" s="290"/>
      <c r="HRB5" s="290"/>
      <c r="HRC5" s="290"/>
      <c r="HRE5" s="287"/>
      <c r="HRF5" s="287"/>
      <c r="HRG5" s="287"/>
      <c r="HRH5" s="287"/>
      <c r="HRI5" s="289"/>
      <c r="HRJ5" s="289"/>
      <c r="HRK5" s="289"/>
      <c r="HRL5" s="289"/>
      <c r="HRM5" s="288"/>
      <c r="HRN5" s="288"/>
      <c r="HRO5" s="174"/>
      <c r="HRP5" s="174"/>
      <c r="HRQ5" s="174"/>
      <c r="HRR5" s="174"/>
      <c r="HRS5" s="174"/>
      <c r="HRT5" s="174"/>
      <c r="HRU5" s="174"/>
      <c r="HRV5" s="174"/>
      <c r="HRW5" s="291"/>
      <c r="HRX5" s="291"/>
      <c r="HRY5" s="290"/>
      <c r="HRZ5" s="290"/>
      <c r="HSA5" s="290"/>
      <c r="HSB5" s="290"/>
      <c r="HSC5" s="290"/>
      <c r="HSE5" s="287"/>
      <c r="HSF5" s="287"/>
      <c r="HSG5" s="287"/>
      <c r="HSH5" s="287"/>
      <c r="HSI5" s="289"/>
      <c r="HSJ5" s="289"/>
      <c r="HSK5" s="289"/>
      <c r="HSL5" s="289"/>
      <c r="HSM5" s="288"/>
      <c r="HSN5" s="288"/>
      <c r="HSO5" s="174"/>
      <c r="HSP5" s="174"/>
      <c r="HSQ5" s="174"/>
      <c r="HSR5" s="174"/>
      <c r="HSS5" s="174"/>
      <c r="HST5" s="174"/>
      <c r="HSU5" s="174"/>
      <c r="HSV5" s="174"/>
      <c r="HSW5" s="291"/>
      <c r="HSX5" s="291"/>
      <c r="HSY5" s="290"/>
      <c r="HSZ5" s="290"/>
      <c r="HTA5" s="290"/>
      <c r="HTB5" s="290"/>
      <c r="HTC5" s="290"/>
      <c r="HTE5" s="287"/>
      <c r="HTF5" s="287"/>
      <c r="HTG5" s="287"/>
      <c r="HTH5" s="287"/>
      <c r="HTI5" s="289"/>
      <c r="HTJ5" s="289"/>
      <c r="HTK5" s="289"/>
      <c r="HTL5" s="289"/>
      <c r="HTM5" s="288"/>
      <c r="HTN5" s="288"/>
      <c r="HTO5" s="174"/>
      <c r="HTP5" s="174"/>
      <c r="HTQ5" s="174"/>
      <c r="HTR5" s="174"/>
      <c r="HTS5" s="174"/>
      <c r="HTT5" s="174"/>
      <c r="HTU5" s="174"/>
      <c r="HTV5" s="174"/>
      <c r="HTW5" s="291"/>
      <c r="HTX5" s="291"/>
      <c r="HTY5" s="290"/>
      <c r="HTZ5" s="290"/>
      <c r="HUA5" s="290"/>
      <c r="HUB5" s="290"/>
      <c r="HUC5" s="290"/>
      <c r="HUE5" s="287"/>
      <c r="HUF5" s="287"/>
      <c r="HUG5" s="287"/>
      <c r="HUH5" s="287"/>
      <c r="HUI5" s="289"/>
      <c r="HUJ5" s="289"/>
      <c r="HUK5" s="289"/>
      <c r="HUL5" s="289"/>
      <c r="HUM5" s="288"/>
      <c r="HUN5" s="288"/>
      <c r="HUO5" s="174"/>
      <c r="HUP5" s="174"/>
      <c r="HUQ5" s="174"/>
      <c r="HUR5" s="174"/>
      <c r="HUS5" s="174"/>
      <c r="HUT5" s="174"/>
      <c r="HUU5" s="174"/>
      <c r="HUV5" s="174"/>
      <c r="HUW5" s="291"/>
      <c r="HUX5" s="291"/>
      <c r="HUY5" s="290"/>
      <c r="HUZ5" s="290"/>
      <c r="HVA5" s="290"/>
      <c r="HVB5" s="290"/>
      <c r="HVC5" s="290"/>
      <c r="HVE5" s="287"/>
      <c r="HVF5" s="287"/>
      <c r="HVG5" s="287"/>
      <c r="HVH5" s="287"/>
      <c r="HVI5" s="289"/>
      <c r="HVJ5" s="289"/>
      <c r="HVK5" s="289"/>
      <c r="HVL5" s="289"/>
      <c r="HVM5" s="288"/>
      <c r="HVN5" s="288"/>
      <c r="HVO5" s="174"/>
      <c r="HVP5" s="174"/>
      <c r="HVQ5" s="174"/>
      <c r="HVR5" s="174"/>
      <c r="HVS5" s="174"/>
      <c r="HVT5" s="174"/>
      <c r="HVU5" s="174"/>
      <c r="HVV5" s="174"/>
      <c r="HVW5" s="291"/>
      <c r="HVX5" s="291"/>
      <c r="HVY5" s="290"/>
      <c r="HVZ5" s="290"/>
      <c r="HWA5" s="290"/>
      <c r="HWB5" s="290"/>
      <c r="HWC5" s="290"/>
      <c r="HWE5" s="287"/>
      <c r="HWF5" s="287"/>
      <c r="HWG5" s="287"/>
      <c r="HWH5" s="287"/>
      <c r="HWI5" s="289"/>
      <c r="HWJ5" s="289"/>
      <c r="HWK5" s="289"/>
      <c r="HWL5" s="289"/>
      <c r="HWM5" s="288"/>
      <c r="HWN5" s="288"/>
      <c r="HWO5" s="174"/>
      <c r="HWP5" s="174"/>
      <c r="HWQ5" s="174"/>
      <c r="HWR5" s="174"/>
      <c r="HWS5" s="174"/>
      <c r="HWT5" s="174"/>
      <c r="HWU5" s="174"/>
      <c r="HWV5" s="174"/>
      <c r="HWW5" s="291"/>
      <c r="HWX5" s="291"/>
      <c r="HWY5" s="290"/>
      <c r="HWZ5" s="290"/>
      <c r="HXA5" s="290"/>
      <c r="HXB5" s="290"/>
      <c r="HXC5" s="290"/>
      <c r="HXE5" s="287"/>
      <c r="HXF5" s="287"/>
      <c r="HXG5" s="287"/>
      <c r="HXH5" s="287"/>
      <c r="HXI5" s="289"/>
      <c r="HXJ5" s="289"/>
      <c r="HXK5" s="289"/>
      <c r="HXL5" s="289"/>
      <c r="HXM5" s="288"/>
      <c r="HXN5" s="288"/>
      <c r="HXO5" s="174"/>
      <c r="HXP5" s="174"/>
      <c r="HXQ5" s="174"/>
      <c r="HXR5" s="174"/>
      <c r="HXS5" s="174"/>
      <c r="HXT5" s="174"/>
      <c r="HXU5" s="174"/>
      <c r="HXV5" s="174"/>
      <c r="HXW5" s="291"/>
      <c r="HXX5" s="291"/>
      <c r="HXY5" s="290"/>
      <c r="HXZ5" s="290"/>
      <c r="HYA5" s="290"/>
      <c r="HYB5" s="290"/>
      <c r="HYC5" s="290"/>
      <c r="HYE5" s="287"/>
      <c r="HYF5" s="287"/>
      <c r="HYG5" s="287"/>
      <c r="HYH5" s="287"/>
      <c r="HYI5" s="289"/>
      <c r="HYJ5" s="289"/>
      <c r="HYK5" s="289"/>
      <c r="HYL5" s="289"/>
      <c r="HYM5" s="288"/>
      <c r="HYN5" s="288"/>
      <c r="HYO5" s="174"/>
      <c r="HYP5" s="174"/>
      <c r="HYQ5" s="174"/>
      <c r="HYR5" s="174"/>
      <c r="HYS5" s="174"/>
      <c r="HYT5" s="174"/>
      <c r="HYU5" s="174"/>
      <c r="HYV5" s="174"/>
      <c r="HYW5" s="291"/>
      <c r="HYX5" s="291"/>
      <c r="HYY5" s="290"/>
      <c r="HYZ5" s="290"/>
      <c r="HZA5" s="290"/>
      <c r="HZB5" s="290"/>
      <c r="HZC5" s="290"/>
      <c r="HZE5" s="287"/>
      <c r="HZF5" s="287"/>
      <c r="HZG5" s="287"/>
      <c r="HZH5" s="287"/>
      <c r="HZI5" s="289"/>
      <c r="HZJ5" s="289"/>
      <c r="HZK5" s="289"/>
      <c r="HZL5" s="289"/>
      <c r="HZM5" s="288"/>
      <c r="HZN5" s="288"/>
      <c r="HZO5" s="174"/>
      <c r="HZP5" s="174"/>
      <c r="HZQ5" s="174"/>
      <c r="HZR5" s="174"/>
      <c r="HZS5" s="174"/>
      <c r="HZT5" s="174"/>
      <c r="HZU5" s="174"/>
      <c r="HZV5" s="174"/>
      <c r="HZW5" s="291"/>
      <c r="HZX5" s="291"/>
      <c r="HZY5" s="290"/>
      <c r="HZZ5" s="290"/>
      <c r="IAA5" s="290"/>
      <c r="IAB5" s="290"/>
      <c r="IAC5" s="290"/>
      <c r="IAE5" s="287"/>
      <c r="IAF5" s="287"/>
      <c r="IAG5" s="287"/>
      <c r="IAH5" s="287"/>
      <c r="IAI5" s="289"/>
      <c r="IAJ5" s="289"/>
      <c r="IAK5" s="289"/>
      <c r="IAL5" s="289"/>
      <c r="IAM5" s="288"/>
      <c r="IAN5" s="288"/>
      <c r="IAO5" s="174"/>
      <c r="IAP5" s="174"/>
      <c r="IAQ5" s="174"/>
      <c r="IAR5" s="174"/>
      <c r="IAS5" s="174"/>
      <c r="IAT5" s="174"/>
      <c r="IAU5" s="174"/>
      <c r="IAV5" s="174"/>
      <c r="IAW5" s="291"/>
      <c r="IAX5" s="291"/>
      <c r="IAY5" s="290"/>
      <c r="IAZ5" s="290"/>
      <c r="IBA5" s="290"/>
      <c r="IBB5" s="290"/>
      <c r="IBC5" s="290"/>
      <c r="IBE5" s="287"/>
      <c r="IBF5" s="287"/>
      <c r="IBG5" s="287"/>
      <c r="IBH5" s="287"/>
      <c r="IBI5" s="289"/>
      <c r="IBJ5" s="289"/>
      <c r="IBK5" s="289"/>
      <c r="IBL5" s="289"/>
      <c r="IBM5" s="288"/>
      <c r="IBN5" s="288"/>
      <c r="IBO5" s="174"/>
      <c r="IBP5" s="174"/>
      <c r="IBQ5" s="174"/>
      <c r="IBR5" s="174"/>
      <c r="IBS5" s="174"/>
      <c r="IBT5" s="174"/>
      <c r="IBU5" s="174"/>
      <c r="IBV5" s="174"/>
      <c r="IBW5" s="291"/>
      <c r="IBX5" s="291"/>
      <c r="IBY5" s="290"/>
      <c r="IBZ5" s="290"/>
      <c r="ICA5" s="290"/>
      <c r="ICB5" s="290"/>
      <c r="ICC5" s="290"/>
      <c r="ICE5" s="287"/>
      <c r="ICF5" s="287"/>
      <c r="ICG5" s="287"/>
      <c r="ICH5" s="287"/>
      <c r="ICI5" s="289"/>
      <c r="ICJ5" s="289"/>
      <c r="ICK5" s="289"/>
      <c r="ICL5" s="289"/>
      <c r="ICM5" s="288"/>
      <c r="ICN5" s="288"/>
      <c r="ICO5" s="174"/>
      <c r="ICP5" s="174"/>
      <c r="ICQ5" s="174"/>
      <c r="ICR5" s="174"/>
      <c r="ICS5" s="174"/>
      <c r="ICT5" s="174"/>
      <c r="ICU5" s="174"/>
      <c r="ICV5" s="174"/>
      <c r="ICW5" s="291"/>
      <c r="ICX5" s="291"/>
      <c r="ICY5" s="290"/>
      <c r="ICZ5" s="290"/>
      <c r="IDA5" s="290"/>
      <c r="IDB5" s="290"/>
      <c r="IDC5" s="290"/>
      <c r="IDE5" s="287"/>
      <c r="IDF5" s="287"/>
      <c r="IDG5" s="287"/>
      <c r="IDH5" s="287"/>
      <c r="IDI5" s="289"/>
      <c r="IDJ5" s="289"/>
      <c r="IDK5" s="289"/>
      <c r="IDL5" s="289"/>
      <c r="IDM5" s="288"/>
      <c r="IDN5" s="288"/>
      <c r="IDO5" s="174"/>
      <c r="IDP5" s="174"/>
      <c r="IDQ5" s="174"/>
      <c r="IDR5" s="174"/>
      <c r="IDS5" s="174"/>
      <c r="IDT5" s="174"/>
      <c r="IDU5" s="174"/>
      <c r="IDV5" s="174"/>
      <c r="IDW5" s="291"/>
      <c r="IDX5" s="291"/>
      <c r="IDY5" s="290"/>
      <c r="IDZ5" s="290"/>
      <c r="IEA5" s="290"/>
      <c r="IEB5" s="290"/>
      <c r="IEC5" s="290"/>
      <c r="IEE5" s="287"/>
      <c r="IEF5" s="287"/>
      <c r="IEG5" s="287"/>
      <c r="IEH5" s="287"/>
      <c r="IEI5" s="289"/>
      <c r="IEJ5" s="289"/>
      <c r="IEK5" s="289"/>
      <c r="IEL5" s="289"/>
      <c r="IEM5" s="288"/>
      <c r="IEN5" s="288"/>
      <c r="IEO5" s="174"/>
      <c r="IEP5" s="174"/>
      <c r="IEQ5" s="174"/>
      <c r="IER5" s="174"/>
      <c r="IES5" s="174"/>
      <c r="IET5" s="174"/>
      <c r="IEU5" s="174"/>
      <c r="IEV5" s="174"/>
      <c r="IEW5" s="291"/>
      <c r="IEX5" s="291"/>
      <c r="IEY5" s="290"/>
      <c r="IEZ5" s="290"/>
      <c r="IFA5" s="290"/>
      <c r="IFB5" s="290"/>
      <c r="IFC5" s="290"/>
      <c r="IFE5" s="287"/>
      <c r="IFF5" s="287"/>
      <c r="IFG5" s="287"/>
      <c r="IFH5" s="287"/>
      <c r="IFI5" s="289"/>
      <c r="IFJ5" s="289"/>
      <c r="IFK5" s="289"/>
      <c r="IFL5" s="289"/>
      <c r="IFM5" s="288"/>
      <c r="IFN5" s="288"/>
      <c r="IFO5" s="174"/>
      <c r="IFP5" s="174"/>
      <c r="IFQ5" s="174"/>
      <c r="IFR5" s="174"/>
      <c r="IFS5" s="174"/>
      <c r="IFT5" s="174"/>
      <c r="IFU5" s="174"/>
      <c r="IFV5" s="174"/>
      <c r="IFW5" s="291"/>
      <c r="IFX5" s="291"/>
      <c r="IFY5" s="290"/>
      <c r="IFZ5" s="290"/>
      <c r="IGA5" s="290"/>
      <c r="IGB5" s="290"/>
      <c r="IGC5" s="290"/>
      <c r="IGE5" s="287"/>
      <c r="IGF5" s="287"/>
      <c r="IGG5" s="287"/>
      <c r="IGH5" s="287"/>
      <c r="IGI5" s="289"/>
      <c r="IGJ5" s="289"/>
      <c r="IGK5" s="289"/>
      <c r="IGL5" s="289"/>
      <c r="IGM5" s="288"/>
      <c r="IGN5" s="288"/>
      <c r="IGO5" s="174"/>
      <c r="IGP5" s="174"/>
      <c r="IGQ5" s="174"/>
      <c r="IGR5" s="174"/>
      <c r="IGS5" s="174"/>
      <c r="IGT5" s="174"/>
      <c r="IGU5" s="174"/>
      <c r="IGV5" s="174"/>
      <c r="IGW5" s="291"/>
      <c r="IGX5" s="291"/>
      <c r="IGY5" s="290"/>
      <c r="IGZ5" s="290"/>
      <c r="IHA5" s="290"/>
      <c r="IHB5" s="290"/>
      <c r="IHC5" s="290"/>
      <c r="IHE5" s="287"/>
      <c r="IHF5" s="287"/>
      <c r="IHG5" s="287"/>
      <c r="IHH5" s="287"/>
      <c r="IHI5" s="289"/>
      <c r="IHJ5" s="289"/>
      <c r="IHK5" s="289"/>
      <c r="IHL5" s="289"/>
      <c r="IHM5" s="288"/>
      <c r="IHN5" s="288"/>
      <c r="IHO5" s="174"/>
      <c r="IHP5" s="174"/>
      <c r="IHQ5" s="174"/>
      <c r="IHR5" s="174"/>
      <c r="IHS5" s="174"/>
      <c r="IHT5" s="174"/>
      <c r="IHU5" s="174"/>
      <c r="IHV5" s="174"/>
      <c r="IHW5" s="291"/>
      <c r="IHX5" s="291"/>
      <c r="IHY5" s="290"/>
      <c r="IHZ5" s="290"/>
      <c r="IIA5" s="290"/>
      <c r="IIB5" s="290"/>
      <c r="IIC5" s="290"/>
      <c r="IIE5" s="287"/>
      <c r="IIF5" s="287"/>
      <c r="IIG5" s="287"/>
      <c r="IIH5" s="287"/>
      <c r="III5" s="289"/>
      <c r="IIJ5" s="289"/>
      <c r="IIK5" s="289"/>
      <c r="IIL5" s="289"/>
      <c r="IIM5" s="288"/>
      <c r="IIN5" s="288"/>
      <c r="IIO5" s="174"/>
      <c r="IIP5" s="174"/>
      <c r="IIQ5" s="174"/>
      <c r="IIR5" s="174"/>
      <c r="IIS5" s="174"/>
      <c r="IIT5" s="174"/>
      <c r="IIU5" s="174"/>
      <c r="IIV5" s="174"/>
      <c r="IIW5" s="291"/>
      <c r="IIX5" s="291"/>
      <c r="IIY5" s="290"/>
      <c r="IIZ5" s="290"/>
      <c r="IJA5" s="290"/>
      <c r="IJB5" s="290"/>
      <c r="IJC5" s="290"/>
      <c r="IJE5" s="287"/>
      <c r="IJF5" s="287"/>
      <c r="IJG5" s="287"/>
      <c r="IJH5" s="287"/>
      <c r="IJI5" s="289"/>
      <c r="IJJ5" s="289"/>
      <c r="IJK5" s="289"/>
      <c r="IJL5" s="289"/>
      <c r="IJM5" s="288"/>
      <c r="IJN5" s="288"/>
      <c r="IJO5" s="174"/>
      <c r="IJP5" s="174"/>
      <c r="IJQ5" s="174"/>
      <c r="IJR5" s="174"/>
      <c r="IJS5" s="174"/>
      <c r="IJT5" s="174"/>
      <c r="IJU5" s="174"/>
      <c r="IJV5" s="174"/>
      <c r="IJW5" s="291"/>
      <c r="IJX5" s="291"/>
      <c r="IJY5" s="290"/>
      <c r="IJZ5" s="290"/>
      <c r="IKA5" s="290"/>
      <c r="IKB5" s="290"/>
      <c r="IKC5" s="290"/>
      <c r="IKE5" s="287"/>
      <c r="IKF5" s="287"/>
      <c r="IKG5" s="287"/>
      <c r="IKH5" s="287"/>
      <c r="IKI5" s="289"/>
      <c r="IKJ5" s="289"/>
      <c r="IKK5" s="289"/>
      <c r="IKL5" s="289"/>
      <c r="IKM5" s="288"/>
      <c r="IKN5" s="288"/>
      <c r="IKO5" s="174"/>
      <c r="IKP5" s="174"/>
      <c r="IKQ5" s="174"/>
      <c r="IKR5" s="174"/>
      <c r="IKS5" s="174"/>
      <c r="IKT5" s="174"/>
      <c r="IKU5" s="174"/>
      <c r="IKV5" s="174"/>
      <c r="IKW5" s="291"/>
      <c r="IKX5" s="291"/>
      <c r="IKY5" s="290"/>
      <c r="IKZ5" s="290"/>
      <c r="ILA5" s="290"/>
      <c r="ILB5" s="290"/>
      <c r="ILC5" s="290"/>
      <c r="ILE5" s="287"/>
      <c r="ILF5" s="287"/>
      <c r="ILG5" s="287"/>
      <c r="ILH5" s="287"/>
      <c r="ILI5" s="289"/>
      <c r="ILJ5" s="289"/>
      <c r="ILK5" s="289"/>
      <c r="ILL5" s="289"/>
      <c r="ILM5" s="288"/>
      <c r="ILN5" s="288"/>
      <c r="ILO5" s="174"/>
      <c r="ILP5" s="174"/>
      <c r="ILQ5" s="174"/>
      <c r="ILR5" s="174"/>
      <c r="ILS5" s="174"/>
      <c r="ILT5" s="174"/>
      <c r="ILU5" s="174"/>
      <c r="ILV5" s="174"/>
      <c r="ILW5" s="291"/>
      <c r="ILX5" s="291"/>
      <c r="ILY5" s="290"/>
      <c r="ILZ5" s="290"/>
      <c r="IMA5" s="290"/>
      <c r="IMB5" s="290"/>
      <c r="IMC5" s="290"/>
      <c r="IME5" s="287"/>
      <c r="IMF5" s="287"/>
      <c r="IMG5" s="287"/>
      <c r="IMH5" s="287"/>
      <c r="IMI5" s="289"/>
      <c r="IMJ5" s="289"/>
      <c r="IMK5" s="289"/>
      <c r="IML5" s="289"/>
      <c r="IMM5" s="288"/>
      <c r="IMN5" s="288"/>
      <c r="IMO5" s="174"/>
      <c r="IMP5" s="174"/>
      <c r="IMQ5" s="174"/>
      <c r="IMR5" s="174"/>
      <c r="IMS5" s="174"/>
      <c r="IMT5" s="174"/>
      <c r="IMU5" s="174"/>
      <c r="IMV5" s="174"/>
      <c r="IMW5" s="291"/>
      <c r="IMX5" s="291"/>
      <c r="IMY5" s="290"/>
      <c r="IMZ5" s="290"/>
      <c r="INA5" s="290"/>
      <c r="INB5" s="290"/>
      <c r="INC5" s="290"/>
      <c r="INE5" s="287"/>
      <c r="INF5" s="287"/>
      <c r="ING5" s="287"/>
      <c r="INH5" s="287"/>
      <c r="INI5" s="289"/>
      <c r="INJ5" s="289"/>
      <c r="INK5" s="289"/>
      <c r="INL5" s="289"/>
      <c r="INM5" s="288"/>
      <c r="INN5" s="288"/>
      <c r="INO5" s="174"/>
      <c r="INP5" s="174"/>
      <c r="INQ5" s="174"/>
      <c r="INR5" s="174"/>
      <c r="INS5" s="174"/>
      <c r="INT5" s="174"/>
      <c r="INU5" s="174"/>
      <c r="INV5" s="174"/>
      <c r="INW5" s="291"/>
      <c r="INX5" s="291"/>
      <c r="INY5" s="290"/>
      <c r="INZ5" s="290"/>
      <c r="IOA5" s="290"/>
      <c r="IOB5" s="290"/>
      <c r="IOC5" s="290"/>
      <c r="IOE5" s="287"/>
      <c r="IOF5" s="287"/>
      <c r="IOG5" s="287"/>
      <c r="IOH5" s="287"/>
      <c r="IOI5" s="289"/>
      <c r="IOJ5" s="289"/>
      <c r="IOK5" s="289"/>
      <c r="IOL5" s="289"/>
      <c r="IOM5" s="288"/>
      <c r="ION5" s="288"/>
      <c r="IOO5" s="174"/>
      <c r="IOP5" s="174"/>
      <c r="IOQ5" s="174"/>
      <c r="IOR5" s="174"/>
      <c r="IOS5" s="174"/>
      <c r="IOT5" s="174"/>
      <c r="IOU5" s="174"/>
      <c r="IOV5" s="174"/>
      <c r="IOW5" s="291"/>
      <c r="IOX5" s="291"/>
      <c r="IOY5" s="290"/>
      <c r="IOZ5" s="290"/>
      <c r="IPA5" s="290"/>
      <c r="IPB5" s="290"/>
      <c r="IPC5" s="290"/>
      <c r="IPE5" s="287"/>
      <c r="IPF5" s="287"/>
      <c r="IPG5" s="287"/>
      <c r="IPH5" s="287"/>
      <c r="IPI5" s="289"/>
      <c r="IPJ5" s="289"/>
      <c r="IPK5" s="289"/>
      <c r="IPL5" s="289"/>
      <c r="IPM5" s="288"/>
      <c r="IPN5" s="288"/>
      <c r="IPO5" s="174"/>
      <c r="IPP5" s="174"/>
      <c r="IPQ5" s="174"/>
      <c r="IPR5" s="174"/>
      <c r="IPS5" s="174"/>
      <c r="IPT5" s="174"/>
      <c r="IPU5" s="174"/>
      <c r="IPV5" s="174"/>
      <c r="IPW5" s="291"/>
      <c r="IPX5" s="291"/>
      <c r="IPY5" s="290"/>
      <c r="IPZ5" s="290"/>
      <c r="IQA5" s="290"/>
      <c r="IQB5" s="290"/>
      <c r="IQC5" s="290"/>
      <c r="IQE5" s="287"/>
      <c r="IQF5" s="287"/>
      <c r="IQG5" s="287"/>
      <c r="IQH5" s="287"/>
      <c r="IQI5" s="289"/>
      <c r="IQJ5" s="289"/>
      <c r="IQK5" s="289"/>
      <c r="IQL5" s="289"/>
      <c r="IQM5" s="288"/>
      <c r="IQN5" s="288"/>
      <c r="IQO5" s="174"/>
      <c r="IQP5" s="174"/>
      <c r="IQQ5" s="174"/>
      <c r="IQR5" s="174"/>
      <c r="IQS5" s="174"/>
      <c r="IQT5" s="174"/>
      <c r="IQU5" s="174"/>
      <c r="IQV5" s="174"/>
      <c r="IQW5" s="291"/>
      <c r="IQX5" s="291"/>
      <c r="IQY5" s="290"/>
      <c r="IQZ5" s="290"/>
      <c r="IRA5" s="290"/>
      <c r="IRB5" s="290"/>
      <c r="IRC5" s="290"/>
      <c r="IRE5" s="287"/>
      <c r="IRF5" s="287"/>
      <c r="IRG5" s="287"/>
      <c r="IRH5" s="287"/>
      <c r="IRI5" s="289"/>
      <c r="IRJ5" s="289"/>
      <c r="IRK5" s="289"/>
      <c r="IRL5" s="289"/>
      <c r="IRM5" s="288"/>
      <c r="IRN5" s="288"/>
      <c r="IRO5" s="174"/>
      <c r="IRP5" s="174"/>
      <c r="IRQ5" s="174"/>
      <c r="IRR5" s="174"/>
      <c r="IRS5" s="174"/>
      <c r="IRT5" s="174"/>
      <c r="IRU5" s="174"/>
      <c r="IRV5" s="174"/>
      <c r="IRW5" s="291"/>
      <c r="IRX5" s="291"/>
      <c r="IRY5" s="290"/>
      <c r="IRZ5" s="290"/>
      <c r="ISA5" s="290"/>
      <c r="ISB5" s="290"/>
      <c r="ISC5" s="290"/>
      <c r="ISE5" s="287"/>
      <c r="ISF5" s="287"/>
      <c r="ISG5" s="287"/>
      <c r="ISH5" s="287"/>
      <c r="ISI5" s="289"/>
      <c r="ISJ5" s="289"/>
      <c r="ISK5" s="289"/>
      <c r="ISL5" s="289"/>
      <c r="ISM5" s="288"/>
      <c r="ISN5" s="288"/>
      <c r="ISO5" s="174"/>
      <c r="ISP5" s="174"/>
      <c r="ISQ5" s="174"/>
      <c r="ISR5" s="174"/>
      <c r="ISS5" s="174"/>
      <c r="IST5" s="174"/>
      <c r="ISU5" s="174"/>
      <c r="ISV5" s="174"/>
      <c r="ISW5" s="291"/>
      <c r="ISX5" s="291"/>
      <c r="ISY5" s="290"/>
      <c r="ISZ5" s="290"/>
      <c r="ITA5" s="290"/>
      <c r="ITB5" s="290"/>
      <c r="ITC5" s="290"/>
      <c r="ITE5" s="287"/>
      <c r="ITF5" s="287"/>
      <c r="ITG5" s="287"/>
      <c r="ITH5" s="287"/>
      <c r="ITI5" s="289"/>
      <c r="ITJ5" s="289"/>
      <c r="ITK5" s="289"/>
      <c r="ITL5" s="289"/>
      <c r="ITM5" s="288"/>
      <c r="ITN5" s="288"/>
      <c r="ITO5" s="174"/>
      <c r="ITP5" s="174"/>
      <c r="ITQ5" s="174"/>
      <c r="ITR5" s="174"/>
      <c r="ITS5" s="174"/>
      <c r="ITT5" s="174"/>
      <c r="ITU5" s="174"/>
      <c r="ITV5" s="174"/>
      <c r="ITW5" s="291"/>
      <c r="ITX5" s="291"/>
      <c r="ITY5" s="290"/>
      <c r="ITZ5" s="290"/>
      <c r="IUA5" s="290"/>
      <c r="IUB5" s="290"/>
      <c r="IUC5" s="290"/>
      <c r="IUE5" s="287"/>
      <c r="IUF5" s="287"/>
      <c r="IUG5" s="287"/>
      <c r="IUH5" s="287"/>
      <c r="IUI5" s="289"/>
      <c r="IUJ5" s="289"/>
      <c r="IUK5" s="289"/>
      <c r="IUL5" s="289"/>
      <c r="IUM5" s="288"/>
      <c r="IUN5" s="288"/>
      <c r="IUO5" s="174"/>
      <c r="IUP5" s="174"/>
      <c r="IUQ5" s="174"/>
      <c r="IUR5" s="174"/>
      <c r="IUS5" s="174"/>
      <c r="IUT5" s="174"/>
      <c r="IUU5" s="174"/>
      <c r="IUV5" s="174"/>
      <c r="IUW5" s="291"/>
      <c r="IUX5" s="291"/>
      <c r="IUY5" s="290"/>
      <c r="IUZ5" s="290"/>
      <c r="IVA5" s="290"/>
      <c r="IVB5" s="290"/>
      <c r="IVC5" s="290"/>
      <c r="IVE5" s="287"/>
      <c r="IVF5" s="287"/>
      <c r="IVG5" s="287"/>
      <c r="IVH5" s="287"/>
      <c r="IVI5" s="289"/>
      <c r="IVJ5" s="289"/>
      <c r="IVK5" s="289"/>
      <c r="IVL5" s="289"/>
      <c r="IVM5" s="288"/>
      <c r="IVN5" s="288"/>
      <c r="IVO5" s="174"/>
      <c r="IVP5" s="174"/>
      <c r="IVQ5" s="174"/>
      <c r="IVR5" s="174"/>
      <c r="IVS5" s="174"/>
      <c r="IVT5" s="174"/>
      <c r="IVU5" s="174"/>
      <c r="IVV5" s="174"/>
      <c r="IVW5" s="291"/>
      <c r="IVX5" s="291"/>
      <c r="IVY5" s="290"/>
      <c r="IVZ5" s="290"/>
      <c r="IWA5" s="290"/>
      <c r="IWB5" s="290"/>
      <c r="IWC5" s="290"/>
      <c r="IWE5" s="287"/>
      <c r="IWF5" s="287"/>
      <c r="IWG5" s="287"/>
      <c r="IWH5" s="287"/>
      <c r="IWI5" s="289"/>
      <c r="IWJ5" s="289"/>
      <c r="IWK5" s="289"/>
      <c r="IWL5" s="289"/>
      <c r="IWM5" s="288"/>
      <c r="IWN5" s="288"/>
      <c r="IWO5" s="174"/>
      <c r="IWP5" s="174"/>
      <c r="IWQ5" s="174"/>
      <c r="IWR5" s="174"/>
      <c r="IWS5" s="174"/>
      <c r="IWT5" s="174"/>
      <c r="IWU5" s="174"/>
      <c r="IWV5" s="174"/>
      <c r="IWW5" s="291"/>
      <c r="IWX5" s="291"/>
      <c r="IWY5" s="290"/>
      <c r="IWZ5" s="290"/>
      <c r="IXA5" s="290"/>
      <c r="IXB5" s="290"/>
      <c r="IXC5" s="290"/>
      <c r="IXE5" s="287"/>
      <c r="IXF5" s="287"/>
      <c r="IXG5" s="287"/>
      <c r="IXH5" s="287"/>
      <c r="IXI5" s="289"/>
      <c r="IXJ5" s="289"/>
      <c r="IXK5" s="289"/>
      <c r="IXL5" s="289"/>
      <c r="IXM5" s="288"/>
      <c r="IXN5" s="288"/>
      <c r="IXO5" s="174"/>
      <c r="IXP5" s="174"/>
      <c r="IXQ5" s="174"/>
      <c r="IXR5" s="174"/>
      <c r="IXS5" s="174"/>
      <c r="IXT5" s="174"/>
      <c r="IXU5" s="174"/>
      <c r="IXV5" s="174"/>
      <c r="IXW5" s="291"/>
      <c r="IXX5" s="291"/>
      <c r="IXY5" s="290"/>
      <c r="IXZ5" s="290"/>
      <c r="IYA5" s="290"/>
      <c r="IYB5" s="290"/>
      <c r="IYC5" s="290"/>
      <c r="IYE5" s="287"/>
      <c r="IYF5" s="287"/>
      <c r="IYG5" s="287"/>
      <c r="IYH5" s="287"/>
      <c r="IYI5" s="289"/>
      <c r="IYJ5" s="289"/>
      <c r="IYK5" s="289"/>
      <c r="IYL5" s="289"/>
      <c r="IYM5" s="288"/>
      <c r="IYN5" s="288"/>
      <c r="IYO5" s="174"/>
      <c r="IYP5" s="174"/>
      <c r="IYQ5" s="174"/>
      <c r="IYR5" s="174"/>
      <c r="IYS5" s="174"/>
      <c r="IYT5" s="174"/>
      <c r="IYU5" s="174"/>
      <c r="IYV5" s="174"/>
      <c r="IYW5" s="291"/>
      <c r="IYX5" s="291"/>
      <c r="IYY5" s="290"/>
      <c r="IYZ5" s="290"/>
      <c r="IZA5" s="290"/>
      <c r="IZB5" s="290"/>
      <c r="IZC5" s="290"/>
      <c r="IZE5" s="287"/>
      <c r="IZF5" s="287"/>
      <c r="IZG5" s="287"/>
      <c r="IZH5" s="287"/>
      <c r="IZI5" s="289"/>
      <c r="IZJ5" s="289"/>
      <c r="IZK5" s="289"/>
      <c r="IZL5" s="289"/>
      <c r="IZM5" s="288"/>
      <c r="IZN5" s="288"/>
      <c r="IZO5" s="174"/>
      <c r="IZP5" s="174"/>
      <c r="IZQ5" s="174"/>
      <c r="IZR5" s="174"/>
      <c r="IZS5" s="174"/>
      <c r="IZT5" s="174"/>
      <c r="IZU5" s="174"/>
      <c r="IZV5" s="174"/>
      <c r="IZW5" s="291"/>
      <c r="IZX5" s="291"/>
      <c r="IZY5" s="290"/>
      <c r="IZZ5" s="290"/>
      <c r="JAA5" s="290"/>
      <c r="JAB5" s="290"/>
      <c r="JAC5" s="290"/>
      <c r="JAE5" s="287"/>
      <c r="JAF5" s="287"/>
      <c r="JAG5" s="287"/>
      <c r="JAH5" s="287"/>
      <c r="JAI5" s="289"/>
      <c r="JAJ5" s="289"/>
      <c r="JAK5" s="289"/>
      <c r="JAL5" s="289"/>
      <c r="JAM5" s="288"/>
      <c r="JAN5" s="288"/>
      <c r="JAO5" s="174"/>
      <c r="JAP5" s="174"/>
      <c r="JAQ5" s="174"/>
      <c r="JAR5" s="174"/>
      <c r="JAS5" s="174"/>
      <c r="JAT5" s="174"/>
      <c r="JAU5" s="174"/>
      <c r="JAV5" s="174"/>
      <c r="JAW5" s="291"/>
      <c r="JAX5" s="291"/>
      <c r="JAY5" s="290"/>
      <c r="JAZ5" s="290"/>
      <c r="JBA5" s="290"/>
      <c r="JBB5" s="290"/>
      <c r="JBC5" s="290"/>
      <c r="JBE5" s="287"/>
      <c r="JBF5" s="287"/>
      <c r="JBG5" s="287"/>
      <c r="JBH5" s="287"/>
      <c r="JBI5" s="289"/>
      <c r="JBJ5" s="289"/>
      <c r="JBK5" s="289"/>
      <c r="JBL5" s="289"/>
      <c r="JBM5" s="288"/>
      <c r="JBN5" s="288"/>
      <c r="JBO5" s="174"/>
      <c r="JBP5" s="174"/>
      <c r="JBQ5" s="174"/>
      <c r="JBR5" s="174"/>
      <c r="JBS5" s="174"/>
      <c r="JBT5" s="174"/>
      <c r="JBU5" s="174"/>
      <c r="JBV5" s="174"/>
      <c r="JBW5" s="291"/>
      <c r="JBX5" s="291"/>
      <c r="JBY5" s="290"/>
      <c r="JBZ5" s="290"/>
      <c r="JCA5" s="290"/>
      <c r="JCB5" s="290"/>
      <c r="JCC5" s="290"/>
      <c r="JCE5" s="287"/>
      <c r="JCF5" s="287"/>
      <c r="JCG5" s="287"/>
      <c r="JCH5" s="287"/>
      <c r="JCI5" s="289"/>
      <c r="JCJ5" s="289"/>
      <c r="JCK5" s="289"/>
      <c r="JCL5" s="289"/>
      <c r="JCM5" s="288"/>
      <c r="JCN5" s="288"/>
      <c r="JCO5" s="174"/>
      <c r="JCP5" s="174"/>
      <c r="JCQ5" s="174"/>
      <c r="JCR5" s="174"/>
      <c r="JCS5" s="174"/>
      <c r="JCT5" s="174"/>
      <c r="JCU5" s="174"/>
      <c r="JCV5" s="174"/>
      <c r="JCW5" s="291"/>
      <c r="JCX5" s="291"/>
      <c r="JCY5" s="290"/>
      <c r="JCZ5" s="290"/>
      <c r="JDA5" s="290"/>
      <c r="JDB5" s="290"/>
      <c r="JDC5" s="290"/>
      <c r="JDE5" s="287"/>
      <c r="JDF5" s="287"/>
      <c r="JDG5" s="287"/>
      <c r="JDH5" s="287"/>
      <c r="JDI5" s="289"/>
      <c r="JDJ5" s="289"/>
      <c r="JDK5" s="289"/>
      <c r="JDL5" s="289"/>
      <c r="JDM5" s="288"/>
      <c r="JDN5" s="288"/>
      <c r="JDO5" s="174"/>
      <c r="JDP5" s="174"/>
      <c r="JDQ5" s="174"/>
      <c r="JDR5" s="174"/>
      <c r="JDS5" s="174"/>
      <c r="JDT5" s="174"/>
      <c r="JDU5" s="174"/>
      <c r="JDV5" s="174"/>
      <c r="JDW5" s="291"/>
      <c r="JDX5" s="291"/>
      <c r="JDY5" s="290"/>
      <c r="JDZ5" s="290"/>
      <c r="JEA5" s="290"/>
      <c r="JEB5" s="290"/>
      <c r="JEC5" s="290"/>
      <c r="JEE5" s="287"/>
      <c r="JEF5" s="287"/>
      <c r="JEG5" s="287"/>
      <c r="JEH5" s="287"/>
      <c r="JEI5" s="289"/>
      <c r="JEJ5" s="289"/>
      <c r="JEK5" s="289"/>
      <c r="JEL5" s="289"/>
      <c r="JEM5" s="288"/>
      <c r="JEN5" s="288"/>
      <c r="JEO5" s="174"/>
      <c r="JEP5" s="174"/>
      <c r="JEQ5" s="174"/>
      <c r="JER5" s="174"/>
      <c r="JES5" s="174"/>
      <c r="JET5" s="174"/>
      <c r="JEU5" s="174"/>
      <c r="JEV5" s="174"/>
      <c r="JEW5" s="291"/>
      <c r="JEX5" s="291"/>
      <c r="JEY5" s="290"/>
      <c r="JEZ5" s="290"/>
      <c r="JFA5" s="290"/>
      <c r="JFB5" s="290"/>
      <c r="JFC5" s="290"/>
      <c r="JFE5" s="287"/>
      <c r="JFF5" s="287"/>
      <c r="JFG5" s="287"/>
      <c r="JFH5" s="287"/>
      <c r="JFI5" s="289"/>
      <c r="JFJ5" s="289"/>
      <c r="JFK5" s="289"/>
      <c r="JFL5" s="289"/>
      <c r="JFM5" s="288"/>
      <c r="JFN5" s="288"/>
      <c r="JFO5" s="174"/>
      <c r="JFP5" s="174"/>
      <c r="JFQ5" s="174"/>
      <c r="JFR5" s="174"/>
      <c r="JFS5" s="174"/>
      <c r="JFT5" s="174"/>
      <c r="JFU5" s="174"/>
      <c r="JFV5" s="174"/>
      <c r="JFW5" s="291"/>
      <c r="JFX5" s="291"/>
      <c r="JFY5" s="290"/>
      <c r="JFZ5" s="290"/>
      <c r="JGA5" s="290"/>
      <c r="JGB5" s="290"/>
      <c r="JGC5" s="290"/>
      <c r="JGE5" s="287"/>
      <c r="JGF5" s="287"/>
      <c r="JGG5" s="287"/>
      <c r="JGH5" s="287"/>
      <c r="JGI5" s="289"/>
      <c r="JGJ5" s="289"/>
      <c r="JGK5" s="289"/>
      <c r="JGL5" s="289"/>
      <c r="JGM5" s="288"/>
      <c r="JGN5" s="288"/>
      <c r="JGO5" s="174"/>
      <c r="JGP5" s="174"/>
      <c r="JGQ5" s="174"/>
      <c r="JGR5" s="174"/>
      <c r="JGS5" s="174"/>
      <c r="JGT5" s="174"/>
      <c r="JGU5" s="174"/>
      <c r="JGV5" s="174"/>
      <c r="JGW5" s="291"/>
      <c r="JGX5" s="291"/>
      <c r="JGY5" s="290"/>
      <c r="JGZ5" s="290"/>
      <c r="JHA5" s="290"/>
      <c r="JHB5" s="290"/>
      <c r="JHC5" s="290"/>
      <c r="JHE5" s="287"/>
      <c r="JHF5" s="287"/>
      <c r="JHG5" s="287"/>
      <c r="JHH5" s="287"/>
      <c r="JHI5" s="289"/>
      <c r="JHJ5" s="289"/>
      <c r="JHK5" s="289"/>
      <c r="JHL5" s="289"/>
      <c r="JHM5" s="288"/>
      <c r="JHN5" s="288"/>
      <c r="JHO5" s="174"/>
      <c r="JHP5" s="174"/>
      <c r="JHQ5" s="174"/>
      <c r="JHR5" s="174"/>
      <c r="JHS5" s="174"/>
      <c r="JHT5" s="174"/>
      <c r="JHU5" s="174"/>
      <c r="JHV5" s="174"/>
      <c r="JHW5" s="291"/>
      <c r="JHX5" s="291"/>
      <c r="JHY5" s="290"/>
      <c r="JHZ5" s="290"/>
      <c r="JIA5" s="290"/>
      <c r="JIB5" s="290"/>
      <c r="JIC5" s="290"/>
      <c r="JIE5" s="287"/>
      <c r="JIF5" s="287"/>
      <c r="JIG5" s="287"/>
      <c r="JIH5" s="287"/>
      <c r="JII5" s="289"/>
      <c r="JIJ5" s="289"/>
      <c r="JIK5" s="289"/>
      <c r="JIL5" s="289"/>
      <c r="JIM5" s="288"/>
      <c r="JIN5" s="288"/>
      <c r="JIO5" s="174"/>
      <c r="JIP5" s="174"/>
      <c r="JIQ5" s="174"/>
      <c r="JIR5" s="174"/>
      <c r="JIS5" s="174"/>
      <c r="JIT5" s="174"/>
      <c r="JIU5" s="174"/>
      <c r="JIV5" s="174"/>
      <c r="JIW5" s="291"/>
      <c r="JIX5" s="291"/>
      <c r="JIY5" s="290"/>
      <c r="JIZ5" s="290"/>
      <c r="JJA5" s="290"/>
      <c r="JJB5" s="290"/>
      <c r="JJC5" s="290"/>
      <c r="JJE5" s="287"/>
      <c r="JJF5" s="287"/>
      <c r="JJG5" s="287"/>
      <c r="JJH5" s="287"/>
      <c r="JJI5" s="289"/>
      <c r="JJJ5" s="289"/>
      <c r="JJK5" s="289"/>
      <c r="JJL5" s="289"/>
      <c r="JJM5" s="288"/>
      <c r="JJN5" s="288"/>
      <c r="JJO5" s="174"/>
      <c r="JJP5" s="174"/>
      <c r="JJQ5" s="174"/>
      <c r="JJR5" s="174"/>
      <c r="JJS5" s="174"/>
      <c r="JJT5" s="174"/>
      <c r="JJU5" s="174"/>
      <c r="JJV5" s="174"/>
      <c r="JJW5" s="291"/>
      <c r="JJX5" s="291"/>
      <c r="JJY5" s="290"/>
      <c r="JJZ5" s="290"/>
      <c r="JKA5" s="290"/>
      <c r="JKB5" s="290"/>
      <c r="JKC5" s="290"/>
      <c r="JKE5" s="287"/>
      <c r="JKF5" s="287"/>
      <c r="JKG5" s="287"/>
      <c r="JKH5" s="287"/>
      <c r="JKI5" s="289"/>
      <c r="JKJ5" s="289"/>
      <c r="JKK5" s="289"/>
      <c r="JKL5" s="289"/>
      <c r="JKM5" s="288"/>
      <c r="JKN5" s="288"/>
      <c r="JKO5" s="174"/>
      <c r="JKP5" s="174"/>
      <c r="JKQ5" s="174"/>
      <c r="JKR5" s="174"/>
      <c r="JKS5" s="174"/>
      <c r="JKT5" s="174"/>
      <c r="JKU5" s="174"/>
      <c r="JKV5" s="174"/>
      <c r="JKW5" s="291"/>
      <c r="JKX5" s="291"/>
      <c r="JKY5" s="290"/>
      <c r="JKZ5" s="290"/>
      <c r="JLA5" s="290"/>
      <c r="JLB5" s="290"/>
      <c r="JLC5" s="290"/>
      <c r="JLE5" s="287"/>
      <c r="JLF5" s="287"/>
      <c r="JLG5" s="287"/>
      <c r="JLH5" s="287"/>
      <c r="JLI5" s="289"/>
      <c r="JLJ5" s="289"/>
      <c r="JLK5" s="289"/>
      <c r="JLL5" s="289"/>
      <c r="JLM5" s="288"/>
      <c r="JLN5" s="288"/>
      <c r="JLO5" s="174"/>
      <c r="JLP5" s="174"/>
      <c r="JLQ5" s="174"/>
      <c r="JLR5" s="174"/>
      <c r="JLS5" s="174"/>
      <c r="JLT5" s="174"/>
      <c r="JLU5" s="174"/>
      <c r="JLV5" s="174"/>
      <c r="JLW5" s="291"/>
      <c r="JLX5" s="291"/>
      <c r="JLY5" s="290"/>
      <c r="JLZ5" s="290"/>
      <c r="JMA5" s="290"/>
      <c r="JMB5" s="290"/>
      <c r="JMC5" s="290"/>
      <c r="JME5" s="287"/>
      <c r="JMF5" s="287"/>
      <c r="JMG5" s="287"/>
      <c r="JMH5" s="287"/>
      <c r="JMI5" s="289"/>
      <c r="JMJ5" s="289"/>
      <c r="JMK5" s="289"/>
      <c r="JML5" s="289"/>
      <c r="JMM5" s="288"/>
      <c r="JMN5" s="288"/>
      <c r="JMO5" s="174"/>
      <c r="JMP5" s="174"/>
      <c r="JMQ5" s="174"/>
      <c r="JMR5" s="174"/>
      <c r="JMS5" s="174"/>
      <c r="JMT5" s="174"/>
      <c r="JMU5" s="174"/>
      <c r="JMV5" s="174"/>
      <c r="JMW5" s="291"/>
      <c r="JMX5" s="291"/>
      <c r="JMY5" s="290"/>
      <c r="JMZ5" s="290"/>
      <c r="JNA5" s="290"/>
      <c r="JNB5" s="290"/>
      <c r="JNC5" s="290"/>
      <c r="JNE5" s="287"/>
      <c r="JNF5" s="287"/>
      <c r="JNG5" s="287"/>
      <c r="JNH5" s="287"/>
      <c r="JNI5" s="289"/>
      <c r="JNJ5" s="289"/>
      <c r="JNK5" s="289"/>
      <c r="JNL5" s="289"/>
      <c r="JNM5" s="288"/>
      <c r="JNN5" s="288"/>
      <c r="JNO5" s="174"/>
      <c r="JNP5" s="174"/>
      <c r="JNQ5" s="174"/>
      <c r="JNR5" s="174"/>
      <c r="JNS5" s="174"/>
      <c r="JNT5" s="174"/>
      <c r="JNU5" s="174"/>
      <c r="JNV5" s="174"/>
      <c r="JNW5" s="291"/>
      <c r="JNX5" s="291"/>
      <c r="JNY5" s="290"/>
      <c r="JNZ5" s="290"/>
      <c r="JOA5" s="290"/>
      <c r="JOB5" s="290"/>
      <c r="JOC5" s="290"/>
      <c r="JOE5" s="287"/>
      <c r="JOF5" s="287"/>
      <c r="JOG5" s="287"/>
      <c r="JOH5" s="287"/>
      <c r="JOI5" s="289"/>
      <c r="JOJ5" s="289"/>
      <c r="JOK5" s="289"/>
      <c r="JOL5" s="289"/>
      <c r="JOM5" s="288"/>
      <c r="JON5" s="288"/>
      <c r="JOO5" s="174"/>
      <c r="JOP5" s="174"/>
      <c r="JOQ5" s="174"/>
      <c r="JOR5" s="174"/>
      <c r="JOS5" s="174"/>
      <c r="JOT5" s="174"/>
      <c r="JOU5" s="174"/>
      <c r="JOV5" s="174"/>
      <c r="JOW5" s="291"/>
      <c r="JOX5" s="291"/>
      <c r="JOY5" s="290"/>
      <c r="JOZ5" s="290"/>
      <c r="JPA5" s="290"/>
      <c r="JPB5" s="290"/>
      <c r="JPC5" s="290"/>
      <c r="JPE5" s="287"/>
      <c r="JPF5" s="287"/>
      <c r="JPG5" s="287"/>
      <c r="JPH5" s="287"/>
      <c r="JPI5" s="289"/>
      <c r="JPJ5" s="289"/>
      <c r="JPK5" s="289"/>
      <c r="JPL5" s="289"/>
      <c r="JPM5" s="288"/>
      <c r="JPN5" s="288"/>
      <c r="JPO5" s="174"/>
      <c r="JPP5" s="174"/>
      <c r="JPQ5" s="174"/>
      <c r="JPR5" s="174"/>
      <c r="JPS5" s="174"/>
      <c r="JPT5" s="174"/>
      <c r="JPU5" s="174"/>
      <c r="JPV5" s="174"/>
      <c r="JPW5" s="291"/>
      <c r="JPX5" s="291"/>
      <c r="JPY5" s="290"/>
      <c r="JPZ5" s="290"/>
      <c r="JQA5" s="290"/>
      <c r="JQB5" s="290"/>
      <c r="JQC5" s="290"/>
      <c r="JQE5" s="287"/>
      <c r="JQF5" s="287"/>
      <c r="JQG5" s="287"/>
      <c r="JQH5" s="287"/>
      <c r="JQI5" s="289"/>
      <c r="JQJ5" s="289"/>
      <c r="JQK5" s="289"/>
      <c r="JQL5" s="289"/>
      <c r="JQM5" s="288"/>
      <c r="JQN5" s="288"/>
      <c r="JQO5" s="174"/>
      <c r="JQP5" s="174"/>
      <c r="JQQ5" s="174"/>
      <c r="JQR5" s="174"/>
      <c r="JQS5" s="174"/>
      <c r="JQT5" s="174"/>
      <c r="JQU5" s="174"/>
      <c r="JQV5" s="174"/>
      <c r="JQW5" s="291"/>
      <c r="JQX5" s="291"/>
      <c r="JQY5" s="290"/>
      <c r="JQZ5" s="290"/>
      <c r="JRA5" s="290"/>
      <c r="JRB5" s="290"/>
      <c r="JRC5" s="290"/>
      <c r="JRE5" s="287"/>
      <c r="JRF5" s="287"/>
      <c r="JRG5" s="287"/>
      <c r="JRH5" s="287"/>
      <c r="JRI5" s="289"/>
      <c r="JRJ5" s="289"/>
      <c r="JRK5" s="289"/>
      <c r="JRL5" s="289"/>
      <c r="JRM5" s="288"/>
      <c r="JRN5" s="288"/>
      <c r="JRO5" s="174"/>
      <c r="JRP5" s="174"/>
      <c r="JRQ5" s="174"/>
      <c r="JRR5" s="174"/>
      <c r="JRS5" s="174"/>
      <c r="JRT5" s="174"/>
      <c r="JRU5" s="174"/>
      <c r="JRV5" s="174"/>
      <c r="JRW5" s="291"/>
      <c r="JRX5" s="291"/>
      <c r="JRY5" s="290"/>
      <c r="JRZ5" s="290"/>
      <c r="JSA5" s="290"/>
      <c r="JSB5" s="290"/>
      <c r="JSC5" s="290"/>
      <c r="JSE5" s="287"/>
      <c r="JSF5" s="287"/>
      <c r="JSG5" s="287"/>
      <c r="JSH5" s="287"/>
      <c r="JSI5" s="289"/>
      <c r="JSJ5" s="289"/>
      <c r="JSK5" s="289"/>
      <c r="JSL5" s="289"/>
      <c r="JSM5" s="288"/>
      <c r="JSN5" s="288"/>
      <c r="JSO5" s="174"/>
      <c r="JSP5" s="174"/>
      <c r="JSQ5" s="174"/>
      <c r="JSR5" s="174"/>
      <c r="JSS5" s="174"/>
      <c r="JST5" s="174"/>
      <c r="JSU5" s="174"/>
      <c r="JSV5" s="174"/>
      <c r="JSW5" s="291"/>
      <c r="JSX5" s="291"/>
      <c r="JSY5" s="290"/>
      <c r="JSZ5" s="290"/>
      <c r="JTA5" s="290"/>
      <c r="JTB5" s="290"/>
      <c r="JTC5" s="290"/>
      <c r="JTE5" s="287"/>
      <c r="JTF5" s="287"/>
      <c r="JTG5" s="287"/>
      <c r="JTH5" s="287"/>
      <c r="JTI5" s="289"/>
      <c r="JTJ5" s="289"/>
      <c r="JTK5" s="289"/>
      <c r="JTL5" s="289"/>
      <c r="JTM5" s="288"/>
      <c r="JTN5" s="288"/>
      <c r="JTO5" s="174"/>
      <c r="JTP5" s="174"/>
      <c r="JTQ5" s="174"/>
      <c r="JTR5" s="174"/>
      <c r="JTS5" s="174"/>
      <c r="JTT5" s="174"/>
      <c r="JTU5" s="174"/>
      <c r="JTV5" s="174"/>
      <c r="JTW5" s="291"/>
      <c r="JTX5" s="291"/>
      <c r="JTY5" s="290"/>
      <c r="JTZ5" s="290"/>
      <c r="JUA5" s="290"/>
      <c r="JUB5" s="290"/>
      <c r="JUC5" s="290"/>
      <c r="JUE5" s="287"/>
      <c r="JUF5" s="287"/>
      <c r="JUG5" s="287"/>
      <c r="JUH5" s="287"/>
      <c r="JUI5" s="289"/>
      <c r="JUJ5" s="289"/>
      <c r="JUK5" s="289"/>
      <c r="JUL5" s="289"/>
      <c r="JUM5" s="288"/>
      <c r="JUN5" s="288"/>
      <c r="JUO5" s="174"/>
      <c r="JUP5" s="174"/>
      <c r="JUQ5" s="174"/>
      <c r="JUR5" s="174"/>
      <c r="JUS5" s="174"/>
      <c r="JUT5" s="174"/>
      <c r="JUU5" s="174"/>
      <c r="JUV5" s="174"/>
      <c r="JUW5" s="291"/>
      <c r="JUX5" s="291"/>
      <c r="JUY5" s="290"/>
      <c r="JUZ5" s="290"/>
      <c r="JVA5" s="290"/>
      <c r="JVB5" s="290"/>
      <c r="JVC5" s="290"/>
      <c r="JVE5" s="287"/>
      <c r="JVF5" s="287"/>
      <c r="JVG5" s="287"/>
      <c r="JVH5" s="287"/>
      <c r="JVI5" s="289"/>
      <c r="JVJ5" s="289"/>
      <c r="JVK5" s="289"/>
      <c r="JVL5" s="289"/>
      <c r="JVM5" s="288"/>
      <c r="JVN5" s="288"/>
      <c r="JVO5" s="174"/>
      <c r="JVP5" s="174"/>
      <c r="JVQ5" s="174"/>
      <c r="JVR5" s="174"/>
      <c r="JVS5" s="174"/>
      <c r="JVT5" s="174"/>
      <c r="JVU5" s="174"/>
      <c r="JVV5" s="174"/>
      <c r="JVW5" s="291"/>
      <c r="JVX5" s="291"/>
      <c r="JVY5" s="290"/>
      <c r="JVZ5" s="290"/>
      <c r="JWA5" s="290"/>
      <c r="JWB5" s="290"/>
      <c r="JWC5" s="290"/>
      <c r="JWE5" s="287"/>
      <c r="JWF5" s="287"/>
      <c r="JWG5" s="287"/>
      <c r="JWH5" s="287"/>
      <c r="JWI5" s="289"/>
      <c r="JWJ5" s="289"/>
      <c r="JWK5" s="289"/>
      <c r="JWL5" s="289"/>
      <c r="JWM5" s="288"/>
      <c r="JWN5" s="288"/>
      <c r="JWO5" s="174"/>
      <c r="JWP5" s="174"/>
      <c r="JWQ5" s="174"/>
      <c r="JWR5" s="174"/>
      <c r="JWS5" s="174"/>
      <c r="JWT5" s="174"/>
      <c r="JWU5" s="174"/>
      <c r="JWV5" s="174"/>
      <c r="JWW5" s="291"/>
      <c r="JWX5" s="291"/>
      <c r="JWY5" s="290"/>
      <c r="JWZ5" s="290"/>
      <c r="JXA5" s="290"/>
      <c r="JXB5" s="290"/>
      <c r="JXC5" s="290"/>
      <c r="JXE5" s="287"/>
      <c r="JXF5" s="287"/>
      <c r="JXG5" s="287"/>
      <c r="JXH5" s="287"/>
      <c r="JXI5" s="289"/>
      <c r="JXJ5" s="289"/>
      <c r="JXK5" s="289"/>
      <c r="JXL5" s="289"/>
      <c r="JXM5" s="288"/>
      <c r="JXN5" s="288"/>
      <c r="JXO5" s="174"/>
      <c r="JXP5" s="174"/>
      <c r="JXQ5" s="174"/>
      <c r="JXR5" s="174"/>
      <c r="JXS5" s="174"/>
      <c r="JXT5" s="174"/>
      <c r="JXU5" s="174"/>
      <c r="JXV5" s="174"/>
      <c r="JXW5" s="291"/>
      <c r="JXX5" s="291"/>
      <c r="JXY5" s="290"/>
      <c r="JXZ5" s="290"/>
      <c r="JYA5" s="290"/>
      <c r="JYB5" s="290"/>
      <c r="JYC5" s="290"/>
      <c r="JYE5" s="287"/>
      <c r="JYF5" s="287"/>
      <c r="JYG5" s="287"/>
      <c r="JYH5" s="287"/>
      <c r="JYI5" s="289"/>
      <c r="JYJ5" s="289"/>
      <c r="JYK5" s="289"/>
      <c r="JYL5" s="289"/>
      <c r="JYM5" s="288"/>
      <c r="JYN5" s="288"/>
      <c r="JYO5" s="174"/>
      <c r="JYP5" s="174"/>
      <c r="JYQ5" s="174"/>
      <c r="JYR5" s="174"/>
      <c r="JYS5" s="174"/>
      <c r="JYT5" s="174"/>
      <c r="JYU5" s="174"/>
      <c r="JYV5" s="174"/>
      <c r="JYW5" s="291"/>
      <c r="JYX5" s="291"/>
      <c r="JYY5" s="290"/>
      <c r="JYZ5" s="290"/>
      <c r="JZA5" s="290"/>
      <c r="JZB5" s="290"/>
      <c r="JZC5" s="290"/>
      <c r="JZE5" s="287"/>
      <c r="JZF5" s="287"/>
      <c r="JZG5" s="287"/>
      <c r="JZH5" s="287"/>
      <c r="JZI5" s="289"/>
      <c r="JZJ5" s="289"/>
      <c r="JZK5" s="289"/>
      <c r="JZL5" s="289"/>
      <c r="JZM5" s="288"/>
      <c r="JZN5" s="288"/>
      <c r="JZO5" s="174"/>
      <c r="JZP5" s="174"/>
      <c r="JZQ5" s="174"/>
      <c r="JZR5" s="174"/>
      <c r="JZS5" s="174"/>
      <c r="JZT5" s="174"/>
      <c r="JZU5" s="174"/>
      <c r="JZV5" s="174"/>
      <c r="JZW5" s="291"/>
      <c r="JZX5" s="291"/>
      <c r="JZY5" s="290"/>
      <c r="JZZ5" s="290"/>
      <c r="KAA5" s="290"/>
      <c r="KAB5" s="290"/>
      <c r="KAC5" s="290"/>
      <c r="KAE5" s="287"/>
      <c r="KAF5" s="287"/>
      <c r="KAG5" s="287"/>
      <c r="KAH5" s="287"/>
      <c r="KAI5" s="289"/>
      <c r="KAJ5" s="289"/>
      <c r="KAK5" s="289"/>
      <c r="KAL5" s="289"/>
      <c r="KAM5" s="288"/>
      <c r="KAN5" s="288"/>
      <c r="KAO5" s="174"/>
      <c r="KAP5" s="174"/>
      <c r="KAQ5" s="174"/>
      <c r="KAR5" s="174"/>
      <c r="KAS5" s="174"/>
      <c r="KAT5" s="174"/>
      <c r="KAU5" s="174"/>
      <c r="KAV5" s="174"/>
      <c r="KAW5" s="291"/>
      <c r="KAX5" s="291"/>
      <c r="KAY5" s="290"/>
      <c r="KAZ5" s="290"/>
      <c r="KBA5" s="290"/>
      <c r="KBB5" s="290"/>
      <c r="KBC5" s="290"/>
      <c r="KBE5" s="287"/>
      <c r="KBF5" s="287"/>
      <c r="KBG5" s="287"/>
      <c r="KBH5" s="287"/>
      <c r="KBI5" s="289"/>
      <c r="KBJ5" s="289"/>
      <c r="KBK5" s="289"/>
      <c r="KBL5" s="289"/>
      <c r="KBM5" s="288"/>
      <c r="KBN5" s="288"/>
      <c r="KBO5" s="174"/>
      <c r="KBP5" s="174"/>
      <c r="KBQ5" s="174"/>
      <c r="KBR5" s="174"/>
      <c r="KBS5" s="174"/>
      <c r="KBT5" s="174"/>
      <c r="KBU5" s="174"/>
      <c r="KBV5" s="174"/>
      <c r="KBW5" s="291"/>
      <c r="KBX5" s="291"/>
      <c r="KBY5" s="290"/>
      <c r="KBZ5" s="290"/>
      <c r="KCA5" s="290"/>
      <c r="KCB5" s="290"/>
      <c r="KCC5" s="290"/>
      <c r="KCE5" s="287"/>
      <c r="KCF5" s="287"/>
      <c r="KCG5" s="287"/>
      <c r="KCH5" s="287"/>
      <c r="KCI5" s="289"/>
      <c r="KCJ5" s="289"/>
      <c r="KCK5" s="289"/>
      <c r="KCL5" s="289"/>
      <c r="KCM5" s="288"/>
      <c r="KCN5" s="288"/>
      <c r="KCO5" s="174"/>
      <c r="KCP5" s="174"/>
      <c r="KCQ5" s="174"/>
      <c r="KCR5" s="174"/>
      <c r="KCS5" s="174"/>
      <c r="KCT5" s="174"/>
      <c r="KCU5" s="174"/>
      <c r="KCV5" s="174"/>
      <c r="KCW5" s="291"/>
      <c r="KCX5" s="291"/>
      <c r="KCY5" s="290"/>
      <c r="KCZ5" s="290"/>
      <c r="KDA5" s="290"/>
      <c r="KDB5" s="290"/>
      <c r="KDC5" s="290"/>
      <c r="KDE5" s="287"/>
      <c r="KDF5" s="287"/>
      <c r="KDG5" s="287"/>
      <c r="KDH5" s="287"/>
      <c r="KDI5" s="289"/>
      <c r="KDJ5" s="289"/>
      <c r="KDK5" s="289"/>
      <c r="KDL5" s="289"/>
      <c r="KDM5" s="288"/>
      <c r="KDN5" s="288"/>
      <c r="KDO5" s="174"/>
      <c r="KDP5" s="174"/>
      <c r="KDQ5" s="174"/>
      <c r="KDR5" s="174"/>
      <c r="KDS5" s="174"/>
      <c r="KDT5" s="174"/>
      <c r="KDU5" s="174"/>
      <c r="KDV5" s="174"/>
      <c r="KDW5" s="291"/>
      <c r="KDX5" s="291"/>
      <c r="KDY5" s="290"/>
      <c r="KDZ5" s="290"/>
      <c r="KEA5" s="290"/>
      <c r="KEB5" s="290"/>
      <c r="KEC5" s="290"/>
      <c r="KEE5" s="287"/>
      <c r="KEF5" s="287"/>
      <c r="KEG5" s="287"/>
      <c r="KEH5" s="287"/>
      <c r="KEI5" s="289"/>
      <c r="KEJ5" s="289"/>
      <c r="KEK5" s="289"/>
      <c r="KEL5" s="289"/>
      <c r="KEM5" s="288"/>
      <c r="KEN5" s="288"/>
      <c r="KEO5" s="174"/>
      <c r="KEP5" s="174"/>
      <c r="KEQ5" s="174"/>
      <c r="KER5" s="174"/>
      <c r="KES5" s="174"/>
      <c r="KET5" s="174"/>
      <c r="KEU5" s="174"/>
      <c r="KEV5" s="174"/>
      <c r="KEW5" s="291"/>
      <c r="KEX5" s="291"/>
      <c r="KEY5" s="290"/>
      <c r="KEZ5" s="290"/>
      <c r="KFA5" s="290"/>
      <c r="KFB5" s="290"/>
      <c r="KFC5" s="290"/>
      <c r="KFE5" s="287"/>
      <c r="KFF5" s="287"/>
      <c r="KFG5" s="287"/>
      <c r="KFH5" s="287"/>
      <c r="KFI5" s="289"/>
      <c r="KFJ5" s="289"/>
      <c r="KFK5" s="289"/>
      <c r="KFL5" s="289"/>
      <c r="KFM5" s="288"/>
      <c r="KFN5" s="288"/>
      <c r="KFO5" s="174"/>
      <c r="KFP5" s="174"/>
      <c r="KFQ5" s="174"/>
      <c r="KFR5" s="174"/>
      <c r="KFS5" s="174"/>
      <c r="KFT5" s="174"/>
      <c r="KFU5" s="174"/>
      <c r="KFV5" s="174"/>
      <c r="KFW5" s="291"/>
      <c r="KFX5" s="291"/>
      <c r="KFY5" s="290"/>
      <c r="KFZ5" s="290"/>
      <c r="KGA5" s="290"/>
      <c r="KGB5" s="290"/>
      <c r="KGC5" s="290"/>
      <c r="KGE5" s="287"/>
      <c r="KGF5" s="287"/>
      <c r="KGG5" s="287"/>
      <c r="KGH5" s="287"/>
      <c r="KGI5" s="289"/>
      <c r="KGJ5" s="289"/>
      <c r="KGK5" s="289"/>
      <c r="KGL5" s="289"/>
      <c r="KGM5" s="288"/>
      <c r="KGN5" s="288"/>
      <c r="KGO5" s="174"/>
      <c r="KGP5" s="174"/>
      <c r="KGQ5" s="174"/>
      <c r="KGR5" s="174"/>
      <c r="KGS5" s="174"/>
      <c r="KGT5" s="174"/>
      <c r="KGU5" s="174"/>
      <c r="KGV5" s="174"/>
      <c r="KGW5" s="291"/>
      <c r="KGX5" s="291"/>
      <c r="KGY5" s="290"/>
      <c r="KGZ5" s="290"/>
      <c r="KHA5" s="290"/>
      <c r="KHB5" s="290"/>
      <c r="KHC5" s="290"/>
      <c r="KHE5" s="287"/>
      <c r="KHF5" s="287"/>
      <c r="KHG5" s="287"/>
      <c r="KHH5" s="287"/>
      <c r="KHI5" s="289"/>
      <c r="KHJ5" s="289"/>
      <c r="KHK5" s="289"/>
      <c r="KHL5" s="289"/>
      <c r="KHM5" s="288"/>
      <c r="KHN5" s="288"/>
      <c r="KHO5" s="174"/>
      <c r="KHP5" s="174"/>
      <c r="KHQ5" s="174"/>
      <c r="KHR5" s="174"/>
      <c r="KHS5" s="174"/>
      <c r="KHT5" s="174"/>
      <c r="KHU5" s="174"/>
      <c r="KHV5" s="174"/>
      <c r="KHW5" s="291"/>
      <c r="KHX5" s="291"/>
      <c r="KHY5" s="290"/>
      <c r="KHZ5" s="290"/>
      <c r="KIA5" s="290"/>
      <c r="KIB5" s="290"/>
      <c r="KIC5" s="290"/>
      <c r="KIE5" s="287"/>
      <c r="KIF5" s="287"/>
      <c r="KIG5" s="287"/>
      <c r="KIH5" s="287"/>
      <c r="KII5" s="289"/>
      <c r="KIJ5" s="289"/>
      <c r="KIK5" s="289"/>
      <c r="KIL5" s="289"/>
      <c r="KIM5" s="288"/>
      <c r="KIN5" s="288"/>
      <c r="KIO5" s="174"/>
      <c r="KIP5" s="174"/>
      <c r="KIQ5" s="174"/>
      <c r="KIR5" s="174"/>
      <c r="KIS5" s="174"/>
      <c r="KIT5" s="174"/>
      <c r="KIU5" s="174"/>
      <c r="KIV5" s="174"/>
      <c r="KIW5" s="291"/>
      <c r="KIX5" s="291"/>
      <c r="KIY5" s="290"/>
      <c r="KIZ5" s="290"/>
      <c r="KJA5" s="290"/>
      <c r="KJB5" s="290"/>
      <c r="KJC5" s="290"/>
      <c r="KJE5" s="287"/>
      <c r="KJF5" s="287"/>
      <c r="KJG5" s="287"/>
      <c r="KJH5" s="287"/>
      <c r="KJI5" s="289"/>
      <c r="KJJ5" s="289"/>
      <c r="KJK5" s="289"/>
      <c r="KJL5" s="289"/>
      <c r="KJM5" s="288"/>
      <c r="KJN5" s="288"/>
      <c r="KJO5" s="174"/>
      <c r="KJP5" s="174"/>
      <c r="KJQ5" s="174"/>
      <c r="KJR5" s="174"/>
      <c r="KJS5" s="174"/>
      <c r="KJT5" s="174"/>
      <c r="KJU5" s="174"/>
      <c r="KJV5" s="174"/>
      <c r="KJW5" s="291"/>
      <c r="KJX5" s="291"/>
      <c r="KJY5" s="290"/>
      <c r="KJZ5" s="290"/>
      <c r="KKA5" s="290"/>
      <c r="KKB5" s="290"/>
      <c r="KKC5" s="290"/>
      <c r="KKE5" s="287"/>
      <c r="KKF5" s="287"/>
      <c r="KKG5" s="287"/>
      <c r="KKH5" s="287"/>
      <c r="KKI5" s="289"/>
      <c r="KKJ5" s="289"/>
      <c r="KKK5" s="289"/>
      <c r="KKL5" s="289"/>
      <c r="KKM5" s="288"/>
      <c r="KKN5" s="288"/>
      <c r="KKO5" s="174"/>
      <c r="KKP5" s="174"/>
      <c r="KKQ5" s="174"/>
      <c r="KKR5" s="174"/>
      <c r="KKS5" s="174"/>
      <c r="KKT5" s="174"/>
      <c r="KKU5" s="174"/>
      <c r="KKV5" s="174"/>
      <c r="KKW5" s="291"/>
      <c r="KKX5" s="291"/>
      <c r="KKY5" s="290"/>
      <c r="KKZ5" s="290"/>
      <c r="KLA5" s="290"/>
      <c r="KLB5" s="290"/>
      <c r="KLC5" s="290"/>
      <c r="KLE5" s="287"/>
      <c r="KLF5" s="287"/>
      <c r="KLG5" s="287"/>
      <c r="KLH5" s="287"/>
      <c r="KLI5" s="289"/>
      <c r="KLJ5" s="289"/>
      <c r="KLK5" s="289"/>
      <c r="KLL5" s="289"/>
      <c r="KLM5" s="288"/>
      <c r="KLN5" s="288"/>
      <c r="KLO5" s="174"/>
      <c r="KLP5" s="174"/>
      <c r="KLQ5" s="174"/>
      <c r="KLR5" s="174"/>
      <c r="KLS5" s="174"/>
      <c r="KLT5" s="174"/>
      <c r="KLU5" s="174"/>
      <c r="KLV5" s="174"/>
      <c r="KLW5" s="291"/>
      <c r="KLX5" s="291"/>
      <c r="KLY5" s="290"/>
      <c r="KLZ5" s="290"/>
      <c r="KMA5" s="290"/>
      <c r="KMB5" s="290"/>
      <c r="KMC5" s="290"/>
      <c r="KME5" s="287"/>
      <c r="KMF5" s="287"/>
      <c r="KMG5" s="287"/>
      <c r="KMH5" s="287"/>
      <c r="KMI5" s="289"/>
      <c r="KMJ5" s="289"/>
      <c r="KMK5" s="289"/>
      <c r="KML5" s="289"/>
      <c r="KMM5" s="288"/>
      <c r="KMN5" s="288"/>
      <c r="KMO5" s="174"/>
      <c r="KMP5" s="174"/>
      <c r="KMQ5" s="174"/>
      <c r="KMR5" s="174"/>
      <c r="KMS5" s="174"/>
      <c r="KMT5" s="174"/>
      <c r="KMU5" s="174"/>
      <c r="KMV5" s="174"/>
      <c r="KMW5" s="291"/>
      <c r="KMX5" s="291"/>
      <c r="KMY5" s="290"/>
      <c r="KMZ5" s="290"/>
      <c r="KNA5" s="290"/>
      <c r="KNB5" s="290"/>
      <c r="KNC5" s="290"/>
      <c r="KNE5" s="287"/>
      <c r="KNF5" s="287"/>
      <c r="KNG5" s="287"/>
      <c r="KNH5" s="287"/>
      <c r="KNI5" s="289"/>
      <c r="KNJ5" s="289"/>
      <c r="KNK5" s="289"/>
      <c r="KNL5" s="289"/>
      <c r="KNM5" s="288"/>
      <c r="KNN5" s="288"/>
      <c r="KNO5" s="174"/>
      <c r="KNP5" s="174"/>
      <c r="KNQ5" s="174"/>
      <c r="KNR5" s="174"/>
      <c r="KNS5" s="174"/>
      <c r="KNT5" s="174"/>
      <c r="KNU5" s="174"/>
      <c r="KNV5" s="174"/>
      <c r="KNW5" s="291"/>
      <c r="KNX5" s="291"/>
      <c r="KNY5" s="290"/>
      <c r="KNZ5" s="290"/>
      <c r="KOA5" s="290"/>
      <c r="KOB5" s="290"/>
      <c r="KOC5" s="290"/>
      <c r="KOE5" s="287"/>
      <c r="KOF5" s="287"/>
      <c r="KOG5" s="287"/>
      <c r="KOH5" s="287"/>
      <c r="KOI5" s="289"/>
      <c r="KOJ5" s="289"/>
      <c r="KOK5" s="289"/>
      <c r="KOL5" s="289"/>
      <c r="KOM5" s="288"/>
      <c r="KON5" s="288"/>
      <c r="KOO5" s="174"/>
      <c r="KOP5" s="174"/>
      <c r="KOQ5" s="174"/>
      <c r="KOR5" s="174"/>
      <c r="KOS5" s="174"/>
      <c r="KOT5" s="174"/>
      <c r="KOU5" s="174"/>
      <c r="KOV5" s="174"/>
      <c r="KOW5" s="291"/>
      <c r="KOX5" s="291"/>
      <c r="KOY5" s="290"/>
      <c r="KOZ5" s="290"/>
      <c r="KPA5" s="290"/>
      <c r="KPB5" s="290"/>
      <c r="KPC5" s="290"/>
      <c r="KPE5" s="287"/>
      <c r="KPF5" s="287"/>
      <c r="KPG5" s="287"/>
      <c r="KPH5" s="287"/>
      <c r="KPI5" s="289"/>
      <c r="KPJ5" s="289"/>
      <c r="KPK5" s="289"/>
      <c r="KPL5" s="289"/>
      <c r="KPM5" s="288"/>
      <c r="KPN5" s="288"/>
      <c r="KPO5" s="174"/>
      <c r="KPP5" s="174"/>
      <c r="KPQ5" s="174"/>
      <c r="KPR5" s="174"/>
      <c r="KPS5" s="174"/>
      <c r="KPT5" s="174"/>
      <c r="KPU5" s="174"/>
      <c r="KPV5" s="174"/>
      <c r="KPW5" s="291"/>
      <c r="KPX5" s="291"/>
      <c r="KPY5" s="290"/>
      <c r="KPZ5" s="290"/>
      <c r="KQA5" s="290"/>
      <c r="KQB5" s="290"/>
      <c r="KQC5" s="290"/>
      <c r="KQE5" s="287"/>
      <c r="KQF5" s="287"/>
      <c r="KQG5" s="287"/>
      <c r="KQH5" s="287"/>
      <c r="KQI5" s="289"/>
      <c r="KQJ5" s="289"/>
      <c r="KQK5" s="289"/>
      <c r="KQL5" s="289"/>
      <c r="KQM5" s="288"/>
      <c r="KQN5" s="288"/>
      <c r="KQO5" s="174"/>
      <c r="KQP5" s="174"/>
      <c r="KQQ5" s="174"/>
      <c r="KQR5" s="174"/>
      <c r="KQS5" s="174"/>
      <c r="KQT5" s="174"/>
      <c r="KQU5" s="174"/>
      <c r="KQV5" s="174"/>
      <c r="KQW5" s="291"/>
      <c r="KQX5" s="291"/>
      <c r="KQY5" s="290"/>
      <c r="KQZ5" s="290"/>
      <c r="KRA5" s="290"/>
      <c r="KRB5" s="290"/>
      <c r="KRC5" s="290"/>
      <c r="KRE5" s="287"/>
      <c r="KRF5" s="287"/>
      <c r="KRG5" s="287"/>
      <c r="KRH5" s="287"/>
      <c r="KRI5" s="289"/>
      <c r="KRJ5" s="289"/>
      <c r="KRK5" s="289"/>
      <c r="KRL5" s="289"/>
      <c r="KRM5" s="288"/>
      <c r="KRN5" s="288"/>
      <c r="KRO5" s="174"/>
      <c r="KRP5" s="174"/>
      <c r="KRQ5" s="174"/>
      <c r="KRR5" s="174"/>
      <c r="KRS5" s="174"/>
      <c r="KRT5" s="174"/>
      <c r="KRU5" s="174"/>
      <c r="KRV5" s="174"/>
      <c r="KRW5" s="291"/>
      <c r="KRX5" s="291"/>
      <c r="KRY5" s="290"/>
      <c r="KRZ5" s="290"/>
      <c r="KSA5" s="290"/>
      <c r="KSB5" s="290"/>
      <c r="KSC5" s="290"/>
      <c r="KSE5" s="287"/>
      <c r="KSF5" s="287"/>
      <c r="KSG5" s="287"/>
      <c r="KSH5" s="287"/>
      <c r="KSI5" s="289"/>
      <c r="KSJ5" s="289"/>
      <c r="KSK5" s="289"/>
      <c r="KSL5" s="289"/>
      <c r="KSM5" s="288"/>
      <c r="KSN5" s="288"/>
      <c r="KSO5" s="174"/>
      <c r="KSP5" s="174"/>
      <c r="KSQ5" s="174"/>
      <c r="KSR5" s="174"/>
      <c r="KSS5" s="174"/>
      <c r="KST5" s="174"/>
      <c r="KSU5" s="174"/>
      <c r="KSV5" s="174"/>
      <c r="KSW5" s="291"/>
      <c r="KSX5" s="291"/>
      <c r="KSY5" s="290"/>
      <c r="KSZ5" s="290"/>
      <c r="KTA5" s="290"/>
      <c r="KTB5" s="290"/>
      <c r="KTC5" s="290"/>
      <c r="KTE5" s="287"/>
      <c r="KTF5" s="287"/>
      <c r="KTG5" s="287"/>
      <c r="KTH5" s="287"/>
      <c r="KTI5" s="289"/>
      <c r="KTJ5" s="289"/>
      <c r="KTK5" s="289"/>
      <c r="KTL5" s="289"/>
      <c r="KTM5" s="288"/>
      <c r="KTN5" s="288"/>
      <c r="KTO5" s="174"/>
      <c r="KTP5" s="174"/>
      <c r="KTQ5" s="174"/>
      <c r="KTR5" s="174"/>
      <c r="KTS5" s="174"/>
      <c r="KTT5" s="174"/>
      <c r="KTU5" s="174"/>
      <c r="KTV5" s="174"/>
      <c r="KTW5" s="291"/>
      <c r="KTX5" s="291"/>
      <c r="KTY5" s="290"/>
      <c r="KTZ5" s="290"/>
      <c r="KUA5" s="290"/>
      <c r="KUB5" s="290"/>
      <c r="KUC5" s="290"/>
      <c r="KUE5" s="287"/>
      <c r="KUF5" s="287"/>
      <c r="KUG5" s="287"/>
      <c r="KUH5" s="287"/>
      <c r="KUI5" s="289"/>
      <c r="KUJ5" s="289"/>
      <c r="KUK5" s="289"/>
      <c r="KUL5" s="289"/>
      <c r="KUM5" s="288"/>
      <c r="KUN5" s="288"/>
      <c r="KUO5" s="174"/>
      <c r="KUP5" s="174"/>
      <c r="KUQ5" s="174"/>
      <c r="KUR5" s="174"/>
      <c r="KUS5" s="174"/>
      <c r="KUT5" s="174"/>
      <c r="KUU5" s="174"/>
      <c r="KUV5" s="174"/>
      <c r="KUW5" s="291"/>
      <c r="KUX5" s="291"/>
      <c r="KUY5" s="290"/>
      <c r="KUZ5" s="290"/>
      <c r="KVA5" s="290"/>
      <c r="KVB5" s="290"/>
      <c r="KVC5" s="290"/>
      <c r="KVE5" s="287"/>
      <c r="KVF5" s="287"/>
      <c r="KVG5" s="287"/>
      <c r="KVH5" s="287"/>
      <c r="KVI5" s="289"/>
      <c r="KVJ5" s="289"/>
      <c r="KVK5" s="289"/>
      <c r="KVL5" s="289"/>
      <c r="KVM5" s="288"/>
      <c r="KVN5" s="288"/>
      <c r="KVO5" s="174"/>
      <c r="KVP5" s="174"/>
      <c r="KVQ5" s="174"/>
      <c r="KVR5" s="174"/>
      <c r="KVS5" s="174"/>
      <c r="KVT5" s="174"/>
      <c r="KVU5" s="174"/>
      <c r="KVV5" s="174"/>
      <c r="KVW5" s="291"/>
      <c r="KVX5" s="291"/>
      <c r="KVY5" s="290"/>
      <c r="KVZ5" s="290"/>
      <c r="KWA5" s="290"/>
      <c r="KWB5" s="290"/>
      <c r="KWC5" s="290"/>
      <c r="KWE5" s="287"/>
      <c r="KWF5" s="287"/>
      <c r="KWG5" s="287"/>
      <c r="KWH5" s="287"/>
      <c r="KWI5" s="289"/>
      <c r="KWJ5" s="289"/>
      <c r="KWK5" s="289"/>
      <c r="KWL5" s="289"/>
      <c r="KWM5" s="288"/>
      <c r="KWN5" s="288"/>
      <c r="KWO5" s="174"/>
      <c r="KWP5" s="174"/>
      <c r="KWQ5" s="174"/>
      <c r="KWR5" s="174"/>
      <c r="KWS5" s="174"/>
      <c r="KWT5" s="174"/>
      <c r="KWU5" s="174"/>
      <c r="KWV5" s="174"/>
      <c r="KWW5" s="291"/>
      <c r="KWX5" s="291"/>
      <c r="KWY5" s="290"/>
      <c r="KWZ5" s="290"/>
      <c r="KXA5" s="290"/>
      <c r="KXB5" s="290"/>
      <c r="KXC5" s="290"/>
      <c r="KXE5" s="287"/>
      <c r="KXF5" s="287"/>
      <c r="KXG5" s="287"/>
      <c r="KXH5" s="287"/>
      <c r="KXI5" s="289"/>
      <c r="KXJ5" s="289"/>
      <c r="KXK5" s="289"/>
      <c r="KXL5" s="289"/>
      <c r="KXM5" s="288"/>
      <c r="KXN5" s="288"/>
      <c r="KXO5" s="174"/>
      <c r="KXP5" s="174"/>
      <c r="KXQ5" s="174"/>
      <c r="KXR5" s="174"/>
      <c r="KXS5" s="174"/>
      <c r="KXT5" s="174"/>
      <c r="KXU5" s="174"/>
      <c r="KXV5" s="174"/>
      <c r="KXW5" s="291"/>
      <c r="KXX5" s="291"/>
      <c r="KXY5" s="290"/>
      <c r="KXZ5" s="290"/>
      <c r="KYA5" s="290"/>
      <c r="KYB5" s="290"/>
      <c r="KYC5" s="290"/>
      <c r="KYE5" s="287"/>
      <c r="KYF5" s="287"/>
      <c r="KYG5" s="287"/>
      <c r="KYH5" s="287"/>
      <c r="KYI5" s="289"/>
      <c r="KYJ5" s="289"/>
      <c r="KYK5" s="289"/>
      <c r="KYL5" s="289"/>
      <c r="KYM5" s="288"/>
      <c r="KYN5" s="288"/>
      <c r="KYO5" s="174"/>
      <c r="KYP5" s="174"/>
      <c r="KYQ5" s="174"/>
      <c r="KYR5" s="174"/>
      <c r="KYS5" s="174"/>
      <c r="KYT5" s="174"/>
      <c r="KYU5" s="174"/>
      <c r="KYV5" s="174"/>
      <c r="KYW5" s="291"/>
      <c r="KYX5" s="291"/>
      <c r="KYY5" s="290"/>
      <c r="KYZ5" s="290"/>
      <c r="KZA5" s="290"/>
      <c r="KZB5" s="290"/>
      <c r="KZC5" s="290"/>
      <c r="KZE5" s="287"/>
      <c r="KZF5" s="287"/>
      <c r="KZG5" s="287"/>
      <c r="KZH5" s="287"/>
      <c r="KZI5" s="289"/>
      <c r="KZJ5" s="289"/>
      <c r="KZK5" s="289"/>
      <c r="KZL5" s="289"/>
      <c r="KZM5" s="288"/>
      <c r="KZN5" s="288"/>
      <c r="KZO5" s="174"/>
      <c r="KZP5" s="174"/>
      <c r="KZQ5" s="174"/>
      <c r="KZR5" s="174"/>
      <c r="KZS5" s="174"/>
      <c r="KZT5" s="174"/>
      <c r="KZU5" s="174"/>
      <c r="KZV5" s="174"/>
      <c r="KZW5" s="291"/>
      <c r="KZX5" s="291"/>
      <c r="KZY5" s="290"/>
      <c r="KZZ5" s="290"/>
      <c r="LAA5" s="290"/>
      <c r="LAB5" s="290"/>
      <c r="LAC5" s="290"/>
      <c r="LAE5" s="287"/>
      <c r="LAF5" s="287"/>
      <c r="LAG5" s="287"/>
      <c r="LAH5" s="287"/>
      <c r="LAI5" s="289"/>
      <c r="LAJ5" s="289"/>
      <c r="LAK5" s="289"/>
      <c r="LAL5" s="289"/>
      <c r="LAM5" s="288"/>
      <c r="LAN5" s="288"/>
      <c r="LAO5" s="174"/>
      <c r="LAP5" s="174"/>
      <c r="LAQ5" s="174"/>
      <c r="LAR5" s="174"/>
      <c r="LAS5" s="174"/>
      <c r="LAT5" s="174"/>
      <c r="LAU5" s="174"/>
      <c r="LAV5" s="174"/>
      <c r="LAW5" s="291"/>
      <c r="LAX5" s="291"/>
      <c r="LAY5" s="290"/>
      <c r="LAZ5" s="290"/>
      <c r="LBA5" s="290"/>
      <c r="LBB5" s="290"/>
      <c r="LBC5" s="290"/>
      <c r="LBE5" s="287"/>
      <c r="LBF5" s="287"/>
      <c r="LBG5" s="287"/>
      <c r="LBH5" s="287"/>
      <c r="LBI5" s="289"/>
      <c r="LBJ5" s="289"/>
      <c r="LBK5" s="289"/>
      <c r="LBL5" s="289"/>
      <c r="LBM5" s="288"/>
      <c r="LBN5" s="288"/>
      <c r="LBO5" s="174"/>
      <c r="LBP5" s="174"/>
      <c r="LBQ5" s="174"/>
      <c r="LBR5" s="174"/>
      <c r="LBS5" s="174"/>
      <c r="LBT5" s="174"/>
      <c r="LBU5" s="174"/>
      <c r="LBV5" s="174"/>
      <c r="LBW5" s="291"/>
      <c r="LBX5" s="291"/>
      <c r="LBY5" s="290"/>
      <c r="LBZ5" s="290"/>
      <c r="LCA5" s="290"/>
      <c r="LCB5" s="290"/>
      <c r="LCC5" s="290"/>
      <c r="LCE5" s="287"/>
      <c r="LCF5" s="287"/>
      <c r="LCG5" s="287"/>
      <c r="LCH5" s="287"/>
      <c r="LCI5" s="289"/>
      <c r="LCJ5" s="289"/>
      <c r="LCK5" s="289"/>
      <c r="LCL5" s="289"/>
      <c r="LCM5" s="288"/>
      <c r="LCN5" s="288"/>
      <c r="LCO5" s="174"/>
      <c r="LCP5" s="174"/>
      <c r="LCQ5" s="174"/>
      <c r="LCR5" s="174"/>
      <c r="LCS5" s="174"/>
      <c r="LCT5" s="174"/>
      <c r="LCU5" s="174"/>
      <c r="LCV5" s="174"/>
      <c r="LCW5" s="291"/>
      <c r="LCX5" s="291"/>
      <c r="LCY5" s="290"/>
      <c r="LCZ5" s="290"/>
      <c r="LDA5" s="290"/>
      <c r="LDB5" s="290"/>
      <c r="LDC5" s="290"/>
      <c r="LDE5" s="287"/>
      <c r="LDF5" s="287"/>
      <c r="LDG5" s="287"/>
      <c r="LDH5" s="287"/>
      <c r="LDI5" s="289"/>
      <c r="LDJ5" s="289"/>
      <c r="LDK5" s="289"/>
      <c r="LDL5" s="289"/>
      <c r="LDM5" s="288"/>
      <c r="LDN5" s="288"/>
      <c r="LDO5" s="174"/>
      <c r="LDP5" s="174"/>
      <c r="LDQ5" s="174"/>
      <c r="LDR5" s="174"/>
      <c r="LDS5" s="174"/>
      <c r="LDT5" s="174"/>
      <c r="LDU5" s="174"/>
      <c r="LDV5" s="174"/>
      <c r="LDW5" s="291"/>
      <c r="LDX5" s="291"/>
      <c r="LDY5" s="290"/>
      <c r="LDZ5" s="290"/>
      <c r="LEA5" s="290"/>
      <c r="LEB5" s="290"/>
      <c r="LEC5" s="290"/>
      <c r="LEE5" s="287"/>
      <c r="LEF5" s="287"/>
      <c r="LEG5" s="287"/>
      <c r="LEH5" s="287"/>
      <c r="LEI5" s="289"/>
      <c r="LEJ5" s="289"/>
      <c r="LEK5" s="289"/>
      <c r="LEL5" s="289"/>
      <c r="LEM5" s="288"/>
      <c r="LEN5" s="288"/>
      <c r="LEO5" s="174"/>
      <c r="LEP5" s="174"/>
      <c r="LEQ5" s="174"/>
      <c r="LER5" s="174"/>
      <c r="LES5" s="174"/>
      <c r="LET5" s="174"/>
      <c r="LEU5" s="174"/>
      <c r="LEV5" s="174"/>
      <c r="LEW5" s="291"/>
      <c r="LEX5" s="291"/>
      <c r="LEY5" s="290"/>
      <c r="LEZ5" s="290"/>
      <c r="LFA5" s="290"/>
      <c r="LFB5" s="290"/>
      <c r="LFC5" s="290"/>
      <c r="LFE5" s="287"/>
      <c r="LFF5" s="287"/>
      <c r="LFG5" s="287"/>
      <c r="LFH5" s="287"/>
      <c r="LFI5" s="289"/>
      <c r="LFJ5" s="289"/>
      <c r="LFK5" s="289"/>
      <c r="LFL5" s="289"/>
      <c r="LFM5" s="288"/>
      <c r="LFN5" s="288"/>
      <c r="LFO5" s="174"/>
      <c r="LFP5" s="174"/>
      <c r="LFQ5" s="174"/>
      <c r="LFR5" s="174"/>
      <c r="LFS5" s="174"/>
      <c r="LFT5" s="174"/>
      <c r="LFU5" s="174"/>
      <c r="LFV5" s="174"/>
      <c r="LFW5" s="291"/>
      <c r="LFX5" s="291"/>
      <c r="LFY5" s="290"/>
      <c r="LFZ5" s="290"/>
      <c r="LGA5" s="290"/>
      <c r="LGB5" s="290"/>
      <c r="LGC5" s="290"/>
      <c r="LGE5" s="287"/>
      <c r="LGF5" s="287"/>
      <c r="LGG5" s="287"/>
      <c r="LGH5" s="287"/>
      <c r="LGI5" s="289"/>
      <c r="LGJ5" s="289"/>
      <c r="LGK5" s="289"/>
      <c r="LGL5" s="289"/>
      <c r="LGM5" s="288"/>
      <c r="LGN5" s="288"/>
      <c r="LGO5" s="174"/>
      <c r="LGP5" s="174"/>
      <c r="LGQ5" s="174"/>
      <c r="LGR5" s="174"/>
      <c r="LGS5" s="174"/>
      <c r="LGT5" s="174"/>
      <c r="LGU5" s="174"/>
      <c r="LGV5" s="174"/>
      <c r="LGW5" s="291"/>
      <c r="LGX5" s="291"/>
      <c r="LGY5" s="290"/>
      <c r="LGZ5" s="290"/>
      <c r="LHA5" s="290"/>
      <c r="LHB5" s="290"/>
      <c r="LHC5" s="290"/>
      <c r="LHE5" s="287"/>
      <c r="LHF5" s="287"/>
      <c r="LHG5" s="287"/>
      <c r="LHH5" s="287"/>
      <c r="LHI5" s="289"/>
      <c r="LHJ5" s="289"/>
      <c r="LHK5" s="289"/>
      <c r="LHL5" s="289"/>
      <c r="LHM5" s="288"/>
      <c r="LHN5" s="288"/>
      <c r="LHO5" s="174"/>
      <c r="LHP5" s="174"/>
      <c r="LHQ5" s="174"/>
      <c r="LHR5" s="174"/>
      <c r="LHS5" s="174"/>
      <c r="LHT5" s="174"/>
      <c r="LHU5" s="174"/>
      <c r="LHV5" s="174"/>
      <c r="LHW5" s="291"/>
      <c r="LHX5" s="291"/>
      <c r="LHY5" s="290"/>
      <c r="LHZ5" s="290"/>
      <c r="LIA5" s="290"/>
      <c r="LIB5" s="290"/>
      <c r="LIC5" s="290"/>
      <c r="LIE5" s="287"/>
      <c r="LIF5" s="287"/>
      <c r="LIG5" s="287"/>
      <c r="LIH5" s="287"/>
      <c r="LII5" s="289"/>
      <c r="LIJ5" s="289"/>
      <c r="LIK5" s="289"/>
      <c r="LIL5" s="289"/>
      <c r="LIM5" s="288"/>
      <c r="LIN5" s="288"/>
      <c r="LIO5" s="174"/>
      <c r="LIP5" s="174"/>
      <c r="LIQ5" s="174"/>
      <c r="LIR5" s="174"/>
      <c r="LIS5" s="174"/>
      <c r="LIT5" s="174"/>
      <c r="LIU5" s="174"/>
      <c r="LIV5" s="174"/>
      <c r="LIW5" s="291"/>
      <c r="LIX5" s="291"/>
      <c r="LIY5" s="290"/>
      <c r="LIZ5" s="290"/>
      <c r="LJA5" s="290"/>
      <c r="LJB5" s="290"/>
      <c r="LJC5" s="290"/>
      <c r="LJE5" s="287"/>
      <c r="LJF5" s="287"/>
      <c r="LJG5" s="287"/>
      <c r="LJH5" s="287"/>
      <c r="LJI5" s="289"/>
      <c r="LJJ5" s="289"/>
      <c r="LJK5" s="289"/>
      <c r="LJL5" s="289"/>
      <c r="LJM5" s="288"/>
      <c r="LJN5" s="288"/>
      <c r="LJO5" s="174"/>
      <c r="LJP5" s="174"/>
      <c r="LJQ5" s="174"/>
      <c r="LJR5" s="174"/>
      <c r="LJS5" s="174"/>
      <c r="LJT5" s="174"/>
      <c r="LJU5" s="174"/>
      <c r="LJV5" s="174"/>
      <c r="LJW5" s="291"/>
      <c r="LJX5" s="291"/>
      <c r="LJY5" s="290"/>
      <c r="LJZ5" s="290"/>
      <c r="LKA5" s="290"/>
      <c r="LKB5" s="290"/>
      <c r="LKC5" s="290"/>
      <c r="LKE5" s="287"/>
      <c r="LKF5" s="287"/>
      <c r="LKG5" s="287"/>
      <c r="LKH5" s="287"/>
      <c r="LKI5" s="289"/>
      <c r="LKJ5" s="289"/>
      <c r="LKK5" s="289"/>
      <c r="LKL5" s="289"/>
      <c r="LKM5" s="288"/>
      <c r="LKN5" s="288"/>
      <c r="LKO5" s="174"/>
      <c r="LKP5" s="174"/>
      <c r="LKQ5" s="174"/>
      <c r="LKR5" s="174"/>
      <c r="LKS5" s="174"/>
      <c r="LKT5" s="174"/>
      <c r="LKU5" s="174"/>
      <c r="LKV5" s="174"/>
      <c r="LKW5" s="291"/>
      <c r="LKX5" s="291"/>
      <c r="LKY5" s="290"/>
      <c r="LKZ5" s="290"/>
      <c r="LLA5" s="290"/>
      <c r="LLB5" s="290"/>
      <c r="LLC5" s="290"/>
      <c r="LLE5" s="287"/>
      <c r="LLF5" s="287"/>
      <c r="LLG5" s="287"/>
      <c r="LLH5" s="287"/>
      <c r="LLI5" s="289"/>
      <c r="LLJ5" s="289"/>
      <c r="LLK5" s="289"/>
      <c r="LLL5" s="289"/>
      <c r="LLM5" s="288"/>
      <c r="LLN5" s="288"/>
      <c r="LLO5" s="174"/>
      <c r="LLP5" s="174"/>
      <c r="LLQ5" s="174"/>
      <c r="LLR5" s="174"/>
      <c r="LLS5" s="174"/>
      <c r="LLT5" s="174"/>
      <c r="LLU5" s="174"/>
      <c r="LLV5" s="174"/>
      <c r="LLW5" s="291"/>
      <c r="LLX5" s="291"/>
      <c r="LLY5" s="290"/>
      <c r="LLZ5" s="290"/>
      <c r="LMA5" s="290"/>
      <c r="LMB5" s="290"/>
      <c r="LMC5" s="290"/>
      <c r="LME5" s="287"/>
      <c r="LMF5" s="287"/>
      <c r="LMG5" s="287"/>
      <c r="LMH5" s="287"/>
      <c r="LMI5" s="289"/>
      <c r="LMJ5" s="289"/>
      <c r="LMK5" s="289"/>
      <c r="LML5" s="289"/>
      <c r="LMM5" s="288"/>
      <c r="LMN5" s="288"/>
      <c r="LMO5" s="174"/>
      <c r="LMP5" s="174"/>
      <c r="LMQ5" s="174"/>
      <c r="LMR5" s="174"/>
      <c r="LMS5" s="174"/>
      <c r="LMT5" s="174"/>
      <c r="LMU5" s="174"/>
      <c r="LMV5" s="174"/>
      <c r="LMW5" s="291"/>
      <c r="LMX5" s="291"/>
      <c r="LMY5" s="290"/>
      <c r="LMZ5" s="290"/>
      <c r="LNA5" s="290"/>
      <c r="LNB5" s="290"/>
      <c r="LNC5" s="290"/>
      <c r="LNE5" s="287"/>
      <c r="LNF5" s="287"/>
      <c r="LNG5" s="287"/>
      <c r="LNH5" s="287"/>
      <c r="LNI5" s="289"/>
      <c r="LNJ5" s="289"/>
      <c r="LNK5" s="289"/>
      <c r="LNL5" s="289"/>
      <c r="LNM5" s="288"/>
      <c r="LNN5" s="288"/>
      <c r="LNO5" s="174"/>
      <c r="LNP5" s="174"/>
      <c r="LNQ5" s="174"/>
      <c r="LNR5" s="174"/>
      <c r="LNS5" s="174"/>
      <c r="LNT5" s="174"/>
      <c r="LNU5" s="174"/>
      <c r="LNV5" s="174"/>
      <c r="LNW5" s="291"/>
      <c r="LNX5" s="291"/>
      <c r="LNY5" s="290"/>
      <c r="LNZ5" s="290"/>
      <c r="LOA5" s="290"/>
      <c r="LOB5" s="290"/>
      <c r="LOC5" s="290"/>
      <c r="LOE5" s="287"/>
      <c r="LOF5" s="287"/>
      <c r="LOG5" s="287"/>
      <c r="LOH5" s="287"/>
      <c r="LOI5" s="289"/>
      <c r="LOJ5" s="289"/>
      <c r="LOK5" s="289"/>
      <c r="LOL5" s="289"/>
      <c r="LOM5" s="288"/>
      <c r="LON5" s="288"/>
      <c r="LOO5" s="174"/>
      <c r="LOP5" s="174"/>
      <c r="LOQ5" s="174"/>
      <c r="LOR5" s="174"/>
      <c r="LOS5" s="174"/>
      <c r="LOT5" s="174"/>
      <c r="LOU5" s="174"/>
      <c r="LOV5" s="174"/>
      <c r="LOW5" s="291"/>
      <c r="LOX5" s="291"/>
      <c r="LOY5" s="290"/>
      <c r="LOZ5" s="290"/>
      <c r="LPA5" s="290"/>
      <c r="LPB5" s="290"/>
      <c r="LPC5" s="290"/>
      <c r="LPE5" s="287"/>
      <c r="LPF5" s="287"/>
      <c r="LPG5" s="287"/>
      <c r="LPH5" s="287"/>
      <c r="LPI5" s="289"/>
      <c r="LPJ5" s="289"/>
      <c r="LPK5" s="289"/>
      <c r="LPL5" s="289"/>
      <c r="LPM5" s="288"/>
      <c r="LPN5" s="288"/>
      <c r="LPO5" s="174"/>
      <c r="LPP5" s="174"/>
      <c r="LPQ5" s="174"/>
      <c r="LPR5" s="174"/>
      <c r="LPS5" s="174"/>
      <c r="LPT5" s="174"/>
      <c r="LPU5" s="174"/>
      <c r="LPV5" s="174"/>
      <c r="LPW5" s="291"/>
      <c r="LPX5" s="291"/>
      <c r="LPY5" s="290"/>
      <c r="LPZ5" s="290"/>
      <c r="LQA5" s="290"/>
      <c r="LQB5" s="290"/>
      <c r="LQC5" s="290"/>
      <c r="LQE5" s="287"/>
      <c r="LQF5" s="287"/>
      <c r="LQG5" s="287"/>
      <c r="LQH5" s="287"/>
      <c r="LQI5" s="289"/>
      <c r="LQJ5" s="289"/>
      <c r="LQK5" s="289"/>
      <c r="LQL5" s="289"/>
      <c r="LQM5" s="288"/>
      <c r="LQN5" s="288"/>
      <c r="LQO5" s="174"/>
      <c r="LQP5" s="174"/>
      <c r="LQQ5" s="174"/>
      <c r="LQR5" s="174"/>
      <c r="LQS5" s="174"/>
      <c r="LQT5" s="174"/>
      <c r="LQU5" s="174"/>
      <c r="LQV5" s="174"/>
      <c r="LQW5" s="291"/>
      <c r="LQX5" s="291"/>
      <c r="LQY5" s="290"/>
      <c r="LQZ5" s="290"/>
      <c r="LRA5" s="290"/>
      <c r="LRB5" s="290"/>
      <c r="LRC5" s="290"/>
      <c r="LRE5" s="287"/>
      <c r="LRF5" s="287"/>
      <c r="LRG5" s="287"/>
      <c r="LRH5" s="287"/>
      <c r="LRI5" s="289"/>
      <c r="LRJ5" s="289"/>
      <c r="LRK5" s="289"/>
      <c r="LRL5" s="289"/>
      <c r="LRM5" s="288"/>
      <c r="LRN5" s="288"/>
      <c r="LRO5" s="174"/>
      <c r="LRP5" s="174"/>
      <c r="LRQ5" s="174"/>
      <c r="LRR5" s="174"/>
      <c r="LRS5" s="174"/>
      <c r="LRT5" s="174"/>
      <c r="LRU5" s="174"/>
      <c r="LRV5" s="174"/>
      <c r="LRW5" s="291"/>
      <c r="LRX5" s="291"/>
      <c r="LRY5" s="290"/>
      <c r="LRZ5" s="290"/>
      <c r="LSA5" s="290"/>
      <c r="LSB5" s="290"/>
      <c r="LSC5" s="290"/>
      <c r="LSE5" s="287"/>
      <c r="LSF5" s="287"/>
      <c r="LSG5" s="287"/>
      <c r="LSH5" s="287"/>
      <c r="LSI5" s="289"/>
      <c r="LSJ5" s="289"/>
      <c r="LSK5" s="289"/>
      <c r="LSL5" s="289"/>
      <c r="LSM5" s="288"/>
      <c r="LSN5" s="288"/>
      <c r="LSO5" s="174"/>
      <c r="LSP5" s="174"/>
      <c r="LSQ5" s="174"/>
      <c r="LSR5" s="174"/>
      <c r="LSS5" s="174"/>
      <c r="LST5" s="174"/>
      <c r="LSU5" s="174"/>
      <c r="LSV5" s="174"/>
      <c r="LSW5" s="291"/>
      <c r="LSX5" s="291"/>
      <c r="LSY5" s="290"/>
      <c r="LSZ5" s="290"/>
      <c r="LTA5" s="290"/>
      <c r="LTB5" s="290"/>
      <c r="LTC5" s="290"/>
      <c r="LTE5" s="287"/>
      <c r="LTF5" s="287"/>
      <c r="LTG5" s="287"/>
      <c r="LTH5" s="287"/>
      <c r="LTI5" s="289"/>
      <c r="LTJ5" s="289"/>
      <c r="LTK5" s="289"/>
      <c r="LTL5" s="289"/>
      <c r="LTM5" s="288"/>
      <c r="LTN5" s="288"/>
      <c r="LTO5" s="174"/>
      <c r="LTP5" s="174"/>
      <c r="LTQ5" s="174"/>
      <c r="LTR5" s="174"/>
      <c r="LTS5" s="174"/>
      <c r="LTT5" s="174"/>
      <c r="LTU5" s="174"/>
      <c r="LTV5" s="174"/>
      <c r="LTW5" s="291"/>
      <c r="LTX5" s="291"/>
      <c r="LTY5" s="290"/>
      <c r="LTZ5" s="290"/>
      <c r="LUA5" s="290"/>
      <c r="LUB5" s="290"/>
      <c r="LUC5" s="290"/>
      <c r="LUE5" s="287"/>
      <c r="LUF5" s="287"/>
      <c r="LUG5" s="287"/>
      <c r="LUH5" s="287"/>
      <c r="LUI5" s="289"/>
      <c r="LUJ5" s="289"/>
      <c r="LUK5" s="289"/>
      <c r="LUL5" s="289"/>
      <c r="LUM5" s="288"/>
      <c r="LUN5" s="288"/>
      <c r="LUO5" s="174"/>
      <c r="LUP5" s="174"/>
      <c r="LUQ5" s="174"/>
      <c r="LUR5" s="174"/>
      <c r="LUS5" s="174"/>
      <c r="LUT5" s="174"/>
      <c r="LUU5" s="174"/>
      <c r="LUV5" s="174"/>
      <c r="LUW5" s="291"/>
      <c r="LUX5" s="291"/>
      <c r="LUY5" s="290"/>
      <c r="LUZ5" s="290"/>
      <c r="LVA5" s="290"/>
      <c r="LVB5" s="290"/>
      <c r="LVC5" s="290"/>
      <c r="LVE5" s="287"/>
      <c r="LVF5" s="287"/>
      <c r="LVG5" s="287"/>
      <c r="LVH5" s="287"/>
      <c r="LVI5" s="289"/>
      <c r="LVJ5" s="289"/>
      <c r="LVK5" s="289"/>
      <c r="LVL5" s="289"/>
      <c r="LVM5" s="288"/>
      <c r="LVN5" s="288"/>
      <c r="LVO5" s="174"/>
      <c r="LVP5" s="174"/>
      <c r="LVQ5" s="174"/>
      <c r="LVR5" s="174"/>
      <c r="LVS5" s="174"/>
      <c r="LVT5" s="174"/>
      <c r="LVU5" s="174"/>
      <c r="LVV5" s="174"/>
      <c r="LVW5" s="291"/>
      <c r="LVX5" s="291"/>
      <c r="LVY5" s="290"/>
      <c r="LVZ5" s="290"/>
      <c r="LWA5" s="290"/>
      <c r="LWB5" s="290"/>
      <c r="LWC5" s="290"/>
      <c r="LWE5" s="287"/>
      <c r="LWF5" s="287"/>
      <c r="LWG5" s="287"/>
      <c r="LWH5" s="287"/>
      <c r="LWI5" s="289"/>
      <c r="LWJ5" s="289"/>
      <c r="LWK5" s="289"/>
      <c r="LWL5" s="289"/>
      <c r="LWM5" s="288"/>
      <c r="LWN5" s="288"/>
      <c r="LWO5" s="174"/>
      <c r="LWP5" s="174"/>
      <c r="LWQ5" s="174"/>
      <c r="LWR5" s="174"/>
      <c r="LWS5" s="174"/>
      <c r="LWT5" s="174"/>
      <c r="LWU5" s="174"/>
      <c r="LWV5" s="174"/>
      <c r="LWW5" s="291"/>
      <c r="LWX5" s="291"/>
      <c r="LWY5" s="290"/>
      <c r="LWZ5" s="290"/>
      <c r="LXA5" s="290"/>
      <c r="LXB5" s="290"/>
      <c r="LXC5" s="290"/>
      <c r="LXE5" s="287"/>
      <c r="LXF5" s="287"/>
      <c r="LXG5" s="287"/>
      <c r="LXH5" s="287"/>
      <c r="LXI5" s="289"/>
      <c r="LXJ5" s="289"/>
      <c r="LXK5" s="289"/>
      <c r="LXL5" s="289"/>
      <c r="LXM5" s="288"/>
      <c r="LXN5" s="288"/>
      <c r="LXO5" s="174"/>
      <c r="LXP5" s="174"/>
      <c r="LXQ5" s="174"/>
      <c r="LXR5" s="174"/>
      <c r="LXS5" s="174"/>
      <c r="LXT5" s="174"/>
      <c r="LXU5" s="174"/>
      <c r="LXV5" s="174"/>
      <c r="LXW5" s="291"/>
      <c r="LXX5" s="291"/>
      <c r="LXY5" s="290"/>
      <c r="LXZ5" s="290"/>
      <c r="LYA5" s="290"/>
      <c r="LYB5" s="290"/>
      <c r="LYC5" s="290"/>
      <c r="LYE5" s="287"/>
      <c r="LYF5" s="287"/>
      <c r="LYG5" s="287"/>
      <c r="LYH5" s="287"/>
      <c r="LYI5" s="289"/>
      <c r="LYJ5" s="289"/>
      <c r="LYK5" s="289"/>
      <c r="LYL5" s="289"/>
      <c r="LYM5" s="288"/>
      <c r="LYN5" s="288"/>
      <c r="LYO5" s="174"/>
      <c r="LYP5" s="174"/>
      <c r="LYQ5" s="174"/>
      <c r="LYR5" s="174"/>
      <c r="LYS5" s="174"/>
      <c r="LYT5" s="174"/>
      <c r="LYU5" s="174"/>
      <c r="LYV5" s="174"/>
      <c r="LYW5" s="291"/>
      <c r="LYX5" s="291"/>
      <c r="LYY5" s="290"/>
      <c r="LYZ5" s="290"/>
      <c r="LZA5" s="290"/>
      <c r="LZB5" s="290"/>
      <c r="LZC5" s="290"/>
      <c r="LZE5" s="287"/>
      <c r="LZF5" s="287"/>
      <c r="LZG5" s="287"/>
      <c r="LZH5" s="287"/>
      <c r="LZI5" s="289"/>
      <c r="LZJ5" s="289"/>
      <c r="LZK5" s="289"/>
      <c r="LZL5" s="289"/>
      <c r="LZM5" s="288"/>
      <c r="LZN5" s="288"/>
      <c r="LZO5" s="174"/>
      <c r="LZP5" s="174"/>
      <c r="LZQ5" s="174"/>
      <c r="LZR5" s="174"/>
      <c r="LZS5" s="174"/>
      <c r="LZT5" s="174"/>
      <c r="LZU5" s="174"/>
      <c r="LZV5" s="174"/>
      <c r="LZW5" s="291"/>
      <c r="LZX5" s="291"/>
      <c r="LZY5" s="290"/>
      <c r="LZZ5" s="290"/>
      <c r="MAA5" s="290"/>
      <c r="MAB5" s="290"/>
      <c r="MAC5" s="290"/>
      <c r="MAE5" s="287"/>
      <c r="MAF5" s="287"/>
      <c r="MAG5" s="287"/>
      <c r="MAH5" s="287"/>
      <c r="MAI5" s="289"/>
      <c r="MAJ5" s="289"/>
      <c r="MAK5" s="289"/>
      <c r="MAL5" s="289"/>
      <c r="MAM5" s="288"/>
      <c r="MAN5" s="288"/>
      <c r="MAO5" s="174"/>
      <c r="MAP5" s="174"/>
      <c r="MAQ5" s="174"/>
      <c r="MAR5" s="174"/>
      <c r="MAS5" s="174"/>
      <c r="MAT5" s="174"/>
      <c r="MAU5" s="174"/>
      <c r="MAV5" s="174"/>
      <c r="MAW5" s="291"/>
      <c r="MAX5" s="291"/>
      <c r="MAY5" s="290"/>
      <c r="MAZ5" s="290"/>
      <c r="MBA5" s="290"/>
      <c r="MBB5" s="290"/>
      <c r="MBC5" s="290"/>
      <c r="MBE5" s="287"/>
      <c r="MBF5" s="287"/>
      <c r="MBG5" s="287"/>
      <c r="MBH5" s="287"/>
      <c r="MBI5" s="289"/>
      <c r="MBJ5" s="289"/>
      <c r="MBK5" s="289"/>
      <c r="MBL5" s="289"/>
      <c r="MBM5" s="288"/>
      <c r="MBN5" s="288"/>
      <c r="MBO5" s="174"/>
      <c r="MBP5" s="174"/>
      <c r="MBQ5" s="174"/>
      <c r="MBR5" s="174"/>
      <c r="MBS5" s="174"/>
      <c r="MBT5" s="174"/>
      <c r="MBU5" s="174"/>
      <c r="MBV5" s="174"/>
      <c r="MBW5" s="291"/>
      <c r="MBX5" s="291"/>
      <c r="MBY5" s="290"/>
      <c r="MBZ5" s="290"/>
      <c r="MCA5" s="290"/>
      <c r="MCB5" s="290"/>
      <c r="MCC5" s="290"/>
      <c r="MCE5" s="287"/>
      <c r="MCF5" s="287"/>
      <c r="MCG5" s="287"/>
      <c r="MCH5" s="287"/>
      <c r="MCI5" s="289"/>
      <c r="MCJ5" s="289"/>
      <c r="MCK5" s="289"/>
      <c r="MCL5" s="289"/>
      <c r="MCM5" s="288"/>
      <c r="MCN5" s="288"/>
      <c r="MCO5" s="174"/>
      <c r="MCP5" s="174"/>
      <c r="MCQ5" s="174"/>
      <c r="MCR5" s="174"/>
      <c r="MCS5" s="174"/>
      <c r="MCT5" s="174"/>
      <c r="MCU5" s="174"/>
      <c r="MCV5" s="174"/>
      <c r="MCW5" s="291"/>
      <c r="MCX5" s="291"/>
      <c r="MCY5" s="290"/>
      <c r="MCZ5" s="290"/>
      <c r="MDA5" s="290"/>
      <c r="MDB5" s="290"/>
      <c r="MDC5" s="290"/>
      <c r="MDE5" s="287"/>
      <c r="MDF5" s="287"/>
      <c r="MDG5" s="287"/>
      <c r="MDH5" s="287"/>
      <c r="MDI5" s="289"/>
      <c r="MDJ5" s="289"/>
      <c r="MDK5" s="289"/>
      <c r="MDL5" s="289"/>
      <c r="MDM5" s="288"/>
      <c r="MDN5" s="288"/>
      <c r="MDO5" s="174"/>
      <c r="MDP5" s="174"/>
      <c r="MDQ5" s="174"/>
      <c r="MDR5" s="174"/>
      <c r="MDS5" s="174"/>
      <c r="MDT5" s="174"/>
      <c r="MDU5" s="174"/>
      <c r="MDV5" s="174"/>
      <c r="MDW5" s="291"/>
      <c r="MDX5" s="291"/>
      <c r="MDY5" s="290"/>
      <c r="MDZ5" s="290"/>
      <c r="MEA5" s="290"/>
      <c r="MEB5" s="290"/>
      <c r="MEC5" s="290"/>
      <c r="MEE5" s="287"/>
      <c r="MEF5" s="287"/>
      <c r="MEG5" s="287"/>
      <c r="MEH5" s="287"/>
      <c r="MEI5" s="289"/>
      <c r="MEJ5" s="289"/>
      <c r="MEK5" s="289"/>
      <c r="MEL5" s="289"/>
      <c r="MEM5" s="288"/>
      <c r="MEN5" s="288"/>
      <c r="MEO5" s="174"/>
      <c r="MEP5" s="174"/>
      <c r="MEQ5" s="174"/>
      <c r="MER5" s="174"/>
      <c r="MES5" s="174"/>
      <c r="MET5" s="174"/>
      <c r="MEU5" s="174"/>
      <c r="MEV5" s="174"/>
      <c r="MEW5" s="291"/>
      <c r="MEX5" s="291"/>
      <c r="MEY5" s="290"/>
      <c r="MEZ5" s="290"/>
      <c r="MFA5" s="290"/>
      <c r="MFB5" s="290"/>
      <c r="MFC5" s="290"/>
      <c r="MFE5" s="287"/>
      <c r="MFF5" s="287"/>
      <c r="MFG5" s="287"/>
      <c r="MFH5" s="287"/>
      <c r="MFI5" s="289"/>
      <c r="MFJ5" s="289"/>
      <c r="MFK5" s="289"/>
      <c r="MFL5" s="289"/>
      <c r="MFM5" s="288"/>
      <c r="MFN5" s="288"/>
      <c r="MFO5" s="174"/>
      <c r="MFP5" s="174"/>
      <c r="MFQ5" s="174"/>
      <c r="MFR5" s="174"/>
      <c r="MFS5" s="174"/>
      <c r="MFT5" s="174"/>
      <c r="MFU5" s="174"/>
      <c r="MFV5" s="174"/>
      <c r="MFW5" s="291"/>
      <c r="MFX5" s="291"/>
      <c r="MFY5" s="290"/>
      <c r="MFZ5" s="290"/>
      <c r="MGA5" s="290"/>
      <c r="MGB5" s="290"/>
      <c r="MGC5" s="290"/>
      <c r="MGE5" s="287"/>
      <c r="MGF5" s="287"/>
      <c r="MGG5" s="287"/>
      <c r="MGH5" s="287"/>
      <c r="MGI5" s="289"/>
      <c r="MGJ5" s="289"/>
      <c r="MGK5" s="289"/>
      <c r="MGL5" s="289"/>
      <c r="MGM5" s="288"/>
      <c r="MGN5" s="288"/>
      <c r="MGO5" s="174"/>
      <c r="MGP5" s="174"/>
      <c r="MGQ5" s="174"/>
      <c r="MGR5" s="174"/>
      <c r="MGS5" s="174"/>
      <c r="MGT5" s="174"/>
      <c r="MGU5" s="174"/>
      <c r="MGV5" s="174"/>
      <c r="MGW5" s="291"/>
      <c r="MGX5" s="291"/>
      <c r="MGY5" s="290"/>
      <c r="MGZ5" s="290"/>
      <c r="MHA5" s="290"/>
      <c r="MHB5" s="290"/>
      <c r="MHC5" s="290"/>
      <c r="MHE5" s="287"/>
      <c r="MHF5" s="287"/>
      <c r="MHG5" s="287"/>
      <c r="MHH5" s="287"/>
      <c r="MHI5" s="289"/>
      <c r="MHJ5" s="289"/>
      <c r="MHK5" s="289"/>
      <c r="MHL5" s="289"/>
      <c r="MHM5" s="288"/>
      <c r="MHN5" s="288"/>
      <c r="MHO5" s="174"/>
      <c r="MHP5" s="174"/>
      <c r="MHQ5" s="174"/>
      <c r="MHR5" s="174"/>
      <c r="MHS5" s="174"/>
      <c r="MHT5" s="174"/>
      <c r="MHU5" s="174"/>
      <c r="MHV5" s="174"/>
      <c r="MHW5" s="291"/>
      <c r="MHX5" s="291"/>
      <c r="MHY5" s="290"/>
      <c r="MHZ5" s="290"/>
      <c r="MIA5" s="290"/>
      <c r="MIB5" s="290"/>
      <c r="MIC5" s="290"/>
      <c r="MIE5" s="287"/>
      <c r="MIF5" s="287"/>
      <c r="MIG5" s="287"/>
      <c r="MIH5" s="287"/>
      <c r="MII5" s="289"/>
      <c r="MIJ5" s="289"/>
      <c r="MIK5" s="289"/>
      <c r="MIL5" s="289"/>
      <c r="MIM5" s="288"/>
      <c r="MIN5" s="288"/>
      <c r="MIO5" s="174"/>
      <c r="MIP5" s="174"/>
      <c r="MIQ5" s="174"/>
      <c r="MIR5" s="174"/>
      <c r="MIS5" s="174"/>
      <c r="MIT5" s="174"/>
      <c r="MIU5" s="174"/>
      <c r="MIV5" s="174"/>
      <c r="MIW5" s="291"/>
      <c r="MIX5" s="291"/>
      <c r="MIY5" s="290"/>
      <c r="MIZ5" s="290"/>
      <c r="MJA5" s="290"/>
      <c r="MJB5" s="290"/>
      <c r="MJC5" s="290"/>
      <c r="MJE5" s="287"/>
      <c r="MJF5" s="287"/>
      <c r="MJG5" s="287"/>
      <c r="MJH5" s="287"/>
      <c r="MJI5" s="289"/>
      <c r="MJJ5" s="289"/>
      <c r="MJK5" s="289"/>
      <c r="MJL5" s="289"/>
      <c r="MJM5" s="288"/>
      <c r="MJN5" s="288"/>
      <c r="MJO5" s="174"/>
      <c r="MJP5" s="174"/>
      <c r="MJQ5" s="174"/>
      <c r="MJR5" s="174"/>
      <c r="MJS5" s="174"/>
      <c r="MJT5" s="174"/>
      <c r="MJU5" s="174"/>
      <c r="MJV5" s="174"/>
      <c r="MJW5" s="291"/>
      <c r="MJX5" s="291"/>
      <c r="MJY5" s="290"/>
      <c r="MJZ5" s="290"/>
      <c r="MKA5" s="290"/>
      <c r="MKB5" s="290"/>
      <c r="MKC5" s="290"/>
      <c r="MKE5" s="287"/>
      <c r="MKF5" s="287"/>
      <c r="MKG5" s="287"/>
      <c r="MKH5" s="287"/>
      <c r="MKI5" s="289"/>
      <c r="MKJ5" s="289"/>
      <c r="MKK5" s="289"/>
      <c r="MKL5" s="289"/>
      <c r="MKM5" s="288"/>
      <c r="MKN5" s="288"/>
      <c r="MKO5" s="174"/>
      <c r="MKP5" s="174"/>
      <c r="MKQ5" s="174"/>
      <c r="MKR5" s="174"/>
      <c r="MKS5" s="174"/>
      <c r="MKT5" s="174"/>
      <c r="MKU5" s="174"/>
      <c r="MKV5" s="174"/>
      <c r="MKW5" s="291"/>
      <c r="MKX5" s="291"/>
      <c r="MKY5" s="290"/>
      <c r="MKZ5" s="290"/>
      <c r="MLA5" s="290"/>
      <c r="MLB5" s="290"/>
      <c r="MLC5" s="290"/>
      <c r="MLE5" s="287"/>
      <c r="MLF5" s="287"/>
      <c r="MLG5" s="287"/>
      <c r="MLH5" s="287"/>
      <c r="MLI5" s="289"/>
      <c r="MLJ5" s="289"/>
      <c r="MLK5" s="289"/>
      <c r="MLL5" s="289"/>
      <c r="MLM5" s="288"/>
      <c r="MLN5" s="288"/>
      <c r="MLO5" s="174"/>
      <c r="MLP5" s="174"/>
      <c r="MLQ5" s="174"/>
      <c r="MLR5" s="174"/>
      <c r="MLS5" s="174"/>
      <c r="MLT5" s="174"/>
      <c r="MLU5" s="174"/>
      <c r="MLV5" s="174"/>
      <c r="MLW5" s="291"/>
      <c r="MLX5" s="291"/>
      <c r="MLY5" s="290"/>
      <c r="MLZ5" s="290"/>
      <c r="MMA5" s="290"/>
      <c r="MMB5" s="290"/>
      <c r="MMC5" s="290"/>
      <c r="MME5" s="287"/>
      <c r="MMF5" s="287"/>
      <c r="MMG5" s="287"/>
      <c r="MMH5" s="287"/>
      <c r="MMI5" s="289"/>
      <c r="MMJ5" s="289"/>
      <c r="MMK5" s="289"/>
      <c r="MML5" s="289"/>
      <c r="MMM5" s="288"/>
      <c r="MMN5" s="288"/>
      <c r="MMO5" s="174"/>
      <c r="MMP5" s="174"/>
      <c r="MMQ5" s="174"/>
      <c r="MMR5" s="174"/>
      <c r="MMS5" s="174"/>
      <c r="MMT5" s="174"/>
      <c r="MMU5" s="174"/>
      <c r="MMV5" s="174"/>
      <c r="MMW5" s="291"/>
      <c r="MMX5" s="291"/>
      <c r="MMY5" s="290"/>
      <c r="MMZ5" s="290"/>
      <c r="MNA5" s="290"/>
      <c r="MNB5" s="290"/>
      <c r="MNC5" s="290"/>
      <c r="MNE5" s="287"/>
      <c r="MNF5" s="287"/>
      <c r="MNG5" s="287"/>
      <c r="MNH5" s="287"/>
      <c r="MNI5" s="289"/>
      <c r="MNJ5" s="289"/>
      <c r="MNK5" s="289"/>
      <c r="MNL5" s="289"/>
      <c r="MNM5" s="288"/>
      <c r="MNN5" s="288"/>
      <c r="MNO5" s="174"/>
      <c r="MNP5" s="174"/>
      <c r="MNQ5" s="174"/>
      <c r="MNR5" s="174"/>
      <c r="MNS5" s="174"/>
      <c r="MNT5" s="174"/>
      <c r="MNU5" s="174"/>
      <c r="MNV5" s="174"/>
      <c r="MNW5" s="291"/>
      <c r="MNX5" s="291"/>
      <c r="MNY5" s="290"/>
      <c r="MNZ5" s="290"/>
      <c r="MOA5" s="290"/>
      <c r="MOB5" s="290"/>
      <c r="MOC5" s="290"/>
      <c r="MOE5" s="287"/>
      <c r="MOF5" s="287"/>
      <c r="MOG5" s="287"/>
      <c r="MOH5" s="287"/>
      <c r="MOI5" s="289"/>
      <c r="MOJ5" s="289"/>
      <c r="MOK5" s="289"/>
      <c r="MOL5" s="289"/>
      <c r="MOM5" s="288"/>
      <c r="MON5" s="288"/>
      <c r="MOO5" s="174"/>
      <c r="MOP5" s="174"/>
      <c r="MOQ5" s="174"/>
      <c r="MOR5" s="174"/>
      <c r="MOS5" s="174"/>
      <c r="MOT5" s="174"/>
      <c r="MOU5" s="174"/>
      <c r="MOV5" s="174"/>
      <c r="MOW5" s="291"/>
      <c r="MOX5" s="291"/>
      <c r="MOY5" s="290"/>
      <c r="MOZ5" s="290"/>
      <c r="MPA5" s="290"/>
      <c r="MPB5" s="290"/>
      <c r="MPC5" s="290"/>
      <c r="MPE5" s="287"/>
      <c r="MPF5" s="287"/>
      <c r="MPG5" s="287"/>
      <c r="MPH5" s="287"/>
      <c r="MPI5" s="289"/>
      <c r="MPJ5" s="289"/>
      <c r="MPK5" s="289"/>
      <c r="MPL5" s="289"/>
      <c r="MPM5" s="288"/>
      <c r="MPN5" s="288"/>
      <c r="MPO5" s="174"/>
      <c r="MPP5" s="174"/>
      <c r="MPQ5" s="174"/>
      <c r="MPR5" s="174"/>
      <c r="MPS5" s="174"/>
      <c r="MPT5" s="174"/>
      <c r="MPU5" s="174"/>
      <c r="MPV5" s="174"/>
      <c r="MPW5" s="291"/>
      <c r="MPX5" s="291"/>
      <c r="MPY5" s="290"/>
      <c r="MPZ5" s="290"/>
      <c r="MQA5" s="290"/>
      <c r="MQB5" s="290"/>
      <c r="MQC5" s="290"/>
      <c r="MQE5" s="287"/>
      <c r="MQF5" s="287"/>
      <c r="MQG5" s="287"/>
      <c r="MQH5" s="287"/>
      <c r="MQI5" s="289"/>
      <c r="MQJ5" s="289"/>
      <c r="MQK5" s="289"/>
      <c r="MQL5" s="289"/>
      <c r="MQM5" s="288"/>
      <c r="MQN5" s="288"/>
      <c r="MQO5" s="174"/>
      <c r="MQP5" s="174"/>
      <c r="MQQ5" s="174"/>
      <c r="MQR5" s="174"/>
      <c r="MQS5" s="174"/>
      <c r="MQT5" s="174"/>
      <c r="MQU5" s="174"/>
      <c r="MQV5" s="174"/>
      <c r="MQW5" s="291"/>
      <c r="MQX5" s="291"/>
      <c r="MQY5" s="290"/>
      <c r="MQZ5" s="290"/>
      <c r="MRA5" s="290"/>
      <c r="MRB5" s="290"/>
      <c r="MRC5" s="290"/>
      <c r="MRE5" s="287"/>
      <c r="MRF5" s="287"/>
      <c r="MRG5" s="287"/>
      <c r="MRH5" s="287"/>
      <c r="MRI5" s="289"/>
      <c r="MRJ5" s="289"/>
      <c r="MRK5" s="289"/>
      <c r="MRL5" s="289"/>
      <c r="MRM5" s="288"/>
      <c r="MRN5" s="288"/>
      <c r="MRO5" s="174"/>
      <c r="MRP5" s="174"/>
      <c r="MRQ5" s="174"/>
      <c r="MRR5" s="174"/>
      <c r="MRS5" s="174"/>
      <c r="MRT5" s="174"/>
      <c r="MRU5" s="174"/>
      <c r="MRV5" s="174"/>
      <c r="MRW5" s="291"/>
      <c r="MRX5" s="291"/>
      <c r="MRY5" s="290"/>
      <c r="MRZ5" s="290"/>
      <c r="MSA5" s="290"/>
      <c r="MSB5" s="290"/>
      <c r="MSC5" s="290"/>
      <c r="MSE5" s="287"/>
      <c r="MSF5" s="287"/>
      <c r="MSG5" s="287"/>
      <c r="MSH5" s="287"/>
      <c r="MSI5" s="289"/>
      <c r="MSJ5" s="289"/>
      <c r="MSK5" s="289"/>
      <c r="MSL5" s="289"/>
      <c r="MSM5" s="288"/>
      <c r="MSN5" s="288"/>
      <c r="MSO5" s="174"/>
      <c r="MSP5" s="174"/>
      <c r="MSQ5" s="174"/>
      <c r="MSR5" s="174"/>
      <c r="MSS5" s="174"/>
      <c r="MST5" s="174"/>
      <c r="MSU5" s="174"/>
      <c r="MSV5" s="174"/>
      <c r="MSW5" s="291"/>
      <c r="MSX5" s="291"/>
      <c r="MSY5" s="290"/>
      <c r="MSZ5" s="290"/>
      <c r="MTA5" s="290"/>
      <c r="MTB5" s="290"/>
      <c r="MTC5" s="290"/>
      <c r="MTE5" s="287"/>
      <c r="MTF5" s="287"/>
      <c r="MTG5" s="287"/>
      <c r="MTH5" s="287"/>
      <c r="MTI5" s="289"/>
      <c r="MTJ5" s="289"/>
      <c r="MTK5" s="289"/>
      <c r="MTL5" s="289"/>
      <c r="MTM5" s="288"/>
      <c r="MTN5" s="288"/>
      <c r="MTO5" s="174"/>
      <c r="MTP5" s="174"/>
      <c r="MTQ5" s="174"/>
      <c r="MTR5" s="174"/>
      <c r="MTS5" s="174"/>
      <c r="MTT5" s="174"/>
      <c r="MTU5" s="174"/>
      <c r="MTV5" s="174"/>
      <c r="MTW5" s="291"/>
      <c r="MTX5" s="291"/>
      <c r="MTY5" s="290"/>
      <c r="MTZ5" s="290"/>
      <c r="MUA5" s="290"/>
      <c r="MUB5" s="290"/>
      <c r="MUC5" s="290"/>
      <c r="MUE5" s="287"/>
      <c r="MUF5" s="287"/>
      <c r="MUG5" s="287"/>
      <c r="MUH5" s="287"/>
      <c r="MUI5" s="289"/>
      <c r="MUJ5" s="289"/>
      <c r="MUK5" s="289"/>
      <c r="MUL5" s="289"/>
      <c r="MUM5" s="288"/>
      <c r="MUN5" s="288"/>
      <c r="MUO5" s="174"/>
      <c r="MUP5" s="174"/>
      <c r="MUQ5" s="174"/>
      <c r="MUR5" s="174"/>
      <c r="MUS5" s="174"/>
      <c r="MUT5" s="174"/>
      <c r="MUU5" s="174"/>
      <c r="MUV5" s="174"/>
      <c r="MUW5" s="291"/>
      <c r="MUX5" s="291"/>
      <c r="MUY5" s="290"/>
      <c r="MUZ5" s="290"/>
      <c r="MVA5" s="290"/>
      <c r="MVB5" s="290"/>
      <c r="MVC5" s="290"/>
      <c r="MVE5" s="287"/>
      <c r="MVF5" s="287"/>
      <c r="MVG5" s="287"/>
      <c r="MVH5" s="287"/>
      <c r="MVI5" s="289"/>
      <c r="MVJ5" s="289"/>
      <c r="MVK5" s="289"/>
      <c r="MVL5" s="289"/>
      <c r="MVM5" s="288"/>
      <c r="MVN5" s="288"/>
      <c r="MVO5" s="174"/>
      <c r="MVP5" s="174"/>
      <c r="MVQ5" s="174"/>
      <c r="MVR5" s="174"/>
      <c r="MVS5" s="174"/>
      <c r="MVT5" s="174"/>
      <c r="MVU5" s="174"/>
      <c r="MVV5" s="174"/>
      <c r="MVW5" s="291"/>
      <c r="MVX5" s="291"/>
      <c r="MVY5" s="290"/>
      <c r="MVZ5" s="290"/>
      <c r="MWA5" s="290"/>
      <c r="MWB5" s="290"/>
      <c r="MWC5" s="290"/>
      <c r="MWE5" s="287"/>
      <c r="MWF5" s="287"/>
      <c r="MWG5" s="287"/>
      <c r="MWH5" s="287"/>
      <c r="MWI5" s="289"/>
      <c r="MWJ5" s="289"/>
      <c r="MWK5" s="289"/>
      <c r="MWL5" s="289"/>
      <c r="MWM5" s="288"/>
      <c r="MWN5" s="288"/>
      <c r="MWO5" s="174"/>
      <c r="MWP5" s="174"/>
      <c r="MWQ5" s="174"/>
      <c r="MWR5" s="174"/>
      <c r="MWS5" s="174"/>
      <c r="MWT5" s="174"/>
      <c r="MWU5" s="174"/>
      <c r="MWV5" s="174"/>
      <c r="MWW5" s="291"/>
      <c r="MWX5" s="291"/>
      <c r="MWY5" s="290"/>
      <c r="MWZ5" s="290"/>
      <c r="MXA5" s="290"/>
      <c r="MXB5" s="290"/>
      <c r="MXC5" s="290"/>
      <c r="MXE5" s="287"/>
      <c r="MXF5" s="287"/>
      <c r="MXG5" s="287"/>
      <c r="MXH5" s="287"/>
      <c r="MXI5" s="289"/>
      <c r="MXJ5" s="289"/>
      <c r="MXK5" s="289"/>
      <c r="MXL5" s="289"/>
      <c r="MXM5" s="288"/>
      <c r="MXN5" s="288"/>
      <c r="MXO5" s="174"/>
      <c r="MXP5" s="174"/>
      <c r="MXQ5" s="174"/>
      <c r="MXR5" s="174"/>
      <c r="MXS5" s="174"/>
      <c r="MXT5" s="174"/>
      <c r="MXU5" s="174"/>
      <c r="MXV5" s="174"/>
      <c r="MXW5" s="291"/>
      <c r="MXX5" s="291"/>
      <c r="MXY5" s="290"/>
      <c r="MXZ5" s="290"/>
      <c r="MYA5" s="290"/>
      <c r="MYB5" s="290"/>
      <c r="MYC5" s="290"/>
      <c r="MYE5" s="287"/>
      <c r="MYF5" s="287"/>
      <c r="MYG5" s="287"/>
      <c r="MYH5" s="287"/>
      <c r="MYI5" s="289"/>
      <c r="MYJ5" s="289"/>
      <c r="MYK5" s="289"/>
      <c r="MYL5" s="289"/>
      <c r="MYM5" s="288"/>
      <c r="MYN5" s="288"/>
      <c r="MYO5" s="174"/>
      <c r="MYP5" s="174"/>
      <c r="MYQ5" s="174"/>
      <c r="MYR5" s="174"/>
      <c r="MYS5" s="174"/>
      <c r="MYT5" s="174"/>
      <c r="MYU5" s="174"/>
      <c r="MYV5" s="174"/>
      <c r="MYW5" s="291"/>
      <c r="MYX5" s="291"/>
      <c r="MYY5" s="290"/>
      <c r="MYZ5" s="290"/>
      <c r="MZA5" s="290"/>
      <c r="MZB5" s="290"/>
      <c r="MZC5" s="290"/>
      <c r="MZE5" s="287"/>
      <c r="MZF5" s="287"/>
      <c r="MZG5" s="287"/>
      <c r="MZH5" s="287"/>
      <c r="MZI5" s="289"/>
      <c r="MZJ5" s="289"/>
      <c r="MZK5" s="289"/>
      <c r="MZL5" s="289"/>
      <c r="MZM5" s="288"/>
      <c r="MZN5" s="288"/>
      <c r="MZO5" s="174"/>
      <c r="MZP5" s="174"/>
      <c r="MZQ5" s="174"/>
      <c r="MZR5" s="174"/>
      <c r="MZS5" s="174"/>
      <c r="MZT5" s="174"/>
      <c r="MZU5" s="174"/>
      <c r="MZV5" s="174"/>
      <c r="MZW5" s="291"/>
      <c r="MZX5" s="291"/>
      <c r="MZY5" s="290"/>
      <c r="MZZ5" s="290"/>
      <c r="NAA5" s="290"/>
      <c r="NAB5" s="290"/>
      <c r="NAC5" s="290"/>
      <c r="NAE5" s="287"/>
      <c r="NAF5" s="287"/>
      <c r="NAG5" s="287"/>
      <c r="NAH5" s="287"/>
      <c r="NAI5" s="289"/>
      <c r="NAJ5" s="289"/>
      <c r="NAK5" s="289"/>
      <c r="NAL5" s="289"/>
      <c r="NAM5" s="288"/>
      <c r="NAN5" s="288"/>
      <c r="NAO5" s="174"/>
      <c r="NAP5" s="174"/>
      <c r="NAQ5" s="174"/>
      <c r="NAR5" s="174"/>
      <c r="NAS5" s="174"/>
      <c r="NAT5" s="174"/>
      <c r="NAU5" s="174"/>
      <c r="NAV5" s="174"/>
      <c r="NAW5" s="291"/>
      <c r="NAX5" s="291"/>
      <c r="NAY5" s="290"/>
      <c r="NAZ5" s="290"/>
      <c r="NBA5" s="290"/>
      <c r="NBB5" s="290"/>
      <c r="NBC5" s="290"/>
      <c r="NBE5" s="287"/>
      <c r="NBF5" s="287"/>
      <c r="NBG5" s="287"/>
      <c r="NBH5" s="287"/>
      <c r="NBI5" s="289"/>
      <c r="NBJ5" s="289"/>
      <c r="NBK5" s="289"/>
      <c r="NBL5" s="289"/>
      <c r="NBM5" s="288"/>
      <c r="NBN5" s="288"/>
      <c r="NBO5" s="174"/>
      <c r="NBP5" s="174"/>
      <c r="NBQ5" s="174"/>
      <c r="NBR5" s="174"/>
      <c r="NBS5" s="174"/>
      <c r="NBT5" s="174"/>
      <c r="NBU5" s="174"/>
      <c r="NBV5" s="174"/>
      <c r="NBW5" s="291"/>
      <c r="NBX5" s="291"/>
      <c r="NBY5" s="290"/>
      <c r="NBZ5" s="290"/>
      <c r="NCA5" s="290"/>
      <c r="NCB5" s="290"/>
      <c r="NCC5" s="290"/>
      <c r="NCE5" s="287"/>
      <c r="NCF5" s="287"/>
      <c r="NCG5" s="287"/>
      <c r="NCH5" s="287"/>
      <c r="NCI5" s="289"/>
      <c r="NCJ5" s="289"/>
      <c r="NCK5" s="289"/>
      <c r="NCL5" s="289"/>
      <c r="NCM5" s="288"/>
      <c r="NCN5" s="288"/>
      <c r="NCO5" s="174"/>
      <c r="NCP5" s="174"/>
      <c r="NCQ5" s="174"/>
      <c r="NCR5" s="174"/>
      <c r="NCS5" s="174"/>
      <c r="NCT5" s="174"/>
      <c r="NCU5" s="174"/>
      <c r="NCV5" s="174"/>
      <c r="NCW5" s="291"/>
      <c r="NCX5" s="291"/>
      <c r="NCY5" s="290"/>
      <c r="NCZ5" s="290"/>
      <c r="NDA5" s="290"/>
      <c r="NDB5" s="290"/>
      <c r="NDC5" s="290"/>
      <c r="NDE5" s="287"/>
      <c r="NDF5" s="287"/>
      <c r="NDG5" s="287"/>
      <c r="NDH5" s="287"/>
      <c r="NDI5" s="289"/>
      <c r="NDJ5" s="289"/>
      <c r="NDK5" s="289"/>
      <c r="NDL5" s="289"/>
      <c r="NDM5" s="288"/>
      <c r="NDN5" s="288"/>
      <c r="NDO5" s="174"/>
      <c r="NDP5" s="174"/>
      <c r="NDQ5" s="174"/>
      <c r="NDR5" s="174"/>
      <c r="NDS5" s="174"/>
      <c r="NDT5" s="174"/>
      <c r="NDU5" s="174"/>
      <c r="NDV5" s="174"/>
      <c r="NDW5" s="291"/>
      <c r="NDX5" s="291"/>
      <c r="NDY5" s="290"/>
      <c r="NDZ5" s="290"/>
      <c r="NEA5" s="290"/>
      <c r="NEB5" s="290"/>
      <c r="NEC5" s="290"/>
      <c r="NEE5" s="287"/>
      <c r="NEF5" s="287"/>
      <c r="NEG5" s="287"/>
      <c r="NEH5" s="287"/>
      <c r="NEI5" s="289"/>
      <c r="NEJ5" s="289"/>
      <c r="NEK5" s="289"/>
      <c r="NEL5" s="289"/>
      <c r="NEM5" s="288"/>
      <c r="NEN5" s="288"/>
      <c r="NEO5" s="174"/>
      <c r="NEP5" s="174"/>
      <c r="NEQ5" s="174"/>
      <c r="NER5" s="174"/>
      <c r="NES5" s="174"/>
      <c r="NET5" s="174"/>
      <c r="NEU5" s="174"/>
      <c r="NEV5" s="174"/>
      <c r="NEW5" s="291"/>
      <c r="NEX5" s="291"/>
      <c r="NEY5" s="290"/>
      <c r="NEZ5" s="290"/>
      <c r="NFA5" s="290"/>
      <c r="NFB5" s="290"/>
      <c r="NFC5" s="290"/>
      <c r="NFE5" s="287"/>
      <c r="NFF5" s="287"/>
      <c r="NFG5" s="287"/>
      <c r="NFH5" s="287"/>
      <c r="NFI5" s="289"/>
      <c r="NFJ5" s="289"/>
      <c r="NFK5" s="289"/>
      <c r="NFL5" s="289"/>
      <c r="NFM5" s="288"/>
      <c r="NFN5" s="288"/>
      <c r="NFO5" s="174"/>
      <c r="NFP5" s="174"/>
      <c r="NFQ5" s="174"/>
      <c r="NFR5" s="174"/>
      <c r="NFS5" s="174"/>
      <c r="NFT5" s="174"/>
      <c r="NFU5" s="174"/>
      <c r="NFV5" s="174"/>
      <c r="NFW5" s="291"/>
      <c r="NFX5" s="291"/>
      <c r="NFY5" s="290"/>
      <c r="NFZ5" s="290"/>
      <c r="NGA5" s="290"/>
      <c r="NGB5" s="290"/>
      <c r="NGC5" s="290"/>
      <c r="NGE5" s="287"/>
      <c r="NGF5" s="287"/>
      <c r="NGG5" s="287"/>
      <c r="NGH5" s="287"/>
      <c r="NGI5" s="289"/>
      <c r="NGJ5" s="289"/>
      <c r="NGK5" s="289"/>
      <c r="NGL5" s="289"/>
      <c r="NGM5" s="288"/>
      <c r="NGN5" s="288"/>
      <c r="NGO5" s="174"/>
      <c r="NGP5" s="174"/>
      <c r="NGQ5" s="174"/>
      <c r="NGR5" s="174"/>
      <c r="NGS5" s="174"/>
      <c r="NGT5" s="174"/>
      <c r="NGU5" s="174"/>
      <c r="NGV5" s="174"/>
      <c r="NGW5" s="291"/>
      <c r="NGX5" s="291"/>
      <c r="NGY5" s="290"/>
      <c r="NGZ5" s="290"/>
      <c r="NHA5" s="290"/>
      <c r="NHB5" s="290"/>
      <c r="NHC5" s="290"/>
      <c r="NHE5" s="287"/>
      <c r="NHF5" s="287"/>
      <c r="NHG5" s="287"/>
      <c r="NHH5" s="287"/>
      <c r="NHI5" s="289"/>
      <c r="NHJ5" s="289"/>
      <c r="NHK5" s="289"/>
      <c r="NHL5" s="289"/>
      <c r="NHM5" s="288"/>
      <c r="NHN5" s="288"/>
      <c r="NHO5" s="174"/>
      <c r="NHP5" s="174"/>
      <c r="NHQ5" s="174"/>
      <c r="NHR5" s="174"/>
      <c r="NHS5" s="174"/>
      <c r="NHT5" s="174"/>
      <c r="NHU5" s="174"/>
      <c r="NHV5" s="174"/>
      <c r="NHW5" s="291"/>
      <c r="NHX5" s="291"/>
      <c r="NHY5" s="290"/>
      <c r="NHZ5" s="290"/>
      <c r="NIA5" s="290"/>
      <c r="NIB5" s="290"/>
      <c r="NIC5" s="290"/>
      <c r="NIE5" s="287"/>
      <c r="NIF5" s="287"/>
      <c r="NIG5" s="287"/>
      <c r="NIH5" s="287"/>
      <c r="NII5" s="289"/>
      <c r="NIJ5" s="289"/>
      <c r="NIK5" s="289"/>
      <c r="NIL5" s="289"/>
      <c r="NIM5" s="288"/>
      <c r="NIN5" s="288"/>
      <c r="NIO5" s="174"/>
      <c r="NIP5" s="174"/>
      <c r="NIQ5" s="174"/>
      <c r="NIR5" s="174"/>
      <c r="NIS5" s="174"/>
      <c r="NIT5" s="174"/>
      <c r="NIU5" s="174"/>
      <c r="NIV5" s="174"/>
      <c r="NIW5" s="291"/>
      <c r="NIX5" s="291"/>
      <c r="NIY5" s="290"/>
      <c r="NIZ5" s="290"/>
      <c r="NJA5" s="290"/>
      <c r="NJB5" s="290"/>
      <c r="NJC5" s="290"/>
      <c r="NJE5" s="287"/>
      <c r="NJF5" s="287"/>
      <c r="NJG5" s="287"/>
      <c r="NJH5" s="287"/>
      <c r="NJI5" s="289"/>
      <c r="NJJ5" s="289"/>
      <c r="NJK5" s="289"/>
      <c r="NJL5" s="289"/>
      <c r="NJM5" s="288"/>
      <c r="NJN5" s="288"/>
      <c r="NJO5" s="174"/>
      <c r="NJP5" s="174"/>
      <c r="NJQ5" s="174"/>
      <c r="NJR5" s="174"/>
      <c r="NJS5" s="174"/>
      <c r="NJT5" s="174"/>
      <c r="NJU5" s="174"/>
      <c r="NJV5" s="174"/>
      <c r="NJW5" s="291"/>
      <c r="NJX5" s="291"/>
      <c r="NJY5" s="290"/>
      <c r="NJZ5" s="290"/>
      <c r="NKA5" s="290"/>
      <c r="NKB5" s="290"/>
      <c r="NKC5" s="290"/>
      <c r="NKE5" s="287"/>
      <c r="NKF5" s="287"/>
      <c r="NKG5" s="287"/>
      <c r="NKH5" s="287"/>
      <c r="NKI5" s="289"/>
      <c r="NKJ5" s="289"/>
      <c r="NKK5" s="289"/>
      <c r="NKL5" s="289"/>
      <c r="NKM5" s="288"/>
      <c r="NKN5" s="288"/>
      <c r="NKO5" s="174"/>
      <c r="NKP5" s="174"/>
      <c r="NKQ5" s="174"/>
      <c r="NKR5" s="174"/>
      <c r="NKS5" s="174"/>
      <c r="NKT5" s="174"/>
      <c r="NKU5" s="174"/>
      <c r="NKV5" s="174"/>
      <c r="NKW5" s="291"/>
      <c r="NKX5" s="291"/>
      <c r="NKY5" s="290"/>
      <c r="NKZ5" s="290"/>
      <c r="NLA5" s="290"/>
      <c r="NLB5" s="290"/>
      <c r="NLC5" s="290"/>
      <c r="NLE5" s="287"/>
      <c r="NLF5" s="287"/>
      <c r="NLG5" s="287"/>
      <c r="NLH5" s="287"/>
      <c r="NLI5" s="289"/>
      <c r="NLJ5" s="289"/>
      <c r="NLK5" s="289"/>
      <c r="NLL5" s="289"/>
      <c r="NLM5" s="288"/>
      <c r="NLN5" s="288"/>
      <c r="NLO5" s="174"/>
      <c r="NLP5" s="174"/>
      <c r="NLQ5" s="174"/>
      <c r="NLR5" s="174"/>
      <c r="NLS5" s="174"/>
      <c r="NLT5" s="174"/>
      <c r="NLU5" s="174"/>
      <c r="NLV5" s="174"/>
      <c r="NLW5" s="291"/>
      <c r="NLX5" s="291"/>
      <c r="NLY5" s="290"/>
      <c r="NLZ5" s="290"/>
      <c r="NMA5" s="290"/>
      <c r="NMB5" s="290"/>
      <c r="NMC5" s="290"/>
      <c r="NME5" s="287"/>
      <c r="NMF5" s="287"/>
      <c r="NMG5" s="287"/>
      <c r="NMH5" s="287"/>
      <c r="NMI5" s="289"/>
      <c r="NMJ5" s="289"/>
      <c r="NMK5" s="289"/>
      <c r="NML5" s="289"/>
      <c r="NMM5" s="288"/>
      <c r="NMN5" s="288"/>
      <c r="NMO5" s="174"/>
      <c r="NMP5" s="174"/>
      <c r="NMQ5" s="174"/>
      <c r="NMR5" s="174"/>
      <c r="NMS5" s="174"/>
      <c r="NMT5" s="174"/>
      <c r="NMU5" s="174"/>
      <c r="NMV5" s="174"/>
      <c r="NMW5" s="291"/>
      <c r="NMX5" s="291"/>
      <c r="NMY5" s="290"/>
      <c r="NMZ5" s="290"/>
      <c r="NNA5" s="290"/>
      <c r="NNB5" s="290"/>
      <c r="NNC5" s="290"/>
      <c r="NNE5" s="287"/>
      <c r="NNF5" s="287"/>
      <c r="NNG5" s="287"/>
      <c r="NNH5" s="287"/>
      <c r="NNI5" s="289"/>
      <c r="NNJ5" s="289"/>
      <c r="NNK5" s="289"/>
      <c r="NNL5" s="289"/>
      <c r="NNM5" s="288"/>
      <c r="NNN5" s="288"/>
      <c r="NNO5" s="174"/>
      <c r="NNP5" s="174"/>
      <c r="NNQ5" s="174"/>
      <c r="NNR5" s="174"/>
      <c r="NNS5" s="174"/>
      <c r="NNT5" s="174"/>
      <c r="NNU5" s="174"/>
      <c r="NNV5" s="174"/>
      <c r="NNW5" s="291"/>
      <c r="NNX5" s="291"/>
      <c r="NNY5" s="290"/>
      <c r="NNZ5" s="290"/>
      <c r="NOA5" s="290"/>
      <c r="NOB5" s="290"/>
      <c r="NOC5" s="290"/>
      <c r="NOE5" s="287"/>
      <c r="NOF5" s="287"/>
      <c r="NOG5" s="287"/>
      <c r="NOH5" s="287"/>
      <c r="NOI5" s="289"/>
      <c r="NOJ5" s="289"/>
      <c r="NOK5" s="289"/>
      <c r="NOL5" s="289"/>
      <c r="NOM5" s="288"/>
      <c r="NON5" s="288"/>
      <c r="NOO5" s="174"/>
      <c r="NOP5" s="174"/>
      <c r="NOQ5" s="174"/>
      <c r="NOR5" s="174"/>
      <c r="NOS5" s="174"/>
      <c r="NOT5" s="174"/>
      <c r="NOU5" s="174"/>
      <c r="NOV5" s="174"/>
      <c r="NOW5" s="291"/>
      <c r="NOX5" s="291"/>
      <c r="NOY5" s="290"/>
      <c r="NOZ5" s="290"/>
      <c r="NPA5" s="290"/>
      <c r="NPB5" s="290"/>
      <c r="NPC5" s="290"/>
      <c r="NPE5" s="287"/>
      <c r="NPF5" s="287"/>
      <c r="NPG5" s="287"/>
      <c r="NPH5" s="287"/>
      <c r="NPI5" s="289"/>
      <c r="NPJ5" s="289"/>
      <c r="NPK5" s="289"/>
      <c r="NPL5" s="289"/>
      <c r="NPM5" s="288"/>
      <c r="NPN5" s="288"/>
      <c r="NPO5" s="174"/>
      <c r="NPP5" s="174"/>
      <c r="NPQ5" s="174"/>
      <c r="NPR5" s="174"/>
      <c r="NPS5" s="174"/>
      <c r="NPT5" s="174"/>
      <c r="NPU5" s="174"/>
      <c r="NPV5" s="174"/>
      <c r="NPW5" s="291"/>
      <c r="NPX5" s="291"/>
      <c r="NPY5" s="290"/>
      <c r="NPZ5" s="290"/>
      <c r="NQA5" s="290"/>
      <c r="NQB5" s="290"/>
      <c r="NQC5" s="290"/>
      <c r="NQE5" s="287"/>
      <c r="NQF5" s="287"/>
      <c r="NQG5" s="287"/>
      <c r="NQH5" s="287"/>
      <c r="NQI5" s="289"/>
      <c r="NQJ5" s="289"/>
      <c r="NQK5" s="289"/>
      <c r="NQL5" s="289"/>
      <c r="NQM5" s="288"/>
      <c r="NQN5" s="288"/>
      <c r="NQO5" s="174"/>
      <c r="NQP5" s="174"/>
      <c r="NQQ5" s="174"/>
      <c r="NQR5" s="174"/>
      <c r="NQS5" s="174"/>
      <c r="NQT5" s="174"/>
      <c r="NQU5" s="174"/>
      <c r="NQV5" s="174"/>
      <c r="NQW5" s="291"/>
      <c r="NQX5" s="291"/>
      <c r="NQY5" s="290"/>
      <c r="NQZ5" s="290"/>
      <c r="NRA5" s="290"/>
      <c r="NRB5" s="290"/>
      <c r="NRC5" s="290"/>
      <c r="NRE5" s="287"/>
      <c r="NRF5" s="287"/>
      <c r="NRG5" s="287"/>
      <c r="NRH5" s="287"/>
      <c r="NRI5" s="289"/>
      <c r="NRJ5" s="289"/>
      <c r="NRK5" s="289"/>
      <c r="NRL5" s="289"/>
      <c r="NRM5" s="288"/>
      <c r="NRN5" s="288"/>
      <c r="NRO5" s="174"/>
      <c r="NRP5" s="174"/>
      <c r="NRQ5" s="174"/>
      <c r="NRR5" s="174"/>
      <c r="NRS5" s="174"/>
      <c r="NRT5" s="174"/>
      <c r="NRU5" s="174"/>
      <c r="NRV5" s="174"/>
      <c r="NRW5" s="291"/>
      <c r="NRX5" s="291"/>
      <c r="NRY5" s="290"/>
      <c r="NRZ5" s="290"/>
      <c r="NSA5" s="290"/>
      <c r="NSB5" s="290"/>
      <c r="NSC5" s="290"/>
      <c r="NSE5" s="287"/>
      <c r="NSF5" s="287"/>
      <c r="NSG5" s="287"/>
      <c r="NSH5" s="287"/>
      <c r="NSI5" s="289"/>
      <c r="NSJ5" s="289"/>
      <c r="NSK5" s="289"/>
      <c r="NSL5" s="289"/>
      <c r="NSM5" s="288"/>
      <c r="NSN5" s="288"/>
      <c r="NSO5" s="174"/>
      <c r="NSP5" s="174"/>
      <c r="NSQ5" s="174"/>
      <c r="NSR5" s="174"/>
      <c r="NSS5" s="174"/>
      <c r="NST5" s="174"/>
      <c r="NSU5" s="174"/>
      <c r="NSV5" s="174"/>
      <c r="NSW5" s="291"/>
      <c r="NSX5" s="291"/>
      <c r="NSY5" s="290"/>
      <c r="NSZ5" s="290"/>
      <c r="NTA5" s="290"/>
      <c r="NTB5" s="290"/>
      <c r="NTC5" s="290"/>
      <c r="NTE5" s="287"/>
      <c r="NTF5" s="287"/>
      <c r="NTG5" s="287"/>
      <c r="NTH5" s="287"/>
      <c r="NTI5" s="289"/>
      <c r="NTJ5" s="289"/>
      <c r="NTK5" s="289"/>
      <c r="NTL5" s="289"/>
      <c r="NTM5" s="288"/>
      <c r="NTN5" s="288"/>
      <c r="NTO5" s="174"/>
      <c r="NTP5" s="174"/>
      <c r="NTQ5" s="174"/>
      <c r="NTR5" s="174"/>
      <c r="NTS5" s="174"/>
      <c r="NTT5" s="174"/>
      <c r="NTU5" s="174"/>
      <c r="NTV5" s="174"/>
      <c r="NTW5" s="291"/>
      <c r="NTX5" s="291"/>
      <c r="NTY5" s="290"/>
      <c r="NTZ5" s="290"/>
      <c r="NUA5" s="290"/>
      <c r="NUB5" s="290"/>
      <c r="NUC5" s="290"/>
      <c r="NUE5" s="287"/>
      <c r="NUF5" s="287"/>
      <c r="NUG5" s="287"/>
      <c r="NUH5" s="287"/>
      <c r="NUI5" s="289"/>
      <c r="NUJ5" s="289"/>
      <c r="NUK5" s="289"/>
      <c r="NUL5" s="289"/>
      <c r="NUM5" s="288"/>
      <c r="NUN5" s="288"/>
      <c r="NUO5" s="174"/>
      <c r="NUP5" s="174"/>
      <c r="NUQ5" s="174"/>
      <c r="NUR5" s="174"/>
      <c r="NUS5" s="174"/>
      <c r="NUT5" s="174"/>
      <c r="NUU5" s="174"/>
      <c r="NUV5" s="174"/>
      <c r="NUW5" s="291"/>
      <c r="NUX5" s="291"/>
      <c r="NUY5" s="290"/>
      <c r="NUZ5" s="290"/>
      <c r="NVA5" s="290"/>
      <c r="NVB5" s="290"/>
      <c r="NVC5" s="290"/>
      <c r="NVE5" s="287"/>
      <c r="NVF5" s="287"/>
      <c r="NVG5" s="287"/>
      <c r="NVH5" s="287"/>
      <c r="NVI5" s="289"/>
      <c r="NVJ5" s="289"/>
      <c r="NVK5" s="289"/>
      <c r="NVL5" s="289"/>
      <c r="NVM5" s="288"/>
      <c r="NVN5" s="288"/>
      <c r="NVO5" s="174"/>
      <c r="NVP5" s="174"/>
      <c r="NVQ5" s="174"/>
      <c r="NVR5" s="174"/>
      <c r="NVS5" s="174"/>
      <c r="NVT5" s="174"/>
      <c r="NVU5" s="174"/>
      <c r="NVV5" s="174"/>
      <c r="NVW5" s="291"/>
      <c r="NVX5" s="291"/>
      <c r="NVY5" s="290"/>
      <c r="NVZ5" s="290"/>
      <c r="NWA5" s="290"/>
      <c r="NWB5" s="290"/>
      <c r="NWC5" s="290"/>
      <c r="NWE5" s="287"/>
      <c r="NWF5" s="287"/>
      <c r="NWG5" s="287"/>
      <c r="NWH5" s="287"/>
      <c r="NWI5" s="289"/>
      <c r="NWJ5" s="289"/>
      <c r="NWK5" s="289"/>
      <c r="NWL5" s="289"/>
      <c r="NWM5" s="288"/>
      <c r="NWN5" s="288"/>
      <c r="NWO5" s="174"/>
      <c r="NWP5" s="174"/>
      <c r="NWQ5" s="174"/>
      <c r="NWR5" s="174"/>
      <c r="NWS5" s="174"/>
      <c r="NWT5" s="174"/>
      <c r="NWU5" s="174"/>
      <c r="NWV5" s="174"/>
      <c r="NWW5" s="291"/>
      <c r="NWX5" s="291"/>
      <c r="NWY5" s="290"/>
      <c r="NWZ5" s="290"/>
      <c r="NXA5" s="290"/>
      <c r="NXB5" s="290"/>
      <c r="NXC5" s="290"/>
      <c r="NXE5" s="287"/>
      <c r="NXF5" s="287"/>
      <c r="NXG5" s="287"/>
      <c r="NXH5" s="287"/>
      <c r="NXI5" s="289"/>
      <c r="NXJ5" s="289"/>
      <c r="NXK5" s="289"/>
      <c r="NXL5" s="289"/>
      <c r="NXM5" s="288"/>
      <c r="NXN5" s="288"/>
      <c r="NXO5" s="174"/>
      <c r="NXP5" s="174"/>
      <c r="NXQ5" s="174"/>
      <c r="NXR5" s="174"/>
      <c r="NXS5" s="174"/>
      <c r="NXT5" s="174"/>
      <c r="NXU5" s="174"/>
      <c r="NXV5" s="174"/>
      <c r="NXW5" s="291"/>
      <c r="NXX5" s="291"/>
      <c r="NXY5" s="290"/>
      <c r="NXZ5" s="290"/>
      <c r="NYA5" s="290"/>
      <c r="NYB5" s="290"/>
      <c r="NYC5" s="290"/>
      <c r="NYE5" s="287"/>
      <c r="NYF5" s="287"/>
      <c r="NYG5" s="287"/>
      <c r="NYH5" s="287"/>
      <c r="NYI5" s="289"/>
      <c r="NYJ5" s="289"/>
      <c r="NYK5" s="289"/>
      <c r="NYL5" s="289"/>
      <c r="NYM5" s="288"/>
      <c r="NYN5" s="288"/>
      <c r="NYO5" s="174"/>
      <c r="NYP5" s="174"/>
      <c r="NYQ5" s="174"/>
      <c r="NYR5" s="174"/>
      <c r="NYS5" s="174"/>
      <c r="NYT5" s="174"/>
      <c r="NYU5" s="174"/>
      <c r="NYV5" s="174"/>
      <c r="NYW5" s="291"/>
      <c r="NYX5" s="291"/>
      <c r="NYY5" s="290"/>
      <c r="NYZ5" s="290"/>
      <c r="NZA5" s="290"/>
      <c r="NZB5" s="290"/>
      <c r="NZC5" s="290"/>
      <c r="NZE5" s="287"/>
      <c r="NZF5" s="287"/>
      <c r="NZG5" s="287"/>
      <c r="NZH5" s="287"/>
      <c r="NZI5" s="289"/>
      <c r="NZJ5" s="289"/>
      <c r="NZK5" s="289"/>
      <c r="NZL5" s="289"/>
      <c r="NZM5" s="288"/>
      <c r="NZN5" s="288"/>
      <c r="NZO5" s="174"/>
      <c r="NZP5" s="174"/>
      <c r="NZQ5" s="174"/>
      <c r="NZR5" s="174"/>
      <c r="NZS5" s="174"/>
      <c r="NZT5" s="174"/>
      <c r="NZU5" s="174"/>
      <c r="NZV5" s="174"/>
      <c r="NZW5" s="291"/>
      <c r="NZX5" s="291"/>
      <c r="NZY5" s="290"/>
      <c r="NZZ5" s="290"/>
      <c r="OAA5" s="290"/>
      <c r="OAB5" s="290"/>
      <c r="OAC5" s="290"/>
      <c r="OAE5" s="287"/>
      <c r="OAF5" s="287"/>
      <c r="OAG5" s="287"/>
      <c r="OAH5" s="287"/>
      <c r="OAI5" s="289"/>
      <c r="OAJ5" s="289"/>
      <c r="OAK5" s="289"/>
      <c r="OAL5" s="289"/>
      <c r="OAM5" s="288"/>
      <c r="OAN5" s="288"/>
      <c r="OAO5" s="174"/>
      <c r="OAP5" s="174"/>
      <c r="OAQ5" s="174"/>
      <c r="OAR5" s="174"/>
      <c r="OAS5" s="174"/>
      <c r="OAT5" s="174"/>
      <c r="OAU5" s="174"/>
      <c r="OAV5" s="174"/>
      <c r="OAW5" s="291"/>
      <c r="OAX5" s="291"/>
      <c r="OAY5" s="290"/>
      <c r="OAZ5" s="290"/>
      <c r="OBA5" s="290"/>
      <c r="OBB5" s="290"/>
      <c r="OBC5" s="290"/>
      <c r="OBE5" s="287"/>
      <c r="OBF5" s="287"/>
      <c r="OBG5" s="287"/>
      <c r="OBH5" s="287"/>
      <c r="OBI5" s="289"/>
      <c r="OBJ5" s="289"/>
      <c r="OBK5" s="289"/>
      <c r="OBL5" s="289"/>
      <c r="OBM5" s="288"/>
      <c r="OBN5" s="288"/>
      <c r="OBO5" s="174"/>
      <c r="OBP5" s="174"/>
      <c r="OBQ5" s="174"/>
      <c r="OBR5" s="174"/>
      <c r="OBS5" s="174"/>
      <c r="OBT5" s="174"/>
      <c r="OBU5" s="174"/>
      <c r="OBV5" s="174"/>
      <c r="OBW5" s="291"/>
      <c r="OBX5" s="291"/>
      <c r="OBY5" s="290"/>
      <c r="OBZ5" s="290"/>
      <c r="OCA5" s="290"/>
      <c r="OCB5" s="290"/>
      <c r="OCC5" s="290"/>
      <c r="OCE5" s="287"/>
      <c r="OCF5" s="287"/>
      <c r="OCG5" s="287"/>
      <c r="OCH5" s="287"/>
      <c r="OCI5" s="289"/>
      <c r="OCJ5" s="289"/>
      <c r="OCK5" s="289"/>
      <c r="OCL5" s="289"/>
      <c r="OCM5" s="288"/>
      <c r="OCN5" s="288"/>
      <c r="OCO5" s="174"/>
      <c r="OCP5" s="174"/>
      <c r="OCQ5" s="174"/>
      <c r="OCR5" s="174"/>
      <c r="OCS5" s="174"/>
      <c r="OCT5" s="174"/>
      <c r="OCU5" s="174"/>
      <c r="OCV5" s="174"/>
      <c r="OCW5" s="291"/>
      <c r="OCX5" s="291"/>
      <c r="OCY5" s="290"/>
      <c r="OCZ5" s="290"/>
      <c r="ODA5" s="290"/>
      <c r="ODB5" s="290"/>
      <c r="ODC5" s="290"/>
      <c r="ODE5" s="287"/>
      <c r="ODF5" s="287"/>
      <c r="ODG5" s="287"/>
      <c r="ODH5" s="287"/>
      <c r="ODI5" s="289"/>
      <c r="ODJ5" s="289"/>
      <c r="ODK5" s="289"/>
      <c r="ODL5" s="289"/>
      <c r="ODM5" s="288"/>
      <c r="ODN5" s="288"/>
      <c r="ODO5" s="174"/>
      <c r="ODP5" s="174"/>
      <c r="ODQ5" s="174"/>
      <c r="ODR5" s="174"/>
      <c r="ODS5" s="174"/>
      <c r="ODT5" s="174"/>
      <c r="ODU5" s="174"/>
      <c r="ODV5" s="174"/>
      <c r="ODW5" s="291"/>
      <c r="ODX5" s="291"/>
      <c r="ODY5" s="290"/>
      <c r="ODZ5" s="290"/>
      <c r="OEA5" s="290"/>
      <c r="OEB5" s="290"/>
      <c r="OEC5" s="290"/>
      <c r="OEE5" s="287"/>
      <c r="OEF5" s="287"/>
      <c r="OEG5" s="287"/>
      <c r="OEH5" s="287"/>
      <c r="OEI5" s="289"/>
      <c r="OEJ5" s="289"/>
      <c r="OEK5" s="289"/>
      <c r="OEL5" s="289"/>
      <c r="OEM5" s="288"/>
      <c r="OEN5" s="288"/>
      <c r="OEO5" s="174"/>
      <c r="OEP5" s="174"/>
      <c r="OEQ5" s="174"/>
      <c r="OER5" s="174"/>
      <c r="OES5" s="174"/>
      <c r="OET5" s="174"/>
      <c r="OEU5" s="174"/>
      <c r="OEV5" s="174"/>
      <c r="OEW5" s="291"/>
      <c r="OEX5" s="291"/>
      <c r="OEY5" s="290"/>
      <c r="OEZ5" s="290"/>
      <c r="OFA5" s="290"/>
      <c r="OFB5" s="290"/>
      <c r="OFC5" s="290"/>
      <c r="OFE5" s="287"/>
      <c r="OFF5" s="287"/>
      <c r="OFG5" s="287"/>
      <c r="OFH5" s="287"/>
      <c r="OFI5" s="289"/>
      <c r="OFJ5" s="289"/>
      <c r="OFK5" s="289"/>
      <c r="OFL5" s="289"/>
      <c r="OFM5" s="288"/>
      <c r="OFN5" s="288"/>
      <c r="OFO5" s="174"/>
      <c r="OFP5" s="174"/>
      <c r="OFQ5" s="174"/>
      <c r="OFR5" s="174"/>
      <c r="OFS5" s="174"/>
      <c r="OFT5" s="174"/>
      <c r="OFU5" s="174"/>
      <c r="OFV5" s="174"/>
      <c r="OFW5" s="291"/>
      <c r="OFX5" s="291"/>
      <c r="OFY5" s="290"/>
      <c r="OFZ5" s="290"/>
      <c r="OGA5" s="290"/>
      <c r="OGB5" s="290"/>
      <c r="OGC5" s="290"/>
      <c r="OGE5" s="287"/>
      <c r="OGF5" s="287"/>
      <c r="OGG5" s="287"/>
      <c r="OGH5" s="287"/>
      <c r="OGI5" s="289"/>
      <c r="OGJ5" s="289"/>
      <c r="OGK5" s="289"/>
      <c r="OGL5" s="289"/>
      <c r="OGM5" s="288"/>
      <c r="OGN5" s="288"/>
      <c r="OGO5" s="174"/>
      <c r="OGP5" s="174"/>
      <c r="OGQ5" s="174"/>
      <c r="OGR5" s="174"/>
      <c r="OGS5" s="174"/>
      <c r="OGT5" s="174"/>
      <c r="OGU5" s="174"/>
      <c r="OGV5" s="174"/>
      <c r="OGW5" s="291"/>
      <c r="OGX5" s="291"/>
      <c r="OGY5" s="290"/>
      <c r="OGZ5" s="290"/>
      <c r="OHA5" s="290"/>
      <c r="OHB5" s="290"/>
      <c r="OHC5" s="290"/>
      <c r="OHE5" s="287"/>
      <c r="OHF5" s="287"/>
      <c r="OHG5" s="287"/>
      <c r="OHH5" s="287"/>
      <c r="OHI5" s="289"/>
      <c r="OHJ5" s="289"/>
      <c r="OHK5" s="289"/>
      <c r="OHL5" s="289"/>
      <c r="OHM5" s="288"/>
      <c r="OHN5" s="288"/>
      <c r="OHO5" s="174"/>
      <c r="OHP5" s="174"/>
      <c r="OHQ5" s="174"/>
      <c r="OHR5" s="174"/>
      <c r="OHS5" s="174"/>
      <c r="OHT5" s="174"/>
      <c r="OHU5" s="174"/>
      <c r="OHV5" s="174"/>
      <c r="OHW5" s="291"/>
      <c r="OHX5" s="291"/>
      <c r="OHY5" s="290"/>
      <c r="OHZ5" s="290"/>
      <c r="OIA5" s="290"/>
      <c r="OIB5" s="290"/>
      <c r="OIC5" s="290"/>
      <c r="OIE5" s="287"/>
      <c r="OIF5" s="287"/>
      <c r="OIG5" s="287"/>
      <c r="OIH5" s="287"/>
      <c r="OII5" s="289"/>
      <c r="OIJ5" s="289"/>
      <c r="OIK5" s="289"/>
      <c r="OIL5" s="289"/>
      <c r="OIM5" s="288"/>
      <c r="OIN5" s="288"/>
      <c r="OIO5" s="174"/>
      <c r="OIP5" s="174"/>
      <c r="OIQ5" s="174"/>
      <c r="OIR5" s="174"/>
      <c r="OIS5" s="174"/>
      <c r="OIT5" s="174"/>
      <c r="OIU5" s="174"/>
      <c r="OIV5" s="174"/>
      <c r="OIW5" s="291"/>
      <c r="OIX5" s="291"/>
      <c r="OIY5" s="290"/>
      <c r="OIZ5" s="290"/>
      <c r="OJA5" s="290"/>
      <c r="OJB5" s="290"/>
      <c r="OJC5" s="290"/>
      <c r="OJE5" s="287"/>
      <c r="OJF5" s="287"/>
      <c r="OJG5" s="287"/>
      <c r="OJH5" s="287"/>
      <c r="OJI5" s="289"/>
      <c r="OJJ5" s="289"/>
      <c r="OJK5" s="289"/>
      <c r="OJL5" s="289"/>
      <c r="OJM5" s="288"/>
      <c r="OJN5" s="288"/>
      <c r="OJO5" s="174"/>
      <c r="OJP5" s="174"/>
      <c r="OJQ5" s="174"/>
      <c r="OJR5" s="174"/>
      <c r="OJS5" s="174"/>
      <c r="OJT5" s="174"/>
      <c r="OJU5" s="174"/>
      <c r="OJV5" s="174"/>
      <c r="OJW5" s="291"/>
      <c r="OJX5" s="291"/>
      <c r="OJY5" s="290"/>
      <c r="OJZ5" s="290"/>
      <c r="OKA5" s="290"/>
      <c r="OKB5" s="290"/>
      <c r="OKC5" s="290"/>
      <c r="OKE5" s="287"/>
      <c r="OKF5" s="287"/>
      <c r="OKG5" s="287"/>
      <c r="OKH5" s="287"/>
      <c r="OKI5" s="289"/>
      <c r="OKJ5" s="289"/>
      <c r="OKK5" s="289"/>
      <c r="OKL5" s="289"/>
      <c r="OKM5" s="288"/>
      <c r="OKN5" s="288"/>
      <c r="OKO5" s="174"/>
      <c r="OKP5" s="174"/>
      <c r="OKQ5" s="174"/>
      <c r="OKR5" s="174"/>
      <c r="OKS5" s="174"/>
      <c r="OKT5" s="174"/>
      <c r="OKU5" s="174"/>
      <c r="OKV5" s="174"/>
      <c r="OKW5" s="291"/>
      <c r="OKX5" s="291"/>
      <c r="OKY5" s="290"/>
      <c r="OKZ5" s="290"/>
      <c r="OLA5" s="290"/>
      <c r="OLB5" s="290"/>
      <c r="OLC5" s="290"/>
      <c r="OLE5" s="287"/>
      <c r="OLF5" s="287"/>
      <c r="OLG5" s="287"/>
      <c r="OLH5" s="287"/>
      <c r="OLI5" s="289"/>
      <c r="OLJ5" s="289"/>
      <c r="OLK5" s="289"/>
      <c r="OLL5" s="289"/>
      <c r="OLM5" s="288"/>
      <c r="OLN5" s="288"/>
      <c r="OLO5" s="174"/>
      <c r="OLP5" s="174"/>
      <c r="OLQ5" s="174"/>
      <c r="OLR5" s="174"/>
      <c r="OLS5" s="174"/>
      <c r="OLT5" s="174"/>
      <c r="OLU5" s="174"/>
      <c r="OLV5" s="174"/>
      <c r="OLW5" s="291"/>
      <c r="OLX5" s="291"/>
      <c r="OLY5" s="290"/>
      <c r="OLZ5" s="290"/>
      <c r="OMA5" s="290"/>
      <c r="OMB5" s="290"/>
      <c r="OMC5" s="290"/>
      <c r="OME5" s="287"/>
      <c r="OMF5" s="287"/>
      <c r="OMG5" s="287"/>
      <c r="OMH5" s="287"/>
      <c r="OMI5" s="289"/>
      <c r="OMJ5" s="289"/>
      <c r="OMK5" s="289"/>
      <c r="OML5" s="289"/>
      <c r="OMM5" s="288"/>
      <c r="OMN5" s="288"/>
      <c r="OMO5" s="174"/>
      <c r="OMP5" s="174"/>
      <c r="OMQ5" s="174"/>
      <c r="OMR5" s="174"/>
      <c r="OMS5" s="174"/>
      <c r="OMT5" s="174"/>
      <c r="OMU5" s="174"/>
      <c r="OMV5" s="174"/>
      <c r="OMW5" s="291"/>
      <c r="OMX5" s="291"/>
      <c r="OMY5" s="290"/>
      <c r="OMZ5" s="290"/>
      <c r="ONA5" s="290"/>
      <c r="ONB5" s="290"/>
      <c r="ONC5" s="290"/>
      <c r="ONE5" s="287"/>
      <c r="ONF5" s="287"/>
      <c r="ONG5" s="287"/>
      <c r="ONH5" s="287"/>
      <c r="ONI5" s="289"/>
      <c r="ONJ5" s="289"/>
      <c r="ONK5" s="289"/>
      <c r="ONL5" s="289"/>
      <c r="ONM5" s="288"/>
      <c r="ONN5" s="288"/>
      <c r="ONO5" s="174"/>
      <c r="ONP5" s="174"/>
      <c r="ONQ5" s="174"/>
      <c r="ONR5" s="174"/>
      <c r="ONS5" s="174"/>
      <c r="ONT5" s="174"/>
      <c r="ONU5" s="174"/>
      <c r="ONV5" s="174"/>
      <c r="ONW5" s="291"/>
      <c r="ONX5" s="291"/>
      <c r="ONY5" s="290"/>
      <c r="ONZ5" s="290"/>
      <c r="OOA5" s="290"/>
      <c r="OOB5" s="290"/>
      <c r="OOC5" s="290"/>
      <c r="OOE5" s="287"/>
      <c r="OOF5" s="287"/>
      <c r="OOG5" s="287"/>
      <c r="OOH5" s="287"/>
      <c r="OOI5" s="289"/>
      <c r="OOJ5" s="289"/>
      <c r="OOK5" s="289"/>
      <c r="OOL5" s="289"/>
      <c r="OOM5" s="288"/>
      <c r="OON5" s="288"/>
      <c r="OOO5" s="174"/>
      <c r="OOP5" s="174"/>
      <c r="OOQ5" s="174"/>
      <c r="OOR5" s="174"/>
      <c r="OOS5" s="174"/>
      <c r="OOT5" s="174"/>
      <c r="OOU5" s="174"/>
      <c r="OOV5" s="174"/>
      <c r="OOW5" s="291"/>
      <c r="OOX5" s="291"/>
      <c r="OOY5" s="290"/>
      <c r="OOZ5" s="290"/>
      <c r="OPA5" s="290"/>
      <c r="OPB5" s="290"/>
      <c r="OPC5" s="290"/>
      <c r="OPE5" s="287"/>
      <c r="OPF5" s="287"/>
      <c r="OPG5" s="287"/>
      <c r="OPH5" s="287"/>
      <c r="OPI5" s="289"/>
      <c r="OPJ5" s="289"/>
      <c r="OPK5" s="289"/>
      <c r="OPL5" s="289"/>
      <c r="OPM5" s="288"/>
      <c r="OPN5" s="288"/>
      <c r="OPO5" s="174"/>
      <c r="OPP5" s="174"/>
      <c r="OPQ5" s="174"/>
      <c r="OPR5" s="174"/>
      <c r="OPS5" s="174"/>
      <c r="OPT5" s="174"/>
      <c r="OPU5" s="174"/>
      <c r="OPV5" s="174"/>
      <c r="OPW5" s="291"/>
      <c r="OPX5" s="291"/>
      <c r="OPY5" s="290"/>
      <c r="OPZ5" s="290"/>
      <c r="OQA5" s="290"/>
      <c r="OQB5" s="290"/>
      <c r="OQC5" s="290"/>
      <c r="OQE5" s="287"/>
      <c r="OQF5" s="287"/>
      <c r="OQG5" s="287"/>
      <c r="OQH5" s="287"/>
      <c r="OQI5" s="289"/>
      <c r="OQJ5" s="289"/>
      <c r="OQK5" s="289"/>
      <c r="OQL5" s="289"/>
      <c r="OQM5" s="288"/>
      <c r="OQN5" s="288"/>
      <c r="OQO5" s="174"/>
      <c r="OQP5" s="174"/>
      <c r="OQQ5" s="174"/>
      <c r="OQR5" s="174"/>
      <c r="OQS5" s="174"/>
      <c r="OQT5" s="174"/>
      <c r="OQU5" s="174"/>
      <c r="OQV5" s="174"/>
      <c r="OQW5" s="291"/>
      <c r="OQX5" s="291"/>
      <c r="OQY5" s="290"/>
      <c r="OQZ5" s="290"/>
      <c r="ORA5" s="290"/>
      <c r="ORB5" s="290"/>
      <c r="ORC5" s="290"/>
      <c r="ORE5" s="287"/>
      <c r="ORF5" s="287"/>
      <c r="ORG5" s="287"/>
      <c r="ORH5" s="287"/>
      <c r="ORI5" s="289"/>
      <c r="ORJ5" s="289"/>
      <c r="ORK5" s="289"/>
      <c r="ORL5" s="289"/>
      <c r="ORM5" s="288"/>
      <c r="ORN5" s="288"/>
      <c r="ORO5" s="174"/>
      <c r="ORP5" s="174"/>
      <c r="ORQ5" s="174"/>
      <c r="ORR5" s="174"/>
      <c r="ORS5" s="174"/>
      <c r="ORT5" s="174"/>
      <c r="ORU5" s="174"/>
      <c r="ORV5" s="174"/>
      <c r="ORW5" s="291"/>
      <c r="ORX5" s="291"/>
      <c r="ORY5" s="290"/>
      <c r="ORZ5" s="290"/>
      <c r="OSA5" s="290"/>
      <c r="OSB5" s="290"/>
      <c r="OSC5" s="290"/>
      <c r="OSE5" s="287"/>
      <c r="OSF5" s="287"/>
      <c r="OSG5" s="287"/>
      <c r="OSH5" s="287"/>
      <c r="OSI5" s="289"/>
      <c r="OSJ5" s="289"/>
      <c r="OSK5" s="289"/>
      <c r="OSL5" s="289"/>
      <c r="OSM5" s="288"/>
      <c r="OSN5" s="288"/>
      <c r="OSO5" s="174"/>
      <c r="OSP5" s="174"/>
      <c r="OSQ5" s="174"/>
      <c r="OSR5" s="174"/>
      <c r="OSS5" s="174"/>
      <c r="OST5" s="174"/>
      <c r="OSU5" s="174"/>
      <c r="OSV5" s="174"/>
      <c r="OSW5" s="291"/>
      <c r="OSX5" s="291"/>
      <c r="OSY5" s="290"/>
      <c r="OSZ5" s="290"/>
      <c r="OTA5" s="290"/>
      <c r="OTB5" s="290"/>
      <c r="OTC5" s="290"/>
      <c r="OTE5" s="287"/>
      <c r="OTF5" s="287"/>
      <c r="OTG5" s="287"/>
      <c r="OTH5" s="287"/>
      <c r="OTI5" s="289"/>
      <c r="OTJ5" s="289"/>
      <c r="OTK5" s="289"/>
      <c r="OTL5" s="289"/>
      <c r="OTM5" s="288"/>
      <c r="OTN5" s="288"/>
      <c r="OTO5" s="174"/>
      <c r="OTP5" s="174"/>
      <c r="OTQ5" s="174"/>
      <c r="OTR5" s="174"/>
      <c r="OTS5" s="174"/>
      <c r="OTT5" s="174"/>
      <c r="OTU5" s="174"/>
      <c r="OTV5" s="174"/>
      <c r="OTW5" s="291"/>
      <c r="OTX5" s="291"/>
      <c r="OTY5" s="290"/>
      <c r="OTZ5" s="290"/>
      <c r="OUA5" s="290"/>
      <c r="OUB5" s="290"/>
      <c r="OUC5" s="290"/>
      <c r="OUE5" s="287"/>
      <c r="OUF5" s="287"/>
      <c r="OUG5" s="287"/>
      <c r="OUH5" s="287"/>
      <c r="OUI5" s="289"/>
      <c r="OUJ5" s="289"/>
      <c r="OUK5" s="289"/>
      <c r="OUL5" s="289"/>
      <c r="OUM5" s="288"/>
      <c r="OUN5" s="288"/>
      <c r="OUO5" s="174"/>
      <c r="OUP5" s="174"/>
      <c r="OUQ5" s="174"/>
      <c r="OUR5" s="174"/>
      <c r="OUS5" s="174"/>
      <c r="OUT5" s="174"/>
      <c r="OUU5" s="174"/>
      <c r="OUV5" s="174"/>
      <c r="OUW5" s="291"/>
      <c r="OUX5" s="291"/>
      <c r="OUY5" s="290"/>
      <c r="OUZ5" s="290"/>
      <c r="OVA5" s="290"/>
      <c r="OVB5" s="290"/>
      <c r="OVC5" s="290"/>
      <c r="OVE5" s="287"/>
      <c r="OVF5" s="287"/>
      <c r="OVG5" s="287"/>
      <c r="OVH5" s="287"/>
      <c r="OVI5" s="289"/>
      <c r="OVJ5" s="289"/>
      <c r="OVK5" s="289"/>
      <c r="OVL5" s="289"/>
      <c r="OVM5" s="288"/>
      <c r="OVN5" s="288"/>
      <c r="OVO5" s="174"/>
      <c r="OVP5" s="174"/>
      <c r="OVQ5" s="174"/>
      <c r="OVR5" s="174"/>
      <c r="OVS5" s="174"/>
      <c r="OVT5" s="174"/>
      <c r="OVU5" s="174"/>
      <c r="OVV5" s="174"/>
      <c r="OVW5" s="291"/>
      <c r="OVX5" s="291"/>
      <c r="OVY5" s="290"/>
      <c r="OVZ5" s="290"/>
      <c r="OWA5" s="290"/>
      <c r="OWB5" s="290"/>
      <c r="OWC5" s="290"/>
      <c r="OWE5" s="287"/>
      <c r="OWF5" s="287"/>
      <c r="OWG5" s="287"/>
      <c r="OWH5" s="287"/>
      <c r="OWI5" s="289"/>
      <c r="OWJ5" s="289"/>
      <c r="OWK5" s="289"/>
      <c r="OWL5" s="289"/>
      <c r="OWM5" s="288"/>
      <c r="OWN5" s="288"/>
      <c r="OWO5" s="174"/>
      <c r="OWP5" s="174"/>
      <c r="OWQ5" s="174"/>
      <c r="OWR5" s="174"/>
      <c r="OWS5" s="174"/>
      <c r="OWT5" s="174"/>
      <c r="OWU5" s="174"/>
      <c r="OWV5" s="174"/>
      <c r="OWW5" s="291"/>
      <c r="OWX5" s="291"/>
      <c r="OWY5" s="290"/>
      <c r="OWZ5" s="290"/>
      <c r="OXA5" s="290"/>
      <c r="OXB5" s="290"/>
      <c r="OXC5" s="290"/>
      <c r="OXE5" s="287"/>
      <c r="OXF5" s="287"/>
      <c r="OXG5" s="287"/>
      <c r="OXH5" s="287"/>
      <c r="OXI5" s="289"/>
      <c r="OXJ5" s="289"/>
      <c r="OXK5" s="289"/>
      <c r="OXL5" s="289"/>
      <c r="OXM5" s="288"/>
      <c r="OXN5" s="288"/>
      <c r="OXO5" s="174"/>
      <c r="OXP5" s="174"/>
      <c r="OXQ5" s="174"/>
      <c r="OXR5" s="174"/>
      <c r="OXS5" s="174"/>
      <c r="OXT5" s="174"/>
      <c r="OXU5" s="174"/>
      <c r="OXV5" s="174"/>
      <c r="OXW5" s="291"/>
      <c r="OXX5" s="291"/>
      <c r="OXY5" s="290"/>
      <c r="OXZ5" s="290"/>
      <c r="OYA5" s="290"/>
      <c r="OYB5" s="290"/>
      <c r="OYC5" s="290"/>
      <c r="OYE5" s="287"/>
      <c r="OYF5" s="287"/>
      <c r="OYG5" s="287"/>
      <c r="OYH5" s="287"/>
      <c r="OYI5" s="289"/>
      <c r="OYJ5" s="289"/>
      <c r="OYK5" s="289"/>
      <c r="OYL5" s="289"/>
      <c r="OYM5" s="288"/>
      <c r="OYN5" s="288"/>
      <c r="OYO5" s="174"/>
      <c r="OYP5" s="174"/>
      <c r="OYQ5" s="174"/>
      <c r="OYR5" s="174"/>
      <c r="OYS5" s="174"/>
      <c r="OYT5" s="174"/>
      <c r="OYU5" s="174"/>
      <c r="OYV5" s="174"/>
      <c r="OYW5" s="291"/>
      <c r="OYX5" s="291"/>
      <c r="OYY5" s="290"/>
      <c r="OYZ5" s="290"/>
      <c r="OZA5" s="290"/>
      <c r="OZB5" s="290"/>
      <c r="OZC5" s="290"/>
      <c r="OZE5" s="287"/>
      <c r="OZF5" s="287"/>
      <c r="OZG5" s="287"/>
      <c r="OZH5" s="287"/>
      <c r="OZI5" s="289"/>
      <c r="OZJ5" s="289"/>
      <c r="OZK5" s="289"/>
      <c r="OZL5" s="289"/>
      <c r="OZM5" s="288"/>
      <c r="OZN5" s="288"/>
      <c r="OZO5" s="174"/>
      <c r="OZP5" s="174"/>
      <c r="OZQ5" s="174"/>
      <c r="OZR5" s="174"/>
      <c r="OZS5" s="174"/>
      <c r="OZT5" s="174"/>
      <c r="OZU5" s="174"/>
      <c r="OZV5" s="174"/>
      <c r="OZW5" s="291"/>
      <c r="OZX5" s="291"/>
      <c r="OZY5" s="290"/>
      <c r="OZZ5" s="290"/>
      <c r="PAA5" s="290"/>
      <c r="PAB5" s="290"/>
      <c r="PAC5" s="290"/>
      <c r="PAE5" s="287"/>
      <c r="PAF5" s="287"/>
      <c r="PAG5" s="287"/>
      <c r="PAH5" s="287"/>
      <c r="PAI5" s="289"/>
      <c r="PAJ5" s="289"/>
      <c r="PAK5" s="289"/>
      <c r="PAL5" s="289"/>
      <c r="PAM5" s="288"/>
      <c r="PAN5" s="288"/>
      <c r="PAO5" s="174"/>
      <c r="PAP5" s="174"/>
      <c r="PAQ5" s="174"/>
      <c r="PAR5" s="174"/>
      <c r="PAS5" s="174"/>
      <c r="PAT5" s="174"/>
      <c r="PAU5" s="174"/>
      <c r="PAV5" s="174"/>
      <c r="PAW5" s="291"/>
      <c r="PAX5" s="291"/>
      <c r="PAY5" s="290"/>
      <c r="PAZ5" s="290"/>
      <c r="PBA5" s="290"/>
      <c r="PBB5" s="290"/>
      <c r="PBC5" s="290"/>
      <c r="PBE5" s="287"/>
      <c r="PBF5" s="287"/>
      <c r="PBG5" s="287"/>
      <c r="PBH5" s="287"/>
      <c r="PBI5" s="289"/>
      <c r="PBJ5" s="289"/>
      <c r="PBK5" s="289"/>
      <c r="PBL5" s="289"/>
      <c r="PBM5" s="288"/>
      <c r="PBN5" s="288"/>
      <c r="PBO5" s="174"/>
      <c r="PBP5" s="174"/>
      <c r="PBQ5" s="174"/>
      <c r="PBR5" s="174"/>
      <c r="PBS5" s="174"/>
      <c r="PBT5" s="174"/>
      <c r="PBU5" s="174"/>
      <c r="PBV5" s="174"/>
      <c r="PBW5" s="291"/>
      <c r="PBX5" s="291"/>
      <c r="PBY5" s="290"/>
      <c r="PBZ5" s="290"/>
      <c r="PCA5" s="290"/>
      <c r="PCB5" s="290"/>
      <c r="PCC5" s="290"/>
      <c r="PCE5" s="287"/>
      <c r="PCF5" s="287"/>
      <c r="PCG5" s="287"/>
      <c r="PCH5" s="287"/>
      <c r="PCI5" s="289"/>
      <c r="PCJ5" s="289"/>
      <c r="PCK5" s="289"/>
      <c r="PCL5" s="289"/>
      <c r="PCM5" s="288"/>
      <c r="PCN5" s="288"/>
      <c r="PCO5" s="174"/>
      <c r="PCP5" s="174"/>
      <c r="PCQ5" s="174"/>
      <c r="PCR5" s="174"/>
      <c r="PCS5" s="174"/>
      <c r="PCT5" s="174"/>
      <c r="PCU5" s="174"/>
      <c r="PCV5" s="174"/>
      <c r="PCW5" s="291"/>
      <c r="PCX5" s="291"/>
      <c r="PCY5" s="290"/>
      <c r="PCZ5" s="290"/>
      <c r="PDA5" s="290"/>
      <c r="PDB5" s="290"/>
      <c r="PDC5" s="290"/>
      <c r="PDE5" s="287"/>
      <c r="PDF5" s="287"/>
      <c r="PDG5" s="287"/>
      <c r="PDH5" s="287"/>
      <c r="PDI5" s="289"/>
      <c r="PDJ5" s="289"/>
      <c r="PDK5" s="289"/>
      <c r="PDL5" s="289"/>
      <c r="PDM5" s="288"/>
      <c r="PDN5" s="288"/>
      <c r="PDO5" s="174"/>
      <c r="PDP5" s="174"/>
      <c r="PDQ5" s="174"/>
      <c r="PDR5" s="174"/>
      <c r="PDS5" s="174"/>
      <c r="PDT5" s="174"/>
      <c r="PDU5" s="174"/>
      <c r="PDV5" s="174"/>
      <c r="PDW5" s="291"/>
      <c r="PDX5" s="291"/>
      <c r="PDY5" s="290"/>
      <c r="PDZ5" s="290"/>
      <c r="PEA5" s="290"/>
      <c r="PEB5" s="290"/>
      <c r="PEC5" s="290"/>
      <c r="PEE5" s="287"/>
      <c r="PEF5" s="287"/>
      <c r="PEG5" s="287"/>
      <c r="PEH5" s="287"/>
      <c r="PEI5" s="289"/>
      <c r="PEJ5" s="289"/>
      <c r="PEK5" s="289"/>
      <c r="PEL5" s="289"/>
      <c r="PEM5" s="288"/>
      <c r="PEN5" s="288"/>
      <c r="PEO5" s="174"/>
      <c r="PEP5" s="174"/>
      <c r="PEQ5" s="174"/>
      <c r="PER5" s="174"/>
      <c r="PES5" s="174"/>
      <c r="PET5" s="174"/>
      <c r="PEU5" s="174"/>
      <c r="PEV5" s="174"/>
      <c r="PEW5" s="291"/>
      <c r="PEX5" s="291"/>
      <c r="PEY5" s="290"/>
      <c r="PEZ5" s="290"/>
      <c r="PFA5" s="290"/>
      <c r="PFB5" s="290"/>
      <c r="PFC5" s="290"/>
      <c r="PFE5" s="287"/>
      <c r="PFF5" s="287"/>
      <c r="PFG5" s="287"/>
      <c r="PFH5" s="287"/>
      <c r="PFI5" s="289"/>
      <c r="PFJ5" s="289"/>
      <c r="PFK5" s="289"/>
      <c r="PFL5" s="289"/>
      <c r="PFM5" s="288"/>
      <c r="PFN5" s="288"/>
      <c r="PFO5" s="174"/>
      <c r="PFP5" s="174"/>
      <c r="PFQ5" s="174"/>
      <c r="PFR5" s="174"/>
      <c r="PFS5" s="174"/>
      <c r="PFT5" s="174"/>
      <c r="PFU5" s="174"/>
      <c r="PFV5" s="174"/>
      <c r="PFW5" s="291"/>
      <c r="PFX5" s="291"/>
      <c r="PFY5" s="290"/>
      <c r="PFZ5" s="290"/>
      <c r="PGA5" s="290"/>
      <c r="PGB5" s="290"/>
      <c r="PGC5" s="290"/>
      <c r="PGE5" s="287"/>
      <c r="PGF5" s="287"/>
      <c r="PGG5" s="287"/>
      <c r="PGH5" s="287"/>
      <c r="PGI5" s="289"/>
      <c r="PGJ5" s="289"/>
      <c r="PGK5" s="289"/>
      <c r="PGL5" s="289"/>
      <c r="PGM5" s="288"/>
      <c r="PGN5" s="288"/>
      <c r="PGO5" s="174"/>
      <c r="PGP5" s="174"/>
      <c r="PGQ5" s="174"/>
      <c r="PGR5" s="174"/>
      <c r="PGS5" s="174"/>
      <c r="PGT5" s="174"/>
      <c r="PGU5" s="174"/>
      <c r="PGV5" s="174"/>
      <c r="PGW5" s="291"/>
      <c r="PGX5" s="291"/>
      <c r="PGY5" s="290"/>
      <c r="PGZ5" s="290"/>
      <c r="PHA5" s="290"/>
      <c r="PHB5" s="290"/>
      <c r="PHC5" s="290"/>
      <c r="PHE5" s="287"/>
      <c r="PHF5" s="287"/>
      <c r="PHG5" s="287"/>
      <c r="PHH5" s="287"/>
      <c r="PHI5" s="289"/>
      <c r="PHJ5" s="289"/>
      <c r="PHK5" s="289"/>
      <c r="PHL5" s="289"/>
      <c r="PHM5" s="288"/>
      <c r="PHN5" s="288"/>
      <c r="PHO5" s="174"/>
      <c r="PHP5" s="174"/>
      <c r="PHQ5" s="174"/>
      <c r="PHR5" s="174"/>
      <c r="PHS5" s="174"/>
      <c r="PHT5" s="174"/>
      <c r="PHU5" s="174"/>
      <c r="PHV5" s="174"/>
      <c r="PHW5" s="291"/>
      <c r="PHX5" s="291"/>
      <c r="PHY5" s="290"/>
      <c r="PHZ5" s="290"/>
      <c r="PIA5" s="290"/>
      <c r="PIB5" s="290"/>
      <c r="PIC5" s="290"/>
      <c r="PIE5" s="287"/>
      <c r="PIF5" s="287"/>
      <c r="PIG5" s="287"/>
      <c r="PIH5" s="287"/>
      <c r="PII5" s="289"/>
      <c r="PIJ5" s="289"/>
      <c r="PIK5" s="289"/>
      <c r="PIL5" s="289"/>
      <c r="PIM5" s="288"/>
      <c r="PIN5" s="288"/>
      <c r="PIO5" s="174"/>
      <c r="PIP5" s="174"/>
      <c r="PIQ5" s="174"/>
      <c r="PIR5" s="174"/>
      <c r="PIS5" s="174"/>
      <c r="PIT5" s="174"/>
      <c r="PIU5" s="174"/>
      <c r="PIV5" s="174"/>
      <c r="PIW5" s="291"/>
      <c r="PIX5" s="291"/>
      <c r="PIY5" s="290"/>
      <c r="PIZ5" s="290"/>
      <c r="PJA5" s="290"/>
      <c r="PJB5" s="290"/>
      <c r="PJC5" s="290"/>
      <c r="PJE5" s="287"/>
      <c r="PJF5" s="287"/>
      <c r="PJG5" s="287"/>
      <c r="PJH5" s="287"/>
      <c r="PJI5" s="289"/>
      <c r="PJJ5" s="289"/>
      <c r="PJK5" s="289"/>
      <c r="PJL5" s="289"/>
      <c r="PJM5" s="288"/>
      <c r="PJN5" s="288"/>
      <c r="PJO5" s="174"/>
      <c r="PJP5" s="174"/>
      <c r="PJQ5" s="174"/>
      <c r="PJR5" s="174"/>
      <c r="PJS5" s="174"/>
      <c r="PJT5" s="174"/>
      <c r="PJU5" s="174"/>
      <c r="PJV5" s="174"/>
      <c r="PJW5" s="291"/>
      <c r="PJX5" s="291"/>
      <c r="PJY5" s="290"/>
      <c r="PJZ5" s="290"/>
      <c r="PKA5" s="290"/>
      <c r="PKB5" s="290"/>
      <c r="PKC5" s="290"/>
      <c r="PKE5" s="287"/>
      <c r="PKF5" s="287"/>
      <c r="PKG5" s="287"/>
      <c r="PKH5" s="287"/>
      <c r="PKI5" s="289"/>
      <c r="PKJ5" s="289"/>
      <c r="PKK5" s="289"/>
      <c r="PKL5" s="289"/>
      <c r="PKM5" s="288"/>
      <c r="PKN5" s="288"/>
      <c r="PKO5" s="174"/>
      <c r="PKP5" s="174"/>
      <c r="PKQ5" s="174"/>
      <c r="PKR5" s="174"/>
      <c r="PKS5" s="174"/>
      <c r="PKT5" s="174"/>
      <c r="PKU5" s="174"/>
      <c r="PKV5" s="174"/>
      <c r="PKW5" s="291"/>
      <c r="PKX5" s="291"/>
      <c r="PKY5" s="290"/>
      <c r="PKZ5" s="290"/>
      <c r="PLA5" s="290"/>
      <c r="PLB5" s="290"/>
      <c r="PLC5" s="290"/>
      <c r="PLE5" s="287"/>
      <c r="PLF5" s="287"/>
      <c r="PLG5" s="287"/>
      <c r="PLH5" s="287"/>
      <c r="PLI5" s="289"/>
      <c r="PLJ5" s="289"/>
      <c r="PLK5" s="289"/>
      <c r="PLL5" s="289"/>
      <c r="PLM5" s="288"/>
      <c r="PLN5" s="288"/>
      <c r="PLO5" s="174"/>
      <c r="PLP5" s="174"/>
      <c r="PLQ5" s="174"/>
      <c r="PLR5" s="174"/>
      <c r="PLS5" s="174"/>
      <c r="PLT5" s="174"/>
      <c r="PLU5" s="174"/>
      <c r="PLV5" s="174"/>
      <c r="PLW5" s="291"/>
      <c r="PLX5" s="291"/>
      <c r="PLY5" s="290"/>
      <c r="PLZ5" s="290"/>
      <c r="PMA5" s="290"/>
      <c r="PMB5" s="290"/>
      <c r="PMC5" s="290"/>
      <c r="PME5" s="287"/>
      <c r="PMF5" s="287"/>
      <c r="PMG5" s="287"/>
      <c r="PMH5" s="287"/>
      <c r="PMI5" s="289"/>
      <c r="PMJ5" s="289"/>
      <c r="PMK5" s="289"/>
      <c r="PML5" s="289"/>
      <c r="PMM5" s="288"/>
      <c r="PMN5" s="288"/>
      <c r="PMO5" s="174"/>
      <c r="PMP5" s="174"/>
      <c r="PMQ5" s="174"/>
      <c r="PMR5" s="174"/>
      <c r="PMS5" s="174"/>
      <c r="PMT5" s="174"/>
      <c r="PMU5" s="174"/>
      <c r="PMV5" s="174"/>
      <c r="PMW5" s="291"/>
      <c r="PMX5" s="291"/>
      <c r="PMY5" s="290"/>
      <c r="PMZ5" s="290"/>
      <c r="PNA5" s="290"/>
      <c r="PNB5" s="290"/>
      <c r="PNC5" s="290"/>
      <c r="PNE5" s="287"/>
      <c r="PNF5" s="287"/>
      <c r="PNG5" s="287"/>
      <c r="PNH5" s="287"/>
      <c r="PNI5" s="289"/>
      <c r="PNJ5" s="289"/>
      <c r="PNK5" s="289"/>
      <c r="PNL5" s="289"/>
      <c r="PNM5" s="288"/>
      <c r="PNN5" s="288"/>
      <c r="PNO5" s="174"/>
      <c r="PNP5" s="174"/>
      <c r="PNQ5" s="174"/>
      <c r="PNR5" s="174"/>
      <c r="PNS5" s="174"/>
      <c r="PNT5" s="174"/>
      <c r="PNU5" s="174"/>
      <c r="PNV5" s="174"/>
      <c r="PNW5" s="291"/>
      <c r="PNX5" s="291"/>
      <c r="PNY5" s="290"/>
      <c r="PNZ5" s="290"/>
      <c r="POA5" s="290"/>
      <c r="POB5" s="290"/>
      <c r="POC5" s="290"/>
      <c r="POE5" s="287"/>
      <c r="POF5" s="287"/>
      <c r="POG5" s="287"/>
      <c r="POH5" s="287"/>
      <c r="POI5" s="289"/>
      <c r="POJ5" s="289"/>
      <c r="POK5" s="289"/>
      <c r="POL5" s="289"/>
      <c r="POM5" s="288"/>
      <c r="PON5" s="288"/>
      <c r="POO5" s="174"/>
      <c r="POP5" s="174"/>
      <c r="POQ5" s="174"/>
      <c r="POR5" s="174"/>
      <c r="POS5" s="174"/>
      <c r="POT5" s="174"/>
      <c r="POU5" s="174"/>
      <c r="POV5" s="174"/>
      <c r="POW5" s="291"/>
      <c r="POX5" s="291"/>
      <c r="POY5" s="290"/>
      <c r="POZ5" s="290"/>
      <c r="PPA5" s="290"/>
      <c r="PPB5" s="290"/>
      <c r="PPC5" s="290"/>
      <c r="PPE5" s="287"/>
      <c r="PPF5" s="287"/>
      <c r="PPG5" s="287"/>
      <c r="PPH5" s="287"/>
      <c r="PPI5" s="289"/>
      <c r="PPJ5" s="289"/>
      <c r="PPK5" s="289"/>
      <c r="PPL5" s="289"/>
      <c r="PPM5" s="288"/>
      <c r="PPN5" s="288"/>
      <c r="PPO5" s="174"/>
      <c r="PPP5" s="174"/>
      <c r="PPQ5" s="174"/>
      <c r="PPR5" s="174"/>
      <c r="PPS5" s="174"/>
      <c r="PPT5" s="174"/>
      <c r="PPU5" s="174"/>
      <c r="PPV5" s="174"/>
      <c r="PPW5" s="291"/>
      <c r="PPX5" s="291"/>
      <c r="PPY5" s="290"/>
      <c r="PPZ5" s="290"/>
      <c r="PQA5" s="290"/>
      <c r="PQB5" s="290"/>
      <c r="PQC5" s="290"/>
      <c r="PQE5" s="287"/>
      <c r="PQF5" s="287"/>
      <c r="PQG5" s="287"/>
      <c r="PQH5" s="287"/>
      <c r="PQI5" s="289"/>
      <c r="PQJ5" s="289"/>
      <c r="PQK5" s="289"/>
      <c r="PQL5" s="289"/>
      <c r="PQM5" s="288"/>
      <c r="PQN5" s="288"/>
      <c r="PQO5" s="174"/>
      <c r="PQP5" s="174"/>
      <c r="PQQ5" s="174"/>
      <c r="PQR5" s="174"/>
      <c r="PQS5" s="174"/>
      <c r="PQT5" s="174"/>
      <c r="PQU5" s="174"/>
      <c r="PQV5" s="174"/>
      <c r="PQW5" s="291"/>
      <c r="PQX5" s="291"/>
      <c r="PQY5" s="290"/>
      <c r="PQZ5" s="290"/>
      <c r="PRA5" s="290"/>
      <c r="PRB5" s="290"/>
      <c r="PRC5" s="290"/>
      <c r="PRE5" s="287"/>
      <c r="PRF5" s="287"/>
      <c r="PRG5" s="287"/>
      <c r="PRH5" s="287"/>
      <c r="PRI5" s="289"/>
      <c r="PRJ5" s="289"/>
      <c r="PRK5" s="289"/>
      <c r="PRL5" s="289"/>
      <c r="PRM5" s="288"/>
      <c r="PRN5" s="288"/>
      <c r="PRO5" s="174"/>
      <c r="PRP5" s="174"/>
      <c r="PRQ5" s="174"/>
      <c r="PRR5" s="174"/>
      <c r="PRS5" s="174"/>
      <c r="PRT5" s="174"/>
      <c r="PRU5" s="174"/>
      <c r="PRV5" s="174"/>
      <c r="PRW5" s="291"/>
      <c r="PRX5" s="291"/>
      <c r="PRY5" s="290"/>
      <c r="PRZ5" s="290"/>
      <c r="PSA5" s="290"/>
      <c r="PSB5" s="290"/>
      <c r="PSC5" s="290"/>
      <c r="PSE5" s="287"/>
      <c r="PSF5" s="287"/>
      <c r="PSG5" s="287"/>
      <c r="PSH5" s="287"/>
      <c r="PSI5" s="289"/>
      <c r="PSJ5" s="289"/>
      <c r="PSK5" s="289"/>
      <c r="PSL5" s="289"/>
      <c r="PSM5" s="288"/>
      <c r="PSN5" s="288"/>
      <c r="PSO5" s="174"/>
      <c r="PSP5" s="174"/>
      <c r="PSQ5" s="174"/>
      <c r="PSR5" s="174"/>
      <c r="PSS5" s="174"/>
      <c r="PST5" s="174"/>
      <c r="PSU5" s="174"/>
      <c r="PSV5" s="174"/>
      <c r="PSW5" s="291"/>
      <c r="PSX5" s="291"/>
      <c r="PSY5" s="290"/>
      <c r="PSZ5" s="290"/>
      <c r="PTA5" s="290"/>
      <c r="PTB5" s="290"/>
      <c r="PTC5" s="290"/>
      <c r="PTE5" s="287"/>
      <c r="PTF5" s="287"/>
      <c r="PTG5" s="287"/>
      <c r="PTH5" s="287"/>
      <c r="PTI5" s="289"/>
      <c r="PTJ5" s="289"/>
      <c r="PTK5" s="289"/>
      <c r="PTL5" s="289"/>
      <c r="PTM5" s="288"/>
      <c r="PTN5" s="288"/>
      <c r="PTO5" s="174"/>
      <c r="PTP5" s="174"/>
      <c r="PTQ5" s="174"/>
      <c r="PTR5" s="174"/>
      <c r="PTS5" s="174"/>
      <c r="PTT5" s="174"/>
      <c r="PTU5" s="174"/>
      <c r="PTV5" s="174"/>
      <c r="PTW5" s="291"/>
      <c r="PTX5" s="291"/>
      <c r="PTY5" s="290"/>
      <c r="PTZ5" s="290"/>
      <c r="PUA5" s="290"/>
      <c r="PUB5" s="290"/>
      <c r="PUC5" s="290"/>
      <c r="PUE5" s="287"/>
      <c r="PUF5" s="287"/>
      <c r="PUG5" s="287"/>
      <c r="PUH5" s="287"/>
      <c r="PUI5" s="289"/>
      <c r="PUJ5" s="289"/>
      <c r="PUK5" s="289"/>
      <c r="PUL5" s="289"/>
      <c r="PUM5" s="288"/>
      <c r="PUN5" s="288"/>
      <c r="PUO5" s="174"/>
      <c r="PUP5" s="174"/>
      <c r="PUQ5" s="174"/>
      <c r="PUR5" s="174"/>
      <c r="PUS5" s="174"/>
      <c r="PUT5" s="174"/>
      <c r="PUU5" s="174"/>
      <c r="PUV5" s="174"/>
      <c r="PUW5" s="291"/>
      <c r="PUX5" s="291"/>
      <c r="PUY5" s="290"/>
      <c r="PUZ5" s="290"/>
      <c r="PVA5" s="290"/>
      <c r="PVB5" s="290"/>
      <c r="PVC5" s="290"/>
      <c r="PVE5" s="287"/>
      <c r="PVF5" s="287"/>
      <c r="PVG5" s="287"/>
      <c r="PVH5" s="287"/>
      <c r="PVI5" s="289"/>
      <c r="PVJ5" s="289"/>
      <c r="PVK5" s="289"/>
      <c r="PVL5" s="289"/>
      <c r="PVM5" s="288"/>
      <c r="PVN5" s="288"/>
      <c r="PVO5" s="174"/>
      <c r="PVP5" s="174"/>
      <c r="PVQ5" s="174"/>
      <c r="PVR5" s="174"/>
      <c r="PVS5" s="174"/>
      <c r="PVT5" s="174"/>
      <c r="PVU5" s="174"/>
      <c r="PVV5" s="174"/>
      <c r="PVW5" s="291"/>
      <c r="PVX5" s="291"/>
      <c r="PVY5" s="290"/>
      <c r="PVZ5" s="290"/>
      <c r="PWA5" s="290"/>
      <c r="PWB5" s="290"/>
      <c r="PWC5" s="290"/>
      <c r="PWE5" s="287"/>
      <c r="PWF5" s="287"/>
      <c r="PWG5" s="287"/>
      <c r="PWH5" s="287"/>
      <c r="PWI5" s="289"/>
      <c r="PWJ5" s="289"/>
      <c r="PWK5" s="289"/>
      <c r="PWL5" s="289"/>
      <c r="PWM5" s="288"/>
      <c r="PWN5" s="288"/>
      <c r="PWO5" s="174"/>
      <c r="PWP5" s="174"/>
      <c r="PWQ5" s="174"/>
      <c r="PWR5" s="174"/>
      <c r="PWS5" s="174"/>
      <c r="PWT5" s="174"/>
      <c r="PWU5" s="174"/>
      <c r="PWV5" s="174"/>
      <c r="PWW5" s="291"/>
      <c r="PWX5" s="291"/>
      <c r="PWY5" s="290"/>
      <c r="PWZ5" s="290"/>
      <c r="PXA5" s="290"/>
      <c r="PXB5" s="290"/>
      <c r="PXC5" s="290"/>
      <c r="PXE5" s="287"/>
      <c r="PXF5" s="287"/>
      <c r="PXG5" s="287"/>
      <c r="PXH5" s="287"/>
      <c r="PXI5" s="289"/>
      <c r="PXJ5" s="289"/>
      <c r="PXK5" s="289"/>
      <c r="PXL5" s="289"/>
      <c r="PXM5" s="288"/>
      <c r="PXN5" s="288"/>
      <c r="PXO5" s="174"/>
      <c r="PXP5" s="174"/>
      <c r="PXQ5" s="174"/>
      <c r="PXR5" s="174"/>
      <c r="PXS5" s="174"/>
      <c r="PXT5" s="174"/>
      <c r="PXU5" s="174"/>
      <c r="PXV5" s="174"/>
      <c r="PXW5" s="291"/>
      <c r="PXX5" s="291"/>
      <c r="PXY5" s="290"/>
      <c r="PXZ5" s="290"/>
      <c r="PYA5" s="290"/>
      <c r="PYB5" s="290"/>
      <c r="PYC5" s="290"/>
      <c r="PYE5" s="287"/>
      <c r="PYF5" s="287"/>
      <c r="PYG5" s="287"/>
      <c r="PYH5" s="287"/>
      <c r="PYI5" s="289"/>
      <c r="PYJ5" s="289"/>
      <c r="PYK5" s="289"/>
      <c r="PYL5" s="289"/>
      <c r="PYM5" s="288"/>
      <c r="PYN5" s="288"/>
      <c r="PYO5" s="174"/>
      <c r="PYP5" s="174"/>
      <c r="PYQ5" s="174"/>
      <c r="PYR5" s="174"/>
      <c r="PYS5" s="174"/>
      <c r="PYT5" s="174"/>
      <c r="PYU5" s="174"/>
      <c r="PYV5" s="174"/>
      <c r="PYW5" s="291"/>
      <c r="PYX5" s="291"/>
      <c r="PYY5" s="290"/>
      <c r="PYZ5" s="290"/>
      <c r="PZA5" s="290"/>
      <c r="PZB5" s="290"/>
      <c r="PZC5" s="290"/>
      <c r="PZE5" s="287"/>
      <c r="PZF5" s="287"/>
      <c r="PZG5" s="287"/>
      <c r="PZH5" s="287"/>
      <c r="PZI5" s="289"/>
      <c r="PZJ5" s="289"/>
      <c r="PZK5" s="289"/>
      <c r="PZL5" s="289"/>
      <c r="PZM5" s="288"/>
      <c r="PZN5" s="288"/>
      <c r="PZO5" s="174"/>
      <c r="PZP5" s="174"/>
      <c r="PZQ5" s="174"/>
      <c r="PZR5" s="174"/>
      <c r="PZS5" s="174"/>
      <c r="PZT5" s="174"/>
      <c r="PZU5" s="174"/>
      <c r="PZV5" s="174"/>
      <c r="PZW5" s="291"/>
      <c r="PZX5" s="291"/>
      <c r="PZY5" s="290"/>
      <c r="PZZ5" s="290"/>
      <c r="QAA5" s="290"/>
      <c r="QAB5" s="290"/>
      <c r="QAC5" s="290"/>
      <c r="QAE5" s="287"/>
      <c r="QAF5" s="287"/>
      <c r="QAG5" s="287"/>
      <c r="QAH5" s="287"/>
      <c r="QAI5" s="289"/>
      <c r="QAJ5" s="289"/>
      <c r="QAK5" s="289"/>
      <c r="QAL5" s="289"/>
      <c r="QAM5" s="288"/>
      <c r="QAN5" s="288"/>
      <c r="QAO5" s="174"/>
      <c r="QAP5" s="174"/>
      <c r="QAQ5" s="174"/>
      <c r="QAR5" s="174"/>
      <c r="QAS5" s="174"/>
      <c r="QAT5" s="174"/>
      <c r="QAU5" s="174"/>
      <c r="QAV5" s="174"/>
      <c r="QAW5" s="291"/>
      <c r="QAX5" s="291"/>
      <c r="QAY5" s="290"/>
      <c r="QAZ5" s="290"/>
      <c r="QBA5" s="290"/>
      <c r="QBB5" s="290"/>
      <c r="QBC5" s="290"/>
      <c r="QBE5" s="287"/>
      <c r="QBF5" s="287"/>
      <c r="QBG5" s="287"/>
      <c r="QBH5" s="287"/>
      <c r="QBI5" s="289"/>
      <c r="QBJ5" s="289"/>
      <c r="QBK5" s="289"/>
      <c r="QBL5" s="289"/>
      <c r="QBM5" s="288"/>
      <c r="QBN5" s="288"/>
      <c r="QBO5" s="174"/>
      <c r="QBP5" s="174"/>
      <c r="QBQ5" s="174"/>
      <c r="QBR5" s="174"/>
      <c r="QBS5" s="174"/>
      <c r="QBT5" s="174"/>
      <c r="QBU5" s="174"/>
      <c r="QBV5" s="174"/>
      <c r="QBW5" s="291"/>
      <c r="QBX5" s="291"/>
      <c r="QBY5" s="290"/>
      <c r="QBZ5" s="290"/>
      <c r="QCA5" s="290"/>
      <c r="QCB5" s="290"/>
      <c r="QCC5" s="290"/>
      <c r="QCE5" s="287"/>
      <c r="QCF5" s="287"/>
      <c r="QCG5" s="287"/>
      <c r="QCH5" s="287"/>
      <c r="QCI5" s="289"/>
      <c r="QCJ5" s="289"/>
      <c r="QCK5" s="289"/>
      <c r="QCL5" s="289"/>
      <c r="QCM5" s="288"/>
      <c r="QCN5" s="288"/>
      <c r="QCO5" s="174"/>
      <c r="QCP5" s="174"/>
      <c r="QCQ5" s="174"/>
      <c r="QCR5" s="174"/>
      <c r="QCS5" s="174"/>
      <c r="QCT5" s="174"/>
      <c r="QCU5" s="174"/>
      <c r="QCV5" s="174"/>
      <c r="QCW5" s="291"/>
      <c r="QCX5" s="291"/>
      <c r="QCY5" s="290"/>
      <c r="QCZ5" s="290"/>
      <c r="QDA5" s="290"/>
      <c r="QDB5" s="290"/>
      <c r="QDC5" s="290"/>
      <c r="QDE5" s="287"/>
      <c r="QDF5" s="287"/>
      <c r="QDG5" s="287"/>
      <c r="QDH5" s="287"/>
      <c r="QDI5" s="289"/>
      <c r="QDJ5" s="289"/>
      <c r="QDK5" s="289"/>
      <c r="QDL5" s="289"/>
      <c r="QDM5" s="288"/>
      <c r="QDN5" s="288"/>
      <c r="QDO5" s="174"/>
      <c r="QDP5" s="174"/>
      <c r="QDQ5" s="174"/>
      <c r="QDR5" s="174"/>
      <c r="QDS5" s="174"/>
      <c r="QDT5" s="174"/>
      <c r="QDU5" s="174"/>
      <c r="QDV5" s="174"/>
      <c r="QDW5" s="291"/>
      <c r="QDX5" s="291"/>
      <c r="QDY5" s="290"/>
      <c r="QDZ5" s="290"/>
      <c r="QEA5" s="290"/>
      <c r="QEB5" s="290"/>
      <c r="QEC5" s="290"/>
      <c r="QEE5" s="287"/>
      <c r="QEF5" s="287"/>
      <c r="QEG5" s="287"/>
      <c r="QEH5" s="287"/>
      <c r="QEI5" s="289"/>
      <c r="QEJ5" s="289"/>
      <c r="QEK5" s="289"/>
      <c r="QEL5" s="289"/>
      <c r="QEM5" s="288"/>
      <c r="QEN5" s="288"/>
      <c r="QEO5" s="174"/>
      <c r="QEP5" s="174"/>
      <c r="QEQ5" s="174"/>
      <c r="QER5" s="174"/>
      <c r="QES5" s="174"/>
      <c r="QET5" s="174"/>
      <c r="QEU5" s="174"/>
      <c r="QEV5" s="174"/>
      <c r="QEW5" s="291"/>
      <c r="QEX5" s="291"/>
      <c r="QEY5" s="290"/>
      <c r="QEZ5" s="290"/>
      <c r="QFA5" s="290"/>
      <c r="QFB5" s="290"/>
      <c r="QFC5" s="290"/>
      <c r="QFE5" s="287"/>
      <c r="QFF5" s="287"/>
      <c r="QFG5" s="287"/>
      <c r="QFH5" s="287"/>
      <c r="QFI5" s="289"/>
      <c r="QFJ5" s="289"/>
      <c r="QFK5" s="289"/>
      <c r="QFL5" s="289"/>
      <c r="QFM5" s="288"/>
      <c r="QFN5" s="288"/>
      <c r="QFO5" s="174"/>
      <c r="QFP5" s="174"/>
      <c r="QFQ5" s="174"/>
      <c r="QFR5" s="174"/>
      <c r="QFS5" s="174"/>
      <c r="QFT5" s="174"/>
      <c r="QFU5" s="174"/>
      <c r="QFV5" s="174"/>
      <c r="QFW5" s="291"/>
      <c r="QFX5" s="291"/>
      <c r="QFY5" s="290"/>
      <c r="QFZ5" s="290"/>
      <c r="QGA5" s="290"/>
      <c r="QGB5" s="290"/>
      <c r="QGC5" s="290"/>
      <c r="QGE5" s="287"/>
      <c r="QGF5" s="287"/>
      <c r="QGG5" s="287"/>
      <c r="QGH5" s="287"/>
      <c r="QGI5" s="289"/>
      <c r="QGJ5" s="289"/>
      <c r="QGK5" s="289"/>
      <c r="QGL5" s="289"/>
      <c r="QGM5" s="288"/>
      <c r="QGN5" s="288"/>
      <c r="QGO5" s="174"/>
      <c r="QGP5" s="174"/>
      <c r="QGQ5" s="174"/>
      <c r="QGR5" s="174"/>
      <c r="QGS5" s="174"/>
      <c r="QGT5" s="174"/>
      <c r="QGU5" s="174"/>
      <c r="QGV5" s="174"/>
      <c r="QGW5" s="291"/>
      <c r="QGX5" s="291"/>
      <c r="QGY5" s="290"/>
      <c r="QGZ5" s="290"/>
      <c r="QHA5" s="290"/>
      <c r="QHB5" s="290"/>
      <c r="QHC5" s="290"/>
      <c r="QHE5" s="287"/>
      <c r="QHF5" s="287"/>
      <c r="QHG5" s="287"/>
      <c r="QHH5" s="287"/>
      <c r="QHI5" s="289"/>
      <c r="QHJ5" s="289"/>
      <c r="QHK5" s="289"/>
      <c r="QHL5" s="289"/>
      <c r="QHM5" s="288"/>
      <c r="QHN5" s="288"/>
      <c r="QHO5" s="174"/>
      <c r="QHP5" s="174"/>
      <c r="QHQ5" s="174"/>
      <c r="QHR5" s="174"/>
      <c r="QHS5" s="174"/>
      <c r="QHT5" s="174"/>
      <c r="QHU5" s="174"/>
      <c r="QHV5" s="174"/>
      <c r="QHW5" s="291"/>
      <c r="QHX5" s="291"/>
      <c r="QHY5" s="290"/>
      <c r="QHZ5" s="290"/>
      <c r="QIA5" s="290"/>
      <c r="QIB5" s="290"/>
      <c r="QIC5" s="290"/>
      <c r="QIE5" s="287"/>
      <c r="QIF5" s="287"/>
      <c r="QIG5" s="287"/>
      <c r="QIH5" s="287"/>
      <c r="QII5" s="289"/>
      <c r="QIJ5" s="289"/>
      <c r="QIK5" s="289"/>
      <c r="QIL5" s="289"/>
      <c r="QIM5" s="288"/>
      <c r="QIN5" s="288"/>
      <c r="QIO5" s="174"/>
      <c r="QIP5" s="174"/>
      <c r="QIQ5" s="174"/>
      <c r="QIR5" s="174"/>
      <c r="QIS5" s="174"/>
      <c r="QIT5" s="174"/>
      <c r="QIU5" s="174"/>
      <c r="QIV5" s="174"/>
      <c r="QIW5" s="291"/>
      <c r="QIX5" s="291"/>
      <c r="QIY5" s="290"/>
      <c r="QIZ5" s="290"/>
      <c r="QJA5" s="290"/>
      <c r="QJB5" s="290"/>
      <c r="QJC5" s="290"/>
      <c r="QJE5" s="287"/>
      <c r="QJF5" s="287"/>
      <c r="QJG5" s="287"/>
      <c r="QJH5" s="287"/>
      <c r="QJI5" s="289"/>
      <c r="QJJ5" s="289"/>
      <c r="QJK5" s="289"/>
      <c r="QJL5" s="289"/>
      <c r="QJM5" s="288"/>
      <c r="QJN5" s="288"/>
      <c r="QJO5" s="174"/>
      <c r="QJP5" s="174"/>
      <c r="QJQ5" s="174"/>
      <c r="QJR5" s="174"/>
      <c r="QJS5" s="174"/>
      <c r="QJT5" s="174"/>
      <c r="QJU5" s="174"/>
      <c r="QJV5" s="174"/>
      <c r="QJW5" s="291"/>
      <c r="QJX5" s="291"/>
      <c r="QJY5" s="290"/>
      <c r="QJZ5" s="290"/>
      <c r="QKA5" s="290"/>
      <c r="QKB5" s="290"/>
      <c r="QKC5" s="290"/>
      <c r="QKE5" s="287"/>
      <c r="QKF5" s="287"/>
      <c r="QKG5" s="287"/>
      <c r="QKH5" s="287"/>
      <c r="QKI5" s="289"/>
      <c r="QKJ5" s="289"/>
      <c r="QKK5" s="289"/>
      <c r="QKL5" s="289"/>
      <c r="QKM5" s="288"/>
      <c r="QKN5" s="288"/>
      <c r="QKO5" s="174"/>
      <c r="QKP5" s="174"/>
      <c r="QKQ5" s="174"/>
      <c r="QKR5" s="174"/>
      <c r="QKS5" s="174"/>
      <c r="QKT5" s="174"/>
      <c r="QKU5" s="174"/>
      <c r="QKV5" s="174"/>
      <c r="QKW5" s="291"/>
      <c r="QKX5" s="291"/>
      <c r="QKY5" s="290"/>
      <c r="QKZ5" s="290"/>
      <c r="QLA5" s="290"/>
      <c r="QLB5" s="290"/>
      <c r="QLC5" s="290"/>
      <c r="QLE5" s="287"/>
      <c r="QLF5" s="287"/>
      <c r="QLG5" s="287"/>
      <c r="QLH5" s="287"/>
      <c r="QLI5" s="289"/>
      <c r="QLJ5" s="289"/>
      <c r="QLK5" s="289"/>
      <c r="QLL5" s="289"/>
      <c r="QLM5" s="288"/>
      <c r="QLN5" s="288"/>
      <c r="QLO5" s="174"/>
      <c r="QLP5" s="174"/>
      <c r="QLQ5" s="174"/>
      <c r="QLR5" s="174"/>
      <c r="QLS5" s="174"/>
      <c r="QLT5" s="174"/>
      <c r="QLU5" s="174"/>
      <c r="QLV5" s="174"/>
      <c r="QLW5" s="291"/>
      <c r="QLX5" s="291"/>
      <c r="QLY5" s="290"/>
      <c r="QLZ5" s="290"/>
      <c r="QMA5" s="290"/>
      <c r="QMB5" s="290"/>
      <c r="QMC5" s="290"/>
      <c r="QME5" s="287"/>
      <c r="QMF5" s="287"/>
      <c r="QMG5" s="287"/>
      <c r="QMH5" s="287"/>
      <c r="QMI5" s="289"/>
      <c r="QMJ5" s="289"/>
      <c r="QMK5" s="289"/>
      <c r="QML5" s="289"/>
      <c r="QMM5" s="288"/>
      <c r="QMN5" s="288"/>
      <c r="QMO5" s="174"/>
      <c r="QMP5" s="174"/>
      <c r="QMQ5" s="174"/>
      <c r="QMR5" s="174"/>
      <c r="QMS5" s="174"/>
      <c r="QMT5" s="174"/>
      <c r="QMU5" s="174"/>
      <c r="QMV5" s="174"/>
      <c r="QMW5" s="291"/>
      <c r="QMX5" s="291"/>
      <c r="QMY5" s="290"/>
      <c r="QMZ5" s="290"/>
      <c r="QNA5" s="290"/>
      <c r="QNB5" s="290"/>
      <c r="QNC5" s="290"/>
      <c r="QNE5" s="287"/>
      <c r="QNF5" s="287"/>
      <c r="QNG5" s="287"/>
      <c r="QNH5" s="287"/>
      <c r="QNI5" s="289"/>
      <c r="QNJ5" s="289"/>
      <c r="QNK5" s="289"/>
      <c r="QNL5" s="289"/>
      <c r="QNM5" s="288"/>
      <c r="QNN5" s="288"/>
      <c r="QNO5" s="174"/>
      <c r="QNP5" s="174"/>
      <c r="QNQ5" s="174"/>
      <c r="QNR5" s="174"/>
      <c r="QNS5" s="174"/>
      <c r="QNT5" s="174"/>
      <c r="QNU5" s="174"/>
      <c r="QNV5" s="174"/>
      <c r="QNW5" s="291"/>
      <c r="QNX5" s="291"/>
      <c r="QNY5" s="290"/>
      <c r="QNZ5" s="290"/>
      <c r="QOA5" s="290"/>
      <c r="QOB5" s="290"/>
      <c r="QOC5" s="290"/>
      <c r="QOE5" s="287"/>
      <c r="QOF5" s="287"/>
      <c r="QOG5" s="287"/>
      <c r="QOH5" s="287"/>
      <c r="QOI5" s="289"/>
      <c r="QOJ5" s="289"/>
      <c r="QOK5" s="289"/>
      <c r="QOL5" s="289"/>
      <c r="QOM5" s="288"/>
      <c r="QON5" s="288"/>
      <c r="QOO5" s="174"/>
      <c r="QOP5" s="174"/>
      <c r="QOQ5" s="174"/>
      <c r="QOR5" s="174"/>
      <c r="QOS5" s="174"/>
      <c r="QOT5" s="174"/>
      <c r="QOU5" s="174"/>
      <c r="QOV5" s="174"/>
      <c r="QOW5" s="291"/>
      <c r="QOX5" s="291"/>
      <c r="QOY5" s="290"/>
      <c r="QOZ5" s="290"/>
      <c r="QPA5" s="290"/>
      <c r="QPB5" s="290"/>
      <c r="QPC5" s="290"/>
      <c r="QPE5" s="287"/>
      <c r="QPF5" s="287"/>
      <c r="QPG5" s="287"/>
      <c r="QPH5" s="287"/>
      <c r="QPI5" s="289"/>
      <c r="QPJ5" s="289"/>
      <c r="QPK5" s="289"/>
      <c r="QPL5" s="289"/>
      <c r="QPM5" s="288"/>
      <c r="QPN5" s="288"/>
      <c r="QPO5" s="174"/>
      <c r="QPP5" s="174"/>
      <c r="QPQ5" s="174"/>
      <c r="QPR5" s="174"/>
      <c r="QPS5" s="174"/>
      <c r="QPT5" s="174"/>
      <c r="QPU5" s="174"/>
      <c r="QPV5" s="174"/>
      <c r="QPW5" s="291"/>
      <c r="QPX5" s="291"/>
      <c r="QPY5" s="290"/>
      <c r="QPZ5" s="290"/>
      <c r="QQA5" s="290"/>
      <c r="QQB5" s="290"/>
      <c r="QQC5" s="290"/>
      <c r="QQE5" s="287"/>
      <c r="QQF5" s="287"/>
      <c r="QQG5" s="287"/>
      <c r="QQH5" s="287"/>
      <c r="QQI5" s="289"/>
      <c r="QQJ5" s="289"/>
      <c r="QQK5" s="289"/>
      <c r="QQL5" s="289"/>
      <c r="QQM5" s="288"/>
      <c r="QQN5" s="288"/>
      <c r="QQO5" s="174"/>
      <c r="QQP5" s="174"/>
      <c r="QQQ5" s="174"/>
      <c r="QQR5" s="174"/>
      <c r="QQS5" s="174"/>
      <c r="QQT5" s="174"/>
      <c r="QQU5" s="174"/>
      <c r="QQV5" s="174"/>
      <c r="QQW5" s="291"/>
      <c r="QQX5" s="291"/>
      <c r="QQY5" s="290"/>
      <c r="QQZ5" s="290"/>
      <c r="QRA5" s="290"/>
      <c r="QRB5" s="290"/>
      <c r="QRC5" s="290"/>
      <c r="QRE5" s="287"/>
      <c r="QRF5" s="287"/>
      <c r="QRG5" s="287"/>
      <c r="QRH5" s="287"/>
      <c r="QRI5" s="289"/>
      <c r="QRJ5" s="289"/>
      <c r="QRK5" s="289"/>
      <c r="QRL5" s="289"/>
      <c r="QRM5" s="288"/>
      <c r="QRN5" s="288"/>
      <c r="QRO5" s="174"/>
      <c r="QRP5" s="174"/>
      <c r="QRQ5" s="174"/>
      <c r="QRR5" s="174"/>
      <c r="QRS5" s="174"/>
      <c r="QRT5" s="174"/>
      <c r="QRU5" s="174"/>
      <c r="QRV5" s="174"/>
      <c r="QRW5" s="291"/>
      <c r="QRX5" s="291"/>
      <c r="QRY5" s="290"/>
      <c r="QRZ5" s="290"/>
      <c r="QSA5" s="290"/>
      <c r="QSB5" s="290"/>
      <c r="QSC5" s="290"/>
      <c r="QSE5" s="287"/>
      <c r="QSF5" s="287"/>
      <c r="QSG5" s="287"/>
      <c r="QSH5" s="287"/>
      <c r="QSI5" s="289"/>
      <c r="QSJ5" s="289"/>
      <c r="QSK5" s="289"/>
      <c r="QSL5" s="289"/>
      <c r="QSM5" s="288"/>
      <c r="QSN5" s="288"/>
      <c r="QSO5" s="174"/>
      <c r="QSP5" s="174"/>
      <c r="QSQ5" s="174"/>
      <c r="QSR5" s="174"/>
      <c r="QSS5" s="174"/>
      <c r="QST5" s="174"/>
      <c r="QSU5" s="174"/>
      <c r="QSV5" s="174"/>
      <c r="QSW5" s="291"/>
      <c r="QSX5" s="291"/>
      <c r="QSY5" s="290"/>
      <c r="QSZ5" s="290"/>
      <c r="QTA5" s="290"/>
      <c r="QTB5" s="290"/>
      <c r="QTC5" s="290"/>
      <c r="QTE5" s="287"/>
      <c r="QTF5" s="287"/>
      <c r="QTG5" s="287"/>
      <c r="QTH5" s="287"/>
      <c r="QTI5" s="289"/>
      <c r="QTJ5" s="289"/>
      <c r="QTK5" s="289"/>
      <c r="QTL5" s="289"/>
      <c r="QTM5" s="288"/>
      <c r="QTN5" s="288"/>
      <c r="QTO5" s="174"/>
      <c r="QTP5" s="174"/>
      <c r="QTQ5" s="174"/>
      <c r="QTR5" s="174"/>
      <c r="QTS5" s="174"/>
      <c r="QTT5" s="174"/>
      <c r="QTU5" s="174"/>
      <c r="QTV5" s="174"/>
      <c r="QTW5" s="291"/>
      <c r="QTX5" s="291"/>
      <c r="QTY5" s="290"/>
      <c r="QTZ5" s="290"/>
      <c r="QUA5" s="290"/>
      <c r="QUB5" s="290"/>
      <c r="QUC5" s="290"/>
      <c r="QUE5" s="287"/>
      <c r="QUF5" s="287"/>
      <c r="QUG5" s="287"/>
      <c r="QUH5" s="287"/>
      <c r="QUI5" s="289"/>
      <c r="QUJ5" s="289"/>
      <c r="QUK5" s="289"/>
      <c r="QUL5" s="289"/>
      <c r="QUM5" s="288"/>
      <c r="QUN5" s="288"/>
      <c r="QUO5" s="174"/>
      <c r="QUP5" s="174"/>
      <c r="QUQ5" s="174"/>
      <c r="QUR5" s="174"/>
      <c r="QUS5" s="174"/>
      <c r="QUT5" s="174"/>
      <c r="QUU5" s="174"/>
      <c r="QUV5" s="174"/>
      <c r="QUW5" s="291"/>
      <c r="QUX5" s="291"/>
      <c r="QUY5" s="290"/>
      <c r="QUZ5" s="290"/>
      <c r="QVA5" s="290"/>
      <c r="QVB5" s="290"/>
      <c r="QVC5" s="290"/>
      <c r="QVE5" s="287"/>
      <c r="QVF5" s="287"/>
      <c r="QVG5" s="287"/>
      <c r="QVH5" s="287"/>
      <c r="QVI5" s="289"/>
      <c r="QVJ5" s="289"/>
      <c r="QVK5" s="289"/>
      <c r="QVL5" s="289"/>
      <c r="QVM5" s="288"/>
      <c r="QVN5" s="288"/>
      <c r="QVO5" s="174"/>
      <c r="QVP5" s="174"/>
      <c r="QVQ5" s="174"/>
      <c r="QVR5" s="174"/>
      <c r="QVS5" s="174"/>
      <c r="QVT5" s="174"/>
      <c r="QVU5" s="174"/>
      <c r="QVV5" s="174"/>
      <c r="QVW5" s="291"/>
      <c r="QVX5" s="291"/>
      <c r="QVY5" s="290"/>
      <c r="QVZ5" s="290"/>
      <c r="QWA5" s="290"/>
      <c r="QWB5" s="290"/>
      <c r="QWC5" s="290"/>
      <c r="QWE5" s="287"/>
      <c r="QWF5" s="287"/>
      <c r="QWG5" s="287"/>
      <c r="QWH5" s="287"/>
      <c r="QWI5" s="289"/>
      <c r="QWJ5" s="289"/>
      <c r="QWK5" s="289"/>
      <c r="QWL5" s="289"/>
      <c r="QWM5" s="288"/>
      <c r="QWN5" s="288"/>
      <c r="QWO5" s="174"/>
      <c r="QWP5" s="174"/>
      <c r="QWQ5" s="174"/>
      <c r="QWR5" s="174"/>
      <c r="QWS5" s="174"/>
      <c r="QWT5" s="174"/>
      <c r="QWU5" s="174"/>
      <c r="QWV5" s="174"/>
      <c r="QWW5" s="291"/>
      <c r="QWX5" s="291"/>
      <c r="QWY5" s="290"/>
      <c r="QWZ5" s="290"/>
      <c r="QXA5" s="290"/>
      <c r="QXB5" s="290"/>
      <c r="QXC5" s="290"/>
      <c r="QXE5" s="287"/>
      <c r="QXF5" s="287"/>
      <c r="QXG5" s="287"/>
      <c r="QXH5" s="287"/>
      <c r="QXI5" s="289"/>
      <c r="QXJ5" s="289"/>
      <c r="QXK5" s="289"/>
      <c r="QXL5" s="289"/>
      <c r="QXM5" s="288"/>
      <c r="QXN5" s="288"/>
      <c r="QXO5" s="174"/>
      <c r="QXP5" s="174"/>
      <c r="QXQ5" s="174"/>
      <c r="QXR5" s="174"/>
      <c r="QXS5" s="174"/>
      <c r="QXT5" s="174"/>
      <c r="QXU5" s="174"/>
      <c r="QXV5" s="174"/>
      <c r="QXW5" s="291"/>
      <c r="QXX5" s="291"/>
      <c r="QXY5" s="290"/>
      <c r="QXZ5" s="290"/>
      <c r="QYA5" s="290"/>
      <c r="QYB5" s="290"/>
      <c r="QYC5" s="290"/>
      <c r="QYE5" s="287"/>
      <c r="QYF5" s="287"/>
      <c r="QYG5" s="287"/>
      <c r="QYH5" s="287"/>
      <c r="QYI5" s="289"/>
      <c r="QYJ5" s="289"/>
      <c r="QYK5" s="289"/>
      <c r="QYL5" s="289"/>
      <c r="QYM5" s="288"/>
      <c r="QYN5" s="288"/>
      <c r="QYO5" s="174"/>
      <c r="QYP5" s="174"/>
      <c r="QYQ5" s="174"/>
      <c r="QYR5" s="174"/>
      <c r="QYS5" s="174"/>
      <c r="QYT5" s="174"/>
      <c r="QYU5" s="174"/>
      <c r="QYV5" s="174"/>
      <c r="QYW5" s="291"/>
      <c r="QYX5" s="291"/>
      <c r="QYY5" s="290"/>
      <c r="QYZ5" s="290"/>
      <c r="QZA5" s="290"/>
      <c r="QZB5" s="290"/>
      <c r="QZC5" s="290"/>
      <c r="QZE5" s="287"/>
      <c r="QZF5" s="287"/>
      <c r="QZG5" s="287"/>
      <c r="QZH5" s="287"/>
      <c r="QZI5" s="289"/>
      <c r="QZJ5" s="289"/>
      <c r="QZK5" s="289"/>
      <c r="QZL5" s="289"/>
      <c r="QZM5" s="288"/>
      <c r="QZN5" s="288"/>
      <c r="QZO5" s="174"/>
      <c r="QZP5" s="174"/>
      <c r="QZQ5" s="174"/>
      <c r="QZR5" s="174"/>
      <c r="QZS5" s="174"/>
      <c r="QZT5" s="174"/>
      <c r="QZU5" s="174"/>
      <c r="QZV5" s="174"/>
      <c r="QZW5" s="291"/>
      <c r="QZX5" s="291"/>
      <c r="QZY5" s="290"/>
      <c r="QZZ5" s="290"/>
      <c r="RAA5" s="290"/>
      <c r="RAB5" s="290"/>
      <c r="RAC5" s="290"/>
      <c r="RAE5" s="287"/>
      <c r="RAF5" s="287"/>
      <c r="RAG5" s="287"/>
      <c r="RAH5" s="287"/>
      <c r="RAI5" s="289"/>
      <c r="RAJ5" s="289"/>
      <c r="RAK5" s="289"/>
      <c r="RAL5" s="289"/>
      <c r="RAM5" s="288"/>
      <c r="RAN5" s="288"/>
      <c r="RAO5" s="174"/>
      <c r="RAP5" s="174"/>
      <c r="RAQ5" s="174"/>
      <c r="RAR5" s="174"/>
      <c r="RAS5" s="174"/>
      <c r="RAT5" s="174"/>
      <c r="RAU5" s="174"/>
      <c r="RAV5" s="174"/>
      <c r="RAW5" s="291"/>
      <c r="RAX5" s="291"/>
      <c r="RAY5" s="290"/>
      <c r="RAZ5" s="290"/>
      <c r="RBA5" s="290"/>
      <c r="RBB5" s="290"/>
      <c r="RBC5" s="290"/>
      <c r="RBE5" s="287"/>
      <c r="RBF5" s="287"/>
      <c r="RBG5" s="287"/>
      <c r="RBH5" s="287"/>
      <c r="RBI5" s="289"/>
      <c r="RBJ5" s="289"/>
      <c r="RBK5" s="289"/>
      <c r="RBL5" s="289"/>
      <c r="RBM5" s="288"/>
      <c r="RBN5" s="288"/>
      <c r="RBO5" s="174"/>
      <c r="RBP5" s="174"/>
      <c r="RBQ5" s="174"/>
      <c r="RBR5" s="174"/>
      <c r="RBS5" s="174"/>
      <c r="RBT5" s="174"/>
      <c r="RBU5" s="174"/>
      <c r="RBV5" s="174"/>
      <c r="RBW5" s="291"/>
      <c r="RBX5" s="291"/>
      <c r="RBY5" s="290"/>
      <c r="RBZ5" s="290"/>
      <c r="RCA5" s="290"/>
      <c r="RCB5" s="290"/>
      <c r="RCC5" s="290"/>
      <c r="RCE5" s="287"/>
      <c r="RCF5" s="287"/>
      <c r="RCG5" s="287"/>
      <c r="RCH5" s="287"/>
      <c r="RCI5" s="289"/>
      <c r="RCJ5" s="289"/>
      <c r="RCK5" s="289"/>
      <c r="RCL5" s="289"/>
      <c r="RCM5" s="288"/>
      <c r="RCN5" s="288"/>
      <c r="RCO5" s="174"/>
      <c r="RCP5" s="174"/>
      <c r="RCQ5" s="174"/>
      <c r="RCR5" s="174"/>
      <c r="RCS5" s="174"/>
      <c r="RCT5" s="174"/>
      <c r="RCU5" s="174"/>
      <c r="RCV5" s="174"/>
      <c r="RCW5" s="291"/>
      <c r="RCX5" s="291"/>
      <c r="RCY5" s="290"/>
      <c r="RCZ5" s="290"/>
      <c r="RDA5" s="290"/>
      <c r="RDB5" s="290"/>
      <c r="RDC5" s="290"/>
      <c r="RDE5" s="287"/>
      <c r="RDF5" s="287"/>
      <c r="RDG5" s="287"/>
      <c r="RDH5" s="287"/>
      <c r="RDI5" s="289"/>
      <c r="RDJ5" s="289"/>
      <c r="RDK5" s="289"/>
      <c r="RDL5" s="289"/>
      <c r="RDM5" s="288"/>
      <c r="RDN5" s="288"/>
      <c r="RDO5" s="174"/>
      <c r="RDP5" s="174"/>
      <c r="RDQ5" s="174"/>
      <c r="RDR5" s="174"/>
      <c r="RDS5" s="174"/>
      <c r="RDT5" s="174"/>
      <c r="RDU5" s="174"/>
      <c r="RDV5" s="174"/>
      <c r="RDW5" s="291"/>
      <c r="RDX5" s="291"/>
      <c r="RDY5" s="290"/>
      <c r="RDZ5" s="290"/>
      <c r="REA5" s="290"/>
      <c r="REB5" s="290"/>
      <c r="REC5" s="290"/>
      <c r="REE5" s="287"/>
      <c r="REF5" s="287"/>
      <c r="REG5" s="287"/>
      <c r="REH5" s="287"/>
      <c r="REI5" s="289"/>
      <c r="REJ5" s="289"/>
      <c r="REK5" s="289"/>
      <c r="REL5" s="289"/>
      <c r="REM5" s="288"/>
      <c r="REN5" s="288"/>
      <c r="REO5" s="174"/>
      <c r="REP5" s="174"/>
      <c r="REQ5" s="174"/>
      <c r="RER5" s="174"/>
      <c r="RES5" s="174"/>
      <c r="RET5" s="174"/>
      <c r="REU5" s="174"/>
      <c r="REV5" s="174"/>
      <c r="REW5" s="291"/>
      <c r="REX5" s="291"/>
      <c r="REY5" s="290"/>
      <c r="REZ5" s="290"/>
      <c r="RFA5" s="290"/>
      <c r="RFB5" s="290"/>
      <c r="RFC5" s="290"/>
      <c r="RFE5" s="287"/>
      <c r="RFF5" s="287"/>
      <c r="RFG5" s="287"/>
      <c r="RFH5" s="287"/>
      <c r="RFI5" s="289"/>
      <c r="RFJ5" s="289"/>
      <c r="RFK5" s="289"/>
      <c r="RFL5" s="289"/>
      <c r="RFM5" s="288"/>
      <c r="RFN5" s="288"/>
      <c r="RFO5" s="174"/>
      <c r="RFP5" s="174"/>
      <c r="RFQ5" s="174"/>
      <c r="RFR5" s="174"/>
      <c r="RFS5" s="174"/>
      <c r="RFT5" s="174"/>
      <c r="RFU5" s="174"/>
      <c r="RFV5" s="174"/>
      <c r="RFW5" s="291"/>
      <c r="RFX5" s="291"/>
      <c r="RFY5" s="290"/>
      <c r="RFZ5" s="290"/>
      <c r="RGA5" s="290"/>
      <c r="RGB5" s="290"/>
      <c r="RGC5" s="290"/>
      <c r="RGE5" s="287"/>
      <c r="RGF5" s="287"/>
      <c r="RGG5" s="287"/>
      <c r="RGH5" s="287"/>
      <c r="RGI5" s="289"/>
      <c r="RGJ5" s="289"/>
      <c r="RGK5" s="289"/>
      <c r="RGL5" s="289"/>
      <c r="RGM5" s="288"/>
      <c r="RGN5" s="288"/>
      <c r="RGO5" s="174"/>
      <c r="RGP5" s="174"/>
      <c r="RGQ5" s="174"/>
      <c r="RGR5" s="174"/>
      <c r="RGS5" s="174"/>
      <c r="RGT5" s="174"/>
      <c r="RGU5" s="174"/>
      <c r="RGV5" s="174"/>
      <c r="RGW5" s="291"/>
      <c r="RGX5" s="291"/>
      <c r="RGY5" s="290"/>
      <c r="RGZ5" s="290"/>
      <c r="RHA5" s="290"/>
      <c r="RHB5" s="290"/>
      <c r="RHC5" s="290"/>
      <c r="RHE5" s="287"/>
      <c r="RHF5" s="287"/>
      <c r="RHG5" s="287"/>
      <c r="RHH5" s="287"/>
      <c r="RHI5" s="289"/>
      <c r="RHJ5" s="289"/>
      <c r="RHK5" s="289"/>
      <c r="RHL5" s="289"/>
      <c r="RHM5" s="288"/>
      <c r="RHN5" s="288"/>
      <c r="RHO5" s="174"/>
      <c r="RHP5" s="174"/>
      <c r="RHQ5" s="174"/>
      <c r="RHR5" s="174"/>
      <c r="RHS5" s="174"/>
      <c r="RHT5" s="174"/>
      <c r="RHU5" s="174"/>
      <c r="RHV5" s="174"/>
      <c r="RHW5" s="291"/>
      <c r="RHX5" s="291"/>
      <c r="RHY5" s="290"/>
      <c r="RHZ5" s="290"/>
      <c r="RIA5" s="290"/>
      <c r="RIB5" s="290"/>
      <c r="RIC5" s="290"/>
      <c r="RIE5" s="287"/>
      <c r="RIF5" s="287"/>
      <c r="RIG5" s="287"/>
      <c r="RIH5" s="287"/>
      <c r="RII5" s="289"/>
      <c r="RIJ5" s="289"/>
      <c r="RIK5" s="289"/>
      <c r="RIL5" s="289"/>
      <c r="RIM5" s="288"/>
      <c r="RIN5" s="288"/>
      <c r="RIO5" s="174"/>
      <c r="RIP5" s="174"/>
      <c r="RIQ5" s="174"/>
      <c r="RIR5" s="174"/>
      <c r="RIS5" s="174"/>
      <c r="RIT5" s="174"/>
      <c r="RIU5" s="174"/>
      <c r="RIV5" s="174"/>
      <c r="RIW5" s="291"/>
      <c r="RIX5" s="291"/>
      <c r="RIY5" s="290"/>
      <c r="RIZ5" s="290"/>
      <c r="RJA5" s="290"/>
      <c r="RJB5" s="290"/>
      <c r="RJC5" s="290"/>
      <c r="RJE5" s="287"/>
      <c r="RJF5" s="287"/>
      <c r="RJG5" s="287"/>
      <c r="RJH5" s="287"/>
      <c r="RJI5" s="289"/>
      <c r="RJJ5" s="289"/>
      <c r="RJK5" s="289"/>
      <c r="RJL5" s="289"/>
      <c r="RJM5" s="288"/>
      <c r="RJN5" s="288"/>
      <c r="RJO5" s="174"/>
      <c r="RJP5" s="174"/>
      <c r="RJQ5" s="174"/>
      <c r="RJR5" s="174"/>
      <c r="RJS5" s="174"/>
      <c r="RJT5" s="174"/>
      <c r="RJU5" s="174"/>
      <c r="RJV5" s="174"/>
      <c r="RJW5" s="291"/>
      <c r="RJX5" s="291"/>
      <c r="RJY5" s="290"/>
      <c r="RJZ5" s="290"/>
      <c r="RKA5" s="290"/>
      <c r="RKB5" s="290"/>
      <c r="RKC5" s="290"/>
      <c r="RKE5" s="287"/>
      <c r="RKF5" s="287"/>
      <c r="RKG5" s="287"/>
      <c r="RKH5" s="287"/>
      <c r="RKI5" s="289"/>
      <c r="RKJ5" s="289"/>
      <c r="RKK5" s="289"/>
      <c r="RKL5" s="289"/>
      <c r="RKM5" s="288"/>
      <c r="RKN5" s="288"/>
      <c r="RKO5" s="174"/>
      <c r="RKP5" s="174"/>
      <c r="RKQ5" s="174"/>
      <c r="RKR5" s="174"/>
      <c r="RKS5" s="174"/>
      <c r="RKT5" s="174"/>
      <c r="RKU5" s="174"/>
      <c r="RKV5" s="174"/>
      <c r="RKW5" s="291"/>
      <c r="RKX5" s="291"/>
      <c r="RKY5" s="290"/>
      <c r="RKZ5" s="290"/>
      <c r="RLA5" s="290"/>
      <c r="RLB5" s="290"/>
      <c r="RLC5" s="290"/>
      <c r="RLE5" s="287"/>
      <c r="RLF5" s="287"/>
      <c r="RLG5" s="287"/>
      <c r="RLH5" s="287"/>
      <c r="RLI5" s="289"/>
      <c r="RLJ5" s="289"/>
      <c r="RLK5" s="289"/>
      <c r="RLL5" s="289"/>
      <c r="RLM5" s="288"/>
      <c r="RLN5" s="288"/>
      <c r="RLO5" s="174"/>
      <c r="RLP5" s="174"/>
      <c r="RLQ5" s="174"/>
      <c r="RLR5" s="174"/>
      <c r="RLS5" s="174"/>
      <c r="RLT5" s="174"/>
      <c r="RLU5" s="174"/>
      <c r="RLV5" s="174"/>
      <c r="RLW5" s="291"/>
      <c r="RLX5" s="291"/>
      <c r="RLY5" s="290"/>
      <c r="RLZ5" s="290"/>
      <c r="RMA5" s="290"/>
      <c r="RMB5" s="290"/>
      <c r="RMC5" s="290"/>
      <c r="RME5" s="287"/>
      <c r="RMF5" s="287"/>
      <c r="RMG5" s="287"/>
      <c r="RMH5" s="287"/>
      <c r="RMI5" s="289"/>
      <c r="RMJ5" s="289"/>
      <c r="RMK5" s="289"/>
      <c r="RML5" s="289"/>
      <c r="RMM5" s="288"/>
      <c r="RMN5" s="288"/>
      <c r="RMO5" s="174"/>
      <c r="RMP5" s="174"/>
      <c r="RMQ5" s="174"/>
      <c r="RMR5" s="174"/>
      <c r="RMS5" s="174"/>
      <c r="RMT5" s="174"/>
      <c r="RMU5" s="174"/>
      <c r="RMV5" s="174"/>
      <c r="RMW5" s="291"/>
      <c r="RMX5" s="291"/>
      <c r="RMY5" s="290"/>
      <c r="RMZ5" s="290"/>
      <c r="RNA5" s="290"/>
      <c r="RNB5" s="290"/>
      <c r="RNC5" s="290"/>
      <c r="RNE5" s="287"/>
      <c r="RNF5" s="287"/>
      <c r="RNG5" s="287"/>
      <c r="RNH5" s="287"/>
      <c r="RNI5" s="289"/>
      <c r="RNJ5" s="289"/>
      <c r="RNK5" s="289"/>
      <c r="RNL5" s="289"/>
      <c r="RNM5" s="288"/>
      <c r="RNN5" s="288"/>
      <c r="RNO5" s="174"/>
      <c r="RNP5" s="174"/>
      <c r="RNQ5" s="174"/>
      <c r="RNR5" s="174"/>
      <c r="RNS5" s="174"/>
      <c r="RNT5" s="174"/>
      <c r="RNU5" s="174"/>
      <c r="RNV5" s="174"/>
      <c r="RNW5" s="291"/>
      <c r="RNX5" s="291"/>
      <c r="RNY5" s="290"/>
      <c r="RNZ5" s="290"/>
      <c r="ROA5" s="290"/>
      <c r="ROB5" s="290"/>
      <c r="ROC5" s="290"/>
      <c r="ROE5" s="287"/>
      <c r="ROF5" s="287"/>
      <c r="ROG5" s="287"/>
      <c r="ROH5" s="287"/>
      <c r="ROI5" s="289"/>
      <c r="ROJ5" s="289"/>
      <c r="ROK5" s="289"/>
      <c r="ROL5" s="289"/>
      <c r="ROM5" s="288"/>
      <c r="RON5" s="288"/>
      <c r="ROO5" s="174"/>
      <c r="ROP5" s="174"/>
      <c r="ROQ5" s="174"/>
      <c r="ROR5" s="174"/>
      <c r="ROS5" s="174"/>
      <c r="ROT5" s="174"/>
      <c r="ROU5" s="174"/>
      <c r="ROV5" s="174"/>
      <c r="ROW5" s="291"/>
      <c r="ROX5" s="291"/>
      <c r="ROY5" s="290"/>
      <c r="ROZ5" s="290"/>
      <c r="RPA5" s="290"/>
      <c r="RPB5" s="290"/>
      <c r="RPC5" s="290"/>
      <c r="RPE5" s="287"/>
      <c r="RPF5" s="287"/>
      <c r="RPG5" s="287"/>
      <c r="RPH5" s="287"/>
      <c r="RPI5" s="289"/>
      <c r="RPJ5" s="289"/>
      <c r="RPK5" s="289"/>
      <c r="RPL5" s="289"/>
      <c r="RPM5" s="288"/>
      <c r="RPN5" s="288"/>
      <c r="RPO5" s="174"/>
      <c r="RPP5" s="174"/>
      <c r="RPQ5" s="174"/>
      <c r="RPR5" s="174"/>
      <c r="RPS5" s="174"/>
      <c r="RPT5" s="174"/>
      <c r="RPU5" s="174"/>
      <c r="RPV5" s="174"/>
      <c r="RPW5" s="291"/>
      <c r="RPX5" s="291"/>
      <c r="RPY5" s="290"/>
      <c r="RPZ5" s="290"/>
      <c r="RQA5" s="290"/>
      <c r="RQB5" s="290"/>
      <c r="RQC5" s="290"/>
      <c r="RQE5" s="287"/>
      <c r="RQF5" s="287"/>
      <c r="RQG5" s="287"/>
      <c r="RQH5" s="287"/>
      <c r="RQI5" s="289"/>
      <c r="RQJ5" s="289"/>
      <c r="RQK5" s="289"/>
      <c r="RQL5" s="289"/>
      <c r="RQM5" s="288"/>
      <c r="RQN5" s="288"/>
      <c r="RQO5" s="174"/>
      <c r="RQP5" s="174"/>
      <c r="RQQ5" s="174"/>
      <c r="RQR5" s="174"/>
      <c r="RQS5" s="174"/>
      <c r="RQT5" s="174"/>
      <c r="RQU5" s="174"/>
      <c r="RQV5" s="174"/>
      <c r="RQW5" s="291"/>
      <c r="RQX5" s="291"/>
      <c r="RQY5" s="290"/>
      <c r="RQZ5" s="290"/>
      <c r="RRA5" s="290"/>
      <c r="RRB5" s="290"/>
      <c r="RRC5" s="290"/>
      <c r="RRE5" s="287"/>
      <c r="RRF5" s="287"/>
      <c r="RRG5" s="287"/>
      <c r="RRH5" s="287"/>
      <c r="RRI5" s="289"/>
      <c r="RRJ5" s="289"/>
      <c r="RRK5" s="289"/>
      <c r="RRL5" s="289"/>
      <c r="RRM5" s="288"/>
      <c r="RRN5" s="288"/>
      <c r="RRO5" s="174"/>
      <c r="RRP5" s="174"/>
      <c r="RRQ5" s="174"/>
      <c r="RRR5" s="174"/>
      <c r="RRS5" s="174"/>
      <c r="RRT5" s="174"/>
      <c r="RRU5" s="174"/>
      <c r="RRV5" s="174"/>
      <c r="RRW5" s="291"/>
      <c r="RRX5" s="291"/>
      <c r="RRY5" s="290"/>
      <c r="RRZ5" s="290"/>
      <c r="RSA5" s="290"/>
      <c r="RSB5" s="290"/>
      <c r="RSC5" s="290"/>
      <c r="RSE5" s="287"/>
      <c r="RSF5" s="287"/>
      <c r="RSG5" s="287"/>
      <c r="RSH5" s="287"/>
      <c r="RSI5" s="289"/>
      <c r="RSJ5" s="289"/>
      <c r="RSK5" s="289"/>
      <c r="RSL5" s="289"/>
      <c r="RSM5" s="288"/>
      <c r="RSN5" s="288"/>
      <c r="RSO5" s="174"/>
      <c r="RSP5" s="174"/>
      <c r="RSQ5" s="174"/>
      <c r="RSR5" s="174"/>
      <c r="RSS5" s="174"/>
      <c r="RST5" s="174"/>
      <c r="RSU5" s="174"/>
      <c r="RSV5" s="174"/>
      <c r="RSW5" s="291"/>
      <c r="RSX5" s="291"/>
      <c r="RSY5" s="290"/>
      <c r="RSZ5" s="290"/>
      <c r="RTA5" s="290"/>
      <c r="RTB5" s="290"/>
      <c r="RTC5" s="290"/>
      <c r="RTE5" s="287"/>
      <c r="RTF5" s="287"/>
      <c r="RTG5" s="287"/>
      <c r="RTH5" s="287"/>
      <c r="RTI5" s="289"/>
      <c r="RTJ5" s="289"/>
      <c r="RTK5" s="289"/>
      <c r="RTL5" s="289"/>
      <c r="RTM5" s="288"/>
      <c r="RTN5" s="288"/>
      <c r="RTO5" s="174"/>
      <c r="RTP5" s="174"/>
      <c r="RTQ5" s="174"/>
      <c r="RTR5" s="174"/>
      <c r="RTS5" s="174"/>
      <c r="RTT5" s="174"/>
      <c r="RTU5" s="174"/>
      <c r="RTV5" s="174"/>
      <c r="RTW5" s="291"/>
      <c r="RTX5" s="291"/>
      <c r="RTY5" s="290"/>
      <c r="RTZ5" s="290"/>
      <c r="RUA5" s="290"/>
      <c r="RUB5" s="290"/>
      <c r="RUC5" s="290"/>
      <c r="RUE5" s="287"/>
      <c r="RUF5" s="287"/>
      <c r="RUG5" s="287"/>
      <c r="RUH5" s="287"/>
      <c r="RUI5" s="289"/>
      <c r="RUJ5" s="289"/>
      <c r="RUK5" s="289"/>
      <c r="RUL5" s="289"/>
      <c r="RUM5" s="288"/>
      <c r="RUN5" s="288"/>
      <c r="RUO5" s="174"/>
      <c r="RUP5" s="174"/>
      <c r="RUQ5" s="174"/>
      <c r="RUR5" s="174"/>
      <c r="RUS5" s="174"/>
      <c r="RUT5" s="174"/>
      <c r="RUU5" s="174"/>
      <c r="RUV5" s="174"/>
      <c r="RUW5" s="291"/>
      <c r="RUX5" s="291"/>
      <c r="RUY5" s="290"/>
      <c r="RUZ5" s="290"/>
      <c r="RVA5" s="290"/>
      <c r="RVB5" s="290"/>
      <c r="RVC5" s="290"/>
      <c r="RVE5" s="287"/>
      <c r="RVF5" s="287"/>
      <c r="RVG5" s="287"/>
      <c r="RVH5" s="287"/>
      <c r="RVI5" s="289"/>
      <c r="RVJ5" s="289"/>
      <c r="RVK5" s="289"/>
      <c r="RVL5" s="289"/>
      <c r="RVM5" s="288"/>
      <c r="RVN5" s="288"/>
      <c r="RVO5" s="174"/>
      <c r="RVP5" s="174"/>
      <c r="RVQ5" s="174"/>
      <c r="RVR5" s="174"/>
      <c r="RVS5" s="174"/>
      <c r="RVT5" s="174"/>
      <c r="RVU5" s="174"/>
      <c r="RVV5" s="174"/>
      <c r="RVW5" s="291"/>
      <c r="RVX5" s="291"/>
      <c r="RVY5" s="290"/>
      <c r="RVZ5" s="290"/>
      <c r="RWA5" s="290"/>
      <c r="RWB5" s="290"/>
      <c r="RWC5" s="290"/>
      <c r="RWE5" s="287"/>
      <c r="RWF5" s="287"/>
      <c r="RWG5" s="287"/>
      <c r="RWH5" s="287"/>
      <c r="RWI5" s="289"/>
      <c r="RWJ5" s="289"/>
      <c r="RWK5" s="289"/>
      <c r="RWL5" s="289"/>
      <c r="RWM5" s="288"/>
      <c r="RWN5" s="288"/>
      <c r="RWO5" s="174"/>
      <c r="RWP5" s="174"/>
      <c r="RWQ5" s="174"/>
      <c r="RWR5" s="174"/>
      <c r="RWS5" s="174"/>
      <c r="RWT5" s="174"/>
      <c r="RWU5" s="174"/>
      <c r="RWV5" s="174"/>
      <c r="RWW5" s="291"/>
      <c r="RWX5" s="291"/>
      <c r="RWY5" s="290"/>
      <c r="RWZ5" s="290"/>
      <c r="RXA5" s="290"/>
      <c r="RXB5" s="290"/>
      <c r="RXC5" s="290"/>
      <c r="RXE5" s="287"/>
      <c r="RXF5" s="287"/>
      <c r="RXG5" s="287"/>
      <c r="RXH5" s="287"/>
      <c r="RXI5" s="289"/>
      <c r="RXJ5" s="289"/>
      <c r="RXK5" s="289"/>
      <c r="RXL5" s="289"/>
      <c r="RXM5" s="288"/>
      <c r="RXN5" s="288"/>
      <c r="RXO5" s="174"/>
      <c r="RXP5" s="174"/>
      <c r="RXQ5" s="174"/>
      <c r="RXR5" s="174"/>
      <c r="RXS5" s="174"/>
      <c r="RXT5" s="174"/>
      <c r="RXU5" s="174"/>
      <c r="RXV5" s="174"/>
      <c r="RXW5" s="291"/>
      <c r="RXX5" s="291"/>
      <c r="RXY5" s="290"/>
      <c r="RXZ5" s="290"/>
      <c r="RYA5" s="290"/>
      <c r="RYB5" s="290"/>
      <c r="RYC5" s="290"/>
      <c r="RYE5" s="287"/>
      <c r="RYF5" s="287"/>
      <c r="RYG5" s="287"/>
      <c r="RYH5" s="287"/>
      <c r="RYI5" s="289"/>
      <c r="RYJ5" s="289"/>
      <c r="RYK5" s="289"/>
      <c r="RYL5" s="289"/>
      <c r="RYM5" s="288"/>
      <c r="RYN5" s="288"/>
      <c r="RYO5" s="174"/>
      <c r="RYP5" s="174"/>
      <c r="RYQ5" s="174"/>
      <c r="RYR5" s="174"/>
      <c r="RYS5" s="174"/>
      <c r="RYT5" s="174"/>
      <c r="RYU5" s="174"/>
      <c r="RYV5" s="174"/>
      <c r="RYW5" s="291"/>
      <c r="RYX5" s="291"/>
      <c r="RYY5" s="290"/>
      <c r="RYZ5" s="290"/>
      <c r="RZA5" s="290"/>
      <c r="RZB5" s="290"/>
      <c r="RZC5" s="290"/>
      <c r="RZE5" s="287"/>
      <c r="RZF5" s="287"/>
      <c r="RZG5" s="287"/>
      <c r="RZH5" s="287"/>
      <c r="RZI5" s="289"/>
      <c r="RZJ5" s="289"/>
      <c r="RZK5" s="289"/>
      <c r="RZL5" s="289"/>
      <c r="RZM5" s="288"/>
      <c r="RZN5" s="288"/>
      <c r="RZO5" s="174"/>
      <c r="RZP5" s="174"/>
      <c r="RZQ5" s="174"/>
      <c r="RZR5" s="174"/>
      <c r="RZS5" s="174"/>
      <c r="RZT5" s="174"/>
      <c r="RZU5" s="174"/>
      <c r="RZV5" s="174"/>
      <c r="RZW5" s="291"/>
      <c r="RZX5" s="291"/>
      <c r="RZY5" s="290"/>
      <c r="RZZ5" s="290"/>
      <c r="SAA5" s="290"/>
      <c r="SAB5" s="290"/>
      <c r="SAC5" s="290"/>
      <c r="SAE5" s="287"/>
      <c r="SAF5" s="287"/>
      <c r="SAG5" s="287"/>
      <c r="SAH5" s="287"/>
      <c r="SAI5" s="289"/>
      <c r="SAJ5" s="289"/>
      <c r="SAK5" s="289"/>
      <c r="SAL5" s="289"/>
      <c r="SAM5" s="288"/>
      <c r="SAN5" s="288"/>
      <c r="SAO5" s="174"/>
      <c r="SAP5" s="174"/>
      <c r="SAQ5" s="174"/>
      <c r="SAR5" s="174"/>
      <c r="SAS5" s="174"/>
      <c r="SAT5" s="174"/>
      <c r="SAU5" s="174"/>
      <c r="SAV5" s="174"/>
      <c r="SAW5" s="291"/>
      <c r="SAX5" s="291"/>
      <c r="SAY5" s="290"/>
      <c r="SAZ5" s="290"/>
      <c r="SBA5" s="290"/>
      <c r="SBB5" s="290"/>
      <c r="SBC5" s="290"/>
      <c r="SBE5" s="287"/>
      <c r="SBF5" s="287"/>
      <c r="SBG5" s="287"/>
      <c r="SBH5" s="287"/>
      <c r="SBI5" s="289"/>
      <c r="SBJ5" s="289"/>
      <c r="SBK5" s="289"/>
      <c r="SBL5" s="289"/>
      <c r="SBM5" s="288"/>
      <c r="SBN5" s="288"/>
      <c r="SBO5" s="174"/>
      <c r="SBP5" s="174"/>
      <c r="SBQ5" s="174"/>
      <c r="SBR5" s="174"/>
      <c r="SBS5" s="174"/>
      <c r="SBT5" s="174"/>
      <c r="SBU5" s="174"/>
      <c r="SBV5" s="174"/>
      <c r="SBW5" s="291"/>
      <c r="SBX5" s="291"/>
      <c r="SBY5" s="290"/>
      <c r="SBZ5" s="290"/>
      <c r="SCA5" s="290"/>
      <c r="SCB5" s="290"/>
      <c r="SCC5" s="290"/>
      <c r="SCE5" s="287"/>
      <c r="SCF5" s="287"/>
      <c r="SCG5" s="287"/>
      <c r="SCH5" s="287"/>
      <c r="SCI5" s="289"/>
      <c r="SCJ5" s="289"/>
      <c r="SCK5" s="289"/>
      <c r="SCL5" s="289"/>
      <c r="SCM5" s="288"/>
      <c r="SCN5" s="288"/>
      <c r="SCO5" s="174"/>
      <c r="SCP5" s="174"/>
      <c r="SCQ5" s="174"/>
      <c r="SCR5" s="174"/>
      <c r="SCS5" s="174"/>
      <c r="SCT5" s="174"/>
      <c r="SCU5" s="174"/>
      <c r="SCV5" s="174"/>
      <c r="SCW5" s="291"/>
      <c r="SCX5" s="291"/>
      <c r="SCY5" s="290"/>
      <c r="SCZ5" s="290"/>
      <c r="SDA5" s="290"/>
      <c r="SDB5" s="290"/>
      <c r="SDC5" s="290"/>
      <c r="SDE5" s="287"/>
      <c r="SDF5" s="287"/>
      <c r="SDG5" s="287"/>
      <c r="SDH5" s="287"/>
      <c r="SDI5" s="289"/>
      <c r="SDJ5" s="289"/>
      <c r="SDK5" s="289"/>
      <c r="SDL5" s="289"/>
      <c r="SDM5" s="288"/>
      <c r="SDN5" s="288"/>
      <c r="SDO5" s="174"/>
      <c r="SDP5" s="174"/>
      <c r="SDQ5" s="174"/>
      <c r="SDR5" s="174"/>
      <c r="SDS5" s="174"/>
      <c r="SDT5" s="174"/>
      <c r="SDU5" s="174"/>
      <c r="SDV5" s="174"/>
      <c r="SDW5" s="291"/>
      <c r="SDX5" s="291"/>
      <c r="SDY5" s="290"/>
      <c r="SDZ5" s="290"/>
      <c r="SEA5" s="290"/>
      <c r="SEB5" s="290"/>
      <c r="SEC5" s="290"/>
      <c r="SEE5" s="287"/>
      <c r="SEF5" s="287"/>
      <c r="SEG5" s="287"/>
      <c r="SEH5" s="287"/>
      <c r="SEI5" s="289"/>
      <c r="SEJ5" s="289"/>
      <c r="SEK5" s="289"/>
      <c r="SEL5" s="289"/>
      <c r="SEM5" s="288"/>
      <c r="SEN5" s="288"/>
      <c r="SEO5" s="174"/>
      <c r="SEP5" s="174"/>
      <c r="SEQ5" s="174"/>
      <c r="SER5" s="174"/>
      <c r="SES5" s="174"/>
      <c r="SET5" s="174"/>
      <c r="SEU5" s="174"/>
      <c r="SEV5" s="174"/>
      <c r="SEW5" s="291"/>
      <c r="SEX5" s="291"/>
      <c r="SEY5" s="290"/>
      <c r="SEZ5" s="290"/>
      <c r="SFA5" s="290"/>
      <c r="SFB5" s="290"/>
      <c r="SFC5" s="290"/>
      <c r="SFE5" s="287"/>
      <c r="SFF5" s="287"/>
      <c r="SFG5" s="287"/>
      <c r="SFH5" s="287"/>
      <c r="SFI5" s="289"/>
      <c r="SFJ5" s="289"/>
      <c r="SFK5" s="289"/>
      <c r="SFL5" s="289"/>
      <c r="SFM5" s="288"/>
      <c r="SFN5" s="288"/>
      <c r="SFO5" s="174"/>
      <c r="SFP5" s="174"/>
      <c r="SFQ5" s="174"/>
      <c r="SFR5" s="174"/>
      <c r="SFS5" s="174"/>
      <c r="SFT5" s="174"/>
      <c r="SFU5" s="174"/>
      <c r="SFV5" s="174"/>
      <c r="SFW5" s="291"/>
      <c r="SFX5" s="291"/>
      <c r="SFY5" s="290"/>
      <c r="SFZ5" s="290"/>
      <c r="SGA5" s="290"/>
      <c r="SGB5" s="290"/>
      <c r="SGC5" s="290"/>
      <c r="SGE5" s="287"/>
      <c r="SGF5" s="287"/>
      <c r="SGG5" s="287"/>
      <c r="SGH5" s="287"/>
      <c r="SGI5" s="289"/>
      <c r="SGJ5" s="289"/>
      <c r="SGK5" s="289"/>
      <c r="SGL5" s="289"/>
      <c r="SGM5" s="288"/>
      <c r="SGN5" s="288"/>
      <c r="SGO5" s="174"/>
      <c r="SGP5" s="174"/>
      <c r="SGQ5" s="174"/>
      <c r="SGR5" s="174"/>
      <c r="SGS5" s="174"/>
      <c r="SGT5" s="174"/>
      <c r="SGU5" s="174"/>
      <c r="SGV5" s="174"/>
      <c r="SGW5" s="291"/>
      <c r="SGX5" s="291"/>
      <c r="SGY5" s="290"/>
      <c r="SGZ5" s="290"/>
      <c r="SHA5" s="290"/>
      <c r="SHB5" s="290"/>
      <c r="SHC5" s="290"/>
      <c r="SHE5" s="287"/>
      <c r="SHF5" s="287"/>
      <c r="SHG5" s="287"/>
      <c r="SHH5" s="287"/>
      <c r="SHI5" s="289"/>
      <c r="SHJ5" s="289"/>
      <c r="SHK5" s="289"/>
      <c r="SHL5" s="289"/>
      <c r="SHM5" s="288"/>
      <c r="SHN5" s="288"/>
      <c r="SHO5" s="174"/>
      <c r="SHP5" s="174"/>
      <c r="SHQ5" s="174"/>
      <c r="SHR5" s="174"/>
      <c r="SHS5" s="174"/>
      <c r="SHT5" s="174"/>
      <c r="SHU5" s="174"/>
      <c r="SHV5" s="174"/>
      <c r="SHW5" s="291"/>
      <c r="SHX5" s="291"/>
      <c r="SHY5" s="290"/>
      <c r="SHZ5" s="290"/>
      <c r="SIA5" s="290"/>
      <c r="SIB5" s="290"/>
      <c r="SIC5" s="290"/>
      <c r="SIE5" s="287"/>
      <c r="SIF5" s="287"/>
      <c r="SIG5" s="287"/>
      <c r="SIH5" s="287"/>
      <c r="SII5" s="289"/>
      <c r="SIJ5" s="289"/>
      <c r="SIK5" s="289"/>
      <c r="SIL5" s="289"/>
      <c r="SIM5" s="288"/>
      <c r="SIN5" s="288"/>
      <c r="SIO5" s="174"/>
      <c r="SIP5" s="174"/>
      <c r="SIQ5" s="174"/>
      <c r="SIR5" s="174"/>
      <c r="SIS5" s="174"/>
      <c r="SIT5" s="174"/>
      <c r="SIU5" s="174"/>
      <c r="SIV5" s="174"/>
      <c r="SIW5" s="291"/>
      <c r="SIX5" s="291"/>
      <c r="SIY5" s="290"/>
      <c r="SIZ5" s="290"/>
      <c r="SJA5" s="290"/>
      <c r="SJB5" s="290"/>
      <c r="SJC5" s="290"/>
      <c r="SJE5" s="287"/>
      <c r="SJF5" s="287"/>
      <c r="SJG5" s="287"/>
      <c r="SJH5" s="287"/>
      <c r="SJI5" s="289"/>
      <c r="SJJ5" s="289"/>
      <c r="SJK5" s="289"/>
      <c r="SJL5" s="289"/>
      <c r="SJM5" s="288"/>
      <c r="SJN5" s="288"/>
      <c r="SJO5" s="174"/>
      <c r="SJP5" s="174"/>
      <c r="SJQ5" s="174"/>
      <c r="SJR5" s="174"/>
      <c r="SJS5" s="174"/>
      <c r="SJT5" s="174"/>
      <c r="SJU5" s="174"/>
      <c r="SJV5" s="174"/>
      <c r="SJW5" s="291"/>
      <c r="SJX5" s="291"/>
      <c r="SJY5" s="290"/>
      <c r="SJZ5" s="290"/>
      <c r="SKA5" s="290"/>
      <c r="SKB5" s="290"/>
      <c r="SKC5" s="290"/>
      <c r="SKE5" s="287"/>
      <c r="SKF5" s="287"/>
      <c r="SKG5" s="287"/>
      <c r="SKH5" s="287"/>
      <c r="SKI5" s="289"/>
      <c r="SKJ5" s="289"/>
      <c r="SKK5" s="289"/>
      <c r="SKL5" s="289"/>
      <c r="SKM5" s="288"/>
      <c r="SKN5" s="288"/>
      <c r="SKO5" s="174"/>
      <c r="SKP5" s="174"/>
      <c r="SKQ5" s="174"/>
      <c r="SKR5" s="174"/>
      <c r="SKS5" s="174"/>
      <c r="SKT5" s="174"/>
      <c r="SKU5" s="174"/>
      <c r="SKV5" s="174"/>
      <c r="SKW5" s="291"/>
      <c r="SKX5" s="291"/>
      <c r="SKY5" s="290"/>
      <c r="SKZ5" s="290"/>
      <c r="SLA5" s="290"/>
      <c r="SLB5" s="290"/>
      <c r="SLC5" s="290"/>
      <c r="SLE5" s="287"/>
      <c r="SLF5" s="287"/>
      <c r="SLG5" s="287"/>
      <c r="SLH5" s="287"/>
      <c r="SLI5" s="289"/>
      <c r="SLJ5" s="289"/>
      <c r="SLK5" s="289"/>
      <c r="SLL5" s="289"/>
      <c r="SLM5" s="288"/>
      <c r="SLN5" s="288"/>
      <c r="SLO5" s="174"/>
      <c r="SLP5" s="174"/>
      <c r="SLQ5" s="174"/>
      <c r="SLR5" s="174"/>
      <c r="SLS5" s="174"/>
      <c r="SLT5" s="174"/>
      <c r="SLU5" s="174"/>
      <c r="SLV5" s="174"/>
      <c r="SLW5" s="291"/>
      <c r="SLX5" s="291"/>
      <c r="SLY5" s="290"/>
      <c r="SLZ5" s="290"/>
      <c r="SMA5" s="290"/>
      <c r="SMB5" s="290"/>
      <c r="SMC5" s="290"/>
      <c r="SME5" s="287"/>
      <c r="SMF5" s="287"/>
      <c r="SMG5" s="287"/>
      <c r="SMH5" s="287"/>
      <c r="SMI5" s="289"/>
      <c r="SMJ5" s="289"/>
      <c r="SMK5" s="289"/>
      <c r="SML5" s="289"/>
      <c r="SMM5" s="288"/>
      <c r="SMN5" s="288"/>
      <c r="SMO5" s="174"/>
      <c r="SMP5" s="174"/>
      <c r="SMQ5" s="174"/>
      <c r="SMR5" s="174"/>
      <c r="SMS5" s="174"/>
      <c r="SMT5" s="174"/>
      <c r="SMU5" s="174"/>
      <c r="SMV5" s="174"/>
      <c r="SMW5" s="291"/>
      <c r="SMX5" s="291"/>
      <c r="SMY5" s="290"/>
      <c r="SMZ5" s="290"/>
      <c r="SNA5" s="290"/>
      <c r="SNB5" s="290"/>
      <c r="SNC5" s="290"/>
      <c r="SNE5" s="287"/>
      <c r="SNF5" s="287"/>
      <c r="SNG5" s="287"/>
      <c r="SNH5" s="287"/>
      <c r="SNI5" s="289"/>
      <c r="SNJ5" s="289"/>
      <c r="SNK5" s="289"/>
      <c r="SNL5" s="289"/>
      <c r="SNM5" s="288"/>
      <c r="SNN5" s="288"/>
      <c r="SNO5" s="174"/>
      <c r="SNP5" s="174"/>
      <c r="SNQ5" s="174"/>
      <c r="SNR5" s="174"/>
      <c r="SNS5" s="174"/>
      <c r="SNT5" s="174"/>
      <c r="SNU5" s="174"/>
      <c r="SNV5" s="174"/>
      <c r="SNW5" s="291"/>
      <c r="SNX5" s="291"/>
      <c r="SNY5" s="290"/>
      <c r="SNZ5" s="290"/>
      <c r="SOA5" s="290"/>
      <c r="SOB5" s="290"/>
      <c r="SOC5" s="290"/>
      <c r="SOE5" s="287"/>
      <c r="SOF5" s="287"/>
      <c r="SOG5" s="287"/>
      <c r="SOH5" s="287"/>
      <c r="SOI5" s="289"/>
      <c r="SOJ5" s="289"/>
      <c r="SOK5" s="289"/>
      <c r="SOL5" s="289"/>
      <c r="SOM5" s="288"/>
      <c r="SON5" s="288"/>
      <c r="SOO5" s="174"/>
      <c r="SOP5" s="174"/>
      <c r="SOQ5" s="174"/>
      <c r="SOR5" s="174"/>
      <c r="SOS5" s="174"/>
      <c r="SOT5" s="174"/>
      <c r="SOU5" s="174"/>
      <c r="SOV5" s="174"/>
      <c r="SOW5" s="291"/>
      <c r="SOX5" s="291"/>
      <c r="SOY5" s="290"/>
      <c r="SOZ5" s="290"/>
      <c r="SPA5" s="290"/>
      <c r="SPB5" s="290"/>
      <c r="SPC5" s="290"/>
      <c r="SPE5" s="287"/>
      <c r="SPF5" s="287"/>
      <c r="SPG5" s="287"/>
      <c r="SPH5" s="287"/>
      <c r="SPI5" s="289"/>
      <c r="SPJ5" s="289"/>
      <c r="SPK5" s="289"/>
      <c r="SPL5" s="289"/>
      <c r="SPM5" s="288"/>
      <c r="SPN5" s="288"/>
      <c r="SPO5" s="174"/>
      <c r="SPP5" s="174"/>
      <c r="SPQ5" s="174"/>
      <c r="SPR5" s="174"/>
      <c r="SPS5" s="174"/>
      <c r="SPT5" s="174"/>
      <c r="SPU5" s="174"/>
      <c r="SPV5" s="174"/>
      <c r="SPW5" s="291"/>
      <c r="SPX5" s="291"/>
      <c r="SPY5" s="290"/>
      <c r="SPZ5" s="290"/>
      <c r="SQA5" s="290"/>
      <c r="SQB5" s="290"/>
      <c r="SQC5" s="290"/>
      <c r="SQE5" s="287"/>
      <c r="SQF5" s="287"/>
      <c r="SQG5" s="287"/>
      <c r="SQH5" s="287"/>
      <c r="SQI5" s="289"/>
      <c r="SQJ5" s="289"/>
      <c r="SQK5" s="289"/>
      <c r="SQL5" s="289"/>
      <c r="SQM5" s="288"/>
      <c r="SQN5" s="288"/>
      <c r="SQO5" s="174"/>
      <c r="SQP5" s="174"/>
      <c r="SQQ5" s="174"/>
      <c r="SQR5" s="174"/>
      <c r="SQS5" s="174"/>
      <c r="SQT5" s="174"/>
      <c r="SQU5" s="174"/>
      <c r="SQV5" s="174"/>
      <c r="SQW5" s="291"/>
      <c r="SQX5" s="291"/>
      <c r="SQY5" s="290"/>
      <c r="SQZ5" s="290"/>
      <c r="SRA5" s="290"/>
      <c r="SRB5" s="290"/>
      <c r="SRC5" s="290"/>
      <c r="SRE5" s="287"/>
      <c r="SRF5" s="287"/>
      <c r="SRG5" s="287"/>
      <c r="SRH5" s="287"/>
      <c r="SRI5" s="289"/>
      <c r="SRJ5" s="289"/>
      <c r="SRK5" s="289"/>
      <c r="SRL5" s="289"/>
      <c r="SRM5" s="288"/>
      <c r="SRN5" s="288"/>
      <c r="SRO5" s="174"/>
      <c r="SRP5" s="174"/>
      <c r="SRQ5" s="174"/>
      <c r="SRR5" s="174"/>
      <c r="SRS5" s="174"/>
      <c r="SRT5" s="174"/>
      <c r="SRU5" s="174"/>
      <c r="SRV5" s="174"/>
      <c r="SRW5" s="291"/>
      <c r="SRX5" s="291"/>
      <c r="SRY5" s="290"/>
      <c r="SRZ5" s="290"/>
      <c r="SSA5" s="290"/>
      <c r="SSB5" s="290"/>
      <c r="SSC5" s="290"/>
      <c r="SSE5" s="287"/>
      <c r="SSF5" s="287"/>
      <c r="SSG5" s="287"/>
      <c r="SSH5" s="287"/>
      <c r="SSI5" s="289"/>
      <c r="SSJ5" s="289"/>
      <c r="SSK5" s="289"/>
      <c r="SSL5" s="289"/>
      <c r="SSM5" s="288"/>
      <c r="SSN5" s="288"/>
      <c r="SSO5" s="174"/>
      <c r="SSP5" s="174"/>
      <c r="SSQ5" s="174"/>
      <c r="SSR5" s="174"/>
      <c r="SSS5" s="174"/>
      <c r="SST5" s="174"/>
      <c r="SSU5" s="174"/>
      <c r="SSV5" s="174"/>
      <c r="SSW5" s="291"/>
      <c r="SSX5" s="291"/>
      <c r="SSY5" s="290"/>
      <c r="SSZ5" s="290"/>
      <c r="STA5" s="290"/>
      <c r="STB5" s="290"/>
      <c r="STC5" s="290"/>
      <c r="STE5" s="287"/>
      <c r="STF5" s="287"/>
      <c r="STG5" s="287"/>
      <c r="STH5" s="287"/>
      <c r="STI5" s="289"/>
      <c r="STJ5" s="289"/>
      <c r="STK5" s="289"/>
      <c r="STL5" s="289"/>
      <c r="STM5" s="288"/>
      <c r="STN5" s="288"/>
      <c r="STO5" s="174"/>
      <c r="STP5" s="174"/>
      <c r="STQ5" s="174"/>
      <c r="STR5" s="174"/>
      <c r="STS5" s="174"/>
      <c r="STT5" s="174"/>
      <c r="STU5" s="174"/>
      <c r="STV5" s="174"/>
      <c r="STW5" s="291"/>
      <c r="STX5" s="291"/>
      <c r="STY5" s="290"/>
      <c r="STZ5" s="290"/>
      <c r="SUA5" s="290"/>
      <c r="SUB5" s="290"/>
      <c r="SUC5" s="290"/>
      <c r="SUE5" s="287"/>
      <c r="SUF5" s="287"/>
      <c r="SUG5" s="287"/>
      <c r="SUH5" s="287"/>
      <c r="SUI5" s="289"/>
      <c r="SUJ5" s="289"/>
      <c r="SUK5" s="289"/>
      <c r="SUL5" s="289"/>
      <c r="SUM5" s="288"/>
      <c r="SUN5" s="288"/>
      <c r="SUO5" s="174"/>
      <c r="SUP5" s="174"/>
      <c r="SUQ5" s="174"/>
      <c r="SUR5" s="174"/>
      <c r="SUS5" s="174"/>
      <c r="SUT5" s="174"/>
      <c r="SUU5" s="174"/>
      <c r="SUV5" s="174"/>
      <c r="SUW5" s="291"/>
      <c r="SUX5" s="291"/>
      <c r="SUY5" s="290"/>
      <c r="SUZ5" s="290"/>
      <c r="SVA5" s="290"/>
      <c r="SVB5" s="290"/>
      <c r="SVC5" s="290"/>
      <c r="SVE5" s="287"/>
      <c r="SVF5" s="287"/>
      <c r="SVG5" s="287"/>
      <c r="SVH5" s="287"/>
      <c r="SVI5" s="289"/>
      <c r="SVJ5" s="289"/>
      <c r="SVK5" s="289"/>
      <c r="SVL5" s="289"/>
      <c r="SVM5" s="288"/>
      <c r="SVN5" s="288"/>
      <c r="SVO5" s="174"/>
      <c r="SVP5" s="174"/>
      <c r="SVQ5" s="174"/>
      <c r="SVR5" s="174"/>
      <c r="SVS5" s="174"/>
      <c r="SVT5" s="174"/>
      <c r="SVU5" s="174"/>
      <c r="SVV5" s="174"/>
      <c r="SVW5" s="291"/>
      <c r="SVX5" s="291"/>
      <c r="SVY5" s="290"/>
      <c r="SVZ5" s="290"/>
      <c r="SWA5" s="290"/>
      <c r="SWB5" s="290"/>
      <c r="SWC5" s="290"/>
      <c r="SWE5" s="287"/>
      <c r="SWF5" s="287"/>
      <c r="SWG5" s="287"/>
      <c r="SWH5" s="287"/>
      <c r="SWI5" s="289"/>
      <c r="SWJ5" s="289"/>
      <c r="SWK5" s="289"/>
      <c r="SWL5" s="289"/>
      <c r="SWM5" s="288"/>
      <c r="SWN5" s="288"/>
      <c r="SWO5" s="174"/>
      <c r="SWP5" s="174"/>
      <c r="SWQ5" s="174"/>
      <c r="SWR5" s="174"/>
      <c r="SWS5" s="174"/>
      <c r="SWT5" s="174"/>
      <c r="SWU5" s="174"/>
      <c r="SWV5" s="174"/>
      <c r="SWW5" s="291"/>
      <c r="SWX5" s="291"/>
      <c r="SWY5" s="290"/>
      <c r="SWZ5" s="290"/>
      <c r="SXA5" s="290"/>
      <c r="SXB5" s="290"/>
      <c r="SXC5" s="290"/>
      <c r="SXE5" s="287"/>
      <c r="SXF5" s="287"/>
      <c r="SXG5" s="287"/>
      <c r="SXH5" s="287"/>
      <c r="SXI5" s="289"/>
      <c r="SXJ5" s="289"/>
      <c r="SXK5" s="289"/>
      <c r="SXL5" s="289"/>
      <c r="SXM5" s="288"/>
      <c r="SXN5" s="288"/>
      <c r="SXO5" s="174"/>
      <c r="SXP5" s="174"/>
      <c r="SXQ5" s="174"/>
      <c r="SXR5" s="174"/>
      <c r="SXS5" s="174"/>
      <c r="SXT5" s="174"/>
      <c r="SXU5" s="174"/>
      <c r="SXV5" s="174"/>
      <c r="SXW5" s="291"/>
      <c r="SXX5" s="291"/>
      <c r="SXY5" s="290"/>
      <c r="SXZ5" s="290"/>
      <c r="SYA5" s="290"/>
      <c r="SYB5" s="290"/>
      <c r="SYC5" s="290"/>
      <c r="SYE5" s="287"/>
      <c r="SYF5" s="287"/>
      <c r="SYG5" s="287"/>
      <c r="SYH5" s="287"/>
      <c r="SYI5" s="289"/>
      <c r="SYJ5" s="289"/>
      <c r="SYK5" s="289"/>
      <c r="SYL5" s="289"/>
      <c r="SYM5" s="288"/>
      <c r="SYN5" s="288"/>
      <c r="SYO5" s="174"/>
      <c r="SYP5" s="174"/>
      <c r="SYQ5" s="174"/>
      <c r="SYR5" s="174"/>
      <c r="SYS5" s="174"/>
      <c r="SYT5" s="174"/>
      <c r="SYU5" s="174"/>
      <c r="SYV5" s="174"/>
      <c r="SYW5" s="291"/>
      <c r="SYX5" s="291"/>
      <c r="SYY5" s="290"/>
      <c r="SYZ5" s="290"/>
      <c r="SZA5" s="290"/>
      <c r="SZB5" s="290"/>
      <c r="SZC5" s="290"/>
      <c r="SZE5" s="287"/>
      <c r="SZF5" s="287"/>
      <c r="SZG5" s="287"/>
      <c r="SZH5" s="287"/>
      <c r="SZI5" s="289"/>
      <c r="SZJ5" s="289"/>
      <c r="SZK5" s="289"/>
      <c r="SZL5" s="289"/>
      <c r="SZM5" s="288"/>
      <c r="SZN5" s="288"/>
      <c r="SZO5" s="174"/>
      <c r="SZP5" s="174"/>
      <c r="SZQ5" s="174"/>
      <c r="SZR5" s="174"/>
      <c r="SZS5" s="174"/>
      <c r="SZT5" s="174"/>
      <c r="SZU5" s="174"/>
      <c r="SZV5" s="174"/>
      <c r="SZW5" s="291"/>
      <c r="SZX5" s="291"/>
      <c r="SZY5" s="290"/>
      <c r="SZZ5" s="290"/>
      <c r="TAA5" s="290"/>
      <c r="TAB5" s="290"/>
      <c r="TAC5" s="290"/>
      <c r="TAE5" s="287"/>
      <c r="TAF5" s="287"/>
      <c r="TAG5" s="287"/>
      <c r="TAH5" s="287"/>
      <c r="TAI5" s="289"/>
      <c r="TAJ5" s="289"/>
      <c r="TAK5" s="289"/>
      <c r="TAL5" s="289"/>
      <c r="TAM5" s="288"/>
      <c r="TAN5" s="288"/>
      <c r="TAO5" s="174"/>
      <c r="TAP5" s="174"/>
      <c r="TAQ5" s="174"/>
      <c r="TAR5" s="174"/>
      <c r="TAS5" s="174"/>
      <c r="TAT5" s="174"/>
      <c r="TAU5" s="174"/>
      <c r="TAV5" s="174"/>
      <c r="TAW5" s="291"/>
      <c r="TAX5" s="291"/>
      <c r="TAY5" s="290"/>
      <c r="TAZ5" s="290"/>
      <c r="TBA5" s="290"/>
      <c r="TBB5" s="290"/>
      <c r="TBC5" s="290"/>
      <c r="TBE5" s="287"/>
      <c r="TBF5" s="287"/>
      <c r="TBG5" s="287"/>
      <c r="TBH5" s="287"/>
      <c r="TBI5" s="289"/>
      <c r="TBJ5" s="289"/>
      <c r="TBK5" s="289"/>
      <c r="TBL5" s="289"/>
      <c r="TBM5" s="288"/>
      <c r="TBN5" s="288"/>
      <c r="TBO5" s="174"/>
      <c r="TBP5" s="174"/>
      <c r="TBQ5" s="174"/>
      <c r="TBR5" s="174"/>
      <c r="TBS5" s="174"/>
      <c r="TBT5" s="174"/>
      <c r="TBU5" s="174"/>
      <c r="TBV5" s="174"/>
      <c r="TBW5" s="291"/>
      <c r="TBX5" s="291"/>
      <c r="TBY5" s="290"/>
      <c r="TBZ5" s="290"/>
      <c r="TCA5" s="290"/>
      <c r="TCB5" s="290"/>
      <c r="TCC5" s="290"/>
      <c r="TCE5" s="287"/>
      <c r="TCF5" s="287"/>
      <c r="TCG5" s="287"/>
      <c r="TCH5" s="287"/>
      <c r="TCI5" s="289"/>
      <c r="TCJ5" s="289"/>
      <c r="TCK5" s="289"/>
      <c r="TCL5" s="289"/>
      <c r="TCM5" s="288"/>
      <c r="TCN5" s="288"/>
      <c r="TCO5" s="174"/>
      <c r="TCP5" s="174"/>
      <c r="TCQ5" s="174"/>
      <c r="TCR5" s="174"/>
      <c r="TCS5" s="174"/>
      <c r="TCT5" s="174"/>
      <c r="TCU5" s="174"/>
      <c r="TCV5" s="174"/>
      <c r="TCW5" s="291"/>
      <c r="TCX5" s="291"/>
      <c r="TCY5" s="290"/>
      <c r="TCZ5" s="290"/>
      <c r="TDA5" s="290"/>
      <c r="TDB5" s="290"/>
      <c r="TDC5" s="290"/>
      <c r="TDE5" s="287"/>
      <c r="TDF5" s="287"/>
      <c r="TDG5" s="287"/>
      <c r="TDH5" s="287"/>
      <c r="TDI5" s="289"/>
      <c r="TDJ5" s="289"/>
      <c r="TDK5" s="289"/>
      <c r="TDL5" s="289"/>
      <c r="TDM5" s="288"/>
      <c r="TDN5" s="288"/>
      <c r="TDO5" s="174"/>
      <c r="TDP5" s="174"/>
      <c r="TDQ5" s="174"/>
      <c r="TDR5" s="174"/>
      <c r="TDS5" s="174"/>
      <c r="TDT5" s="174"/>
      <c r="TDU5" s="174"/>
      <c r="TDV5" s="174"/>
      <c r="TDW5" s="291"/>
      <c r="TDX5" s="291"/>
      <c r="TDY5" s="290"/>
      <c r="TDZ5" s="290"/>
      <c r="TEA5" s="290"/>
      <c r="TEB5" s="290"/>
      <c r="TEC5" s="290"/>
      <c r="TEE5" s="287"/>
      <c r="TEF5" s="287"/>
      <c r="TEG5" s="287"/>
      <c r="TEH5" s="287"/>
      <c r="TEI5" s="289"/>
      <c r="TEJ5" s="289"/>
      <c r="TEK5" s="289"/>
      <c r="TEL5" s="289"/>
      <c r="TEM5" s="288"/>
      <c r="TEN5" s="288"/>
      <c r="TEO5" s="174"/>
      <c r="TEP5" s="174"/>
      <c r="TEQ5" s="174"/>
      <c r="TER5" s="174"/>
      <c r="TES5" s="174"/>
      <c r="TET5" s="174"/>
      <c r="TEU5" s="174"/>
      <c r="TEV5" s="174"/>
      <c r="TEW5" s="291"/>
      <c r="TEX5" s="291"/>
      <c r="TEY5" s="290"/>
      <c r="TEZ5" s="290"/>
      <c r="TFA5" s="290"/>
      <c r="TFB5" s="290"/>
      <c r="TFC5" s="290"/>
      <c r="TFE5" s="287"/>
      <c r="TFF5" s="287"/>
      <c r="TFG5" s="287"/>
      <c r="TFH5" s="287"/>
      <c r="TFI5" s="289"/>
      <c r="TFJ5" s="289"/>
      <c r="TFK5" s="289"/>
      <c r="TFL5" s="289"/>
      <c r="TFM5" s="288"/>
      <c r="TFN5" s="288"/>
      <c r="TFO5" s="174"/>
      <c r="TFP5" s="174"/>
      <c r="TFQ5" s="174"/>
      <c r="TFR5" s="174"/>
      <c r="TFS5" s="174"/>
      <c r="TFT5" s="174"/>
      <c r="TFU5" s="174"/>
      <c r="TFV5" s="174"/>
      <c r="TFW5" s="291"/>
      <c r="TFX5" s="291"/>
      <c r="TFY5" s="290"/>
      <c r="TFZ5" s="290"/>
      <c r="TGA5" s="290"/>
      <c r="TGB5" s="290"/>
      <c r="TGC5" s="290"/>
      <c r="TGE5" s="287"/>
      <c r="TGF5" s="287"/>
      <c r="TGG5" s="287"/>
      <c r="TGH5" s="287"/>
      <c r="TGI5" s="289"/>
      <c r="TGJ5" s="289"/>
      <c r="TGK5" s="289"/>
      <c r="TGL5" s="289"/>
      <c r="TGM5" s="288"/>
      <c r="TGN5" s="288"/>
      <c r="TGO5" s="174"/>
      <c r="TGP5" s="174"/>
      <c r="TGQ5" s="174"/>
      <c r="TGR5" s="174"/>
      <c r="TGS5" s="174"/>
      <c r="TGT5" s="174"/>
      <c r="TGU5" s="174"/>
      <c r="TGV5" s="174"/>
      <c r="TGW5" s="291"/>
      <c r="TGX5" s="291"/>
      <c r="TGY5" s="290"/>
      <c r="TGZ5" s="290"/>
      <c r="THA5" s="290"/>
      <c r="THB5" s="290"/>
      <c r="THC5" s="290"/>
      <c r="THE5" s="287"/>
      <c r="THF5" s="287"/>
      <c r="THG5" s="287"/>
      <c r="THH5" s="287"/>
      <c r="THI5" s="289"/>
      <c r="THJ5" s="289"/>
      <c r="THK5" s="289"/>
      <c r="THL5" s="289"/>
      <c r="THM5" s="288"/>
      <c r="THN5" s="288"/>
      <c r="THO5" s="174"/>
      <c r="THP5" s="174"/>
      <c r="THQ5" s="174"/>
      <c r="THR5" s="174"/>
      <c r="THS5" s="174"/>
      <c r="THT5" s="174"/>
      <c r="THU5" s="174"/>
      <c r="THV5" s="174"/>
      <c r="THW5" s="291"/>
      <c r="THX5" s="291"/>
      <c r="THY5" s="290"/>
      <c r="THZ5" s="290"/>
      <c r="TIA5" s="290"/>
      <c r="TIB5" s="290"/>
      <c r="TIC5" s="290"/>
      <c r="TIE5" s="287"/>
      <c r="TIF5" s="287"/>
      <c r="TIG5" s="287"/>
      <c r="TIH5" s="287"/>
      <c r="TII5" s="289"/>
      <c r="TIJ5" s="289"/>
      <c r="TIK5" s="289"/>
      <c r="TIL5" s="289"/>
      <c r="TIM5" s="288"/>
      <c r="TIN5" s="288"/>
      <c r="TIO5" s="174"/>
      <c r="TIP5" s="174"/>
      <c r="TIQ5" s="174"/>
      <c r="TIR5" s="174"/>
      <c r="TIS5" s="174"/>
      <c r="TIT5" s="174"/>
      <c r="TIU5" s="174"/>
      <c r="TIV5" s="174"/>
      <c r="TIW5" s="291"/>
      <c r="TIX5" s="291"/>
      <c r="TIY5" s="290"/>
      <c r="TIZ5" s="290"/>
      <c r="TJA5" s="290"/>
      <c r="TJB5" s="290"/>
      <c r="TJC5" s="290"/>
      <c r="TJE5" s="287"/>
      <c r="TJF5" s="287"/>
      <c r="TJG5" s="287"/>
      <c r="TJH5" s="287"/>
      <c r="TJI5" s="289"/>
      <c r="TJJ5" s="289"/>
      <c r="TJK5" s="289"/>
      <c r="TJL5" s="289"/>
      <c r="TJM5" s="288"/>
      <c r="TJN5" s="288"/>
      <c r="TJO5" s="174"/>
      <c r="TJP5" s="174"/>
      <c r="TJQ5" s="174"/>
      <c r="TJR5" s="174"/>
      <c r="TJS5" s="174"/>
      <c r="TJT5" s="174"/>
      <c r="TJU5" s="174"/>
      <c r="TJV5" s="174"/>
      <c r="TJW5" s="291"/>
      <c r="TJX5" s="291"/>
      <c r="TJY5" s="290"/>
      <c r="TJZ5" s="290"/>
      <c r="TKA5" s="290"/>
      <c r="TKB5" s="290"/>
      <c r="TKC5" s="290"/>
      <c r="TKE5" s="287"/>
      <c r="TKF5" s="287"/>
      <c r="TKG5" s="287"/>
      <c r="TKH5" s="287"/>
      <c r="TKI5" s="289"/>
      <c r="TKJ5" s="289"/>
      <c r="TKK5" s="289"/>
      <c r="TKL5" s="289"/>
      <c r="TKM5" s="288"/>
      <c r="TKN5" s="288"/>
      <c r="TKO5" s="174"/>
      <c r="TKP5" s="174"/>
      <c r="TKQ5" s="174"/>
      <c r="TKR5" s="174"/>
      <c r="TKS5" s="174"/>
      <c r="TKT5" s="174"/>
      <c r="TKU5" s="174"/>
      <c r="TKV5" s="174"/>
      <c r="TKW5" s="291"/>
      <c r="TKX5" s="291"/>
      <c r="TKY5" s="290"/>
      <c r="TKZ5" s="290"/>
      <c r="TLA5" s="290"/>
      <c r="TLB5" s="290"/>
      <c r="TLC5" s="290"/>
      <c r="TLE5" s="287"/>
      <c r="TLF5" s="287"/>
      <c r="TLG5" s="287"/>
      <c r="TLH5" s="287"/>
      <c r="TLI5" s="289"/>
      <c r="TLJ5" s="289"/>
      <c r="TLK5" s="289"/>
      <c r="TLL5" s="289"/>
      <c r="TLM5" s="288"/>
      <c r="TLN5" s="288"/>
      <c r="TLO5" s="174"/>
      <c r="TLP5" s="174"/>
      <c r="TLQ5" s="174"/>
      <c r="TLR5" s="174"/>
      <c r="TLS5" s="174"/>
      <c r="TLT5" s="174"/>
      <c r="TLU5" s="174"/>
      <c r="TLV5" s="174"/>
      <c r="TLW5" s="291"/>
      <c r="TLX5" s="291"/>
      <c r="TLY5" s="290"/>
      <c r="TLZ5" s="290"/>
      <c r="TMA5" s="290"/>
      <c r="TMB5" s="290"/>
      <c r="TMC5" s="290"/>
      <c r="TME5" s="287"/>
      <c r="TMF5" s="287"/>
      <c r="TMG5" s="287"/>
      <c r="TMH5" s="287"/>
      <c r="TMI5" s="289"/>
      <c r="TMJ5" s="289"/>
      <c r="TMK5" s="289"/>
      <c r="TML5" s="289"/>
      <c r="TMM5" s="288"/>
      <c r="TMN5" s="288"/>
      <c r="TMO5" s="174"/>
      <c r="TMP5" s="174"/>
      <c r="TMQ5" s="174"/>
      <c r="TMR5" s="174"/>
      <c r="TMS5" s="174"/>
      <c r="TMT5" s="174"/>
      <c r="TMU5" s="174"/>
      <c r="TMV5" s="174"/>
      <c r="TMW5" s="291"/>
      <c r="TMX5" s="291"/>
      <c r="TMY5" s="290"/>
      <c r="TMZ5" s="290"/>
      <c r="TNA5" s="290"/>
      <c r="TNB5" s="290"/>
      <c r="TNC5" s="290"/>
      <c r="TNE5" s="287"/>
      <c r="TNF5" s="287"/>
      <c r="TNG5" s="287"/>
      <c r="TNH5" s="287"/>
      <c r="TNI5" s="289"/>
      <c r="TNJ5" s="289"/>
      <c r="TNK5" s="289"/>
      <c r="TNL5" s="289"/>
      <c r="TNM5" s="288"/>
      <c r="TNN5" s="288"/>
      <c r="TNO5" s="174"/>
      <c r="TNP5" s="174"/>
      <c r="TNQ5" s="174"/>
      <c r="TNR5" s="174"/>
      <c r="TNS5" s="174"/>
      <c r="TNT5" s="174"/>
      <c r="TNU5" s="174"/>
      <c r="TNV5" s="174"/>
      <c r="TNW5" s="291"/>
      <c r="TNX5" s="291"/>
      <c r="TNY5" s="290"/>
      <c r="TNZ5" s="290"/>
      <c r="TOA5" s="290"/>
      <c r="TOB5" s="290"/>
      <c r="TOC5" s="290"/>
      <c r="TOE5" s="287"/>
      <c r="TOF5" s="287"/>
      <c r="TOG5" s="287"/>
      <c r="TOH5" s="287"/>
      <c r="TOI5" s="289"/>
      <c r="TOJ5" s="289"/>
      <c r="TOK5" s="289"/>
      <c r="TOL5" s="289"/>
      <c r="TOM5" s="288"/>
      <c r="TON5" s="288"/>
      <c r="TOO5" s="174"/>
      <c r="TOP5" s="174"/>
      <c r="TOQ5" s="174"/>
      <c r="TOR5" s="174"/>
      <c r="TOS5" s="174"/>
      <c r="TOT5" s="174"/>
      <c r="TOU5" s="174"/>
      <c r="TOV5" s="174"/>
      <c r="TOW5" s="291"/>
      <c r="TOX5" s="291"/>
      <c r="TOY5" s="290"/>
      <c r="TOZ5" s="290"/>
      <c r="TPA5" s="290"/>
      <c r="TPB5" s="290"/>
      <c r="TPC5" s="290"/>
      <c r="TPE5" s="287"/>
      <c r="TPF5" s="287"/>
      <c r="TPG5" s="287"/>
      <c r="TPH5" s="287"/>
      <c r="TPI5" s="289"/>
      <c r="TPJ5" s="289"/>
      <c r="TPK5" s="289"/>
      <c r="TPL5" s="289"/>
      <c r="TPM5" s="288"/>
      <c r="TPN5" s="288"/>
      <c r="TPO5" s="174"/>
      <c r="TPP5" s="174"/>
      <c r="TPQ5" s="174"/>
      <c r="TPR5" s="174"/>
      <c r="TPS5" s="174"/>
      <c r="TPT5" s="174"/>
      <c r="TPU5" s="174"/>
      <c r="TPV5" s="174"/>
      <c r="TPW5" s="291"/>
      <c r="TPX5" s="291"/>
      <c r="TPY5" s="290"/>
      <c r="TPZ5" s="290"/>
      <c r="TQA5" s="290"/>
      <c r="TQB5" s="290"/>
      <c r="TQC5" s="290"/>
      <c r="TQE5" s="287"/>
      <c r="TQF5" s="287"/>
      <c r="TQG5" s="287"/>
      <c r="TQH5" s="287"/>
      <c r="TQI5" s="289"/>
      <c r="TQJ5" s="289"/>
      <c r="TQK5" s="289"/>
      <c r="TQL5" s="289"/>
      <c r="TQM5" s="288"/>
      <c r="TQN5" s="288"/>
      <c r="TQO5" s="174"/>
      <c r="TQP5" s="174"/>
      <c r="TQQ5" s="174"/>
      <c r="TQR5" s="174"/>
      <c r="TQS5" s="174"/>
      <c r="TQT5" s="174"/>
      <c r="TQU5" s="174"/>
      <c r="TQV5" s="174"/>
      <c r="TQW5" s="291"/>
      <c r="TQX5" s="291"/>
      <c r="TQY5" s="290"/>
      <c r="TQZ5" s="290"/>
      <c r="TRA5" s="290"/>
      <c r="TRB5" s="290"/>
      <c r="TRC5" s="290"/>
      <c r="TRE5" s="287"/>
      <c r="TRF5" s="287"/>
      <c r="TRG5" s="287"/>
      <c r="TRH5" s="287"/>
      <c r="TRI5" s="289"/>
      <c r="TRJ5" s="289"/>
      <c r="TRK5" s="289"/>
      <c r="TRL5" s="289"/>
      <c r="TRM5" s="288"/>
      <c r="TRN5" s="288"/>
      <c r="TRO5" s="174"/>
      <c r="TRP5" s="174"/>
      <c r="TRQ5" s="174"/>
      <c r="TRR5" s="174"/>
      <c r="TRS5" s="174"/>
      <c r="TRT5" s="174"/>
      <c r="TRU5" s="174"/>
      <c r="TRV5" s="174"/>
      <c r="TRW5" s="291"/>
      <c r="TRX5" s="291"/>
      <c r="TRY5" s="290"/>
      <c r="TRZ5" s="290"/>
      <c r="TSA5" s="290"/>
      <c r="TSB5" s="290"/>
      <c r="TSC5" s="290"/>
      <c r="TSE5" s="287"/>
      <c r="TSF5" s="287"/>
      <c r="TSG5" s="287"/>
      <c r="TSH5" s="287"/>
      <c r="TSI5" s="289"/>
      <c r="TSJ5" s="289"/>
      <c r="TSK5" s="289"/>
      <c r="TSL5" s="289"/>
      <c r="TSM5" s="288"/>
      <c r="TSN5" s="288"/>
      <c r="TSO5" s="174"/>
      <c r="TSP5" s="174"/>
      <c r="TSQ5" s="174"/>
      <c r="TSR5" s="174"/>
      <c r="TSS5" s="174"/>
      <c r="TST5" s="174"/>
      <c r="TSU5" s="174"/>
      <c r="TSV5" s="174"/>
      <c r="TSW5" s="291"/>
      <c r="TSX5" s="291"/>
      <c r="TSY5" s="290"/>
      <c r="TSZ5" s="290"/>
      <c r="TTA5" s="290"/>
      <c r="TTB5" s="290"/>
      <c r="TTC5" s="290"/>
      <c r="TTE5" s="287"/>
      <c r="TTF5" s="287"/>
      <c r="TTG5" s="287"/>
      <c r="TTH5" s="287"/>
      <c r="TTI5" s="289"/>
      <c r="TTJ5" s="289"/>
      <c r="TTK5" s="289"/>
      <c r="TTL5" s="289"/>
      <c r="TTM5" s="288"/>
      <c r="TTN5" s="288"/>
      <c r="TTO5" s="174"/>
      <c r="TTP5" s="174"/>
      <c r="TTQ5" s="174"/>
      <c r="TTR5" s="174"/>
      <c r="TTS5" s="174"/>
      <c r="TTT5" s="174"/>
      <c r="TTU5" s="174"/>
      <c r="TTV5" s="174"/>
      <c r="TTW5" s="291"/>
      <c r="TTX5" s="291"/>
      <c r="TTY5" s="290"/>
      <c r="TTZ5" s="290"/>
      <c r="TUA5" s="290"/>
      <c r="TUB5" s="290"/>
      <c r="TUC5" s="290"/>
      <c r="TUE5" s="287"/>
      <c r="TUF5" s="287"/>
      <c r="TUG5" s="287"/>
      <c r="TUH5" s="287"/>
      <c r="TUI5" s="289"/>
      <c r="TUJ5" s="289"/>
      <c r="TUK5" s="289"/>
      <c r="TUL5" s="289"/>
      <c r="TUM5" s="288"/>
      <c r="TUN5" s="288"/>
      <c r="TUO5" s="174"/>
      <c r="TUP5" s="174"/>
      <c r="TUQ5" s="174"/>
      <c r="TUR5" s="174"/>
      <c r="TUS5" s="174"/>
      <c r="TUT5" s="174"/>
      <c r="TUU5" s="174"/>
      <c r="TUV5" s="174"/>
      <c r="TUW5" s="291"/>
      <c r="TUX5" s="291"/>
      <c r="TUY5" s="290"/>
      <c r="TUZ5" s="290"/>
      <c r="TVA5" s="290"/>
      <c r="TVB5" s="290"/>
      <c r="TVC5" s="290"/>
      <c r="TVE5" s="287"/>
      <c r="TVF5" s="287"/>
      <c r="TVG5" s="287"/>
      <c r="TVH5" s="287"/>
      <c r="TVI5" s="289"/>
      <c r="TVJ5" s="289"/>
      <c r="TVK5" s="289"/>
      <c r="TVL5" s="289"/>
      <c r="TVM5" s="288"/>
      <c r="TVN5" s="288"/>
      <c r="TVO5" s="174"/>
      <c r="TVP5" s="174"/>
      <c r="TVQ5" s="174"/>
      <c r="TVR5" s="174"/>
      <c r="TVS5" s="174"/>
      <c r="TVT5" s="174"/>
      <c r="TVU5" s="174"/>
      <c r="TVV5" s="174"/>
      <c r="TVW5" s="291"/>
      <c r="TVX5" s="291"/>
      <c r="TVY5" s="290"/>
      <c r="TVZ5" s="290"/>
      <c r="TWA5" s="290"/>
      <c r="TWB5" s="290"/>
      <c r="TWC5" s="290"/>
      <c r="TWE5" s="287"/>
      <c r="TWF5" s="287"/>
      <c r="TWG5" s="287"/>
      <c r="TWH5" s="287"/>
      <c r="TWI5" s="289"/>
      <c r="TWJ5" s="289"/>
      <c r="TWK5" s="289"/>
      <c r="TWL5" s="289"/>
      <c r="TWM5" s="288"/>
      <c r="TWN5" s="288"/>
      <c r="TWO5" s="174"/>
      <c r="TWP5" s="174"/>
      <c r="TWQ5" s="174"/>
      <c r="TWR5" s="174"/>
      <c r="TWS5" s="174"/>
      <c r="TWT5" s="174"/>
      <c r="TWU5" s="174"/>
      <c r="TWV5" s="174"/>
      <c r="TWW5" s="291"/>
      <c r="TWX5" s="291"/>
      <c r="TWY5" s="290"/>
      <c r="TWZ5" s="290"/>
      <c r="TXA5" s="290"/>
      <c r="TXB5" s="290"/>
      <c r="TXC5" s="290"/>
      <c r="TXE5" s="287"/>
      <c r="TXF5" s="287"/>
      <c r="TXG5" s="287"/>
      <c r="TXH5" s="287"/>
      <c r="TXI5" s="289"/>
      <c r="TXJ5" s="289"/>
      <c r="TXK5" s="289"/>
      <c r="TXL5" s="289"/>
      <c r="TXM5" s="288"/>
      <c r="TXN5" s="288"/>
      <c r="TXO5" s="174"/>
      <c r="TXP5" s="174"/>
      <c r="TXQ5" s="174"/>
      <c r="TXR5" s="174"/>
      <c r="TXS5" s="174"/>
      <c r="TXT5" s="174"/>
      <c r="TXU5" s="174"/>
      <c r="TXV5" s="174"/>
      <c r="TXW5" s="291"/>
      <c r="TXX5" s="291"/>
      <c r="TXY5" s="290"/>
      <c r="TXZ5" s="290"/>
      <c r="TYA5" s="290"/>
      <c r="TYB5" s="290"/>
      <c r="TYC5" s="290"/>
      <c r="TYE5" s="287"/>
      <c r="TYF5" s="287"/>
      <c r="TYG5" s="287"/>
      <c r="TYH5" s="287"/>
      <c r="TYI5" s="289"/>
      <c r="TYJ5" s="289"/>
      <c r="TYK5" s="289"/>
      <c r="TYL5" s="289"/>
      <c r="TYM5" s="288"/>
      <c r="TYN5" s="288"/>
      <c r="TYO5" s="174"/>
      <c r="TYP5" s="174"/>
      <c r="TYQ5" s="174"/>
      <c r="TYR5" s="174"/>
      <c r="TYS5" s="174"/>
      <c r="TYT5" s="174"/>
      <c r="TYU5" s="174"/>
      <c r="TYV5" s="174"/>
      <c r="TYW5" s="291"/>
      <c r="TYX5" s="291"/>
      <c r="TYY5" s="290"/>
      <c r="TYZ5" s="290"/>
      <c r="TZA5" s="290"/>
      <c r="TZB5" s="290"/>
      <c r="TZC5" s="290"/>
      <c r="TZE5" s="287"/>
      <c r="TZF5" s="287"/>
      <c r="TZG5" s="287"/>
      <c r="TZH5" s="287"/>
      <c r="TZI5" s="289"/>
      <c r="TZJ5" s="289"/>
      <c r="TZK5" s="289"/>
      <c r="TZL5" s="289"/>
      <c r="TZM5" s="288"/>
      <c r="TZN5" s="288"/>
      <c r="TZO5" s="174"/>
      <c r="TZP5" s="174"/>
      <c r="TZQ5" s="174"/>
      <c r="TZR5" s="174"/>
      <c r="TZS5" s="174"/>
      <c r="TZT5" s="174"/>
      <c r="TZU5" s="174"/>
      <c r="TZV5" s="174"/>
      <c r="TZW5" s="291"/>
      <c r="TZX5" s="291"/>
      <c r="TZY5" s="290"/>
      <c r="TZZ5" s="290"/>
      <c r="UAA5" s="290"/>
      <c r="UAB5" s="290"/>
      <c r="UAC5" s="290"/>
      <c r="UAE5" s="287"/>
      <c r="UAF5" s="287"/>
      <c r="UAG5" s="287"/>
      <c r="UAH5" s="287"/>
      <c r="UAI5" s="289"/>
      <c r="UAJ5" s="289"/>
      <c r="UAK5" s="289"/>
      <c r="UAL5" s="289"/>
      <c r="UAM5" s="288"/>
      <c r="UAN5" s="288"/>
      <c r="UAO5" s="174"/>
      <c r="UAP5" s="174"/>
      <c r="UAQ5" s="174"/>
      <c r="UAR5" s="174"/>
      <c r="UAS5" s="174"/>
      <c r="UAT5" s="174"/>
      <c r="UAU5" s="174"/>
      <c r="UAV5" s="174"/>
      <c r="UAW5" s="291"/>
      <c r="UAX5" s="291"/>
      <c r="UAY5" s="290"/>
      <c r="UAZ5" s="290"/>
      <c r="UBA5" s="290"/>
      <c r="UBB5" s="290"/>
      <c r="UBC5" s="290"/>
      <c r="UBE5" s="287"/>
      <c r="UBF5" s="287"/>
      <c r="UBG5" s="287"/>
      <c r="UBH5" s="287"/>
      <c r="UBI5" s="289"/>
      <c r="UBJ5" s="289"/>
      <c r="UBK5" s="289"/>
      <c r="UBL5" s="289"/>
      <c r="UBM5" s="288"/>
      <c r="UBN5" s="288"/>
      <c r="UBO5" s="174"/>
      <c r="UBP5" s="174"/>
      <c r="UBQ5" s="174"/>
      <c r="UBR5" s="174"/>
      <c r="UBS5" s="174"/>
      <c r="UBT5" s="174"/>
      <c r="UBU5" s="174"/>
      <c r="UBV5" s="174"/>
      <c r="UBW5" s="291"/>
      <c r="UBX5" s="291"/>
      <c r="UBY5" s="290"/>
      <c r="UBZ5" s="290"/>
      <c r="UCA5" s="290"/>
      <c r="UCB5" s="290"/>
      <c r="UCC5" s="290"/>
      <c r="UCE5" s="287"/>
      <c r="UCF5" s="287"/>
      <c r="UCG5" s="287"/>
      <c r="UCH5" s="287"/>
      <c r="UCI5" s="289"/>
      <c r="UCJ5" s="289"/>
      <c r="UCK5" s="289"/>
      <c r="UCL5" s="289"/>
      <c r="UCM5" s="288"/>
      <c r="UCN5" s="288"/>
      <c r="UCO5" s="174"/>
      <c r="UCP5" s="174"/>
      <c r="UCQ5" s="174"/>
      <c r="UCR5" s="174"/>
      <c r="UCS5" s="174"/>
      <c r="UCT5" s="174"/>
      <c r="UCU5" s="174"/>
      <c r="UCV5" s="174"/>
      <c r="UCW5" s="291"/>
      <c r="UCX5" s="291"/>
      <c r="UCY5" s="290"/>
      <c r="UCZ5" s="290"/>
      <c r="UDA5" s="290"/>
      <c r="UDB5" s="290"/>
      <c r="UDC5" s="290"/>
      <c r="UDE5" s="287"/>
      <c r="UDF5" s="287"/>
      <c r="UDG5" s="287"/>
      <c r="UDH5" s="287"/>
      <c r="UDI5" s="289"/>
      <c r="UDJ5" s="289"/>
      <c r="UDK5" s="289"/>
      <c r="UDL5" s="289"/>
      <c r="UDM5" s="288"/>
      <c r="UDN5" s="288"/>
      <c r="UDO5" s="174"/>
      <c r="UDP5" s="174"/>
      <c r="UDQ5" s="174"/>
      <c r="UDR5" s="174"/>
      <c r="UDS5" s="174"/>
      <c r="UDT5" s="174"/>
      <c r="UDU5" s="174"/>
      <c r="UDV5" s="174"/>
      <c r="UDW5" s="291"/>
      <c r="UDX5" s="291"/>
      <c r="UDY5" s="290"/>
      <c r="UDZ5" s="290"/>
      <c r="UEA5" s="290"/>
      <c r="UEB5" s="290"/>
      <c r="UEC5" s="290"/>
      <c r="UEE5" s="287"/>
      <c r="UEF5" s="287"/>
      <c r="UEG5" s="287"/>
      <c r="UEH5" s="287"/>
      <c r="UEI5" s="289"/>
      <c r="UEJ5" s="289"/>
      <c r="UEK5" s="289"/>
      <c r="UEL5" s="289"/>
      <c r="UEM5" s="288"/>
      <c r="UEN5" s="288"/>
      <c r="UEO5" s="174"/>
      <c r="UEP5" s="174"/>
      <c r="UEQ5" s="174"/>
      <c r="UER5" s="174"/>
      <c r="UES5" s="174"/>
      <c r="UET5" s="174"/>
      <c r="UEU5" s="174"/>
      <c r="UEV5" s="174"/>
      <c r="UEW5" s="291"/>
      <c r="UEX5" s="291"/>
      <c r="UEY5" s="290"/>
      <c r="UEZ5" s="290"/>
      <c r="UFA5" s="290"/>
      <c r="UFB5" s="290"/>
      <c r="UFC5" s="290"/>
      <c r="UFE5" s="287"/>
      <c r="UFF5" s="287"/>
      <c r="UFG5" s="287"/>
      <c r="UFH5" s="287"/>
      <c r="UFI5" s="289"/>
      <c r="UFJ5" s="289"/>
      <c r="UFK5" s="289"/>
      <c r="UFL5" s="289"/>
      <c r="UFM5" s="288"/>
      <c r="UFN5" s="288"/>
      <c r="UFO5" s="174"/>
      <c r="UFP5" s="174"/>
      <c r="UFQ5" s="174"/>
      <c r="UFR5" s="174"/>
      <c r="UFS5" s="174"/>
      <c r="UFT5" s="174"/>
      <c r="UFU5" s="174"/>
      <c r="UFV5" s="174"/>
      <c r="UFW5" s="291"/>
      <c r="UFX5" s="291"/>
      <c r="UFY5" s="290"/>
      <c r="UFZ5" s="290"/>
      <c r="UGA5" s="290"/>
      <c r="UGB5" s="290"/>
      <c r="UGC5" s="290"/>
      <c r="UGE5" s="287"/>
      <c r="UGF5" s="287"/>
      <c r="UGG5" s="287"/>
      <c r="UGH5" s="287"/>
      <c r="UGI5" s="289"/>
      <c r="UGJ5" s="289"/>
      <c r="UGK5" s="289"/>
      <c r="UGL5" s="289"/>
      <c r="UGM5" s="288"/>
      <c r="UGN5" s="288"/>
      <c r="UGO5" s="174"/>
      <c r="UGP5" s="174"/>
      <c r="UGQ5" s="174"/>
      <c r="UGR5" s="174"/>
      <c r="UGS5" s="174"/>
      <c r="UGT5" s="174"/>
      <c r="UGU5" s="174"/>
      <c r="UGV5" s="174"/>
      <c r="UGW5" s="291"/>
      <c r="UGX5" s="291"/>
      <c r="UGY5" s="290"/>
      <c r="UGZ5" s="290"/>
      <c r="UHA5" s="290"/>
      <c r="UHB5" s="290"/>
      <c r="UHC5" s="290"/>
      <c r="UHE5" s="287"/>
      <c r="UHF5" s="287"/>
      <c r="UHG5" s="287"/>
      <c r="UHH5" s="287"/>
      <c r="UHI5" s="289"/>
      <c r="UHJ5" s="289"/>
      <c r="UHK5" s="289"/>
      <c r="UHL5" s="289"/>
      <c r="UHM5" s="288"/>
      <c r="UHN5" s="288"/>
      <c r="UHO5" s="174"/>
      <c r="UHP5" s="174"/>
      <c r="UHQ5" s="174"/>
      <c r="UHR5" s="174"/>
      <c r="UHS5" s="174"/>
      <c r="UHT5" s="174"/>
      <c r="UHU5" s="174"/>
      <c r="UHV5" s="174"/>
      <c r="UHW5" s="291"/>
      <c r="UHX5" s="291"/>
      <c r="UHY5" s="290"/>
      <c r="UHZ5" s="290"/>
      <c r="UIA5" s="290"/>
      <c r="UIB5" s="290"/>
      <c r="UIC5" s="290"/>
      <c r="UIE5" s="287"/>
      <c r="UIF5" s="287"/>
      <c r="UIG5" s="287"/>
      <c r="UIH5" s="287"/>
      <c r="UII5" s="289"/>
      <c r="UIJ5" s="289"/>
      <c r="UIK5" s="289"/>
      <c r="UIL5" s="289"/>
      <c r="UIM5" s="288"/>
      <c r="UIN5" s="288"/>
      <c r="UIO5" s="174"/>
      <c r="UIP5" s="174"/>
      <c r="UIQ5" s="174"/>
      <c r="UIR5" s="174"/>
      <c r="UIS5" s="174"/>
      <c r="UIT5" s="174"/>
      <c r="UIU5" s="174"/>
      <c r="UIV5" s="174"/>
      <c r="UIW5" s="291"/>
      <c r="UIX5" s="291"/>
      <c r="UIY5" s="290"/>
      <c r="UIZ5" s="290"/>
      <c r="UJA5" s="290"/>
      <c r="UJB5" s="290"/>
      <c r="UJC5" s="290"/>
      <c r="UJE5" s="287"/>
      <c r="UJF5" s="287"/>
      <c r="UJG5" s="287"/>
      <c r="UJH5" s="287"/>
      <c r="UJI5" s="289"/>
      <c r="UJJ5" s="289"/>
      <c r="UJK5" s="289"/>
      <c r="UJL5" s="289"/>
      <c r="UJM5" s="288"/>
      <c r="UJN5" s="288"/>
      <c r="UJO5" s="174"/>
      <c r="UJP5" s="174"/>
      <c r="UJQ5" s="174"/>
      <c r="UJR5" s="174"/>
      <c r="UJS5" s="174"/>
      <c r="UJT5" s="174"/>
      <c r="UJU5" s="174"/>
      <c r="UJV5" s="174"/>
      <c r="UJW5" s="291"/>
      <c r="UJX5" s="291"/>
      <c r="UJY5" s="290"/>
      <c r="UJZ5" s="290"/>
      <c r="UKA5" s="290"/>
      <c r="UKB5" s="290"/>
      <c r="UKC5" s="290"/>
      <c r="UKE5" s="287"/>
      <c r="UKF5" s="287"/>
      <c r="UKG5" s="287"/>
      <c r="UKH5" s="287"/>
      <c r="UKI5" s="289"/>
      <c r="UKJ5" s="289"/>
      <c r="UKK5" s="289"/>
      <c r="UKL5" s="289"/>
      <c r="UKM5" s="288"/>
      <c r="UKN5" s="288"/>
      <c r="UKO5" s="174"/>
      <c r="UKP5" s="174"/>
      <c r="UKQ5" s="174"/>
      <c r="UKR5" s="174"/>
      <c r="UKS5" s="174"/>
      <c r="UKT5" s="174"/>
      <c r="UKU5" s="174"/>
      <c r="UKV5" s="174"/>
      <c r="UKW5" s="291"/>
      <c r="UKX5" s="291"/>
      <c r="UKY5" s="290"/>
      <c r="UKZ5" s="290"/>
      <c r="ULA5" s="290"/>
      <c r="ULB5" s="290"/>
      <c r="ULC5" s="290"/>
      <c r="ULE5" s="287"/>
      <c r="ULF5" s="287"/>
      <c r="ULG5" s="287"/>
      <c r="ULH5" s="287"/>
      <c r="ULI5" s="289"/>
      <c r="ULJ5" s="289"/>
      <c r="ULK5" s="289"/>
      <c r="ULL5" s="289"/>
      <c r="ULM5" s="288"/>
      <c r="ULN5" s="288"/>
      <c r="ULO5" s="174"/>
      <c r="ULP5" s="174"/>
      <c r="ULQ5" s="174"/>
      <c r="ULR5" s="174"/>
      <c r="ULS5" s="174"/>
      <c r="ULT5" s="174"/>
      <c r="ULU5" s="174"/>
      <c r="ULV5" s="174"/>
      <c r="ULW5" s="291"/>
      <c r="ULX5" s="291"/>
      <c r="ULY5" s="290"/>
      <c r="ULZ5" s="290"/>
      <c r="UMA5" s="290"/>
      <c r="UMB5" s="290"/>
      <c r="UMC5" s="290"/>
      <c r="UME5" s="287"/>
      <c r="UMF5" s="287"/>
      <c r="UMG5" s="287"/>
      <c r="UMH5" s="287"/>
      <c r="UMI5" s="289"/>
      <c r="UMJ5" s="289"/>
      <c r="UMK5" s="289"/>
      <c r="UML5" s="289"/>
      <c r="UMM5" s="288"/>
      <c r="UMN5" s="288"/>
      <c r="UMO5" s="174"/>
      <c r="UMP5" s="174"/>
      <c r="UMQ5" s="174"/>
      <c r="UMR5" s="174"/>
      <c r="UMS5" s="174"/>
      <c r="UMT5" s="174"/>
      <c r="UMU5" s="174"/>
      <c r="UMV5" s="174"/>
      <c r="UMW5" s="291"/>
      <c r="UMX5" s="291"/>
      <c r="UMY5" s="290"/>
      <c r="UMZ5" s="290"/>
      <c r="UNA5" s="290"/>
      <c r="UNB5" s="290"/>
      <c r="UNC5" s="290"/>
      <c r="UNE5" s="287"/>
      <c r="UNF5" s="287"/>
      <c r="UNG5" s="287"/>
      <c r="UNH5" s="287"/>
      <c r="UNI5" s="289"/>
      <c r="UNJ5" s="289"/>
      <c r="UNK5" s="289"/>
      <c r="UNL5" s="289"/>
      <c r="UNM5" s="288"/>
      <c r="UNN5" s="288"/>
      <c r="UNO5" s="174"/>
      <c r="UNP5" s="174"/>
      <c r="UNQ5" s="174"/>
      <c r="UNR5" s="174"/>
      <c r="UNS5" s="174"/>
      <c r="UNT5" s="174"/>
      <c r="UNU5" s="174"/>
      <c r="UNV5" s="174"/>
      <c r="UNW5" s="291"/>
      <c r="UNX5" s="291"/>
      <c r="UNY5" s="290"/>
      <c r="UNZ5" s="290"/>
      <c r="UOA5" s="290"/>
      <c r="UOB5" s="290"/>
      <c r="UOC5" s="290"/>
      <c r="UOE5" s="287"/>
      <c r="UOF5" s="287"/>
      <c r="UOG5" s="287"/>
      <c r="UOH5" s="287"/>
      <c r="UOI5" s="289"/>
      <c r="UOJ5" s="289"/>
      <c r="UOK5" s="289"/>
      <c r="UOL5" s="289"/>
      <c r="UOM5" s="288"/>
      <c r="UON5" s="288"/>
      <c r="UOO5" s="174"/>
      <c r="UOP5" s="174"/>
      <c r="UOQ5" s="174"/>
      <c r="UOR5" s="174"/>
      <c r="UOS5" s="174"/>
      <c r="UOT5" s="174"/>
      <c r="UOU5" s="174"/>
      <c r="UOV5" s="174"/>
      <c r="UOW5" s="291"/>
      <c r="UOX5" s="291"/>
      <c r="UOY5" s="290"/>
      <c r="UOZ5" s="290"/>
      <c r="UPA5" s="290"/>
      <c r="UPB5" s="290"/>
      <c r="UPC5" s="290"/>
      <c r="UPE5" s="287"/>
      <c r="UPF5" s="287"/>
      <c r="UPG5" s="287"/>
      <c r="UPH5" s="287"/>
      <c r="UPI5" s="289"/>
      <c r="UPJ5" s="289"/>
      <c r="UPK5" s="289"/>
      <c r="UPL5" s="289"/>
      <c r="UPM5" s="288"/>
      <c r="UPN5" s="288"/>
      <c r="UPO5" s="174"/>
      <c r="UPP5" s="174"/>
      <c r="UPQ5" s="174"/>
      <c r="UPR5" s="174"/>
      <c r="UPS5" s="174"/>
      <c r="UPT5" s="174"/>
      <c r="UPU5" s="174"/>
      <c r="UPV5" s="174"/>
      <c r="UPW5" s="291"/>
      <c r="UPX5" s="291"/>
      <c r="UPY5" s="290"/>
      <c r="UPZ5" s="290"/>
      <c r="UQA5" s="290"/>
      <c r="UQB5" s="290"/>
      <c r="UQC5" s="290"/>
      <c r="UQE5" s="287"/>
      <c r="UQF5" s="287"/>
      <c r="UQG5" s="287"/>
      <c r="UQH5" s="287"/>
      <c r="UQI5" s="289"/>
      <c r="UQJ5" s="289"/>
      <c r="UQK5" s="289"/>
      <c r="UQL5" s="289"/>
      <c r="UQM5" s="288"/>
      <c r="UQN5" s="288"/>
      <c r="UQO5" s="174"/>
      <c r="UQP5" s="174"/>
      <c r="UQQ5" s="174"/>
      <c r="UQR5" s="174"/>
      <c r="UQS5" s="174"/>
      <c r="UQT5" s="174"/>
      <c r="UQU5" s="174"/>
      <c r="UQV5" s="174"/>
      <c r="UQW5" s="291"/>
      <c r="UQX5" s="291"/>
      <c r="UQY5" s="290"/>
      <c r="UQZ5" s="290"/>
      <c r="URA5" s="290"/>
      <c r="URB5" s="290"/>
      <c r="URC5" s="290"/>
      <c r="URE5" s="287"/>
      <c r="URF5" s="287"/>
      <c r="URG5" s="287"/>
      <c r="URH5" s="287"/>
      <c r="URI5" s="289"/>
      <c r="URJ5" s="289"/>
      <c r="URK5" s="289"/>
      <c r="URL5" s="289"/>
      <c r="URM5" s="288"/>
      <c r="URN5" s="288"/>
      <c r="URO5" s="174"/>
      <c r="URP5" s="174"/>
      <c r="URQ5" s="174"/>
      <c r="URR5" s="174"/>
      <c r="URS5" s="174"/>
      <c r="URT5" s="174"/>
      <c r="URU5" s="174"/>
      <c r="URV5" s="174"/>
      <c r="URW5" s="291"/>
      <c r="URX5" s="291"/>
      <c r="URY5" s="290"/>
      <c r="URZ5" s="290"/>
      <c r="USA5" s="290"/>
      <c r="USB5" s="290"/>
      <c r="USC5" s="290"/>
      <c r="USE5" s="287"/>
      <c r="USF5" s="287"/>
      <c r="USG5" s="287"/>
      <c r="USH5" s="287"/>
      <c r="USI5" s="289"/>
      <c r="USJ5" s="289"/>
      <c r="USK5" s="289"/>
      <c r="USL5" s="289"/>
      <c r="USM5" s="288"/>
      <c r="USN5" s="288"/>
      <c r="USO5" s="174"/>
      <c r="USP5" s="174"/>
      <c r="USQ5" s="174"/>
      <c r="USR5" s="174"/>
      <c r="USS5" s="174"/>
      <c r="UST5" s="174"/>
      <c r="USU5" s="174"/>
      <c r="USV5" s="174"/>
      <c r="USW5" s="291"/>
      <c r="USX5" s="291"/>
      <c r="USY5" s="290"/>
      <c r="USZ5" s="290"/>
      <c r="UTA5" s="290"/>
      <c r="UTB5" s="290"/>
      <c r="UTC5" s="290"/>
      <c r="UTE5" s="287"/>
      <c r="UTF5" s="287"/>
      <c r="UTG5" s="287"/>
      <c r="UTH5" s="287"/>
      <c r="UTI5" s="289"/>
      <c r="UTJ5" s="289"/>
      <c r="UTK5" s="289"/>
      <c r="UTL5" s="289"/>
      <c r="UTM5" s="288"/>
      <c r="UTN5" s="288"/>
      <c r="UTO5" s="174"/>
      <c r="UTP5" s="174"/>
      <c r="UTQ5" s="174"/>
      <c r="UTR5" s="174"/>
      <c r="UTS5" s="174"/>
      <c r="UTT5" s="174"/>
      <c r="UTU5" s="174"/>
      <c r="UTV5" s="174"/>
      <c r="UTW5" s="291"/>
      <c r="UTX5" s="291"/>
      <c r="UTY5" s="290"/>
      <c r="UTZ5" s="290"/>
      <c r="UUA5" s="290"/>
      <c r="UUB5" s="290"/>
      <c r="UUC5" s="290"/>
      <c r="UUE5" s="287"/>
      <c r="UUF5" s="287"/>
      <c r="UUG5" s="287"/>
      <c r="UUH5" s="287"/>
      <c r="UUI5" s="289"/>
      <c r="UUJ5" s="289"/>
      <c r="UUK5" s="289"/>
      <c r="UUL5" s="289"/>
      <c r="UUM5" s="288"/>
      <c r="UUN5" s="288"/>
      <c r="UUO5" s="174"/>
      <c r="UUP5" s="174"/>
      <c r="UUQ5" s="174"/>
      <c r="UUR5" s="174"/>
      <c r="UUS5" s="174"/>
      <c r="UUT5" s="174"/>
      <c r="UUU5" s="174"/>
      <c r="UUV5" s="174"/>
      <c r="UUW5" s="291"/>
      <c r="UUX5" s="291"/>
      <c r="UUY5" s="290"/>
      <c r="UUZ5" s="290"/>
      <c r="UVA5" s="290"/>
      <c r="UVB5" s="290"/>
      <c r="UVC5" s="290"/>
      <c r="UVE5" s="287"/>
      <c r="UVF5" s="287"/>
      <c r="UVG5" s="287"/>
      <c r="UVH5" s="287"/>
      <c r="UVI5" s="289"/>
      <c r="UVJ5" s="289"/>
      <c r="UVK5" s="289"/>
      <c r="UVL5" s="289"/>
      <c r="UVM5" s="288"/>
      <c r="UVN5" s="288"/>
      <c r="UVO5" s="174"/>
      <c r="UVP5" s="174"/>
      <c r="UVQ5" s="174"/>
      <c r="UVR5" s="174"/>
      <c r="UVS5" s="174"/>
      <c r="UVT5" s="174"/>
      <c r="UVU5" s="174"/>
      <c r="UVV5" s="174"/>
      <c r="UVW5" s="291"/>
      <c r="UVX5" s="291"/>
      <c r="UVY5" s="290"/>
      <c r="UVZ5" s="290"/>
      <c r="UWA5" s="290"/>
      <c r="UWB5" s="290"/>
      <c r="UWC5" s="290"/>
      <c r="UWE5" s="287"/>
      <c r="UWF5" s="287"/>
      <c r="UWG5" s="287"/>
      <c r="UWH5" s="287"/>
      <c r="UWI5" s="289"/>
      <c r="UWJ5" s="289"/>
      <c r="UWK5" s="289"/>
      <c r="UWL5" s="289"/>
      <c r="UWM5" s="288"/>
      <c r="UWN5" s="288"/>
      <c r="UWO5" s="174"/>
      <c r="UWP5" s="174"/>
      <c r="UWQ5" s="174"/>
      <c r="UWR5" s="174"/>
      <c r="UWS5" s="174"/>
      <c r="UWT5" s="174"/>
      <c r="UWU5" s="174"/>
      <c r="UWV5" s="174"/>
      <c r="UWW5" s="291"/>
      <c r="UWX5" s="291"/>
      <c r="UWY5" s="290"/>
      <c r="UWZ5" s="290"/>
      <c r="UXA5" s="290"/>
      <c r="UXB5" s="290"/>
      <c r="UXC5" s="290"/>
      <c r="UXE5" s="287"/>
      <c r="UXF5" s="287"/>
      <c r="UXG5" s="287"/>
      <c r="UXH5" s="287"/>
      <c r="UXI5" s="289"/>
      <c r="UXJ5" s="289"/>
      <c r="UXK5" s="289"/>
      <c r="UXL5" s="289"/>
      <c r="UXM5" s="288"/>
      <c r="UXN5" s="288"/>
      <c r="UXO5" s="174"/>
      <c r="UXP5" s="174"/>
      <c r="UXQ5" s="174"/>
      <c r="UXR5" s="174"/>
      <c r="UXS5" s="174"/>
      <c r="UXT5" s="174"/>
      <c r="UXU5" s="174"/>
      <c r="UXV5" s="174"/>
      <c r="UXW5" s="291"/>
      <c r="UXX5" s="291"/>
      <c r="UXY5" s="290"/>
      <c r="UXZ5" s="290"/>
      <c r="UYA5" s="290"/>
      <c r="UYB5" s="290"/>
      <c r="UYC5" s="290"/>
      <c r="UYE5" s="287"/>
      <c r="UYF5" s="287"/>
      <c r="UYG5" s="287"/>
      <c r="UYH5" s="287"/>
      <c r="UYI5" s="289"/>
      <c r="UYJ5" s="289"/>
      <c r="UYK5" s="289"/>
      <c r="UYL5" s="289"/>
      <c r="UYM5" s="288"/>
      <c r="UYN5" s="288"/>
      <c r="UYO5" s="174"/>
      <c r="UYP5" s="174"/>
      <c r="UYQ5" s="174"/>
      <c r="UYR5" s="174"/>
      <c r="UYS5" s="174"/>
      <c r="UYT5" s="174"/>
      <c r="UYU5" s="174"/>
      <c r="UYV5" s="174"/>
      <c r="UYW5" s="291"/>
      <c r="UYX5" s="291"/>
      <c r="UYY5" s="290"/>
      <c r="UYZ5" s="290"/>
      <c r="UZA5" s="290"/>
      <c r="UZB5" s="290"/>
      <c r="UZC5" s="290"/>
      <c r="UZE5" s="287"/>
      <c r="UZF5" s="287"/>
      <c r="UZG5" s="287"/>
      <c r="UZH5" s="287"/>
      <c r="UZI5" s="289"/>
      <c r="UZJ5" s="289"/>
      <c r="UZK5" s="289"/>
      <c r="UZL5" s="289"/>
      <c r="UZM5" s="288"/>
      <c r="UZN5" s="288"/>
      <c r="UZO5" s="174"/>
      <c r="UZP5" s="174"/>
      <c r="UZQ5" s="174"/>
      <c r="UZR5" s="174"/>
      <c r="UZS5" s="174"/>
      <c r="UZT5" s="174"/>
      <c r="UZU5" s="174"/>
      <c r="UZV5" s="174"/>
      <c r="UZW5" s="291"/>
      <c r="UZX5" s="291"/>
      <c r="UZY5" s="290"/>
      <c r="UZZ5" s="290"/>
      <c r="VAA5" s="290"/>
      <c r="VAB5" s="290"/>
      <c r="VAC5" s="290"/>
      <c r="VAE5" s="287"/>
      <c r="VAF5" s="287"/>
      <c r="VAG5" s="287"/>
      <c r="VAH5" s="287"/>
      <c r="VAI5" s="289"/>
      <c r="VAJ5" s="289"/>
      <c r="VAK5" s="289"/>
      <c r="VAL5" s="289"/>
      <c r="VAM5" s="288"/>
      <c r="VAN5" s="288"/>
      <c r="VAO5" s="174"/>
      <c r="VAP5" s="174"/>
      <c r="VAQ5" s="174"/>
      <c r="VAR5" s="174"/>
      <c r="VAS5" s="174"/>
      <c r="VAT5" s="174"/>
      <c r="VAU5" s="174"/>
      <c r="VAV5" s="174"/>
      <c r="VAW5" s="291"/>
      <c r="VAX5" s="291"/>
      <c r="VAY5" s="290"/>
      <c r="VAZ5" s="290"/>
      <c r="VBA5" s="290"/>
      <c r="VBB5" s="290"/>
      <c r="VBC5" s="290"/>
      <c r="VBE5" s="287"/>
      <c r="VBF5" s="287"/>
      <c r="VBG5" s="287"/>
      <c r="VBH5" s="287"/>
      <c r="VBI5" s="289"/>
      <c r="VBJ5" s="289"/>
      <c r="VBK5" s="289"/>
      <c r="VBL5" s="289"/>
      <c r="VBM5" s="288"/>
      <c r="VBN5" s="288"/>
      <c r="VBO5" s="174"/>
      <c r="VBP5" s="174"/>
      <c r="VBQ5" s="174"/>
      <c r="VBR5" s="174"/>
      <c r="VBS5" s="174"/>
      <c r="VBT5" s="174"/>
      <c r="VBU5" s="174"/>
      <c r="VBV5" s="174"/>
      <c r="VBW5" s="291"/>
      <c r="VBX5" s="291"/>
      <c r="VBY5" s="290"/>
      <c r="VBZ5" s="290"/>
      <c r="VCA5" s="290"/>
      <c r="VCB5" s="290"/>
      <c r="VCC5" s="290"/>
      <c r="VCE5" s="287"/>
      <c r="VCF5" s="287"/>
      <c r="VCG5" s="287"/>
      <c r="VCH5" s="287"/>
      <c r="VCI5" s="289"/>
      <c r="VCJ5" s="289"/>
      <c r="VCK5" s="289"/>
      <c r="VCL5" s="289"/>
      <c r="VCM5" s="288"/>
      <c r="VCN5" s="288"/>
      <c r="VCO5" s="174"/>
      <c r="VCP5" s="174"/>
      <c r="VCQ5" s="174"/>
      <c r="VCR5" s="174"/>
      <c r="VCS5" s="174"/>
      <c r="VCT5" s="174"/>
      <c r="VCU5" s="174"/>
      <c r="VCV5" s="174"/>
      <c r="VCW5" s="291"/>
      <c r="VCX5" s="291"/>
      <c r="VCY5" s="290"/>
      <c r="VCZ5" s="290"/>
      <c r="VDA5" s="290"/>
      <c r="VDB5" s="290"/>
      <c r="VDC5" s="290"/>
      <c r="VDE5" s="287"/>
      <c r="VDF5" s="287"/>
      <c r="VDG5" s="287"/>
      <c r="VDH5" s="287"/>
      <c r="VDI5" s="289"/>
      <c r="VDJ5" s="289"/>
      <c r="VDK5" s="289"/>
      <c r="VDL5" s="289"/>
      <c r="VDM5" s="288"/>
      <c r="VDN5" s="288"/>
      <c r="VDO5" s="174"/>
      <c r="VDP5" s="174"/>
      <c r="VDQ5" s="174"/>
      <c r="VDR5" s="174"/>
      <c r="VDS5" s="174"/>
      <c r="VDT5" s="174"/>
      <c r="VDU5" s="174"/>
      <c r="VDV5" s="174"/>
      <c r="VDW5" s="291"/>
      <c r="VDX5" s="291"/>
      <c r="VDY5" s="290"/>
      <c r="VDZ5" s="290"/>
      <c r="VEA5" s="290"/>
      <c r="VEB5" s="290"/>
      <c r="VEC5" s="290"/>
      <c r="VEE5" s="287"/>
      <c r="VEF5" s="287"/>
      <c r="VEG5" s="287"/>
      <c r="VEH5" s="287"/>
      <c r="VEI5" s="289"/>
      <c r="VEJ5" s="289"/>
      <c r="VEK5" s="289"/>
      <c r="VEL5" s="289"/>
      <c r="VEM5" s="288"/>
      <c r="VEN5" s="288"/>
      <c r="VEO5" s="174"/>
      <c r="VEP5" s="174"/>
      <c r="VEQ5" s="174"/>
      <c r="VER5" s="174"/>
      <c r="VES5" s="174"/>
      <c r="VET5" s="174"/>
      <c r="VEU5" s="174"/>
      <c r="VEV5" s="174"/>
      <c r="VEW5" s="291"/>
      <c r="VEX5" s="291"/>
      <c r="VEY5" s="290"/>
      <c r="VEZ5" s="290"/>
      <c r="VFA5" s="290"/>
      <c r="VFB5" s="290"/>
      <c r="VFC5" s="290"/>
      <c r="VFE5" s="287"/>
      <c r="VFF5" s="287"/>
      <c r="VFG5" s="287"/>
      <c r="VFH5" s="287"/>
      <c r="VFI5" s="289"/>
      <c r="VFJ5" s="289"/>
      <c r="VFK5" s="289"/>
      <c r="VFL5" s="289"/>
      <c r="VFM5" s="288"/>
      <c r="VFN5" s="288"/>
      <c r="VFO5" s="174"/>
      <c r="VFP5" s="174"/>
      <c r="VFQ5" s="174"/>
      <c r="VFR5" s="174"/>
      <c r="VFS5" s="174"/>
      <c r="VFT5" s="174"/>
      <c r="VFU5" s="174"/>
      <c r="VFV5" s="174"/>
      <c r="VFW5" s="291"/>
      <c r="VFX5" s="291"/>
      <c r="VFY5" s="290"/>
      <c r="VFZ5" s="290"/>
      <c r="VGA5" s="290"/>
      <c r="VGB5" s="290"/>
      <c r="VGC5" s="290"/>
      <c r="VGE5" s="287"/>
      <c r="VGF5" s="287"/>
      <c r="VGG5" s="287"/>
      <c r="VGH5" s="287"/>
      <c r="VGI5" s="289"/>
      <c r="VGJ5" s="289"/>
      <c r="VGK5" s="289"/>
      <c r="VGL5" s="289"/>
      <c r="VGM5" s="288"/>
      <c r="VGN5" s="288"/>
      <c r="VGO5" s="174"/>
      <c r="VGP5" s="174"/>
      <c r="VGQ5" s="174"/>
      <c r="VGR5" s="174"/>
      <c r="VGS5" s="174"/>
      <c r="VGT5" s="174"/>
      <c r="VGU5" s="174"/>
      <c r="VGV5" s="174"/>
      <c r="VGW5" s="291"/>
      <c r="VGX5" s="291"/>
      <c r="VGY5" s="290"/>
      <c r="VGZ5" s="290"/>
      <c r="VHA5" s="290"/>
      <c r="VHB5" s="290"/>
      <c r="VHC5" s="290"/>
      <c r="VHE5" s="287"/>
      <c r="VHF5" s="287"/>
      <c r="VHG5" s="287"/>
      <c r="VHH5" s="287"/>
      <c r="VHI5" s="289"/>
      <c r="VHJ5" s="289"/>
      <c r="VHK5" s="289"/>
      <c r="VHL5" s="289"/>
      <c r="VHM5" s="288"/>
      <c r="VHN5" s="288"/>
      <c r="VHO5" s="174"/>
      <c r="VHP5" s="174"/>
      <c r="VHQ5" s="174"/>
      <c r="VHR5" s="174"/>
      <c r="VHS5" s="174"/>
      <c r="VHT5" s="174"/>
      <c r="VHU5" s="174"/>
      <c r="VHV5" s="174"/>
      <c r="VHW5" s="291"/>
      <c r="VHX5" s="291"/>
      <c r="VHY5" s="290"/>
      <c r="VHZ5" s="290"/>
      <c r="VIA5" s="290"/>
      <c r="VIB5" s="290"/>
      <c r="VIC5" s="290"/>
      <c r="VIE5" s="287"/>
      <c r="VIF5" s="287"/>
      <c r="VIG5" s="287"/>
      <c r="VIH5" s="287"/>
      <c r="VII5" s="289"/>
      <c r="VIJ5" s="289"/>
      <c r="VIK5" s="289"/>
      <c r="VIL5" s="289"/>
      <c r="VIM5" s="288"/>
      <c r="VIN5" s="288"/>
      <c r="VIO5" s="174"/>
      <c r="VIP5" s="174"/>
      <c r="VIQ5" s="174"/>
      <c r="VIR5" s="174"/>
      <c r="VIS5" s="174"/>
      <c r="VIT5" s="174"/>
      <c r="VIU5" s="174"/>
      <c r="VIV5" s="174"/>
      <c r="VIW5" s="291"/>
      <c r="VIX5" s="291"/>
      <c r="VIY5" s="290"/>
      <c r="VIZ5" s="290"/>
      <c r="VJA5" s="290"/>
      <c r="VJB5" s="290"/>
      <c r="VJC5" s="290"/>
      <c r="VJE5" s="287"/>
      <c r="VJF5" s="287"/>
      <c r="VJG5" s="287"/>
      <c r="VJH5" s="287"/>
      <c r="VJI5" s="289"/>
      <c r="VJJ5" s="289"/>
      <c r="VJK5" s="289"/>
      <c r="VJL5" s="289"/>
      <c r="VJM5" s="288"/>
      <c r="VJN5" s="288"/>
      <c r="VJO5" s="174"/>
      <c r="VJP5" s="174"/>
      <c r="VJQ5" s="174"/>
      <c r="VJR5" s="174"/>
      <c r="VJS5" s="174"/>
      <c r="VJT5" s="174"/>
      <c r="VJU5" s="174"/>
      <c r="VJV5" s="174"/>
      <c r="VJW5" s="291"/>
      <c r="VJX5" s="291"/>
      <c r="VJY5" s="290"/>
      <c r="VJZ5" s="290"/>
      <c r="VKA5" s="290"/>
      <c r="VKB5" s="290"/>
      <c r="VKC5" s="290"/>
      <c r="VKE5" s="287"/>
      <c r="VKF5" s="287"/>
      <c r="VKG5" s="287"/>
      <c r="VKH5" s="287"/>
      <c r="VKI5" s="289"/>
      <c r="VKJ5" s="289"/>
      <c r="VKK5" s="289"/>
      <c r="VKL5" s="289"/>
      <c r="VKM5" s="288"/>
      <c r="VKN5" s="288"/>
      <c r="VKO5" s="174"/>
      <c r="VKP5" s="174"/>
      <c r="VKQ5" s="174"/>
      <c r="VKR5" s="174"/>
      <c r="VKS5" s="174"/>
      <c r="VKT5" s="174"/>
      <c r="VKU5" s="174"/>
      <c r="VKV5" s="174"/>
      <c r="VKW5" s="291"/>
      <c r="VKX5" s="291"/>
      <c r="VKY5" s="290"/>
      <c r="VKZ5" s="290"/>
      <c r="VLA5" s="290"/>
      <c r="VLB5" s="290"/>
      <c r="VLC5" s="290"/>
      <c r="VLE5" s="287"/>
      <c r="VLF5" s="287"/>
      <c r="VLG5" s="287"/>
      <c r="VLH5" s="287"/>
      <c r="VLI5" s="289"/>
      <c r="VLJ5" s="289"/>
      <c r="VLK5" s="289"/>
      <c r="VLL5" s="289"/>
      <c r="VLM5" s="288"/>
      <c r="VLN5" s="288"/>
      <c r="VLO5" s="174"/>
      <c r="VLP5" s="174"/>
      <c r="VLQ5" s="174"/>
      <c r="VLR5" s="174"/>
      <c r="VLS5" s="174"/>
      <c r="VLT5" s="174"/>
      <c r="VLU5" s="174"/>
      <c r="VLV5" s="174"/>
      <c r="VLW5" s="291"/>
      <c r="VLX5" s="291"/>
      <c r="VLY5" s="290"/>
      <c r="VLZ5" s="290"/>
      <c r="VMA5" s="290"/>
      <c r="VMB5" s="290"/>
      <c r="VMC5" s="290"/>
      <c r="VME5" s="287"/>
      <c r="VMF5" s="287"/>
      <c r="VMG5" s="287"/>
      <c r="VMH5" s="287"/>
      <c r="VMI5" s="289"/>
      <c r="VMJ5" s="289"/>
      <c r="VMK5" s="289"/>
      <c r="VML5" s="289"/>
      <c r="VMM5" s="288"/>
      <c r="VMN5" s="288"/>
      <c r="VMO5" s="174"/>
      <c r="VMP5" s="174"/>
      <c r="VMQ5" s="174"/>
      <c r="VMR5" s="174"/>
      <c r="VMS5" s="174"/>
      <c r="VMT5" s="174"/>
      <c r="VMU5" s="174"/>
      <c r="VMV5" s="174"/>
      <c r="VMW5" s="291"/>
      <c r="VMX5" s="291"/>
      <c r="VMY5" s="290"/>
      <c r="VMZ5" s="290"/>
      <c r="VNA5" s="290"/>
      <c r="VNB5" s="290"/>
      <c r="VNC5" s="290"/>
      <c r="VNE5" s="287"/>
      <c r="VNF5" s="287"/>
      <c r="VNG5" s="287"/>
      <c r="VNH5" s="287"/>
      <c r="VNI5" s="289"/>
      <c r="VNJ5" s="289"/>
      <c r="VNK5" s="289"/>
      <c r="VNL5" s="289"/>
      <c r="VNM5" s="288"/>
      <c r="VNN5" s="288"/>
      <c r="VNO5" s="174"/>
      <c r="VNP5" s="174"/>
      <c r="VNQ5" s="174"/>
      <c r="VNR5" s="174"/>
      <c r="VNS5" s="174"/>
      <c r="VNT5" s="174"/>
      <c r="VNU5" s="174"/>
      <c r="VNV5" s="174"/>
      <c r="VNW5" s="291"/>
      <c r="VNX5" s="291"/>
      <c r="VNY5" s="290"/>
      <c r="VNZ5" s="290"/>
      <c r="VOA5" s="290"/>
      <c r="VOB5" s="290"/>
      <c r="VOC5" s="290"/>
      <c r="VOE5" s="287"/>
      <c r="VOF5" s="287"/>
      <c r="VOG5" s="287"/>
      <c r="VOH5" s="287"/>
      <c r="VOI5" s="289"/>
      <c r="VOJ5" s="289"/>
      <c r="VOK5" s="289"/>
      <c r="VOL5" s="289"/>
      <c r="VOM5" s="288"/>
      <c r="VON5" s="288"/>
      <c r="VOO5" s="174"/>
      <c r="VOP5" s="174"/>
      <c r="VOQ5" s="174"/>
      <c r="VOR5" s="174"/>
      <c r="VOS5" s="174"/>
      <c r="VOT5" s="174"/>
      <c r="VOU5" s="174"/>
      <c r="VOV5" s="174"/>
      <c r="VOW5" s="291"/>
      <c r="VOX5" s="291"/>
      <c r="VOY5" s="290"/>
      <c r="VOZ5" s="290"/>
      <c r="VPA5" s="290"/>
      <c r="VPB5" s="290"/>
      <c r="VPC5" s="290"/>
      <c r="VPE5" s="287"/>
      <c r="VPF5" s="287"/>
      <c r="VPG5" s="287"/>
      <c r="VPH5" s="287"/>
      <c r="VPI5" s="289"/>
      <c r="VPJ5" s="289"/>
      <c r="VPK5" s="289"/>
      <c r="VPL5" s="289"/>
      <c r="VPM5" s="288"/>
      <c r="VPN5" s="288"/>
      <c r="VPO5" s="174"/>
      <c r="VPP5" s="174"/>
      <c r="VPQ5" s="174"/>
      <c r="VPR5" s="174"/>
      <c r="VPS5" s="174"/>
      <c r="VPT5" s="174"/>
      <c r="VPU5" s="174"/>
      <c r="VPV5" s="174"/>
      <c r="VPW5" s="291"/>
      <c r="VPX5" s="291"/>
      <c r="VPY5" s="290"/>
      <c r="VPZ5" s="290"/>
      <c r="VQA5" s="290"/>
      <c r="VQB5" s="290"/>
      <c r="VQC5" s="290"/>
      <c r="VQE5" s="287"/>
      <c r="VQF5" s="287"/>
      <c r="VQG5" s="287"/>
      <c r="VQH5" s="287"/>
      <c r="VQI5" s="289"/>
      <c r="VQJ5" s="289"/>
      <c r="VQK5" s="289"/>
      <c r="VQL5" s="289"/>
      <c r="VQM5" s="288"/>
      <c r="VQN5" s="288"/>
      <c r="VQO5" s="174"/>
      <c r="VQP5" s="174"/>
      <c r="VQQ5" s="174"/>
      <c r="VQR5" s="174"/>
      <c r="VQS5" s="174"/>
      <c r="VQT5" s="174"/>
      <c r="VQU5" s="174"/>
      <c r="VQV5" s="174"/>
      <c r="VQW5" s="291"/>
      <c r="VQX5" s="291"/>
      <c r="VQY5" s="290"/>
      <c r="VQZ5" s="290"/>
      <c r="VRA5" s="290"/>
      <c r="VRB5" s="290"/>
      <c r="VRC5" s="290"/>
      <c r="VRE5" s="287"/>
      <c r="VRF5" s="287"/>
      <c r="VRG5" s="287"/>
      <c r="VRH5" s="287"/>
      <c r="VRI5" s="289"/>
      <c r="VRJ5" s="289"/>
      <c r="VRK5" s="289"/>
      <c r="VRL5" s="289"/>
      <c r="VRM5" s="288"/>
      <c r="VRN5" s="288"/>
      <c r="VRO5" s="174"/>
      <c r="VRP5" s="174"/>
      <c r="VRQ5" s="174"/>
      <c r="VRR5" s="174"/>
      <c r="VRS5" s="174"/>
      <c r="VRT5" s="174"/>
      <c r="VRU5" s="174"/>
      <c r="VRV5" s="174"/>
      <c r="VRW5" s="291"/>
      <c r="VRX5" s="291"/>
      <c r="VRY5" s="290"/>
      <c r="VRZ5" s="290"/>
      <c r="VSA5" s="290"/>
      <c r="VSB5" s="290"/>
      <c r="VSC5" s="290"/>
      <c r="VSE5" s="287"/>
      <c r="VSF5" s="287"/>
      <c r="VSG5" s="287"/>
      <c r="VSH5" s="287"/>
      <c r="VSI5" s="289"/>
      <c r="VSJ5" s="289"/>
      <c r="VSK5" s="289"/>
      <c r="VSL5" s="289"/>
      <c r="VSM5" s="288"/>
      <c r="VSN5" s="288"/>
      <c r="VSO5" s="174"/>
      <c r="VSP5" s="174"/>
      <c r="VSQ5" s="174"/>
      <c r="VSR5" s="174"/>
      <c r="VSS5" s="174"/>
      <c r="VST5" s="174"/>
      <c r="VSU5" s="174"/>
      <c r="VSV5" s="174"/>
      <c r="VSW5" s="291"/>
      <c r="VSX5" s="291"/>
      <c r="VSY5" s="290"/>
      <c r="VSZ5" s="290"/>
      <c r="VTA5" s="290"/>
      <c r="VTB5" s="290"/>
      <c r="VTC5" s="290"/>
      <c r="VTE5" s="287"/>
      <c r="VTF5" s="287"/>
      <c r="VTG5" s="287"/>
      <c r="VTH5" s="287"/>
      <c r="VTI5" s="289"/>
      <c r="VTJ5" s="289"/>
      <c r="VTK5" s="289"/>
      <c r="VTL5" s="289"/>
      <c r="VTM5" s="288"/>
      <c r="VTN5" s="288"/>
      <c r="VTO5" s="174"/>
      <c r="VTP5" s="174"/>
      <c r="VTQ5" s="174"/>
      <c r="VTR5" s="174"/>
      <c r="VTS5" s="174"/>
      <c r="VTT5" s="174"/>
      <c r="VTU5" s="174"/>
      <c r="VTV5" s="174"/>
      <c r="VTW5" s="291"/>
      <c r="VTX5" s="291"/>
      <c r="VTY5" s="290"/>
      <c r="VTZ5" s="290"/>
      <c r="VUA5" s="290"/>
      <c r="VUB5" s="290"/>
      <c r="VUC5" s="290"/>
      <c r="VUE5" s="287"/>
      <c r="VUF5" s="287"/>
      <c r="VUG5" s="287"/>
      <c r="VUH5" s="287"/>
      <c r="VUI5" s="289"/>
      <c r="VUJ5" s="289"/>
      <c r="VUK5" s="289"/>
      <c r="VUL5" s="289"/>
      <c r="VUM5" s="288"/>
      <c r="VUN5" s="288"/>
      <c r="VUO5" s="174"/>
      <c r="VUP5" s="174"/>
      <c r="VUQ5" s="174"/>
      <c r="VUR5" s="174"/>
      <c r="VUS5" s="174"/>
      <c r="VUT5" s="174"/>
      <c r="VUU5" s="174"/>
      <c r="VUV5" s="174"/>
      <c r="VUW5" s="291"/>
      <c r="VUX5" s="291"/>
      <c r="VUY5" s="290"/>
      <c r="VUZ5" s="290"/>
      <c r="VVA5" s="290"/>
      <c r="VVB5" s="290"/>
      <c r="VVC5" s="290"/>
      <c r="VVE5" s="287"/>
      <c r="VVF5" s="287"/>
      <c r="VVG5" s="287"/>
      <c r="VVH5" s="287"/>
      <c r="VVI5" s="289"/>
      <c r="VVJ5" s="289"/>
      <c r="VVK5" s="289"/>
      <c r="VVL5" s="289"/>
      <c r="VVM5" s="288"/>
      <c r="VVN5" s="288"/>
      <c r="VVO5" s="174"/>
      <c r="VVP5" s="174"/>
      <c r="VVQ5" s="174"/>
      <c r="VVR5" s="174"/>
      <c r="VVS5" s="174"/>
      <c r="VVT5" s="174"/>
      <c r="VVU5" s="174"/>
      <c r="VVV5" s="174"/>
      <c r="VVW5" s="291"/>
      <c r="VVX5" s="291"/>
      <c r="VVY5" s="290"/>
      <c r="VVZ5" s="290"/>
      <c r="VWA5" s="290"/>
      <c r="VWB5" s="290"/>
      <c r="VWC5" s="290"/>
      <c r="VWE5" s="287"/>
      <c r="VWF5" s="287"/>
      <c r="VWG5" s="287"/>
      <c r="VWH5" s="287"/>
      <c r="VWI5" s="289"/>
      <c r="VWJ5" s="289"/>
      <c r="VWK5" s="289"/>
      <c r="VWL5" s="289"/>
      <c r="VWM5" s="288"/>
      <c r="VWN5" s="288"/>
      <c r="VWO5" s="174"/>
      <c r="VWP5" s="174"/>
      <c r="VWQ5" s="174"/>
      <c r="VWR5" s="174"/>
      <c r="VWS5" s="174"/>
      <c r="VWT5" s="174"/>
      <c r="VWU5" s="174"/>
      <c r="VWV5" s="174"/>
      <c r="VWW5" s="291"/>
      <c r="VWX5" s="291"/>
      <c r="VWY5" s="290"/>
      <c r="VWZ5" s="290"/>
      <c r="VXA5" s="290"/>
      <c r="VXB5" s="290"/>
      <c r="VXC5" s="290"/>
      <c r="VXE5" s="287"/>
      <c r="VXF5" s="287"/>
      <c r="VXG5" s="287"/>
      <c r="VXH5" s="287"/>
      <c r="VXI5" s="289"/>
      <c r="VXJ5" s="289"/>
      <c r="VXK5" s="289"/>
      <c r="VXL5" s="289"/>
      <c r="VXM5" s="288"/>
      <c r="VXN5" s="288"/>
      <c r="VXO5" s="174"/>
      <c r="VXP5" s="174"/>
      <c r="VXQ5" s="174"/>
      <c r="VXR5" s="174"/>
      <c r="VXS5" s="174"/>
      <c r="VXT5" s="174"/>
      <c r="VXU5" s="174"/>
      <c r="VXV5" s="174"/>
      <c r="VXW5" s="291"/>
      <c r="VXX5" s="291"/>
      <c r="VXY5" s="290"/>
      <c r="VXZ5" s="290"/>
      <c r="VYA5" s="290"/>
      <c r="VYB5" s="290"/>
      <c r="VYC5" s="290"/>
      <c r="VYE5" s="287"/>
      <c r="VYF5" s="287"/>
      <c r="VYG5" s="287"/>
      <c r="VYH5" s="287"/>
      <c r="VYI5" s="289"/>
      <c r="VYJ5" s="289"/>
      <c r="VYK5" s="289"/>
      <c r="VYL5" s="289"/>
      <c r="VYM5" s="288"/>
      <c r="VYN5" s="288"/>
      <c r="VYO5" s="174"/>
      <c r="VYP5" s="174"/>
      <c r="VYQ5" s="174"/>
      <c r="VYR5" s="174"/>
      <c r="VYS5" s="174"/>
      <c r="VYT5" s="174"/>
      <c r="VYU5" s="174"/>
      <c r="VYV5" s="174"/>
      <c r="VYW5" s="291"/>
      <c r="VYX5" s="291"/>
      <c r="VYY5" s="290"/>
      <c r="VYZ5" s="290"/>
      <c r="VZA5" s="290"/>
      <c r="VZB5" s="290"/>
      <c r="VZC5" s="290"/>
      <c r="VZE5" s="287"/>
      <c r="VZF5" s="287"/>
      <c r="VZG5" s="287"/>
      <c r="VZH5" s="287"/>
      <c r="VZI5" s="289"/>
      <c r="VZJ5" s="289"/>
      <c r="VZK5" s="289"/>
      <c r="VZL5" s="289"/>
      <c r="VZM5" s="288"/>
      <c r="VZN5" s="288"/>
      <c r="VZO5" s="174"/>
      <c r="VZP5" s="174"/>
      <c r="VZQ5" s="174"/>
      <c r="VZR5" s="174"/>
      <c r="VZS5" s="174"/>
      <c r="VZT5" s="174"/>
      <c r="VZU5" s="174"/>
      <c r="VZV5" s="174"/>
      <c r="VZW5" s="291"/>
      <c r="VZX5" s="291"/>
      <c r="VZY5" s="290"/>
      <c r="VZZ5" s="290"/>
      <c r="WAA5" s="290"/>
      <c r="WAB5" s="290"/>
      <c r="WAC5" s="290"/>
      <c r="WAE5" s="287"/>
      <c r="WAF5" s="287"/>
      <c r="WAG5" s="287"/>
      <c r="WAH5" s="287"/>
      <c r="WAI5" s="289"/>
      <c r="WAJ5" s="289"/>
      <c r="WAK5" s="289"/>
      <c r="WAL5" s="289"/>
      <c r="WAM5" s="288"/>
      <c r="WAN5" s="288"/>
      <c r="WAO5" s="174"/>
      <c r="WAP5" s="174"/>
      <c r="WAQ5" s="174"/>
      <c r="WAR5" s="174"/>
      <c r="WAS5" s="174"/>
      <c r="WAT5" s="174"/>
      <c r="WAU5" s="174"/>
      <c r="WAV5" s="174"/>
      <c r="WAW5" s="291"/>
      <c r="WAX5" s="291"/>
      <c r="WAY5" s="290"/>
      <c r="WAZ5" s="290"/>
      <c r="WBA5" s="290"/>
      <c r="WBB5" s="290"/>
      <c r="WBC5" s="290"/>
      <c r="WBE5" s="287"/>
      <c r="WBF5" s="287"/>
      <c r="WBG5" s="287"/>
      <c r="WBH5" s="287"/>
      <c r="WBI5" s="289"/>
      <c r="WBJ5" s="289"/>
      <c r="WBK5" s="289"/>
      <c r="WBL5" s="289"/>
      <c r="WBM5" s="288"/>
      <c r="WBN5" s="288"/>
      <c r="WBO5" s="174"/>
      <c r="WBP5" s="174"/>
      <c r="WBQ5" s="174"/>
      <c r="WBR5" s="174"/>
      <c r="WBS5" s="174"/>
      <c r="WBT5" s="174"/>
      <c r="WBU5" s="174"/>
      <c r="WBV5" s="174"/>
      <c r="WBW5" s="291"/>
      <c r="WBX5" s="291"/>
      <c r="WBY5" s="290"/>
      <c r="WBZ5" s="290"/>
      <c r="WCA5" s="290"/>
      <c r="WCB5" s="290"/>
      <c r="WCC5" s="290"/>
      <c r="WCE5" s="287"/>
      <c r="WCF5" s="287"/>
      <c r="WCG5" s="287"/>
      <c r="WCH5" s="287"/>
      <c r="WCI5" s="289"/>
      <c r="WCJ5" s="289"/>
      <c r="WCK5" s="289"/>
      <c r="WCL5" s="289"/>
      <c r="WCM5" s="288"/>
      <c r="WCN5" s="288"/>
      <c r="WCO5" s="174"/>
      <c r="WCP5" s="174"/>
      <c r="WCQ5" s="174"/>
      <c r="WCR5" s="174"/>
      <c r="WCS5" s="174"/>
      <c r="WCT5" s="174"/>
      <c r="WCU5" s="174"/>
      <c r="WCV5" s="174"/>
      <c r="WCW5" s="291"/>
      <c r="WCX5" s="291"/>
      <c r="WCY5" s="290"/>
      <c r="WCZ5" s="290"/>
      <c r="WDA5" s="290"/>
      <c r="WDB5" s="290"/>
      <c r="WDC5" s="290"/>
      <c r="WDE5" s="287"/>
      <c r="WDF5" s="287"/>
      <c r="WDG5" s="287"/>
      <c r="WDH5" s="287"/>
      <c r="WDI5" s="289"/>
      <c r="WDJ5" s="289"/>
      <c r="WDK5" s="289"/>
      <c r="WDL5" s="289"/>
      <c r="WDM5" s="288"/>
      <c r="WDN5" s="288"/>
      <c r="WDO5" s="174"/>
      <c r="WDP5" s="174"/>
      <c r="WDQ5" s="174"/>
      <c r="WDR5" s="174"/>
      <c r="WDS5" s="174"/>
      <c r="WDT5" s="174"/>
      <c r="WDU5" s="174"/>
      <c r="WDV5" s="174"/>
      <c r="WDW5" s="291"/>
      <c r="WDX5" s="291"/>
      <c r="WDY5" s="290"/>
      <c r="WDZ5" s="290"/>
      <c r="WEA5" s="290"/>
      <c r="WEB5" s="290"/>
      <c r="WEC5" s="290"/>
      <c r="WEE5" s="287"/>
      <c r="WEF5" s="287"/>
      <c r="WEG5" s="287"/>
      <c r="WEH5" s="287"/>
      <c r="WEI5" s="289"/>
      <c r="WEJ5" s="289"/>
      <c r="WEK5" s="289"/>
      <c r="WEL5" s="289"/>
      <c r="WEM5" s="288"/>
      <c r="WEN5" s="288"/>
      <c r="WEO5" s="174"/>
      <c r="WEP5" s="174"/>
      <c r="WEQ5" s="174"/>
      <c r="WER5" s="174"/>
      <c r="WES5" s="174"/>
      <c r="WET5" s="174"/>
      <c r="WEU5" s="174"/>
      <c r="WEV5" s="174"/>
      <c r="WEW5" s="291"/>
      <c r="WEX5" s="291"/>
      <c r="WEY5" s="290"/>
      <c r="WEZ5" s="290"/>
      <c r="WFA5" s="290"/>
      <c r="WFB5" s="290"/>
      <c r="WFC5" s="290"/>
      <c r="WFE5" s="287"/>
      <c r="WFF5" s="287"/>
      <c r="WFG5" s="287"/>
      <c r="WFH5" s="287"/>
      <c r="WFI5" s="289"/>
      <c r="WFJ5" s="289"/>
      <c r="WFK5" s="289"/>
      <c r="WFL5" s="289"/>
      <c r="WFM5" s="288"/>
      <c r="WFN5" s="288"/>
      <c r="WFO5" s="174"/>
      <c r="WFP5" s="174"/>
      <c r="WFQ5" s="174"/>
      <c r="WFR5" s="174"/>
      <c r="WFS5" s="174"/>
      <c r="WFT5" s="174"/>
      <c r="WFU5" s="174"/>
      <c r="WFV5" s="174"/>
      <c r="WFW5" s="291"/>
      <c r="WFX5" s="291"/>
      <c r="WFY5" s="290"/>
      <c r="WFZ5" s="290"/>
      <c r="WGA5" s="290"/>
      <c r="WGB5" s="290"/>
      <c r="WGC5" s="290"/>
      <c r="WGE5" s="287"/>
      <c r="WGF5" s="287"/>
      <c r="WGG5" s="287"/>
      <c r="WGH5" s="287"/>
      <c r="WGI5" s="289"/>
      <c r="WGJ5" s="289"/>
      <c r="WGK5" s="289"/>
      <c r="WGL5" s="289"/>
      <c r="WGM5" s="288"/>
      <c r="WGN5" s="288"/>
      <c r="WGO5" s="174"/>
      <c r="WGP5" s="174"/>
      <c r="WGQ5" s="174"/>
      <c r="WGR5" s="174"/>
      <c r="WGS5" s="174"/>
      <c r="WGT5" s="174"/>
      <c r="WGU5" s="174"/>
      <c r="WGV5" s="174"/>
      <c r="WGW5" s="291"/>
      <c r="WGX5" s="291"/>
      <c r="WGY5" s="290"/>
      <c r="WGZ5" s="290"/>
      <c r="WHA5" s="290"/>
      <c r="WHB5" s="290"/>
      <c r="WHC5" s="290"/>
      <c r="WHE5" s="287"/>
      <c r="WHF5" s="287"/>
      <c r="WHG5" s="287"/>
      <c r="WHH5" s="287"/>
      <c r="WHI5" s="289"/>
      <c r="WHJ5" s="289"/>
      <c r="WHK5" s="289"/>
      <c r="WHL5" s="289"/>
      <c r="WHM5" s="288"/>
      <c r="WHN5" s="288"/>
      <c r="WHO5" s="174"/>
      <c r="WHP5" s="174"/>
      <c r="WHQ5" s="174"/>
      <c r="WHR5" s="174"/>
      <c r="WHS5" s="174"/>
      <c r="WHT5" s="174"/>
      <c r="WHU5" s="174"/>
      <c r="WHV5" s="174"/>
      <c r="WHW5" s="291"/>
      <c r="WHX5" s="291"/>
      <c r="WHY5" s="290"/>
      <c r="WHZ5" s="290"/>
      <c r="WIA5" s="290"/>
      <c r="WIB5" s="290"/>
      <c r="WIC5" s="290"/>
      <c r="WIE5" s="287"/>
      <c r="WIF5" s="287"/>
      <c r="WIG5" s="287"/>
      <c r="WIH5" s="287"/>
      <c r="WII5" s="289"/>
      <c r="WIJ5" s="289"/>
      <c r="WIK5" s="289"/>
      <c r="WIL5" s="289"/>
      <c r="WIM5" s="288"/>
      <c r="WIN5" s="288"/>
      <c r="WIO5" s="174"/>
      <c r="WIP5" s="174"/>
      <c r="WIQ5" s="174"/>
      <c r="WIR5" s="174"/>
      <c r="WIS5" s="174"/>
      <c r="WIT5" s="174"/>
      <c r="WIU5" s="174"/>
      <c r="WIV5" s="174"/>
      <c r="WIW5" s="291"/>
      <c r="WIX5" s="291"/>
      <c r="WIY5" s="290"/>
      <c r="WIZ5" s="290"/>
      <c r="WJA5" s="290"/>
      <c r="WJB5" s="290"/>
      <c r="WJC5" s="290"/>
      <c r="WJE5" s="287"/>
      <c r="WJF5" s="287"/>
      <c r="WJG5" s="287"/>
      <c r="WJH5" s="287"/>
      <c r="WJI5" s="289"/>
      <c r="WJJ5" s="289"/>
      <c r="WJK5" s="289"/>
      <c r="WJL5" s="289"/>
      <c r="WJM5" s="288"/>
      <c r="WJN5" s="288"/>
      <c r="WJO5" s="174"/>
      <c r="WJP5" s="174"/>
      <c r="WJQ5" s="174"/>
      <c r="WJR5" s="174"/>
      <c r="WJS5" s="174"/>
      <c r="WJT5" s="174"/>
      <c r="WJU5" s="174"/>
      <c r="WJV5" s="174"/>
      <c r="WJW5" s="291"/>
      <c r="WJX5" s="291"/>
      <c r="WJY5" s="290"/>
      <c r="WJZ5" s="290"/>
      <c r="WKA5" s="290"/>
      <c r="WKB5" s="290"/>
      <c r="WKC5" s="290"/>
      <c r="WKE5" s="287"/>
      <c r="WKF5" s="287"/>
      <c r="WKG5" s="287"/>
      <c r="WKH5" s="287"/>
      <c r="WKI5" s="289"/>
      <c r="WKJ5" s="289"/>
      <c r="WKK5" s="289"/>
      <c r="WKL5" s="289"/>
      <c r="WKM5" s="288"/>
      <c r="WKN5" s="288"/>
      <c r="WKO5" s="174"/>
      <c r="WKP5" s="174"/>
      <c r="WKQ5" s="174"/>
      <c r="WKR5" s="174"/>
      <c r="WKS5" s="174"/>
      <c r="WKT5" s="174"/>
      <c r="WKU5" s="174"/>
      <c r="WKV5" s="174"/>
      <c r="WKW5" s="291"/>
      <c r="WKX5" s="291"/>
      <c r="WKY5" s="290"/>
      <c r="WKZ5" s="290"/>
      <c r="WLA5" s="290"/>
      <c r="WLB5" s="290"/>
      <c r="WLC5" s="290"/>
      <c r="WLE5" s="287"/>
      <c r="WLF5" s="287"/>
      <c r="WLG5" s="287"/>
      <c r="WLH5" s="287"/>
      <c r="WLI5" s="289"/>
      <c r="WLJ5" s="289"/>
      <c r="WLK5" s="289"/>
      <c r="WLL5" s="289"/>
      <c r="WLM5" s="288"/>
      <c r="WLN5" s="288"/>
      <c r="WLO5" s="174"/>
      <c r="WLP5" s="174"/>
      <c r="WLQ5" s="174"/>
      <c r="WLR5" s="174"/>
      <c r="WLS5" s="174"/>
      <c r="WLT5" s="174"/>
      <c r="WLU5" s="174"/>
      <c r="WLV5" s="174"/>
      <c r="WLW5" s="291"/>
      <c r="WLX5" s="291"/>
      <c r="WLY5" s="290"/>
      <c r="WLZ5" s="290"/>
      <c r="WMA5" s="290"/>
      <c r="WMB5" s="290"/>
      <c r="WMC5" s="290"/>
      <c r="WME5" s="287"/>
      <c r="WMF5" s="287"/>
      <c r="WMG5" s="287"/>
      <c r="WMH5" s="287"/>
      <c r="WMI5" s="289"/>
      <c r="WMJ5" s="289"/>
      <c r="WMK5" s="289"/>
      <c r="WML5" s="289"/>
      <c r="WMM5" s="288"/>
      <c r="WMN5" s="288"/>
      <c r="WMO5" s="174"/>
      <c r="WMP5" s="174"/>
      <c r="WMQ5" s="174"/>
      <c r="WMR5" s="174"/>
      <c r="WMS5" s="174"/>
      <c r="WMT5" s="174"/>
      <c r="WMU5" s="174"/>
      <c r="WMV5" s="174"/>
      <c r="WMW5" s="291"/>
      <c r="WMX5" s="291"/>
      <c r="WMY5" s="290"/>
      <c r="WMZ5" s="290"/>
      <c r="WNA5" s="290"/>
      <c r="WNB5" s="290"/>
      <c r="WNC5" s="290"/>
      <c r="WNE5" s="287"/>
      <c r="WNF5" s="287"/>
      <c r="WNG5" s="287"/>
      <c r="WNH5" s="287"/>
      <c r="WNI5" s="289"/>
      <c r="WNJ5" s="289"/>
      <c r="WNK5" s="289"/>
      <c r="WNL5" s="289"/>
      <c r="WNM5" s="288"/>
      <c r="WNN5" s="288"/>
      <c r="WNO5" s="174"/>
      <c r="WNP5" s="174"/>
      <c r="WNQ5" s="174"/>
      <c r="WNR5" s="174"/>
      <c r="WNS5" s="174"/>
      <c r="WNT5" s="174"/>
      <c r="WNU5" s="174"/>
      <c r="WNV5" s="174"/>
      <c r="WNW5" s="291"/>
      <c r="WNX5" s="291"/>
      <c r="WNY5" s="290"/>
      <c r="WNZ5" s="290"/>
      <c r="WOA5" s="290"/>
      <c r="WOB5" s="290"/>
      <c r="WOC5" s="290"/>
      <c r="WOE5" s="287"/>
      <c r="WOF5" s="287"/>
      <c r="WOG5" s="287"/>
      <c r="WOH5" s="287"/>
      <c r="WOI5" s="289"/>
      <c r="WOJ5" s="289"/>
      <c r="WOK5" s="289"/>
      <c r="WOL5" s="289"/>
      <c r="WOM5" s="288"/>
      <c r="WON5" s="288"/>
      <c r="WOO5" s="174"/>
      <c r="WOP5" s="174"/>
      <c r="WOQ5" s="174"/>
      <c r="WOR5" s="174"/>
      <c r="WOS5" s="174"/>
      <c r="WOT5" s="174"/>
      <c r="WOU5" s="174"/>
      <c r="WOV5" s="174"/>
      <c r="WOW5" s="291"/>
      <c r="WOX5" s="291"/>
      <c r="WOY5" s="290"/>
      <c r="WOZ5" s="290"/>
      <c r="WPA5" s="290"/>
      <c r="WPB5" s="290"/>
      <c r="WPC5" s="290"/>
      <c r="WPE5" s="287"/>
      <c r="WPF5" s="287"/>
      <c r="WPG5" s="287"/>
      <c r="WPH5" s="287"/>
      <c r="WPI5" s="289"/>
      <c r="WPJ5" s="289"/>
      <c r="WPK5" s="289"/>
      <c r="WPL5" s="289"/>
      <c r="WPM5" s="288"/>
      <c r="WPN5" s="288"/>
      <c r="WPO5" s="174"/>
      <c r="WPP5" s="174"/>
      <c r="WPQ5" s="174"/>
      <c r="WPR5" s="174"/>
      <c r="WPS5" s="174"/>
      <c r="WPT5" s="174"/>
      <c r="WPU5" s="174"/>
      <c r="WPV5" s="174"/>
      <c r="WPW5" s="291"/>
      <c r="WPX5" s="291"/>
      <c r="WPY5" s="290"/>
      <c r="WPZ5" s="290"/>
      <c r="WQA5" s="290"/>
      <c r="WQB5" s="290"/>
      <c r="WQC5" s="290"/>
      <c r="WQE5" s="287"/>
      <c r="WQF5" s="287"/>
      <c r="WQG5" s="287"/>
      <c r="WQH5" s="287"/>
      <c r="WQI5" s="289"/>
      <c r="WQJ5" s="289"/>
      <c r="WQK5" s="289"/>
      <c r="WQL5" s="289"/>
      <c r="WQM5" s="288"/>
      <c r="WQN5" s="288"/>
      <c r="WQO5" s="174"/>
      <c r="WQP5" s="174"/>
      <c r="WQQ5" s="174"/>
      <c r="WQR5" s="174"/>
      <c r="WQS5" s="174"/>
      <c r="WQT5" s="174"/>
      <c r="WQU5" s="174"/>
      <c r="WQV5" s="174"/>
      <c r="WQW5" s="291"/>
      <c r="WQX5" s="291"/>
      <c r="WQY5" s="290"/>
      <c r="WQZ5" s="290"/>
      <c r="WRA5" s="290"/>
      <c r="WRB5" s="290"/>
      <c r="WRC5" s="290"/>
      <c r="WRE5" s="287"/>
      <c r="WRF5" s="287"/>
      <c r="WRG5" s="287"/>
      <c r="WRH5" s="287"/>
      <c r="WRI5" s="289"/>
      <c r="WRJ5" s="289"/>
      <c r="WRK5" s="289"/>
      <c r="WRL5" s="289"/>
      <c r="WRM5" s="288"/>
      <c r="WRN5" s="288"/>
      <c r="WRO5" s="174"/>
      <c r="WRP5" s="174"/>
      <c r="WRQ5" s="174"/>
      <c r="WRR5" s="174"/>
      <c r="WRS5" s="174"/>
      <c r="WRT5" s="174"/>
      <c r="WRU5" s="174"/>
      <c r="WRV5" s="174"/>
      <c r="WRW5" s="291"/>
      <c r="WRX5" s="291"/>
      <c r="WRY5" s="290"/>
      <c r="WRZ5" s="290"/>
      <c r="WSA5" s="290"/>
      <c r="WSB5" s="290"/>
      <c r="WSC5" s="290"/>
      <c r="WSE5" s="287"/>
      <c r="WSF5" s="287"/>
      <c r="WSG5" s="287"/>
      <c r="WSH5" s="287"/>
      <c r="WSI5" s="289"/>
      <c r="WSJ5" s="289"/>
      <c r="WSK5" s="289"/>
      <c r="WSL5" s="289"/>
      <c r="WSM5" s="288"/>
      <c r="WSN5" s="288"/>
      <c r="WSO5" s="174"/>
      <c r="WSP5" s="174"/>
      <c r="WSQ5" s="174"/>
      <c r="WSR5" s="174"/>
      <c r="WSS5" s="174"/>
      <c r="WST5" s="174"/>
      <c r="WSU5" s="174"/>
      <c r="WSV5" s="174"/>
      <c r="WSW5" s="291"/>
      <c r="WSX5" s="291"/>
      <c r="WSY5" s="290"/>
      <c r="WSZ5" s="290"/>
      <c r="WTA5" s="290"/>
      <c r="WTB5" s="290"/>
      <c r="WTC5" s="290"/>
      <c r="WTE5" s="287"/>
      <c r="WTF5" s="287"/>
      <c r="WTG5" s="287"/>
      <c r="WTH5" s="287"/>
      <c r="WTI5" s="289"/>
      <c r="WTJ5" s="289"/>
      <c r="WTK5" s="289"/>
      <c r="WTL5" s="289"/>
      <c r="WTM5" s="288"/>
      <c r="WTN5" s="288"/>
      <c r="WTO5" s="174"/>
      <c r="WTP5" s="174"/>
      <c r="WTQ5" s="174"/>
      <c r="WTR5" s="174"/>
      <c r="WTS5" s="174"/>
      <c r="WTT5" s="174"/>
      <c r="WTU5" s="174"/>
      <c r="WTV5" s="174"/>
      <c r="WTW5" s="291"/>
      <c r="WTX5" s="291"/>
      <c r="WTY5" s="290"/>
      <c r="WTZ5" s="290"/>
      <c r="WUA5" s="290"/>
      <c r="WUB5" s="290"/>
      <c r="WUC5" s="290"/>
      <c r="WUE5" s="287"/>
      <c r="WUF5" s="287"/>
      <c r="WUG5" s="287"/>
      <c r="WUH5" s="287"/>
      <c r="WUI5" s="289"/>
      <c r="WUJ5" s="289"/>
      <c r="WUK5" s="289"/>
      <c r="WUL5" s="289"/>
      <c r="WUM5" s="288"/>
      <c r="WUN5" s="288"/>
      <c r="WUO5" s="174"/>
      <c r="WUP5" s="174"/>
      <c r="WUQ5" s="174"/>
      <c r="WUR5" s="174"/>
      <c r="WUS5" s="174"/>
      <c r="WUT5" s="174"/>
      <c r="WUU5" s="174"/>
      <c r="WUV5" s="174"/>
      <c r="WUW5" s="291"/>
      <c r="WUX5" s="291"/>
      <c r="WUY5" s="290"/>
      <c r="WUZ5" s="290"/>
      <c r="WVA5" s="290"/>
      <c r="WVB5" s="290"/>
      <c r="WVC5" s="290"/>
      <c r="WVE5" s="287"/>
      <c r="WVF5" s="287"/>
      <c r="WVG5" s="287"/>
      <c r="WVH5" s="287"/>
      <c r="WVI5" s="289"/>
      <c r="WVJ5" s="289"/>
      <c r="WVK5" s="289"/>
      <c r="WVL5" s="289"/>
      <c r="WVM5" s="288"/>
      <c r="WVN5" s="288"/>
      <c r="WVO5" s="174"/>
      <c r="WVP5" s="174"/>
      <c r="WVQ5" s="174"/>
      <c r="WVR5" s="174"/>
      <c r="WVS5" s="174"/>
      <c r="WVT5" s="174"/>
      <c r="WVU5" s="174"/>
      <c r="WVV5" s="174"/>
      <c r="WVW5" s="291"/>
      <c r="WVX5" s="291"/>
      <c r="WVY5" s="290"/>
      <c r="WVZ5" s="290"/>
      <c r="WWA5" s="290"/>
      <c r="WWB5" s="290"/>
      <c r="WWC5" s="290"/>
      <c r="WWE5" s="287"/>
      <c r="WWF5" s="287"/>
      <c r="WWG5" s="287"/>
      <c r="WWH5" s="287"/>
      <c r="WWI5" s="289"/>
      <c r="WWJ5" s="289"/>
      <c r="WWK5" s="289"/>
      <c r="WWL5" s="289"/>
      <c r="WWM5" s="288"/>
      <c r="WWN5" s="288"/>
      <c r="WWO5" s="174"/>
      <c r="WWP5" s="174"/>
      <c r="WWQ5" s="174"/>
      <c r="WWR5" s="174"/>
      <c r="WWS5" s="174"/>
      <c r="WWT5" s="174"/>
      <c r="WWU5" s="174"/>
      <c r="WWV5" s="174"/>
      <c r="WWW5" s="291"/>
      <c r="WWX5" s="291"/>
      <c r="WWY5" s="290"/>
      <c r="WWZ5" s="290"/>
      <c r="WXA5" s="290"/>
      <c r="WXB5" s="290"/>
      <c r="WXC5" s="290"/>
      <c r="WXE5" s="287"/>
      <c r="WXF5" s="287"/>
      <c r="WXG5" s="287"/>
      <c r="WXH5" s="287"/>
      <c r="WXI5" s="289"/>
      <c r="WXJ5" s="289"/>
      <c r="WXK5" s="289"/>
      <c r="WXL5" s="289"/>
      <c r="WXM5" s="288"/>
      <c r="WXN5" s="288"/>
      <c r="WXO5" s="174"/>
      <c r="WXP5" s="174"/>
      <c r="WXQ5" s="174"/>
      <c r="WXR5" s="174"/>
      <c r="WXS5" s="174"/>
      <c r="WXT5" s="174"/>
      <c r="WXU5" s="174"/>
      <c r="WXV5" s="174"/>
      <c r="WXW5" s="291"/>
      <c r="WXX5" s="291"/>
      <c r="WXY5" s="290"/>
      <c r="WXZ5" s="290"/>
      <c r="WYA5" s="290"/>
      <c r="WYB5" s="290"/>
      <c r="WYC5" s="290"/>
      <c r="WYE5" s="287"/>
      <c r="WYF5" s="287"/>
      <c r="WYG5" s="287"/>
      <c r="WYH5" s="287"/>
      <c r="WYI5" s="289"/>
      <c r="WYJ5" s="289"/>
      <c r="WYK5" s="289"/>
      <c r="WYL5" s="289"/>
      <c r="WYM5" s="288"/>
      <c r="WYN5" s="288"/>
      <c r="WYO5" s="174"/>
      <c r="WYP5" s="174"/>
      <c r="WYQ5" s="174"/>
      <c r="WYR5" s="174"/>
      <c r="WYS5" s="174"/>
      <c r="WYT5" s="174"/>
      <c r="WYU5" s="174"/>
      <c r="WYV5" s="174"/>
      <c r="WYW5" s="291"/>
      <c r="WYX5" s="291"/>
      <c r="WYY5" s="290"/>
      <c r="WYZ5" s="290"/>
      <c r="WZA5" s="290"/>
      <c r="WZB5" s="290"/>
      <c r="WZC5" s="290"/>
      <c r="WZE5" s="287"/>
      <c r="WZF5" s="287"/>
      <c r="WZG5" s="287"/>
      <c r="WZH5" s="287"/>
      <c r="WZI5" s="289"/>
      <c r="WZJ5" s="289"/>
      <c r="WZK5" s="289"/>
      <c r="WZL5" s="289"/>
      <c r="WZM5" s="288"/>
      <c r="WZN5" s="288"/>
      <c r="WZO5" s="174"/>
      <c r="WZP5" s="174"/>
      <c r="WZQ5" s="174"/>
      <c r="WZR5" s="174"/>
      <c r="WZS5" s="174"/>
      <c r="WZT5" s="174"/>
      <c r="WZU5" s="174"/>
      <c r="WZV5" s="174"/>
      <c r="WZW5" s="291"/>
      <c r="WZX5" s="291"/>
      <c r="WZY5" s="290"/>
      <c r="WZZ5" s="290"/>
      <c r="XAA5" s="290"/>
      <c r="XAB5" s="290"/>
      <c r="XAC5" s="290"/>
      <c r="XAE5" s="287"/>
      <c r="XAF5" s="287"/>
      <c r="XAG5" s="287"/>
      <c r="XAH5" s="287"/>
      <c r="XAI5" s="289"/>
      <c r="XAJ5" s="289"/>
      <c r="XAK5" s="289"/>
      <c r="XAL5" s="289"/>
      <c r="XAM5" s="288"/>
      <c r="XAN5" s="288"/>
      <c r="XAO5" s="174"/>
      <c r="XAP5" s="174"/>
      <c r="XAQ5" s="174"/>
      <c r="XAR5" s="174"/>
      <c r="XAS5" s="174"/>
      <c r="XAT5" s="174"/>
      <c r="XAU5" s="174"/>
      <c r="XAV5" s="174"/>
      <c r="XAW5" s="291"/>
      <c r="XAX5" s="291"/>
      <c r="XAY5" s="290"/>
      <c r="XAZ5" s="290"/>
      <c r="XBA5" s="290"/>
      <c r="XBB5" s="290"/>
      <c r="XBC5" s="290"/>
      <c r="XBE5" s="287"/>
      <c r="XBF5" s="287"/>
      <c r="XBG5" s="287"/>
      <c r="XBH5" s="287"/>
      <c r="XBI5" s="289"/>
      <c r="XBJ5" s="289"/>
      <c r="XBK5" s="289"/>
      <c r="XBL5" s="289"/>
      <c r="XBM5" s="288"/>
      <c r="XBN5" s="288"/>
      <c r="XBO5" s="174"/>
      <c r="XBP5" s="174"/>
      <c r="XBQ5" s="174"/>
      <c r="XBR5" s="174"/>
      <c r="XBS5" s="174"/>
      <c r="XBT5" s="174"/>
      <c r="XBU5" s="174"/>
      <c r="XBV5" s="174"/>
      <c r="XBW5" s="291"/>
      <c r="XBX5" s="291"/>
      <c r="XBY5" s="290"/>
      <c r="XBZ5" s="290"/>
      <c r="XCA5" s="290"/>
      <c r="XCB5" s="290"/>
      <c r="XCC5" s="290"/>
      <c r="XCE5" s="287"/>
      <c r="XCF5" s="287"/>
      <c r="XCG5" s="287"/>
      <c r="XCH5" s="287"/>
      <c r="XCI5" s="289"/>
      <c r="XCJ5" s="289"/>
      <c r="XCK5" s="289"/>
      <c r="XCL5" s="289"/>
      <c r="XCM5" s="288"/>
      <c r="XCN5" s="288"/>
      <c r="XCO5" s="174"/>
      <c r="XCP5" s="174"/>
      <c r="XCQ5" s="174"/>
      <c r="XCR5" s="174"/>
      <c r="XCS5" s="174"/>
      <c r="XCT5" s="174"/>
      <c r="XCU5" s="174"/>
      <c r="XCV5" s="174"/>
      <c r="XCW5" s="291"/>
      <c r="XCX5" s="291"/>
      <c r="XCY5" s="290"/>
      <c r="XCZ5" s="290"/>
      <c r="XDA5" s="290"/>
      <c r="XDB5" s="290"/>
      <c r="XDC5" s="290"/>
      <c r="XDE5" s="287"/>
      <c r="XDF5" s="287"/>
      <c r="XDG5" s="287"/>
      <c r="XDH5" s="287"/>
      <c r="XDI5" s="289"/>
      <c r="XDJ5" s="289"/>
      <c r="XDK5" s="289"/>
      <c r="XDL5" s="289"/>
      <c r="XDM5" s="288"/>
      <c r="XDN5" s="288"/>
      <c r="XDO5" s="174"/>
      <c r="XDP5" s="174"/>
      <c r="XDQ5" s="174"/>
      <c r="XDR5" s="174"/>
      <c r="XDS5" s="174"/>
      <c r="XDT5" s="174"/>
      <c r="XDU5" s="174"/>
      <c r="XDV5" s="174"/>
      <c r="XDW5" s="291"/>
      <c r="XDX5" s="291"/>
      <c r="XDY5" s="290"/>
      <c r="XDZ5" s="290"/>
      <c r="XEA5" s="290"/>
      <c r="XEB5" s="290"/>
      <c r="XEC5" s="290"/>
      <c r="XEE5" s="287"/>
      <c r="XEF5" s="287"/>
      <c r="XEG5" s="287"/>
      <c r="XEH5" s="287"/>
      <c r="XEI5" s="289"/>
      <c r="XEJ5" s="289"/>
      <c r="XEK5" s="289"/>
      <c r="XEL5" s="289"/>
      <c r="XEM5" s="288"/>
      <c r="XEN5" s="288"/>
      <c r="XEO5" s="174"/>
      <c r="XEP5" s="174"/>
      <c r="XEQ5" s="174"/>
      <c r="XER5" s="174"/>
      <c r="XES5" s="174"/>
      <c r="XET5" s="174"/>
      <c r="XEU5" s="174"/>
      <c r="XEV5" s="174"/>
      <c r="XEW5" s="291"/>
      <c r="XEX5" s="291"/>
      <c r="XEY5" s="290"/>
      <c r="XEZ5" s="290"/>
      <c r="XFA5" s="290"/>
      <c r="XFB5" s="290"/>
      <c r="XFC5" s="290"/>
    </row>
    <row r="6" spans="1:3071 3073:16383" s="197" customFormat="1" ht="264.75" customHeight="1" x14ac:dyDescent="0.25">
      <c r="A6" s="428" t="s">
        <v>32</v>
      </c>
      <c r="B6" s="431">
        <v>5</v>
      </c>
      <c r="C6" s="402">
        <v>43021</v>
      </c>
      <c r="D6" s="400" t="s">
        <v>33</v>
      </c>
      <c r="E6" s="175" t="s">
        <v>45</v>
      </c>
      <c r="F6" s="175" t="s">
        <v>46</v>
      </c>
      <c r="G6" s="175" t="s">
        <v>36</v>
      </c>
      <c r="H6" s="395" t="s">
        <v>1119</v>
      </c>
      <c r="I6" s="175" t="s">
        <v>47</v>
      </c>
      <c r="J6" s="175"/>
      <c r="K6" s="175" t="s">
        <v>38</v>
      </c>
      <c r="L6" s="175" t="s">
        <v>48</v>
      </c>
      <c r="M6" s="401" t="s">
        <v>49</v>
      </c>
      <c r="N6" s="402">
        <v>43059</v>
      </c>
      <c r="O6" s="402">
        <v>45289</v>
      </c>
      <c r="P6" s="452">
        <f t="shared" ref="P6:P69" ca="1" si="0">IF(AB6&gt;0,"CERRADA",TODAY()-O6)</f>
        <v>123</v>
      </c>
      <c r="Q6" s="322" t="str">
        <f t="shared" ref="Q6:Q69" ca="1" si="1">IF(AB6&lt;&gt;"","CERRADA",IF(AB6="",(IF(TODAY()-O6&lt;0,"A TIEMPO",IF(O6-TODAY()&lt;0,"VENCIDA")))))</f>
        <v>VENCIDA</v>
      </c>
      <c r="R6" s="439"/>
      <c r="S6" s="440"/>
      <c r="T6" s="457"/>
      <c r="U6" s="399">
        <v>44904</v>
      </c>
      <c r="V6" s="175" t="s">
        <v>50</v>
      </c>
      <c r="W6" s="175" t="s">
        <v>75</v>
      </c>
      <c r="X6" s="282"/>
      <c r="Y6" s="389"/>
      <c r="Z6" s="175"/>
      <c r="AA6" s="175" t="s">
        <v>44</v>
      </c>
      <c r="AB6" s="399"/>
      <c r="AC6" s="181" t="s">
        <v>1177</v>
      </c>
      <c r="AD6" s="453">
        <f t="shared" ref="AD6:AD69" si="2">ROW(Z1)</f>
        <v>1</v>
      </c>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196"/>
      <c r="CI6" s="196"/>
      <c r="CJ6" s="196"/>
      <c r="CK6" s="196"/>
      <c r="CL6" s="196"/>
      <c r="CM6" s="196"/>
      <c r="CN6" s="196"/>
      <c r="CO6" s="196"/>
      <c r="CP6" s="196"/>
      <c r="CQ6" s="196"/>
      <c r="CR6" s="196"/>
      <c r="CS6" s="196"/>
      <c r="CT6" s="196"/>
      <c r="CU6" s="196"/>
      <c r="CV6" s="196"/>
      <c r="CW6" s="196"/>
      <c r="CX6" s="196"/>
      <c r="CY6" s="196"/>
      <c r="CZ6" s="196"/>
      <c r="DA6" s="196"/>
      <c r="DB6" s="196"/>
      <c r="DC6" s="196"/>
      <c r="DD6" s="196"/>
      <c r="DE6" s="196"/>
      <c r="DF6" s="196"/>
      <c r="DG6" s="196"/>
      <c r="DH6" s="196"/>
      <c r="DI6" s="196"/>
      <c r="DJ6" s="196"/>
      <c r="DK6" s="196"/>
      <c r="DL6" s="196"/>
      <c r="DM6" s="196"/>
      <c r="DN6" s="196"/>
      <c r="DO6" s="196"/>
      <c r="DP6" s="196"/>
      <c r="DQ6" s="196"/>
      <c r="DR6" s="196"/>
      <c r="DS6" s="196"/>
      <c r="DT6" s="196"/>
      <c r="DU6" s="196"/>
      <c r="DV6" s="196"/>
      <c r="DW6" s="196"/>
      <c r="DX6" s="196"/>
      <c r="DY6" s="196"/>
      <c r="DZ6" s="196"/>
      <c r="EA6" s="196"/>
      <c r="EB6" s="196"/>
      <c r="EC6" s="196"/>
      <c r="ED6" s="196"/>
      <c r="EE6" s="196"/>
      <c r="EF6" s="196"/>
      <c r="EG6" s="196"/>
      <c r="EH6" s="196"/>
      <c r="EI6" s="196"/>
      <c r="EJ6" s="196"/>
      <c r="EK6" s="196"/>
      <c r="EL6" s="196"/>
      <c r="EM6" s="196"/>
      <c r="EN6" s="196"/>
      <c r="EO6" s="196"/>
      <c r="EP6" s="196"/>
      <c r="EQ6" s="196"/>
      <c r="ER6" s="196"/>
      <c r="ES6" s="196"/>
      <c r="ET6" s="196"/>
      <c r="EU6" s="196"/>
      <c r="EV6" s="196"/>
      <c r="EW6" s="196"/>
      <c r="EX6" s="196"/>
      <c r="EY6" s="196"/>
      <c r="EZ6" s="196"/>
      <c r="FA6" s="196"/>
      <c r="FB6" s="196"/>
      <c r="FC6" s="196"/>
      <c r="FD6" s="196"/>
      <c r="FE6" s="196"/>
      <c r="FF6" s="196"/>
      <c r="FG6" s="196"/>
      <c r="FH6" s="196"/>
      <c r="FI6" s="196"/>
      <c r="FJ6" s="196"/>
      <c r="FK6" s="196"/>
      <c r="FL6" s="196"/>
      <c r="FM6" s="196"/>
      <c r="FN6" s="196"/>
      <c r="FO6" s="196"/>
      <c r="FP6" s="196"/>
      <c r="FQ6" s="196"/>
      <c r="FR6" s="196"/>
      <c r="FS6" s="196"/>
      <c r="FT6" s="196"/>
      <c r="FU6" s="196"/>
      <c r="FV6" s="196"/>
      <c r="FW6" s="196"/>
      <c r="FX6" s="196"/>
      <c r="FY6" s="196"/>
      <c r="FZ6" s="196"/>
      <c r="GA6" s="196"/>
      <c r="GB6" s="196"/>
      <c r="GC6" s="196"/>
    </row>
    <row r="7" spans="1:3071 3073:16383" s="197" customFormat="1" ht="409.5" x14ac:dyDescent="0.25">
      <c r="A7" s="428" t="s">
        <v>32</v>
      </c>
      <c r="B7" s="431"/>
      <c r="C7" s="402">
        <v>43021</v>
      </c>
      <c r="D7" s="400" t="s">
        <v>33</v>
      </c>
      <c r="E7" s="175" t="s">
        <v>45</v>
      </c>
      <c r="F7" s="175" t="s">
        <v>46</v>
      </c>
      <c r="G7" s="175" t="s">
        <v>36</v>
      </c>
      <c r="H7" s="395" t="s">
        <v>1119</v>
      </c>
      <c r="I7" s="175" t="s">
        <v>47</v>
      </c>
      <c r="J7" s="175"/>
      <c r="K7" s="175" t="s">
        <v>38</v>
      </c>
      <c r="L7" s="175" t="s">
        <v>48</v>
      </c>
      <c r="M7" s="401" t="s">
        <v>52</v>
      </c>
      <c r="N7" s="402">
        <v>43059</v>
      </c>
      <c r="O7" s="402">
        <v>45289</v>
      </c>
      <c r="P7" s="452">
        <f t="shared" ca="1" si="0"/>
        <v>123</v>
      </c>
      <c r="Q7" s="322" t="str">
        <f t="shared" ca="1" si="1"/>
        <v>VENCIDA</v>
      </c>
      <c r="R7" s="439"/>
      <c r="S7" s="440"/>
      <c r="T7" s="457"/>
      <c r="U7" s="399">
        <v>44904</v>
      </c>
      <c r="V7" s="175" t="s">
        <v>50</v>
      </c>
      <c r="W7" s="175" t="s">
        <v>1023</v>
      </c>
      <c r="X7" s="282"/>
      <c r="Y7" s="389"/>
      <c r="Z7" s="175"/>
      <c r="AA7" s="175" t="s">
        <v>44</v>
      </c>
      <c r="AB7" s="399"/>
      <c r="AC7" s="181" t="s">
        <v>1178</v>
      </c>
      <c r="AD7" s="453">
        <f t="shared" si="2"/>
        <v>2</v>
      </c>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E7" s="196"/>
      <c r="DF7" s="196"/>
      <c r="DG7" s="196"/>
      <c r="DH7" s="196"/>
      <c r="DI7" s="196"/>
      <c r="DJ7" s="196"/>
      <c r="DK7" s="196"/>
      <c r="DL7" s="196"/>
      <c r="DM7" s="196"/>
      <c r="DN7" s="196"/>
      <c r="DO7" s="196"/>
      <c r="DP7" s="196"/>
      <c r="DQ7" s="196"/>
      <c r="DR7" s="196"/>
      <c r="DS7" s="196"/>
      <c r="DT7" s="196"/>
      <c r="DU7" s="196"/>
      <c r="DV7" s="196"/>
      <c r="DW7" s="196"/>
      <c r="DX7" s="196"/>
      <c r="DY7" s="196"/>
      <c r="DZ7" s="196"/>
      <c r="EA7" s="196"/>
      <c r="EB7" s="196"/>
      <c r="EC7" s="196"/>
      <c r="ED7" s="196"/>
      <c r="EE7" s="196"/>
      <c r="EF7" s="196"/>
      <c r="EG7" s="196"/>
      <c r="EH7" s="196"/>
      <c r="EI7" s="196"/>
      <c r="EJ7" s="196"/>
      <c r="EK7" s="196"/>
      <c r="EL7" s="196"/>
      <c r="EM7" s="196"/>
      <c r="EN7" s="196"/>
      <c r="EO7" s="196"/>
      <c r="EP7" s="196"/>
      <c r="EQ7" s="196"/>
      <c r="ER7" s="196"/>
      <c r="ES7" s="196"/>
      <c r="ET7" s="196"/>
      <c r="EU7" s="196"/>
      <c r="EV7" s="196"/>
      <c r="EW7" s="196"/>
      <c r="EX7" s="196"/>
      <c r="EY7" s="196"/>
      <c r="EZ7" s="196"/>
      <c r="FA7" s="196"/>
      <c r="FB7" s="196"/>
      <c r="FC7" s="196"/>
      <c r="FD7" s="196"/>
      <c r="FE7" s="196"/>
      <c r="FF7" s="196"/>
      <c r="FG7" s="196"/>
      <c r="FH7" s="196"/>
      <c r="FI7" s="196"/>
      <c r="FJ7" s="196"/>
      <c r="FK7" s="196"/>
      <c r="FL7" s="196"/>
      <c r="FM7" s="196"/>
      <c r="FN7" s="196"/>
      <c r="FO7" s="196"/>
      <c r="FP7" s="196"/>
      <c r="FQ7" s="196"/>
      <c r="FR7" s="196"/>
      <c r="FS7" s="196"/>
      <c r="FT7" s="196"/>
      <c r="FU7" s="196"/>
      <c r="FV7" s="196"/>
      <c r="FW7" s="196"/>
      <c r="FX7" s="196"/>
      <c r="FY7" s="196"/>
      <c r="FZ7" s="196"/>
      <c r="GA7" s="196"/>
      <c r="GB7" s="196"/>
      <c r="GC7" s="196"/>
    </row>
    <row r="8" spans="1:3071 3073:16383" s="197" customFormat="1" ht="178.5" customHeight="1" x14ac:dyDescent="0.25">
      <c r="A8" s="428" t="s">
        <v>32</v>
      </c>
      <c r="B8" s="432">
        <v>16</v>
      </c>
      <c r="C8" s="402">
        <v>43277</v>
      </c>
      <c r="D8" s="400" t="s">
        <v>33</v>
      </c>
      <c r="E8" s="175" t="s">
        <v>53</v>
      </c>
      <c r="F8" s="175" t="s">
        <v>54</v>
      </c>
      <c r="G8" s="175" t="s">
        <v>55</v>
      </c>
      <c r="H8" s="395" t="s">
        <v>1119</v>
      </c>
      <c r="I8" s="175" t="s">
        <v>56</v>
      </c>
      <c r="J8" s="175"/>
      <c r="K8" s="175" t="s">
        <v>38</v>
      </c>
      <c r="L8" s="175" t="s">
        <v>48</v>
      </c>
      <c r="M8" s="401" t="s">
        <v>57</v>
      </c>
      <c r="N8" s="402">
        <v>43313</v>
      </c>
      <c r="O8" s="402">
        <v>44895</v>
      </c>
      <c r="P8" s="452">
        <f t="shared" ca="1" si="0"/>
        <v>517</v>
      </c>
      <c r="Q8" s="322" t="str">
        <f t="shared" ca="1" si="1"/>
        <v>VENCIDA</v>
      </c>
      <c r="R8" s="176"/>
      <c r="S8" s="175"/>
      <c r="T8" s="431"/>
      <c r="U8" s="399"/>
      <c r="V8" s="175"/>
      <c r="W8" s="175" t="s">
        <v>51</v>
      </c>
      <c r="X8" s="282"/>
      <c r="Y8" s="389"/>
      <c r="Z8" s="175"/>
      <c r="AA8" s="175" t="s">
        <v>44</v>
      </c>
      <c r="AB8" s="399"/>
      <c r="AC8" s="178" t="s">
        <v>1349</v>
      </c>
      <c r="AD8" s="453">
        <f t="shared" si="2"/>
        <v>3</v>
      </c>
      <c r="AE8" s="196"/>
      <c r="AF8" s="196"/>
      <c r="AG8" s="196"/>
      <c r="AH8" s="196"/>
      <c r="AI8" s="196"/>
      <c r="AJ8" s="196"/>
      <c r="AK8" s="196"/>
      <c r="AL8" s="196"/>
      <c r="AM8" s="196"/>
      <c r="AN8" s="196"/>
      <c r="AO8" s="196"/>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196"/>
      <c r="CI8" s="196"/>
      <c r="CJ8" s="196"/>
      <c r="CK8" s="196"/>
      <c r="CL8" s="196"/>
      <c r="CM8" s="196"/>
      <c r="CN8" s="196"/>
      <c r="CO8" s="196"/>
      <c r="CP8" s="196"/>
      <c r="CQ8" s="196"/>
      <c r="CR8" s="196"/>
      <c r="CS8" s="196"/>
      <c r="CT8" s="196"/>
      <c r="CU8" s="196"/>
      <c r="CV8" s="196"/>
      <c r="CW8" s="196"/>
      <c r="CX8" s="196"/>
      <c r="CY8" s="196"/>
      <c r="CZ8" s="196"/>
      <c r="DA8" s="196"/>
      <c r="DB8" s="196"/>
      <c r="DC8" s="196"/>
      <c r="DD8" s="196"/>
      <c r="DE8" s="196"/>
      <c r="DF8" s="196"/>
      <c r="DG8" s="196"/>
      <c r="DH8" s="196"/>
      <c r="DI8" s="196"/>
      <c r="DJ8" s="196"/>
      <c r="DK8" s="196"/>
      <c r="DL8" s="196"/>
      <c r="DM8" s="196"/>
      <c r="DN8" s="196"/>
      <c r="DO8" s="196"/>
      <c r="DP8" s="196"/>
      <c r="DQ8" s="196"/>
      <c r="DR8" s="196"/>
      <c r="DS8" s="196"/>
      <c r="DT8" s="196"/>
      <c r="DU8" s="196"/>
      <c r="DV8" s="196"/>
      <c r="DW8" s="196"/>
      <c r="DX8" s="196"/>
      <c r="DY8" s="196"/>
      <c r="DZ8" s="196"/>
      <c r="EA8" s="196"/>
      <c r="EB8" s="196"/>
      <c r="EC8" s="196"/>
      <c r="ED8" s="196"/>
      <c r="EE8" s="196"/>
      <c r="EF8" s="196"/>
      <c r="EG8" s="196"/>
      <c r="EH8" s="196"/>
      <c r="EI8" s="196"/>
      <c r="EJ8" s="196"/>
      <c r="EK8" s="196"/>
      <c r="EL8" s="196"/>
      <c r="EM8" s="196"/>
      <c r="EN8" s="196"/>
      <c r="EO8" s="196"/>
      <c r="EP8" s="196"/>
      <c r="EQ8" s="196"/>
      <c r="ER8" s="196"/>
      <c r="ES8" s="196"/>
      <c r="ET8" s="196"/>
      <c r="EU8" s="196"/>
      <c r="EV8" s="196"/>
      <c r="EW8" s="196"/>
      <c r="EX8" s="196"/>
      <c r="EY8" s="196"/>
      <c r="EZ8" s="196"/>
      <c r="FA8" s="196"/>
      <c r="FB8" s="196"/>
      <c r="FC8" s="196"/>
      <c r="FD8" s="196"/>
      <c r="FE8" s="196"/>
      <c r="FF8" s="196"/>
      <c r="FG8" s="196"/>
      <c r="FH8" s="196"/>
      <c r="FI8" s="196"/>
      <c r="FJ8" s="196"/>
      <c r="FK8" s="196"/>
      <c r="FL8" s="196"/>
      <c r="FM8" s="196"/>
      <c r="FN8" s="196"/>
      <c r="FO8" s="196"/>
      <c r="FP8" s="196"/>
      <c r="FQ8" s="196"/>
      <c r="FR8" s="196"/>
      <c r="FS8" s="196"/>
      <c r="FT8" s="196"/>
      <c r="FU8" s="196"/>
      <c r="FV8" s="196"/>
      <c r="FW8" s="196"/>
      <c r="FX8" s="196"/>
      <c r="FY8" s="196"/>
      <c r="FZ8" s="196"/>
      <c r="GA8" s="196"/>
      <c r="GB8" s="196"/>
      <c r="GC8" s="196"/>
    </row>
    <row r="9" spans="1:3071 3073:16383" s="197" customFormat="1" ht="178.5" customHeight="1" x14ac:dyDescent="0.25">
      <c r="A9" s="428" t="s">
        <v>32</v>
      </c>
      <c r="B9" s="432">
        <v>17</v>
      </c>
      <c r="C9" s="402">
        <v>43277</v>
      </c>
      <c r="D9" s="400" t="s">
        <v>33</v>
      </c>
      <c r="E9" s="175" t="s">
        <v>58</v>
      </c>
      <c r="F9" s="175" t="s">
        <v>59</v>
      </c>
      <c r="G9" s="175" t="s">
        <v>55</v>
      </c>
      <c r="H9" s="395" t="s">
        <v>1119</v>
      </c>
      <c r="I9" s="175" t="s">
        <v>56</v>
      </c>
      <c r="J9" s="175"/>
      <c r="K9" s="175" t="s">
        <v>38</v>
      </c>
      <c r="L9" s="175" t="s">
        <v>48</v>
      </c>
      <c r="M9" s="401" t="s">
        <v>60</v>
      </c>
      <c r="N9" s="402">
        <v>43313</v>
      </c>
      <c r="O9" s="402">
        <v>44895</v>
      </c>
      <c r="P9" s="452">
        <f t="shared" ca="1" si="0"/>
        <v>517</v>
      </c>
      <c r="Q9" s="322" t="str">
        <f t="shared" ca="1" si="1"/>
        <v>VENCIDA</v>
      </c>
      <c r="R9" s="176"/>
      <c r="S9" s="175"/>
      <c r="T9" s="431"/>
      <c r="U9" s="399"/>
      <c r="V9" s="175"/>
      <c r="W9" s="175" t="s">
        <v>1023</v>
      </c>
      <c r="X9" s="282"/>
      <c r="Y9" s="389"/>
      <c r="Z9" s="175"/>
      <c r="AA9" s="175" t="s">
        <v>44</v>
      </c>
      <c r="AB9" s="399"/>
      <c r="AC9" s="178" t="s">
        <v>1350</v>
      </c>
      <c r="AD9" s="453">
        <f t="shared" si="2"/>
        <v>4</v>
      </c>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E9" s="196"/>
      <c r="DF9" s="196"/>
      <c r="DG9" s="196"/>
      <c r="DH9" s="196"/>
      <c r="DI9" s="196"/>
      <c r="DJ9" s="196"/>
      <c r="DK9" s="196"/>
      <c r="DL9" s="196"/>
      <c r="DM9" s="196"/>
      <c r="DN9" s="196"/>
      <c r="DO9" s="196"/>
      <c r="DP9" s="196"/>
      <c r="DQ9" s="196"/>
      <c r="DR9" s="196"/>
      <c r="DS9" s="196"/>
      <c r="DT9" s="196"/>
      <c r="DU9" s="196"/>
      <c r="DV9" s="196"/>
      <c r="DW9" s="196"/>
      <c r="DX9" s="196"/>
      <c r="DY9" s="196"/>
      <c r="DZ9" s="196"/>
      <c r="EA9" s="196"/>
      <c r="EB9" s="196"/>
      <c r="EC9" s="196"/>
      <c r="ED9" s="196"/>
      <c r="EE9" s="196"/>
      <c r="EF9" s="196"/>
      <c r="EG9" s="196"/>
      <c r="EH9" s="196"/>
      <c r="EI9" s="196"/>
      <c r="EJ9" s="196"/>
      <c r="EK9" s="196"/>
      <c r="EL9" s="196"/>
      <c r="EM9" s="196"/>
      <c r="EN9" s="196"/>
      <c r="EO9" s="196"/>
      <c r="EP9" s="196"/>
      <c r="EQ9" s="196"/>
      <c r="ER9" s="196"/>
      <c r="ES9" s="196"/>
      <c r="ET9" s="196"/>
      <c r="EU9" s="196"/>
      <c r="EV9" s="196"/>
      <c r="EW9" s="196"/>
      <c r="EX9" s="196"/>
      <c r="EY9" s="196"/>
      <c r="EZ9" s="196"/>
      <c r="FA9" s="196"/>
      <c r="FB9" s="196"/>
      <c r="FC9" s="196"/>
      <c r="FD9" s="196"/>
      <c r="FE9" s="196"/>
      <c r="FF9" s="196"/>
      <c r="FG9" s="196"/>
      <c r="FH9" s="196"/>
      <c r="FI9" s="196"/>
      <c r="FJ9" s="196"/>
      <c r="FK9" s="196"/>
      <c r="FL9" s="196"/>
      <c r="FM9" s="196"/>
      <c r="FN9" s="196"/>
      <c r="FO9" s="196"/>
      <c r="FP9" s="196"/>
      <c r="FQ9" s="196"/>
      <c r="FR9" s="196"/>
      <c r="FS9" s="196"/>
      <c r="FT9" s="196"/>
      <c r="FU9" s="196"/>
      <c r="FV9" s="196"/>
      <c r="FW9" s="196"/>
      <c r="FX9" s="196"/>
      <c r="FY9" s="196"/>
      <c r="FZ9" s="196"/>
      <c r="GA9" s="196"/>
      <c r="GB9" s="196"/>
      <c r="GC9" s="196"/>
    </row>
    <row r="10" spans="1:3071 3073:16383" s="197" customFormat="1" ht="178.5" customHeight="1" x14ac:dyDescent="0.25">
      <c r="A10" s="428" t="s">
        <v>32</v>
      </c>
      <c r="B10" s="432">
        <v>18</v>
      </c>
      <c r="C10" s="402">
        <v>43277</v>
      </c>
      <c r="D10" s="400" t="s">
        <v>33</v>
      </c>
      <c r="E10" s="175" t="s">
        <v>58</v>
      </c>
      <c r="F10" s="175" t="s">
        <v>59</v>
      </c>
      <c r="G10" s="175" t="s">
        <v>55</v>
      </c>
      <c r="H10" s="395" t="s">
        <v>1119</v>
      </c>
      <c r="I10" s="175" t="s">
        <v>56</v>
      </c>
      <c r="J10" s="175"/>
      <c r="K10" s="175" t="s">
        <v>38</v>
      </c>
      <c r="L10" s="175" t="s">
        <v>48</v>
      </c>
      <c r="M10" s="401" t="s">
        <v>60</v>
      </c>
      <c r="N10" s="402">
        <v>43313</v>
      </c>
      <c r="O10" s="402">
        <v>44895</v>
      </c>
      <c r="P10" s="452">
        <f t="shared" ca="1" si="0"/>
        <v>517</v>
      </c>
      <c r="Q10" s="322" t="str">
        <f t="shared" ca="1" si="1"/>
        <v>VENCIDA</v>
      </c>
      <c r="R10" s="176"/>
      <c r="S10" s="175"/>
      <c r="T10" s="431"/>
      <c r="U10" s="399"/>
      <c r="V10" s="175"/>
      <c r="W10" s="175" t="s">
        <v>1023</v>
      </c>
      <c r="X10" s="282"/>
      <c r="Y10" s="389"/>
      <c r="Z10" s="175"/>
      <c r="AA10" s="175" t="s">
        <v>44</v>
      </c>
      <c r="AB10" s="399"/>
      <c r="AC10" s="178" t="s">
        <v>1351</v>
      </c>
      <c r="AD10" s="453">
        <f t="shared" si="2"/>
        <v>5</v>
      </c>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E10" s="196"/>
      <c r="DF10" s="196"/>
      <c r="DG10" s="196"/>
      <c r="DH10" s="196"/>
      <c r="DI10" s="196"/>
      <c r="DJ10" s="196"/>
      <c r="DK10" s="196"/>
      <c r="DL10" s="196"/>
      <c r="DM10" s="196"/>
      <c r="DN10" s="196"/>
      <c r="DO10" s="196"/>
      <c r="DP10" s="196"/>
      <c r="DQ10" s="196"/>
      <c r="DR10" s="196"/>
      <c r="DS10" s="196"/>
      <c r="DT10" s="196"/>
      <c r="DU10" s="196"/>
      <c r="DV10" s="196"/>
      <c r="DW10" s="196"/>
      <c r="DX10" s="196"/>
      <c r="DY10" s="196"/>
      <c r="DZ10" s="196"/>
      <c r="EA10" s="196"/>
      <c r="EB10" s="196"/>
      <c r="EC10" s="196"/>
      <c r="ED10" s="196"/>
      <c r="EE10" s="196"/>
      <c r="EF10" s="196"/>
      <c r="EG10" s="196"/>
      <c r="EH10" s="196"/>
      <c r="EI10" s="196"/>
      <c r="EJ10" s="196"/>
      <c r="EK10" s="196"/>
      <c r="EL10" s="196"/>
      <c r="EM10" s="196"/>
      <c r="EN10" s="196"/>
      <c r="EO10" s="196"/>
      <c r="EP10" s="196"/>
      <c r="EQ10" s="196"/>
      <c r="ER10" s="196"/>
      <c r="ES10" s="196"/>
      <c r="ET10" s="196"/>
      <c r="EU10" s="196"/>
      <c r="EV10" s="196"/>
      <c r="EW10" s="196"/>
      <c r="EX10" s="196"/>
      <c r="EY10" s="196"/>
      <c r="EZ10" s="196"/>
      <c r="FA10" s="196"/>
      <c r="FB10" s="196"/>
      <c r="FC10" s="196"/>
      <c r="FD10" s="196"/>
      <c r="FE10" s="196"/>
      <c r="FF10" s="196"/>
      <c r="FG10" s="196"/>
      <c r="FH10" s="196"/>
      <c r="FI10" s="196"/>
      <c r="FJ10" s="196"/>
      <c r="FK10" s="196"/>
      <c r="FL10" s="196"/>
      <c r="FM10" s="196"/>
      <c r="FN10" s="196"/>
      <c r="FO10" s="196"/>
      <c r="FP10" s="196"/>
      <c r="FQ10" s="196"/>
      <c r="FR10" s="196"/>
      <c r="FS10" s="196"/>
      <c r="FT10" s="196"/>
      <c r="FU10" s="196"/>
      <c r="FV10" s="196"/>
      <c r="FW10" s="196"/>
      <c r="FX10" s="196"/>
      <c r="FY10" s="196"/>
      <c r="FZ10" s="196"/>
      <c r="GA10" s="196"/>
      <c r="GB10" s="196"/>
      <c r="GC10" s="196"/>
    </row>
    <row r="11" spans="1:3071 3073:16383" s="197" customFormat="1" ht="178.5" customHeight="1" x14ac:dyDescent="0.25">
      <c r="A11" s="428" t="s">
        <v>32</v>
      </c>
      <c r="B11" s="432">
        <v>20</v>
      </c>
      <c r="C11" s="402">
        <v>43277</v>
      </c>
      <c r="D11" s="400" t="s">
        <v>33</v>
      </c>
      <c r="E11" s="175" t="s">
        <v>61</v>
      </c>
      <c r="F11" s="175" t="s">
        <v>62</v>
      </c>
      <c r="G11" s="175" t="s">
        <v>55</v>
      </c>
      <c r="H11" s="395" t="s">
        <v>1119</v>
      </c>
      <c r="I11" s="175" t="s">
        <v>56</v>
      </c>
      <c r="J11" s="175"/>
      <c r="K11" s="175" t="s">
        <v>38</v>
      </c>
      <c r="L11" s="175" t="s">
        <v>48</v>
      </c>
      <c r="M11" s="401" t="s">
        <v>63</v>
      </c>
      <c r="N11" s="402">
        <v>43313</v>
      </c>
      <c r="O11" s="402">
        <v>44895</v>
      </c>
      <c r="P11" s="452">
        <f t="shared" ca="1" si="0"/>
        <v>517</v>
      </c>
      <c r="Q11" s="322" t="str">
        <f t="shared" ca="1" si="1"/>
        <v>VENCIDA</v>
      </c>
      <c r="R11" s="176"/>
      <c r="S11" s="175"/>
      <c r="T11" s="431"/>
      <c r="U11" s="399"/>
      <c r="V11" s="175"/>
      <c r="W11" s="175" t="s">
        <v>1024</v>
      </c>
      <c r="X11" s="282"/>
      <c r="Y11" s="389"/>
      <c r="Z11" s="175"/>
      <c r="AA11" s="175" t="s">
        <v>44</v>
      </c>
      <c r="AB11" s="399"/>
      <c r="AC11" s="178" t="s">
        <v>1352</v>
      </c>
      <c r="AD11" s="453">
        <f t="shared" si="2"/>
        <v>6</v>
      </c>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E11" s="196"/>
      <c r="DF11" s="196"/>
      <c r="DG11" s="196"/>
      <c r="DH11" s="196"/>
      <c r="DI11" s="196"/>
      <c r="DJ11" s="196"/>
      <c r="DK11" s="196"/>
      <c r="DL11" s="196"/>
      <c r="DM11" s="196"/>
      <c r="DN11" s="196"/>
      <c r="DO11" s="196"/>
      <c r="DP11" s="196"/>
      <c r="DQ11" s="196"/>
      <c r="DR11" s="196"/>
      <c r="DS11" s="196"/>
      <c r="DT11" s="196"/>
      <c r="DU11" s="196"/>
      <c r="DV11" s="196"/>
      <c r="DW11" s="196"/>
      <c r="DX11" s="196"/>
      <c r="DY11" s="196"/>
      <c r="DZ11" s="196"/>
      <c r="EA11" s="196"/>
      <c r="EB11" s="196"/>
      <c r="EC11" s="196"/>
      <c r="ED11" s="196"/>
      <c r="EE11" s="196"/>
      <c r="EF11" s="196"/>
      <c r="EG11" s="196"/>
      <c r="EH11" s="196"/>
      <c r="EI11" s="196"/>
      <c r="EJ11" s="196"/>
      <c r="EK11" s="196"/>
      <c r="EL11" s="196"/>
      <c r="EM11" s="196"/>
      <c r="EN11" s="196"/>
      <c r="EO11" s="196"/>
      <c r="EP11" s="196"/>
      <c r="EQ11" s="196"/>
      <c r="ER11" s="196"/>
      <c r="ES11" s="196"/>
      <c r="ET11" s="196"/>
      <c r="EU11" s="196"/>
      <c r="EV11" s="196"/>
      <c r="EW11" s="196"/>
      <c r="EX11" s="196"/>
      <c r="EY11" s="196"/>
      <c r="EZ11" s="196"/>
      <c r="FA11" s="196"/>
      <c r="FB11" s="196"/>
      <c r="FC11" s="196"/>
      <c r="FD11" s="196"/>
      <c r="FE11" s="196"/>
      <c r="FF11" s="196"/>
      <c r="FG11" s="196"/>
      <c r="FH11" s="196"/>
      <c r="FI11" s="196"/>
      <c r="FJ11" s="196"/>
      <c r="FK11" s="196"/>
      <c r="FL11" s="196"/>
      <c r="FM11" s="196"/>
      <c r="FN11" s="196"/>
      <c r="FO11" s="196"/>
      <c r="FP11" s="196"/>
      <c r="FQ11" s="196"/>
      <c r="FR11" s="196"/>
      <c r="FS11" s="196"/>
      <c r="FT11" s="196"/>
      <c r="FU11" s="196"/>
      <c r="FV11" s="196"/>
      <c r="FW11" s="196"/>
      <c r="FX11" s="196"/>
      <c r="FY11" s="196"/>
      <c r="FZ11" s="196"/>
      <c r="GA11" s="196"/>
      <c r="GB11" s="196"/>
      <c r="GC11" s="196"/>
    </row>
    <row r="12" spans="1:3071 3073:16383" s="197" customFormat="1" ht="229.5" x14ac:dyDescent="0.25">
      <c r="A12" s="428" t="s">
        <v>32</v>
      </c>
      <c r="B12" s="432">
        <v>23</v>
      </c>
      <c r="C12" s="402">
        <v>43774</v>
      </c>
      <c r="D12" s="400" t="s">
        <v>33</v>
      </c>
      <c r="E12" s="175" t="s">
        <v>520</v>
      </c>
      <c r="F12" s="175" t="s">
        <v>521</v>
      </c>
      <c r="G12" s="175" t="s">
        <v>36</v>
      </c>
      <c r="H12" s="395" t="s">
        <v>1086</v>
      </c>
      <c r="I12" s="175" t="s">
        <v>168</v>
      </c>
      <c r="J12" s="175"/>
      <c r="K12" s="175" t="s">
        <v>38</v>
      </c>
      <c r="L12" s="175" t="s">
        <v>48</v>
      </c>
      <c r="M12" s="401" t="s">
        <v>522</v>
      </c>
      <c r="N12" s="402">
        <v>43886</v>
      </c>
      <c r="O12" s="402">
        <v>45240</v>
      </c>
      <c r="P12" s="452" t="str">
        <f t="shared" ca="1" si="0"/>
        <v>CERRADA</v>
      </c>
      <c r="Q12" s="322" t="str">
        <f t="shared" ca="1" si="1"/>
        <v>CERRADA</v>
      </c>
      <c r="R12" s="176" t="s">
        <v>523</v>
      </c>
      <c r="S12" s="175" t="s">
        <v>74</v>
      </c>
      <c r="T12" s="431">
        <v>1</v>
      </c>
      <c r="U12" s="399"/>
      <c r="V12" s="175"/>
      <c r="W12" s="175" t="s">
        <v>140</v>
      </c>
      <c r="X12" s="282"/>
      <c r="Y12" s="389"/>
      <c r="Z12" s="175"/>
      <c r="AA12" s="175" t="s">
        <v>1376</v>
      </c>
      <c r="AB12" s="399">
        <v>45287</v>
      </c>
      <c r="AC12" s="178" t="s">
        <v>1609</v>
      </c>
      <c r="AD12" s="453">
        <f t="shared" si="2"/>
        <v>7</v>
      </c>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E12" s="196"/>
      <c r="DF12" s="196"/>
      <c r="DG12" s="196"/>
      <c r="DH12" s="196"/>
      <c r="DI12" s="196"/>
      <c r="DJ12" s="196"/>
      <c r="DK12" s="196"/>
      <c r="DL12" s="196"/>
      <c r="DM12" s="196"/>
      <c r="DN12" s="196"/>
      <c r="DO12" s="196"/>
      <c r="DP12" s="196"/>
      <c r="DQ12" s="196"/>
      <c r="DR12" s="196"/>
      <c r="DS12" s="196"/>
      <c r="DT12" s="196"/>
      <c r="DU12" s="196"/>
      <c r="DV12" s="196"/>
      <c r="DW12" s="196"/>
      <c r="DX12" s="196"/>
      <c r="DY12" s="196"/>
      <c r="DZ12" s="196"/>
      <c r="EA12" s="196"/>
      <c r="EB12" s="196"/>
      <c r="EC12" s="196"/>
      <c r="ED12" s="196"/>
      <c r="EE12" s="196"/>
      <c r="EF12" s="196"/>
      <c r="EG12" s="196"/>
      <c r="EH12" s="196"/>
      <c r="EI12" s="196"/>
      <c r="EJ12" s="196"/>
      <c r="EK12" s="196"/>
      <c r="EL12" s="196"/>
      <c r="EM12" s="196"/>
      <c r="EN12" s="196"/>
      <c r="EO12" s="196"/>
      <c r="EP12" s="196"/>
      <c r="EQ12" s="196"/>
      <c r="ER12" s="196"/>
      <c r="ES12" s="196"/>
      <c r="ET12" s="196"/>
      <c r="EU12" s="196"/>
      <c r="EV12" s="196"/>
      <c r="EW12" s="196"/>
      <c r="EX12" s="196"/>
      <c r="EY12" s="196"/>
      <c r="EZ12" s="196"/>
      <c r="FA12" s="196"/>
      <c r="FB12" s="196"/>
      <c r="FC12" s="196"/>
      <c r="FD12" s="196"/>
      <c r="FE12" s="196"/>
      <c r="FF12" s="196"/>
      <c r="FG12" s="196"/>
      <c r="FH12" s="196"/>
      <c r="FI12" s="196"/>
      <c r="FJ12" s="196"/>
      <c r="FK12" s="196"/>
      <c r="FL12" s="196"/>
      <c r="FM12" s="196"/>
      <c r="FN12" s="196"/>
      <c r="FO12" s="196"/>
      <c r="FP12" s="196"/>
      <c r="FQ12" s="196"/>
      <c r="FR12" s="196"/>
      <c r="FS12" s="196"/>
      <c r="FT12" s="196"/>
      <c r="FU12" s="196"/>
      <c r="FV12" s="196"/>
      <c r="FW12" s="196"/>
      <c r="FX12" s="196"/>
      <c r="FY12" s="196"/>
      <c r="FZ12" s="196"/>
      <c r="GA12" s="196"/>
      <c r="GB12" s="196"/>
      <c r="GC12" s="196"/>
    </row>
    <row r="13" spans="1:3071 3073:16383" s="197" customFormat="1" ht="178.5" customHeight="1" x14ac:dyDescent="0.25">
      <c r="A13" s="428" t="s">
        <v>32</v>
      </c>
      <c r="B13" s="432"/>
      <c r="C13" s="402">
        <v>43774</v>
      </c>
      <c r="D13" s="400" t="s">
        <v>33</v>
      </c>
      <c r="E13" s="175" t="s">
        <v>520</v>
      </c>
      <c r="F13" s="175" t="s">
        <v>521</v>
      </c>
      <c r="G13" s="175" t="s">
        <v>36</v>
      </c>
      <c r="H13" s="395" t="s">
        <v>1086</v>
      </c>
      <c r="I13" s="175" t="s">
        <v>168</v>
      </c>
      <c r="J13" s="175"/>
      <c r="K13" s="175" t="s">
        <v>38</v>
      </c>
      <c r="L13" s="175" t="s">
        <v>39</v>
      </c>
      <c r="M13" s="401" t="s">
        <v>524</v>
      </c>
      <c r="N13" s="402">
        <v>43886</v>
      </c>
      <c r="O13" s="402">
        <v>45240</v>
      </c>
      <c r="P13" s="452" t="str">
        <f t="shared" ca="1" si="0"/>
        <v>CERRADA</v>
      </c>
      <c r="Q13" s="322" t="str">
        <f t="shared" ca="1" si="1"/>
        <v>CERRADA</v>
      </c>
      <c r="R13" s="176" t="s">
        <v>525</v>
      </c>
      <c r="S13" s="175" t="s">
        <v>42</v>
      </c>
      <c r="T13" s="431">
        <v>9</v>
      </c>
      <c r="U13" s="399"/>
      <c r="V13" s="175"/>
      <c r="W13" s="175" t="s">
        <v>140</v>
      </c>
      <c r="X13" s="282"/>
      <c r="Y13" s="389"/>
      <c r="Z13" s="175"/>
      <c r="AA13" s="175" t="s">
        <v>1376</v>
      </c>
      <c r="AB13" s="399">
        <v>45287</v>
      </c>
      <c r="AC13" s="446" t="s">
        <v>1610</v>
      </c>
      <c r="AD13" s="453">
        <f t="shared" si="2"/>
        <v>8</v>
      </c>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6"/>
      <c r="CB13" s="196"/>
      <c r="CC13" s="196"/>
      <c r="CD13" s="196"/>
      <c r="CE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E13" s="196"/>
      <c r="DF13" s="196"/>
      <c r="DG13" s="196"/>
      <c r="DH13" s="196"/>
      <c r="DI13" s="196"/>
      <c r="DJ13" s="196"/>
      <c r="DK13" s="196"/>
      <c r="DL13" s="196"/>
      <c r="DM13" s="196"/>
      <c r="DN13" s="196"/>
      <c r="DO13" s="196"/>
      <c r="DP13" s="196"/>
      <c r="DQ13" s="196"/>
      <c r="DR13" s="196"/>
      <c r="DS13" s="196"/>
      <c r="DT13" s="196"/>
      <c r="DU13" s="196"/>
      <c r="DV13" s="196"/>
      <c r="DW13" s="196"/>
      <c r="DX13" s="196"/>
      <c r="DY13" s="196"/>
      <c r="DZ13" s="196"/>
      <c r="EA13" s="196"/>
      <c r="EB13" s="196"/>
      <c r="EC13" s="196"/>
      <c r="ED13" s="196"/>
      <c r="EE13" s="196"/>
      <c r="EF13" s="196"/>
      <c r="EG13" s="196"/>
      <c r="EH13" s="196"/>
      <c r="EI13" s="196"/>
      <c r="EJ13" s="196"/>
      <c r="EK13" s="196"/>
      <c r="EL13" s="196"/>
      <c r="EM13" s="196"/>
      <c r="EN13" s="196"/>
      <c r="EO13" s="196"/>
      <c r="EP13" s="196"/>
      <c r="EQ13" s="196"/>
      <c r="ER13" s="196"/>
      <c r="ES13" s="196"/>
      <c r="ET13" s="196"/>
      <c r="EU13" s="196"/>
      <c r="EV13" s="196"/>
      <c r="EW13" s="196"/>
      <c r="EX13" s="196"/>
      <c r="EY13" s="196"/>
      <c r="EZ13" s="196"/>
      <c r="FA13" s="196"/>
      <c r="FB13" s="196"/>
      <c r="FC13" s="196"/>
      <c r="FD13" s="196"/>
      <c r="FE13" s="196"/>
      <c r="FF13" s="196"/>
      <c r="FG13" s="196"/>
      <c r="FH13" s="196"/>
      <c r="FI13" s="196"/>
      <c r="FJ13" s="196"/>
      <c r="FK13" s="196"/>
      <c r="FL13" s="196"/>
      <c r="FM13" s="196"/>
      <c r="FN13" s="196"/>
      <c r="FO13" s="196"/>
      <c r="FP13" s="196"/>
      <c r="FQ13" s="196"/>
      <c r="FR13" s="196"/>
      <c r="FS13" s="196"/>
      <c r="FT13" s="196"/>
      <c r="FU13" s="196"/>
      <c r="FV13" s="196"/>
      <c r="FW13" s="196"/>
      <c r="FX13" s="196"/>
      <c r="FY13" s="196"/>
      <c r="FZ13" s="196"/>
      <c r="GA13" s="196"/>
      <c r="GB13" s="196"/>
      <c r="GC13" s="196"/>
    </row>
    <row r="14" spans="1:3071 3073:16383" s="197" customFormat="1" ht="178.5" customHeight="1" x14ac:dyDescent="0.25">
      <c r="A14" s="428" t="s">
        <v>32</v>
      </c>
      <c r="B14" s="432">
        <v>54</v>
      </c>
      <c r="C14" s="402">
        <v>43661</v>
      </c>
      <c r="D14" s="400" t="s">
        <v>33</v>
      </c>
      <c r="E14" s="175" t="s">
        <v>64</v>
      </c>
      <c r="F14" s="175" t="s">
        <v>65</v>
      </c>
      <c r="G14" s="175" t="s">
        <v>125</v>
      </c>
      <c r="H14" s="395" t="s">
        <v>1119</v>
      </c>
      <c r="I14" s="175" t="s">
        <v>66</v>
      </c>
      <c r="J14" s="175"/>
      <c r="K14" s="175" t="s">
        <v>38</v>
      </c>
      <c r="L14" s="175" t="s">
        <v>48</v>
      </c>
      <c r="M14" s="401" t="s">
        <v>526</v>
      </c>
      <c r="N14" s="403">
        <v>43829</v>
      </c>
      <c r="O14" s="402">
        <v>45137</v>
      </c>
      <c r="P14" s="452">
        <f t="shared" ca="1" si="0"/>
        <v>275</v>
      </c>
      <c r="Q14" s="322" t="str">
        <f t="shared" ca="1" si="1"/>
        <v>VENCIDA</v>
      </c>
      <c r="R14" s="176" t="s">
        <v>527</v>
      </c>
      <c r="S14" s="175" t="s">
        <v>42</v>
      </c>
      <c r="T14" s="431">
        <v>1</v>
      </c>
      <c r="U14" s="399">
        <v>44914</v>
      </c>
      <c r="V14" s="175" t="s">
        <v>528</v>
      </c>
      <c r="W14" s="175" t="s">
        <v>140</v>
      </c>
      <c r="X14" s="282"/>
      <c r="Y14" s="389"/>
      <c r="Z14" s="175"/>
      <c r="AA14" s="175" t="s">
        <v>44</v>
      </c>
      <c r="AB14" s="399"/>
      <c r="AC14" s="181" t="s">
        <v>1146</v>
      </c>
      <c r="AD14" s="453">
        <f t="shared" si="2"/>
        <v>9</v>
      </c>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E14" s="196"/>
      <c r="DF14" s="196"/>
      <c r="DG14" s="196"/>
      <c r="DH14" s="196"/>
      <c r="DI14" s="196"/>
      <c r="DJ14" s="196"/>
      <c r="DK14" s="196"/>
      <c r="DL14" s="196"/>
      <c r="DM14" s="196"/>
      <c r="DN14" s="196"/>
      <c r="DO14" s="196"/>
      <c r="DP14" s="196"/>
      <c r="DQ14" s="196"/>
      <c r="DR14" s="196"/>
      <c r="DS14" s="196"/>
      <c r="DT14" s="196"/>
      <c r="DU14" s="196"/>
      <c r="DV14" s="196"/>
      <c r="DW14" s="196"/>
      <c r="DX14" s="196"/>
      <c r="DY14" s="196"/>
      <c r="DZ14" s="196"/>
      <c r="EA14" s="196"/>
      <c r="EB14" s="196"/>
      <c r="EC14" s="196"/>
      <c r="ED14" s="196"/>
      <c r="EE14" s="196"/>
      <c r="EF14" s="196"/>
      <c r="EG14" s="196"/>
      <c r="EH14" s="196"/>
      <c r="EI14" s="196"/>
      <c r="EJ14" s="196"/>
      <c r="EK14" s="196"/>
      <c r="EL14" s="196"/>
      <c r="EM14" s="196"/>
      <c r="EN14" s="196"/>
      <c r="EO14" s="196"/>
      <c r="EP14" s="196"/>
      <c r="EQ14" s="196"/>
      <c r="ER14" s="196"/>
      <c r="ES14" s="196"/>
      <c r="ET14" s="196"/>
      <c r="EU14" s="196"/>
      <c r="EV14" s="196"/>
      <c r="EW14" s="196"/>
      <c r="EX14" s="196"/>
      <c r="EY14" s="196"/>
      <c r="EZ14" s="196"/>
      <c r="FA14" s="196"/>
      <c r="FB14" s="196"/>
      <c r="FC14" s="196"/>
      <c r="FD14" s="196"/>
      <c r="FE14" s="196"/>
      <c r="FF14" s="196"/>
      <c r="FG14" s="196"/>
      <c r="FH14" s="196"/>
      <c r="FI14" s="196"/>
      <c r="FJ14" s="196"/>
      <c r="FK14" s="196"/>
      <c r="FL14" s="196"/>
      <c r="FM14" s="196"/>
      <c r="FN14" s="196"/>
      <c r="FO14" s="196"/>
      <c r="FP14" s="196"/>
      <c r="FQ14" s="196"/>
      <c r="FR14" s="196"/>
      <c r="FS14" s="196"/>
      <c r="FT14" s="196"/>
      <c r="FU14" s="196"/>
      <c r="FV14" s="196"/>
      <c r="FW14" s="196"/>
      <c r="FX14" s="196"/>
      <c r="FY14" s="196"/>
      <c r="FZ14" s="196"/>
      <c r="GA14" s="196"/>
      <c r="GB14" s="196"/>
      <c r="GC14" s="196"/>
    </row>
    <row r="15" spans="1:3071 3073:16383" s="197" customFormat="1" ht="284.25" customHeight="1" x14ac:dyDescent="0.25">
      <c r="A15" s="428" t="s">
        <v>32</v>
      </c>
      <c r="B15" s="432">
        <v>75</v>
      </c>
      <c r="C15" s="402">
        <v>43677</v>
      </c>
      <c r="D15" s="400" t="s">
        <v>33</v>
      </c>
      <c r="E15" s="175" t="s">
        <v>68</v>
      </c>
      <c r="F15" s="175" t="s">
        <v>69</v>
      </c>
      <c r="G15" s="175" t="s">
        <v>70</v>
      </c>
      <c r="H15" s="395" t="s">
        <v>1066</v>
      </c>
      <c r="I15" s="175" t="s">
        <v>71</v>
      </c>
      <c r="J15" s="175"/>
      <c r="K15" s="175" t="s">
        <v>38</v>
      </c>
      <c r="L15" s="175" t="s">
        <v>48</v>
      </c>
      <c r="M15" s="175" t="s">
        <v>72</v>
      </c>
      <c r="N15" s="402">
        <v>43983</v>
      </c>
      <c r="O15" s="402">
        <v>45015</v>
      </c>
      <c r="P15" s="452">
        <f t="shared" ca="1" si="0"/>
        <v>397</v>
      </c>
      <c r="Q15" s="322" t="str">
        <f t="shared" ca="1" si="1"/>
        <v>VENCIDA</v>
      </c>
      <c r="R15" s="176" t="s">
        <v>73</v>
      </c>
      <c r="S15" s="175" t="s">
        <v>74</v>
      </c>
      <c r="T15" s="431">
        <v>1</v>
      </c>
      <c r="U15" s="399"/>
      <c r="V15" s="175"/>
      <c r="W15" s="175" t="s">
        <v>1320</v>
      </c>
      <c r="X15" s="282"/>
      <c r="Y15" s="389"/>
      <c r="Z15" s="175"/>
      <c r="AA15" s="175" t="s">
        <v>44</v>
      </c>
      <c r="AB15" s="399"/>
      <c r="AC15" s="178" t="s">
        <v>1615</v>
      </c>
      <c r="AD15" s="453">
        <f t="shared" si="2"/>
        <v>10</v>
      </c>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c r="CA15" s="196"/>
      <c r="CB15" s="196"/>
      <c r="CC15" s="196"/>
      <c r="CD15" s="196"/>
      <c r="CE15" s="196"/>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E15" s="196"/>
      <c r="DF15" s="196"/>
      <c r="DG15" s="196"/>
      <c r="DH15" s="196"/>
      <c r="DI15" s="196"/>
      <c r="DJ15" s="196"/>
      <c r="DK15" s="196"/>
      <c r="DL15" s="196"/>
      <c r="DM15" s="196"/>
      <c r="DN15" s="196"/>
      <c r="DO15" s="196"/>
      <c r="DP15" s="196"/>
      <c r="DQ15" s="196"/>
      <c r="DR15" s="196"/>
      <c r="DS15" s="196"/>
      <c r="DT15" s="196"/>
      <c r="DU15" s="196"/>
      <c r="DV15" s="196"/>
      <c r="DW15" s="196"/>
      <c r="DX15" s="196"/>
      <c r="DY15" s="196"/>
      <c r="DZ15" s="196"/>
      <c r="EA15" s="196"/>
      <c r="EB15" s="196"/>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row>
    <row r="16" spans="1:3071 3073:16383" s="197" customFormat="1" ht="178.5" customHeight="1" x14ac:dyDescent="0.25">
      <c r="A16" s="428" t="s">
        <v>32</v>
      </c>
      <c r="B16" s="432"/>
      <c r="C16" s="402">
        <v>43677</v>
      </c>
      <c r="D16" s="400" t="s">
        <v>33</v>
      </c>
      <c r="E16" s="175" t="s">
        <v>76</v>
      </c>
      <c r="F16" s="175" t="s">
        <v>77</v>
      </c>
      <c r="G16" s="175" t="s">
        <v>70</v>
      </c>
      <c r="H16" s="395" t="s">
        <v>1066</v>
      </c>
      <c r="I16" s="175" t="s">
        <v>71</v>
      </c>
      <c r="J16" s="175"/>
      <c r="K16" s="175" t="s">
        <v>38</v>
      </c>
      <c r="L16" s="175" t="s">
        <v>39</v>
      </c>
      <c r="M16" s="175" t="s">
        <v>78</v>
      </c>
      <c r="N16" s="402">
        <v>43983</v>
      </c>
      <c r="O16" s="402">
        <v>45015</v>
      </c>
      <c r="P16" s="452">
        <f t="shared" ca="1" si="0"/>
        <v>397</v>
      </c>
      <c r="Q16" s="322" t="str">
        <f t="shared" ca="1" si="1"/>
        <v>VENCIDA</v>
      </c>
      <c r="R16" s="176" t="s">
        <v>79</v>
      </c>
      <c r="S16" s="175" t="s">
        <v>42</v>
      </c>
      <c r="T16" s="431">
        <v>9</v>
      </c>
      <c r="U16" s="399"/>
      <c r="V16" s="175"/>
      <c r="W16" s="175" t="s">
        <v>1320</v>
      </c>
      <c r="X16" s="282"/>
      <c r="Y16" s="389"/>
      <c r="Z16" s="175"/>
      <c r="AA16" s="175" t="s">
        <v>44</v>
      </c>
      <c r="AB16" s="399"/>
      <c r="AC16" s="178" t="s">
        <v>1616</v>
      </c>
      <c r="AD16" s="453">
        <f t="shared" si="2"/>
        <v>11</v>
      </c>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E16" s="196"/>
      <c r="DF16" s="196"/>
      <c r="DG16" s="196"/>
      <c r="DH16" s="196"/>
      <c r="DI16" s="196"/>
      <c r="DJ16" s="196"/>
      <c r="DK16" s="196"/>
      <c r="DL16" s="196"/>
      <c r="DM16" s="196"/>
      <c r="DN16" s="196"/>
      <c r="DO16" s="196"/>
      <c r="DP16" s="196"/>
      <c r="DQ16" s="196"/>
      <c r="DR16" s="196"/>
      <c r="DS16" s="196"/>
      <c r="DT16" s="196"/>
      <c r="DU16" s="196"/>
      <c r="DV16" s="196"/>
      <c r="DW16" s="196"/>
      <c r="DX16" s="196"/>
      <c r="DY16" s="196"/>
      <c r="DZ16" s="196"/>
      <c r="EA16" s="196"/>
      <c r="EB16" s="196"/>
      <c r="EC16" s="196"/>
      <c r="ED16" s="196"/>
      <c r="EE16" s="196"/>
      <c r="EF16" s="196"/>
      <c r="EG16" s="196"/>
      <c r="EH16" s="196"/>
      <c r="EI16" s="196"/>
      <c r="EJ16" s="196"/>
      <c r="EK16" s="196"/>
      <c r="EL16" s="196"/>
      <c r="EM16" s="196"/>
      <c r="EN16" s="196"/>
      <c r="EO16" s="196"/>
      <c r="EP16" s="196"/>
      <c r="EQ16" s="196"/>
      <c r="ER16" s="196"/>
      <c r="ES16" s="196"/>
      <c r="ET16" s="196"/>
      <c r="EU16" s="196"/>
      <c r="EV16" s="196"/>
      <c r="EW16" s="196"/>
      <c r="EX16" s="196"/>
      <c r="EY16" s="196"/>
      <c r="EZ16" s="196"/>
      <c r="FA16" s="196"/>
      <c r="FB16" s="196"/>
      <c r="FC16" s="196"/>
      <c r="FD16" s="196"/>
      <c r="FE16" s="196"/>
      <c r="FF16" s="196"/>
      <c r="FG16" s="196"/>
      <c r="FH16" s="196"/>
      <c r="FI16" s="196"/>
      <c r="FJ16" s="196"/>
      <c r="FK16" s="196"/>
      <c r="FL16" s="196"/>
      <c r="FM16" s="196"/>
      <c r="FN16" s="196"/>
      <c r="FO16" s="196"/>
      <c r="FP16" s="196"/>
      <c r="FQ16" s="196"/>
      <c r="FR16" s="196"/>
      <c r="FS16" s="196"/>
      <c r="FT16" s="196"/>
      <c r="FU16" s="196"/>
      <c r="FV16" s="196"/>
      <c r="FW16" s="196"/>
      <c r="FX16" s="196"/>
      <c r="FY16" s="196"/>
      <c r="FZ16" s="196"/>
      <c r="GA16" s="196"/>
      <c r="GB16" s="196"/>
      <c r="GC16" s="196"/>
    </row>
    <row r="17" spans="1:185" s="197" customFormat="1" ht="178.5" customHeight="1" x14ac:dyDescent="0.25">
      <c r="A17" s="428" t="s">
        <v>32</v>
      </c>
      <c r="B17" s="433">
        <v>109</v>
      </c>
      <c r="C17" s="407">
        <v>43959</v>
      </c>
      <c r="D17" s="400" t="s">
        <v>33</v>
      </c>
      <c r="E17" s="404" t="s">
        <v>80</v>
      </c>
      <c r="F17" s="404" t="s">
        <v>81</v>
      </c>
      <c r="G17" s="405" t="s">
        <v>276</v>
      </c>
      <c r="H17" s="395" t="s">
        <v>1066</v>
      </c>
      <c r="I17" s="405" t="s">
        <v>83</v>
      </c>
      <c r="J17" s="405"/>
      <c r="K17" s="405" t="s">
        <v>38</v>
      </c>
      <c r="L17" s="404" t="s">
        <v>48</v>
      </c>
      <c r="M17" s="404" t="s">
        <v>84</v>
      </c>
      <c r="N17" s="406">
        <v>44002</v>
      </c>
      <c r="O17" s="407">
        <v>44910</v>
      </c>
      <c r="P17" s="452">
        <f t="shared" ca="1" si="0"/>
        <v>502</v>
      </c>
      <c r="Q17" s="322" t="str">
        <f t="shared" ca="1" si="1"/>
        <v>VENCIDA</v>
      </c>
      <c r="R17" s="404" t="s">
        <v>85</v>
      </c>
      <c r="S17" s="404" t="s">
        <v>42</v>
      </c>
      <c r="T17" s="458">
        <v>1</v>
      </c>
      <c r="U17" s="441"/>
      <c r="V17" s="405"/>
      <c r="W17" s="175" t="s">
        <v>1026</v>
      </c>
      <c r="X17" s="282"/>
      <c r="Y17" s="389"/>
      <c r="Z17" s="405"/>
      <c r="AA17" s="175" t="s">
        <v>44</v>
      </c>
      <c r="AB17" s="441"/>
      <c r="AC17" s="181" t="s">
        <v>1353</v>
      </c>
      <c r="AD17" s="453">
        <f t="shared" si="2"/>
        <v>12</v>
      </c>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c r="BJ17" s="196"/>
      <c r="BK17" s="196"/>
      <c r="BL17" s="196"/>
      <c r="BM17" s="196"/>
      <c r="BN17" s="196"/>
      <c r="BO17" s="196"/>
      <c r="BP17" s="196"/>
      <c r="BQ17" s="196"/>
      <c r="BR17" s="196"/>
      <c r="BS17" s="196"/>
      <c r="BT17" s="196"/>
      <c r="BU17" s="196"/>
      <c r="BV17" s="196"/>
      <c r="BW17" s="196"/>
      <c r="BX17" s="196"/>
      <c r="BY17" s="196"/>
      <c r="BZ17" s="196"/>
      <c r="CA17" s="196"/>
      <c r="CB17" s="196"/>
      <c r="CC17" s="196"/>
      <c r="CD17" s="196"/>
      <c r="CE17" s="196"/>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E17" s="196"/>
      <c r="DF17" s="196"/>
      <c r="DG17" s="196"/>
      <c r="DH17" s="196"/>
      <c r="DI17" s="196"/>
      <c r="DJ17" s="196"/>
      <c r="DK17" s="196"/>
      <c r="DL17" s="196"/>
      <c r="DM17" s="196"/>
      <c r="DN17" s="196"/>
      <c r="DO17" s="196"/>
      <c r="DP17" s="196"/>
      <c r="DQ17" s="196"/>
      <c r="DR17" s="196"/>
      <c r="DS17" s="196"/>
      <c r="DT17" s="196"/>
      <c r="DU17" s="196"/>
      <c r="DV17" s="196"/>
      <c r="DW17" s="196"/>
      <c r="DX17" s="196"/>
      <c r="DY17" s="196"/>
      <c r="DZ17" s="196"/>
      <c r="EA17" s="196"/>
      <c r="EB17" s="196"/>
      <c r="EC17" s="196"/>
      <c r="ED17" s="196"/>
      <c r="EE17" s="196"/>
      <c r="EF17" s="196"/>
      <c r="EG17" s="196"/>
      <c r="EH17" s="196"/>
      <c r="EI17" s="196"/>
      <c r="EJ17" s="196"/>
      <c r="EK17" s="196"/>
      <c r="EL17" s="196"/>
      <c r="EM17" s="196"/>
      <c r="EN17" s="196"/>
      <c r="EO17" s="196"/>
      <c r="EP17" s="196"/>
      <c r="EQ17" s="196"/>
      <c r="ER17" s="196"/>
      <c r="ES17" s="196"/>
      <c r="ET17" s="196"/>
      <c r="EU17" s="196"/>
      <c r="EV17" s="196"/>
      <c r="EW17" s="196"/>
      <c r="EX17" s="196"/>
      <c r="EY17" s="196"/>
      <c r="EZ17" s="196"/>
      <c r="FA17" s="196"/>
      <c r="FB17" s="196"/>
      <c r="FC17" s="196"/>
      <c r="FD17" s="196"/>
      <c r="FE17" s="196"/>
      <c r="FF17" s="196"/>
      <c r="FG17" s="196"/>
      <c r="FH17" s="196"/>
      <c r="FI17" s="196"/>
      <c r="FJ17" s="196"/>
      <c r="FK17" s="196"/>
      <c r="FL17" s="196"/>
      <c r="FM17" s="196"/>
      <c r="FN17" s="196"/>
      <c r="FO17" s="196"/>
      <c r="FP17" s="196"/>
      <c r="FQ17" s="196"/>
      <c r="FR17" s="196"/>
      <c r="FS17" s="196"/>
      <c r="FT17" s="196"/>
      <c r="FU17" s="196"/>
      <c r="FV17" s="196"/>
      <c r="FW17" s="196"/>
      <c r="FX17" s="196"/>
      <c r="FY17" s="196"/>
      <c r="FZ17" s="196"/>
      <c r="GA17" s="196"/>
      <c r="GB17" s="196"/>
      <c r="GC17" s="196"/>
    </row>
    <row r="18" spans="1:185" s="197" customFormat="1" ht="178.5" customHeight="1" x14ac:dyDescent="0.25">
      <c r="A18" s="428" t="s">
        <v>32</v>
      </c>
      <c r="B18" s="433"/>
      <c r="C18" s="407">
        <v>43959</v>
      </c>
      <c r="D18" s="400" t="s">
        <v>33</v>
      </c>
      <c r="E18" s="404" t="s">
        <v>80</v>
      </c>
      <c r="F18" s="404" t="s">
        <v>81</v>
      </c>
      <c r="G18" s="405" t="s">
        <v>276</v>
      </c>
      <c r="H18" s="395" t="s">
        <v>1066</v>
      </c>
      <c r="I18" s="405" t="s">
        <v>83</v>
      </c>
      <c r="J18" s="405"/>
      <c r="K18" s="405" t="s">
        <v>38</v>
      </c>
      <c r="L18" s="175" t="s">
        <v>39</v>
      </c>
      <c r="M18" s="404" t="s">
        <v>87</v>
      </c>
      <c r="N18" s="406">
        <v>44002</v>
      </c>
      <c r="O18" s="407">
        <v>44910</v>
      </c>
      <c r="P18" s="452">
        <f t="shared" ca="1" si="0"/>
        <v>502</v>
      </c>
      <c r="Q18" s="322" t="str">
        <f t="shared" ca="1" si="1"/>
        <v>VENCIDA</v>
      </c>
      <c r="R18" s="404" t="s">
        <v>85</v>
      </c>
      <c r="S18" s="404" t="s">
        <v>42</v>
      </c>
      <c r="T18" s="459">
        <v>1</v>
      </c>
      <c r="U18" s="441"/>
      <c r="V18" s="405"/>
      <c r="W18" s="175" t="s">
        <v>1026</v>
      </c>
      <c r="X18" s="282"/>
      <c r="Y18" s="389"/>
      <c r="Z18" s="405"/>
      <c r="AA18" s="175" t="s">
        <v>44</v>
      </c>
      <c r="AB18" s="441"/>
      <c r="AC18" s="181" t="s">
        <v>1353</v>
      </c>
      <c r="AD18" s="453">
        <f t="shared" si="2"/>
        <v>13</v>
      </c>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196"/>
      <c r="BK18" s="196"/>
      <c r="BL18" s="196"/>
      <c r="BM18" s="196"/>
      <c r="BN18" s="196"/>
      <c r="BO18" s="196"/>
      <c r="BP18" s="196"/>
      <c r="BQ18" s="196"/>
      <c r="BR18" s="196"/>
      <c r="BS18" s="196"/>
      <c r="BT18" s="196"/>
      <c r="BU18" s="196"/>
      <c r="BV18" s="196"/>
      <c r="BW18" s="196"/>
      <c r="BX18" s="196"/>
      <c r="BY18" s="196"/>
      <c r="BZ18" s="196"/>
      <c r="CA18" s="196"/>
      <c r="CB18" s="196"/>
      <c r="CC18" s="196"/>
      <c r="CD18" s="196"/>
      <c r="CE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E18" s="196"/>
      <c r="DF18" s="196"/>
      <c r="DG18" s="196"/>
      <c r="DH18" s="196"/>
      <c r="DI18" s="196"/>
      <c r="DJ18" s="196"/>
      <c r="DK18" s="196"/>
      <c r="DL18" s="196"/>
      <c r="DM18" s="196"/>
      <c r="DN18" s="196"/>
      <c r="DO18" s="196"/>
      <c r="DP18" s="196"/>
      <c r="DQ18" s="196"/>
      <c r="DR18" s="196"/>
      <c r="DS18" s="196"/>
      <c r="DT18" s="196"/>
      <c r="DU18" s="196"/>
      <c r="DV18" s="196"/>
      <c r="DW18" s="196"/>
      <c r="DX18" s="196"/>
      <c r="DY18" s="196"/>
      <c r="DZ18" s="196"/>
      <c r="EA18" s="196"/>
      <c r="EB18" s="196"/>
      <c r="EC18" s="196"/>
      <c r="ED18" s="196"/>
      <c r="EE18" s="196"/>
      <c r="EF18" s="196"/>
      <c r="EG18" s="196"/>
      <c r="EH18" s="196"/>
      <c r="EI18" s="196"/>
      <c r="EJ18" s="196"/>
      <c r="EK18" s="196"/>
      <c r="EL18" s="196"/>
      <c r="EM18" s="196"/>
      <c r="EN18" s="196"/>
      <c r="EO18" s="196"/>
      <c r="EP18" s="196"/>
      <c r="EQ18" s="196"/>
      <c r="ER18" s="196"/>
      <c r="ES18" s="196"/>
      <c r="ET18" s="196"/>
      <c r="EU18" s="196"/>
      <c r="EV18" s="196"/>
      <c r="EW18" s="196"/>
      <c r="EX18" s="196"/>
      <c r="EY18" s="196"/>
      <c r="EZ18" s="196"/>
      <c r="FA18" s="196"/>
      <c r="FB18" s="196"/>
      <c r="FC18" s="196"/>
      <c r="FD18" s="196"/>
      <c r="FE18" s="196"/>
      <c r="FF18" s="196"/>
      <c r="FG18" s="196"/>
      <c r="FH18" s="196"/>
      <c r="FI18" s="196"/>
      <c r="FJ18" s="196"/>
      <c r="FK18" s="196"/>
      <c r="FL18" s="196"/>
      <c r="FM18" s="196"/>
      <c r="FN18" s="196"/>
      <c r="FO18" s="196"/>
      <c r="FP18" s="196"/>
      <c r="FQ18" s="196"/>
      <c r="FR18" s="196"/>
      <c r="FS18" s="196"/>
      <c r="FT18" s="196"/>
      <c r="FU18" s="196"/>
      <c r="FV18" s="196"/>
      <c r="FW18" s="196"/>
      <c r="FX18" s="196"/>
      <c r="FY18" s="196"/>
      <c r="FZ18" s="196"/>
      <c r="GA18" s="196"/>
      <c r="GB18" s="196"/>
      <c r="GC18" s="196"/>
    </row>
    <row r="19" spans="1:185" s="197" customFormat="1" ht="140.25" x14ac:dyDescent="0.25">
      <c r="A19" s="428" t="s">
        <v>32</v>
      </c>
      <c r="B19" s="433"/>
      <c r="C19" s="407">
        <v>43959</v>
      </c>
      <c r="D19" s="400" t="s">
        <v>33</v>
      </c>
      <c r="E19" s="404" t="s">
        <v>80</v>
      </c>
      <c r="F19" s="404" t="s">
        <v>81</v>
      </c>
      <c r="G19" s="405" t="s">
        <v>276</v>
      </c>
      <c r="H19" s="395" t="s">
        <v>1066</v>
      </c>
      <c r="I19" s="405" t="s">
        <v>83</v>
      </c>
      <c r="J19" s="405"/>
      <c r="K19" s="405" t="s">
        <v>38</v>
      </c>
      <c r="L19" s="175" t="s">
        <v>39</v>
      </c>
      <c r="M19" s="404" t="s">
        <v>88</v>
      </c>
      <c r="N19" s="406">
        <v>44002</v>
      </c>
      <c r="O19" s="407">
        <v>44910</v>
      </c>
      <c r="P19" s="452">
        <f t="shared" ca="1" si="0"/>
        <v>502</v>
      </c>
      <c r="Q19" s="322" t="str">
        <f t="shared" ca="1" si="1"/>
        <v>VENCIDA</v>
      </c>
      <c r="R19" s="404" t="s">
        <v>89</v>
      </c>
      <c r="S19" s="404" t="s">
        <v>42</v>
      </c>
      <c r="T19" s="458">
        <v>1</v>
      </c>
      <c r="U19" s="441"/>
      <c r="V19" s="405"/>
      <c r="W19" s="175" t="s">
        <v>1026</v>
      </c>
      <c r="X19" s="282"/>
      <c r="Y19" s="389"/>
      <c r="Z19" s="405"/>
      <c r="AA19" s="175" t="s">
        <v>44</v>
      </c>
      <c r="AB19" s="441"/>
      <c r="AC19" s="181" t="s">
        <v>1478</v>
      </c>
      <c r="AD19" s="453">
        <f t="shared" si="2"/>
        <v>14</v>
      </c>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6"/>
      <c r="BF19" s="196"/>
      <c r="BG19" s="196"/>
      <c r="BH19" s="196"/>
      <c r="BI19" s="196"/>
      <c r="BJ19" s="196"/>
      <c r="BK19" s="196"/>
      <c r="BL19" s="196"/>
      <c r="BM19" s="196"/>
      <c r="BN19" s="196"/>
      <c r="BO19" s="196"/>
      <c r="BP19" s="196"/>
      <c r="BQ19" s="196"/>
      <c r="BR19" s="196"/>
      <c r="BS19" s="196"/>
      <c r="BT19" s="196"/>
      <c r="BU19" s="196"/>
      <c r="BV19" s="196"/>
      <c r="BW19" s="196"/>
      <c r="BX19" s="196"/>
      <c r="BY19" s="196"/>
      <c r="BZ19" s="196"/>
      <c r="CA19" s="196"/>
      <c r="CB19" s="196"/>
      <c r="CC19" s="196"/>
      <c r="CD19" s="196"/>
      <c r="CE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E19" s="196"/>
      <c r="DF19" s="196"/>
      <c r="DG19" s="196"/>
      <c r="DH19" s="196"/>
      <c r="DI19" s="196"/>
      <c r="DJ19" s="196"/>
      <c r="DK19" s="196"/>
      <c r="DL19" s="196"/>
      <c r="DM19" s="196"/>
      <c r="DN19" s="196"/>
      <c r="DO19" s="196"/>
      <c r="DP19" s="196"/>
      <c r="DQ19" s="196"/>
      <c r="DR19" s="196"/>
      <c r="DS19" s="196"/>
      <c r="DT19" s="196"/>
      <c r="DU19" s="196"/>
      <c r="DV19" s="196"/>
      <c r="DW19" s="196"/>
      <c r="DX19" s="196"/>
      <c r="DY19" s="196"/>
      <c r="DZ19" s="196"/>
      <c r="EA19" s="196"/>
      <c r="EB19" s="196"/>
      <c r="EC19" s="196"/>
      <c r="ED19" s="196"/>
      <c r="EE19" s="196"/>
      <c r="EF19" s="196"/>
      <c r="EG19" s="196"/>
      <c r="EH19" s="196"/>
      <c r="EI19" s="196"/>
      <c r="EJ19" s="196"/>
      <c r="EK19" s="196"/>
      <c r="EL19" s="196"/>
      <c r="EM19" s="196"/>
      <c r="EN19" s="196"/>
      <c r="EO19" s="196"/>
      <c r="EP19" s="196"/>
      <c r="EQ19" s="196"/>
      <c r="ER19" s="196"/>
      <c r="ES19" s="196"/>
      <c r="ET19" s="196"/>
      <c r="EU19" s="196"/>
      <c r="EV19" s="196"/>
      <c r="EW19" s="196"/>
      <c r="EX19" s="196"/>
      <c r="EY19" s="196"/>
      <c r="EZ19" s="196"/>
      <c r="FA19" s="196"/>
      <c r="FB19" s="196"/>
      <c r="FC19" s="196"/>
      <c r="FD19" s="196"/>
      <c r="FE19" s="196"/>
      <c r="FF19" s="196"/>
      <c r="FG19" s="196"/>
      <c r="FH19" s="196"/>
      <c r="FI19" s="196"/>
      <c r="FJ19" s="196"/>
      <c r="FK19" s="196"/>
      <c r="FL19" s="196"/>
      <c r="FM19" s="196"/>
      <c r="FN19" s="196"/>
      <c r="FO19" s="196"/>
      <c r="FP19" s="196"/>
      <c r="FQ19" s="196"/>
      <c r="FR19" s="196"/>
      <c r="FS19" s="196"/>
      <c r="FT19" s="196"/>
      <c r="FU19" s="196"/>
      <c r="FV19" s="196"/>
      <c r="FW19" s="196"/>
      <c r="FX19" s="196"/>
      <c r="FY19" s="196"/>
      <c r="FZ19" s="196"/>
      <c r="GA19" s="196"/>
      <c r="GB19" s="196"/>
      <c r="GC19" s="196"/>
    </row>
    <row r="20" spans="1:185" s="197" customFormat="1" ht="140.25" x14ac:dyDescent="0.25">
      <c r="A20" s="428" t="s">
        <v>32</v>
      </c>
      <c r="B20" s="433"/>
      <c r="C20" s="407">
        <v>43959</v>
      </c>
      <c r="D20" s="400" t="s">
        <v>33</v>
      </c>
      <c r="E20" s="408" t="s">
        <v>80</v>
      </c>
      <c r="F20" s="404" t="s">
        <v>81</v>
      </c>
      <c r="G20" s="405" t="s">
        <v>276</v>
      </c>
      <c r="H20" s="395" t="s">
        <v>1066</v>
      </c>
      <c r="I20" s="405" t="s">
        <v>83</v>
      </c>
      <c r="J20" s="405"/>
      <c r="K20" s="405" t="s">
        <v>38</v>
      </c>
      <c r="L20" s="175" t="s">
        <v>39</v>
      </c>
      <c r="M20" s="404" t="s">
        <v>90</v>
      </c>
      <c r="N20" s="406">
        <v>44002</v>
      </c>
      <c r="O20" s="407">
        <v>44910</v>
      </c>
      <c r="P20" s="452">
        <f t="shared" ca="1" si="0"/>
        <v>502</v>
      </c>
      <c r="Q20" s="322" t="str">
        <f t="shared" ca="1" si="1"/>
        <v>VENCIDA</v>
      </c>
      <c r="R20" s="404" t="s">
        <v>91</v>
      </c>
      <c r="S20" s="404" t="s">
        <v>42</v>
      </c>
      <c r="T20" s="458">
        <v>1</v>
      </c>
      <c r="U20" s="441"/>
      <c r="V20" s="405"/>
      <c r="W20" s="175" t="s">
        <v>1026</v>
      </c>
      <c r="X20" s="282"/>
      <c r="Y20" s="389"/>
      <c r="Z20" s="405"/>
      <c r="AA20" s="175" t="s">
        <v>44</v>
      </c>
      <c r="AB20" s="441"/>
      <c r="AC20" s="181" t="s">
        <v>1478</v>
      </c>
      <c r="AD20" s="453">
        <f t="shared" si="2"/>
        <v>15</v>
      </c>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6"/>
      <c r="BA20" s="196"/>
      <c r="BB20" s="196"/>
      <c r="BC20" s="196"/>
      <c r="BD20" s="196"/>
      <c r="BE20" s="196"/>
      <c r="BF20" s="196"/>
      <c r="BG20" s="196"/>
      <c r="BH20" s="196"/>
      <c r="BI20" s="196"/>
      <c r="BJ20" s="196"/>
      <c r="BK20" s="196"/>
      <c r="BL20" s="196"/>
      <c r="BM20" s="196"/>
      <c r="BN20" s="196"/>
      <c r="BO20" s="196"/>
      <c r="BP20" s="196"/>
      <c r="BQ20" s="196"/>
      <c r="BR20" s="196"/>
      <c r="BS20" s="196"/>
      <c r="BT20" s="196"/>
      <c r="BU20" s="196"/>
      <c r="BV20" s="196"/>
      <c r="BW20" s="196"/>
      <c r="BX20" s="196"/>
      <c r="BY20" s="196"/>
      <c r="BZ20" s="196"/>
      <c r="CA20" s="196"/>
      <c r="CB20" s="196"/>
      <c r="CC20" s="196"/>
      <c r="CD20" s="196"/>
      <c r="CE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E20" s="196"/>
      <c r="DF20" s="196"/>
      <c r="DG20" s="196"/>
      <c r="DH20" s="196"/>
      <c r="DI20" s="196"/>
      <c r="DJ20" s="196"/>
      <c r="DK20" s="196"/>
      <c r="DL20" s="196"/>
      <c r="DM20" s="196"/>
      <c r="DN20" s="196"/>
      <c r="DO20" s="196"/>
      <c r="DP20" s="196"/>
      <c r="DQ20" s="196"/>
      <c r="DR20" s="196"/>
      <c r="DS20" s="196"/>
      <c r="DT20" s="196"/>
      <c r="DU20" s="196"/>
      <c r="DV20" s="196"/>
      <c r="DW20" s="196"/>
      <c r="DX20" s="196"/>
      <c r="DY20" s="196"/>
      <c r="DZ20" s="196"/>
      <c r="EA20" s="196"/>
      <c r="EB20" s="196"/>
      <c r="EC20" s="196"/>
      <c r="ED20" s="196"/>
      <c r="EE20" s="196"/>
      <c r="EF20" s="196"/>
      <c r="EG20" s="196"/>
      <c r="EH20" s="196"/>
      <c r="EI20" s="196"/>
      <c r="EJ20" s="196"/>
      <c r="EK20" s="196"/>
      <c r="EL20" s="196"/>
      <c r="EM20" s="196"/>
      <c r="EN20" s="196"/>
      <c r="EO20" s="196"/>
      <c r="EP20" s="196"/>
      <c r="EQ20" s="196"/>
      <c r="ER20" s="196"/>
      <c r="ES20" s="196"/>
      <c r="ET20" s="196"/>
      <c r="EU20" s="196"/>
      <c r="EV20" s="196"/>
      <c r="EW20" s="196"/>
      <c r="EX20" s="196"/>
      <c r="EY20" s="196"/>
      <c r="EZ20" s="196"/>
      <c r="FA20" s="196"/>
      <c r="FB20" s="196"/>
      <c r="FC20" s="196"/>
      <c r="FD20" s="196"/>
      <c r="FE20" s="196"/>
      <c r="FF20" s="196"/>
      <c r="FG20" s="196"/>
      <c r="FH20" s="196"/>
      <c r="FI20" s="196"/>
      <c r="FJ20" s="196"/>
      <c r="FK20" s="196"/>
      <c r="FL20" s="196"/>
      <c r="FM20" s="196"/>
      <c r="FN20" s="196"/>
      <c r="FO20" s="196"/>
      <c r="FP20" s="196"/>
      <c r="FQ20" s="196"/>
      <c r="FR20" s="196"/>
      <c r="FS20" s="196"/>
      <c r="FT20" s="196"/>
      <c r="FU20" s="196"/>
      <c r="FV20" s="196"/>
      <c r="FW20" s="196"/>
      <c r="FX20" s="196"/>
      <c r="FY20" s="196"/>
      <c r="FZ20" s="196"/>
      <c r="GA20" s="196"/>
      <c r="GB20" s="196"/>
      <c r="GC20" s="196"/>
    </row>
    <row r="21" spans="1:185" s="197" customFormat="1" ht="178.5" customHeight="1" x14ac:dyDescent="0.25">
      <c r="A21" s="428" t="s">
        <v>32</v>
      </c>
      <c r="B21" s="433"/>
      <c r="C21" s="407">
        <v>43799</v>
      </c>
      <c r="D21" s="400" t="s">
        <v>33</v>
      </c>
      <c r="E21" s="404" t="s">
        <v>92</v>
      </c>
      <c r="F21" s="404" t="s">
        <v>93</v>
      </c>
      <c r="G21" s="405" t="s">
        <v>94</v>
      </c>
      <c r="H21" s="395" t="s">
        <v>1113</v>
      </c>
      <c r="I21" s="405" t="s">
        <v>95</v>
      </c>
      <c r="J21" s="405"/>
      <c r="K21" s="405" t="s">
        <v>38</v>
      </c>
      <c r="L21" s="175" t="s">
        <v>39</v>
      </c>
      <c r="M21" s="404" t="s">
        <v>96</v>
      </c>
      <c r="N21" s="406">
        <v>44058</v>
      </c>
      <c r="O21" s="407">
        <v>44650</v>
      </c>
      <c r="P21" s="452">
        <f t="shared" ca="1" si="0"/>
        <v>762</v>
      </c>
      <c r="Q21" s="322" t="str">
        <f t="shared" ca="1" si="1"/>
        <v>VENCIDA</v>
      </c>
      <c r="R21" s="404" t="s">
        <v>97</v>
      </c>
      <c r="S21" s="404" t="s">
        <v>42</v>
      </c>
      <c r="T21" s="460">
        <v>1</v>
      </c>
      <c r="U21" s="441">
        <v>44694</v>
      </c>
      <c r="V21" s="405" t="s">
        <v>98</v>
      </c>
      <c r="W21" s="175" t="s">
        <v>1024</v>
      </c>
      <c r="X21" s="282"/>
      <c r="Y21" s="389"/>
      <c r="Z21" s="405"/>
      <c r="AA21" s="175" t="s">
        <v>44</v>
      </c>
      <c r="AB21" s="441"/>
      <c r="AC21" s="177" t="s">
        <v>1029</v>
      </c>
      <c r="AD21" s="453">
        <f t="shared" si="2"/>
        <v>16</v>
      </c>
      <c r="AE21" s="196"/>
      <c r="AF21" s="196"/>
      <c r="AG21" s="196"/>
      <c r="AH21" s="196"/>
      <c r="AI21" s="196"/>
      <c r="AJ21" s="196"/>
      <c r="AK21" s="196"/>
      <c r="AL21" s="196"/>
      <c r="AM21" s="196"/>
      <c r="AN21" s="196"/>
      <c r="AO21" s="196"/>
      <c r="AP21" s="196"/>
      <c r="AQ21" s="196"/>
      <c r="AR21" s="196"/>
      <c r="AS21" s="196"/>
      <c r="AT21" s="196"/>
      <c r="AU21" s="196"/>
      <c r="AV21" s="196"/>
      <c r="AW21" s="196"/>
      <c r="AX21" s="196"/>
      <c r="AY21" s="196"/>
      <c r="AZ21" s="196"/>
      <c r="BA21" s="196"/>
      <c r="BB21" s="196"/>
      <c r="BC21" s="196"/>
      <c r="BD21" s="196"/>
      <c r="BE21" s="196"/>
      <c r="BF21" s="196"/>
      <c r="BG21" s="196"/>
      <c r="BH21" s="196"/>
      <c r="BI21" s="196"/>
      <c r="BJ21" s="196"/>
      <c r="BK21" s="196"/>
      <c r="BL21" s="196"/>
      <c r="BM21" s="196"/>
      <c r="BN21" s="196"/>
      <c r="BO21" s="196"/>
      <c r="BP21" s="196"/>
      <c r="BQ21" s="196"/>
      <c r="BR21" s="196"/>
      <c r="BS21" s="196"/>
      <c r="BT21" s="196"/>
      <c r="BU21" s="196"/>
      <c r="BV21" s="196"/>
      <c r="BW21" s="196"/>
      <c r="BX21" s="196"/>
      <c r="BY21" s="196"/>
      <c r="BZ21" s="196"/>
      <c r="CA21" s="196"/>
      <c r="CB21" s="196"/>
      <c r="CC21" s="196"/>
      <c r="CD21" s="196"/>
      <c r="CE21" s="196"/>
      <c r="CF21" s="196"/>
      <c r="CG21" s="196"/>
      <c r="CH21" s="196"/>
      <c r="CI21" s="196"/>
      <c r="CJ21" s="196"/>
      <c r="CK21" s="196"/>
      <c r="CL21" s="196"/>
      <c r="CM21" s="196"/>
      <c r="CN21" s="196"/>
      <c r="CO21" s="196"/>
      <c r="CP21" s="196"/>
      <c r="CQ21" s="196"/>
      <c r="CR21" s="196"/>
      <c r="CS21" s="196"/>
      <c r="CT21" s="196"/>
      <c r="CU21" s="196"/>
      <c r="CV21" s="196"/>
      <c r="CW21" s="196"/>
      <c r="CX21" s="196"/>
      <c r="CY21" s="196"/>
      <c r="CZ21" s="196"/>
      <c r="DA21" s="196"/>
      <c r="DB21" s="196"/>
      <c r="DC21" s="196"/>
      <c r="DD21" s="196"/>
      <c r="DE21" s="196"/>
      <c r="DF21" s="196"/>
      <c r="DG21" s="196"/>
      <c r="DH21" s="196"/>
      <c r="DI21" s="196"/>
      <c r="DJ21" s="196"/>
      <c r="DK21" s="196"/>
      <c r="DL21" s="196"/>
      <c r="DM21" s="196"/>
      <c r="DN21" s="196"/>
      <c r="DO21" s="196"/>
      <c r="DP21" s="196"/>
      <c r="DQ21" s="196"/>
      <c r="DR21" s="196"/>
      <c r="DS21" s="196"/>
      <c r="DT21" s="196"/>
      <c r="DU21" s="196"/>
      <c r="DV21" s="196"/>
      <c r="DW21" s="196"/>
      <c r="DX21" s="196"/>
      <c r="DY21" s="196"/>
      <c r="DZ21" s="196"/>
      <c r="EA21" s="196"/>
      <c r="EB21" s="196"/>
      <c r="EC21" s="196"/>
      <c r="ED21" s="196"/>
      <c r="EE21" s="196"/>
      <c r="EF21" s="196"/>
      <c r="EG21" s="196"/>
      <c r="EH21" s="196"/>
      <c r="EI21" s="196"/>
      <c r="EJ21" s="196"/>
      <c r="EK21" s="196"/>
      <c r="EL21" s="196"/>
      <c r="EM21" s="196"/>
      <c r="EN21" s="196"/>
      <c r="EO21" s="196"/>
      <c r="EP21" s="196"/>
      <c r="EQ21" s="196"/>
      <c r="ER21" s="196"/>
      <c r="ES21" s="196"/>
      <c r="ET21" s="196"/>
      <c r="EU21" s="196"/>
      <c r="EV21" s="196"/>
      <c r="EW21" s="196"/>
      <c r="EX21" s="196"/>
      <c r="EY21" s="196"/>
      <c r="EZ21" s="196"/>
      <c r="FA21" s="196"/>
      <c r="FB21" s="196"/>
      <c r="FC21" s="196"/>
      <c r="FD21" s="196"/>
      <c r="FE21" s="196"/>
      <c r="FF21" s="196"/>
      <c r="FG21" s="196"/>
      <c r="FH21" s="196"/>
      <c r="FI21" s="196"/>
      <c r="FJ21" s="196"/>
      <c r="FK21" s="196"/>
      <c r="FL21" s="196"/>
      <c r="FM21" s="196"/>
      <c r="FN21" s="196"/>
      <c r="FO21" s="196"/>
      <c r="FP21" s="196"/>
      <c r="FQ21" s="196"/>
      <c r="FR21" s="196"/>
      <c r="FS21" s="196"/>
      <c r="FT21" s="196"/>
      <c r="FU21" s="196"/>
      <c r="FV21" s="196"/>
      <c r="FW21" s="196"/>
      <c r="FX21" s="196"/>
      <c r="FY21" s="196"/>
      <c r="FZ21" s="196"/>
      <c r="GA21" s="196"/>
      <c r="GB21" s="196"/>
      <c r="GC21" s="196"/>
    </row>
    <row r="22" spans="1:185" s="197" customFormat="1" ht="178.5" customHeight="1" x14ac:dyDescent="0.25">
      <c r="A22" s="429" t="s">
        <v>32</v>
      </c>
      <c r="B22" s="431"/>
      <c r="C22" s="397">
        <v>44061</v>
      </c>
      <c r="D22" s="400" t="s">
        <v>33</v>
      </c>
      <c r="E22" s="179" t="s">
        <v>100</v>
      </c>
      <c r="F22" s="179" t="s">
        <v>101</v>
      </c>
      <c r="G22" s="175" t="s">
        <v>70</v>
      </c>
      <c r="H22" s="395" t="s">
        <v>1119</v>
      </c>
      <c r="I22" s="179" t="s">
        <v>56</v>
      </c>
      <c r="J22" s="179"/>
      <c r="K22" s="179" t="s">
        <v>38</v>
      </c>
      <c r="L22" s="175" t="s">
        <v>39</v>
      </c>
      <c r="M22" s="179" t="s">
        <v>103</v>
      </c>
      <c r="N22" s="403">
        <v>44111</v>
      </c>
      <c r="O22" s="397">
        <v>44895</v>
      </c>
      <c r="P22" s="452">
        <f t="shared" ca="1" si="0"/>
        <v>517</v>
      </c>
      <c r="Q22" s="322" t="str">
        <f t="shared" ca="1" si="1"/>
        <v>VENCIDA</v>
      </c>
      <c r="R22" s="179" t="s">
        <v>102</v>
      </c>
      <c r="S22" s="179" t="s">
        <v>74</v>
      </c>
      <c r="T22" s="392">
        <v>1</v>
      </c>
      <c r="U22" s="180"/>
      <c r="V22" s="179"/>
      <c r="W22" s="175" t="s">
        <v>51</v>
      </c>
      <c r="X22" s="282"/>
      <c r="Y22" s="389"/>
      <c r="Z22" s="179"/>
      <c r="AA22" s="175" t="s">
        <v>44</v>
      </c>
      <c r="AB22" s="180"/>
      <c r="AC22" s="177" t="s">
        <v>1030</v>
      </c>
      <c r="AD22" s="453">
        <f t="shared" si="2"/>
        <v>17</v>
      </c>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6"/>
      <c r="CB22" s="196"/>
      <c r="CC22" s="196"/>
      <c r="CD22" s="196"/>
      <c r="CE22" s="196"/>
      <c r="CF22" s="196"/>
      <c r="CG22" s="196"/>
      <c r="CH22" s="196"/>
      <c r="CI22" s="196"/>
      <c r="CJ22" s="196"/>
      <c r="CK22" s="196"/>
      <c r="CL22" s="196"/>
      <c r="CM22" s="196"/>
      <c r="CN22" s="196"/>
      <c r="CO22" s="196"/>
      <c r="CP22" s="196"/>
      <c r="CQ22" s="196"/>
      <c r="CR22" s="196"/>
      <c r="CS22" s="196"/>
      <c r="CT22" s="196"/>
      <c r="CU22" s="196"/>
      <c r="CV22" s="196"/>
      <c r="CW22" s="196"/>
      <c r="CX22" s="196"/>
      <c r="CY22" s="196"/>
      <c r="CZ22" s="196"/>
      <c r="DA22" s="196"/>
      <c r="DB22" s="196"/>
      <c r="DC22" s="196"/>
      <c r="DD22" s="196"/>
      <c r="DE22" s="196"/>
      <c r="DF22" s="196"/>
      <c r="DG22" s="196"/>
      <c r="DH22" s="196"/>
      <c r="DI22" s="196"/>
      <c r="DJ22" s="196"/>
      <c r="DK22" s="196"/>
      <c r="DL22" s="196"/>
      <c r="DM22" s="196"/>
      <c r="DN22" s="196"/>
      <c r="DO22" s="196"/>
      <c r="DP22" s="196"/>
      <c r="DQ22" s="196"/>
      <c r="DR22" s="196"/>
      <c r="DS22" s="196"/>
      <c r="DT22" s="196"/>
      <c r="DU22" s="196"/>
      <c r="DV22" s="196"/>
      <c r="DW22" s="196"/>
      <c r="DX22" s="196"/>
      <c r="DY22" s="196"/>
      <c r="DZ22" s="196"/>
      <c r="EA22" s="196"/>
      <c r="EB22" s="196"/>
      <c r="EC22" s="196"/>
      <c r="ED22" s="196"/>
      <c r="EE22" s="196"/>
      <c r="EF22" s="196"/>
      <c r="EG22" s="196"/>
      <c r="EH22" s="196"/>
      <c r="EI22" s="196"/>
      <c r="EJ22" s="196"/>
      <c r="EK22" s="196"/>
      <c r="EL22" s="196"/>
      <c r="EM22" s="196"/>
      <c r="EN22" s="196"/>
      <c r="EO22" s="196"/>
      <c r="EP22" s="196"/>
      <c r="EQ22" s="196"/>
      <c r="ER22" s="196"/>
      <c r="ES22" s="196"/>
      <c r="ET22" s="196"/>
      <c r="EU22" s="196"/>
      <c r="EV22" s="196"/>
      <c r="EW22" s="196"/>
      <c r="EX22" s="196"/>
      <c r="EY22" s="196"/>
      <c r="EZ22" s="196"/>
      <c r="FA22" s="196"/>
      <c r="FB22" s="196"/>
      <c r="FC22" s="196"/>
      <c r="FD22" s="196"/>
      <c r="FE22" s="196"/>
      <c r="FF22" s="196"/>
      <c r="FG22" s="196"/>
      <c r="FH22" s="196"/>
      <c r="FI22" s="196"/>
      <c r="FJ22" s="196"/>
      <c r="FK22" s="196"/>
      <c r="FL22" s="196"/>
      <c r="FM22" s="196"/>
      <c r="FN22" s="196"/>
      <c r="FO22" s="196"/>
      <c r="FP22" s="196"/>
      <c r="FQ22" s="196"/>
      <c r="FR22" s="196"/>
      <c r="FS22" s="196"/>
      <c r="FT22" s="196"/>
      <c r="FU22" s="196"/>
      <c r="FV22" s="196"/>
      <c r="FW22" s="196"/>
      <c r="FX22" s="196"/>
      <c r="FY22" s="196"/>
      <c r="FZ22" s="196"/>
      <c r="GA22" s="196"/>
      <c r="GB22" s="196"/>
      <c r="GC22" s="196"/>
    </row>
    <row r="23" spans="1:185" s="197" customFormat="1" ht="178.5" customHeight="1" x14ac:dyDescent="0.25">
      <c r="A23" s="429" t="s">
        <v>412</v>
      </c>
      <c r="B23" s="434"/>
      <c r="C23" s="397">
        <v>44816</v>
      </c>
      <c r="D23" s="400" t="s">
        <v>33</v>
      </c>
      <c r="E23" s="179" t="s">
        <v>579</v>
      </c>
      <c r="F23" s="179" t="s">
        <v>578</v>
      </c>
      <c r="G23" s="175" t="s">
        <v>36</v>
      </c>
      <c r="H23" s="395" t="s">
        <v>1066</v>
      </c>
      <c r="I23" s="179" t="s">
        <v>315</v>
      </c>
      <c r="J23" s="179"/>
      <c r="K23" s="179" t="s">
        <v>38</v>
      </c>
      <c r="L23" s="175" t="s">
        <v>39</v>
      </c>
      <c r="M23" s="179" t="s">
        <v>580</v>
      </c>
      <c r="N23" s="397">
        <v>44846</v>
      </c>
      <c r="O23" s="397">
        <v>45199</v>
      </c>
      <c r="P23" s="452" t="str">
        <f t="shared" ca="1" si="0"/>
        <v>CERRADA</v>
      </c>
      <c r="Q23" s="322" t="str">
        <f t="shared" ca="1" si="1"/>
        <v>CERRADA</v>
      </c>
      <c r="R23" s="179" t="s">
        <v>581</v>
      </c>
      <c r="S23" s="179" t="s">
        <v>42</v>
      </c>
      <c r="T23" s="392">
        <v>13</v>
      </c>
      <c r="U23" s="180"/>
      <c r="V23" s="179"/>
      <c r="W23" s="175" t="s">
        <v>316</v>
      </c>
      <c r="X23" s="282"/>
      <c r="Y23" s="389"/>
      <c r="Z23" s="179"/>
      <c r="AA23" s="175" t="s">
        <v>1376</v>
      </c>
      <c r="AB23" s="397">
        <v>45238</v>
      </c>
      <c r="AC23" s="181" t="s">
        <v>1437</v>
      </c>
      <c r="AD23" s="453">
        <f t="shared" si="2"/>
        <v>18</v>
      </c>
      <c r="AE23" s="196"/>
      <c r="AF23" s="196"/>
      <c r="AG23" s="196"/>
      <c r="AH23" s="196"/>
      <c r="AI23" s="196"/>
      <c r="AJ23" s="196"/>
      <c r="AK23" s="196"/>
      <c r="AL23" s="196"/>
      <c r="AM23" s="196"/>
      <c r="AN23" s="196"/>
      <c r="AO23" s="196"/>
      <c r="AP23" s="196"/>
      <c r="AQ23" s="196"/>
      <c r="AR23" s="196"/>
      <c r="AS23" s="196"/>
      <c r="AT23" s="196"/>
      <c r="AU23" s="196"/>
      <c r="AV23" s="196"/>
      <c r="AW23" s="196"/>
      <c r="AX23" s="196"/>
      <c r="AY23" s="196"/>
      <c r="AZ23" s="196"/>
      <c r="BA23" s="196"/>
      <c r="BB23" s="196"/>
      <c r="BC23" s="196"/>
      <c r="BD23" s="196"/>
      <c r="BE23" s="196"/>
      <c r="BF23" s="196"/>
      <c r="BG23" s="196"/>
      <c r="BH23" s="196"/>
      <c r="BI23" s="196"/>
      <c r="BJ23" s="196"/>
      <c r="BK23" s="196"/>
      <c r="BL23" s="196"/>
      <c r="BM23" s="196"/>
      <c r="BN23" s="196"/>
      <c r="BO23" s="196"/>
      <c r="BP23" s="196"/>
      <c r="BQ23" s="196"/>
      <c r="BR23" s="196"/>
      <c r="BS23" s="196"/>
      <c r="BT23" s="196"/>
      <c r="BU23" s="196"/>
      <c r="BV23" s="196"/>
      <c r="BW23" s="196"/>
      <c r="BX23" s="196"/>
      <c r="BY23" s="196"/>
      <c r="BZ23" s="196"/>
      <c r="CA23" s="196"/>
      <c r="CB23" s="196"/>
      <c r="CC23" s="196"/>
      <c r="CD23" s="196"/>
      <c r="CE23" s="196"/>
      <c r="CF23" s="196"/>
      <c r="CG23" s="196"/>
      <c r="CH23" s="196"/>
      <c r="CI23" s="196"/>
      <c r="CJ23" s="196"/>
      <c r="CK23" s="196"/>
      <c r="CL23" s="196"/>
      <c r="CM23" s="196"/>
      <c r="CN23" s="196"/>
      <c r="CO23" s="196"/>
      <c r="CP23" s="196"/>
      <c r="CQ23" s="196"/>
      <c r="CR23" s="196"/>
      <c r="CS23" s="196"/>
      <c r="CT23" s="196"/>
      <c r="CU23" s="196"/>
      <c r="CV23" s="196"/>
      <c r="CW23" s="196"/>
      <c r="CX23" s="196"/>
      <c r="CY23" s="196"/>
      <c r="CZ23" s="196"/>
      <c r="DA23" s="196"/>
      <c r="DB23" s="196"/>
      <c r="DC23" s="196"/>
      <c r="DD23" s="196"/>
      <c r="DE23" s="196"/>
      <c r="DF23" s="196"/>
      <c r="DG23" s="196"/>
      <c r="DH23" s="196"/>
      <c r="DI23" s="196"/>
      <c r="DJ23" s="196"/>
      <c r="DK23" s="196"/>
      <c r="DL23" s="196"/>
      <c r="DM23" s="196"/>
      <c r="DN23" s="196"/>
      <c r="DO23" s="196"/>
      <c r="DP23" s="196"/>
      <c r="DQ23" s="196"/>
      <c r="DR23" s="196"/>
      <c r="DS23" s="196"/>
      <c r="DT23" s="196"/>
      <c r="DU23" s="196"/>
      <c r="DV23" s="196"/>
      <c r="DW23" s="196"/>
      <c r="DX23" s="196"/>
      <c r="DY23" s="196"/>
      <c r="DZ23" s="196"/>
      <c r="EA23" s="196"/>
      <c r="EB23" s="196"/>
      <c r="EC23" s="196"/>
      <c r="ED23" s="196"/>
      <c r="EE23" s="196"/>
      <c r="EF23" s="196"/>
      <c r="EG23" s="196"/>
      <c r="EH23" s="196"/>
      <c r="EI23" s="196"/>
      <c r="EJ23" s="196"/>
      <c r="EK23" s="196"/>
      <c r="EL23" s="196"/>
      <c r="EM23" s="196"/>
      <c r="EN23" s="196"/>
      <c r="EO23" s="196"/>
      <c r="EP23" s="196"/>
      <c r="EQ23" s="196"/>
      <c r="ER23" s="196"/>
      <c r="ES23" s="196"/>
      <c r="ET23" s="196"/>
      <c r="EU23" s="196"/>
      <c r="EV23" s="196"/>
      <c r="EW23" s="196"/>
      <c r="EX23" s="196"/>
      <c r="EY23" s="196"/>
      <c r="EZ23" s="196"/>
      <c r="FA23" s="196"/>
      <c r="FB23" s="196"/>
      <c r="FC23" s="196"/>
      <c r="FD23" s="196"/>
      <c r="FE23" s="196"/>
      <c r="FF23" s="196"/>
      <c r="FG23" s="196"/>
      <c r="FH23" s="196"/>
      <c r="FI23" s="196"/>
      <c r="FJ23" s="196"/>
      <c r="FK23" s="196"/>
      <c r="FL23" s="196"/>
      <c r="FM23" s="196"/>
      <c r="FN23" s="196"/>
      <c r="FO23" s="196"/>
      <c r="FP23" s="196"/>
      <c r="FQ23" s="196"/>
      <c r="FR23" s="196"/>
      <c r="FS23" s="196"/>
      <c r="FT23" s="196"/>
      <c r="FU23" s="196"/>
      <c r="FV23" s="196"/>
      <c r="FW23" s="196"/>
      <c r="FX23" s="196"/>
      <c r="FY23" s="196"/>
      <c r="FZ23" s="196"/>
      <c r="GA23" s="196"/>
      <c r="GB23" s="196"/>
      <c r="GC23" s="196"/>
    </row>
    <row r="24" spans="1:185" s="197" customFormat="1" ht="178.5" customHeight="1" x14ac:dyDescent="0.25">
      <c r="A24" s="428" t="s">
        <v>32</v>
      </c>
      <c r="B24" s="431"/>
      <c r="C24" s="402">
        <v>44162</v>
      </c>
      <c r="D24" s="400" t="s">
        <v>33</v>
      </c>
      <c r="E24" s="175" t="s">
        <v>34</v>
      </c>
      <c r="F24" s="175" t="s">
        <v>35</v>
      </c>
      <c r="G24" s="175" t="s">
        <v>36</v>
      </c>
      <c r="H24" s="395" t="s">
        <v>1113</v>
      </c>
      <c r="I24" s="175" t="s">
        <v>37</v>
      </c>
      <c r="J24" s="175"/>
      <c r="K24" s="175" t="s">
        <v>38</v>
      </c>
      <c r="L24" s="175" t="s">
        <v>39</v>
      </c>
      <c r="M24" s="175" t="s">
        <v>40</v>
      </c>
      <c r="N24" s="403">
        <v>44228</v>
      </c>
      <c r="O24" s="402">
        <v>45138</v>
      </c>
      <c r="P24" s="452">
        <f t="shared" ca="1" si="0"/>
        <v>274</v>
      </c>
      <c r="Q24" s="322" t="str">
        <f t="shared" ca="1" si="1"/>
        <v>VENCIDA</v>
      </c>
      <c r="R24" s="176" t="s">
        <v>41</v>
      </c>
      <c r="S24" s="175" t="s">
        <v>42</v>
      </c>
      <c r="T24" s="393">
        <v>4</v>
      </c>
      <c r="U24" s="399">
        <v>44875</v>
      </c>
      <c r="V24" s="175" t="s">
        <v>1031</v>
      </c>
      <c r="W24" s="175" t="s">
        <v>43</v>
      </c>
      <c r="X24" s="282"/>
      <c r="Y24" s="389"/>
      <c r="Z24" s="175"/>
      <c r="AA24" s="175" t="s">
        <v>44</v>
      </c>
      <c r="AB24" s="399"/>
      <c r="AC24" s="181" t="s">
        <v>1354</v>
      </c>
      <c r="AD24" s="453">
        <f t="shared" si="2"/>
        <v>19</v>
      </c>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c r="BG24" s="196"/>
      <c r="BH24" s="196"/>
      <c r="BI24" s="196"/>
      <c r="BJ24" s="196"/>
      <c r="BK24" s="196"/>
      <c r="BL24" s="196"/>
      <c r="BM24" s="196"/>
      <c r="BN24" s="196"/>
      <c r="BO24" s="196"/>
      <c r="BP24" s="196"/>
      <c r="BQ24" s="196"/>
      <c r="BR24" s="196"/>
      <c r="BS24" s="196"/>
      <c r="BT24" s="196"/>
      <c r="BU24" s="196"/>
      <c r="BV24" s="196"/>
      <c r="BW24" s="196"/>
      <c r="BX24" s="196"/>
      <c r="BY24" s="196"/>
      <c r="BZ24" s="196"/>
      <c r="CA24" s="196"/>
      <c r="CB24" s="196"/>
      <c r="CC24" s="196"/>
      <c r="CD24" s="196"/>
      <c r="CE24" s="196"/>
      <c r="CF24" s="196"/>
      <c r="CG24" s="196"/>
      <c r="CH24" s="196"/>
      <c r="CI24" s="196"/>
      <c r="CJ24" s="196"/>
      <c r="CK24" s="196"/>
      <c r="CL24" s="196"/>
      <c r="CM24" s="196"/>
      <c r="CN24" s="196"/>
      <c r="CO24" s="196"/>
      <c r="CP24" s="196"/>
      <c r="CQ24" s="196"/>
      <c r="CR24" s="196"/>
      <c r="CS24" s="196"/>
      <c r="CT24" s="196"/>
      <c r="CU24" s="196"/>
      <c r="CV24" s="196"/>
      <c r="CW24" s="196"/>
      <c r="CX24" s="196"/>
      <c r="CY24" s="196"/>
      <c r="CZ24" s="196"/>
      <c r="DA24" s="196"/>
      <c r="DB24" s="196"/>
      <c r="DC24" s="196"/>
      <c r="DD24" s="196"/>
      <c r="DE24" s="196"/>
      <c r="DF24" s="196"/>
      <c r="DG24" s="196"/>
      <c r="DH24" s="196"/>
      <c r="DI24" s="196"/>
      <c r="DJ24" s="196"/>
      <c r="DK24" s="196"/>
      <c r="DL24" s="196"/>
      <c r="DM24" s="196"/>
      <c r="DN24" s="196"/>
      <c r="DO24" s="196"/>
      <c r="DP24" s="196"/>
      <c r="DQ24" s="196"/>
      <c r="DR24" s="196"/>
      <c r="DS24" s="196"/>
      <c r="DT24" s="196"/>
      <c r="DU24" s="196"/>
      <c r="DV24" s="196"/>
      <c r="DW24" s="196"/>
      <c r="DX24" s="196"/>
      <c r="DY24" s="196"/>
      <c r="DZ24" s="196"/>
      <c r="EA24" s="196"/>
      <c r="EB24" s="196"/>
      <c r="EC24" s="196"/>
      <c r="ED24" s="196"/>
      <c r="EE24" s="196"/>
      <c r="EF24" s="196"/>
      <c r="EG24" s="196"/>
      <c r="EH24" s="196"/>
      <c r="EI24" s="196"/>
      <c r="EJ24" s="196"/>
      <c r="EK24" s="196"/>
      <c r="EL24" s="196"/>
      <c r="EM24" s="196"/>
      <c r="EN24" s="196"/>
      <c r="EO24" s="196"/>
      <c r="EP24" s="196"/>
      <c r="EQ24" s="196"/>
      <c r="ER24" s="196"/>
      <c r="ES24" s="196"/>
      <c r="ET24" s="196"/>
      <c r="EU24" s="196"/>
      <c r="EV24" s="196"/>
      <c r="EW24" s="196"/>
      <c r="EX24" s="196"/>
      <c r="EY24" s="196"/>
      <c r="EZ24" s="196"/>
      <c r="FA24" s="196"/>
      <c r="FB24" s="196"/>
      <c r="FC24" s="196"/>
      <c r="FD24" s="196"/>
      <c r="FE24" s="196"/>
      <c r="FF24" s="196"/>
      <c r="FG24" s="196"/>
      <c r="FH24" s="196"/>
      <c r="FI24" s="196"/>
      <c r="FJ24" s="196"/>
      <c r="FK24" s="196"/>
      <c r="FL24" s="196"/>
      <c r="FM24" s="196"/>
      <c r="FN24" s="196"/>
      <c r="FO24" s="196"/>
      <c r="FP24" s="196"/>
      <c r="FQ24" s="196"/>
      <c r="FR24" s="196"/>
      <c r="FS24" s="196"/>
      <c r="FT24" s="196"/>
      <c r="FU24" s="196"/>
      <c r="FV24" s="196"/>
      <c r="FW24" s="196"/>
      <c r="FX24" s="196"/>
      <c r="FY24" s="196"/>
      <c r="FZ24" s="196"/>
      <c r="GA24" s="196"/>
      <c r="GB24" s="196"/>
      <c r="GC24" s="196"/>
    </row>
    <row r="25" spans="1:185" s="197" customFormat="1" ht="178.5" customHeight="1" x14ac:dyDescent="0.25">
      <c r="A25" s="428" t="s">
        <v>32</v>
      </c>
      <c r="B25" s="431">
        <v>259</v>
      </c>
      <c r="C25" s="402">
        <v>44158</v>
      </c>
      <c r="D25" s="400" t="s">
        <v>33</v>
      </c>
      <c r="E25" s="175" t="s">
        <v>110</v>
      </c>
      <c r="F25" s="175" t="s">
        <v>111</v>
      </c>
      <c r="G25" s="175" t="s">
        <v>55</v>
      </c>
      <c r="H25" s="395" t="s">
        <v>1113</v>
      </c>
      <c r="I25" s="175" t="s">
        <v>104</v>
      </c>
      <c r="J25" s="175"/>
      <c r="K25" s="175" t="s">
        <v>38</v>
      </c>
      <c r="L25" s="175" t="s">
        <v>39</v>
      </c>
      <c r="M25" s="175" t="s">
        <v>112</v>
      </c>
      <c r="N25" s="402">
        <v>44317</v>
      </c>
      <c r="O25" s="402">
        <v>44957</v>
      </c>
      <c r="P25" s="452">
        <f t="shared" ca="1" si="0"/>
        <v>455</v>
      </c>
      <c r="Q25" s="322" t="str">
        <f t="shared" ca="1" si="1"/>
        <v>VENCIDA</v>
      </c>
      <c r="R25" s="175" t="s">
        <v>113</v>
      </c>
      <c r="S25" s="175" t="s">
        <v>74</v>
      </c>
      <c r="T25" s="393">
        <v>1</v>
      </c>
      <c r="U25" s="399"/>
      <c r="V25" s="175"/>
      <c r="W25" s="175" t="s">
        <v>114</v>
      </c>
      <c r="X25" s="282"/>
      <c r="Y25" s="389"/>
      <c r="Z25" s="175"/>
      <c r="AA25" s="175" t="s">
        <v>44</v>
      </c>
      <c r="AB25" s="399"/>
      <c r="AC25" s="178" t="s">
        <v>1355</v>
      </c>
      <c r="AD25" s="453">
        <f t="shared" si="2"/>
        <v>20</v>
      </c>
      <c r="AE25" s="196"/>
      <c r="AF25" s="196"/>
      <c r="AG25" s="196"/>
      <c r="AH25" s="196"/>
      <c r="AI25" s="196"/>
      <c r="AJ25" s="196"/>
      <c r="AK25" s="196"/>
      <c r="AL25" s="196"/>
      <c r="AM25" s="196"/>
      <c r="AN25" s="196"/>
      <c r="AO25" s="196"/>
      <c r="AP25" s="196"/>
      <c r="AQ25" s="196"/>
      <c r="AR25" s="196"/>
      <c r="AS25" s="196"/>
      <c r="AT25" s="196"/>
      <c r="AU25" s="196"/>
      <c r="AV25" s="196"/>
      <c r="AW25" s="196"/>
      <c r="AX25" s="196"/>
      <c r="AY25" s="196"/>
      <c r="AZ25" s="196"/>
      <c r="BA25" s="196"/>
      <c r="BB25" s="196"/>
      <c r="BC25" s="196"/>
      <c r="BD25" s="196"/>
      <c r="BE25" s="196"/>
      <c r="BF25" s="196"/>
      <c r="BG25" s="196"/>
      <c r="BH25" s="196"/>
      <c r="BI25" s="196"/>
      <c r="BJ25" s="196"/>
      <c r="BK25" s="196"/>
      <c r="BL25" s="196"/>
      <c r="BM25" s="196"/>
      <c r="BN25" s="196"/>
      <c r="BO25" s="196"/>
      <c r="BP25" s="196"/>
      <c r="BQ25" s="196"/>
      <c r="BR25" s="196"/>
      <c r="BS25" s="196"/>
      <c r="BT25" s="196"/>
      <c r="BU25" s="196"/>
      <c r="BV25" s="196"/>
      <c r="BW25" s="196"/>
      <c r="BX25" s="196"/>
      <c r="BY25" s="196"/>
      <c r="BZ25" s="196"/>
      <c r="CA25" s="196"/>
      <c r="CB25" s="196"/>
      <c r="CC25" s="196"/>
      <c r="CD25" s="196"/>
      <c r="CE25" s="196"/>
      <c r="CF25" s="196"/>
      <c r="CG25" s="196"/>
      <c r="CH25" s="196"/>
      <c r="CI25" s="196"/>
      <c r="CJ25" s="196"/>
      <c r="CK25" s="196"/>
      <c r="CL25" s="196"/>
      <c r="CM25" s="196"/>
      <c r="CN25" s="196"/>
      <c r="CO25" s="196"/>
      <c r="CP25" s="196"/>
      <c r="CQ25" s="196"/>
      <c r="CR25" s="196"/>
      <c r="CS25" s="196"/>
      <c r="CT25" s="196"/>
      <c r="CU25" s="196"/>
      <c r="CV25" s="196"/>
      <c r="CW25" s="196"/>
      <c r="CX25" s="196"/>
      <c r="CY25" s="196"/>
      <c r="CZ25" s="196"/>
      <c r="DA25" s="196"/>
      <c r="DB25" s="196"/>
      <c r="DC25" s="196"/>
      <c r="DD25" s="196"/>
      <c r="DE25" s="196"/>
      <c r="DF25" s="196"/>
      <c r="DG25" s="196"/>
      <c r="DH25" s="196"/>
      <c r="DI25" s="196"/>
      <c r="DJ25" s="196"/>
      <c r="DK25" s="196"/>
      <c r="DL25" s="196"/>
      <c r="DM25" s="196"/>
      <c r="DN25" s="196"/>
      <c r="DO25" s="196"/>
      <c r="DP25" s="196"/>
      <c r="DQ25" s="196"/>
      <c r="DR25" s="196"/>
      <c r="DS25" s="196"/>
      <c r="DT25" s="196"/>
      <c r="DU25" s="196"/>
      <c r="DV25" s="196"/>
      <c r="DW25" s="196"/>
      <c r="DX25" s="196"/>
      <c r="DY25" s="196"/>
      <c r="DZ25" s="196"/>
      <c r="EA25" s="196"/>
      <c r="EB25" s="196"/>
      <c r="EC25" s="196"/>
      <c r="ED25" s="196"/>
      <c r="EE25" s="196"/>
      <c r="EF25" s="196"/>
      <c r="EG25" s="196"/>
      <c r="EH25" s="196"/>
      <c r="EI25" s="196"/>
      <c r="EJ25" s="196"/>
      <c r="EK25" s="196"/>
      <c r="EL25" s="196"/>
      <c r="EM25" s="196"/>
      <c r="EN25" s="196"/>
      <c r="EO25" s="196"/>
      <c r="EP25" s="196"/>
      <c r="EQ25" s="196"/>
      <c r="ER25" s="196"/>
      <c r="ES25" s="196"/>
      <c r="ET25" s="196"/>
      <c r="EU25" s="196"/>
      <c r="EV25" s="196"/>
      <c r="EW25" s="196"/>
      <c r="EX25" s="196"/>
      <c r="EY25" s="196"/>
      <c r="EZ25" s="196"/>
      <c r="FA25" s="196"/>
      <c r="FB25" s="196"/>
      <c r="FC25" s="196"/>
      <c r="FD25" s="196"/>
      <c r="FE25" s="196"/>
      <c r="FF25" s="196"/>
      <c r="FG25" s="196"/>
      <c r="FH25" s="196"/>
      <c r="FI25" s="196"/>
      <c r="FJ25" s="196"/>
      <c r="FK25" s="196"/>
      <c r="FL25" s="196"/>
      <c r="FM25" s="196"/>
      <c r="FN25" s="196"/>
      <c r="FO25" s="196"/>
      <c r="FP25" s="196"/>
      <c r="FQ25" s="196"/>
      <c r="FR25" s="196"/>
      <c r="FS25" s="196"/>
      <c r="FT25" s="196"/>
      <c r="FU25" s="196"/>
      <c r="FV25" s="196"/>
      <c r="FW25" s="196"/>
      <c r="FX25" s="196"/>
      <c r="FY25" s="196"/>
      <c r="FZ25" s="196"/>
      <c r="GA25" s="196"/>
      <c r="GB25" s="196"/>
      <c r="GC25" s="196"/>
    </row>
    <row r="26" spans="1:185" s="197" customFormat="1" ht="178.5" customHeight="1" x14ac:dyDescent="0.25">
      <c r="A26" s="429" t="s">
        <v>412</v>
      </c>
      <c r="B26" s="434"/>
      <c r="C26" s="397">
        <v>44854</v>
      </c>
      <c r="D26" s="400" t="s">
        <v>33</v>
      </c>
      <c r="E26" s="179" t="s">
        <v>693</v>
      </c>
      <c r="F26" s="179" t="s">
        <v>694</v>
      </c>
      <c r="G26" s="175" t="s">
        <v>107</v>
      </c>
      <c r="H26" s="395" t="s">
        <v>1066</v>
      </c>
      <c r="I26" s="179" t="s">
        <v>108</v>
      </c>
      <c r="J26" s="179"/>
      <c r="K26" s="179" t="s">
        <v>416</v>
      </c>
      <c r="L26" s="175" t="s">
        <v>39</v>
      </c>
      <c r="M26" s="179" t="s">
        <v>697</v>
      </c>
      <c r="N26" s="397">
        <v>44893</v>
      </c>
      <c r="O26" s="397">
        <v>45137</v>
      </c>
      <c r="P26" s="452">
        <f t="shared" ca="1" si="0"/>
        <v>275</v>
      </c>
      <c r="Q26" s="322" t="str">
        <f t="shared" ca="1" si="1"/>
        <v>VENCIDA</v>
      </c>
      <c r="R26" s="179" t="s">
        <v>698</v>
      </c>
      <c r="S26" s="179" t="s">
        <v>42</v>
      </c>
      <c r="T26" s="392">
        <v>1</v>
      </c>
      <c r="U26" s="180"/>
      <c r="V26" s="179"/>
      <c r="W26" s="175" t="s">
        <v>51</v>
      </c>
      <c r="X26" s="282"/>
      <c r="Y26" s="389"/>
      <c r="Z26" s="179"/>
      <c r="AA26" s="175" t="s">
        <v>44</v>
      </c>
      <c r="AB26" s="180"/>
      <c r="AC26" s="177" t="s">
        <v>1479</v>
      </c>
      <c r="AD26" s="453">
        <f t="shared" si="2"/>
        <v>21</v>
      </c>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c r="BB26" s="196"/>
      <c r="BC26" s="196"/>
      <c r="BD26" s="196"/>
      <c r="BE26" s="196"/>
      <c r="BF26" s="196"/>
      <c r="BG26" s="196"/>
      <c r="BH26" s="196"/>
      <c r="BI26" s="196"/>
      <c r="BJ26" s="196"/>
      <c r="BK26" s="196"/>
      <c r="BL26" s="196"/>
      <c r="BM26" s="196"/>
      <c r="BN26" s="196"/>
      <c r="BO26" s="196"/>
      <c r="BP26" s="196"/>
      <c r="BQ26" s="196"/>
      <c r="BR26" s="196"/>
      <c r="BS26" s="196"/>
      <c r="BT26" s="196"/>
      <c r="BU26" s="196"/>
      <c r="BV26" s="196"/>
      <c r="BW26" s="196"/>
      <c r="BX26" s="196"/>
      <c r="BY26" s="196"/>
      <c r="BZ26" s="196"/>
      <c r="CA26" s="196"/>
      <c r="CB26" s="196"/>
      <c r="CC26" s="196"/>
      <c r="CD26" s="196"/>
      <c r="CE26" s="196"/>
      <c r="CF26" s="196"/>
      <c r="CG26" s="196"/>
      <c r="CH26" s="196"/>
      <c r="CI26" s="196"/>
      <c r="CJ26" s="196"/>
      <c r="CK26" s="196"/>
      <c r="CL26" s="196"/>
      <c r="CM26" s="196"/>
      <c r="CN26" s="196"/>
      <c r="CO26" s="196"/>
      <c r="CP26" s="196"/>
      <c r="CQ26" s="196"/>
      <c r="CR26" s="196"/>
      <c r="CS26" s="196"/>
      <c r="CT26" s="196"/>
      <c r="CU26" s="196"/>
      <c r="CV26" s="196"/>
      <c r="CW26" s="196"/>
      <c r="CX26" s="196"/>
      <c r="CY26" s="196"/>
      <c r="CZ26" s="196"/>
      <c r="DA26" s="196"/>
      <c r="DB26" s="196"/>
      <c r="DC26" s="196"/>
      <c r="DD26" s="196"/>
      <c r="DE26" s="196"/>
      <c r="DF26" s="196"/>
      <c r="DG26" s="196"/>
      <c r="DH26" s="196"/>
      <c r="DI26" s="196"/>
      <c r="DJ26" s="196"/>
      <c r="DK26" s="196"/>
      <c r="DL26" s="196"/>
      <c r="DM26" s="196"/>
      <c r="DN26" s="196"/>
      <c r="DO26" s="196"/>
      <c r="DP26" s="196"/>
      <c r="DQ26" s="196"/>
      <c r="DR26" s="196"/>
      <c r="DS26" s="196"/>
      <c r="DT26" s="196"/>
      <c r="DU26" s="196"/>
      <c r="DV26" s="196"/>
      <c r="DW26" s="196"/>
      <c r="DX26" s="196"/>
      <c r="DY26" s="196"/>
      <c r="DZ26" s="196"/>
      <c r="EA26" s="196"/>
      <c r="EB26" s="196"/>
      <c r="EC26" s="196"/>
      <c r="ED26" s="196"/>
      <c r="EE26" s="196"/>
      <c r="EF26" s="196"/>
      <c r="EG26" s="196"/>
      <c r="EH26" s="196"/>
      <c r="EI26" s="196"/>
      <c r="EJ26" s="196"/>
      <c r="EK26" s="196"/>
      <c r="EL26" s="196"/>
      <c r="EM26" s="196"/>
      <c r="EN26" s="196"/>
      <c r="EO26" s="196"/>
      <c r="EP26" s="196"/>
      <c r="EQ26" s="196"/>
      <c r="ER26" s="196"/>
      <c r="ES26" s="196"/>
      <c r="ET26" s="196"/>
      <c r="EU26" s="196"/>
      <c r="EV26" s="196"/>
      <c r="EW26" s="196"/>
      <c r="EX26" s="196"/>
      <c r="EY26" s="196"/>
      <c r="EZ26" s="196"/>
      <c r="FA26" s="196"/>
      <c r="FB26" s="196"/>
      <c r="FC26" s="196"/>
      <c r="FD26" s="196"/>
      <c r="FE26" s="196"/>
      <c r="FF26" s="196"/>
      <c r="FG26" s="196"/>
      <c r="FH26" s="196"/>
      <c r="FI26" s="196"/>
      <c r="FJ26" s="196"/>
      <c r="FK26" s="196"/>
      <c r="FL26" s="196"/>
      <c r="FM26" s="196"/>
      <c r="FN26" s="196"/>
      <c r="FO26" s="196"/>
      <c r="FP26" s="196"/>
      <c r="FQ26" s="196"/>
      <c r="FR26" s="196"/>
      <c r="FS26" s="196"/>
      <c r="FT26" s="196"/>
      <c r="FU26" s="196"/>
      <c r="FV26" s="196"/>
      <c r="FW26" s="196"/>
      <c r="FX26" s="196"/>
      <c r="FY26" s="196"/>
      <c r="FZ26" s="196"/>
      <c r="GA26" s="196"/>
      <c r="GB26" s="196"/>
      <c r="GC26" s="196"/>
    </row>
    <row r="27" spans="1:185" s="197" customFormat="1" ht="178.5" customHeight="1" x14ac:dyDescent="0.25">
      <c r="A27" s="429" t="s">
        <v>32</v>
      </c>
      <c r="B27" s="434"/>
      <c r="C27" s="397">
        <v>44399</v>
      </c>
      <c r="D27" s="400" t="s">
        <v>33</v>
      </c>
      <c r="E27" s="179" t="s">
        <v>529</v>
      </c>
      <c r="F27" s="179" t="s">
        <v>530</v>
      </c>
      <c r="G27" s="179" t="s">
        <v>119</v>
      </c>
      <c r="H27" s="395" t="s">
        <v>1119</v>
      </c>
      <c r="I27" s="179" t="s">
        <v>66</v>
      </c>
      <c r="J27" s="179"/>
      <c r="K27" s="179" t="s">
        <v>38</v>
      </c>
      <c r="L27" s="175" t="s">
        <v>39</v>
      </c>
      <c r="M27" s="179" t="s">
        <v>531</v>
      </c>
      <c r="N27" s="397">
        <v>44440</v>
      </c>
      <c r="O27" s="397">
        <v>45046</v>
      </c>
      <c r="P27" s="452">
        <f t="shared" ca="1" si="0"/>
        <v>366</v>
      </c>
      <c r="Q27" s="322" t="str">
        <f t="shared" ca="1" si="1"/>
        <v>VENCIDA</v>
      </c>
      <c r="R27" s="179" t="s">
        <v>532</v>
      </c>
      <c r="S27" s="179" t="s">
        <v>74</v>
      </c>
      <c r="T27" s="392">
        <v>1</v>
      </c>
      <c r="U27" s="180">
        <v>44876</v>
      </c>
      <c r="V27" s="179" t="s">
        <v>533</v>
      </c>
      <c r="W27" s="175" t="s">
        <v>51</v>
      </c>
      <c r="X27" s="282"/>
      <c r="Y27" s="389"/>
      <c r="Z27" s="179"/>
      <c r="AA27" s="175" t="s">
        <v>44</v>
      </c>
      <c r="AB27" s="180"/>
      <c r="AC27" s="177" t="s">
        <v>1032</v>
      </c>
      <c r="AD27" s="453">
        <f t="shared" si="2"/>
        <v>22</v>
      </c>
      <c r="AE27" s="196"/>
      <c r="AF27" s="196"/>
      <c r="AG27" s="196"/>
      <c r="AH27" s="196"/>
      <c r="AI27" s="196"/>
      <c r="AJ27" s="196"/>
      <c r="AK27" s="196"/>
      <c r="AL27" s="196"/>
      <c r="AM27" s="196"/>
      <c r="AN27" s="196"/>
      <c r="AO27" s="196"/>
      <c r="AP27" s="196"/>
      <c r="AQ27" s="196"/>
      <c r="AR27" s="196"/>
      <c r="AS27" s="196"/>
      <c r="AT27" s="196"/>
      <c r="AU27" s="196"/>
      <c r="AV27" s="196"/>
      <c r="AW27" s="196"/>
      <c r="AX27" s="196"/>
      <c r="AY27" s="196"/>
      <c r="AZ27" s="196"/>
      <c r="BA27" s="196"/>
      <c r="BB27" s="196"/>
      <c r="BC27" s="196"/>
      <c r="BD27" s="196"/>
      <c r="BE27" s="196"/>
      <c r="BF27" s="196"/>
      <c r="BG27" s="196"/>
      <c r="BH27" s="196"/>
      <c r="BI27" s="196"/>
      <c r="BJ27" s="196"/>
      <c r="BK27" s="196"/>
      <c r="BL27" s="196"/>
      <c r="BM27" s="196"/>
      <c r="BN27" s="196"/>
      <c r="BO27" s="196"/>
      <c r="BP27" s="196"/>
      <c r="BQ27" s="196"/>
      <c r="BR27" s="196"/>
      <c r="BS27" s="196"/>
      <c r="BT27" s="196"/>
      <c r="BU27" s="196"/>
      <c r="BV27" s="196"/>
      <c r="BW27" s="196"/>
      <c r="BX27" s="196"/>
      <c r="BY27" s="196"/>
      <c r="BZ27" s="196"/>
      <c r="CA27" s="196"/>
      <c r="CB27" s="196"/>
      <c r="CC27" s="196"/>
      <c r="CD27" s="196"/>
      <c r="CE27" s="196"/>
      <c r="CF27" s="196"/>
      <c r="CG27" s="196"/>
      <c r="CH27" s="196"/>
      <c r="CI27" s="196"/>
      <c r="CJ27" s="196"/>
      <c r="CK27" s="196"/>
      <c r="CL27" s="196"/>
      <c r="CM27" s="196"/>
      <c r="CN27" s="196"/>
      <c r="CO27" s="196"/>
      <c r="CP27" s="196"/>
      <c r="CQ27" s="196"/>
      <c r="CR27" s="196"/>
      <c r="CS27" s="196"/>
      <c r="CT27" s="196"/>
      <c r="CU27" s="196"/>
      <c r="CV27" s="196"/>
      <c r="CW27" s="196"/>
      <c r="CX27" s="196"/>
      <c r="CY27" s="196"/>
      <c r="CZ27" s="196"/>
      <c r="DA27" s="196"/>
      <c r="DB27" s="196"/>
      <c r="DC27" s="196"/>
      <c r="DD27" s="196"/>
      <c r="DE27" s="196"/>
      <c r="DF27" s="196"/>
      <c r="DG27" s="196"/>
      <c r="DH27" s="196"/>
      <c r="DI27" s="196"/>
      <c r="DJ27" s="196"/>
      <c r="DK27" s="196"/>
      <c r="DL27" s="196"/>
      <c r="DM27" s="196"/>
      <c r="DN27" s="196"/>
      <c r="DO27" s="196"/>
      <c r="DP27" s="196"/>
      <c r="DQ27" s="196"/>
      <c r="DR27" s="196"/>
      <c r="DS27" s="196"/>
      <c r="DT27" s="196"/>
      <c r="DU27" s="196"/>
      <c r="DV27" s="196"/>
      <c r="DW27" s="196"/>
      <c r="DX27" s="196"/>
      <c r="DY27" s="196"/>
      <c r="DZ27" s="196"/>
      <c r="EA27" s="196"/>
      <c r="EB27" s="196"/>
      <c r="EC27" s="196"/>
      <c r="ED27" s="196"/>
      <c r="EE27" s="196"/>
      <c r="EF27" s="196"/>
      <c r="EG27" s="196"/>
      <c r="EH27" s="196"/>
      <c r="EI27" s="196"/>
      <c r="EJ27" s="196"/>
      <c r="EK27" s="196"/>
      <c r="EL27" s="196"/>
      <c r="EM27" s="196"/>
      <c r="EN27" s="196"/>
      <c r="EO27" s="196"/>
      <c r="EP27" s="196"/>
      <c r="EQ27" s="196"/>
      <c r="ER27" s="196"/>
      <c r="ES27" s="196"/>
      <c r="ET27" s="196"/>
      <c r="EU27" s="196"/>
      <c r="EV27" s="196"/>
      <c r="EW27" s="196"/>
      <c r="EX27" s="196"/>
      <c r="EY27" s="196"/>
      <c r="EZ27" s="196"/>
      <c r="FA27" s="196"/>
      <c r="FB27" s="196"/>
      <c r="FC27" s="196"/>
      <c r="FD27" s="196"/>
      <c r="FE27" s="196"/>
      <c r="FF27" s="196"/>
      <c r="FG27" s="196"/>
      <c r="FH27" s="196"/>
      <c r="FI27" s="196"/>
      <c r="FJ27" s="196"/>
      <c r="FK27" s="196"/>
      <c r="FL27" s="196"/>
      <c r="FM27" s="196"/>
      <c r="FN27" s="196"/>
      <c r="FO27" s="196"/>
      <c r="FP27" s="196"/>
      <c r="FQ27" s="196"/>
      <c r="FR27" s="196"/>
      <c r="FS27" s="196"/>
      <c r="FT27" s="196"/>
      <c r="FU27" s="196"/>
      <c r="FV27" s="196"/>
      <c r="FW27" s="196"/>
      <c r="FX27" s="196"/>
      <c r="FY27" s="196"/>
      <c r="FZ27" s="196"/>
      <c r="GA27" s="196"/>
      <c r="GB27" s="196"/>
      <c r="GC27" s="196"/>
    </row>
    <row r="28" spans="1:185" s="197" customFormat="1" ht="178.5" customHeight="1" x14ac:dyDescent="0.25">
      <c r="A28" s="429" t="s">
        <v>32</v>
      </c>
      <c r="B28" s="434">
        <v>352</v>
      </c>
      <c r="C28" s="397">
        <v>44399</v>
      </c>
      <c r="D28" s="400" t="s">
        <v>33</v>
      </c>
      <c r="E28" s="179" t="s">
        <v>534</v>
      </c>
      <c r="F28" s="179" t="s">
        <v>115</v>
      </c>
      <c r="G28" s="405" t="s">
        <v>94</v>
      </c>
      <c r="H28" s="395" t="s">
        <v>1119</v>
      </c>
      <c r="I28" s="179" t="s">
        <v>66</v>
      </c>
      <c r="J28" s="179"/>
      <c r="K28" s="179" t="s">
        <v>38</v>
      </c>
      <c r="L28" s="175" t="s">
        <v>39</v>
      </c>
      <c r="M28" s="179" t="s">
        <v>535</v>
      </c>
      <c r="N28" s="397">
        <v>44440</v>
      </c>
      <c r="O28" s="397">
        <v>45137</v>
      </c>
      <c r="P28" s="452">
        <f t="shared" ca="1" si="0"/>
        <v>275</v>
      </c>
      <c r="Q28" s="322" t="str">
        <f t="shared" ca="1" si="1"/>
        <v>VENCIDA</v>
      </c>
      <c r="R28" s="179" t="s">
        <v>536</v>
      </c>
      <c r="S28" s="179" t="s">
        <v>42</v>
      </c>
      <c r="T28" s="392">
        <v>1</v>
      </c>
      <c r="U28" s="180">
        <v>44722</v>
      </c>
      <c r="V28" s="179" t="s">
        <v>116</v>
      </c>
      <c r="W28" s="175" t="s">
        <v>51</v>
      </c>
      <c r="X28" s="282"/>
      <c r="Y28" s="389"/>
      <c r="Z28" s="179"/>
      <c r="AA28" s="175" t="s">
        <v>44</v>
      </c>
      <c r="AB28" s="180"/>
      <c r="AC28" s="181" t="s">
        <v>1147</v>
      </c>
      <c r="AD28" s="453">
        <f t="shared" si="2"/>
        <v>23</v>
      </c>
      <c r="AE28" s="196"/>
      <c r="AF28" s="196"/>
      <c r="AG28" s="196"/>
      <c r="AH28" s="196"/>
      <c r="AI28" s="196"/>
      <c r="AJ28" s="196"/>
      <c r="AK28" s="196"/>
      <c r="AL28" s="196"/>
      <c r="AM28" s="196"/>
      <c r="AN28" s="196"/>
      <c r="AO28" s="196"/>
      <c r="AP28" s="196"/>
      <c r="AQ28" s="196"/>
      <c r="AR28" s="196"/>
      <c r="AS28" s="196"/>
      <c r="AT28" s="196"/>
      <c r="AU28" s="196"/>
      <c r="AV28" s="196"/>
      <c r="AW28" s="196"/>
      <c r="AX28" s="196"/>
      <c r="AY28" s="196"/>
      <c r="AZ28" s="196"/>
      <c r="BA28" s="196"/>
      <c r="BB28" s="196"/>
      <c r="BC28" s="196"/>
      <c r="BD28" s="196"/>
      <c r="BE28" s="196"/>
      <c r="BF28" s="196"/>
      <c r="BG28" s="196"/>
      <c r="BH28" s="196"/>
      <c r="BI28" s="196"/>
      <c r="BJ28" s="196"/>
      <c r="BK28" s="196"/>
      <c r="BL28" s="196"/>
      <c r="BM28" s="196"/>
      <c r="BN28" s="196"/>
      <c r="BO28" s="196"/>
      <c r="BP28" s="196"/>
      <c r="BQ28" s="196"/>
      <c r="BR28" s="196"/>
      <c r="BS28" s="196"/>
      <c r="BT28" s="196"/>
      <c r="BU28" s="196"/>
      <c r="BV28" s="196"/>
      <c r="BW28" s="196"/>
      <c r="BX28" s="196"/>
      <c r="BY28" s="196"/>
      <c r="BZ28" s="196"/>
      <c r="CA28" s="196"/>
      <c r="CB28" s="196"/>
      <c r="CC28" s="196"/>
      <c r="CD28" s="196"/>
      <c r="CE28" s="196"/>
      <c r="CF28" s="196"/>
      <c r="CG28" s="196"/>
      <c r="CH28" s="196"/>
      <c r="CI28" s="196"/>
      <c r="CJ28" s="196"/>
      <c r="CK28" s="196"/>
      <c r="CL28" s="196"/>
      <c r="CM28" s="196"/>
      <c r="CN28" s="196"/>
      <c r="CO28" s="196"/>
      <c r="CP28" s="196"/>
      <c r="CQ28" s="196"/>
      <c r="CR28" s="196"/>
      <c r="CS28" s="196"/>
      <c r="CT28" s="196"/>
      <c r="CU28" s="196"/>
      <c r="CV28" s="196"/>
      <c r="CW28" s="196"/>
      <c r="CX28" s="196"/>
      <c r="CY28" s="196"/>
      <c r="CZ28" s="196"/>
      <c r="DA28" s="196"/>
      <c r="DB28" s="196"/>
      <c r="DC28" s="196"/>
      <c r="DD28" s="196"/>
      <c r="DE28" s="196"/>
      <c r="DF28" s="196"/>
      <c r="DG28" s="196"/>
      <c r="DH28" s="196"/>
      <c r="DI28" s="196"/>
      <c r="DJ28" s="196"/>
      <c r="DK28" s="196"/>
      <c r="DL28" s="196"/>
      <c r="DM28" s="196"/>
      <c r="DN28" s="196"/>
      <c r="DO28" s="196"/>
      <c r="DP28" s="196"/>
      <c r="DQ28" s="196"/>
      <c r="DR28" s="196"/>
      <c r="DS28" s="196"/>
      <c r="DT28" s="196"/>
      <c r="DU28" s="196"/>
      <c r="DV28" s="196"/>
      <c r="DW28" s="196"/>
      <c r="DX28" s="196"/>
      <c r="DY28" s="196"/>
      <c r="DZ28" s="196"/>
      <c r="EA28" s="196"/>
      <c r="EB28" s="196"/>
      <c r="EC28" s="196"/>
      <c r="ED28" s="196"/>
      <c r="EE28" s="196"/>
      <c r="EF28" s="196"/>
      <c r="EG28" s="196"/>
      <c r="EH28" s="196"/>
      <c r="EI28" s="196"/>
      <c r="EJ28" s="196"/>
      <c r="EK28" s="196"/>
      <c r="EL28" s="196"/>
      <c r="EM28" s="196"/>
      <c r="EN28" s="196"/>
      <c r="EO28" s="196"/>
      <c r="EP28" s="196"/>
      <c r="EQ28" s="196"/>
      <c r="ER28" s="196"/>
      <c r="ES28" s="196"/>
      <c r="ET28" s="196"/>
      <c r="EU28" s="196"/>
      <c r="EV28" s="196"/>
      <c r="EW28" s="196"/>
      <c r="EX28" s="196"/>
      <c r="EY28" s="196"/>
      <c r="EZ28" s="196"/>
      <c r="FA28" s="196"/>
      <c r="FB28" s="196"/>
      <c r="FC28" s="196"/>
      <c r="FD28" s="196"/>
      <c r="FE28" s="196"/>
      <c r="FF28" s="196"/>
      <c r="FG28" s="196"/>
      <c r="FH28" s="196"/>
      <c r="FI28" s="196"/>
      <c r="FJ28" s="196"/>
      <c r="FK28" s="196"/>
      <c r="FL28" s="196"/>
      <c r="FM28" s="196"/>
      <c r="FN28" s="196"/>
      <c r="FO28" s="196"/>
      <c r="FP28" s="196"/>
      <c r="FQ28" s="196"/>
      <c r="FR28" s="196"/>
      <c r="FS28" s="196"/>
      <c r="FT28" s="196"/>
      <c r="FU28" s="196"/>
      <c r="FV28" s="196"/>
      <c r="FW28" s="196"/>
      <c r="FX28" s="196"/>
      <c r="FY28" s="196"/>
      <c r="FZ28" s="196"/>
      <c r="GA28" s="196"/>
      <c r="GB28" s="196"/>
      <c r="GC28" s="196"/>
    </row>
    <row r="29" spans="1:185" s="197" customFormat="1" ht="178.5" customHeight="1" x14ac:dyDescent="0.25">
      <c r="A29" s="429" t="s">
        <v>32</v>
      </c>
      <c r="B29" s="434"/>
      <c r="C29" s="397">
        <v>44399</v>
      </c>
      <c r="D29" s="400" t="s">
        <v>33</v>
      </c>
      <c r="E29" s="179" t="s">
        <v>117</v>
      </c>
      <c r="F29" s="179" t="s">
        <v>118</v>
      </c>
      <c r="G29" s="179" t="s">
        <v>119</v>
      </c>
      <c r="H29" s="395" t="s">
        <v>1119</v>
      </c>
      <c r="I29" s="179" t="s">
        <v>66</v>
      </c>
      <c r="J29" s="179"/>
      <c r="K29" s="179" t="s">
        <v>38</v>
      </c>
      <c r="L29" s="179" t="s">
        <v>48</v>
      </c>
      <c r="M29" s="179" t="s">
        <v>120</v>
      </c>
      <c r="N29" s="397">
        <v>44440</v>
      </c>
      <c r="O29" s="397">
        <v>44904</v>
      </c>
      <c r="P29" s="452">
        <f t="shared" ca="1" si="0"/>
        <v>508</v>
      </c>
      <c r="Q29" s="322" t="str">
        <f t="shared" ca="1" si="1"/>
        <v>VENCIDA</v>
      </c>
      <c r="R29" s="179" t="s">
        <v>121</v>
      </c>
      <c r="S29" s="179" t="s">
        <v>42</v>
      </c>
      <c r="T29" s="392">
        <v>8</v>
      </c>
      <c r="U29" s="180">
        <v>44867</v>
      </c>
      <c r="V29" s="179" t="s">
        <v>122</v>
      </c>
      <c r="W29" s="175" t="s">
        <v>51</v>
      </c>
      <c r="X29" s="282"/>
      <c r="Y29" s="389"/>
      <c r="Z29" s="179"/>
      <c r="AA29" s="175" t="s">
        <v>44</v>
      </c>
      <c r="AB29" s="180"/>
      <c r="AC29" s="181" t="s">
        <v>1149</v>
      </c>
      <c r="AD29" s="453">
        <f t="shared" si="2"/>
        <v>24</v>
      </c>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c r="BB29" s="196"/>
      <c r="BC29" s="196"/>
      <c r="BD29" s="196"/>
      <c r="BE29" s="196"/>
      <c r="BF29" s="196"/>
      <c r="BG29" s="196"/>
      <c r="BH29" s="196"/>
      <c r="BI29" s="196"/>
      <c r="BJ29" s="196"/>
      <c r="BK29" s="196"/>
      <c r="BL29" s="196"/>
      <c r="BM29" s="196"/>
      <c r="BN29" s="196"/>
      <c r="BO29" s="196"/>
      <c r="BP29" s="196"/>
      <c r="BQ29" s="196"/>
      <c r="BR29" s="196"/>
      <c r="BS29" s="196"/>
      <c r="BT29" s="196"/>
      <c r="BU29" s="196"/>
      <c r="BV29" s="196"/>
      <c r="BW29" s="196"/>
      <c r="BX29" s="196"/>
      <c r="BY29" s="196"/>
      <c r="BZ29" s="196"/>
      <c r="CA29" s="196"/>
      <c r="CB29" s="196"/>
      <c r="CC29" s="196"/>
      <c r="CD29" s="196"/>
      <c r="CE29" s="196"/>
      <c r="CF29" s="196"/>
      <c r="CG29" s="196"/>
      <c r="CH29" s="196"/>
      <c r="CI29" s="196"/>
      <c r="CJ29" s="196"/>
      <c r="CK29" s="196"/>
      <c r="CL29" s="196"/>
      <c r="CM29" s="196"/>
      <c r="CN29" s="196"/>
      <c r="CO29" s="196"/>
      <c r="CP29" s="196"/>
      <c r="CQ29" s="196"/>
      <c r="CR29" s="196"/>
      <c r="CS29" s="196"/>
      <c r="CT29" s="196"/>
      <c r="CU29" s="196"/>
      <c r="CV29" s="196"/>
      <c r="CW29" s="196"/>
      <c r="CX29" s="196"/>
      <c r="CY29" s="196"/>
      <c r="CZ29" s="196"/>
      <c r="DA29" s="196"/>
      <c r="DB29" s="196"/>
      <c r="DC29" s="196"/>
      <c r="DD29" s="196"/>
      <c r="DE29" s="196"/>
      <c r="DF29" s="196"/>
      <c r="DG29" s="196"/>
      <c r="DH29" s="196"/>
      <c r="DI29" s="196"/>
      <c r="DJ29" s="196"/>
      <c r="DK29" s="196"/>
      <c r="DL29" s="196"/>
      <c r="DM29" s="196"/>
      <c r="DN29" s="196"/>
      <c r="DO29" s="196"/>
      <c r="DP29" s="196"/>
      <c r="DQ29" s="196"/>
      <c r="DR29" s="196"/>
      <c r="DS29" s="196"/>
      <c r="DT29" s="196"/>
      <c r="DU29" s="196"/>
      <c r="DV29" s="196"/>
      <c r="DW29" s="196"/>
      <c r="DX29" s="196"/>
      <c r="DY29" s="196"/>
      <c r="DZ29" s="196"/>
      <c r="EA29" s="196"/>
      <c r="EB29" s="196"/>
      <c r="EC29" s="196"/>
      <c r="ED29" s="196"/>
      <c r="EE29" s="196"/>
      <c r="EF29" s="196"/>
      <c r="EG29" s="196"/>
      <c r="EH29" s="196"/>
      <c r="EI29" s="196"/>
      <c r="EJ29" s="196"/>
      <c r="EK29" s="196"/>
      <c r="EL29" s="196"/>
      <c r="EM29" s="196"/>
      <c r="EN29" s="196"/>
      <c r="EO29" s="196"/>
      <c r="EP29" s="196"/>
      <c r="EQ29" s="196"/>
      <c r="ER29" s="196"/>
      <c r="ES29" s="196"/>
      <c r="ET29" s="196"/>
      <c r="EU29" s="196"/>
      <c r="EV29" s="196"/>
      <c r="EW29" s="196"/>
      <c r="EX29" s="196"/>
      <c r="EY29" s="196"/>
      <c r="EZ29" s="196"/>
      <c r="FA29" s="196"/>
      <c r="FB29" s="196"/>
      <c r="FC29" s="196"/>
      <c r="FD29" s="196"/>
      <c r="FE29" s="196"/>
      <c r="FF29" s="196"/>
      <c r="FG29" s="196"/>
      <c r="FH29" s="196"/>
      <c r="FI29" s="196"/>
      <c r="FJ29" s="196"/>
      <c r="FK29" s="196"/>
      <c r="FL29" s="196"/>
      <c r="FM29" s="196"/>
      <c r="FN29" s="196"/>
      <c r="FO29" s="196"/>
      <c r="FP29" s="196"/>
      <c r="FQ29" s="196"/>
      <c r="FR29" s="196"/>
      <c r="FS29" s="196"/>
      <c r="FT29" s="196"/>
      <c r="FU29" s="196"/>
      <c r="FV29" s="196"/>
      <c r="FW29" s="196"/>
      <c r="FX29" s="196"/>
      <c r="FY29" s="196"/>
      <c r="FZ29" s="196"/>
      <c r="GA29" s="196"/>
      <c r="GB29" s="196"/>
      <c r="GC29" s="196"/>
    </row>
    <row r="30" spans="1:185" s="197" customFormat="1" ht="178.5" customHeight="1" x14ac:dyDescent="0.25">
      <c r="A30" s="429" t="s">
        <v>32</v>
      </c>
      <c r="B30" s="434">
        <v>397</v>
      </c>
      <c r="C30" s="397">
        <v>44377</v>
      </c>
      <c r="D30" s="400" t="s">
        <v>33</v>
      </c>
      <c r="E30" s="179" t="s">
        <v>123</v>
      </c>
      <c r="F30" s="179" t="s">
        <v>124</v>
      </c>
      <c r="G30" s="179" t="s">
        <v>125</v>
      </c>
      <c r="H30" s="395" t="s">
        <v>1113</v>
      </c>
      <c r="I30" s="179" t="s">
        <v>37</v>
      </c>
      <c r="J30" s="179"/>
      <c r="K30" s="179" t="s">
        <v>38</v>
      </c>
      <c r="L30" s="175" t="s">
        <v>39</v>
      </c>
      <c r="M30" s="179" t="s">
        <v>126</v>
      </c>
      <c r="N30" s="397">
        <v>44470</v>
      </c>
      <c r="O30" s="397">
        <v>44561</v>
      </c>
      <c r="P30" s="452">
        <f t="shared" ca="1" si="0"/>
        <v>851</v>
      </c>
      <c r="Q30" s="322" t="str">
        <f t="shared" ca="1" si="1"/>
        <v>VENCIDA</v>
      </c>
      <c r="R30" s="179" t="s">
        <v>127</v>
      </c>
      <c r="S30" s="179" t="s">
        <v>42</v>
      </c>
      <c r="T30" s="392">
        <v>1</v>
      </c>
      <c r="U30" s="180">
        <v>44875</v>
      </c>
      <c r="V30" s="179" t="s">
        <v>128</v>
      </c>
      <c r="W30" s="175" t="s">
        <v>129</v>
      </c>
      <c r="X30" s="282"/>
      <c r="Y30" s="389"/>
      <c r="Z30" s="179"/>
      <c r="AA30" s="175" t="s">
        <v>44</v>
      </c>
      <c r="AB30" s="180"/>
      <c r="AC30" s="181" t="s">
        <v>1356</v>
      </c>
      <c r="AD30" s="453">
        <f t="shared" si="2"/>
        <v>25</v>
      </c>
      <c r="AE30" s="196"/>
      <c r="AF30" s="196"/>
      <c r="AG30" s="196"/>
      <c r="AH30" s="196"/>
      <c r="AI30" s="196"/>
      <c r="AJ30" s="196"/>
      <c r="AK30" s="196"/>
      <c r="AL30" s="196"/>
      <c r="AM30" s="196"/>
      <c r="AN30" s="196"/>
      <c r="AO30" s="196"/>
      <c r="AP30" s="196"/>
      <c r="AQ30" s="196"/>
      <c r="AR30" s="196"/>
      <c r="AS30" s="196"/>
      <c r="AT30" s="196"/>
      <c r="AU30" s="196"/>
      <c r="AV30" s="196"/>
      <c r="AW30" s="196"/>
      <c r="AX30" s="196"/>
      <c r="AY30" s="196"/>
      <c r="AZ30" s="196"/>
      <c r="BA30" s="196"/>
      <c r="BB30" s="196"/>
      <c r="BC30" s="196"/>
      <c r="BD30" s="196"/>
      <c r="BE30" s="196"/>
      <c r="BF30" s="196"/>
      <c r="BG30" s="196"/>
      <c r="BH30" s="196"/>
      <c r="BI30" s="196"/>
      <c r="BJ30" s="196"/>
      <c r="BK30" s="196"/>
      <c r="BL30" s="196"/>
      <c r="BM30" s="196"/>
      <c r="BN30" s="196"/>
      <c r="BO30" s="196"/>
      <c r="BP30" s="196"/>
      <c r="BQ30" s="196"/>
      <c r="BR30" s="196"/>
      <c r="BS30" s="196"/>
      <c r="BT30" s="196"/>
      <c r="BU30" s="196"/>
      <c r="BV30" s="196"/>
      <c r="BW30" s="196"/>
      <c r="BX30" s="196"/>
      <c r="BY30" s="196"/>
      <c r="BZ30" s="196"/>
      <c r="CA30" s="196"/>
      <c r="CB30" s="196"/>
      <c r="CC30" s="196"/>
      <c r="CD30" s="196"/>
      <c r="CE30" s="196"/>
      <c r="CF30" s="196"/>
      <c r="CG30" s="196"/>
      <c r="CH30" s="196"/>
      <c r="CI30" s="196"/>
      <c r="CJ30" s="196"/>
      <c r="CK30" s="196"/>
      <c r="CL30" s="196"/>
      <c r="CM30" s="196"/>
      <c r="CN30" s="196"/>
      <c r="CO30" s="196"/>
      <c r="CP30" s="196"/>
      <c r="CQ30" s="196"/>
      <c r="CR30" s="196"/>
      <c r="CS30" s="196"/>
      <c r="CT30" s="196"/>
      <c r="CU30" s="196"/>
      <c r="CV30" s="196"/>
      <c r="CW30" s="196"/>
      <c r="CX30" s="196"/>
      <c r="CY30" s="196"/>
      <c r="CZ30" s="196"/>
      <c r="DA30" s="196"/>
      <c r="DB30" s="196"/>
      <c r="DC30" s="196"/>
      <c r="DD30" s="196"/>
      <c r="DE30" s="196"/>
      <c r="DF30" s="196"/>
      <c r="DG30" s="196"/>
      <c r="DH30" s="196"/>
      <c r="DI30" s="196"/>
      <c r="DJ30" s="196"/>
      <c r="DK30" s="196"/>
      <c r="DL30" s="196"/>
      <c r="DM30" s="196"/>
      <c r="DN30" s="196"/>
      <c r="DO30" s="196"/>
      <c r="DP30" s="196"/>
      <c r="DQ30" s="196"/>
      <c r="DR30" s="196"/>
      <c r="DS30" s="196"/>
      <c r="DT30" s="196"/>
      <c r="DU30" s="196"/>
      <c r="DV30" s="196"/>
      <c r="DW30" s="196"/>
      <c r="DX30" s="196"/>
      <c r="DY30" s="196"/>
      <c r="DZ30" s="196"/>
      <c r="EA30" s="196"/>
      <c r="EB30" s="196"/>
      <c r="EC30" s="196"/>
      <c r="ED30" s="196"/>
      <c r="EE30" s="196"/>
      <c r="EF30" s="196"/>
      <c r="EG30" s="196"/>
      <c r="EH30" s="196"/>
      <c r="EI30" s="196"/>
      <c r="EJ30" s="196"/>
      <c r="EK30" s="196"/>
      <c r="EL30" s="196"/>
      <c r="EM30" s="196"/>
      <c r="EN30" s="196"/>
      <c r="EO30" s="196"/>
      <c r="EP30" s="196"/>
      <c r="EQ30" s="196"/>
      <c r="ER30" s="196"/>
      <c r="ES30" s="196"/>
      <c r="ET30" s="196"/>
      <c r="EU30" s="196"/>
      <c r="EV30" s="196"/>
      <c r="EW30" s="196"/>
      <c r="EX30" s="196"/>
      <c r="EY30" s="196"/>
      <c r="EZ30" s="196"/>
      <c r="FA30" s="196"/>
      <c r="FB30" s="196"/>
      <c r="FC30" s="196"/>
      <c r="FD30" s="196"/>
      <c r="FE30" s="196"/>
      <c r="FF30" s="196"/>
      <c r="FG30" s="196"/>
      <c r="FH30" s="196"/>
      <c r="FI30" s="196"/>
      <c r="FJ30" s="196"/>
      <c r="FK30" s="196"/>
      <c r="FL30" s="196"/>
      <c r="FM30" s="196"/>
      <c r="FN30" s="196"/>
      <c r="FO30" s="196"/>
      <c r="FP30" s="196"/>
      <c r="FQ30" s="196"/>
      <c r="FR30" s="196"/>
      <c r="FS30" s="196"/>
      <c r="FT30" s="196"/>
      <c r="FU30" s="196"/>
      <c r="FV30" s="196"/>
      <c r="FW30" s="196"/>
      <c r="FX30" s="196"/>
      <c r="FY30" s="196"/>
      <c r="FZ30" s="196"/>
      <c r="GA30" s="196"/>
      <c r="GB30" s="196"/>
      <c r="GC30" s="196"/>
    </row>
    <row r="31" spans="1:185" s="197" customFormat="1" ht="178.5" customHeight="1" x14ac:dyDescent="0.25">
      <c r="A31" s="429" t="s">
        <v>32</v>
      </c>
      <c r="B31" s="434">
        <v>423</v>
      </c>
      <c r="C31" s="397">
        <v>44377</v>
      </c>
      <c r="D31" s="400" t="s">
        <v>33</v>
      </c>
      <c r="E31" s="179" t="s">
        <v>130</v>
      </c>
      <c r="F31" s="179" t="s">
        <v>131</v>
      </c>
      <c r="G31" s="179" t="s">
        <v>125</v>
      </c>
      <c r="H31" s="395" t="s">
        <v>1113</v>
      </c>
      <c r="I31" s="179" t="s">
        <v>37</v>
      </c>
      <c r="J31" s="179"/>
      <c r="K31" s="179" t="s">
        <v>38</v>
      </c>
      <c r="L31" s="179" t="s">
        <v>48</v>
      </c>
      <c r="M31" s="179" t="s">
        <v>132</v>
      </c>
      <c r="N31" s="397">
        <v>44500</v>
      </c>
      <c r="O31" s="397">
        <v>44742</v>
      </c>
      <c r="P31" s="452">
        <f t="shared" ca="1" si="0"/>
        <v>670</v>
      </c>
      <c r="Q31" s="322" t="str">
        <f t="shared" ca="1" si="1"/>
        <v>VENCIDA</v>
      </c>
      <c r="R31" s="179" t="s">
        <v>133</v>
      </c>
      <c r="S31" s="179" t="s">
        <v>134</v>
      </c>
      <c r="T31" s="392">
        <v>2</v>
      </c>
      <c r="U31" s="180">
        <v>44875</v>
      </c>
      <c r="V31" s="179" t="s">
        <v>135</v>
      </c>
      <c r="W31" s="175" t="s">
        <v>129</v>
      </c>
      <c r="X31" s="282"/>
      <c r="Y31" s="389"/>
      <c r="Z31" s="179"/>
      <c r="AA31" s="175" t="s">
        <v>44</v>
      </c>
      <c r="AB31" s="180"/>
      <c r="AC31" s="181" t="s">
        <v>1357</v>
      </c>
      <c r="AD31" s="453">
        <f t="shared" si="2"/>
        <v>26</v>
      </c>
      <c r="AE31" s="196"/>
      <c r="AF31" s="196"/>
      <c r="AG31" s="196"/>
      <c r="AH31" s="196"/>
      <c r="AI31" s="196"/>
      <c r="AJ31" s="196"/>
      <c r="AK31" s="196"/>
      <c r="AL31" s="196"/>
      <c r="AM31" s="196"/>
      <c r="AN31" s="196"/>
      <c r="AO31" s="196"/>
      <c r="AP31" s="196"/>
      <c r="AQ31" s="196"/>
      <c r="AR31" s="196"/>
      <c r="AS31" s="196"/>
      <c r="AT31" s="196"/>
      <c r="AU31" s="196"/>
      <c r="AV31" s="196"/>
      <c r="AW31" s="196"/>
      <c r="AX31" s="196"/>
      <c r="AY31" s="196"/>
      <c r="AZ31" s="196"/>
      <c r="BA31" s="196"/>
      <c r="BB31" s="196"/>
      <c r="BC31" s="196"/>
      <c r="BD31" s="196"/>
      <c r="BE31" s="196"/>
      <c r="BF31" s="196"/>
      <c r="BG31" s="196"/>
      <c r="BH31" s="196"/>
      <c r="BI31" s="196"/>
      <c r="BJ31" s="196"/>
      <c r="BK31" s="196"/>
      <c r="BL31" s="196"/>
      <c r="BM31" s="196"/>
      <c r="BN31" s="196"/>
      <c r="BO31" s="196"/>
      <c r="BP31" s="196"/>
      <c r="BQ31" s="196"/>
      <c r="BR31" s="196"/>
      <c r="BS31" s="196"/>
      <c r="BT31" s="196"/>
      <c r="BU31" s="196"/>
      <c r="BV31" s="196"/>
      <c r="BW31" s="196"/>
      <c r="BX31" s="196"/>
      <c r="BY31" s="196"/>
      <c r="BZ31" s="196"/>
      <c r="CA31" s="196"/>
      <c r="CB31" s="196"/>
      <c r="CC31" s="196"/>
      <c r="CD31" s="196"/>
      <c r="CE31" s="196"/>
      <c r="CF31" s="196"/>
      <c r="CG31" s="196"/>
      <c r="CH31" s="196"/>
      <c r="CI31" s="196"/>
      <c r="CJ31" s="196"/>
      <c r="CK31" s="196"/>
      <c r="CL31" s="196"/>
      <c r="CM31" s="196"/>
      <c r="CN31" s="196"/>
      <c r="CO31" s="196"/>
      <c r="CP31" s="196"/>
      <c r="CQ31" s="196"/>
      <c r="CR31" s="196"/>
      <c r="CS31" s="196"/>
      <c r="CT31" s="196"/>
      <c r="CU31" s="196"/>
      <c r="CV31" s="196"/>
      <c r="CW31" s="196"/>
      <c r="CX31" s="196"/>
      <c r="CY31" s="196"/>
      <c r="CZ31" s="196"/>
      <c r="DA31" s="196"/>
      <c r="DB31" s="196"/>
      <c r="DC31" s="196"/>
      <c r="DD31" s="196"/>
      <c r="DE31" s="196"/>
      <c r="DF31" s="196"/>
      <c r="DG31" s="196"/>
      <c r="DH31" s="196"/>
      <c r="DI31" s="196"/>
      <c r="DJ31" s="196"/>
      <c r="DK31" s="196"/>
      <c r="DL31" s="196"/>
      <c r="DM31" s="196"/>
      <c r="DN31" s="196"/>
      <c r="DO31" s="196"/>
      <c r="DP31" s="196"/>
      <c r="DQ31" s="196"/>
      <c r="DR31" s="196"/>
      <c r="DS31" s="196"/>
      <c r="DT31" s="196"/>
      <c r="DU31" s="196"/>
      <c r="DV31" s="196"/>
      <c r="DW31" s="196"/>
      <c r="DX31" s="196"/>
      <c r="DY31" s="196"/>
      <c r="DZ31" s="196"/>
      <c r="EA31" s="196"/>
      <c r="EB31" s="196"/>
      <c r="EC31" s="196"/>
      <c r="ED31" s="196"/>
      <c r="EE31" s="196"/>
      <c r="EF31" s="196"/>
      <c r="EG31" s="196"/>
      <c r="EH31" s="196"/>
      <c r="EI31" s="196"/>
      <c r="EJ31" s="196"/>
      <c r="EK31" s="196"/>
      <c r="EL31" s="196"/>
      <c r="EM31" s="196"/>
      <c r="EN31" s="196"/>
      <c r="EO31" s="196"/>
      <c r="EP31" s="196"/>
      <c r="EQ31" s="196"/>
      <c r="ER31" s="196"/>
      <c r="ES31" s="196"/>
      <c r="ET31" s="196"/>
      <c r="EU31" s="196"/>
      <c r="EV31" s="196"/>
      <c r="EW31" s="196"/>
      <c r="EX31" s="196"/>
      <c r="EY31" s="196"/>
      <c r="EZ31" s="196"/>
      <c r="FA31" s="196"/>
      <c r="FB31" s="196"/>
      <c r="FC31" s="196"/>
      <c r="FD31" s="196"/>
      <c r="FE31" s="196"/>
      <c r="FF31" s="196"/>
      <c r="FG31" s="196"/>
      <c r="FH31" s="196"/>
      <c r="FI31" s="196"/>
      <c r="FJ31" s="196"/>
      <c r="FK31" s="196"/>
      <c r="FL31" s="196"/>
      <c r="FM31" s="196"/>
      <c r="FN31" s="196"/>
      <c r="FO31" s="196"/>
      <c r="FP31" s="196"/>
      <c r="FQ31" s="196"/>
      <c r="FR31" s="196"/>
      <c r="FS31" s="196"/>
      <c r="FT31" s="196"/>
      <c r="FU31" s="196"/>
      <c r="FV31" s="196"/>
      <c r="FW31" s="196"/>
      <c r="FX31" s="196"/>
      <c r="FY31" s="196"/>
      <c r="FZ31" s="196"/>
      <c r="GA31" s="196"/>
      <c r="GB31" s="196"/>
      <c r="GC31" s="196"/>
    </row>
    <row r="32" spans="1:185" s="197" customFormat="1" ht="178.5" customHeight="1" x14ac:dyDescent="0.25">
      <c r="A32" s="429" t="s">
        <v>32</v>
      </c>
      <c r="B32" s="434">
        <v>519</v>
      </c>
      <c r="C32" s="397">
        <v>44461</v>
      </c>
      <c r="D32" s="400" t="s">
        <v>33</v>
      </c>
      <c r="E32" s="179" t="s">
        <v>141</v>
      </c>
      <c r="F32" s="179" t="s">
        <v>142</v>
      </c>
      <c r="G32" s="175" t="s">
        <v>70</v>
      </c>
      <c r="H32" s="395" t="s">
        <v>1066</v>
      </c>
      <c r="I32" s="179" t="s">
        <v>71</v>
      </c>
      <c r="J32" s="179"/>
      <c r="K32" s="179" t="s">
        <v>38</v>
      </c>
      <c r="L32" s="175" t="s">
        <v>39</v>
      </c>
      <c r="M32" s="179" t="s">
        <v>143</v>
      </c>
      <c r="N32" s="397">
        <v>44531</v>
      </c>
      <c r="O32" s="397">
        <v>45015</v>
      </c>
      <c r="P32" s="452" t="str">
        <f t="shared" ca="1" si="0"/>
        <v>CERRADA</v>
      </c>
      <c r="Q32" s="322" t="str">
        <f t="shared" ca="1" si="1"/>
        <v>CERRADA</v>
      </c>
      <c r="R32" s="179" t="s">
        <v>144</v>
      </c>
      <c r="S32" s="179" t="s">
        <v>42</v>
      </c>
      <c r="T32" s="392">
        <v>84</v>
      </c>
      <c r="U32" s="180"/>
      <c r="V32" s="179"/>
      <c r="W32" s="175" t="s">
        <v>1320</v>
      </c>
      <c r="X32" s="282"/>
      <c r="Y32" s="389"/>
      <c r="Z32" s="179"/>
      <c r="AA32" s="175" t="s">
        <v>1376</v>
      </c>
      <c r="AB32" s="180">
        <v>45167</v>
      </c>
      <c r="AC32" s="178" t="s">
        <v>1387</v>
      </c>
      <c r="AD32" s="453">
        <f t="shared" si="2"/>
        <v>27</v>
      </c>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6"/>
      <c r="BP32" s="196"/>
      <c r="BQ32" s="196"/>
      <c r="BR32" s="196"/>
      <c r="BS32" s="196"/>
      <c r="BT32" s="196"/>
      <c r="BU32" s="196"/>
      <c r="BV32" s="196"/>
      <c r="BW32" s="196"/>
      <c r="BX32" s="196"/>
      <c r="BY32" s="196"/>
      <c r="BZ32" s="196"/>
      <c r="CA32" s="196"/>
      <c r="CB32" s="196"/>
      <c r="CC32" s="196"/>
      <c r="CD32" s="196"/>
      <c r="CE32" s="196"/>
      <c r="CF32" s="196"/>
      <c r="CG32" s="196"/>
      <c r="CH32" s="196"/>
      <c r="CI32" s="196"/>
      <c r="CJ32" s="196"/>
      <c r="CK32" s="196"/>
      <c r="CL32" s="196"/>
      <c r="CM32" s="196"/>
      <c r="CN32" s="196"/>
      <c r="CO32" s="196"/>
      <c r="CP32" s="196"/>
      <c r="CQ32" s="196"/>
      <c r="CR32" s="196"/>
      <c r="CS32" s="196"/>
      <c r="CT32" s="196"/>
      <c r="CU32" s="196"/>
      <c r="CV32" s="196"/>
      <c r="CW32" s="196"/>
      <c r="CX32" s="196"/>
      <c r="CY32" s="196"/>
      <c r="CZ32" s="196"/>
      <c r="DA32" s="196"/>
      <c r="DB32" s="196"/>
      <c r="DC32" s="196"/>
      <c r="DD32" s="196"/>
      <c r="DE32" s="196"/>
      <c r="DF32" s="196"/>
      <c r="DG32" s="196"/>
      <c r="DH32" s="196"/>
      <c r="DI32" s="196"/>
      <c r="DJ32" s="196"/>
      <c r="DK32" s="196"/>
      <c r="DL32" s="196"/>
      <c r="DM32" s="196"/>
      <c r="DN32" s="196"/>
      <c r="DO32" s="196"/>
      <c r="DP32" s="196"/>
      <c r="DQ32" s="196"/>
      <c r="DR32" s="196"/>
      <c r="DS32" s="196"/>
      <c r="DT32" s="196"/>
      <c r="DU32" s="196"/>
      <c r="DV32" s="196"/>
      <c r="DW32" s="196"/>
      <c r="DX32" s="196"/>
      <c r="DY32" s="196"/>
      <c r="DZ32" s="196"/>
      <c r="EA32" s="196"/>
      <c r="EB32" s="196"/>
      <c r="EC32" s="196"/>
      <c r="ED32" s="196"/>
      <c r="EE32" s="196"/>
      <c r="EF32" s="196"/>
      <c r="EG32" s="196"/>
      <c r="EH32" s="196"/>
      <c r="EI32" s="196"/>
      <c r="EJ32" s="196"/>
      <c r="EK32" s="196"/>
      <c r="EL32" s="196"/>
      <c r="EM32" s="196"/>
      <c r="EN32" s="196"/>
      <c r="EO32" s="196"/>
      <c r="EP32" s="196"/>
      <c r="EQ32" s="196"/>
      <c r="ER32" s="196"/>
      <c r="ES32" s="196"/>
      <c r="ET32" s="196"/>
      <c r="EU32" s="196"/>
      <c r="EV32" s="196"/>
      <c r="EW32" s="196"/>
      <c r="EX32" s="196"/>
      <c r="EY32" s="196"/>
      <c r="EZ32" s="196"/>
      <c r="FA32" s="196"/>
      <c r="FB32" s="196"/>
      <c r="FC32" s="196"/>
      <c r="FD32" s="196"/>
      <c r="FE32" s="196"/>
      <c r="FF32" s="196"/>
      <c r="FG32" s="196"/>
      <c r="FH32" s="196"/>
      <c r="FI32" s="196"/>
      <c r="FJ32" s="196"/>
      <c r="FK32" s="196"/>
      <c r="FL32" s="196"/>
      <c r="FM32" s="196"/>
      <c r="FN32" s="196"/>
      <c r="FO32" s="196"/>
      <c r="FP32" s="196"/>
      <c r="FQ32" s="196"/>
      <c r="FR32" s="196"/>
      <c r="FS32" s="196"/>
      <c r="FT32" s="196"/>
      <c r="FU32" s="196"/>
      <c r="FV32" s="196"/>
      <c r="FW32" s="196"/>
      <c r="FX32" s="196"/>
      <c r="FY32" s="196"/>
      <c r="FZ32" s="196"/>
      <c r="GA32" s="196"/>
      <c r="GB32" s="196"/>
      <c r="GC32" s="196"/>
    </row>
    <row r="33" spans="1:185" s="197" customFormat="1" ht="178.5" customHeight="1" x14ac:dyDescent="0.25">
      <c r="A33" s="429" t="s">
        <v>32</v>
      </c>
      <c r="B33" s="434"/>
      <c r="C33" s="397">
        <v>44461</v>
      </c>
      <c r="D33" s="400" t="s">
        <v>33</v>
      </c>
      <c r="E33" s="179" t="s">
        <v>145</v>
      </c>
      <c r="F33" s="179" t="s">
        <v>142</v>
      </c>
      <c r="G33" s="175" t="s">
        <v>70</v>
      </c>
      <c r="H33" s="395" t="s">
        <v>1066</v>
      </c>
      <c r="I33" s="179" t="s">
        <v>71</v>
      </c>
      <c r="J33" s="179"/>
      <c r="K33" s="179" t="s">
        <v>38</v>
      </c>
      <c r="L33" s="175" t="s">
        <v>39</v>
      </c>
      <c r="M33" s="179" t="s">
        <v>146</v>
      </c>
      <c r="N33" s="397">
        <v>44531</v>
      </c>
      <c r="O33" s="397">
        <v>45015</v>
      </c>
      <c r="P33" s="452">
        <f t="shared" ca="1" si="0"/>
        <v>397</v>
      </c>
      <c r="Q33" s="322" t="str">
        <f t="shared" ca="1" si="1"/>
        <v>VENCIDA</v>
      </c>
      <c r="R33" s="179" t="s">
        <v>147</v>
      </c>
      <c r="S33" s="179" t="s">
        <v>42</v>
      </c>
      <c r="T33" s="392">
        <v>1</v>
      </c>
      <c r="U33" s="180"/>
      <c r="V33" s="179"/>
      <c r="W33" s="175" t="s">
        <v>1320</v>
      </c>
      <c r="X33" s="282"/>
      <c r="Y33" s="389"/>
      <c r="Z33" s="179"/>
      <c r="AA33" s="175" t="s">
        <v>44</v>
      </c>
      <c r="AB33" s="180"/>
      <c r="AC33" s="177" t="s">
        <v>1480</v>
      </c>
      <c r="AD33" s="453">
        <f t="shared" si="2"/>
        <v>28</v>
      </c>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c r="BA33" s="196"/>
      <c r="BB33" s="196"/>
      <c r="BC33" s="196"/>
      <c r="BD33" s="196"/>
      <c r="BE33" s="196"/>
      <c r="BF33" s="196"/>
      <c r="BG33" s="196"/>
      <c r="BH33" s="196"/>
      <c r="BI33" s="196"/>
      <c r="BJ33" s="196"/>
      <c r="BK33" s="196"/>
      <c r="BL33" s="196"/>
      <c r="BM33" s="196"/>
      <c r="BN33" s="196"/>
      <c r="BO33" s="196"/>
      <c r="BP33" s="196"/>
      <c r="BQ33" s="196"/>
      <c r="BR33" s="196"/>
      <c r="BS33" s="196"/>
      <c r="BT33" s="196"/>
      <c r="BU33" s="196"/>
      <c r="BV33" s="196"/>
      <c r="BW33" s="196"/>
      <c r="BX33" s="196"/>
      <c r="BY33" s="196"/>
      <c r="BZ33" s="196"/>
      <c r="CA33" s="196"/>
      <c r="CB33" s="196"/>
      <c r="CC33" s="196"/>
      <c r="CD33" s="196"/>
      <c r="CE33" s="196"/>
      <c r="CF33" s="196"/>
      <c r="CG33" s="196"/>
      <c r="CH33" s="196"/>
      <c r="CI33" s="196"/>
      <c r="CJ33" s="196"/>
      <c r="CK33" s="196"/>
      <c r="CL33" s="196"/>
      <c r="CM33" s="196"/>
      <c r="CN33" s="196"/>
      <c r="CO33" s="196"/>
      <c r="CP33" s="196"/>
      <c r="CQ33" s="196"/>
      <c r="CR33" s="196"/>
      <c r="CS33" s="196"/>
      <c r="CT33" s="196"/>
      <c r="CU33" s="196"/>
      <c r="CV33" s="196"/>
      <c r="CW33" s="196"/>
      <c r="CX33" s="196"/>
      <c r="CY33" s="196"/>
      <c r="CZ33" s="196"/>
      <c r="DA33" s="196"/>
      <c r="DB33" s="196"/>
      <c r="DC33" s="196"/>
      <c r="DD33" s="196"/>
      <c r="DE33" s="196"/>
      <c r="DF33" s="196"/>
      <c r="DG33" s="196"/>
      <c r="DH33" s="196"/>
      <c r="DI33" s="196"/>
      <c r="DJ33" s="196"/>
      <c r="DK33" s="196"/>
      <c r="DL33" s="196"/>
      <c r="DM33" s="196"/>
      <c r="DN33" s="196"/>
      <c r="DO33" s="196"/>
      <c r="DP33" s="196"/>
      <c r="DQ33" s="196"/>
      <c r="DR33" s="196"/>
      <c r="DS33" s="196"/>
      <c r="DT33" s="196"/>
      <c r="DU33" s="196"/>
      <c r="DV33" s="196"/>
      <c r="DW33" s="196"/>
      <c r="DX33" s="196"/>
      <c r="DY33" s="196"/>
      <c r="DZ33" s="196"/>
      <c r="EA33" s="196"/>
      <c r="EB33" s="196"/>
      <c r="EC33" s="196"/>
      <c r="ED33" s="196"/>
      <c r="EE33" s="196"/>
      <c r="EF33" s="196"/>
      <c r="EG33" s="196"/>
      <c r="EH33" s="196"/>
      <c r="EI33" s="196"/>
      <c r="EJ33" s="196"/>
      <c r="EK33" s="196"/>
      <c r="EL33" s="196"/>
      <c r="EM33" s="196"/>
      <c r="EN33" s="196"/>
      <c r="EO33" s="196"/>
      <c r="EP33" s="196"/>
      <c r="EQ33" s="196"/>
      <c r="ER33" s="196"/>
      <c r="ES33" s="196"/>
      <c r="ET33" s="196"/>
      <c r="EU33" s="196"/>
      <c r="EV33" s="196"/>
      <c r="EW33" s="196"/>
      <c r="EX33" s="196"/>
      <c r="EY33" s="196"/>
      <c r="EZ33" s="196"/>
      <c r="FA33" s="196"/>
      <c r="FB33" s="196"/>
      <c r="FC33" s="196"/>
      <c r="FD33" s="196"/>
      <c r="FE33" s="196"/>
      <c r="FF33" s="196"/>
      <c r="FG33" s="196"/>
      <c r="FH33" s="196"/>
      <c r="FI33" s="196"/>
      <c r="FJ33" s="196"/>
      <c r="FK33" s="196"/>
      <c r="FL33" s="196"/>
      <c r="FM33" s="196"/>
      <c r="FN33" s="196"/>
      <c r="FO33" s="196"/>
      <c r="FP33" s="196"/>
      <c r="FQ33" s="196"/>
      <c r="FR33" s="196"/>
      <c r="FS33" s="196"/>
      <c r="FT33" s="196"/>
      <c r="FU33" s="196"/>
      <c r="FV33" s="196"/>
      <c r="FW33" s="196"/>
      <c r="FX33" s="196"/>
      <c r="FY33" s="196"/>
      <c r="FZ33" s="196"/>
      <c r="GA33" s="196"/>
      <c r="GB33" s="196"/>
      <c r="GC33" s="196"/>
    </row>
    <row r="34" spans="1:185" s="197" customFormat="1" ht="178.5" customHeight="1" x14ac:dyDescent="0.25">
      <c r="A34" s="429" t="s">
        <v>148</v>
      </c>
      <c r="B34" s="434">
        <v>525</v>
      </c>
      <c r="C34" s="397">
        <v>44461</v>
      </c>
      <c r="D34" s="400" t="s">
        <v>33</v>
      </c>
      <c r="E34" s="179" t="s">
        <v>149</v>
      </c>
      <c r="F34" s="179" t="s">
        <v>150</v>
      </c>
      <c r="G34" s="175" t="s">
        <v>70</v>
      </c>
      <c r="H34" s="395" t="s">
        <v>1094</v>
      </c>
      <c r="I34" s="179" t="s">
        <v>151</v>
      </c>
      <c r="J34" s="179"/>
      <c r="K34" s="179" t="s">
        <v>38</v>
      </c>
      <c r="L34" s="175" t="s">
        <v>39</v>
      </c>
      <c r="M34" s="179" t="s">
        <v>152</v>
      </c>
      <c r="N34" s="397">
        <v>44531</v>
      </c>
      <c r="O34" s="397">
        <v>44895</v>
      </c>
      <c r="P34" s="452">
        <f t="shared" ca="1" si="0"/>
        <v>517</v>
      </c>
      <c r="Q34" s="322" t="str">
        <f t="shared" ca="1" si="1"/>
        <v>VENCIDA</v>
      </c>
      <c r="R34" s="179" t="s">
        <v>153</v>
      </c>
      <c r="S34" s="179" t="s">
        <v>42</v>
      </c>
      <c r="T34" s="392">
        <v>29</v>
      </c>
      <c r="U34" s="180"/>
      <c r="V34" s="179"/>
      <c r="W34" s="175" t="s">
        <v>86</v>
      </c>
      <c r="X34" s="282" t="s">
        <v>1320</v>
      </c>
      <c r="Y34" s="389"/>
      <c r="Z34" s="179"/>
      <c r="AA34" s="175" t="s">
        <v>44</v>
      </c>
      <c r="AB34" s="180"/>
      <c r="AC34" s="181" t="s">
        <v>1470</v>
      </c>
      <c r="AD34" s="453">
        <f t="shared" si="2"/>
        <v>29</v>
      </c>
      <c r="AE34" s="196"/>
      <c r="AF34" s="196"/>
      <c r="AG34" s="196"/>
      <c r="AH34" s="196"/>
      <c r="AI34" s="196"/>
      <c r="AJ34" s="196"/>
      <c r="AK34" s="196"/>
      <c r="AL34" s="196"/>
      <c r="AM34" s="196"/>
      <c r="AN34" s="196"/>
      <c r="AO34" s="196"/>
      <c r="AP34" s="196"/>
      <c r="AQ34" s="196"/>
      <c r="AR34" s="196"/>
      <c r="AS34" s="196"/>
      <c r="AT34" s="196"/>
      <c r="AU34" s="196"/>
      <c r="AV34" s="196"/>
      <c r="AW34" s="196"/>
      <c r="AX34" s="196"/>
      <c r="AY34" s="196"/>
      <c r="AZ34" s="196"/>
      <c r="BA34" s="196"/>
      <c r="BB34" s="196"/>
      <c r="BC34" s="196"/>
      <c r="BD34" s="196"/>
      <c r="BE34" s="196"/>
      <c r="BF34" s="196"/>
      <c r="BG34" s="196"/>
      <c r="BH34" s="196"/>
      <c r="BI34" s="196"/>
      <c r="BJ34" s="196"/>
      <c r="BK34" s="196"/>
      <c r="BL34" s="196"/>
      <c r="BM34" s="196"/>
      <c r="BN34" s="196"/>
      <c r="BO34" s="196"/>
      <c r="BP34" s="196"/>
      <c r="BQ34" s="196"/>
      <c r="BR34" s="196"/>
      <c r="BS34" s="196"/>
      <c r="BT34" s="196"/>
      <c r="BU34" s="196"/>
      <c r="BV34" s="196"/>
      <c r="BW34" s="196"/>
      <c r="BX34" s="196"/>
      <c r="BY34" s="196"/>
      <c r="BZ34" s="196"/>
      <c r="CA34" s="196"/>
      <c r="CB34" s="196"/>
      <c r="CC34" s="196"/>
      <c r="CD34" s="196"/>
      <c r="CE34" s="196"/>
      <c r="CF34" s="196"/>
      <c r="CG34" s="196"/>
      <c r="CH34" s="196"/>
      <c r="CI34" s="196"/>
      <c r="CJ34" s="196"/>
      <c r="CK34" s="196"/>
      <c r="CL34" s="196"/>
      <c r="CM34" s="196"/>
      <c r="CN34" s="196"/>
      <c r="CO34" s="196"/>
      <c r="CP34" s="196"/>
      <c r="CQ34" s="196"/>
      <c r="CR34" s="196"/>
      <c r="CS34" s="196"/>
      <c r="CT34" s="196"/>
      <c r="CU34" s="196"/>
      <c r="CV34" s="196"/>
      <c r="CW34" s="196"/>
      <c r="CX34" s="196"/>
      <c r="CY34" s="196"/>
      <c r="CZ34" s="196"/>
      <c r="DA34" s="196"/>
      <c r="DB34" s="196"/>
      <c r="DC34" s="196"/>
      <c r="DD34" s="196"/>
      <c r="DE34" s="196"/>
      <c r="DF34" s="196"/>
      <c r="DG34" s="196"/>
      <c r="DH34" s="196"/>
      <c r="DI34" s="196"/>
      <c r="DJ34" s="196"/>
      <c r="DK34" s="196"/>
      <c r="DL34" s="196"/>
      <c r="DM34" s="196"/>
      <c r="DN34" s="196"/>
      <c r="DO34" s="196"/>
      <c r="DP34" s="196"/>
      <c r="DQ34" s="196"/>
      <c r="DR34" s="196"/>
      <c r="DS34" s="196"/>
      <c r="DT34" s="196"/>
      <c r="DU34" s="196"/>
      <c r="DV34" s="196"/>
      <c r="DW34" s="196"/>
      <c r="DX34" s="196"/>
      <c r="DY34" s="196"/>
      <c r="DZ34" s="196"/>
      <c r="EA34" s="196"/>
      <c r="EB34" s="196"/>
      <c r="EC34" s="196"/>
      <c r="ED34" s="196"/>
      <c r="EE34" s="196"/>
      <c r="EF34" s="196"/>
      <c r="EG34" s="196"/>
      <c r="EH34" s="196"/>
      <c r="EI34" s="196"/>
      <c r="EJ34" s="196"/>
      <c r="EK34" s="196"/>
      <c r="EL34" s="196"/>
      <c r="EM34" s="196"/>
      <c r="EN34" s="196"/>
      <c r="EO34" s="196"/>
      <c r="EP34" s="196"/>
      <c r="EQ34" s="196"/>
      <c r="ER34" s="196"/>
      <c r="ES34" s="196"/>
      <c r="ET34" s="196"/>
      <c r="EU34" s="196"/>
      <c r="EV34" s="196"/>
      <c r="EW34" s="196"/>
      <c r="EX34" s="196"/>
      <c r="EY34" s="196"/>
      <c r="EZ34" s="196"/>
      <c r="FA34" s="196"/>
      <c r="FB34" s="196"/>
      <c r="FC34" s="196"/>
      <c r="FD34" s="196"/>
      <c r="FE34" s="196"/>
      <c r="FF34" s="196"/>
      <c r="FG34" s="196"/>
      <c r="FH34" s="196"/>
      <c r="FI34" s="196"/>
      <c r="FJ34" s="196"/>
      <c r="FK34" s="196"/>
      <c r="FL34" s="196"/>
      <c r="FM34" s="196"/>
      <c r="FN34" s="196"/>
      <c r="FO34" s="196"/>
      <c r="FP34" s="196"/>
      <c r="FQ34" s="196"/>
      <c r="FR34" s="196"/>
      <c r="FS34" s="196"/>
      <c r="FT34" s="196"/>
      <c r="FU34" s="196"/>
      <c r="FV34" s="196"/>
      <c r="FW34" s="196"/>
      <c r="FX34" s="196"/>
      <c r="FY34" s="196"/>
      <c r="FZ34" s="196"/>
      <c r="GA34" s="196"/>
      <c r="GB34" s="196"/>
      <c r="GC34" s="196"/>
    </row>
    <row r="35" spans="1:185" s="197" customFormat="1" ht="178.5" customHeight="1" x14ac:dyDescent="0.25">
      <c r="A35" s="429" t="s">
        <v>32</v>
      </c>
      <c r="B35" s="434"/>
      <c r="C35" s="397">
        <v>44461</v>
      </c>
      <c r="D35" s="400" t="s">
        <v>33</v>
      </c>
      <c r="E35" s="179" t="s">
        <v>154</v>
      </c>
      <c r="F35" s="179" t="s">
        <v>155</v>
      </c>
      <c r="G35" s="175" t="s">
        <v>70</v>
      </c>
      <c r="H35" s="395" t="s">
        <v>1066</v>
      </c>
      <c r="I35" s="179" t="s">
        <v>71</v>
      </c>
      <c r="J35" s="179"/>
      <c r="K35" s="179" t="s">
        <v>38</v>
      </c>
      <c r="L35" s="179" t="s">
        <v>48</v>
      </c>
      <c r="M35" s="179" t="s">
        <v>156</v>
      </c>
      <c r="N35" s="397">
        <v>44515</v>
      </c>
      <c r="O35" s="397">
        <v>45015</v>
      </c>
      <c r="P35" s="452">
        <f t="shared" ca="1" si="0"/>
        <v>397</v>
      </c>
      <c r="Q35" s="322" t="str">
        <f t="shared" ca="1" si="1"/>
        <v>VENCIDA</v>
      </c>
      <c r="R35" s="179" t="s">
        <v>157</v>
      </c>
      <c r="S35" s="179" t="s">
        <v>42</v>
      </c>
      <c r="T35" s="392">
        <v>1</v>
      </c>
      <c r="U35" s="180"/>
      <c r="V35" s="179"/>
      <c r="W35" s="175" t="s">
        <v>1320</v>
      </c>
      <c r="X35" s="281"/>
      <c r="Y35" s="391"/>
      <c r="Z35" s="179"/>
      <c r="AA35" s="175" t="s">
        <v>44</v>
      </c>
      <c r="AB35" s="180"/>
      <c r="AC35" s="181" t="s">
        <v>1481</v>
      </c>
      <c r="AD35" s="453">
        <f t="shared" si="2"/>
        <v>30</v>
      </c>
      <c r="AE35" s="196"/>
      <c r="AF35" s="196"/>
      <c r="AG35" s="196"/>
      <c r="AH35" s="196"/>
      <c r="AI35" s="196"/>
      <c r="AJ35" s="196"/>
      <c r="AK35" s="196"/>
      <c r="AL35" s="196"/>
      <c r="AM35" s="196"/>
      <c r="AN35" s="196"/>
      <c r="AO35" s="196"/>
      <c r="AP35" s="196"/>
      <c r="AQ35" s="196"/>
      <c r="AR35" s="196"/>
      <c r="AS35" s="196"/>
      <c r="AT35" s="196"/>
      <c r="AU35" s="196"/>
      <c r="AV35" s="196"/>
      <c r="AW35" s="196"/>
      <c r="AX35" s="196"/>
      <c r="AY35" s="196"/>
      <c r="AZ35" s="196"/>
      <c r="BA35" s="196"/>
      <c r="BB35" s="196"/>
      <c r="BC35" s="196"/>
      <c r="BD35" s="196"/>
      <c r="BE35" s="196"/>
      <c r="BF35" s="196"/>
      <c r="BG35" s="196"/>
      <c r="BH35" s="196"/>
      <c r="BI35" s="196"/>
      <c r="BJ35" s="196"/>
      <c r="BK35" s="196"/>
      <c r="BL35" s="196"/>
      <c r="BM35" s="196"/>
      <c r="BN35" s="196"/>
      <c r="BO35" s="196"/>
      <c r="BP35" s="196"/>
      <c r="BQ35" s="196"/>
      <c r="BR35" s="196"/>
      <c r="BS35" s="196"/>
      <c r="BT35" s="196"/>
      <c r="BU35" s="196"/>
      <c r="BV35" s="196"/>
      <c r="BW35" s="196"/>
      <c r="BX35" s="196"/>
      <c r="BY35" s="196"/>
      <c r="BZ35" s="196"/>
      <c r="CA35" s="196"/>
      <c r="CB35" s="196"/>
      <c r="CC35" s="196"/>
      <c r="CD35" s="196"/>
      <c r="CE35" s="196"/>
      <c r="CF35" s="196"/>
      <c r="CG35" s="196"/>
      <c r="CH35" s="196"/>
      <c r="CI35" s="196"/>
      <c r="CJ35" s="196"/>
      <c r="CK35" s="196"/>
      <c r="CL35" s="196"/>
      <c r="CM35" s="196"/>
      <c r="CN35" s="196"/>
      <c r="CO35" s="196"/>
      <c r="CP35" s="196"/>
      <c r="CQ35" s="196"/>
      <c r="CR35" s="196"/>
      <c r="CS35" s="196"/>
      <c r="CT35" s="196"/>
      <c r="CU35" s="196"/>
      <c r="CV35" s="196"/>
      <c r="CW35" s="196"/>
      <c r="CX35" s="196"/>
      <c r="CY35" s="196"/>
      <c r="CZ35" s="196"/>
      <c r="DA35" s="196"/>
      <c r="DB35" s="196"/>
      <c r="DC35" s="196"/>
      <c r="DD35" s="196"/>
      <c r="DE35" s="196"/>
      <c r="DF35" s="196"/>
      <c r="DG35" s="196"/>
      <c r="DH35" s="196"/>
      <c r="DI35" s="196"/>
      <c r="DJ35" s="196"/>
      <c r="DK35" s="196"/>
      <c r="DL35" s="196"/>
      <c r="DM35" s="196"/>
      <c r="DN35" s="196"/>
      <c r="DO35" s="196"/>
      <c r="DP35" s="196"/>
      <c r="DQ35" s="196"/>
      <c r="DR35" s="196"/>
      <c r="DS35" s="196"/>
      <c r="DT35" s="196"/>
      <c r="DU35" s="196"/>
      <c r="DV35" s="196"/>
      <c r="DW35" s="196"/>
      <c r="DX35" s="196"/>
      <c r="DY35" s="196"/>
      <c r="DZ35" s="196"/>
      <c r="EA35" s="196"/>
      <c r="EB35" s="196"/>
      <c r="EC35" s="196"/>
      <c r="ED35" s="196"/>
      <c r="EE35" s="196"/>
      <c r="EF35" s="196"/>
      <c r="EG35" s="196"/>
      <c r="EH35" s="196"/>
      <c r="EI35" s="196"/>
      <c r="EJ35" s="196"/>
      <c r="EK35" s="196"/>
      <c r="EL35" s="196"/>
      <c r="EM35" s="196"/>
      <c r="EN35" s="196"/>
      <c r="EO35" s="196"/>
      <c r="EP35" s="196"/>
      <c r="EQ35" s="196"/>
      <c r="ER35" s="196"/>
      <c r="ES35" s="196"/>
      <c r="ET35" s="196"/>
      <c r="EU35" s="196"/>
      <c r="EV35" s="196"/>
      <c r="EW35" s="196"/>
      <c r="EX35" s="196"/>
      <c r="EY35" s="196"/>
      <c r="EZ35" s="196"/>
      <c r="FA35" s="196"/>
      <c r="FB35" s="196"/>
      <c r="FC35" s="196"/>
      <c r="FD35" s="196"/>
      <c r="FE35" s="196"/>
      <c r="FF35" s="196"/>
      <c r="FG35" s="196"/>
      <c r="FH35" s="196"/>
      <c r="FI35" s="196"/>
      <c r="FJ35" s="196"/>
      <c r="FK35" s="196"/>
      <c r="FL35" s="196"/>
      <c r="FM35" s="196"/>
      <c r="FN35" s="196"/>
      <c r="FO35" s="196"/>
      <c r="FP35" s="196"/>
      <c r="FQ35" s="196"/>
      <c r="FR35" s="196"/>
      <c r="FS35" s="196"/>
      <c r="FT35" s="196"/>
      <c r="FU35" s="196"/>
      <c r="FV35" s="196"/>
      <c r="FW35" s="196"/>
      <c r="FX35" s="196"/>
      <c r="FY35" s="196"/>
      <c r="FZ35" s="196"/>
      <c r="GA35" s="196"/>
      <c r="GB35" s="196"/>
      <c r="GC35" s="196"/>
    </row>
    <row r="36" spans="1:185" s="197" customFormat="1" ht="178.5" customHeight="1" x14ac:dyDescent="0.25">
      <c r="A36" s="429" t="s">
        <v>32</v>
      </c>
      <c r="B36" s="434"/>
      <c r="C36" s="397">
        <v>44461</v>
      </c>
      <c r="D36" s="400" t="s">
        <v>33</v>
      </c>
      <c r="E36" s="179" t="s">
        <v>154</v>
      </c>
      <c r="F36" s="179" t="s">
        <v>155</v>
      </c>
      <c r="G36" s="175" t="s">
        <v>70</v>
      </c>
      <c r="H36" s="395" t="s">
        <v>1066</v>
      </c>
      <c r="I36" s="179" t="s">
        <v>71</v>
      </c>
      <c r="J36" s="179"/>
      <c r="K36" s="179" t="s">
        <v>38</v>
      </c>
      <c r="L36" s="175" t="s">
        <v>39</v>
      </c>
      <c r="M36" s="179" t="s">
        <v>158</v>
      </c>
      <c r="N36" s="397">
        <v>44515</v>
      </c>
      <c r="O36" s="397">
        <v>45015</v>
      </c>
      <c r="P36" s="452">
        <f t="shared" ca="1" si="0"/>
        <v>397</v>
      </c>
      <c r="Q36" s="322" t="str">
        <f t="shared" ca="1" si="1"/>
        <v>VENCIDA</v>
      </c>
      <c r="R36" s="179" t="s">
        <v>159</v>
      </c>
      <c r="S36" s="179" t="s">
        <v>42</v>
      </c>
      <c r="T36" s="392">
        <v>1</v>
      </c>
      <c r="U36" s="180"/>
      <c r="V36" s="179"/>
      <c r="W36" s="175" t="s">
        <v>1320</v>
      </c>
      <c r="X36" s="281"/>
      <c r="Y36" s="391"/>
      <c r="Z36" s="179"/>
      <c r="AA36" s="175" t="s">
        <v>44</v>
      </c>
      <c r="AB36" s="180"/>
      <c r="AC36" s="181" t="s">
        <v>1481</v>
      </c>
      <c r="AD36" s="453">
        <f t="shared" si="2"/>
        <v>31</v>
      </c>
      <c r="AE36" s="196"/>
      <c r="AF36" s="196"/>
      <c r="AG36" s="196"/>
      <c r="AH36" s="196"/>
      <c r="AI36" s="196"/>
      <c r="AJ36" s="196"/>
      <c r="AK36" s="196"/>
      <c r="AL36" s="196"/>
      <c r="AM36" s="196"/>
      <c r="AN36" s="196"/>
      <c r="AO36" s="196"/>
      <c r="AP36" s="196"/>
      <c r="AQ36" s="196"/>
      <c r="AR36" s="196"/>
      <c r="AS36" s="196"/>
      <c r="AT36" s="196"/>
      <c r="AU36" s="196"/>
      <c r="AV36" s="196"/>
      <c r="AW36" s="196"/>
      <c r="AX36" s="196"/>
      <c r="AY36" s="196"/>
      <c r="AZ36" s="196"/>
      <c r="BA36" s="196"/>
      <c r="BB36" s="196"/>
      <c r="BC36" s="196"/>
      <c r="BD36" s="196"/>
      <c r="BE36" s="196"/>
      <c r="BF36" s="196"/>
      <c r="BG36" s="196"/>
      <c r="BH36" s="196"/>
      <c r="BI36" s="196"/>
      <c r="BJ36" s="196"/>
      <c r="BK36" s="196"/>
      <c r="BL36" s="196"/>
      <c r="BM36" s="196"/>
      <c r="BN36" s="196"/>
      <c r="BO36" s="196"/>
      <c r="BP36" s="196"/>
      <c r="BQ36" s="196"/>
      <c r="BR36" s="196"/>
      <c r="BS36" s="196"/>
      <c r="BT36" s="196"/>
      <c r="BU36" s="196"/>
      <c r="BV36" s="196"/>
      <c r="BW36" s="196"/>
      <c r="BX36" s="196"/>
      <c r="BY36" s="196"/>
      <c r="BZ36" s="196"/>
      <c r="CA36" s="196"/>
      <c r="CB36" s="196"/>
      <c r="CC36" s="196"/>
      <c r="CD36" s="196"/>
      <c r="CE36" s="196"/>
      <c r="CF36" s="196"/>
      <c r="CG36" s="196"/>
      <c r="CH36" s="196"/>
      <c r="CI36" s="196"/>
      <c r="CJ36" s="196"/>
      <c r="CK36" s="196"/>
      <c r="CL36" s="196"/>
      <c r="CM36" s="196"/>
      <c r="CN36" s="196"/>
      <c r="CO36" s="196"/>
      <c r="CP36" s="196"/>
      <c r="CQ36" s="196"/>
      <c r="CR36" s="196"/>
      <c r="CS36" s="196"/>
      <c r="CT36" s="196"/>
      <c r="CU36" s="196"/>
      <c r="CV36" s="196"/>
      <c r="CW36" s="196"/>
      <c r="CX36" s="196"/>
      <c r="CY36" s="196"/>
      <c r="CZ36" s="196"/>
      <c r="DA36" s="196"/>
      <c r="DB36" s="196"/>
      <c r="DC36" s="196"/>
      <c r="DD36" s="196"/>
      <c r="DE36" s="196"/>
      <c r="DF36" s="196"/>
      <c r="DG36" s="196"/>
      <c r="DH36" s="196"/>
      <c r="DI36" s="196"/>
      <c r="DJ36" s="196"/>
      <c r="DK36" s="196"/>
      <c r="DL36" s="196"/>
      <c r="DM36" s="196"/>
      <c r="DN36" s="196"/>
      <c r="DO36" s="196"/>
      <c r="DP36" s="196"/>
      <c r="DQ36" s="196"/>
      <c r="DR36" s="196"/>
      <c r="DS36" s="196"/>
      <c r="DT36" s="196"/>
      <c r="DU36" s="196"/>
      <c r="DV36" s="196"/>
      <c r="DW36" s="196"/>
      <c r="DX36" s="196"/>
      <c r="DY36" s="196"/>
      <c r="DZ36" s="196"/>
      <c r="EA36" s="196"/>
      <c r="EB36" s="196"/>
      <c r="EC36" s="196"/>
      <c r="ED36" s="196"/>
      <c r="EE36" s="196"/>
      <c r="EF36" s="196"/>
      <c r="EG36" s="196"/>
      <c r="EH36" s="196"/>
      <c r="EI36" s="196"/>
      <c r="EJ36" s="196"/>
      <c r="EK36" s="196"/>
      <c r="EL36" s="196"/>
      <c r="EM36" s="196"/>
      <c r="EN36" s="196"/>
      <c r="EO36" s="196"/>
      <c r="EP36" s="196"/>
      <c r="EQ36" s="196"/>
      <c r="ER36" s="196"/>
      <c r="ES36" s="196"/>
      <c r="ET36" s="196"/>
      <c r="EU36" s="196"/>
      <c r="EV36" s="196"/>
      <c r="EW36" s="196"/>
      <c r="EX36" s="196"/>
      <c r="EY36" s="196"/>
      <c r="EZ36" s="196"/>
      <c r="FA36" s="196"/>
      <c r="FB36" s="196"/>
      <c r="FC36" s="196"/>
      <c r="FD36" s="196"/>
      <c r="FE36" s="196"/>
      <c r="FF36" s="196"/>
      <c r="FG36" s="196"/>
      <c r="FH36" s="196"/>
      <c r="FI36" s="196"/>
      <c r="FJ36" s="196"/>
      <c r="FK36" s="196"/>
      <c r="FL36" s="196"/>
      <c r="FM36" s="196"/>
      <c r="FN36" s="196"/>
      <c r="FO36" s="196"/>
      <c r="FP36" s="196"/>
      <c r="FQ36" s="196"/>
      <c r="FR36" s="196"/>
      <c r="FS36" s="196"/>
      <c r="FT36" s="196"/>
      <c r="FU36" s="196"/>
      <c r="FV36" s="196"/>
      <c r="FW36" s="196"/>
      <c r="FX36" s="196"/>
      <c r="FY36" s="196"/>
      <c r="FZ36" s="196"/>
      <c r="GA36" s="196"/>
      <c r="GB36" s="196"/>
      <c r="GC36" s="196"/>
    </row>
    <row r="37" spans="1:185" s="197" customFormat="1" ht="178.5" customHeight="1" x14ac:dyDescent="0.25">
      <c r="A37" s="429" t="s">
        <v>32</v>
      </c>
      <c r="B37" s="434">
        <v>531</v>
      </c>
      <c r="C37" s="397">
        <v>44461</v>
      </c>
      <c r="D37" s="400" t="s">
        <v>33</v>
      </c>
      <c r="E37" s="179" t="s">
        <v>160</v>
      </c>
      <c r="F37" s="179" t="s">
        <v>161</v>
      </c>
      <c r="G37" s="175" t="s">
        <v>70</v>
      </c>
      <c r="H37" s="395" t="s">
        <v>1066</v>
      </c>
      <c r="I37" s="179" t="s">
        <v>71</v>
      </c>
      <c r="J37" s="179"/>
      <c r="K37" s="179" t="s">
        <v>38</v>
      </c>
      <c r="L37" s="175" t="s">
        <v>39</v>
      </c>
      <c r="M37" s="179" t="s">
        <v>162</v>
      </c>
      <c r="N37" s="397">
        <v>44531</v>
      </c>
      <c r="O37" s="397">
        <v>45015</v>
      </c>
      <c r="P37" s="452" t="str">
        <f t="shared" ca="1" si="0"/>
        <v>CERRADA</v>
      </c>
      <c r="Q37" s="322" t="str">
        <f t="shared" ca="1" si="1"/>
        <v>CERRADA</v>
      </c>
      <c r="R37" s="179" t="s">
        <v>163</v>
      </c>
      <c r="S37" s="179" t="s">
        <v>42</v>
      </c>
      <c r="T37" s="392">
        <v>84</v>
      </c>
      <c r="U37" s="180"/>
      <c r="V37" s="179"/>
      <c r="W37" s="175" t="s">
        <v>1320</v>
      </c>
      <c r="X37" s="281"/>
      <c r="Y37" s="391"/>
      <c r="Z37" s="179"/>
      <c r="AA37" s="175" t="s">
        <v>1376</v>
      </c>
      <c r="AB37" s="180">
        <v>45167</v>
      </c>
      <c r="AC37" s="181" t="s">
        <v>1388</v>
      </c>
      <c r="AD37" s="453">
        <f t="shared" si="2"/>
        <v>32</v>
      </c>
      <c r="AE37" s="196"/>
      <c r="AF37" s="196"/>
      <c r="AG37" s="196"/>
      <c r="AH37" s="196"/>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196"/>
      <c r="BN37" s="196"/>
      <c r="BO37" s="196"/>
      <c r="BP37" s="196"/>
      <c r="BQ37" s="196"/>
      <c r="BR37" s="196"/>
      <c r="BS37" s="196"/>
      <c r="BT37" s="196"/>
      <c r="BU37" s="196"/>
      <c r="BV37" s="196"/>
      <c r="BW37" s="196"/>
      <c r="BX37" s="196"/>
      <c r="BY37" s="196"/>
      <c r="BZ37" s="196"/>
      <c r="CA37" s="196"/>
      <c r="CB37" s="196"/>
      <c r="CC37" s="196"/>
      <c r="CD37" s="196"/>
      <c r="CE37" s="196"/>
      <c r="CF37" s="196"/>
      <c r="CG37" s="196"/>
      <c r="CH37" s="196"/>
      <c r="CI37" s="196"/>
      <c r="CJ37" s="196"/>
      <c r="CK37" s="196"/>
      <c r="CL37" s="196"/>
      <c r="CM37" s="196"/>
      <c r="CN37" s="196"/>
      <c r="CO37" s="196"/>
      <c r="CP37" s="196"/>
      <c r="CQ37" s="196"/>
      <c r="CR37" s="196"/>
      <c r="CS37" s="196"/>
      <c r="CT37" s="196"/>
      <c r="CU37" s="196"/>
      <c r="CV37" s="196"/>
      <c r="CW37" s="196"/>
      <c r="CX37" s="196"/>
      <c r="CY37" s="196"/>
      <c r="CZ37" s="196"/>
      <c r="DA37" s="196"/>
      <c r="DB37" s="196"/>
      <c r="DC37" s="196"/>
      <c r="DD37" s="196"/>
      <c r="DE37" s="196"/>
      <c r="DF37" s="196"/>
      <c r="DG37" s="196"/>
      <c r="DH37" s="196"/>
      <c r="DI37" s="196"/>
      <c r="DJ37" s="196"/>
      <c r="DK37" s="196"/>
      <c r="DL37" s="196"/>
      <c r="DM37" s="196"/>
      <c r="DN37" s="196"/>
      <c r="DO37" s="196"/>
      <c r="DP37" s="196"/>
      <c r="DQ37" s="196"/>
      <c r="DR37" s="196"/>
      <c r="DS37" s="196"/>
      <c r="DT37" s="196"/>
      <c r="DU37" s="196"/>
      <c r="DV37" s="196"/>
      <c r="DW37" s="196"/>
      <c r="DX37" s="196"/>
      <c r="DY37" s="196"/>
      <c r="DZ37" s="196"/>
      <c r="EA37" s="196"/>
      <c r="EB37" s="196"/>
      <c r="EC37" s="196"/>
      <c r="ED37" s="196"/>
      <c r="EE37" s="196"/>
      <c r="EF37" s="196"/>
      <c r="EG37" s="196"/>
      <c r="EH37" s="196"/>
      <c r="EI37" s="196"/>
      <c r="EJ37" s="196"/>
      <c r="EK37" s="196"/>
      <c r="EL37" s="196"/>
      <c r="EM37" s="196"/>
      <c r="EN37" s="196"/>
      <c r="EO37" s="196"/>
      <c r="EP37" s="196"/>
      <c r="EQ37" s="196"/>
      <c r="ER37" s="196"/>
      <c r="ES37" s="196"/>
      <c r="ET37" s="196"/>
      <c r="EU37" s="196"/>
      <c r="EV37" s="196"/>
      <c r="EW37" s="196"/>
      <c r="EX37" s="196"/>
      <c r="EY37" s="196"/>
      <c r="EZ37" s="196"/>
      <c r="FA37" s="196"/>
      <c r="FB37" s="196"/>
      <c r="FC37" s="196"/>
      <c r="FD37" s="196"/>
      <c r="FE37" s="196"/>
      <c r="FF37" s="196"/>
      <c r="FG37" s="196"/>
      <c r="FH37" s="196"/>
      <c r="FI37" s="196"/>
      <c r="FJ37" s="196"/>
      <c r="FK37" s="196"/>
      <c r="FL37" s="196"/>
      <c r="FM37" s="196"/>
      <c r="FN37" s="196"/>
      <c r="FO37" s="196"/>
      <c r="FP37" s="196"/>
      <c r="FQ37" s="196"/>
      <c r="FR37" s="196"/>
      <c r="FS37" s="196"/>
      <c r="FT37" s="196"/>
      <c r="FU37" s="196"/>
      <c r="FV37" s="196"/>
      <c r="FW37" s="196"/>
      <c r="FX37" s="196"/>
      <c r="FY37" s="196"/>
      <c r="FZ37" s="196"/>
      <c r="GA37" s="196"/>
      <c r="GB37" s="196"/>
      <c r="GC37" s="196"/>
    </row>
    <row r="38" spans="1:185" s="197" customFormat="1" ht="178.5" customHeight="1" x14ac:dyDescent="0.25">
      <c r="A38" s="429" t="s">
        <v>32</v>
      </c>
      <c r="B38" s="434">
        <v>534</v>
      </c>
      <c r="C38" s="397">
        <v>44461</v>
      </c>
      <c r="D38" s="400" t="s">
        <v>33</v>
      </c>
      <c r="E38" s="179" t="s">
        <v>164</v>
      </c>
      <c r="F38" s="179" t="s">
        <v>165</v>
      </c>
      <c r="G38" s="175" t="s">
        <v>70</v>
      </c>
      <c r="H38" s="395" t="s">
        <v>1066</v>
      </c>
      <c r="I38" s="179" t="s">
        <v>71</v>
      </c>
      <c r="J38" s="179"/>
      <c r="K38" s="179" t="s">
        <v>38</v>
      </c>
      <c r="L38" s="175" t="s">
        <v>39</v>
      </c>
      <c r="M38" s="179" t="s">
        <v>166</v>
      </c>
      <c r="N38" s="397">
        <v>44531</v>
      </c>
      <c r="O38" s="397">
        <v>45015</v>
      </c>
      <c r="P38" s="452" t="str">
        <f t="shared" ca="1" si="0"/>
        <v>CERRADA</v>
      </c>
      <c r="Q38" s="322" t="str">
        <f t="shared" ca="1" si="1"/>
        <v>CERRADA</v>
      </c>
      <c r="R38" s="179" t="s">
        <v>167</v>
      </c>
      <c r="S38" s="179" t="s">
        <v>42</v>
      </c>
      <c r="T38" s="392">
        <v>1</v>
      </c>
      <c r="U38" s="180"/>
      <c r="V38" s="179"/>
      <c r="W38" s="175" t="s">
        <v>1320</v>
      </c>
      <c r="X38" s="281"/>
      <c r="Y38" s="391"/>
      <c r="Z38" s="179"/>
      <c r="AA38" s="175" t="s">
        <v>1376</v>
      </c>
      <c r="AB38" s="180">
        <v>45167</v>
      </c>
      <c r="AC38" s="181" t="s">
        <v>1389</v>
      </c>
      <c r="AD38" s="453">
        <f t="shared" si="2"/>
        <v>33</v>
      </c>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c r="BR38" s="196"/>
      <c r="BS38" s="196"/>
      <c r="BT38" s="196"/>
      <c r="BU38" s="196"/>
      <c r="BV38" s="196"/>
      <c r="BW38" s="196"/>
      <c r="BX38" s="196"/>
      <c r="BY38" s="196"/>
      <c r="BZ38" s="196"/>
      <c r="CA38" s="196"/>
      <c r="CB38" s="196"/>
      <c r="CC38" s="196"/>
      <c r="CD38" s="196"/>
      <c r="CE38" s="196"/>
      <c r="CF38" s="196"/>
      <c r="CG38" s="196"/>
      <c r="CH38" s="196"/>
      <c r="CI38" s="196"/>
      <c r="CJ38" s="196"/>
      <c r="CK38" s="196"/>
      <c r="CL38" s="196"/>
      <c r="CM38" s="196"/>
      <c r="CN38" s="196"/>
      <c r="CO38" s="196"/>
      <c r="CP38" s="196"/>
      <c r="CQ38" s="196"/>
      <c r="CR38" s="196"/>
      <c r="CS38" s="196"/>
      <c r="CT38" s="196"/>
      <c r="CU38" s="196"/>
      <c r="CV38" s="196"/>
      <c r="CW38" s="196"/>
      <c r="CX38" s="196"/>
      <c r="CY38" s="196"/>
      <c r="CZ38" s="196"/>
      <c r="DA38" s="196"/>
      <c r="DB38" s="196"/>
      <c r="DC38" s="196"/>
      <c r="DD38" s="196"/>
      <c r="DE38" s="196"/>
      <c r="DF38" s="196"/>
      <c r="DG38" s="196"/>
      <c r="DH38" s="196"/>
      <c r="DI38" s="196"/>
      <c r="DJ38" s="196"/>
      <c r="DK38" s="196"/>
      <c r="DL38" s="196"/>
      <c r="DM38" s="196"/>
      <c r="DN38" s="196"/>
      <c r="DO38" s="196"/>
      <c r="DP38" s="196"/>
      <c r="DQ38" s="196"/>
      <c r="DR38" s="196"/>
      <c r="DS38" s="196"/>
      <c r="DT38" s="196"/>
      <c r="DU38" s="196"/>
      <c r="DV38" s="196"/>
      <c r="DW38" s="196"/>
      <c r="DX38" s="196"/>
      <c r="DY38" s="196"/>
      <c r="DZ38" s="196"/>
      <c r="EA38" s="196"/>
      <c r="EB38" s="196"/>
      <c r="EC38" s="196"/>
      <c r="ED38" s="196"/>
      <c r="EE38" s="196"/>
      <c r="EF38" s="196"/>
      <c r="EG38" s="196"/>
      <c r="EH38" s="196"/>
      <c r="EI38" s="196"/>
      <c r="EJ38" s="196"/>
      <c r="EK38" s="196"/>
      <c r="EL38" s="196"/>
      <c r="EM38" s="196"/>
      <c r="EN38" s="196"/>
      <c r="EO38" s="196"/>
      <c r="EP38" s="196"/>
      <c r="EQ38" s="196"/>
      <c r="ER38" s="196"/>
      <c r="ES38" s="196"/>
      <c r="ET38" s="196"/>
      <c r="EU38" s="196"/>
      <c r="EV38" s="196"/>
      <c r="EW38" s="196"/>
      <c r="EX38" s="196"/>
      <c r="EY38" s="196"/>
      <c r="EZ38" s="196"/>
      <c r="FA38" s="196"/>
      <c r="FB38" s="196"/>
      <c r="FC38" s="196"/>
      <c r="FD38" s="196"/>
      <c r="FE38" s="196"/>
      <c r="FF38" s="196"/>
      <c r="FG38" s="196"/>
      <c r="FH38" s="196"/>
      <c r="FI38" s="196"/>
      <c r="FJ38" s="196"/>
      <c r="FK38" s="196"/>
      <c r="FL38" s="196"/>
      <c r="FM38" s="196"/>
      <c r="FN38" s="196"/>
      <c r="FO38" s="196"/>
      <c r="FP38" s="196"/>
      <c r="FQ38" s="196"/>
      <c r="FR38" s="196"/>
      <c r="FS38" s="196"/>
      <c r="FT38" s="196"/>
      <c r="FU38" s="196"/>
      <c r="FV38" s="196"/>
      <c r="FW38" s="196"/>
      <c r="FX38" s="196"/>
      <c r="FY38" s="196"/>
      <c r="FZ38" s="196"/>
      <c r="GA38" s="196"/>
      <c r="GB38" s="196"/>
      <c r="GC38" s="196"/>
    </row>
    <row r="39" spans="1:185" s="197" customFormat="1" ht="178.5" customHeight="1" x14ac:dyDescent="0.25">
      <c r="A39" s="429" t="s">
        <v>32</v>
      </c>
      <c r="B39" s="434"/>
      <c r="C39" s="397">
        <v>44461</v>
      </c>
      <c r="D39" s="400" t="s">
        <v>33</v>
      </c>
      <c r="E39" s="179" t="s">
        <v>170</v>
      </c>
      <c r="F39" s="179" t="s">
        <v>171</v>
      </c>
      <c r="G39" s="175" t="s">
        <v>70</v>
      </c>
      <c r="H39" s="395" t="s">
        <v>1066</v>
      </c>
      <c r="I39" s="179" t="s">
        <v>71</v>
      </c>
      <c r="J39" s="179"/>
      <c r="K39" s="179" t="s">
        <v>38</v>
      </c>
      <c r="L39" s="179" t="s">
        <v>48</v>
      </c>
      <c r="M39" s="179" t="s">
        <v>172</v>
      </c>
      <c r="N39" s="397">
        <v>44484</v>
      </c>
      <c r="O39" s="397">
        <v>45015</v>
      </c>
      <c r="P39" s="452">
        <f t="shared" ca="1" si="0"/>
        <v>397</v>
      </c>
      <c r="Q39" s="322" t="str">
        <f t="shared" ca="1" si="1"/>
        <v>VENCIDA</v>
      </c>
      <c r="R39" s="179" t="s">
        <v>157</v>
      </c>
      <c r="S39" s="179" t="s">
        <v>42</v>
      </c>
      <c r="T39" s="392">
        <v>1</v>
      </c>
      <c r="U39" s="180"/>
      <c r="V39" s="179"/>
      <c r="W39" s="175" t="s">
        <v>1320</v>
      </c>
      <c r="X39" s="281"/>
      <c r="Y39" s="391"/>
      <c r="Z39" s="179"/>
      <c r="AA39" s="175" t="s">
        <v>44</v>
      </c>
      <c r="AB39" s="180"/>
      <c r="AC39" s="181" t="s">
        <v>1482</v>
      </c>
      <c r="AD39" s="453">
        <f t="shared" si="2"/>
        <v>34</v>
      </c>
      <c r="AE39" s="196"/>
      <c r="AF39" s="196"/>
      <c r="AG39" s="196"/>
      <c r="AH39" s="196"/>
      <c r="AI39" s="196"/>
      <c r="AJ39" s="196"/>
      <c r="AK39" s="196"/>
      <c r="AL39" s="196"/>
      <c r="AM39" s="196"/>
      <c r="AN39" s="196"/>
      <c r="AO39" s="196"/>
      <c r="AP39" s="196"/>
      <c r="AQ39" s="196"/>
      <c r="AR39" s="196"/>
      <c r="AS39" s="196"/>
      <c r="AT39" s="196"/>
      <c r="AU39" s="196"/>
      <c r="AV39" s="196"/>
      <c r="AW39" s="196"/>
      <c r="AX39" s="196"/>
      <c r="AY39" s="196"/>
      <c r="AZ39" s="196"/>
      <c r="BA39" s="196"/>
      <c r="BB39" s="196"/>
      <c r="BC39" s="196"/>
      <c r="BD39" s="196"/>
      <c r="BE39" s="196"/>
      <c r="BF39" s="196"/>
      <c r="BG39" s="196"/>
      <c r="BH39" s="196"/>
      <c r="BI39" s="196"/>
      <c r="BJ39" s="196"/>
      <c r="BK39" s="196"/>
      <c r="BL39" s="196"/>
      <c r="BM39" s="196"/>
      <c r="BN39" s="196"/>
      <c r="BO39" s="196"/>
      <c r="BP39" s="196"/>
      <c r="BQ39" s="196"/>
      <c r="BR39" s="196"/>
      <c r="BS39" s="196"/>
      <c r="BT39" s="196"/>
      <c r="BU39" s="196"/>
      <c r="BV39" s="196"/>
      <c r="BW39" s="196"/>
      <c r="BX39" s="196"/>
      <c r="BY39" s="196"/>
      <c r="BZ39" s="196"/>
      <c r="CA39" s="196"/>
      <c r="CB39" s="196"/>
      <c r="CC39" s="196"/>
      <c r="CD39" s="196"/>
      <c r="CE39" s="196"/>
      <c r="CF39" s="196"/>
      <c r="CG39" s="196"/>
      <c r="CH39" s="196"/>
      <c r="CI39" s="196"/>
      <c r="CJ39" s="196"/>
      <c r="CK39" s="196"/>
      <c r="CL39" s="196"/>
      <c r="CM39" s="196"/>
      <c r="CN39" s="196"/>
      <c r="CO39" s="196"/>
      <c r="CP39" s="196"/>
      <c r="CQ39" s="196"/>
      <c r="CR39" s="196"/>
      <c r="CS39" s="196"/>
      <c r="CT39" s="196"/>
      <c r="CU39" s="196"/>
      <c r="CV39" s="196"/>
      <c r="CW39" s="196"/>
      <c r="CX39" s="196"/>
      <c r="CY39" s="196"/>
      <c r="CZ39" s="196"/>
      <c r="DA39" s="196"/>
      <c r="DB39" s="196"/>
      <c r="DC39" s="196"/>
      <c r="DD39" s="196"/>
      <c r="DE39" s="196"/>
      <c r="DF39" s="196"/>
      <c r="DG39" s="196"/>
      <c r="DH39" s="196"/>
      <c r="DI39" s="196"/>
      <c r="DJ39" s="196"/>
      <c r="DK39" s="196"/>
      <c r="DL39" s="196"/>
      <c r="DM39" s="196"/>
      <c r="DN39" s="196"/>
      <c r="DO39" s="196"/>
      <c r="DP39" s="196"/>
      <c r="DQ39" s="196"/>
      <c r="DR39" s="196"/>
      <c r="DS39" s="196"/>
      <c r="DT39" s="196"/>
      <c r="DU39" s="196"/>
      <c r="DV39" s="196"/>
      <c r="DW39" s="196"/>
      <c r="DX39" s="196"/>
      <c r="DY39" s="196"/>
      <c r="DZ39" s="196"/>
      <c r="EA39" s="196"/>
      <c r="EB39" s="196"/>
      <c r="EC39" s="196"/>
      <c r="ED39" s="196"/>
      <c r="EE39" s="196"/>
      <c r="EF39" s="196"/>
      <c r="EG39" s="196"/>
      <c r="EH39" s="196"/>
      <c r="EI39" s="196"/>
      <c r="EJ39" s="196"/>
      <c r="EK39" s="196"/>
      <c r="EL39" s="196"/>
      <c r="EM39" s="196"/>
      <c r="EN39" s="196"/>
      <c r="EO39" s="196"/>
      <c r="EP39" s="196"/>
      <c r="EQ39" s="196"/>
      <c r="ER39" s="196"/>
      <c r="ES39" s="196"/>
      <c r="ET39" s="196"/>
      <c r="EU39" s="196"/>
      <c r="EV39" s="196"/>
      <c r="EW39" s="196"/>
      <c r="EX39" s="196"/>
      <c r="EY39" s="196"/>
      <c r="EZ39" s="196"/>
      <c r="FA39" s="196"/>
      <c r="FB39" s="196"/>
      <c r="FC39" s="196"/>
      <c r="FD39" s="196"/>
      <c r="FE39" s="196"/>
      <c r="FF39" s="196"/>
      <c r="FG39" s="196"/>
      <c r="FH39" s="196"/>
      <c r="FI39" s="196"/>
      <c r="FJ39" s="196"/>
      <c r="FK39" s="196"/>
      <c r="FL39" s="196"/>
      <c r="FM39" s="196"/>
      <c r="FN39" s="196"/>
      <c r="FO39" s="196"/>
      <c r="FP39" s="196"/>
      <c r="FQ39" s="196"/>
      <c r="FR39" s="196"/>
      <c r="FS39" s="196"/>
      <c r="FT39" s="196"/>
      <c r="FU39" s="196"/>
      <c r="FV39" s="196"/>
      <c r="FW39" s="196"/>
      <c r="FX39" s="196"/>
      <c r="FY39" s="196"/>
      <c r="FZ39" s="196"/>
      <c r="GA39" s="196"/>
      <c r="GB39" s="196"/>
      <c r="GC39" s="196"/>
    </row>
    <row r="40" spans="1:185" s="197" customFormat="1" ht="178.5" customHeight="1" x14ac:dyDescent="0.25">
      <c r="A40" s="429" t="s">
        <v>32</v>
      </c>
      <c r="B40" s="434">
        <v>541</v>
      </c>
      <c r="C40" s="397">
        <v>44461</v>
      </c>
      <c r="D40" s="400" t="s">
        <v>33</v>
      </c>
      <c r="E40" s="179" t="s">
        <v>175</v>
      </c>
      <c r="F40" s="179" t="s">
        <v>176</v>
      </c>
      <c r="G40" s="175" t="s">
        <v>70</v>
      </c>
      <c r="H40" s="395" t="s">
        <v>1066</v>
      </c>
      <c r="I40" s="179" t="s">
        <v>71</v>
      </c>
      <c r="J40" s="179"/>
      <c r="K40" s="179" t="s">
        <v>38</v>
      </c>
      <c r="L40" s="175" t="s">
        <v>39</v>
      </c>
      <c r="M40" s="179" t="s">
        <v>177</v>
      </c>
      <c r="N40" s="397">
        <v>44545</v>
      </c>
      <c r="O40" s="397">
        <v>45015</v>
      </c>
      <c r="P40" s="452">
        <f t="shared" ca="1" si="0"/>
        <v>397</v>
      </c>
      <c r="Q40" s="322" t="str">
        <f t="shared" ca="1" si="1"/>
        <v>VENCIDA</v>
      </c>
      <c r="R40" s="179" t="s">
        <v>178</v>
      </c>
      <c r="S40" s="179" t="s">
        <v>42</v>
      </c>
      <c r="T40" s="392">
        <v>11</v>
      </c>
      <c r="U40" s="180"/>
      <c r="V40" s="179"/>
      <c r="W40" s="175" t="s">
        <v>1320</v>
      </c>
      <c r="X40" s="281"/>
      <c r="Y40" s="391"/>
      <c r="Z40" s="179"/>
      <c r="AA40" s="175" t="s">
        <v>44</v>
      </c>
      <c r="AB40" s="180"/>
      <c r="AC40" s="181" t="s">
        <v>1483</v>
      </c>
      <c r="AD40" s="453">
        <f t="shared" si="2"/>
        <v>35</v>
      </c>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196"/>
      <c r="CB40" s="196"/>
      <c r="CC40" s="196"/>
      <c r="CD40" s="196"/>
      <c r="CE40" s="196"/>
      <c r="CF40" s="196"/>
      <c r="CG40" s="196"/>
      <c r="CH40" s="196"/>
      <c r="CI40" s="196"/>
      <c r="CJ40" s="196"/>
      <c r="CK40" s="196"/>
      <c r="CL40" s="196"/>
      <c r="CM40" s="196"/>
      <c r="CN40" s="196"/>
      <c r="CO40" s="196"/>
      <c r="CP40" s="196"/>
      <c r="CQ40" s="196"/>
      <c r="CR40" s="196"/>
      <c r="CS40" s="196"/>
      <c r="CT40" s="196"/>
      <c r="CU40" s="196"/>
      <c r="CV40" s="196"/>
      <c r="CW40" s="196"/>
      <c r="CX40" s="196"/>
      <c r="CY40" s="196"/>
      <c r="CZ40" s="196"/>
      <c r="DA40" s="196"/>
      <c r="DB40" s="196"/>
      <c r="DC40" s="196"/>
      <c r="DD40" s="196"/>
      <c r="DE40" s="196"/>
      <c r="DF40" s="196"/>
      <c r="DG40" s="196"/>
      <c r="DH40" s="196"/>
      <c r="DI40" s="196"/>
      <c r="DJ40" s="196"/>
      <c r="DK40" s="196"/>
      <c r="DL40" s="196"/>
      <c r="DM40" s="196"/>
      <c r="DN40" s="196"/>
      <c r="DO40" s="196"/>
      <c r="DP40" s="196"/>
      <c r="DQ40" s="196"/>
      <c r="DR40" s="196"/>
      <c r="DS40" s="196"/>
      <c r="DT40" s="196"/>
      <c r="DU40" s="196"/>
      <c r="DV40" s="196"/>
      <c r="DW40" s="196"/>
      <c r="DX40" s="196"/>
      <c r="DY40" s="196"/>
      <c r="DZ40" s="196"/>
      <c r="EA40" s="196"/>
      <c r="EB40" s="196"/>
      <c r="EC40" s="196"/>
      <c r="ED40" s="196"/>
      <c r="EE40" s="196"/>
      <c r="EF40" s="196"/>
      <c r="EG40" s="196"/>
      <c r="EH40" s="196"/>
      <c r="EI40" s="196"/>
      <c r="EJ40" s="196"/>
      <c r="EK40" s="196"/>
      <c r="EL40" s="196"/>
      <c r="EM40" s="196"/>
      <c r="EN40" s="196"/>
      <c r="EO40" s="196"/>
      <c r="EP40" s="196"/>
      <c r="EQ40" s="196"/>
      <c r="ER40" s="196"/>
      <c r="ES40" s="196"/>
      <c r="ET40" s="196"/>
      <c r="EU40" s="196"/>
      <c r="EV40" s="196"/>
      <c r="EW40" s="196"/>
      <c r="EX40" s="196"/>
      <c r="EY40" s="196"/>
      <c r="EZ40" s="196"/>
      <c r="FA40" s="196"/>
      <c r="FB40" s="196"/>
      <c r="FC40" s="196"/>
      <c r="FD40" s="196"/>
      <c r="FE40" s="196"/>
      <c r="FF40" s="196"/>
      <c r="FG40" s="196"/>
      <c r="FH40" s="196"/>
      <c r="FI40" s="196"/>
      <c r="FJ40" s="196"/>
      <c r="FK40" s="196"/>
      <c r="FL40" s="196"/>
      <c r="FM40" s="196"/>
      <c r="FN40" s="196"/>
      <c r="FO40" s="196"/>
      <c r="FP40" s="196"/>
      <c r="FQ40" s="196"/>
      <c r="FR40" s="196"/>
      <c r="FS40" s="196"/>
      <c r="FT40" s="196"/>
      <c r="FU40" s="196"/>
      <c r="FV40" s="196"/>
      <c r="FW40" s="196"/>
      <c r="FX40" s="196"/>
      <c r="FY40" s="196"/>
      <c r="FZ40" s="196"/>
      <c r="GA40" s="196"/>
      <c r="GB40" s="196"/>
      <c r="GC40" s="196"/>
    </row>
    <row r="41" spans="1:185" ht="178.5" customHeight="1" x14ac:dyDescent="0.25">
      <c r="A41" s="429" t="s">
        <v>32</v>
      </c>
      <c r="B41" s="434"/>
      <c r="C41" s="397">
        <v>44461</v>
      </c>
      <c r="D41" s="400" t="s">
        <v>33</v>
      </c>
      <c r="E41" s="179" t="s">
        <v>175</v>
      </c>
      <c r="F41" s="179" t="s">
        <v>179</v>
      </c>
      <c r="G41" s="175" t="s">
        <v>70</v>
      </c>
      <c r="H41" s="395" t="s">
        <v>1066</v>
      </c>
      <c r="I41" s="179" t="s">
        <v>71</v>
      </c>
      <c r="J41" s="179"/>
      <c r="K41" s="179" t="s">
        <v>38</v>
      </c>
      <c r="L41" s="175" t="s">
        <v>39</v>
      </c>
      <c r="M41" s="179" t="s">
        <v>180</v>
      </c>
      <c r="N41" s="397">
        <v>44546</v>
      </c>
      <c r="O41" s="397">
        <v>45015</v>
      </c>
      <c r="P41" s="452" t="str">
        <f t="shared" ca="1" si="0"/>
        <v>CERRADA</v>
      </c>
      <c r="Q41" s="322" t="str">
        <f t="shared" ca="1" si="1"/>
        <v>CERRADA</v>
      </c>
      <c r="R41" s="179" t="s">
        <v>181</v>
      </c>
      <c r="S41" s="179" t="s">
        <v>42</v>
      </c>
      <c r="T41" s="392">
        <v>72</v>
      </c>
      <c r="U41" s="180"/>
      <c r="V41" s="179"/>
      <c r="W41" s="175" t="s">
        <v>1320</v>
      </c>
      <c r="X41" s="281"/>
      <c r="Y41" s="391"/>
      <c r="Z41" s="179"/>
      <c r="AA41" s="175" t="s">
        <v>1376</v>
      </c>
      <c r="AB41" s="180">
        <v>45167</v>
      </c>
      <c r="AC41" s="181" t="s">
        <v>1483</v>
      </c>
      <c r="AD41" s="453">
        <f t="shared" si="2"/>
        <v>36</v>
      </c>
    </row>
    <row r="42" spans="1:185" s="197" customFormat="1" ht="178.5" customHeight="1" x14ac:dyDescent="0.25">
      <c r="A42" s="429" t="s">
        <v>32</v>
      </c>
      <c r="B42" s="434">
        <v>542</v>
      </c>
      <c r="C42" s="397">
        <v>44461</v>
      </c>
      <c r="D42" s="400" t="s">
        <v>33</v>
      </c>
      <c r="E42" s="179" t="s">
        <v>182</v>
      </c>
      <c r="F42" s="179" t="s">
        <v>183</v>
      </c>
      <c r="G42" s="175" t="s">
        <v>70</v>
      </c>
      <c r="H42" s="395" t="s">
        <v>1066</v>
      </c>
      <c r="I42" s="179" t="s">
        <v>71</v>
      </c>
      <c r="J42" s="179"/>
      <c r="K42" s="179" t="s">
        <v>38</v>
      </c>
      <c r="L42" s="175" t="s">
        <v>39</v>
      </c>
      <c r="M42" s="179" t="s">
        <v>184</v>
      </c>
      <c r="N42" s="397">
        <v>44531</v>
      </c>
      <c r="O42" s="397">
        <v>45015</v>
      </c>
      <c r="P42" s="452" t="str">
        <f t="shared" ca="1" si="0"/>
        <v>CERRADA</v>
      </c>
      <c r="Q42" s="322" t="str">
        <f t="shared" ca="1" si="1"/>
        <v>CERRADA</v>
      </c>
      <c r="R42" s="179" t="s">
        <v>185</v>
      </c>
      <c r="S42" s="179" t="s">
        <v>42</v>
      </c>
      <c r="T42" s="392">
        <v>6</v>
      </c>
      <c r="U42" s="180"/>
      <c r="V42" s="179"/>
      <c r="W42" s="175" t="s">
        <v>1320</v>
      </c>
      <c r="X42" s="281"/>
      <c r="Y42" s="391"/>
      <c r="Z42" s="179"/>
      <c r="AA42" s="175" t="s">
        <v>1376</v>
      </c>
      <c r="AB42" s="180">
        <v>45167</v>
      </c>
      <c r="AC42" s="181" t="s">
        <v>1390</v>
      </c>
      <c r="AD42" s="453">
        <f t="shared" si="2"/>
        <v>37</v>
      </c>
      <c r="AE42" s="196"/>
      <c r="AF42" s="196"/>
      <c r="AG42" s="196"/>
      <c r="AH42" s="196"/>
      <c r="AI42" s="196"/>
      <c r="AJ42" s="196"/>
      <c r="AK42" s="196"/>
      <c r="AL42" s="196"/>
      <c r="AM42" s="196"/>
      <c r="AN42" s="196"/>
      <c r="AO42" s="196"/>
      <c r="AP42" s="196"/>
      <c r="AQ42" s="196"/>
      <c r="AR42" s="196"/>
      <c r="AS42" s="196"/>
      <c r="AT42" s="196"/>
      <c r="AU42" s="196"/>
      <c r="AV42" s="196"/>
      <c r="AW42" s="196"/>
      <c r="AX42" s="196"/>
      <c r="AY42" s="196"/>
      <c r="AZ42" s="196"/>
      <c r="BA42" s="196"/>
      <c r="BB42" s="196"/>
      <c r="BC42" s="196"/>
      <c r="BD42" s="196"/>
      <c r="BE42" s="196"/>
      <c r="BF42" s="196"/>
      <c r="BG42" s="196"/>
      <c r="BH42" s="196"/>
      <c r="BI42" s="196"/>
      <c r="BJ42" s="196"/>
      <c r="BK42" s="196"/>
      <c r="BL42" s="196"/>
      <c r="BM42" s="196"/>
      <c r="BN42" s="196"/>
      <c r="BO42" s="196"/>
      <c r="BP42" s="196"/>
      <c r="BQ42" s="196"/>
      <c r="BR42" s="196"/>
      <c r="BS42" s="196"/>
      <c r="BT42" s="196"/>
      <c r="BU42" s="196"/>
      <c r="BV42" s="196"/>
      <c r="BW42" s="196"/>
      <c r="BX42" s="196"/>
      <c r="BY42" s="196"/>
      <c r="BZ42" s="196"/>
      <c r="CA42" s="196"/>
      <c r="CB42" s="196"/>
      <c r="CC42" s="196"/>
      <c r="CD42" s="196"/>
      <c r="CE42" s="196"/>
      <c r="CF42" s="196"/>
      <c r="CG42" s="196"/>
      <c r="CH42" s="196"/>
      <c r="CI42" s="196"/>
      <c r="CJ42" s="196"/>
      <c r="CK42" s="196"/>
      <c r="CL42" s="196"/>
      <c r="CM42" s="196"/>
      <c r="CN42" s="196"/>
      <c r="CO42" s="196"/>
      <c r="CP42" s="196"/>
      <c r="CQ42" s="196"/>
      <c r="CR42" s="196"/>
      <c r="CS42" s="196"/>
      <c r="CT42" s="196"/>
      <c r="CU42" s="196"/>
      <c r="CV42" s="196"/>
      <c r="CW42" s="196"/>
      <c r="CX42" s="196"/>
      <c r="CY42" s="196"/>
      <c r="CZ42" s="196"/>
      <c r="DA42" s="196"/>
      <c r="DB42" s="196"/>
      <c r="DC42" s="196"/>
      <c r="DD42" s="196"/>
      <c r="DE42" s="196"/>
      <c r="DF42" s="196"/>
      <c r="DG42" s="196"/>
      <c r="DH42" s="196"/>
      <c r="DI42" s="196"/>
      <c r="DJ42" s="196"/>
      <c r="DK42" s="196"/>
      <c r="DL42" s="196"/>
      <c r="DM42" s="196"/>
      <c r="DN42" s="196"/>
      <c r="DO42" s="196"/>
      <c r="DP42" s="196"/>
      <c r="DQ42" s="196"/>
      <c r="DR42" s="196"/>
      <c r="DS42" s="196"/>
      <c r="DT42" s="196"/>
      <c r="DU42" s="196"/>
      <c r="DV42" s="196"/>
      <c r="DW42" s="196"/>
      <c r="DX42" s="196"/>
      <c r="DY42" s="196"/>
      <c r="DZ42" s="196"/>
      <c r="EA42" s="196"/>
      <c r="EB42" s="196"/>
      <c r="EC42" s="196"/>
      <c r="ED42" s="196"/>
      <c r="EE42" s="196"/>
      <c r="EF42" s="196"/>
      <c r="EG42" s="196"/>
      <c r="EH42" s="196"/>
      <c r="EI42" s="196"/>
      <c r="EJ42" s="196"/>
      <c r="EK42" s="196"/>
      <c r="EL42" s="196"/>
      <c r="EM42" s="196"/>
      <c r="EN42" s="196"/>
      <c r="EO42" s="196"/>
      <c r="EP42" s="196"/>
      <c r="EQ42" s="196"/>
      <c r="ER42" s="196"/>
      <c r="ES42" s="196"/>
      <c r="ET42" s="196"/>
      <c r="EU42" s="196"/>
      <c r="EV42" s="196"/>
      <c r="EW42" s="196"/>
      <c r="EX42" s="196"/>
      <c r="EY42" s="196"/>
      <c r="EZ42" s="196"/>
      <c r="FA42" s="196"/>
      <c r="FB42" s="196"/>
      <c r="FC42" s="196"/>
      <c r="FD42" s="196"/>
      <c r="FE42" s="196"/>
      <c r="FF42" s="196"/>
      <c r="FG42" s="196"/>
      <c r="FH42" s="196"/>
      <c r="FI42" s="196"/>
      <c r="FJ42" s="196"/>
      <c r="FK42" s="196"/>
      <c r="FL42" s="196"/>
      <c r="FM42" s="196"/>
      <c r="FN42" s="196"/>
      <c r="FO42" s="196"/>
      <c r="FP42" s="196"/>
      <c r="FQ42" s="196"/>
      <c r="FR42" s="196"/>
      <c r="FS42" s="196"/>
      <c r="FT42" s="196"/>
      <c r="FU42" s="196"/>
      <c r="FV42" s="196"/>
      <c r="FW42" s="196"/>
      <c r="FX42" s="196"/>
      <c r="FY42" s="196"/>
      <c r="FZ42" s="196"/>
      <c r="GA42" s="196"/>
      <c r="GB42" s="196"/>
      <c r="GC42" s="196"/>
    </row>
    <row r="43" spans="1:185" s="197" customFormat="1" ht="178.5" customHeight="1" x14ac:dyDescent="0.25">
      <c r="A43" s="429" t="s">
        <v>32</v>
      </c>
      <c r="B43" s="434">
        <v>543</v>
      </c>
      <c r="C43" s="397">
        <v>44461</v>
      </c>
      <c r="D43" s="400" t="s">
        <v>33</v>
      </c>
      <c r="E43" s="179" t="s">
        <v>186</v>
      </c>
      <c r="F43" s="179" t="s">
        <v>183</v>
      </c>
      <c r="G43" s="175" t="s">
        <v>70</v>
      </c>
      <c r="H43" s="395" t="s">
        <v>1066</v>
      </c>
      <c r="I43" s="179" t="s">
        <v>71</v>
      </c>
      <c r="J43" s="179"/>
      <c r="K43" s="179" t="s">
        <v>38</v>
      </c>
      <c r="L43" s="175" t="s">
        <v>39</v>
      </c>
      <c r="M43" s="179" t="s">
        <v>184</v>
      </c>
      <c r="N43" s="397">
        <v>44531</v>
      </c>
      <c r="O43" s="397">
        <v>45015</v>
      </c>
      <c r="P43" s="452" t="str">
        <f t="shared" ca="1" si="0"/>
        <v>CERRADA</v>
      </c>
      <c r="Q43" s="322" t="str">
        <f t="shared" ca="1" si="1"/>
        <v>CERRADA</v>
      </c>
      <c r="R43" s="179" t="s">
        <v>185</v>
      </c>
      <c r="S43" s="179" t="s">
        <v>42</v>
      </c>
      <c r="T43" s="392">
        <v>6</v>
      </c>
      <c r="U43" s="180"/>
      <c r="V43" s="179"/>
      <c r="W43" s="175" t="s">
        <v>1320</v>
      </c>
      <c r="X43" s="281"/>
      <c r="Y43" s="391"/>
      <c r="Z43" s="179"/>
      <c r="AA43" s="175" t="s">
        <v>1376</v>
      </c>
      <c r="AB43" s="180">
        <v>45167</v>
      </c>
      <c r="AC43" s="181" t="s">
        <v>1391</v>
      </c>
      <c r="AD43" s="453">
        <f t="shared" si="2"/>
        <v>38</v>
      </c>
      <c r="AE43" s="196"/>
      <c r="AF43" s="196"/>
      <c r="AG43" s="196"/>
      <c r="AH43" s="196"/>
      <c r="AI43" s="196"/>
      <c r="AJ43" s="196"/>
      <c r="AK43" s="196"/>
      <c r="AL43" s="196"/>
      <c r="AM43" s="196"/>
      <c r="AN43" s="196"/>
      <c r="AO43" s="196"/>
      <c r="AP43" s="196"/>
      <c r="AQ43" s="196"/>
      <c r="AR43" s="196"/>
      <c r="AS43" s="196"/>
      <c r="AT43" s="196"/>
      <c r="AU43" s="196"/>
      <c r="AV43" s="196"/>
      <c r="AW43" s="196"/>
      <c r="AX43" s="196"/>
      <c r="AY43" s="196"/>
      <c r="AZ43" s="196"/>
      <c r="BA43" s="196"/>
      <c r="BB43" s="196"/>
      <c r="BC43" s="196"/>
      <c r="BD43" s="196"/>
      <c r="BE43" s="196"/>
      <c r="BF43" s="196"/>
      <c r="BG43" s="196"/>
      <c r="BH43" s="196"/>
      <c r="BI43" s="196"/>
      <c r="BJ43" s="196"/>
      <c r="BK43" s="196"/>
      <c r="BL43" s="196"/>
      <c r="BM43" s="196"/>
      <c r="BN43" s="196"/>
      <c r="BO43" s="196"/>
      <c r="BP43" s="196"/>
      <c r="BQ43" s="196"/>
      <c r="BR43" s="196"/>
      <c r="BS43" s="196"/>
      <c r="BT43" s="196"/>
      <c r="BU43" s="196"/>
      <c r="BV43" s="196"/>
      <c r="BW43" s="196"/>
      <c r="BX43" s="196"/>
      <c r="BY43" s="196"/>
      <c r="BZ43" s="196"/>
      <c r="CA43" s="196"/>
      <c r="CB43" s="196"/>
      <c r="CC43" s="196"/>
      <c r="CD43" s="196"/>
      <c r="CE43" s="196"/>
      <c r="CF43" s="196"/>
      <c r="CG43" s="196"/>
      <c r="CH43" s="196"/>
      <c r="CI43" s="196"/>
      <c r="CJ43" s="196"/>
      <c r="CK43" s="196"/>
      <c r="CL43" s="196"/>
      <c r="CM43" s="196"/>
      <c r="CN43" s="196"/>
      <c r="CO43" s="196"/>
      <c r="CP43" s="196"/>
      <c r="CQ43" s="196"/>
      <c r="CR43" s="196"/>
      <c r="CS43" s="196"/>
      <c r="CT43" s="196"/>
      <c r="CU43" s="196"/>
      <c r="CV43" s="196"/>
      <c r="CW43" s="196"/>
      <c r="CX43" s="196"/>
      <c r="CY43" s="196"/>
      <c r="CZ43" s="196"/>
      <c r="DA43" s="196"/>
      <c r="DB43" s="196"/>
      <c r="DC43" s="196"/>
      <c r="DD43" s="196"/>
      <c r="DE43" s="196"/>
      <c r="DF43" s="196"/>
      <c r="DG43" s="196"/>
      <c r="DH43" s="196"/>
      <c r="DI43" s="196"/>
      <c r="DJ43" s="196"/>
      <c r="DK43" s="196"/>
      <c r="DL43" s="196"/>
      <c r="DM43" s="196"/>
      <c r="DN43" s="196"/>
      <c r="DO43" s="196"/>
      <c r="DP43" s="196"/>
      <c r="DQ43" s="196"/>
      <c r="DR43" s="196"/>
      <c r="DS43" s="196"/>
      <c r="DT43" s="196"/>
      <c r="DU43" s="196"/>
      <c r="DV43" s="196"/>
      <c r="DW43" s="196"/>
      <c r="DX43" s="196"/>
      <c r="DY43" s="196"/>
      <c r="DZ43" s="196"/>
      <c r="EA43" s="196"/>
      <c r="EB43" s="196"/>
      <c r="EC43" s="196"/>
      <c r="ED43" s="196"/>
      <c r="EE43" s="196"/>
      <c r="EF43" s="196"/>
      <c r="EG43" s="196"/>
      <c r="EH43" s="196"/>
      <c r="EI43" s="196"/>
      <c r="EJ43" s="196"/>
      <c r="EK43" s="196"/>
      <c r="EL43" s="196"/>
      <c r="EM43" s="196"/>
      <c r="EN43" s="196"/>
      <c r="EO43" s="196"/>
      <c r="EP43" s="196"/>
      <c r="EQ43" s="196"/>
      <c r="ER43" s="196"/>
      <c r="ES43" s="196"/>
      <c r="ET43" s="196"/>
      <c r="EU43" s="196"/>
      <c r="EV43" s="196"/>
      <c r="EW43" s="196"/>
      <c r="EX43" s="196"/>
      <c r="EY43" s="196"/>
      <c r="EZ43" s="196"/>
      <c r="FA43" s="196"/>
      <c r="FB43" s="196"/>
      <c r="FC43" s="196"/>
      <c r="FD43" s="196"/>
      <c r="FE43" s="196"/>
      <c r="FF43" s="196"/>
      <c r="FG43" s="196"/>
      <c r="FH43" s="196"/>
      <c r="FI43" s="196"/>
      <c r="FJ43" s="196"/>
      <c r="FK43" s="196"/>
      <c r="FL43" s="196"/>
      <c r="FM43" s="196"/>
      <c r="FN43" s="196"/>
      <c r="FO43" s="196"/>
      <c r="FP43" s="196"/>
      <c r="FQ43" s="196"/>
      <c r="FR43" s="196"/>
      <c r="FS43" s="196"/>
      <c r="FT43" s="196"/>
      <c r="FU43" s="196"/>
      <c r="FV43" s="196"/>
      <c r="FW43" s="196"/>
      <c r="FX43" s="196"/>
      <c r="FY43" s="196"/>
      <c r="FZ43" s="196"/>
      <c r="GA43" s="196"/>
      <c r="GB43" s="196"/>
      <c r="GC43" s="196"/>
    </row>
    <row r="44" spans="1:185" s="197" customFormat="1" ht="178.5" customHeight="1" x14ac:dyDescent="0.25">
      <c r="A44" s="429" t="s">
        <v>32</v>
      </c>
      <c r="B44" s="434">
        <v>544</v>
      </c>
      <c r="C44" s="397">
        <v>44461</v>
      </c>
      <c r="D44" s="400" t="s">
        <v>33</v>
      </c>
      <c r="E44" s="179" t="s">
        <v>187</v>
      </c>
      <c r="F44" s="179" t="s">
        <v>188</v>
      </c>
      <c r="G44" s="175" t="s">
        <v>70</v>
      </c>
      <c r="H44" s="395" t="s">
        <v>1066</v>
      </c>
      <c r="I44" s="179" t="s">
        <v>71</v>
      </c>
      <c r="J44" s="179"/>
      <c r="K44" s="179" t="s">
        <v>38</v>
      </c>
      <c r="L44" s="175" t="s">
        <v>109</v>
      </c>
      <c r="M44" s="179" t="s">
        <v>189</v>
      </c>
      <c r="N44" s="397">
        <v>44501</v>
      </c>
      <c r="O44" s="397">
        <v>45015</v>
      </c>
      <c r="P44" s="452" t="str">
        <f t="shared" ca="1" si="0"/>
        <v>CERRADA</v>
      </c>
      <c r="Q44" s="322" t="str">
        <f t="shared" ca="1" si="1"/>
        <v>CERRADA</v>
      </c>
      <c r="R44" s="179" t="s">
        <v>190</v>
      </c>
      <c r="S44" s="179" t="s">
        <v>42</v>
      </c>
      <c r="T44" s="392">
        <v>100</v>
      </c>
      <c r="U44" s="180"/>
      <c r="V44" s="179"/>
      <c r="W44" s="175" t="s">
        <v>1320</v>
      </c>
      <c r="X44" s="281"/>
      <c r="Y44" s="391"/>
      <c r="Z44" s="179"/>
      <c r="AA44" s="175" t="s">
        <v>1376</v>
      </c>
      <c r="AB44" s="180">
        <v>45167</v>
      </c>
      <c r="AC44" s="181" t="s">
        <v>1392</v>
      </c>
      <c r="AD44" s="453">
        <f t="shared" si="2"/>
        <v>39</v>
      </c>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c r="BW44" s="196"/>
      <c r="BX44" s="196"/>
      <c r="BY44" s="196"/>
      <c r="BZ44" s="196"/>
      <c r="CA44" s="196"/>
      <c r="CB44" s="196"/>
      <c r="CC44" s="196"/>
      <c r="CD44" s="196"/>
      <c r="CE44" s="196"/>
      <c r="CF44" s="196"/>
      <c r="CG44" s="196"/>
      <c r="CH44" s="196"/>
      <c r="CI44" s="196"/>
      <c r="CJ44" s="196"/>
      <c r="CK44" s="196"/>
      <c r="CL44" s="196"/>
      <c r="CM44" s="196"/>
      <c r="CN44" s="196"/>
      <c r="CO44" s="196"/>
      <c r="CP44" s="196"/>
      <c r="CQ44" s="196"/>
      <c r="CR44" s="196"/>
      <c r="CS44" s="196"/>
      <c r="CT44" s="196"/>
      <c r="CU44" s="196"/>
      <c r="CV44" s="196"/>
      <c r="CW44" s="196"/>
      <c r="CX44" s="196"/>
      <c r="CY44" s="196"/>
      <c r="CZ44" s="196"/>
      <c r="DA44" s="196"/>
      <c r="DB44" s="196"/>
      <c r="DC44" s="196"/>
      <c r="DD44" s="196"/>
      <c r="DE44" s="196"/>
      <c r="DF44" s="196"/>
      <c r="DG44" s="196"/>
      <c r="DH44" s="196"/>
      <c r="DI44" s="196"/>
      <c r="DJ44" s="196"/>
      <c r="DK44" s="196"/>
      <c r="DL44" s="196"/>
      <c r="DM44" s="196"/>
      <c r="DN44" s="196"/>
      <c r="DO44" s="196"/>
      <c r="DP44" s="196"/>
      <c r="DQ44" s="196"/>
      <c r="DR44" s="196"/>
      <c r="DS44" s="196"/>
      <c r="DT44" s="196"/>
      <c r="DU44" s="196"/>
      <c r="DV44" s="196"/>
      <c r="DW44" s="196"/>
      <c r="DX44" s="196"/>
      <c r="DY44" s="196"/>
      <c r="DZ44" s="196"/>
      <c r="EA44" s="196"/>
      <c r="EB44" s="196"/>
      <c r="EC44" s="196"/>
      <c r="ED44" s="196"/>
      <c r="EE44" s="196"/>
      <c r="EF44" s="196"/>
      <c r="EG44" s="196"/>
      <c r="EH44" s="196"/>
      <c r="EI44" s="196"/>
      <c r="EJ44" s="196"/>
      <c r="EK44" s="196"/>
      <c r="EL44" s="196"/>
      <c r="EM44" s="196"/>
      <c r="EN44" s="196"/>
      <c r="EO44" s="196"/>
      <c r="EP44" s="196"/>
      <c r="EQ44" s="196"/>
      <c r="ER44" s="196"/>
      <c r="ES44" s="196"/>
      <c r="ET44" s="196"/>
      <c r="EU44" s="196"/>
      <c r="EV44" s="196"/>
      <c r="EW44" s="196"/>
      <c r="EX44" s="196"/>
      <c r="EY44" s="196"/>
      <c r="EZ44" s="196"/>
      <c r="FA44" s="196"/>
      <c r="FB44" s="196"/>
      <c r="FC44" s="196"/>
      <c r="FD44" s="196"/>
      <c r="FE44" s="196"/>
      <c r="FF44" s="196"/>
      <c r="FG44" s="196"/>
      <c r="FH44" s="196"/>
      <c r="FI44" s="196"/>
      <c r="FJ44" s="196"/>
      <c r="FK44" s="196"/>
      <c r="FL44" s="196"/>
      <c r="FM44" s="196"/>
      <c r="FN44" s="196"/>
      <c r="FO44" s="196"/>
      <c r="FP44" s="196"/>
      <c r="FQ44" s="196"/>
      <c r="FR44" s="196"/>
      <c r="FS44" s="196"/>
      <c r="FT44" s="196"/>
      <c r="FU44" s="196"/>
      <c r="FV44" s="196"/>
      <c r="FW44" s="196"/>
      <c r="FX44" s="196"/>
      <c r="FY44" s="196"/>
      <c r="FZ44" s="196"/>
      <c r="GA44" s="196"/>
      <c r="GB44" s="196"/>
      <c r="GC44" s="196"/>
    </row>
    <row r="45" spans="1:185" s="197" customFormat="1" ht="178.5" customHeight="1" x14ac:dyDescent="0.25">
      <c r="A45" s="429" t="s">
        <v>32</v>
      </c>
      <c r="B45" s="434">
        <v>545</v>
      </c>
      <c r="C45" s="397">
        <v>44461</v>
      </c>
      <c r="D45" s="400" t="s">
        <v>33</v>
      </c>
      <c r="E45" s="179" t="s">
        <v>191</v>
      </c>
      <c r="F45" s="179" t="s">
        <v>188</v>
      </c>
      <c r="G45" s="175" t="s">
        <v>70</v>
      </c>
      <c r="H45" s="395" t="s">
        <v>1066</v>
      </c>
      <c r="I45" s="179" t="s">
        <v>71</v>
      </c>
      <c r="J45" s="179"/>
      <c r="K45" s="179" t="s">
        <v>38</v>
      </c>
      <c r="L45" s="175" t="s">
        <v>109</v>
      </c>
      <c r="M45" s="179" t="s">
        <v>192</v>
      </c>
      <c r="N45" s="397">
        <v>44501</v>
      </c>
      <c r="O45" s="397">
        <v>45015</v>
      </c>
      <c r="P45" s="452" t="str">
        <f t="shared" ca="1" si="0"/>
        <v>CERRADA</v>
      </c>
      <c r="Q45" s="322" t="str">
        <f t="shared" ca="1" si="1"/>
        <v>CERRADA</v>
      </c>
      <c r="R45" s="179" t="s">
        <v>190</v>
      </c>
      <c r="S45" s="179" t="s">
        <v>42</v>
      </c>
      <c r="T45" s="392">
        <v>100</v>
      </c>
      <c r="U45" s="180"/>
      <c r="V45" s="179"/>
      <c r="W45" s="175" t="s">
        <v>1320</v>
      </c>
      <c r="X45" s="281"/>
      <c r="Y45" s="391"/>
      <c r="Z45" s="179"/>
      <c r="AA45" s="175" t="s">
        <v>1376</v>
      </c>
      <c r="AB45" s="180">
        <v>45167</v>
      </c>
      <c r="AC45" s="181" t="s">
        <v>1393</v>
      </c>
      <c r="AD45" s="453">
        <f t="shared" si="2"/>
        <v>40</v>
      </c>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196"/>
      <c r="BQ45" s="196"/>
      <c r="BR45" s="196"/>
      <c r="BS45" s="196"/>
      <c r="BT45" s="196"/>
      <c r="BU45" s="196"/>
      <c r="BV45" s="196"/>
      <c r="BW45" s="196"/>
      <c r="BX45" s="196"/>
      <c r="BY45" s="196"/>
      <c r="BZ45" s="196"/>
      <c r="CA45" s="196"/>
      <c r="CB45" s="196"/>
      <c r="CC45" s="196"/>
      <c r="CD45" s="196"/>
      <c r="CE45" s="196"/>
      <c r="CF45" s="196"/>
      <c r="CG45" s="196"/>
      <c r="CH45" s="196"/>
      <c r="CI45" s="196"/>
      <c r="CJ45" s="196"/>
      <c r="CK45" s="196"/>
      <c r="CL45" s="196"/>
      <c r="CM45" s="196"/>
      <c r="CN45" s="196"/>
      <c r="CO45" s="196"/>
      <c r="CP45" s="196"/>
      <c r="CQ45" s="196"/>
      <c r="CR45" s="196"/>
      <c r="CS45" s="196"/>
      <c r="CT45" s="196"/>
      <c r="CU45" s="196"/>
      <c r="CV45" s="196"/>
      <c r="CW45" s="196"/>
      <c r="CX45" s="196"/>
      <c r="CY45" s="196"/>
      <c r="CZ45" s="196"/>
      <c r="DA45" s="196"/>
      <c r="DB45" s="196"/>
      <c r="DC45" s="196"/>
      <c r="DD45" s="196"/>
      <c r="DE45" s="196"/>
      <c r="DF45" s="196"/>
      <c r="DG45" s="196"/>
      <c r="DH45" s="196"/>
      <c r="DI45" s="196"/>
      <c r="DJ45" s="196"/>
      <c r="DK45" s="196"/>
      <c r="DL45" s="196"/>
      <c r="DM45" s="196"/>
      <c r="DN45" s="196"/>
      <c r="DO45" s="196"/>
      <c r="DP45" s="196"/>
      <c r="DQ45" s="196"/>
      <c r="DR45" s="196"/>
      <c r="DS45" s="196"/>
      <c r="DT45" s="196"/>
      <c r="DU45" s="196"/>
      <c r="DV45" s="196"/>
      <c r="DW45" s="196"/>
      <c r="DX45" s="196"/>
      <c r="DY45" s="196"/>
      <c r="DZ45" s="196"/>
      <c r="EA45" s="196"/>
      <c r="EB45" s="196"/>
      <c r="EC45" s="196"/>
      <c r="ED45" s="196"/>
      <c r="EE45" s="196"/>
      <c r="EF45" s="196"/>
      <c r="EG45" s="196"/>
      <c r="EH45" s="196"/>
      <c r="EI45" s="196"/>
      <c r="EJ45" s="196"/>
      <c r="EK45" s="196"/>
      <c r="EL45" s="196"/>
      <c r="EM45" s="196"/>
      <c r="EN45" s="196"/>
      <c r="EO45" s="196"/>
      <c r="EP45" s="196"/>
      <c r="EQ45" s="196"/>
      <c r="ER45" s="196"/>
      <c r="ES45" s="196"/>
      <c r="ET45" s="196"/>
      <c r="EU45" s="196"/>
      <c r="EV45" s="196"/>
      <c r="EW45" s="196"/>
      <c r="EX45" s="196"/>
      <c r="EY45" s="196"/>
      <c r="EZ45" s="196"/>
      <c r="FA45" s="196"/>
      <c r="FB45" s="196"/>
      <c r="FC45" s="196"/>
      <c r="FD45" s="196"/>
      <c r="FE45" s="196"/>
      <c r="FF45" s="196"/>
      <c r="FG45" s="196"/>
      <c r="FH45" s="196"/>
      <c r="FI45" s="196"/>
      <c r="FJ45" s="196"/>
      <c r="FK45" s="196"/>
      <c r="FL45" s="196"/>
      <c r="FM45" s="196"/>
      <c r="FN45" s="196"/>
      <c r="FO45" s="196"/>
      <c r="FP45" s="196"/>
      <c r="FQ45" s="196"/>
      <c r="FR45" s="196"/>
      <c r="FS45" s="196"/>
      <c r="FT45" s="196"/>
      <c r="FU45" s="196"/>
      <c r="FV45" s="196"/>
      <c r="FW45" s="196"/>
      <c r="FX45" s="196"/>
      <c r="FY45" s="196"/>
      <c r="FZ45" s="196"/>
      <c r="GA45" s="196"/>
      <c r="GB45" s="196"/>
      <c r="GC45" s="196"/>
    </row>
    <row r="46" spans="1:185" s="197" customFormat="1" ht="178.5" customHeight="1" x14ac:dyDescent="0.25">
      <c r="A46" s="429" t="s">
        <v>32</v>
      </c>
      <c r="B46" s="434">
        <v>546</v>
      </c>
      <c r="C46" s="397">
        <v>44461</v>
      </c>
      <c r="D46" s="400" t="s">
        <v>33</v>
      </c>
      <c r="E46" s="179" t="s">
        <v>193</v>
      </c>
      <c r="F46" s="179" t="s">
        <v>194</v>
      </c>
      <c r="G46" s="175" t="s">
        <v>70</v>
      </c>
      <c r="H46" s="395" t="s">
        <v>1066</v>
      </c>
      <c r="I46" s="179" t="s">
        <v>71</v>
      </c>
      <c r="J46" s="179"/>
      <c r="K46" s="179" t="s">
        <v>38</v>
      </c>
      <c r="L46" s="175" t="s">
        <v>39</v>
      </c>
      <c r="M46" s="179" t="s">
        <v>195</v>
      </c>
      <c r="N46" s="397">
        <v>44501</v>
      </c>
      <c r="O46" s="397">
        <v>45015</v>
      </c>
      <c r="P46" s="452" t="str">
        <f t="shared" ca="1" si="0"/>
        <v>CERRADA</v>
      </c>
      <c r="Q46" s="322" t="str">
        <f t="shared" ca="1" si="1"/>
        <v>CERRADA</v>
      </c>
      <c r="R46" s="179" t="s">
        <v>157</v>
      </c>
      <c r="S46" s="179" t="s">
        <v>42</v>
      </c>
      <c r="T46" s="392">
        <v>1</v>
      </c>
      <c r="U46" s="180"/>
      <c r="V46" s="179"/>
      <c r="W46" s="175" t="s">
        <v>1320</v>
      </c>
      <c r="X46" s="281"/>
      <c r="Y46" s="391"/>
      <c r="Z46" s="179"/>
      <c r="AA46" s="175" t="s">
        <v>1376</v>
      </c>
      <c r="AB46" s="180">
        <v>45167</v>
      </c>
      <c r="AC46" s="181" t="s">
        <v>1394</v>
      </c>
      <c r="AD46" s="453">
        <f t="shared" si="2"/>
        <v>41</v>
      </c>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196"/>
      <c r="BQ46" s="196"/>
      <c r="BR46" s="196"/>
      <c r="BS46" s="196"/>
      <c r="BT46" s="196"/>
      <c r="BU46" s="196"/>
      <c r="BV46" s="196"/>
      <c r="BW46" s="196"/>
      <c r="BX46" s="196"/>
      <c r="BY46" s="196"/>
      <c r="BZ46" s="196"/>
      <c r="CA46" s="196"/>
      <c r="CB46" s="196"/>
      <c r="CC46" s="196"/>
      <c r="CD46" s="196"/>
      <c r="CE46" s="196"/>
      <c r="CF46" s="196"/>
      <c r="CG46" s="196"/>
      <c r="CH46" s="196"/>
      <c r="CI46" s="196"/>
      <c r="CJ46" s="196"/>
      <c r="CK46" s="196"/>
      <c r="CL46" s="196"/>
      <c r="CM46" s="196"/>
      <c r="CN46" s="196"/>
      <c r="CO46" s="196"/>
      <c r="CP46" s="196"/>
      <c r="CQ46" s="196"/>
      <c r="CR46" s="196"/>
      <c r="CS46" s="196"/>
      <c r="CT46" s="196"/>
      <c r="CU46" s="196"/>
      <c r="CV46" s="196"/>
      <c r="CW46" s="196"/>
      <c r="CX46" s="196"/>
      <c r="CY46" s="196"/>
      <c r="CZ46" s="196"/>
      <c r="DA46" s="196"/>
      <c r="DB46" s="196"/>
      <c r="DC46" s="196"/>
      <c r="DD46" s="196"/>
      <c r="DE46" s="196"/>
      <c r="DF46" s="196"/>
      <c r="DG46" s="196"/>
      <c r="DH46" s="196"/>
      <c r="DI46" s="196"/>
      <c r="DJ46" s="196"/>
      <c r="DK46" s="196"/>
      <c r="DL46" s="196"/>
      <c r="DM46" s="196"/>
      <c r="DN46" s="196"/>
      <c r="DO46" s="196"/>
      <c r="DP46" s="196"/>
      <c r="DQ46" s="196"/>
      <c r="DR46" s="196"/>
      <c r="DS46" s="196"/>
      <c r="DT46" s="196"/>
      <c r="DU46" s="196"/>
      <c r="DV46" s="196"/>
      <c r="DW46" s="196"/>
      <c r="DX46" s="196"/>
      <c r="DY46" s="196"/>
      <c r="DZ46" s="196"/>
      <c r="EA46" s="196"/>
      <c r="EB46" s="196"/>
      <c r="EC46" s="196"/>
      <c r="ED46" s="196"/>
      <c r="EE46" s="196"/>
      <c r="EF46" s="196"/>
      <c r="EG46" s="196"/>
      <c r="EH46" s="196"/>
      <c r="EI46" s="196"/>
      <c r="EJ46" s="196"/>
      <c r="EK46" s="196"/>
      <c r="EL46" s="196"/>
      <c r="EM46" s="196"/>
      <c r="EN46" s="196"/>
      <c r="EO46" s="196"/>
      <c r="EP46" s="196"/>
      <c r="EQ46" s="196"/>
      <c r="ER46" s="196"/>
      <c r="ES46" s="196"/>
      <c r="ET46" s="196"/>
      <c r="EU46" s="196"/>
      <c r="EV46" s="196"/>
      <c r="EW46" s="196"/>
      <c r="EX46" s="196"/>
      <c r="EY46" s="196"/>
      <c r="EZ46" s="196"/>
      <c r="FA46" s="196"/>
      <c r="FB46" s="196"/>
      <c r="FC46" s="196"/>
      <c r="FD46" s="196"/>
      <c r="FE46" s="196"/>
      <c r="FF46" s="196"/>
      <c r="FG46" s="196"/>
      <c r="FH46" s="196"/>
      <c r="FI46" s="196"/>
      <c r="FJ46" s="196"/>
      <c r="FK46" s="196"/>
      <c r="FL46" s="196"/>
      <c r="FM46" s="196"/>
      <c r="FN46" s="196"/>
      <c r="FO46" s="196"/>
      <c r="FP46" s="196"/>
      <c r="FQ46" s="196"/>
      <c r="FR46" s="196"/>
      <c r="FS46" s="196"/>
      <c r="FT46" s="196"/>
      <c r="FU46" s="196"/>
      <c r="FV46" s="196"/>
      <c r="FW46" s="196"/>
      <c r="FX46" s="196"/>
      <c r="FY46" s="196"/>
      <c r="FZ46" s="196"/>
      <c r="GA46" s="196"/>
      <c r="GB46" s="196"/>
      <c r="GC46" s="196"/>
    </row>
    <row r="47" spans="1:185" s="197" customFormat="1" ht="178.5" customHeight="1" x14ac:dyDescent="0.25">
      <c r="A47" s="429" t="s">
        <v>32</v>
      </c>
      <c r="B47" s="434"/>
      <c r="C47" s="397">
        <v>44461</v>
      </c>
      <c r="D47" s="400" t="s">
        <v>33</v>
      </c>
      <c r="E47" s="179" t="s">
        <v>193</v>
      </c>
      <c r="F47" s="179" t="s">
        <v>194</v>
      </c>
      <c r="G47" s="175" t="s">
        <v>70</v>
      </c>
      <c r="H47" s="395" t="s">
        <v>1066</v>
      </c>
      <c r="I47" s="179" t="s">
        <v>71</v>
      </c>
      <c r="J47" s="179"/>
      <c r="K47" s="179" t="s">
        <v>38</v>
      </c>
      <c r="L47" s="175" t="s">
        <v>39</v>
      </c>
      <c r="M47" s="179" t="s">
        <v>196</v>
      </c>
      <c r="N47" s="397">
        <v>44501</v>
      </c>
      <c r="O47" s="397">
        <v>45015</v>
      </c>
      <c r="P47" s="452">
        <f t="shared" ca="1" si="0"/>
        <v>397</v>
      </c>
      <c r="Q47" s="322" t="str">
        <f t="shared" ca="1" si="1"/>
        <v>VENCIDA</v>
      </c>
      <c r="R47" s="179" t="s">
        <v>157</v>
      </c>
      <c r="S47" s="179" t="s">
        <v>42</v>
      </c>
      <c r="T47" s="392">
        <v>1</v>
      </c>
      <c r="U47" s="180"/>
      <c r="V47" s="179"/>
      <c r="W47" s="175" t="s">
        <v>1320</v>
      </c>
      <c r="X47" s="281"/>
      <c r="Y47" s="391"/>
      <c r="Z47" s="179"/>
      <c r="AA47" s="175" t="s">
        <v>44</v>
      </c>
      <c r="AB47" s="180"/>
      <c r="AC47" s="181" t="s">
        <v>1484</v>
      </c>
      <c r="AD47" s="453">
        <f t="shared" si="2"/>
        <v>42</v>
      </c>
      <c r="AE47" s="196"/>
      <c r="AF47" s="196"/>
      <c r="AG47" s="196"/>
      <c r="AH47" s="196"/>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196"/>
      <c r="BN47" s="196"/>
      <c r="BO47" s="196"/>
      <c r="BP47" s="196"/>
      <c r="BQ47" s="196"/>
      <c r="BR47" s="196"/>
      <c r="BS47" s="196"/>
      <c r="BT47" s="196"/>
      <c r="BU47" s="196"/>
      <c r="BV47" s="196"/>
      <c r="BW47" s="196"/>
      <c r="BX47" s="196"/>
      <c r="BY47" s="196"/>
      <c r="BZ47" s="196"/>
      <c r="CA47" s="196"/>
      <c r="CB47" s="196"/>
      <c r="CC47" s="196"/>
      <c r="CD47" s="196"/>
      <c r="CE47" s="196"/>
      <c r="CF47" s="196"/>
      <c r="CG47" s="196"/>
      <c r="CH47" s="196"/>
      <c r="CI47" s="196"/>
      <c r="CJ47" s="196"/>
      <c r="CK47" s="196"/>
      <c r="CL47" s="196"/>
      <c r="CM47" s="196"/>
      <c r="CN47" s="196"/>
      <c r="CO47" s="196"/>
      <c r="CP47" s="196"/>
      <c r="CQ47" s="196"/>
      <c r="CR47" s="196"/>
      <c r="CS47" s="196"/>
      <c r="CT47" s="196"/>
      <c r="CU47" s="196"/>
      <c r="CV47" s="196"/>
      <c r="CW47" s="196"/>
      <c r="CX47" s="196"/>
      <c r="CY47" s="196"/>
      <c r="CZ47" s="196"/>
      <c r="DA47" s="196"/>
      <c r="DB47" s="196"/>
      <c r="DC47" s="196"/>
      <c r="DD47" s="196"/>
      <c r="DE47" s="196"/>
      <c r="DF47" s="196"/>
      <c r="DG47" s="196"/>
      <c r="DH47" s="196"/>
      <c r="DI47" s="196"/>
      <c r="DJ47" s="196"/>
      <c r="DK47" s="196"/>
      <c r="DL47" s="196"/>
      <c r="DM47" s="196"/>
      <c r="DN47" s="196"/>
      <c r="DO47" s="196"/>
      <c r="DP47" s="196"/>
      <c r="DQ47" s="196"/>
      <c r="DR47" s="196"/>
      <c r="DS47" s="196"/>
      <c r="DT47" s="196"/>
      <c r="DU47" s="196"/>
      <c r="DV47" s="196"/>
      <c r="DW47" s="196"/>
      <c r="DX47" s="196"/>
      <c r="DY47" s="196"/>
      <c r="DZ47" s="196"/>
      <c r="EA47" s="196"/>
      <c r="EB47" s="196"/>
      <c r="EC47" s="196"/>
      <c r="ED47" s="196"/>
      <c r="EE47" s="196"/>
      <c r="EF47" s="196"/>
      <c r="EG47" s="196"/>
      <c r="EH47" s="196"/>
      <c r="EI47" s="196"/>
      <c r="EJ47" s="196"/>
      <c r="EK47" s="196"/>
      <c r="EL47" s="196"/>
      <c r="EM47" s="196"/>
      <c r="EN47" s="196"/>
      <c r="EO47" s="196"/>
      <c r="EP47" s="196"/>
      <c r="EQ47" s="196"/>
      <c r="ER47" s="196"/>
      <c r="ES47" s="196"/>
      <c r="ET47" s="196"/>
      <c r="EU47" s="196"/>
      <c r="EV47" s="196"/>
      <c r="EW47" s="196"/>
      <c r="EX47" s="196"/>
      <c r="EY47" s="196"/>
      <c r="EZ47" s="196"/>
      <c r="FA47" s="196"/>
      <c r="FB47" s="196"/>
      <c r="FC47" s="196"/>
      <c r="FD47" s="196"/>
      <c r="FE47" s="196"/>
      <c r="FF47" s="196"/>
      <c r="FG47" s="196"/>
      <c r="FH47" s="196"/>
      <c r="FI47" s="196"/>
      <c r="FJ47" s="196"/>
      <c r="FK47" s="196"/>
      <c r="FL47" s="196"/>
      <c r="FM47" s="196"/>
      <c r="FN47" s="196"/>
      <c r="FO47" s="196"/>
      <c r="FP47" s="196"/>
      <c r="FQ47" s="196"/>
      <c r="FR47" s="196"/>
      <c r="FS47" s="196"/>
      <c r="FT47" s="196"/>
      <c r="FU47" s="196"/>
      <c r="FV47" s="196"/>
      <c r="FW47" s="196"/>
      <c r="FX47" s="196"/>
      <c r="FY47" s="196"/>
      <c r="FZ47" s="196"/>
      <c r="GA47" s="196"/>
      <c r="GB47" s="196"/>
      <c r="GC47" s="196"/>
    </row>
    <row r="48" spans="1:185" s="197" customFormat="1" ht="178.5" customHeight="1" x14ac:dyDescent="0.25">
      <c r="A48" s="429" t="s">
        <v>32</v>
      </c>
      <c r="B48" s="434"/>
      <c r="C48" s="397">
        <v>44461</v>
      </c>
      <c r="D48" s="400" t="s">
        <v>33</v>
      </c>
      <c r="E48" s="179" t="s">
        <v>193</v>
      </c>
      <c r="F48" s="179" t="s">
        <v>194</v>
      </c>
      <c r="G48" s="175" t="s">
        <v>70</v>
      </c>
      <c r="H48" s="395" t="s">
        <v>1066</v>
      </c>
      <c r="I48" s="179" t="s">
        <v>71</v>
      </c>
      <c r="J48" s="179"/>
      <c r="K48" s="179" t="s">
        <v>38</v>
      </c>
      <c r="L48" s="175" t="s">
        <v>39</v>
      </c>
      <c r="M48" s="179" t="s">
        <v>197</v>
      </c>
      <c r="N48" s="397">
        <v>44501</v>
      </c>
      <c r="O48" s="397">
        <v>45015</v>
      </c>
      <c r="P48" s="452">
        <f t="shared" ca="1" si="0"/>
        <v>397</v>
      </c>
      <c r="Q48" s="322" t="str">
        <f t="shared" ca="1" si="1"/>
        <v>VENCIDA</v>
      </c>
      <c r="R48" s="179" t="s">
        <v>198</v>
      </c>
      <c r="S48" s="179" t="s">
        <v>42</v>
      </c>
      <c r="T48" s="392">
        <v>1</v>
      </c>
      <c r="U48" s="180"/>
      <c r="V48" s="179"/>
      <c r="W48" s="175" t="s">
        <v>1320</v>
      </c>
      <c r="X48" s="281"/>
      <c r="Y48" s="391"/>
      <c r="Z48" s="179"/>
      <c r="AA48" s="175" t="s">
        <v>44</v>
      </c>
      <c r="AB48" s="180"/>
      <c r="AC48" s="181" t="s">
        <v>1485</v>
      </c>
      <c r="AD48" s="453">
        <f t="shared" si="2"/>
        <v>43</v>
      </c>
      <c r="AE48" s="196"/>
      <c r="AF48" s="196"/>
      <c r="AG48" s="196"/>
      <c r="AH48" s="196"/>
      <c r="AI48" s="196"/>
      <c r="AJ48" s="196"/>
      <c r="AK48" s="196"/>
      <c r="AL48" s="196"/>
      <c r="AM48" s="196"/>
      <c r="AN48" s="196"/>
      <c r="AO48" s="196"/>
      <c r="AP48" s="196"/>
      <c r="AQ48" s="196"/>
      <c r="AR48" s="196"/>
      <c r="AS48" s="196"/>
      <c r="AT48" s="196"/>
      <c r="AU48" s="196"/>
      <c r="AV48" s="196"/>
      <c r="AW48" s="196"/>
      <c r="AX48" s="196"/>
      <c r="AY48" s="196"/>
      <c r="AZ48" s="196"/>
      <c r="BA48" s="196"/>
      <c r="BB48" s="196"/>
      <c r="BC48" s="196"/>
      <c r="BD48" s="196"/>
      <c r="BE48" s="196"/>
      <c r="BF48" s="196"/>
      <c r="BG48" s="196"/>
      <c r="BH48" s="196"/>
      <c r="BI48" s="196"/>
      <c r="BJ48" s="196"/>
      <c r="BK48" s="196"/>
      <c r="BL48" s="196"/>
      <c r="BM48" s="196"/>
      <c r="BN48" s="196"/>
      <c r="BO48" s="196"/>
      <c r="BP48" s="196"/>
      <c r="BQ48" s="196"/>
      <c r="BR48" s="196"/>
      <c r="BS48" s="196"/>
      <c r="BT48" s="196"/>
      <c r="BU48" s="196"/>
      <c r="BV48" s="196"/>
      <c r="BW48" s="196"/>
      <c r="BX48" s="196"/>
      <c r="BY48" s="196"/>
      <c r="BZ48" s="196"/>
      <c r="CA48" s="196"/>
      <c r="CB48" s="196"/>
      <c r="CC48" s="196"/>
      <c r="CD48" s="196"/>
      <c r="CE48" s="196"/>
      <c r="CF48" s="196"/>
      <c r="CG48" s="196"/>
      <c r="CH48" s="196"/>
      <c r="CI48" s="196"/>
      <c r="CJ48" s="196"/>
      <c r="CK48" s="196"/>
      <c r="CL48" s="196"/>
      <c r="CM48" s="196"/>
      <c r="CN48" s="196"/>
      <c r="CO48" s="196"/>
      <c r="CP48" s="196"/>
      <c r="CQ48" s="196"/>
      <c r="CR48" s="196"/>
      <c r="CS48" s="196"/>
      <c r="CT48" s="196"/>
      <c r="CU48" s="196"/>
      <c r="CV48" s="196"/>
      <c r="CW48" s="196"/>
      <c r="CX48" s="196"/>
      <c r="CY48" s="196"/>
      <c r="CZ48" s="196"/>
      <c r="DA48" s="196"/>
      <c r="DB48" s="196"/>
      <c r="DC48" s="196"/>
      <c r="DD48" s="196"/>
      <c r="DE48" s="196"/>
      <c r="DF48" s="196"/>
      <c r="DG48" s="196"/>
      <c r="DH48" s="196"/>
      <c r="DI48" s="196"/>
      <c r="DJ48" s="196"/>
      <c r="DK48" s="196"/>
      <c r="DL48" s="196"/>
      <c r="DM48" s="196"/>
      <c r="DN48" s="196"/>
      <c r="DO48" s="196"/>
      <c r="DP48" s="196"/>
      <c r="DQ48" s="196"/>
      <c r="DR48" s="196"/>
      <c r="DS48" s="196"/>
      <c r="DT48" s="196"/>
      <c r="DU48" s="196"/>
      <c r="DV48" s="196"/>
      <c r="DW48" s="196"/>
      <c r="DX48" s="196"/>
      <c r="DY48" s="196"/>
      <c r="DZ48" s="196"/>
      <c r="EA48" s="196"/>
      <c r="EB48" s="196"/>
      <c r="EC48" s="196"/>
      <c r="ED48" s="196"/>
      <c r="EE48" s="196"/>
      <c r="EF48" s="196"/>
      <c r="EG48" s="196"/>
      <c r="EH48" s="196"/>
      <c r="EI48" s="196"/>
      <c r="EJ48" s="196"/>
      <c r="EK48" s="196"/>
      <c r="EL48" s="196"/>
      <c r="EM48" s="196"/>
      <c r="EN48" s="196"/>
      <c r="EO48" s="196"/>
      <c r="EP48" s="196"/>
      <c r="EQ48" s="196"/>
      <c r="ER48" s="196"/>
      <c r="ES48" s="196"/>
      <c r="ET48" s="196"/>
      <c r="EU48" s="196"/>
      <c r="EV48" s="196"/>
      <c r="EW48" s="196"/>
      <c r="EX48" s="196"/>
      <c r="EY48" s="196"/>
      <c r="EZ48" s="196"/>
      <c r="FA48" s="196"/>
      <c r="FB48" s="196"/>
      <c r="FC48" s="196"/>
      <c r="FD48" s="196"/>
      <c r="FE48" s="196"/>
      <c r="FF48" s="196"/>
      <c r="FG48" s="196"/>
      <c r="FH48" s="196"/>
      <c r="FI48" s="196"/>
      <c r="FJ48" s="196"/>
      <c r="FK48" s="196"/>
      <c r="FL48" s="196"/>
      <c r="FM48" s="196"/>
      <c r="FN48" s="196"/>
      <c r="FO48" s="196"/>
      <c r="FP48" s="196"/>
      <c r="FQ48" s="196"/>
      <c r="FR48" s="196"/>
      <c r="FS48" s="196"/>
      <c r="FT48" s="196"/>
      <c r="FU48" s="196"/>
      <c r="FV48" s="196"/>
      <c r="FW48" s="196"/>
      <c r="FX48" s="196"/>
      <c r="FY48" s="196"/>
      <c r="FZ48" s="196"/>
      <c r="GA48" s="196"/>
      <c r="GB48" s="196"/>
      <c r="GC48" s="196"/>
    </row>
    <row r="49" spans="1:185" s="197" customFormat="1" ht="178.5" customHeight="1" x14ac:dyDescent="0.25">
      <c r="A49" s="429" t="s">
        <v>32</v>
      </c>
      <c r="B49" s="434"/>
      <c r="C49" s="397">
        <v>44461</v>
      </c>
      <c r="D49" s="400" t="s">
        <v>33</v>
      </c>
      <c r="E49" s="179" t="s">
        <v>193</v>
      </c>
      <c r="F49" s="179" t="s">
        <v>194</v>
      </c>
      <c r="G49" s="175" t="s">
        <v>70</v>
      </c>
      <c r="H49" s="395" t="s">
        <v>1066</v>
      </c>
      <c r="I49" s="179" t="s">
        <v>71</v>
      </c>
      <c r="J49" s="179"/>
      <c r="K49" s="179" t="s">
        <v>38</v>
      </c>
      <c r="L49" s="175" t="s">
        <v>39</v>
      </c>
      <c r="M49" s="179" t="s">
        <v>199</v>
      </c>
      <c r="N49" s="397">
        <v>44501</v>
      </c>
      <c r="O49" s="397">
        <v>45015</v>
      </c>
      <c r="P49" s="452">
        <f t="shared" ca="1" si="0"/>
        <v>397</v>
      </c>
      <c r="Q49" s="322" t="str">
        <f t="shared" ca="1" si="1"/>
        <v>VENCIDA</v>
      </c>
      <c r="R49" s="179" t="s">
        <v>157</v>
      </c>
      <c r="S49" s="179" t="s">
        <v>42</v>
      </c>
      <c r="T49" s="392">
        <v>1</v>
      </c>
      <c r="U49" s="180"/>
      <c r="V49" s="179"/>
      <c r="W49" s="175" t="s">
        <v>1320</v>
      </c>
      <c r="X49" s="281"/>
      <c r="Y49" s="391"/>
      <c r="Z49" s="179"/>
      <c r="AA49" s="175" t="s">
        <v>44</v>
      </c>
      <c r="AB49" s="180"/>
      <c r="AC49" s="181" t="s">
        <v>1486</v>
      </c>
      <c r="AD49" s="453">
        <f t="shared" si="2"/>
        <v>44</v>
      </c>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196"/>
      <c r="BQ49" s="196"/>
      <c r="BR49" s="196"/>
      <c r="BS49" s="196"/>
      <c r="BT49" s="196"/>
      <c r="BU49" s="196"/>
      <c r="BV49" s="196"/>
      <c r="BW49" s="196"/>
      <c r="BX49" s="196"/>
      <c r="BY49" s="196"/>
      <c r="BZ49" s="196"/>
      <c r="CA49" s="196"/>
      <c r="CB49" s="196"/>
      <c r="CC49" s="196"/>
      <c r="CD49" s="196"/>
      <c r="CE49" s="196"/>
      <c r="CF49" s="196"/>
      <c r="CG49" s="196"/>
      <c r="CH49" s="196"/>
      <c r="CI49" s="196"/>
      <c r="CJ49" s="196"/>
      <c r="CK49" s="196"/>
      <c r="CL49" s="196"/>
      <c r="CM49" s="196"/>
      <c r="CN49" s="196"/>
      <c r="CO49" s="196"/>
      <c r="CP49" s="196"/>
      <c r="CQ49" s="196"/>
      <c r="CR49" s="196"/>
      <c r="CS49" s="196"/>
      <c r="CT49" s="196"/>
      <c r="CU49" s="196"/>
      <c r="CV49" s="196"/>
      <c r="CW49" s="196"/>
      <c r="CX49" s="196"/>
      <c r="CY49" s="196"/>
      <c r="CZ49" s="196"/>
      <c r="DA49" s="196"/>
      <c r="DB49" s="196"/>
      <c r="DC49" s="196"/>
      <c r="DD49" s="196"/>
      <c r="DE49" s="196"/>
      <c r="DF49" s="196"/>
      <c r="DG49" s="196"/>
      <c r="DH49" s="196"/>
      <c r="DI49" s="196"/>
      <c r="DJ49" s="196"/>
      <c r="DK49" s="196"/>
      <c r="DL49" s="196"/>
      <c r="DM49" s="196"/>
      <c r="DN49" s="196"/>
      <c r="DO49" s="196"/>
      <c r="DP49" s="196"/>
      <c r="DQ49" s="196"/>
      <c r="DR49" s="196"/>
      <c r="DS49" s="196"/>
      <c r="DT49" s="196"/>
      <c r="DU49" s="196"/>
      <c r="DV49" s="196"/>
      <c r="DW49" s="196"/>
      <c r="DX49" s="196"/>
      <c r="DY49" s="196"/>
      <c r="DZ49" s="196"/>
      <c r="EA49" s="196"/>
      <c r="EB49" s="196"/>
      <c r="EC49" s="196"/>
      <c r="ED49" s="196"/>
      <c r="EE49" s="196"/>
      <c r="EF49" s="196"/>
      <c r="EG49" s="196"/>
      <c r="EH49" s="196"/>
      <c r="EI49" s="196"/>
      <c r="EJ49" s="196"/>
      <c r="EK49" s="196"/>
      <c r="EL49" s="196"/>
      <c r="EM49" s="196"/>
      <c r="EN49" s="196"/>
      <c r="EO49" s="196"/>
      <c r="EP49" s="196"/>
      <c r="EQ49" s="196"/>
      <c r="ER49" s="196"/>
      <c r="ES49" s="196"/>
      <c r="ET49" s="196"/>
      <c r="EU49" s="196"/>
      <c r="EV49" s="196"/>
      <c r="EW49" s="196"/>
      <c r="EX49" s="196"/>
      <c r="EY49" s="196"/>
      <c r="EZ49" s="196"/>
      <c r="FA49" s="196"/>
      <c r="FB49" s="196"/>
      <c r="FC49" s="196"/>
      <c r="FD49" s="196"/>
      <c r="FE49" s="196"/>
      <c r="FF49" s="196"/>
      <c r="FG49" s="196"/>
      <c r="FH49" s="196"/>
      <c r="FI49" s="196"/>
      <c r="FJ49" s="196"/>
      <c r="FK49" s="196"/>
      <c r="FL49" s="196"/>
      <c r="FM49" s="196"/>
      <c r="FN49" s="196"/>
      <c r="FO49" s="196"/>
      <c r="FP49" s="196"/>
      <c r="FQ49" s="196"/>
      <c r="FR49" s="196"/>
      <c r="FS49" s="196"/>
      <c r="FT49" s="196"/>
      <c r="FU49" s="196"/>
      <c r="FV49" s="196"/>
      <c r="FW49" s="196"/>
      <c r="FX49" s="196"/>
      <c r="FY49" s="196"/>
      <c r="FZ49" s="196"/>
      <c r="GA49" s="196"/>
      <c r="GB49" s="196"/>
      <c r="GC49" s="196"/>
    </row>
    <row r="50" spans="1:185" s="197" customFormat="1" ht="178.5" customHeight="1" x14ac:dyDescent="0.25">
      <c r="A50" s="429" t="s">
        <v>32</v>
      </c>
      <c r="B50" s="434"/>
      <c r="C50" s="397">
        <v>44461</v>
      </c>
      <c r="D50" s="400" t="s">
        <v>33</v>
      </c>
      <c r="E50" s="179" t="s">
        <v>193</v>
      </c>
      <c r="F50" s="179" t="s">
        <v>194</v>
      </c>
      <c r="G50" s="175" t="s">
        <v>70</v>
      </c>
      <c r="H50" s="395" t="s">
        <v>1066</v>
      </c>
      <c r="I50" s="179" t="s">
        <v>71</v>
      </c>
      <c r="J50" s="179"/>
      <c r="K50" s="179" t="s">
        <v>38</v>
      </c>
      <c r="L50" s="175" t="s">
        <v>39</v>
      </c>
      <c r="M50" s="179" t="s">
        <v>200</v>
      </c>
      <c r="N50" s="397">
        <v>44501</v>
      </c>
      <c r="O50" s="397">
        <v>45015</v>
      </c>
      <c r="P50" s="452">
        <f t="shared" ca="1" si="0"/>
        <v>397</v>
      </c>
      <c r="Q50" s="322" t="str">
        <f t="shared" ca="1" si="1"/>
        <v>VENCIDA</v>
      </c>
      <c r="R50" s="179" t="s">
        <v>201</v>
      </c>
      <c r="S50" s="179" t="s">
        <v>42</v>
      </c>
      <c r="T50" s="392">
        <v>2</v>
      </c>
      <c r="U50" s="180"/>
      <c r="V50" s="179"/>
      <c r="W50" s="175" t="s">
        <v>1320</v>
      </c>
      <c r="X50" s="281"/>
      <c r="Y50" s="391"/>
      <c r="Z50" s="179"/>
      <c r="AA50" s="175" t="s">
        <v>44</v>
      </c>
      <c r="AB50" s="180"/>
      <c r="AC50" s="181" t="s">
        <v>1484</v>
      </c>
      <c r="AD50" s="453">
        <f t="shared" si="2"/>
        <v>45</v>
      </c>
      <c r="AE50" s="196"/>
      <c r="AF50" s="196"/>
      <c r="AG50" s="196"/>
      <c r="AH50" s="196"/>
      <c r="AI50" s="196"/>
      <c r="AJ50" s="196"/>
      <c r="AK50" s="196"/>
      <c r="AL50" s="196"/>
      <c r="AM50" s="196"/>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6"/>
      <c r="BR50" s="196"/>
      <c r="BS50" s="196"/>
      <c r="BT50" s="196"/>
      <c r="BU50" s="196"/>
      <c r="BV50" s="196"/>
      <c r="BW50" s="196"/>
      <c r="BX50" s="196"/>
      <c r="BY50" s="196"/>
      <c r="BZ50" s="196"/>
      <c r="CA50" s="196"/>
      <c r="CB50" s="196"/>
      <c r="CC50" s="196"/>
      <c r="CD50" s="196"/>
      <c r="CE50" s="196"/>
      <c r="CF50" s="196"/>
      <c r="CG50" s="196"/>
      <c r="CH50" s="196"/>
      <c r="CI50" s="196"/>
      <c r="CJ50" s="196"/>
      <c r="CK50" s="196"/>
      <c r="CL50" s="196"/>
      <c r="CM50" s="196"/>
      <c r="CN50" s="196"/>
      <c r="CO50" s="196"/>
      <c r="CP50" s="196"/>
      <c r="CQ50" s="196"/>
      <c r="CR50" s="196"/>
      <c r="CS50" s="196"/>
      <c r="CT50" s="196"/>
      <c r="CU50" s="196"/>
      <c r="CV50" s="196"/>
      <c r="CW50" s="196"/>
      <c r="CX50" s="196"/>
      <c r="CY50" s="196"/>
      <c r="CZ50" s="196"/>
      <c r="DA50" s="196"/>
      <c r="DB50" s="196"/>
      <c r="DC50" s="196"/>
      <c r="DD50" s="196"/>
      <c r="DE50" s="196"/>
      <c r="DF50" s="196"/>
      <c r="DG50" s="196"/>
      <c r="DH50" s="196"/>
      <c r="DI50" s="196"/>
      <c r="DJ50" s="196"/>
      <c r="DK50" s="196"/>
      <c r="DL50" s="196"/>
      <c r="DM50" s="196"/>
      <c r="DN50" s="196"/>
      <c r="DO50" s="196"/>
      <c r="DP50" s="196"/>
      <c r="DQ50" s="196"/>
      <c r="DR50" s="196"/>
      <c r="DS50" s="196"/>
      <c r="DT50" s="196"/>
      <c r="DU50" s="196"/>
      <c r="DV50" s="196"/>
      <c r="DW50" s="196"/>
      <c r="DX50" s="196"/>
      <c r="DY50" s="196"/>
      <c r="DZ50" s="196"/>
      <c r="EA50" s="196"/>
      <c r="EB50" s="196"/>
      <c r="EC50" s="196"/>
      <c r="ED50" s="196"/>
      <c r="EE50" s="196"/>
      <c r="EF50" s="196"/>
      <c r="EG50" s="196"/>
      <c r="EH50" s="196"/>
      <c r="EI50" s="196"/>
      <c r="EJ50" s="196"/>
      <c r="EK50" s="196"/>
      <c r="EL50" s="196"/>
      <c r="EM50" s="196"/>
      <c r="EN50" s="196"/>
      <c r="EO50" s="196"/>
      <c r="EP50" s="196"/>
      <c r="EQ50" s="196"/>
      <c r="ER50" s="196"/>
      <c r="ES50" s="196"/>
      <c r="ET50" s="196"/>
      <c r="EU50" s="196"/>
      <c r="EV50" s="196"/>
      <c r="EW50" s="196"/>
      <c r="EX50" s="196"/>
      <c r="EY50" s="196"/>
      <c r="EZ50" s="196"/>
      <c r="FA50" s="196"/>
      <c r="FB50" s="196"/>
      <c r="FC50" s="196"/>
      <c r="FD50" s="196"/>
      <c r="FE50" s="196"/>
      <c r="FF50" s="196"/>
      <c r="FG50" s="196"/>
      <c r="FH50" s="196"/>
      <c r="FI50" s="196"/>
      <c r="FJ50" s="196"/>
      <c r="FK50" s="196"/>
      <c r="FL50" s="196"/>
      <c r="FM50" s="196"/>
      <c r="FN50" s="196"/>
      <c r="FO50" s="196"/>
      <c r="FP50" s="196"/>
      <c r="FQ50" s="196"/>
      <c r="FR50" s="196"/>
      <c r="FS50" s="196"/>
      <c r="FT50" s="196"/>
      <c r="FU50" s="196"/>
      <c r="FV50" s="196"/>
      <c r="FW50" s="196"/>
      <c r="FX50" s="196"/>
      <c r="FY50" s="196"/>
      <c r="FZ50" s="196"/>
      <c r="GA50" s="196"/>
      <c r="GB50" s="196"/>
      <c r="GC50" s="196"/>
    </row>
    <row r="51" spans="1:185" s="197" customFormat="1" ht="178.5" customHeight="1" x14ac:dyDescent="0.25">
      <c r="A51" s="429" t="s">
        <v>32</v>
      </c>
      <c r="B51" s="434"/>
      <c r="C51" s="397">
        <v>44461</v>
      </c>
      <c r="D51" s="400" t="s">
        <v>33</v>
      </c>
      <c r="E51" s="179" t="s">
        <v>193</v>
      </c>
      <c r="F51" s="179" t="s">
        <v>194</v>
      </c>
      <c r="G51" s="175" t="s">
        <v>70</v>
      </c>
      <c r="H51" s="395" t="s">
        <v>1066</v>
      </c>
      <c r="I51" s="179" t="s">
        <v>71</v>
      </c>
      <c r="J51" s="179"/>
      <c r="K51" s="179" t="s">
        <v>38</v>
      </c>
      <c r="L51" s="175" t="s">
        <v>39</v>
      </c>
      <c r="M51" s="179" t="s">
        <v>202</v>
      </c>
      <c r="N51" s="397">
        <v>44501</v>
      </c>
      <c r="O51" s="397">
        <v>45015</v>
      </c>
      <c r="P51" s="452" t="str">
        <f t="shared" ca="1" si="0"/>
        <v>CERRADA</v>
      </c>
      <c r="Q51" s="322" t="str">
        <f t="shared" ca="1" si="1"/>
        <v>CERRADA</v>
      </c>
      <c r="R51" s="179" t="s">
        <v>157</v>
      </c>
      <c r="S51" s="179" t="s">
        <v>42</v>
      </c>
      <c r="T51" s="392">
        <v>2</v>
      </c>
      <c r="U51" s="180"/>
      <c r="V51" s="179"/>
      <c r="W51" s="175" t="s">
        <v>1320</v>
      </c>
      <c r="X51" s="281"/>
      <c r="Y51" s="391"/>
      <c r="Z51" s="179"/>
      <c r="AA51" s="175" t="s">
        <v>1376</v>
      </c>
      <c r="AB51" s="180">
        <v>45167</v>
      </c>
      <c r="AC51" s="181" t="s">
        <v>1395</v>
      </c>
      <c r="AD51" s="453">
        <f t="shared" si="2"/>
        <v>46</v>
      </c>
      <c r="AE51" s="196"/>
      <c r="AF51" s="196"/>
      <c r="AG51" s="196"/>
      <c r="AH51" s="196"/>
      <c r="AI51" s="196"/>
      <c r="AJ51" s="196"/>
      <c r="AK51" s="196"/>
      <c r="AL51" s="196"/>
      <c r="AM51" s="196"/>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c r="BV51" s="196"/>
      <c r="BW51" s="196"/>
      <c r="BX51" s="196"/>
      <c r="BY51" s="196"/>
      <c r="BZ51" s="196"/>
      <c r="CA51" s="196"/>
      <c r="CB51" s="196"/>
      <c r="CC51" s="196"/>
      <c r="CD51" s="196"/>
      <c r="CE51" s="196"/>
      <c r="CF51" s="196"/>
      <c r="CG51" s="196"/>
      <c r="CH51" s="196"/>
      <c r="CI51" s="196"/>
      <c r="CJ51" s="196"/>
      <c r="CK51" s="196"/>
      <c r="CL51" s="196"/>
      <c r="CM51" s="196"/>
      <c r="CN51" s="196"/>
      <c r="CO51" s="196"/>
      <c r="CP51" s="196"/>
      <c r="CQ51" s="196"/>
      <c r="CR51" s="196"/>
      <c r="CS51" s="196"/>
      <c r="CT51" s="196"/>
      <c r="CU51" s="196"/>
      <c r="CV51" s="196"/>
      <c r="CW51" s="196"/>
      <c r="CX51" s="196"/>
      <c r="CY51" s="196"/>
      <c r="CZ51" s="196"/>
      <c r="DA51" s="196"/>
      <c r="DB51" s="196"/>
      <c r="DC51" s="196"/>
      <c r="DD51" s="196"/>
      <c r="DE51" s="196"/>
      <c r="DF51" s="196"/>
      <c r="DG51" s="196"/>
      <c r="DH51" s="196"/>
      <c r="DI51" s="196"/>
      <c r="DJ51" s="196"/>
      <c r="DK51" s="196"/>
      <c r="DL51" s="196"/>
      <c r="DM51" s="196"/>
      <c r="DN51" s="196"/>
      <c r="DO51" s="196"/>
      <c r="DP51" s="196"/>
      <c r="DQ51" s="196"/>
      <c r="DR51" s="196"/>
      <c r="DS51" s="196"/>
      <c r="DT51" s="196"/>
      <c r="DU51" s="196"/>
      <c r="DV51" s="196"/>
      <c r="DW51" s="196"/>
      <c r="DX51" s="196"/>
      <c r="DY51" s="196"/>
      <c r="DZ51" s="196"/>
      <c r="EA51" s="196"/>
      <c r="EB51" s="196"/>
      <c r="EC51" s="196"/>
      <c r="ED51" s="196"/>
      <c r="EE51" s="196"/>
      <c r="EF51" s="196"/>
      <c r="EG51" s="196"/>
      <c r="EH51" s="196"/>
      <c r="EI51" s="196"/>
      <c r="EJ51" s="196"/>
      <c r="EK51" s="196"/>
      <c r="EL51" s="196"/>
      <c r="EM51" s="196"/>
      <c r="EN51" s="196"/>
      <c r="EO51" s="196"/>
      <c r="EP51" s="196"/>
      <c r="EQ51" s="196"/>
      <c r="ER51" s="196"/>
      <c r="ES51" s="196"/>
      <c r="ET51" s="196"/>
      <c r="EU51" s="196"/>
      <c r="EV51" s="196"/>
      <c r="EW51" s="196"/>
      <c r="EX51" s="196"/>
      <c r="EY51" s="196"/>
      <c r="EZ51" s="196"/>
      <c r="FA51" s="196"/>
      <c r="FB51" s="196"/>
      <c r="FC51" s="196"/>
      <c r="FD51" s="196"/>
      <c r="FE51" s="196"/>
      <c r="FF51" s="196"/>
      <c r="FG51" s="196"/>
      <c r="FH51" s="196"/>
      <c r="FI51" s="196"/>
      <c r="FJ51" s="196"/>
      <c r="FK51" s="196"/>
      <c r="FL51" s="196"/>
      <c r="FM51" s="196"/>
      <c r="FN51" s="196"/>
      <c r="FO51" s="196"/>
      <c r="FP51" s="196"/>
      <c r="FQ51" s="196"/>
      <c r="FR51" s="196"/>
      <c r="FS51" s="196"/>
      <c r="FT51" s="196"/>
      <c r="FU51" s="196"/>
      <c r="FV51" s="196"/>
      <c r="FW51" s="196"/>
      <c r="FX51" s="196"/>
      <c r="FY51" s="196"/>
      <c r="FZ51" s="196"/>
      <c r="GA51" s="196"/>
      <c r="GB51" s="196"/>
      <c r="GC51" s="196"/>
    </row>
    <row r="52" spans="1:185" s="197" customFormat="1" ht="178.5" customHeight="1" x14ac:dyDescent="0.25">
      <c r="A52" s="429" t="s">
        <v>32</v>
      </c>
      <c r="B52" s="434">
        <v>549</v>
      </c>
      <c r="C52" s="397">
        <v>44461</v>
      </c>
      <c r="D52" s="400" t="s">
        <v>33</v>
      </c>
      <c r="E52" s="179" t="s">
        <v>203</v>
      </c>
      <c r="F52" s="179" t="s">
        <v>204</v>
      </c>
      <c r="G52" s="175" t="s">
        <v>70</v>
      </c>
      <c r="H52" s="395" t="s">
        <v>1066</v>
      </c>
      <c r="I52" s="179" t="s">
        <v>71</v>
      </c>
      <c r="J52" s="179"/>
      <c r="K52" s="179" t="s">
        <v>38</v>
      </c>
      <c r="L52" s="175" t="s">
        <v>39</v>
      </c>
      <c r="M52" s="179" t="s">
        <v>205</v>
      </c>
      <c r="N52" s="397">
        <v>44476</v>
      </c>
      <c r="O52" s="397">
        <v>45015</v>
      </c>
      <c r="P52" s="452" t="str">
        <f t="shared" ca="1" si="0"/>
        <v>CERRADA</v>
      </c>
      <c r="Q52" s="322" t="str">
        <f t="shared" ca="1" si="1"/>
        <v>CERRADA</v>
      </c>
      <c r="R52" s="179" t="s">
        <v>157</v>
      </c>
      <c r="S52" s="179" t="s">
        <v>42</v>
      </c>
      <c r="T52" s="392">
        <v>1</v>
      </c>
      <c r="U52" s="180"/>
      <c r="V52" s="179"/>
      <c r="W52" s="175" t="s">
        <v>1320</v>
      </c>
      <c r="X52" s="281"/>
      <c r="Y52" s="391"/>
      <c r="Z52" s="179"/>
      <c r="AA52" s="175" t="s">
        <v>1376</v>
      </c>
      <c r="AB52" s="180">
        <v>45167</v>
      </c>
      <c r="AC52" s="181" t="s">
        <v>1397</v>
      </c>
      <c r="AD52" s="453">
        <f t="shared" si="2"/>
        <v>47</v>
      </c>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6"/>
      <c r="BQ52" s="196"/>
      <c r="BR52" s="196"/>
      <c r="BS52" s="196"/>
      <c r="BT52" s="196"/>
      <c r="BU52" s="196"/>
      <c r="BV52" s="196"/>
      <c r="BW52" s="196"/>
      <c r="BX52" s="196"/>
      <c r="BY52" s="196"/>
      <c r="BZ52" s="196"/>
      <c r="CA52" s="196"/>
      <c r="CB52" s="196"/>
      <c r="CC52" s="196"/>
      <c r="CD52" s="196"/>
      <c r="CE52" s="196"/>
      <c r="CF52" s="196"/>
      <c r="CG52" s="196"/>
      <c r="CH52" s="196"/>
      <c r="CI52" s="196"/>
      <c r="CJ52" s="196"/>
      <c r="CK52" s="196"/>
      <c r="CL52" s="196"/>
      <c r="CM52" s="196"/>
      <c r="CN52" s="196"/>
      <c r="CO52" s="196"/>
      <c r="CP52" s="196"/>
      <c r="CQ52" s="196"/>
      <c r="CR52" s="196"/>
      <c r="CS52" s="196"/>
      <c r="CT52" s="196"/>
      <c r="CU52" s="196"/>
      <c r="CV52" s="196"/>
      <c r="CW52" s="196"/>
      <c r="CX52" s="196"/>
      <c r="CY52" s="196"/>
      <c r="CZ52" s="196"/>
      <c r="DA52" s="196"/>
      <c r="DB52" s="196"/>
      <c r="DC52" s="196"/>
      <c r="DD52" s="196"/>
      <c r="DE52" s="196"/>
      <c r="DF52" s="196"/>
      <c r="DG52" s="196"/>
      <c r="DH52" s="196"/>
      <c r="DI52" s="196"/>
      <c r="DJ52" s="196"/>
      <c r="DK52" s="196"/>
      <c r="DL52" s="196"/>
      <c r="DM52" s="196"/>
      <c r="DN52" s="196"/>
      <c r="DO52" s="196"/>
      <c r="DP52" s="196"/>
      <c r="DQ52" s="196"/>
      <c r="DR52" s="196"/>
      <c r="DS52" s="196"/>
      <c r="DT52" s="196"/>
      <c r="DU52" s="196"/>
      <c r="DV52" s="196"/>
      <c r="DW52" s="196"/>
      <c r="DX52" s="196"/>
      <c r="DY52" s="196"/>
      <c r="DZ52" s="196"/>
      <c r="EA52" s="196"/>
      <c r="EB52" s="196"/>
      <c r="EC52" s="196"/>
      <c r="ED52" s="196"/>
      <c r="EE52" s="196"/>
      <c r="EF52" s="196"/>
      <c r="EG52" s="196"/>
      <c r="EH52" s="196"/>
      <c r="EI52" s="196"/>
      <c r="EJ52" s="196"/>
      <c r="EK52" s="196"/>
      <c r="EL52" s="196"/>
      <c r="EM52" s="196"/>
      <c r="EN52" s="196"/>
      <c r="EO52" s="196"/>
      <c r="EP52" s="196"/>
      <c r="EQ52" s="196"/>
      <c r="ER52" s="196"/>
      <c r="ES52" s="196"/>
      <c r="ET52" s="196"/>
      <c r="EU52" s="196"/>
      <c r="EV52" s="196"/>
      <c r="EW52" s="196"/>
      <c r="EX52" s="196"/>
      <c r="EY52" s="196"/>
      <c r="EZ52" s="196"/>
      <c r="FA52" s="196"/>
      <c r="FB52" s="196"/>
      <c r="FC52" s="196"/>
      <c r="FD52" s="196"/>
      <c r="FE52" s="196"/>
      <c r="FF52" s="196"/>
      <c r="FG52" s="196"/>
      <c r="FH52" s="196"/>
      <c r="FI52" s="196"/>
      <c r="FJ52" s="196"/>
      <c r="FK52" s="196"/>
      <c r="FL52" s="196"/>
      <c r="FM52" s="196"/>
      <c r="FN52" s="196"/>
      <c r="FO52" s="196"/>
      <c r="FP52" s="196"/>
      <c r="FQ52" s="196"/>
      <c r="FR52" s="196"/>
      <c r="FS52" s="196"/>
      <c r="FT52" s="196"/>
      <c r="FU52" s="196"/>
      <c r="FV52" s="196"/>
      <c r="FW52" s="196"/>
      <c r="FX52" s="196"/>
      <c r="FY52" s="196"/>
      <c r="FZ52" s="196"/>
      <c r="GA52" s="196"/>
      <c r="GB52" s="196"/>
      <c r="GC52" s="196"/>
    </row>
    <row r="53" spans="1:185" s="197" customFormat="1" ht="178.5" customHeight="1" x14ac:dyDescent="0.25">
      <c r="A53" s="429" t="s">
        <v>32</v>
      </c>
      <c r="B53" s="434"/>
      <c r="C53" s="397">
        <v>44461</v>
      </c>
      <c r="D53" s="400" t="s">
        <v>33</v>
      </c>
      <c r="E53" s="179" t="s">
        <v>206</v>
      </c>
      <c r="F53" s="179" t="s">
        <v>207</v>
      </c>
      <c r="G53" s="175" t="s">
        <v>70</v>
      </c>
      <c r="H53" s="395" t="s">
        <v>1066</v>
      </c>
      <c r="I53" s="179" t="s">
        <v>71</v>
      </c>
      <c r="J53" s="179"/>
      <c r="K53" s="179" t="s">
        <v>38</v>
      </c>
      <c r="L53" s="175" t="s">
        <v>39</v>
      </c>
      <c r="M53" s="179" t="s">
        <v>208</v>
      </c>
      <c r="N53" s="397">
        <v>44531</v>
      </c>
      <c r="O53" s="397">
        <v>45015</v>
      </c>
      <c r="P53" s="452" t="str">
        <f t="shared" ca="1" si="0"/>
        <v>CERRADA</v>
      </c>
      <c r="Q53" s="322" t="str">
        <f t="shared" ca="1" si="1"/>
        <v>CERRADA</v>
      </c>
      <c r="R53" s="179" t="s">
        <v>209</v>
      </c>
      <c r="S53" s="179" t="s">
        <v>42</v>
      </c>
      <c r="T53" s="392">
        <v>14</v>
      </c>
      <c r="U53" s="180"/>
      <c r="V53" s="179"/>
      <c r="W53" s="175" t="s">
        <v>1320</v>
      </c>
      <c r="X53" s="281"/>
      <c r="Y53" s="391"/>
      <c r="Z53" s="179"/>
      <c r="AA53" s="175" t="s">
        <v>1376</v>
      </c>
      <c r="AB53" s="180">
        <v>45167</v>
      </c>
      <c r="AC53" s="181" t="s">
        <v>1398</v>
      </c>
      <c r="AD53" s="453">
        <f t="shared" si="2"/>
        <v>48</v>
      </c>
      <c r="AE53" s="196"/>
      <c r="AF53" s="196"/>
      <c r="AG53" s="196"/>
      <c r="AH53" s="196"/>
      <c r="AI53" s="196"/>
      <c r="AJ53" s="196"/>
      <c r="AK53" s="196"/>
      <c r="AL53" s="196"/>
      <c r="AM53" s="196"/>
      <c r="AN53" s="196"/>
      <c r="AO53" s="196"/>
      <c r="AP53" s="196"/>
      <c r="AQ53" s="196"/>
      <c r="AR53" s="196"/>
      <c r="AS53" s="196"/>
      <c r="AT53" s="196"/>
      <c r="AU53" s="196"/>
      <c r="AV53" s="196"/>
      <c r="AW53" s="196"/>
      <c r="AX53" s="196"/>
      <c r="AY53" s="196"/>
      <c r="AZ53" s="196"/>
      <c r="BA53" s="196"/>
      <c r="BB53" s="196"/>
      <c r="BC53" s="196"/>
      <c r="BD53" s="196"/>
      <c r="BE53" s="196"/>
      <c r="BF53" s="196"/>
      <c r="BG53" s="196"/>
      <c r="BH53" s="196"/>
      <c r="BI53" s="196"/>
      <c r="BJ53" s="196"/>
      <c r="BK53" s="196"/>
      <c r="BL53" s="196"/>
      <c r="BM53" s="196"/>
      <c r="BN53" s="196"/>
      <c r="BO53" s="196"/>
      <c r="BP53" s="196"/>
      <c r="BQ53" s="196"/>
      <c r="BR53" s="196"/>
      <c r="BS53" s="196"/>
      <c r="BT53" s="196"/>
      <c r="BU53" s="196"/>
      <c r="BV53" s="196"/>
      <c r="BW53" s="196"/>
      <c r="BX53" s="196"/>
      <c r="BY53" s="196"/>
      <c r="BZ53" s="196"/>
      <c r="CA53" s="196"/>
      <c r="CB53" s="196"/>
      <c r="CC53" s="196"/>
      <c r="CD53" s="196"/>
      <c r="CE53" s="196"/>
      <c r="CF53" s="196"/>
      <c r="CG53" s="196"/>
      <c r="CH53" s="196"/>
      <c r="CI53" s="196"/>
      <c r="CJ53" s="196"/>
      <c r="CK53" s="196"/>
      <c r="CL53" s="196"/>
      <c r="CM53" s="196"/>
      <c r="CN53" s="196"/>
      <c r="CO53" s="196"/>
      <c r="CP53" s="196"/>
      <c r="CQ53" s="196"/>
      <c r="CR53" s="196"/>
      <c r="CS53" s="196"/>
      <c r="CT53" s="196"/>
      <c r="CU53" s="196"/>
      <c r="CV53" s="196"/>
      <c r="CW53" s="196"/>
      <c r="CX53" s="196"/>
      <c r="CY53" s="196"/>
      <c r="CZ53" s="196"/>
      <c r="DA53" s="196"/>
      <c r="DB53" s="196"/>
      <c r="DC53" s="196"/>
      <c r="DD53" s="196"/>
      <c r="DE53" s="196"/>
      <c r="DF53" s="196"/>
      <c r="DG53" s="196"/>
      <c r="DH53" s="196"/>
      <c r="DI53" s="196"/>
      <c r="DJ53" s="196"/>
      <c r="DK53" s="196"/>
      <c r="DL53" s="196"/>
      <c r="DM53" s="196"/>
      <c r="DN53" s="196"/>
      <c r="DO53" s="196"/>
      <c r="DP53" s="196"/>
      <c r="DQ53" s="196"/>
      <c r="DR53" s="196"/>
      <c r="DS53" s="196"/>
      <c r="DT53" s="196"/>
      <c r="DU53" s="196"/>
      <c r="DV53" s="196"/>
      <c r="DW53" s="196"/>
      <c r="DX53" s="196"/>
      <c r="DY53" s="196"/>
      <c r="DZ53" s="196"/>
      <c r="EA53" s="196"/>
      <c r="EB53" s="196"/>
      <c r="EC53" s="196"/>
      <c r="ED53" s="196"/>
      <c r="EE53" s="196"/>
      <c r="EF53" s="196"/>
      <c r="EG53" s="196"/>
      <c r="EH53" s="196"/>
      <c r="EI53" s="196"/>
      <c r="EJ53" s="196"/>
      <c r="EK53" s="196"/>
      <c r="EL53" s="196"/>
      <c r="EM53" s="196"/>
      <c r="EN53" s="196"/>
      <c r="EO53" s="196"/>
      <c r="EP53" s="196"/>
      <c r="EQ53" s="196"/>
      <c r="ER53" s="196"/>
      <c r="ES53" s="196"/>
      <c r="ET53" s="196"/>
      <c r="EU53" s="196"/>
      <c r="EV53" s="196"/>
      <c r="EW53" s="196"/>
      <c r="EX53" s="196"/>
      <c r="EY53" s="196"/>
      <c r="EZ53" s="196"/>
      <c r="FA53" s="196"/>
      <c r="FB53" s="196"/>
      <c r="FC53" s="196"/>
      <c r="FD53" s="196"/>
      <c r="FE53" s="196"/>
      <c r="FF53" s="196"/>
      <c r="FG53" s="196"/>
      <c r="FH53" s="196"/>
      <c r="FI53" s="196"/>
      <c r="FJ53" s="196"/>
      <c r="FK53" s="196"/>
      <c r="FL53" s="196"/>
      <c r="FM53" s="196"/>
      <c r="FN53" s="196"/>
      <c r="FO53" s="196"/>
      <c r="FP53" s="196"/>
      <c r="FQ53" s="196"/>
      <c r="FR53" s="196"/>
      <c r="FS53" s="196"/>
      <c r="FT53" s="196"/>
      <c r="FU53" s="196"/>
      <c r="FV53" s="196"/>
      <c r="FW53" s="196"/>
      <c r="FX53" s="196"/>
      <c r="FY53" s="196"/>
      <c r="FZ53" s="196"/>
      <c r="GA53" s="196"/>
      <c r="GB53" s="196"/>
      <c r="GC53" s="196"/>
    </row>
    <row r="54" spans="1:185" s="197" customFormat="1" ht="178.5" customHeight="1" x14ac:dyDescent="0.25">
      <c r="A54" s="429" t="s">
        <v>32</v>
      </c>
      <c r="B54" s="434"/>
      <c r="C54" s="397">
        <v>44461</v>
      </c>
      <c r="D54" s="400" t="s">
        <v>33</v>
      </c>
      <c r="E54" s="179" t="s">
        <v>210</v>
      </c>
      <c r="F54" s="179" t="s">
        <v>211</v>
      </c>
      <c r="G54" s="175" t="s">
        <v>70</v>
      </c>
      <c r="H54" s="395" t="s">
        <v>1066</v>
      </c>
      <c r="I54" s="179" t="s">
        <v>71</v>
      </c>
      <c r="J54" s="179"/>
      <c r="K54" s="179" t="s">
        <v>38</v>
      </c>
      <c r="L54" s="175" t="s">
        <v>39</v>
      </c>
      <c r="M54" s="179" t="s">
        <v>212</v>
      </c>
      <c r="N54" s="397">
        <v>44531</v>
      </c>
      <c r="O54" s="397">
        <v>45015</v>
      </c>
      <c r="P54" s="452" t="str">
        <f t="shared" ca="1" si="0"/>
        <v>CERRADA</v>
      </c>
      <c r="Q54" s="322" t="str">
        <f t="shared" ca="1" si="1"/>
        <v>CERRADA</v>
      </c>
      <c r="R54" s="179" t="s">
        <v>213</v>
      </c>
      <c r="S54" s="179" t="s">
        <v>42</v>
      </c>
      <c r="T54" s="392">
        <v>4</v>
      </c>
      <c r="U54" s="180"/>
      <c r="V54" s="179"/>
      <c r="W54" s="175" t="s">
        <v>1320</v>
      </c>
      <c r="X54" s="281"/>
      <c r="Y54" s="391"/>
      <c r="Z54" s="179"/>
      <c r="AA54" s="175" t="s">
        <v>1376</v>
      </c>
      <c r="AB54" s="180">
        <v>45152</v>
      </c>
      <c r="AC54" s="181" t="s">
        <v>1399</v>
      </c>
      <c r="AD54" s="453">
        <f t="shared" si="2"/>
        <v>49</v>
      </c>
      <c r="AE54" s="196"/>
      <c r="AF54" s="196"/>
      <c r="AG54" s="196"/>
      <c r="AH54" s="196"/>
      <c r="AI54" s="196"/>
      <c r="AJ54" s="196"/>
      <c r="AK54" s="196"/>
      <c r="AL54" s="196"/>
      <c r="AM54" s="196"/>
      <c r="AN54" s="196"/>
      <c r="AO54" s="196"/>
      <c r="AP54" s="196"/>
      <c r="AQ54" s="196"/>
      <c r="AR54" s="196"/>
      <c r="AS54" s="196"/>
      <c r="AT54" s="196"/>
      <c r="AU54" s="196"/>
      <c r="AV54" s="196"/>
      <c r="AW54" s="196"/>
      <c r="AX54" s="196"/>
      <c r="AY54" s="196"/>
      <c r="AZ54" s="196"/>
      <c r="BA54" s="196"/>
      <c r="BB54" s="196"/>
      <c r="BC54" s="196"/>
      <c r="BD54" s="196"/>
      <c r="BE54" s="196"/>
      <c r="BF54" s="196"/>
      <c r="BG54" s="196"/>
      <c r="BH54" s="196"/>
      <c r="BI54" s="196"/>
      <c r="BJ54" s="196"/>
      <c r="BK54" s="196"/>
      <c r="BL54" s="196"/>
      <c r="BM54" s="196"/>
      <c r="BN54" s="196"/>
      <c r="BO54" s="196"/>
      <c r="BP54" s="196"/>
      <c r="BQ54" s="196"/>
      <c r="BR54" s="196"/>
      <c r="BS54" s="196"/>
      <c r="BT54" s="196"/>
      <c r="BU54" s="196"/>
      <c r="BV54" s="196"/>
      <c r="BW54" s="196"/>
      <c r="BX54" s="196"/>
      <c r="BY54" s="196"/>
      <c r="BZ54" s="196"/>
      <c r="CA54" s="196"/>
      <c r="CB54" s="196"/>
      <c r="CC54" s="196"/>
      <c r="CD54" s="196"/>
      <c r="CE54" s="196"/>
      <c r="CF54" s="196"/>
      <c r="CG54" s="196"/>
      <c r="CH54" s="196"/>
      <c r="CI54" s="196"/>
      <c r="CJ54" s="196"/>
      <c r="CK54" s="196"/>
      <c r="CL54" s="196"/>
      <c r="CM54" s="196"/>
      <c r="CN54" s="196"/>
      <c r="CO54" s="196"/>
      <c r="CP54" s="196"/>
      <c r="CQ54" s="196"/>
      <c r="CR54" s="196"/>
      <c r="CS54" s="196"/>
      <c r="CT54" s="196"/>
      <c r="CU54" s="196"/>
      <c r="CV54" s="196"/>
      <c r="CW54" s="196"/>
      <c r="CX54" s="196"/>
      <c r="CY54" s="196"/>
      <c r="CZ54" s="196"/>
      <c r="DA54" s="196"/>
      <c r="DB54" s="196"/>
      <c r="DC54" s="196"/>
      <c r="DD54" s="196"/>
      <c r="DE54" s="196"/>
      <c r="DF54" s="196"/>
      <c r="DG54" s="196"/>
      <c r="DH54" s="196"/>
      <c r="DI54" s="196"/>
      <c r="DJ54" s="196"/>
      <c r="DK54" s="196"/>
      <c r="DL54" s="196"/>
      <c r="DM54" s="196"/>
      <c r="DN54" s="196"/>
      <c r="DO54" s="196"/>
      <c r="DP54" s="196"/>
      <c r="DQ54" s="196"/>
      <c r="DR54" s="196"/>
      <c r="DS54" s="196"/>
      <c r="DT54" s="196"/>
      <c r="DU54" s="196"/>
      <c r="DV54" s="196"/>
      <c r="DW54" s="196"/>
      <c r="DX54" s="196"/>
      <c r="DY54" s="196"/>
      <c r="DZ54" s="196"/>
      <c r="EA54" s="196"/>
      <c r="EB54" s="196"/>
      <c r="EC54" s="196"/>
      <c r="ED54" s="196"/>
      <c r="EE54" s="196"/>
      <c r="EF54" s="196"/>
      <c r="EG54" s="196"/>
      <c r="EH54" s="196"/>
      <c r="EI54" s="196"/>
      <c r="EJ54" s="196"/>
      <c r="EK54" s="196"/>
      <c r="EL54" s="196"/>
      <c r="EM54" s="196"/>
      <c r="EN54" s="196"/>
      <c r="EO54" s="196"/>
      <c r="EP54" s="196"/>
      <c r="EQ54" s="196"/>
      <c r="ER54" s="196"/>
      <c r="ES54" s="196"/>
      <c r="ET54" s="196"/>
      <c r="EU54" s="196"/>
      <c r="EV54" s="196"/>
      <c r="EW54" s="196"/>
      <c r="EX54" s="196"/>
      <c r="EY54" s="196"/>
      <c r="EZ54" s="196"/>
      <c r="FA54" s="196"/>
      <c r="FB54" s="196"/>
      <c r="FC54" s="196"/>
      <c r="FD54" s="196"/>
      <c r="FE54" s="196"/>
      <c r="FF54" s="196"/>
      <c r="FG54" s="196"/>
      <c r="FH54" s="196"/>
      <c r="FI54" s="196"/>
      <c r="FJ54" s="196"/>
      <c r="FK54" s="196"/>
      <c r="FL54" s="196"/>
      <c r="FM54" s="196"/>
      <c r="FN54" s="196"/>
      <c r="FO54" s="196"/>
      <c r="FP54" s="196"/>
      <c r="FQ54" s="196"/>
      <c r="FR54" s="196"/>
      <c r="FS54" s="196"/>
      <c r="FT54" s="196"/>
      <c r="FU54" s="196"/>
      <c r="FV54" s="196"/>
      <c r="FW54" s="196"/>
      <c r="FX54" s="196"/>
      <c r="FY54" s="196"/>
      <c r="FZ54" s="196"/>
      <c r="GA54" s="196"/>
      <c r="GB54" s="196"/>
      <c r="GC54" s="196"/>
    </row>
    <row r="55" spans="1:185" s="197" customFormat="1" ht="178.5" customHeight="1" x14ac:dyDescent="0.25">
      <c r="A55" s="429" t="s">
        <v>32</v>
      </c>
      <c r="B55" s="434">
        <v>562</v>
      </c>
      <c r="C55" s="397">
        <v>44461</v>
      </c>
      <c r="D55" s="400" t="s">
        <v>106</v>
      </c>
      <c r="E55" s="179" t="s">
        <v>214</v>
      </c>
      <c r="F55" s="179"/>
      <c r="G55" s="175" t="s">
        <v>70</v>
      </c>
      <c r="H55" s="395" t="s">
        <v>1066</v>
      </c>
      <c r="I55" s="179" t="s">
        <v>71</v>
      </c>
      <c r="J55" s="179"/>
      <c r="K55" s="179" t="s">
        <v>38</v>
      </c>
      <c r="L55" s="175" t="s">
        <v>109</v>
      </c>
      <c r="M55" s="179" t="s">
        <v>215</v>
      </c>
      <c r="N55" s="397">
        <v>44489</v>
      </c>
      <c r="O55" s="397">
        <v>45015</v>
      </c>
      <c r="P55" s="452" t="str">
        <f t="shared" ca="1" si="0"/>
        <v>CERRADA</v>
      </c>
      <c r="Q55" s="322" t="str">
        <f t="shared" ca="1" si="1"/>
        <v>CERRADA</v>
      </c>
      <c r="R55" s="179" t="s">
        <v>216</v>
      </c>
      <c r="S55" s="179" t="s">
        <v>42</v>
      </c>
      <c r="T55" s="394" t="s">
        <v>217</v>
      </c>
      <c r="U55" s="183"/>
      <c r="V55" s="179"/>
      <c r="W55" s="175" t="s">
        <v>1320</v>
      </c>
      <c r="X55" s="281"/>
      <c r="Y55" s="391"/>
      <c r="Z55" s="179"/>
      <c r="AA55" s="175" t="s">
        <v>1376</v>
      </c>
      <c r="AB55" s="180">
        <v>45167</v>
      </c>
      <c r="AC55" s="181" t="s">
        <v>1400</v>
      </c>
      <c r="AD55" s="453">
        <f t="shared" si="2"/>
        <v>50</v>
      </c>
      <c r="AE55" s="196"/>
      <c r="AF55" s="196"/>
      <c r="AG55" s="196"/>
      <c r="AH55" s="196"/>
      <c r="AI55" s="196"/>
      <c r="AJ55" s="196"/>
      <c r="AK55" s="196"/>
      <c r="AL55" s="196"/>
      <c r="AM55" s="196"/>
      <c r="AN55" s="196"/>
      <c r="AO55" s="196"/>
      <c r="AP55" s="196"/>
      <c r="AQ55" s="196"/>
      <c r="AR55" s="196"/>
      <c r="AS55" s="196"/>
      <c r="AT55" s="196"/>
      <c r="AU55" s="196"/>
      <c r="AV55" s="196"/>
      <c r="AW55" s="196"/>
      <c r="AX55" s="196"/>
      <c r="AY55" s="196"/>
      <c r="AZ55" s="196"/>
      <c r="BA55" s="196"/>
      <c r="BB55" s="196"/>
      <c r="BC55" s="196"/>
      <c r="BD55" s="196"/>
      <c r="BE55" s="196"/>
      <c r="BF55" s="196"/>
      <c r="BG55" s="196"/>
      <c r="BH55" s="196"/>
      <c r="BI55" s="196"/>
      <c r="BJ55" s="196"/>
      <c r="BK55" s="196"/>
      <c r="BL55" s="196"/>
      <c r="BM55" s="196"/>
      <c r="BN55" s="196"/>
      <c r="BO55" s="196"/>
      <c r="BP55" s="196"/>
      <c r="BQ55" s="196"/>
      <c r="BR55" s="196"/>
      <c r="BS55" s="196"/>
      <c r="BT55" s="196"/>
      <c r="BU55" s="196"/>
      <c r="BV55" s="196"/>
      <c r="BW55" s="196"/>
      <c r="BX55" s="196"/>
      <c r="BY55" s="196"/>
      <c r="BZ55" s="196"/>
      <c r="CA55" s="196"/>
      <c r="CB55" s="196"/>
      <c r="CC55" s="196"/>
      <c r="CD55" s="196"/>
      <c r="CE55" s="196"/>
      <c r="CF55" s="196"/>
      <c r="CG55" s="196"/>
      <c r="CH55" s="196"/>
      <c r="CI55" s="196"/>
      <c r="CJ55" s="196"/>
      <c r="CK55" s="196"/>
      <c r="CL55" s="196"/>
      <c r="CM55" s="196"/>
      <c r="CN55" s="196"/>
      <c r="CO55" s="196"/>
      <c r="CP55" s="196"/>
      <c r="CQ55" s="196"/>
      <c r="CR55" s="196"/>
      <c r="CS55" s="196"/>
      <c r="CT55" s="196"/>
      <c r="CU55" s="196"/>
      <c r="CV55" s="196"/>
      <c r="CW55" s="196"/>
      <c r="CX55" s="196"/>
      <c r="CY55" s="196"/>
      <c r="CZ55" s="196"/>
      <c r="DA55" s="196"/>
      <c r="DB55" s="196"/>
      <c r="DC55" s="196"/>
      <c r="DD55" s="196"/>
      <c r="DE55" s="196"/>
      <c r="DF55" s="196"/>
      <c r="DG55" s="196"/>
      <c r="DH55" s="196"/>
      <c r="DI55" s="196"/>
      <c r="DJ55" s="196"/>
      <c r="DK55" s="196"/>
      <c r="DL55" s="196"/>
      <c r="DM55" s="196"/>
      <c r="DN55" s="196"/>
      <c r="DO55" s="196"/>
      <c r="DP55" s="196"/>
      <c r="DQ55" s="196"/>
      <c r="DR55" s="196"/>
      <c r="DS55" s="196"/>
      <c r="DT55" s="196"/>
      <c r="DU55" s="196"/>
      <c r="DV55" s="196"/>
      <c r="DW55" s="196"/>
      <c r="DX55" s="196"/>
      <c r="DY55" s="196"/>
      <c r="DZ55" s="196"/>
      <c r="EA55" s="196"/>
      <c r="EB55" s="196"/>
      <c r="EC55" s="196"/>
      <c r="ED55" s="196"/>
      <c r="EE55" s="196"/>
      <c r="EF55" s="196"/>
      <c r="EG55" s="196"/>
      <c r="EH55" s="196"/>
      <c r="EI55" s="196"/>
      <c r="EJ55" s="196"/>
      <c r="EK55" s="196"/>
      <c r="EL55" s="196"/>
      <c r="EM55" s="196"/>
      <c r="EN55" s="196"/>
      <c r="EO55" s="196"/>
      <c r="EP55" s="196"/>
      <c r="EQ55" s="196"/>
      <c r="ER55" s="196"/>
      <c r="ES55" s="196"/>
      <c r="ET55" s="196"/>
      <c r="EU55" s="196"/>
      <c r="EV55" s="196"/>
      <c r="EW55" s="196"/>
      <c r="EX55" s="196"/>
      <c r="EY55" s="196"/>
      <c r="EZ55" s="196"/>
      <c r="FA55" s="196"/>
      <c r="FB55" s="196"/>
      <c r="FC55" s="196"/>
      <c r="FD55" s="196"/>
      <c r="FE55" s="196"/>
      <c r="FF55" s="196"/>
      <c r="FG55" s="196"/>
      <c r="FH55" s="196"/>
      <c r="FI55" s="196"/>
      <c r="FJ55" s="196"/>
      <c r="FK55" s="196"/>
      <c r="FL55" s="196"/>
      <c r="FM55" s="196"/>
      <c r="FN55" s="196"/>
      <c r="FO55" s="196"/>
      <c r="FP55" s="196"/>
      <c r="FQ55" s="196"/>
      <c r="FR55" s="196"/>
      <c r="FS55" s="196"/>
      <c r="FT55" s="196"/>
      <c r="FU55" s="196"/>
      <c r="FV55" s="196"/>
      <c r="FW55" s="196"/>
      <c r="FX55" s="196"/>
      <c r="FY55" s="196"/>
      <c r="FZ55" s="196"/>
      <c r="GA55" s="196"/>
      <c r="GB55" s="196"/>
      <c r="GC55" s="196"/>
    </row>
    <row r="56" spans="1:185" s="197" customFormat="1" ht="178.5" customHeight="1" x14ac:dyDescent="0.25">
      <c r="A56" s="429" t="s">
        <v>32</v>
      </c>
      <c r="B56" s="434">
        <v>563</v>
      </c>
      <c r="C56" s="397">
        <v>44461</v>
      </c>
      <c r="D56" s="400" t="s">
        <v>106</v>
      </c>
      <c r="E56" s="179" t="s">
        <v>218</v>
      </c>
      <c r="F56" s="179"/>
      <c r="G56" s="175" t="s">
        <v>70</v>
      </c>
      <c r="H56" s="395" t="s">
        <v>1066</v>
      </c>
      <c r="I56" s="179" t="s">
        <v>71</v>
      </c>
      <c r="J56" s="179"/>
      <c r="K56" s="179" t="s">
        <v>38</v>
      </c>
      <c r="L56" s="175" t="s">
        <v>109</v>
      </c>
      <c r="M56" s="179" t="s">
        <v>219</v>
      </c>
      <c r="N56" s="397">
        <v>44531</v>
      </c>
      <c r="O56" s="397">
        <v>45015</v>
      </c>
      <c r="P56" s="452">
        <f t="shared" ca="1" si="0"/>
        <v>397</v>
      </c>
      <c r="Q56" s="322" t="str">
        <f t="shared" ca="1" si="1"/>
        <v>VENCIDA</v>
      </c>
      <c r="R56" s="179" t="s">
        <v>220</v>
      </c>
      <c r="S56" s="179" t="s">
        <v>42</v>
      </c>
      <c r="T56" s="392">
        <v>1</v>
      </c>
      <c r="U56" s="180"/>
      <c r="V56" s="179"/>
      <c r="W56" s="175" t="s">
        <v>1320</v>
      </c>
      <c r="X56" s="281"/>
      <c r="Y56" s="391"/>
      <c r="Z56" s="179"/>
      <c r="AA56" s="175" t="s">
        <v>44</v>
      </c>
      <c r="AB56" s="180"/>
      <c r="AC56" s="181" t="s">
        <v>1487</v>
      </c>
      <c r="AD56" s="453">
        <f t="shared" si="2"/>
        <v>51</v>
      </c>
      <c r="AE56" s="196"/>
      <c r="AF56" s="196"/>
      <c r="AG56" s="196"/>
      <c r="AH56" s="196"/>
      <c r="AI56" s="196"/>
      <c r="AJ56" s="196"/>
      <c r="AK56" s="196"/>
      <c r="AL56" s="196"/>
      <c r="AM56" s="196"/>
      <c r="AN56" s="196"/>
      <c r="AO56" s="196"/>
      <c r="AP56" s="196"/>
      <c r="AQ56" s="196"/>
      <c r="AR56" s="196"/>
      <c r="AS56" s="196"/>
      <c r="AT56" s="196"/>
      <c r="AU56" s="196"/>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6"/>
      <c r="BT56" s="196"/>
      <c r="BU56" s="196"/>
      <c r="BV56" s="196"/>
      <c r="BW56" s="196"/>
      <c r="BX56" s="196"/>
      <c r="BY56" s="196"/>
      <c r="BZ56" s="196"/>
      <c r="CA56" s="196"/>
      <c r="CB56" s="196"/>
      <c r="CC56" s="196"/>
      <c r="CD56" s="196"/>
      <c r="CE56" s="196"/>
      <c r="CF56" s="196"/>
      <c r="CG56" s="196"/>
      <c r="CH56" s="196"/>
      <c r="CI56" s="196"/>
      <c r="CJ56" s="196"/>
      <c r="CK56" s="196"/>
      <c r="CL56" s="196"/>
      <c r="CM56" s="196"/>
      <c r="CN56" s="196"/>
      <c r="CO56" s="196"/>
      <c r="CP56" s="196"/>
      <c r="CQ56" s="196"/>
      <c r="CR56" s="196"/>
      <c r="CS56" s="196"/>
      <c r="CT56" s="196"/>
      <c r="CU56" s="196"/>
      <c r="CV56" s="196"/>
      <c r="CW56" s="196"/>
      <c r="CX56" s="196"/>
      <c r="CY56" s="196"/>
      <c r="CZ56" s="196"/>
      <c r="DA56" s="196"/>
      <c r="DB56" s="196"/>
      <c r="DC56" s="196"/>
      <c r="DD56" s="196"/>
      <c r="DE56" s="196"/>
      <c r="DF56" s="196"/>
      <c r="DG56" s="196"/>
      <c r="DH56" s="196"/>
      <c r="DI56" s="196"/>
      <c r="DJ56" s="196"/>
      <c r="DK56" s="196"/>
      <c r="DL56" s="196"/>
      <c r="DM56" s="196"/>
      <c r="DN56" s="196"/>
      <c r="DO56" s="196"/>
      <c r="DP56" s="196"/>
      <c r="DQ56" s="196"/>
      <c r="DR56" s="196"/>
      <c r="DS56" s="196"/>
      <c r="DT56" s="196"/>
      <c r="DU56" s="196"/>
      <c r="DV56" s="196"/>
      <c r="DW56" s="196"/>
      <c r="DX56" s="196"/>
      <c r="DY56" s="196"/>
      <c r="DZ56" s="196"/>
      <c r="EA56" s="196"/>
      <c r="EB56" s="196"/>
      <c r="EC56" s="196"/>
      <c r="ED56" s="196"/>
      <c r="EE56" s="196"/>
      <c r="EF56" s="196"/>
      <c r="EG56" s="196"/>
      <c r="EH56" s="196"/>
      <c r="EI56" s="196"/>
      <c r="EJ56" s="196"/>
      <c r="EK56" s="196"/>
      <c r="EL56" s="196"/>
      <c r="EM56" s="196"/>
      <c r="EN56" s="196"/>
      <c r="EO56" s="196"/>
      <c r="EP56" s="196"/>
      <c r="EQ56" s="196"/>
      <c r="ER56" s="196"/>
      <c r="ES56" s="196"/>
      <c r="ET56" s="196"/>
      <c r="EU56" s="196"/>
      <c r="EV56" s="196"/>
      <c r="EW56" s="196"/>
      <c r="EX56" s="196"/>
      <c r="EY56" s="196"/>
      <c r="EZ56" s="196"/>
      <c r="FA56" s="196"/>
      <c r="FB56" s="196"/>
      <c r="FC56" s="196"/>
      <c r="FD56" s="196"/>
      <c r="FE56" s="196"/>
      <c r="FF56" s="196"/>
      <c r="FG56" s="196"/>
      <c r="FH56" s="196"/>
      <c r="FI56" s="196"/>
      <c r="FJ56" s="196"/>
      <c r="FK56" s="196"/>
      <c r="FL56" s="196"/>
      <c r="FM56" s="196"/>
      <c r="FN56" s="196"/>
      <c r="FO56" s="196"/>
      <c r="FP56" s="196"/>
      <c r="FQ56" s="196"/>
      <c r="FR56" s="196"/>
      <c r="FS56" s="196"/>
      <c r="FT56" s="196"/>
      <c r="FU56" s="196"/>
      <c r="FV56" s="196"/>
      <c r="FW56" s="196"/>
      <c r="FX56" s="196"/>
      <c r="FY56" s="196"/>
      <c r="FZ56" s="196"/>
      <c r="GA56" s="196"/>
      <c r="GB56" s="196"/>
      <c r="GC56" s="196"/>
    </row>
    <row r="57" spans="1:185" s="197" customFormat="1" ht="178.5" customHeight="1" x14ac:dyDescent="0.25">
      <c r="A57" s="429" t="s">
        <v>32</v>
      </c>
      <c r="B57" s="434">
        <v>566</v>
      </c>
      <c r="C57" s="397">
        <v>44461</v>
      </c>
      <c r="D57" s="400" t="s">
        <v>106</v>
      </c>
      <c r="E57" s="179" t="s">
        <v>221</v>
      </c>
      <c r="F57" s="179"/>
      <c r="G57" s="175" t="s">
        <v>70</v>
      </c>
      <c r="H57" s="395" t="s">
        <v>1066</v>
      </c>
      <c r="I57" s="179" t="s">
        <v>71</v>
      </c>
      <c r="J57" s="179"/>
      <c r="K57" s="179" t="s">
        <v>38</v>
      </c>
      <c r="L57" s="175" t="s">
        <v>109</v>
      </c>
      <c r="M57" s="179" t="s">
        <v>222</v>
      </c>
      <c r="N57" s="397">
        <v>44476</v>
      </c>
      <c r="O57" s="397">
        <v>45015</v>
      </c>
      <c r="P57" s="452" t="str">
        <f t="shared" ca="1" si="0"/>
        <v>CERRADA</v>
      </c>
      <c r="Q57" s="322" t="str">
        <f t="shared" ca="1" si="1"/>
        <v>CERRADA</v>
      </c>
      <c r="R57" s="179" t="s">
        <v>223</v>
      </c>
      <c r="S57" s="179" t="s">
        <v>42</v>
      </c>
      <c r="T57" s="392">
        <v>1</v>
      </c>
      <c r="U57" s="180"/>
      <c r="V57" s="179"/>
      <c r="W57" s="175" t="s">
        <v>1320</v>
      </c>
      <c r="X57" s="281"/>
      <c r="Y57" s="391"/>
      <c r="Z57" s="179"/>
      <c r="AA57" s="175" t="s">
        <v>1376</v>
      </c>
      <c r="AB57" s="180">
        <v>45167</v>
      </c>
      <c r="AC57" s="181" t="s">
        <v>1401</v>
      </c>
      <c r="AD57" s="453">
        <f t="shared" si="2"/>
        <v>52</v>
      </c>
      <c r="AE57" s="196"/>
      <c r="AF57" s="196"/>
      <c r="AG57" s="196"/>
      <c r="AH57" s="196"/>
      <c r="AI57" s="196"/>
      <c r="AJ57" s="196"/>
      <c r="AK57" s="196"/>
      <c r="AL57" s="196"/>
      <c r="AM57" s="196"/>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6"/>
      <c r="BR57" s="196"/>
      <c r="BS57" s="196"/>
      <c r="BT57" s="196"/>
      <c r="BU57" s="196"/>
      <c r="BV57" s="196"/>
      <c r="BW57" s="196"/>
      <c r="BX57" s="196"/>
      <c r="BY57" s="196"/>
      <c r="BZ57" s="196"/>
      <c r="CA57" s="196"/>
      <c r="CB57" s="196"/>
      <c r="CC57" s="196"/>
      <c r="CD57" s="196"/>
      <c r="CE57" s="196"/>
      <c r="CF57" s="196"/>
      <c r="CG57" s="196"/>
      <c r="CH57" s="196"/>
      <c r="CI57" s="196"/>
      <c r="CJ57" s="196"/>
      <c r="CK57" s="196"/>
      <c r="CL57" s="196"/>
      <c r="CM57" s="196"/>
      <c r="CN57" s="196"/>
      <c r="CO57" s="196"/>
      <c r="CP57" s="196"/>
      <c r="CQ57" s="196"/>
      <c r="CR57" s="196"/>
      <c r="CS57" s="196"/>
      <c r="CT57" s="196"/>
      <c r="CU57" s="196"/>
      <c r="CV57" s="196"/>
      <c r="CW57" s="196"/>
      <c r="CX57" s="196"/>
      <c r="CY57" s="196"/>
      <c r="CZ57" s="196"/>
      <c r="DA57" s="196"/>
      <c r="DB57" s="196"/>
      <c r="DC57" s="196"/>
      <c r="DD57" s="196"/>
      <c r="DE57" s="196"/>
      <c r="DF57" s="196"/>
      <c r="DG57" s="196"/>
      <c r="DH57" s="196"/>
      <c r="DI57" s="196"/>
      <c r="DJ57" s="196"/>
      <c r="DK57" s="196"/>
      <c r="DL57" s="196"/>
      <c r="DM57" s="196"/>
      <c r="DN57" s="196"/>
      <c r="DO57" s="196"/>
      <c r="DP57" s="196"/>
      <c r="DQ57" s="196"/>
      <c r="DR57" s="196"/>
      <c r="DS57" s="196"/>
      <c r="DT57" s="196"/>
      <c r="DU57" s="196"/>
      <c r="DV57" s="196"/>
      <c r="DW57" s="196"/>
      <c r="DX57" s="196"/>
      <c r="DY57" s="196"/>
      <c r="DZ57" s="196"/>
      <c r="EA57" s="196"/>
      <c r="EB57" s="196"/>
      <c r="EC57" s="196"/>
      <c r="ED57" s="196"/>
      <c r="EE57" s="196"/>
      <c r="EF57" s="196"/>
      <c r="EG57" s="196"/>
      <c r="EH57" s="196"/>
      <c r="EI57" s="196"/>
      <c r="EJ57" s="196"/>
      <c r="EK57" s="196"/>
      <c r="EL57" s="196"/>
      <c r="EM57" s="196"/>
      <c r="EN57" s="196"/>
      <c r="EO57" s="196"/>
      <c r="EP57" s="196"/>
      <c r="EQ57" s="196"/>
      <c r="ER57" s="196"/>
      <c r="ES57" s="196"/>
      <c r="ET57" s="196"/>
      <c r="EU57" s="196"/>
      <c r="EV57" s="196"/>
      <c r="EW57" s="196"/>
      <c r="EX57" s="196"/>
      <c r="EY57" s="196"/>
      <c r="EZ57" s="196"/>
      <c r="FA57" s="196"/>
      <c r="FB57" s="196"/>
      <c r="FC57" s="196"/>
      <c r="FD57" s="196"/>
      <c r="FE57" s="196"/>
      <c r="FF57" s="196"/>
      <c r="FG57" s="196"/>
      <c r="FH57" s="196"/>
      <c r="FI57" s="196"/>
      <c r="FJ57" s="196"/>
      <c r="FK57" s="196"/>
      <c r="FL57" s="196"/>
      <c r="FM57" s="196"/>
      <c r="FN57" s="196"/>
      <c r="FO57" s="196"/>
      <c r="FP57" s="196"/>
      <c r="FQ57" s="196"/>
      <c r="FR57" s="196"/>
      <c r="FS57" s="196"/>
      <c r="FT57" s="196"/>
      <c r="FU57" s="196"/>
      <c r="FV57" s="196"/>
      <c r="FW57" s="196"/>
      <c r="FX57" s="196"/>
      <c r="FY57" s="196"/>
      <c r="FZ57" s="196"/>
      <c r="GA57" s="196"/>
      <c r="GB57" s="196"/>
      <c r="GC57" s="196"/>
    </row>
    <row r="58" spans="1:185" s="197" customFormat="1" ht="178.5" customHeight="1" x14ac:dyDescent="0.25">
      <c r="A58" s="429" t="s">
        <v>32</v>
      </c>
      <c r="B58" s="434"/>
      <c r="C58" s="397">
        <v>44522</v>
      </c>
      <c r="D58" s="400" t="s">
        <v>33</v>
      </c>
      <c r="E58" s="179" t="s">
        <v>226</v>
      </c>
      <c r="F58" s="179" t="s">
        <v>227</v>
      </c>
      <c r="G58" s="175" t="s">
        <v>70</v>
      </c>
      <c r="H58" s="395" t="s">
        <v>1119</v>
      </c>
      <c r="I58" s="179" t="s">
        <v>56</v>
      </c>
      <c r="J58" s="179"/>
      <c r="K58" s="179" t="s">
        <v>38</v>
      </c>
      <c r="L58" s="175" t="s">
        <v>39</v>
      </c>
      <c r="M58" s="179" t="s">
        <v>228</v>
      </c>
      <c r="N58" s="397">
        <v>44564</v>
      </c>
      <c r="O58" s="397">
        <v>44895</v>
      </c>
      <c r="P58" s="452">
        <f t="shared" ca="1" si="0"/>
        <v>517</v>
      </c>
      <c r="Q58" s="322" t="str">
        <f t="shared" ca="1" si="1"/>
        <v>VENCIDA</v>
      </c>
      <c r="R58" s="179" t="s">
        <v>229</v>
      </c>
      <c r="S58" s="179" t="s">
        <v>42</v>
      </c>
      <c r="T58" s="392">
        <v>1</v>
      </c>
      <c r="U58" s="180"/>
      <c r="V58" s="179"/>
      <c r="W58" s="175" t="s">
        <v>51</v>
      </c>
      <c r="X58" s="281"/>
      <c r="Y58" s="391"/>
      <c r="Z58" s="179"/>
      <c r="AA58" s="175" t="s">
        <v>44</v>
      </c>
      <c r="AB58" s="180"/>
      <c r="AC58" s="181" t="s">
        <v>1150</v>
      </c>
      <c r="AD58" s="453">
        <f t="shared" si="2"/>
        <v>53</v>
      </c>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6"/>
      <c r="BT58" s="196"/>
      <c r="BU58" s="196"/>
      <c r="BV58" s="196"/>
      <c r="BW58" s="196"/>
      <c r="BX58" s="196"/>
      <c r="BY58" s="196"/>
      <c r="BZ58" s="196"/>
      <c r="CA58" s="196"/>
      <c r="CB58" s="196"/>
      <c r="CC58" s="196"/>
      <c r="CD58" s="196"/>
      <c r="CE58" s="196"/>
      <c r="CF58" s="196"/>
      <c r="CG58" s="196"/>
      <c r="CH58" s="196"/>
      <c r="CI58" s="196"/>
      <c r="CJ58" s="196"/>
      <c r="CK58" s="196"/>
      <c r="CL58" s="196"/>
      <c r="CM58" s="196"/>
      <c r="CN58" s="196"/>
      <c r="CO58" s="196"/>
      <c r="CP58" s="196"/>
      <c r="CQ58" s="196"/>
      <c r="CR58" s="196"/>
      <c r="CS58" s="196"/>
      <c r="CT58" s="196"/>
      <c r="CU58" s="196"/>
      <c r="CV58" s="196"/>
      <c r="CW58" s="196"/>
      <c r="CX58" s="196"/>
      <c r="CY58" s="196"/>
      <c r="CZ58" s="196"/>
      <c r="DA58" s="196"/>
      <c r="DB58" s="196"/>
      <c r="DC58" s="196"/>
      <c r="DD58" s="196"/>
      <c r="DE58" s="196"/>
      <c r="DF58" s="196"/>
      <c r="DG58" s="196"/>
      <c r="DH58" s="196"/>
      <c r="DI58" s="196"/>
      <c r="DJ58" s="196"/>
      <c r="DK58" s="196"/>
      <c r="DL58" s="196"/>
      <c r="DM58" s="196"/>
      <c r="DN58" s="196"/>
      <c r="DO58" s="196"/>
      <c r="DP58" s="196"/>
      <c r="DQ58" s="196"/>
      <c r="DR58" s="196"/>
      <c r="DS58" s="196"/>
      <c r="DT58" s="196"/>
      <c r="DU58" s="196"/>
      <c r="DV58" s="196"/>
      <c r="DW58" s="196"/>
      <c r="DX58" s="196"/>
      <c r="DY58" s="196"/>
      <c r="DZ58" s="196"/>
      <c r="EA58" s="196"/>
      <c r="EB58" s="196"/>
      <c r="EC58" s="196"/>
      <c r="ED58" s="196"/>
      <c r="EE58" s="196"/>
      <c r="EF58" s="196"/>
      <c r="EG58" s="196"/>
      <c r="EH58" s="196"/>
      <c r="EI58" s="196"/>
      <c r="EJ58" s="196"/>
      <c r="EK58" s="196"/>
      <c r="EL58" s="196"/>
      <c r="EM58" s="196"/>
      <c r="EN58" s="196"/>
      <c r="EO58" s="196"/>
      <c r="EP58" s="196"/>
      <c r="EQ58" s="196"/>
      <c r="ER58" s="196"/>
      <c r="ES58" s="196"/>
      <c r="ET58" s="196"/>
      <c r="EU58" s="196"/>
      <c r="EV58" s="196"/>
      <c r="EW58" s="196"/>
      <c r="EX58" s="196"/>
      <c r="EY58" s="196"/>
      <c r="EZ58" s="196"/>
      <c r="FA58" s="196"/>
      <c r="FB58" s="196"/>
      <c r="FC58" s="196"/>
      <c r="FD58" s="196"/>
      <c r="FE58" s="196"/>
      <c r="FF58" s="196"/>
      <c r="FG58" s="196"/>
      <c r="FH58" s="196"/>
      <c r="FI58" s="196"/>
      <c r="FJ58" s="196"/>
      <c r="FK58" s="196"/>
      <c r="FL58" s="196"/>
      <c r="FM58" s="196"/>
      <c r="FN58" s="196"/>
      <c r="FO58" s="196"/>
      <c r="FP58" s="196"/>
      <c r="FQ58" s="196"/>
      <c r="FR58" s="196"/>
      <c r="FS58" s="196"/>
      <c r="FT58" s="196"/>
      <c r="FU58" s="196"/>
      <c r="FV58" s="196"/>
      <c r="FW58" s="196"/>
      <c r="FX58" s="196"/>
      <c r="FY58" s="196"/>
      <c r="FZ58" s="196"/>
      <c r="GA58" s="196"/>
      <c r="GB58" s="196"/>
      <c r="GC58" s="196"/>
    </row>
    <row r="59" spans="1:185" s="197" customFormat="1" ht="178.5" customHeight="1" x14ac:dyDescent="0.25">
      <c r="A59" s="429" t="s">
        <v>32</v>
      </c>
      <c r="B59" s="434"/>
      <c r="C59" s="397">
        <v>44522</v>
      </c>
      <c r="D59" s="400" t="s">
        <v>33</v>
      </c>
      <c r="E59" s="179" t="s">
        <v>226</v>
      </c>
      <c r="F59" s="179" t="s">
        <v>230</v>
      </c>
      <c r="G59" s="175" t="s">
        <v>70</v>
      </c>
      <c r="H59" s="395" t="s">
        <v>1119</v>
      </c>
      <c r="I59" s="179" t="s">
        <v>56</v>
      </c>
      <c r="J59" s="179"/>
      <c r="K59" s="179" t="s">
        <v>38</v>
      </c>
      <c r="L59" s="175" t="s">
        <v>39</v>
      </c>
      <c r="M59" s="179" t="s">
        <v>231</v>
      </c>
      <c r="N59" s="397">
        <v>44564</v>
      </c>
      <c r="O59" s="397">
        <v>44972</v>
      </c>
      <c r="P59" s="452">
        <f t="shared" ca="1" si="0"/>
        <v>440</v>
      </c>
      <c r="Q59" s="322" t="str">
        <f t="shared" ca="1" si="1"/>
        <v>VENCIDA</v>
      </c>
      <c r="R59" s="179" t="s">
        <v>232</v>
      </c>
      <c r="S59" s="179" t="s">
        <v>42</v>
      </c>
      <c r="T59" s="392">
        <v>11</v>
      </c>
      <c r="U59" s="180"/>
      <c r="V59" s="179"/>
      <c r="W59" s="175" t="s">
        <v>51</v>
      </c>
      <c r="X59" s="281"/>
      <c r="Y59" s="391"/>
      <c r="Z59" s="179"/>
      <c r="AA59" s="175" t="s">
        <v>44</v>
      </c>
      <c r="AB59" s="180"/>
      <c r="AC59" s="181" t="s">
        <v>1438</v>
      </c>
      <c r="AD59" s="453">
        <f t="shared" si="2"/>
        <v>54</v>
      </c>
      <c r="AE59" s="196"/>
      <c r="AF59" s="196"/>
      <c r="AG59" s="196"/>
      <c r="AH59" s="196"/>
      <c r="AI59" s="196"/>
      <c r="AJ59" s="196"/>
      <c r="AK59" s="196"/>
      <c r="AL59" s="196"/>
      <c r="AM59" s="196"/>
      <c r="AN59" s="196"/>
      <c r="AO59" s="196"/>
      <c r="AP59" s="196"/>
      <c r="AQ59" s="196"/>
      <c r="AR59" s="196"/>
      <c r="AS59" s="196"/>
      <c r="AT59" s="196"/>
      <c r="AU59" s="196"/>
      <c r="AV59" s="196"/>
      <c r="AW59" s="196"/>
      <c r="AX59" s="196"/>
      <c r="AY59" s="196"/>
      <c r="AZ59" s="196"/>
      <c r="BA59" s="196"/>
      <c r="BB59" s="196"/>
      <c r="BC59" s="196"/>
      <c r="BD59" s="196"/>
      <c r="BE59" s="196"/>
      <c r="BF59" s="196"/>
      <c r="BG59" s="196"/>
      <c r="BH59" s="196"/>
      <c r="BI59" s="196"/>
      <c r="BJ59" s="196"/>
      <c r="BK59" s="196"/>
      <c r="BL59" s="196"/>
      <c r="BM59" s="196"/>
      <c r="BN59" s="196"/>
      <c r="BO59" s="196"/>
      <c r="BP59" s="196"/>
      <c r="BQ59" s="196"/>
      <c r="BR59" s="196"/>
      <c r="BS59" s="196"/>
      <c r="BT59" s="196"/>
      <c r="BU59" s="196"/>
      <c r="BV59" s="196"/>
      <c r="BW59" s="196"/>
      <c r="BX59" s="196"/>
      <c r="BY59" s="196"/>
      <c r="BZ59" s="196"/>
      <c r="CA59" s="196"/>
      <c r="CB59" s="196"/>
      <c r="CC59" s="196"/>
      <c r="CD59" s="196"/>
      <c r="CE59" s="196"/>
      <c r="CF59" s="196"/>
      <c r="CG59" s="196"/>
      <c r="CH59" s="196"/>
      <c r="CI59" s="196"/>
      <c r="CJ59" s="196"/>
      <c r="CK59" s="196"/>
      <c r="CL59" s="196"/>
      <c r="CM59" s="196"/>
      <c r="CN59" s="196"/>
      <c r="CO59" s="196"/>
      <c r="CP59" s="196"/>
      <c r="CQ59" s="196"/>
      <c r="CR59" s="196"/>
      <c r="CS59" s="196"/>
      <c r="CT59" s="196"/>
      <c r="CU59" s="196"/>
      <c r="CV59" s="196"/>
      <c r="CW59" s="196"/>
      <c r="CX59" s="196"/>
      <c r="CY59" s="196"/>
      <c r="CZ59" s="196"/>
      <c r="DA59" s="196"/>
      <c r="DB59" s="196"/>
      <c r="DC59" s="196"/>
      <c r="DD59" s="196"/>
      <c r="DE59" s="196"/>
      <c r="DF59" s="196"/>
      <c r="DG59" s="196"/>
      <c r="DH59" s="196"/>
      <c r="DI59" s="196"/>
      <c r="DJ59" s="196"/>
      <c r="DK59" s="196"/>
      <c r="DL59" s="196"/>
      <c r="DM59" s="196"/>
      <c r="DN59" s="196"/>
      <c r="DO59" s="196"/>
      <c r="DP59" s="196"/>
      <c r="DQ59" s="196"/>
      <c r="DR59" s="196"/>
      <c r="DS59" s="196"/>
      <c r="DT59" s="196"/>
      <c r="DU59" s="196"/>
      <c r="DV59" s="196"/>
      <c r="DW59" s="196"/>
      <c r="DX59" s="196"/>
      <c r="DY59" s="196"/>
      <c r="DZ59" s="196"/>
      <c r="EA59" s="196"/>
      <c r="EB59" s="196"/>
      <c r="EC59" s="196"/>
      <c r="ED59" s="196"/>
      <c r="EE59" s="196"/>
      <c r="EF59" s="196"/>
      <c r="EG59" s="196"/>
      <c r="EH59" s="196"/>
      <c r="EI59" s="196"/>
      <c r="EJ59" s="196"/>
      <c r="EK59" s="196"/>
      <c r="EL59" s="196"/>
      <c r="EM59" s="196"/>
      <c r="EN59" s="196"/>
      <c r="EO59" s="196"/>
      <c r="EP59" s="196"/>
      <c r="EQ59" s="196"/>
      <c r="ER59" s="196"/>
      <c r="ES59" s="196"/>
      <c r="ET59" s="196"/>
      <c r="EU59" s="196"/>
      <c r="EV59" s="196"/>
      <c r="EW59" s="196"/>
      <c r="EX59" s="196"/>
      <c r="EY59" s="196"/>
      <c r="EZ59" s="196"/>
      <c r="FA59" s="196"/>
      <c r="FB59" s="196"/>
      <c r="FC59" s="196"/>
      <c r="FD59" s="196"/>
      <c r="FE59" s="196"/>
      <c r="FF59" s="196"/>
      <c r="FG59" s="196"/>
      <c r="FH59" s="196"/>
      <c r="FI59" s="196"/>
      <c r="FJ59" s="196"/>
      <c r="FK59" s="196"/>
      <c r="FL59" s="196"/>
      <c r="FM59" s="196"/>
      <c r="FN59" s="196"/>
      <c r="FO59" s="196"/>
      <c r="FP59" s="196"/>
      <c r="FQ59" s="196"/>
      <c r="FR59" s="196"/>
      <c r="FS59" s="196"/>
      <c r="FT59" s="196"/>
      <c r="FU59" s="196"/>
      <c r="FV59" s="196"/>
      <c r="FW59" s="196"/>
      <c r="FX59" s="196"/>
      <c r="FY59" s="196"/>
      <c r="FZ59" s="196"/>
      <c r="GA59" s="196"/>
      <c r="GB59" s="196"/>
      <c r="GC59" s="196"/>
    </row>
    <row r="60" spans="1:185" s="197" customFormat="1" ht="178.5" customHeight="1" x14ac:dyDescent="0.25">
      <c r="A60" s="429" t="s">
        <v>32</v>
      </c>
      <c r="B60" s="434">
        <v>579</v>
      </c>
      <c r="C60" s="397">
        <v>44522</v>
      </c>
      <c r="D60" s="400" t="s">
        <v>33</v>
      </c>
      <c r="E60" s="179" t="s">
        <v>233</v>
      </c>
      <c r="F60" s="179" t="s">
        <v>230</v>
      </c>
      <c r="G60" s="175" t="s">
        <v>70</v>
      </c>
      <c r="H60" s="395" t="s">
        <v>1119</v>
      </c>
      <c r="I60" s="179" t="s">
        <v>56</v>
      </c>
      <c r="J60" s="179"/>
      <c r="K60" s="179" t="s">
        <v>38</v>
      </c>
      <c r="L60" s="175" t="s">
        <v>39</v>
      </c>
      <c r="M60" s="179" t="s">
        <v>231</v>
      </c>
      <c r="N60" s="397">
        <v>44564</v>
      </c>
      <c r="O60" s="397">
        <v>44972</v>
      </c>
      <c r="P60" s="452">
        <f t="shared" ca="1" si="0"/>
        <v>440</v>
      </c>
      <c r="Q60" s="322" t="str">
        <f t="shared" ca="1" si="1"/>
        <v>VENCIDA</v>
      </c>
      <c r="R60" s="179" t="s">
        <v>232</v>
      </c>
      <c r="S60" s="179" t="s">
        <v>42</v>
      </c>
      <c r="T60" s="392">
        <v>11</v>
      </c>
      <c r="U60" s="180"/>
      <c r="V60" s="179"/>
      <c r="W60" s="175" t="s">
        <v>99</v>
      </c>
      <c r="X60" s="281"/>
      <c r="Y60" s="391"/>
      <c r="Z60" s="179"/>
      <c r="AA60" s="175" t="s">
        <v>44</v>
      </c>
      <c r="AB60" s="180"/>
      <c r="AC60" s="181" t="s">
        <v>1405</v>
      </c>
      <c r="AD60" s="453">
        <f t="shared" si="2"/>
        <v>55</v>
      </c>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6"/>
      <c r="BT60" s="196"/>
      <c r="BU60" s="196"/>
      <c r="BV60" s="196"/>
      <c r="BW60" s="196"/>
      <c r="BX60" s="196"/>
      <c r="BY60" s="196"/>
      <c r="BZ60" s="196"/>
      <c r="CA60" s="196"/>
      <c r="CB60" s="196"/>
      <c r="CC60" s="196"/>
      <c r="CD60" s="196"/>
      <c r="CE60" s="196"/>
      <c r="CF60" s="196"/>
      <c r="CG60" s="196"/>
      <c r="CH60" s="196"/>
      <c r="CI60" s="196"/>
      <c r="CJ60" s="196"/>
      <c r="CK60" s="196"/>
      <c r="CL60" s="196"/>
      <c r="CM60" s="196"/>
      <c r="CN60" s="196"/>
      <c r="CO60" s="196"/>
      <c r="CP60" s="196"/>
      <c r="CQ60" s="196"/>
      <c r="CR60" s="196"/>
      <c r="CS60" s="196"/>
      <c r="CT60" s="196"/>
      <c r="CU60" s="196"/>
      <c r="CV60" s="196"/>
      <c r="CW60" s="196"/>
      <c r="CX60" s="196"/>
      <c r="CY60" s="196"/>
      <c r="CZ60" s="196"/>
      <c r="DA60" s="196"/>
      <c r="DB60" s="196"/>
      <c r="DC60" s="196"/>
      <c r="DD60" s="196"/>
      <c r="DE60" s="196"/>
      <c r="DF60" s="196"/>
      <c r="DG60" s="196"/>
      <c r="DH60" s="196"/>
      <c r="DI60" s="196"/>
      <c r="DJ60" s="196"/>
      <c r="DK60" s="196"/>
      <c r="DL60" s="196"/>
      <c r="DM60" s="196"/>
      <c r="DN60" s="196"/>
      <c r="DO60" s="196"/>
      <c r="DP60" s="196"/>
      <c r="DQ60" s="196"/>
      <c r="DR60" s="196"/>
      <c r="DS60" s="196"/>
      <c r="DT60" s="196"/>
      <c r="DU60" s="196"/>
      <c r="DV60" s="196"/>
      <c r="DW60" s="196"/>
      <c r="DX60" s="196"/>
      <c r="DY60" s="196"/>
      <c r="DZ60" s="196"/>
      <c r="EA60" s="196"/>
      <c r="EB60" s="196"/>
      <c r="EC60" s="196"/>
      <c r="ED60" s="196"/>
      <c r="EE60" s="196"/>
      <c r="EF60" s="196"/>
      <c r="EG60" s="196"/>
      <c r="EH60" s="196"/>
      <c r="EI60" s="196"/>
      <c r="EJ60" s="196"/>
      <c r="EK60" s="196"/>
      <c r="EL60" s="196"/>
      <c r="EM60" s="196"/>
      <c r="EN60" s="196"/>
      <c r="EO60" s="196"/>
      <c r="EP60" s="196"/>
      <c r="EQ60" s="196"/>
      <c r="ER60" s="196"/>
      <c r="ES60" s="196"/>
      <c r="ET60" s="196"/>
      <c r="EU60" s="196"/>
      <c r="EV60" s="196"/>
      <c r="EW60" s="196"/>
      <c r="EX60" s="196"/>
      <c r="EY60" s="196"/>
      <c r="EZ60" s="196"/>
      <c r="FA60" s="196"/>
      <c r="FB60" s="196"/>
      <c r="FC60" s="196"/>
      <c r="FD60" s="196"/>
      <c r="FE60" s="196"/>
      <c r="FF60" s="196"/>
      <c r="FG60" s="196"/>
      <c r="FH60" s="196"/>
      <c r="FI60" s="196"/>
      <c r="FJ60" s="196"/>
      <c r="FK60" s="196"/>
      <c r="FL60" s="196"/>
      <c r="FM60" s="196"/>
      <c r="FN60" s="196"/>
      <c r="FO60" s="196"/>
      <c r="FP60" s="196"/>
      <c r="FQ60" s="196"/>
      <c r="FR60" s="196"/>
      <c r="FS60" s="196"/>
      <c r="FT60" s="196"/>
      <c r="FU60" s="196"/>
      <c r="FV60" s="196"/>
      <c r="FW60" s="196"/>
      <c r="FX60" s="196"/>
      <c r="FY60" s="196"/>
      <c r="FZ60" s="196"/>
      <c r="GA60" s="196"/>
      <c r="GB60" s="196"/>
      <c r="GC60" s="196"/>
    </row>
    <row r="61" spans="1:185" s="197" customFormat="1" ht="178.5" customHeight="1" x14ac:dyDescent="0.25">
      <c r="A61" s="429" t="s">
        <v>32</v>
      </c>
      <c r="B61" s="434"/>
      <c r="C61" s="397">
        <v>44522</v>
      </c>
      <c r="D61" s="400" t="s">
        <v>33</v>
      </c>
      <c r="E61" s="179" t="s">
        <v>233</v>
      </c>
      <c r="F61" s="179" t="s">
        <v>230</v>
      </c>
      <c r="G61" s="175" t="s">
        <v>70</v>
      </c>
      <c r="H61" s="395" t="s">
        <v>1119</v>
      </c>
      <c r="I61" s="179" t="s">
        <v>56</v>
      </c>
      <c r="J61" s="179"/>
      <c r="K61" s="179" t="s">
        <v>38</v>
      </c>
      <c r="L61" s="175" t="s">
        <v>39</v>
      </c>
      <c r="M61" s="179" t="s">
        <v>228</v>
      </c>
      <c r="N61" s="397">
        <v>44564</v>
      </c>
      <c r="O61" s="397">
        <v>44895</v>
      </c>
      <c r="P61" s="452">
        <f t="shared" ca="1" si="0"/>
        <v>517</v>
      </c>
      <c r="Q61" s="322" t="str">
        <f t="shared" ca="1" si="1"/>
        <v>VENCIDA</v>
      </c>
      <c r="R61" s="179" t="s">
        <v>229</v>
      </c>
      <c r="S61" s="179" t="s">
        <v>42</v>
      </c>
      <c r="T61" s="392">
        <v>1</v>
      </c>
      <c r="U61" s="180"/>
      <c r="V61" s="179"/>
      <c r="W61" s="175" t="s">
        <v>51</v>
      </c>
      <c r="X61" s="281"/>
      <c r="Y61" s="391"/>
      <c r="Z61" s="179"/>
      <c r="AA61" s="175" t="s">
        <v>44</v>
      </c>
      <c r="AB61" s="180"/>
      <c r="AC61" s="181" t="s">
        <v>1151</v>
      </c>
      <c r="AD61" s="453">
        <f t="shared" si="2"/>
        <v>56</v>
      </c>
      <c r="AE61" s="196"/>
      <c r="AF61" s="196"/>
      <c r="AG61" s="196"/>
      <c r="AH61" s="196"/>
      <c r="AI61" s="196"/>
      <c r="AJ61" s="196"/>
      <c r="AK61" s="196"/>
      <c r="AL61" s="196"/>
      <c r="AM61" s="196"/>
      <c r="AN61" s="196"/>
      <c r="AO61" s="196"/>
      <c r="AP61" s="196"/>
      <c r="AQ61" s="196"/>
      <c r="AR61" s="196"/>
      <c r="AS61" s="196"/>
      <c r="AT61" s="196"/>
      <c r="AU61" s="196"/>
      <c r="AV61" s="196"/>
      <c r="AW61" s="196"/>
      <c r="AX61" s="196"/>
      <c r="AY61" s="196"/>
      <c r="AZ61" s="196"/>
      <c r="BA61" s="196"/>
      <c r="BB61" s="196"/>
      <c r="BC61" s="196"/>
      <c r="BD61" s="196"/>
      <c r="BE61" s="196"/>
      <c r="BF61" s="196"/>
      <c r="BG61" s="196"/>
      <c r="BH61" s="196"/>
      <c r="BI61" s="196"/>
      <c r="BJ61" s="196"/>
      <c r="BK61" s="196"/>
      <c r="BL61" s="196"/>
      <c r="BM61" s="196"/>
      <c r="BN61" s="196"/>
      <c r="BO61" s="196"/>
      <c r="BP61" s="196"/>
      <c r="BQ61" s="196"/>
      <c r="BR61" s="196"/>
      <c r="BS61" s="196"/>
      <c r="BT61" s="196"/>
      <c r="BU61" s="196"/>
      <c r="BV61" s="196"/>
      <c r="BW61" s="196"/>
      <c r="BX61" s="196"/>
      <c r="BY61" s="196"/>
      <c r="BZ61" s="196"/>
      <c r="CA61" s="196"/>
      <c r="CB61" s="196"/>
      <c r="CC61" s="196"/>
      <c r="CD61" s="196"/>
      <c r="CE61" s="196"/>
      <c r="CF61" s="196"/>
      <c r="CG61" s="196"/>
      <c r="CH61" s="196"/>
      <c r="CI61" s="196"/>
      <c r="CJ61" s="196"/>
      <c r="CK61" s="196"/>
      <c r="CL61" s="196"/>
      <c r="CM61" s="196"/>
      <c r="CN61" s="196"/>
      <c r="CO61" s="196"/>
      <c r="CP61" s="196"/>
      <c r="CQ61" s="196"/>
      <c r="CR61" s="196"/>
      <c r="CS61" s="196"/>
      <c r="CT61" s="196"/>
      <c r="CU61" s="196"/>
      <c r="CV61" s="196"/>
      <c r="CW61" s="196"/>
      <c r="CX61" s="196"/>
      <c r="CY61" s="196"/>
      <c r="CZ61" s="196"/>
      <c r="DA61" s="196"/>
      <c r="DB61" s="196"/>
      <c r="DC61" s="196"/>
      <c r="DD61" s="196"/>
      <c r="DE61" s="196"/>
      <c r="DF61" s="196"/>
      <c r="DG61" s="196"/>
      <c r="DH61" s="196"/>
      <c r="DI61" s="196"/>
      <c r="DJ61" s="196"/>
      <c r="DK61" s="196"/>
      <c r="DL61" s="196"/>
      <c r="DM61" s="196"/>
      <c r="DN61" s="196"/>
      <c r="DO61" s="196"/>
      <c r="DP61" s="196"/>
      <c r="DQ61" s="196"/>
      <c r="DR61" s="196"/>
      <c r="DS61" s="196"/>
      <c r="DT61" s="196"/>
      <c r="DU61" s="196"/>
      <c r="DV61" s="196"/>
      <c r="DW61" s="196"/>
      <c r="DX61" s="196"/>
      <c r="DY61" s="196"/>
      <c r="DZ61" s="196"/>
      <c r="EA61" s="196"/>
      <c r="EB61" s="196"/>
      <c r="EC61" s="196"/>
      <c r="ED61" s="196"/>
      <c r="EE61" s="196"/>
      <c r="EF61" s="196"/>
      <c r="EG61" s="196"/>
      <c r="EH61" s="196"/>
      <c r="EI61" s="196"/>
      <c r="EJ61" s="196"/>
      <c r="EK61" s="196"/>
      <c r="EL61" s="196"/>
      <c r="EM61" s="196"/>
      <c r="EN61" s="196"/>
      <c r="EO61" s="196"/>
      <c r="EP61" s="196"/>
      <c r="EQ61" s="196"/>
      <c r="ER61" s="196"/>
      <c r="ES61" s="196"/>
      <c r="ET61" s="196"/>
      <c r="EU61" s="196"/>
      <c r="EV61" s="196"/>
      <c r="EW61" s="196"/>
      <c r="EX61" s="196"/>
      <c r="EY61" s="196"/>
      <c r="EZ61" s="196"/>
      <c r="FA61" s="196"/>
      <c r="FB61" s="196"/>
      <c r="FC61" s="196"/>
      <c r="FD61" s="196"/>
      <c r="FE61" s="196"/>
      <c r="FF61" s="196"/>
      <c r="FG61" s="196"/>
      <c r="FH61" s="196"/>
      <c r="FI61" s="196"/>
      <c r="FJ61" s="196"/>
      <c r="FK61" s="196"/>
      <c r="FL61" s="196"/>
      <c r="FM61" s="196"/>
      <c r="FN61" s="196"/>
      <c r="FO61" s="196"/>
      <c r="FP61" s="196"/>
      <c r="FQ61" s="196"/>
      <c r="FR61" s="196"/>
      <c r="FS61" s="196"/>
      <c r="FT61" s="196"/>
      <c r="FU61" s="196"/>
      <c r="FV61" s="196"/>
      <c r="FW61" s="196"/>
      <c r="FX61" s="196"/>
      <c r="FY61" s="196"/>
      <c r="FZ61" s="196"/>
      <c r="GA61" s="196"/>
      <c r="GB61" s="196"/>
      <c r="GC61" s="196"/>
    </row>
    <row r="62" spans="1:185" s="197" customFormat="1" ht="178.5" customHeight="1" x14ac:dyDescent="0.25">
      <c r="A62" s="429" t="s">
        <v>32</v>
      </c>
      <c r="B62" s="434">
        <v>580</v>
      </c>
      <c r="C62" s="397">
        <v>44522</v>
      </c>
      <c r="D62" s="400" t="s">
        <v>33</v>
      </c>
      <c r="E62" s="179" t="s">
        <v>234</v>
      </c>
      <c r="F62" s="179" t="s">
        <v>235</v>
      </c>
      <c r="G62" s="175" t="s">
        <v>70</v>
      </c>
      <c r="H62" s="395" t="s">
        <v>1119</v>
      </c>
      <c r="I62" s="179" t="s">
        <v>56</v>
      </c>
      <c r="J62" s="179"/>
      <c r="K62" s="179" t="s">
        <v>38</v>
      </c>
      <c r="L62" s="179" t="s">
        <v>48</v>
      </c>
      <c r="M62" s="179" t="s">
        <v>236</v>
      </c>
      <c r="N62" s="397">
        <v>44564</v>
      </c>
      <c r="O62" s="397">
        <v>44972</v>
      </c>
      <c r="P62" s="452">
        <f t="shared" ca="1" si="0"/>
        <v>440</v>
      </c>
      <c r="Q62" s="322" t="str">
        <f t="shared" ca="1" si="1"/>
        <v>VENCIDA</v>
      </c>
      <c r="R62" s="179" t="s">
        <v>237</v>
      </c>
      <c r="S62" s="179" t="s">
        <v>42</v>
      </c>
      <c r="T62" s="392">
        <v>12</v>
      </c>
      <c r="U62" s="180"/>
      <c r="V62" s="179"/>
      <c r="W62" s="175" t="s">
        <v>99</v>
      </c>
      <c r="X62" s="281"/>
      <c r="Y62" s="391"/>
      <c r="Z62" s="179"/>
      <c r="AA62" s="175" t="s">
        <v>44</v>
      </c>
      <c r="AB62" s="180"/>
      <c r="AC62" s="181" t="s">
        <v>1406</v>
      </c>
      <c r="AD62" s="453">
        <f t="shared" si="2"/>
        <v>57</v>
      </c>
      <c r="AE62" s="196"/>
      <c r="AF62" s="196"/>
      <c r="AG62" s="196"/>
      <c r="AH62" s="196"/>
      <c r="AI62" s="196"/>
      <c r="AJ62" s="196"/>
      <c r="AK62" s="196"/>
      <c r="AL62" s="196"/>
      <c r="AM62" s="196"/>
      <c r="AN62" s="196"/>
      <c r="AO62" s="196"/>
      <c r="AP62" s="196"/>
      <c r="AQ62" s="196"/>
      <c r="AR62" s="196"/>
      <c r="AS62" s="196"/>
      <c r="AT62" s="196"/>
      <c r="AU62" s="196"/>
      <c r="AV62" s="196"/>
      <c r="AW62" s="196"/>
      <c r="AX62" s="196"/>
      <c r="AY62" s="196"/>
      <c r="AZ62" s="196"/>
      <c r="BA62" s="196"/>
      <c r="BB62" s="196"/>
      <c r="BC62" s="196"/>
      <c r="BD62" s="196"/>
      <c r="BE62" s="196"/>
      <c r="BF62" s="196"/>
      <c r="BG62" s="196"/>
      <c r="BH62" s="196"/>
      <c r="BI62" s="196"/>
      <c r="BJ62" s="196"/>
      <c r="BK62" s="196"/>
      <c r="BL62" s="196"/>
      <c r="BM62" s="196"/>
      <c r="BN62" s="196"/>
      <c r="BO62" s="196"/>
      <c r="BP62" s="196"/>
      <c r="BQ62" s="196"/>
      <c r="BR62" s="196"/>
      <c r="BS62" s="196"/>
      <c r="BT62" s="196"/>
      <c r="BU62" s="196"/>
      <c r="BV62" s="196"/>
      <c r="BW62" s="196"/>
      <c r="BX62" s="196"/>
      <c r="BY62" s="196"/>
      <c r="BZ62" s="196"/>
      <c r="CA62" s="196"/>
      <c r="CB62" s="196"/>
      <c r="CC62" s="196"/>
      <c r="CD62" s="196"/>
      <c r="CE62" s="196"/>
      <c r="CF62" s="196"/>
      <c r="CG62" s="196"/>
      <c r="CH62" s="196"/>
      <c r="CI62" s="196"/>
      <c r="CJ62" s="196"/>
      <c r="CK62" s="196"/>
      <c r="CL62" s="196"/>
      <c r="CM62" s="196"/>
      <c r="CN62" s="196"/>
      <c r="CO62" s="196"/>
      <c r="CP62" s="196"/>
      <c r="CQ62" s="196"/>
      <c r="CR62" s="196"/>
      <c r="CS62" s="196"/>
      <c r="CT62" s="196"/>
      <c r="CU62" s="196"/>
      <c r="CV62" s="196"/>
      <c r="CW62" s="196"/>
      <c r="CX62" s="196"/>
      <c r="CY62" s="196"/>
      <c r="CZ62" s="196"/>
      <c r="DA62" s="196"/>
      <c r="DB62" s="196"/>
      <c r="DC62" s="196"/>
      <c r="DD62" s="196"/>
      <c r="DE62" s="196"/>
      <c r="DF62" s="196"/>
      <c r="DG62" s="196"/>
      <c r="DH62" s="196"/>
      <c r="DI62" s="196"/>
      <c r="DJ62" s="196"/>
      <c r="DK62" s="196"/>
      <c r="DL62" s="196"/>
      <c r="DM62" s="196"/>
      <c r="DN62" s="196"/>
      <c r="DO62" s="196"/>
      <c r="DP62" s="196"/>
      <c r="DQ62" s="196"/>
      <c r="DR62" s="196"/>
      <c r="DS62" s="196"/>
      <c r="DT62" s="196"/>
      <c r="DU62" s="196"/>
      <c r="DV62" s="196"/>
      <c r="DW62" s="196"/>
      <c r="DX62" s="196"/>
      <c r="DY62" s="196"/>
      <c r="DZ62" s="196"/>
      <c r="EA62" s="196"/>
      <c r="EB62" s="196"/>
      <c r="EC62" s="196"/>
      <c r="ED62" s="196"/>
      <c r="EE62" s="196"/>
      <c r="EF62" s="196"/>
      <c r="EG62" s="196"/>
      <c r="EH62" s="196"/>
      <c r="EI62" s="196"/>
      <c r="EJ62" s="196"/>
      <c r="EK62" s="196"/>
      <c r="EL62" s="196"/>
      <c r="EM62" s="196"/>
      <c r="EN62" s="196"/>
      <c r="EO62" s="196"/>
      <c r="EP62" s="196"/>
      <c r="EQ62" s="196"/>
      <c r="ER62" s="196"/>
      <c r="ES62" s="196"/>
      <c r="ET62" s="196"/>
      <c r="EU62" s="196"/>
      <c r="EV62" s="196"/>
      <c r="EW62" s="196"/>
      <c r="EX62" s="196"/>
      <c r="EY62" s="196"/>
      <c r="EZ62" s="196"/>
      <c r="FA62" s="196"/>
      <c r="FB62" s="196"/>
      <c r="FC62" s="196"/>
      <c r="FD62" s="196"/>
      <c r="FE62" s="196"/>
      <c r="FF62" s="196"/>
      <c r="FG62" s="196"/>
      <c r="FH62" s="196"/>
      <c r="FI62" s="196"/>
      <c r="FJ62" s="196"/>
      <c r="FK62" s="196"/>
      <c r="FL62" s="196"/>
      <c r="FM62" s="196"/>
      <c r="FN62" s="196"/>
      <c r="FO62" s="196"/>
      <c r="FP62" s="196"/>
      <c r="FQ62" s="196"/>
      <c r="FR62" s="196"/>
      <c r="FS62" s="196"/>
      <c r="FT62" s="196"/>
      <c r="FU62" s="196"/>
      <c r="FV62" s="196"/>
      <c r="FW62" s="196"/>
      <c r="FX62" s="196"/>
      <c r="FY62" s="196"/>
      <c r="FZ62" s="196"/>
      <c r="GA62" s="196"/>
      <c r="GB62" s="196"/>
      <c r="GC62" s="196"/>
    </row>
    <row r="63" spans="1:185" s="197" customFormat="1" ht="178.5" customHeight="1" x14ac:dyDescent="0.25">
      <c r="A63" s="429" t="s">
        <v>32</v>
      </c>
      <c r="B63" s="434"/>
      <c r="C63" s="397">
        <v>44522</v>
      </c>
      <c r="D63" s="400" t="s">
        <v>33</v>
      </c>
      <c r="E63" s="179" t="s">
        <v>238</v>
      </c>
      <c r="F63" s="179" t="s">
        <v>235</v>
      </c>
      <c r="G63" s="175" t="s">
        <v>70</v>
      </c>
      <c r="H63" s="395" t="s">
        <v>1119</v>
      </c>
      <c r="I63" s="179" t="s">
        <v>56</v>
      </c>
      <c r="J63" s="179"/>
      <c r="K63" s="179" t="s">
        <v>38</v>
      </c>
      <c r="L63" s="175" t="s">
        <v>39</v>
      </c>
      <c r="M63" s="179" t="s">
        <v>239</v>
      </c>
      <c r="N63" s="397">
        <v>44564</v>
      </c>
      <c r="O63" s="397">
        <v>44972</v>
      </c>
      <c r="P63" s="452">
        <f t="shared" ca="1" si="0"/>
        <v>440</v>
      </c>
      <c r="Q63" s="322" t="str">
        <f t="shared" ca="1" si="1"/>
        <v>VENCIDA</v>
      </c>
      <c r="R63" s="179" t="s">
        <v>240</v>
      </c>
      <c r="S63" s="179" t="s">
        <v>42</v>
      </c>
      <c r="T63" s="392">
        <v>12</v>
      </c>
      <c r="U63" s="180"/>
      <c r="V63" s="179"/>
      <c r="W63" s="175" t="s">
        <v>51</v>
      </c>
      <c r="X63" s="281"/>
      <c r="Y63" s="391"/>
      <c r="Z63" s="179"/>
      <c r="AA63" s="175" t="s">
        <v>44</v>
      </c>
      <c r="AB63" s="180"/>
      <c r="AC63" s="181" t="s">
        <v>1439</v>
      </c>
      <c r="AD63" s="453">
        <f t="shared" si="2"/>
        <v>58</v>
      </c>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c r="BB63" s="196"/>
      <c r="BC63" s="196"/>
      <c r="BD63" s="196"/>
      <c r="BE63" s="196"/>
      <c r="BF63" s="196"/>
      <c r="BG63" s="196"/>
      <c r="BH63" s="196"/>
      <c r="BI63" s="196"/>
      <c r="BJ63" s="196"/>
      <c r="BK63" s="196"/>
      <c r="BL63" s="196"/>
      <c r="BM63" s="196"/>
      <c r="BN63" s="196"/>
      <c r="BO63" s="196"/>
      <c r="BP63" s="196"/>
      <c r="BQ63" s="196"/>
      <c r="BR63" s="196"/>
      <c r="BS63" s="196"/>
      <c r="BT63" s="196"/>
      <c r="BU63" s="196"/>
      <c r="BV63" s="196"/>
      <c r="BW63" s="196"/>
      <c r="BX63" s="196"/>
      <c r="BY63" s="196"/>
      <c r="BZ63" s="196"/>
      <c r="CA63" s="196"/>
      <c r="CB63" s="196"/>
      <c r="CC63" s="196"/>
      <c r="CD63" s="196"/>
      <c r="CE63" s="196"/>
      <c r="CF63" s="196"/>
      <c r="CG63" s="196"/>
      <c r="CH63" s="196"/>
      <c r="CI63" s="196"/>
      <c r="CJ63" s="196"/>
      <c r="CK63" s="196"/>
      <c r="CL63" s="196"/>
      <c r="CM63" s="196"/>
      <c r="CN63" s="196"/>
      <c r="CO63" s="196"/>
      <c r="CP63" s="196"/>
      <c r="CQ63" s="196"/>
      <c r="CR63" s="196"/>
      <c r="CS63" s="196"/>
      <c r="CT63" s="196"/>
      <c r="CU63" s="196"/>
      <c r="CV63" s="196"/>
      <c r="CW63" s="196"/>
      <c r="CX63" s="196"/>
      <c r="CY63" s="196"/>
      <c r="CZ63" s="196"/>
      <c r="DA63" s="196"/>
      <c r="DB63" s="196"/>
      <c r="DC63" s="196"/>
      <c r="DD63" s="196"/>
      <c r="DE63" s="196"/>
      <c r="DF63" s="196"/>
      <c r="DG63" s="196"/>
      <c r="DH63" s="196"/>
      <c r="DI63" s="196"/>
      <c r="DJ63" s="196"/>
      <c r="DK63" s="196"/>
      <c r="DL63" s="196"/>
      <c r="DM63" s="196"/>
      <c r="DN63" s="196"/>
      <c r="DO63" s="196"/>
      <c r="DP63" s="196"/>
      <c r="DQ63" s="196"/>
      <c r="DR63" s="196"/>
      <c r="DS63" s="196"/>
      <c r="DT63" s="196"/>
      <c r="DU63" s="196"/>
      <c r="DV63" s="196"/>
      <c r="DW63" s="196"/>
      <c r="DX63" s="196"/>
      <c r="DY63" s="196"/>
      <c r="DZ63" s="196"/>
      <c r="EA63" s="196"/>
      <c r="EB63" s="196"/>
      <c r="EC63" s="196"/>
      <c r="ED63" s="196"/>
      <c r="EE63" s="196"/>
      <c r="EF63" s="196"/>
      <c r="EG63" s="196"/>
      <c r="EH63" s="196"/>
      <c r="EI63" s="196"/>
      <c r="EJ63" s="196"/>
      <c r="EK63" s="196"/>
      <c r="EL63" s="196"/>
      <c r="EM63" s="196"/>
      <c r="EN63" s="196"/>
      <c r="EO63" s="196"/>
      <c r="EP63" s="196"/>
      <c r="EQ63" s="196"/>
      <c r="ER63" s="196"/>
      <c r="ES63" s="196"/>
      <c r="ET63" s="196"/>
      <c r="EU63" s="196"/>
      <c r="EV63" s="196"/>
      <c r="EW63" s="196"/>
      <c r="EX63" s="196"/>
      <c r="EY63" s="196"/>
      <c r="EZ63" s="196"/>
      <c r="FA63" s="196"/>
      <c r="FB63" s="196"/>
      <c r="FC63" s="196"/>
      <c r="FD63" s="196"/>
      <c r="FE63" s="196"/>
      <c r="FF63" s="196"/>
      <c r="FG63" s="196"/>
      <c r="FH63" s="196"/>
      <c r="FI63" s="196"/>
      <c r="FJ63" s="196"/>
      <c r="FK63" s="196"/>
      <c r="FL63" s="196"/>
      <c r="FM63" s="196"/>
      <c r="FN63" s="196"/>
      <c r="FO63" s="196"/>
      <c r="FP63" s="196"/>
      <c r="FQ63" s="196"/>
      <c r="FR63" s="196"/>
      <c r="FS63" s="196"/>
      <c r="FT63" s="196"/>
      <c r="FU63" s="196"/>
      <c r="FV63" s="196"/>
      <c r="FW63" s="196"/>
      <c r="FX63" s="196"/>
      <c r="FY63" s="196"/>
      <c r="FZ63" s="196"/>
      <c r="GA63" s="196"/>
      <c r="GB63" s="196"/>
      <c r="GC63" s="196"/>
    </row>
    <row r="64" spans="1:185" s="197" customFormat="1" ht="178.5" customHeight="1" x14ac:dyDescent="0.25">
      <c r="A64" s="429" t="s">
        <v>32</v>
      </c>
      <c r="B64" s="434">
        <v>583</v>
      </c>
      <c r="C64" s="397">
        <v>44522</v>
      </c>
      <c r="D64" s="400" t="s">
        <v>33</v>
      </c>
      <c r="E64" s="179" t="s">
        <v>241</v>
      </c>
      <c r="F64" s="179" t="s">
        <v>242</v>
      </c>
      <c r="G64" s="175" t="s">
        <v>70</v>
      </c>
      <c r="H64" s="395" t="s">
        <v>1119</v>
      </c>
      <c r="I64" s="179" t="s">
        <v>56</v>
      </c>
      <c r="J64" s="179"/>
      <c r="K64" s="179" t="s">
        <v>38</v>
      </c>
      <c r="L64" s="179" t="s">
        <v>48</v>
      </c>
      <c r="M64" s="179" t="s">
        <v>243</v>
      </c>
      <c r="N64" s="397">
        <v>44564</v>
      </c>
      <c r="O64" s="397">
        <v>44972</v>
      </c>
      <c r="P64" s="452">
        <f t="shared" ca="1" si="0"/>
        <v>440</v>
      </c>
      <c r="Q64" s="322" t="str">
        <f t="shared" ca="1" si="1"/>
        <v>VENCIDA</v>
      </c>
      <c r="R64" s="179" t="s">
        <v>244</v>
      </c>
      <c r="S64" s="179" t="s">
        <v>42</v>
      </c>
      <c r="T64" s="392">
        <v>2</v>
      </c>
      <c r="U64" s="180"/>
      <c r="V64" s="179"/>
      <c r="W64" s="175" t="s">
        <v>99</v>
      </c>
      <c r="X64" s="281"/>
      <c r="Y64" s="391"/>
      <c r="Z64" s="179"/>
      <c r="AA64" s="175" t="s">
        <v>44</v>
      </c>
      <c r="AB64" s="180"/>
      <c r="AC64" s="181" t="s">
        <v>1407</v>
      </c>
      <c r="AD64" s="453">
        <f t="shared" si="2"/>
        <v>59</v>
      </c>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c r="BO64" s="196"/>
      <c r="BP64" s="196"/>
      <c r="BQ64" s="196"/>
      <c r="BR64" s="196"/>
      <c r="BS64" s="196"/>
      <c r="BT64" s="196"/>
      <c r="BU64" s="196"/>
      <c r="BV64" s="196"/>
      <c r="BW64" s="196"/>
      <c r="BX64" s="196"/>
      <c r="BY64" s="196"/>
      <c r="BZ64" s="196"/>
      <c r="CA64" s="196"/>
      <c r="CB64" s="196"/>
      <c r="CC64" s="196"/>
      <c r="CD64" s="196"/>
      <c r="CE64" s="196"/>
      <c r="CF64" s="196"/>
      <c r="CG64" s="196"/>
      <c r="CH64" s="196"/>
      <c r="CI64" s="196"/>
      <c r="CJ64" s="196"/>
      <c r="CK64" s="196"/>
      <c r="CL64" s="196"/>
      <c r="CM64" s="196"/>
      <c r="CN64" s="196"/>
      <c r="CO64" s="196"/>
      <c r="CP64" s="196"/>
      <c r="CQ64" s="196"/>
      <c r="CR64" s="196"/>
      <c r="CS64" s="196"/>
      <c r="CT64" s="196"/>
      <c r="CU64" s="196"/>
      <c r="CV64" s="196"/>
      <c r="CW64" s="196"/>
      <c r="CX64" s="196"/>
      <c r="CY64" s="196"/>
      <c r="CZ64" s="196"/>
      <c r="DA64" s="196"/>
      <c r="DB64" s="196"/>
      <c r="DC64" s="196"/>
      <c r="DD64" s="196"/>
      <c r="DE64" s="196"/>
      <c r="DF64" s="196"/>
      <c r="DG64" s="196"/>
      <c r="DH64" s="196"/>
      <c r="DI64" s="196"/>
      <c r="DJ64" s="196"/>
      <c r="DK64" s="196"/>
      <c r="DL64" s="196"/>
      <c r="DM64" s="196"/>
      <c r="DN64" s="196"/>
      <c r="DO64" s="196"/>
      <c r="DP64" s="196"/>
      <c r="DQ64" s="196"/>
      <c r="DR64" s="196"/>
      <c r="DS64" s="196"/>
      <c r="DT64" s="196"/>
      <c r="DU64" s="196"/>
      <c r="DV64" s="196"/>
      <c r="DW64" s="196"/>
      <c r="DX64" s="196"/>
      <c r="DY64" s="196"/>
      <c r="DZ64" s="196"/>
      <c r="EA64" s="196"/>
      <c r="EB64" s="196"/>
      <c r="EC64" s="196"/>
      <c r="ED64" s="196"/>
      <c r="EE64" s="196"/>
      <c r="EF64" s="196"/>
      <c r="EG64" s="196"/>
      <c r="EH64" s="196"/>
      <c r="EI64" s="196"/>
      <c r="EJ64" s="196"/>
      <c r="EK64" s="196"/>
      <c r="EL64" s="196"/>
      <c r="EM64" s="196"/>
      <c r="EN64" s="196"/>
      <c r="EO64" s="196"/>
      <c r="EP64" s="196"/>
      <c r="EQ64" s="196"/>
      <c r="ER64" s="196"/>
      <c r="ES64" s="196"/>
      <c r="ET64" s="196"/>
      <c r="EU64" s="196"/>
      <c r="EV64" s="196"/>
      <c r="EW64" s="196"/>
      <c r="EX64" s="196"/>
      <c r="EY64" s="196"/>
      <c r="EZ64" s="196"/>
      <c r="FA64" s="196"/>
      <c r="FB64" s="196"/>
      <c r="FC64" s="196"/>
      <c r="FD64" s="196"/>
      <c r="FE64" s="196"/>
      <c r="FF64" s="196"/>
      <c r="FG64" s="196"/>
      <c r="FH64" s="196"/>
      <c r="FI64" s="196"/>
      <c r="FJ64" s="196"/>
      <c r="FK64" s="196"/>
      <c r="FL64" s="196"/>
      <c r="FM64" s="196"/>
      <c r="FN64" s="196"/>
      <c r="FO64" s="196"/>
      <c r="FP64" s="196"/>
      <c r="FQ64" s="196"/>
      <c r="FR64" s="196"/>
      <c r="FS64" s="196"/>
      <c r="FT64" s="196"/>
      <c r="FU64" s="196"/>
      <c r="FV64" s="196"/>
      <c r="FW64" s="196"/>
      <c r="FX64" s="196"/>
      <c r="FY64" s="196"/>
      <c r="FZ64" s="196"/>
      <c r="GA64" s="196"/>
      <c r="GB64" s="196"/>
      <c r="GC64" s="196"/>
    </row>
    <row r="65" spans="1:185" s="197" customFormat="1" ht="178.5" customHeight="1" x14ac:dyDescent="0.25">
      <c r="A65" s="429" t="s">
        <v>245</v>
      </c>
      <c r="B65" s="434">
        <v>585</v>
      </c>
      <c r="C65" s="397">
        <v>44557</v>
      </c>
      <c r="D65" s="400" t="s">
        <v>106</v>
      </c>
      <c r="E65" s="179" t="s">
        <v>246</v>
      </c>
      <c r="F65" s="179"/>
      <c r="G65" s="405" t="s">
        <v>94</v>
      </c>
      <c r="H65" s="395" t="s">
        <v>1066</v>
      </c>
      <c r="I65" s="179" t="s">
        <v>137</v>
      </c>
      <c r="J65" s="179"/>
      <c r="K65" s="179" t="s">
        <v>38</v>
      </c>
      <c r="L65" s="175" t="s">
        <v>109</v>
      </c>
      <c r="M65" s="179" t="s">
        <v>247</v>
      </c>
      <c r="N65" s="397">
        <v>44581</v>
      </c>
      <c r="O65" s="397">
        <v>44926</v>
      </c>
      <c r="P65" s="452">
        <f t="shared" ca="1" si="0"/>
        <v>486</v>
      </c>
      <c r="Q65" s="322" t="str">
        <f t="shared" ca="1" si="1"/>
        <v>VENCIDA</v>
      </c>
      <c r="R65" s="179" t="s">
        <v>248</v>
      </c>
      <c r="S65" s="179" t="s">
        <v>42</v>
      </c>
      <c r="T65" s="392">
        <v>3</v>
      </c>
      <c r="U65" s="180"/>
      <c r="V65" s="179"/>
      <c r="W65" s="175" t="s">
        <v>1321</v>
      </c>
      <c r="X65" s="281"/>
      <c r="Y65" s="391"/>
      <c r="Z65" s="179"/>
      <c r="AA65" s="175" t="s">
        <v>44</v>
      </c>
      <c r="AB65" s="180"/>
      <c r="AC65" s="177" t="s">
        <v>1020</v>
      </c>
      <c r="AD65" s="453">
        <f t="shared" si="2"/>
        <v>60</v>
      </c>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c r="BT65" s="196"/>
      <c r="BU65" s="196"/>
      <c r="BV65" s="196"/>
      <c r="BW65" s="196"/>
      <c r="BX65" s="196"/>
      <c r="BY65" s="196"/>
      <c r="BZ65" s="196"/>
      <c r="CA65" s="196"/>
      <c r="CB65" s="196"/>
      <c r="CC65" s="196"/>
      <c r="CD65" s="196"/>
      <c r="CE65" s="196"/>
      <c r="CF65" s="196"/>
      <c r="CG65" s="196"/>
      <c r="CH65" s="196"/>
      <c r="CI65" s="196"/>
      <c r="CJ65" s="196"/>
      <c r="CK65" s="196"/>
      <c r="CL65" s="196"/>
      <c r="CM65" s="196"/>
      <c r="CN65" s="196"/>
      <c r="CO65" s="196"/>
      <c r="CP65" s="196"/>
      <c r="CQ65" s="196"/>
      <c r="CR65" s="196"/>
      <c r="CS65" s="196"/>
      <c r="CT65" s="196"/>
      <c r="CU65" s="196"/>
      <c r="CV65" s="196"/>
      <c r="CW65" s="196"/>
      <c r="CX65" s="196"/>
      <c r="CY65" s="196"/>
      <c r="CZ65" s="196"/>
      <c r="DA65" s="196"/>
      <c r="DB65" s="196"/>
      <c r="DC65" s="196"/>
      <c r="DD65" s="196"/>
      <c r="DE65" s="196"/>
      <c r="DF65" s="196"/>
      <c r="DG65" s="196"/>
      <c r="DH65" s="196"/>
      <c r="DI65" s="196"/>
      <c r="DJ65" s="196"/>
      <c r="DK65" s="196"/>
      <c r="DL65" s="196"/>
      <c r="DM65" s="196"/>
      <c r="DN65" s="196"/>
      <c r="DO65" s="196"/>
      <c r="DP65" s="196"/>
      <c r="DQ65" s="196"/>
      <c r="DR65" s="196"/>
      <c r="DS65" s="196"/>
      <c r="DT65" s="196"/>
      <c r="DU65" s="196"/>
      <c r="DV65" s="196"/>
      <c r="DW65" s="196"/>
      <c r="DX65" s="196"/>
      <c r="DY65" s="196"/>
      <c r="DZ65" s="196"/>
      <c r="EA65" s="196"/>
      <c r="EB65" s="196"/>
      <c r="EC65" s="196"/>
      <c r="ED65" s="196"/>
      <c r="EE65" s="196"/>
      <c r="EF65" s="196"/>
      <c r="EG65" s="196"/>
      <c r="EH65" s="196"/>
      <c r="EI65" s="196"/>
      <c r="EJ65" s="196"/>
      <c r="EK65" s="196"/>
      <c r="EL65" s="196"/>
      <c r="EM65" s="196"/>
      <c r="EN65" s="196"/>
      <c r="EO65" s="196"/>
      <c r="EP65" s="196"/>
      <c r="EQ65" s="196"/>
      <c r="ER65" s="196"/>
      <c r="ES65" s="196"/>
      <c r="ET65" s="196"/>
      <c r="EU65" s="196"/>
      <c r="EV65" s="196"/>
      <c r="EW65" s="196"/>
      <c r="EX65" s="196"/>
      <c r="EY65" s="196"/>
      <c r="EZ65" s="196"/>
      <c r="FA65" s="196"/>
      <c r="FB65" s="196"/>
      <c r="FC65" s="196"/>
      <c r="FD65" s="196"/>
      <c r="FE65" s="196"/>
      <c r="FF65" s="196"/>
      <c r="FG65" s="196"/>
      <c r="FH65" s="196"/>
      <c r="FI65" s="196"/>
      <c r="FJ65" s="196"/>
      <c r="FK65" s="196"/>
      <c r="FL65" s="196"/>
      <c r="FM65" s="196"/>
      <c r="FN65" s="196"/>
      <c r="FO65" s="196"/>
      <c r="FP65" s="196"/>
      <c r="FQ65" s="196"/>
      <c r="FR65" s="196"/>
      <c r="FS65" s="196"/>
      <c r="FT65" s="196"/>
      <c r="FU65" s="196"/>
      <c r="FV65" s="196"/>
      <c r="FW65" s="196"/>
      <c r="FX65" s="196"/>
      <c r="FY65" s="196"/>
      <c r="FZ65" s="196"/>
      <c r="GA65" s="196"/>
      <c r="GB65" s="196"/>
      <c r="GC65" s="196"/>
    </row>
    <row r="66" spans="1:185" s="197" customFormat="1" ht="178.5" customHeight="1" x14ac:dyDescent="0.25">
      <c r="A66" s="429" t="s">
        <v>105</v>
      </c>
      <c r="B66" s="434"/>
      <c r="C66" s="397">
        <v>44637</v>
      </c>
      <c r="D66" s="400" t="s">
        <v>106</v>
      </c>
      <c r="E66" s="179" t="s">
        <v>249</v>
      </c>
      <c r="F66" s="179" t="s">
        <v>250</v>
      </c>
      <c r="G66" s="405" t="s">
        <v>94</v>
      </c>
      <c r="H66" s="395" t="s">
        <v>1066</v>
      </c>
      <c r="I66" s="179" t="s">
        <v>137</v>
      </c>
      <c r="J66" s="179"/>
      <c r="K66" s="179" t="s">
        <v>38</v>
      </c>
      <c r="L66" s="175" t="s">
        <v>109</v>
      </c>
      <c r="M66" s="179" t="s">
        <v>251</v>
      </c>
      <c r="N66" s="397">
        <v>44652</v>
      </c>
      <c r="O66" s="397">
        <v>44895</v>
      </c>
      <c r="P66" s="452">
        <f t="shared" ca="1" si="0"/>
        <v>517</v>
      </c>
      <c r="Q66" s="322" t="str">
        <f t="shared" ca="1" si="1"/>
        <v>VENCIDA</v>
      </c>
      <c r="R66" s="179" t="s">
        <v>252</v>
      </c>
      <c r="S66" s="179" t="s">
        <v>42</v>
      </c>
      <c r="T66" s="392">
        <v>7</v>
      </c>
      <c r="U66" s="180"/>
      <c r="V66" s="179"/>
      <c r="W66" s="175" t="s">
        <v>1321</v>
      </c>
      <c r="X66" s="281"/>
      <c r="Y66" s="391"/>
      <c r="Z66" s="179"/>
      <c r="AA66" s="175" t="s">
        <v>44</v>
      </c>
      <c r="AB66" s="180"/>
      <c r="AC66" s="177" t="s">
        <v>1021</v>
      </c>
      <c r="AD66" s="453">
        <f t="shared" si="2"/>
        <v>61</v>
      </c>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196"/>
      <c r="BU66" s="196"/>
      <c r="BV66" s="196"/>
      <c r="BW66" s="196"/>
      <c r="BX66" s="196"/>
      <c r="BY66" s="196"/>
      <c r="BZ66" s="196"/>
      <c r="CA66" s="196"/>
      <c r="CB66" s="196"/>
      <c r="CC66" s="196"/>
      <c r="CD66" s="196"/>
      <c r="CE66" s="196"/>
      <c r="CF66" s="196"/>
      <c r="CG66" s="196"/>
      <c r="CH66" s="196"/>
      <c r="CI66" s="196"/>
      <c r="CJ66" s="196"/>
      <c r="CK66" s="196"/>
      <c r="CL66" s="196"/>
      <c r="CM66" s="196"/>
      <c r="CN66" s="196"/>
      <c r="CO66" s="196"/>
      <c r="CP66" s="196"/>
      <c r="CQ66" s="196"/>
      <c r="CR66" s="196"/>
      <c r="CS66" s="196"/>
      <c r="CT66" s="196"/>
      <c r="CU66" s="196"/>
      <c r="CV66" s="196"/>
      <c r="CW66" s="196"/>
      <c r="CX66" s="196"/>
      <c r="CY66" s="196"/>
      <c r="CZ66" s="196"/>
      <c r="DA66" s="196"/>
      <c r="DB66" s="196"/>
      <c r="DC66" s="196"/>
      <c r="DD66" s="196"/>
      <c r="DE66" s="196"/>
      <c r="DF66" s="196"/>
      <c r="DG66" s="196"/>
      <c r="DH66" s="196"/>
      <c r="DI66" s="196"/>
      <c r="DJ66" s="196"/>
      <c r="DK66" s="196"/>
      <c r="DL66" s="196"/>
      <c r="DM66" s="196"/>
      <c r="DN66" s="196"/>
      <c r="DO66" s="196"/>
      <c r="DP66" s="196"/>
      <c r="DQ66" s="196"/>
      <c r="DR66" s="196"/>
      <c r="DS66" s="196"/>
      <c r="DT66" s="196"/>
      <c r="DU66" s="196"/>
      <c r="DV66" s="196"/>
      <c r="DW66" s="196"/>
      <c r="DX66" s="196"/>
      <c r="DY66" s="196"/>
      <c r="DZ66" s="196"/>
      <c r="EA66" s="196"/>
      <c r="EB66" s="196"/>
      <c r="EC66" s="196"/>
      <c r="ED66" s="196"/>
      <c r="EE66" s="196"/>
      <c r="EF66" s="196"/>
      <c r="EG66" s="196"/>
      <c r="EH66" s="196"/>
      <c r="EI66" s="196"/>
      <c r="EJ66" s="196"/>
      <c r="EK66" s="196"/>
      <c r="EL66" s="196"/>
      <c r="EM66" s="196"/>
      <c r="EN66" s="196"/>
      <c r="EO66" s="196"/>
      <c r="EP66" s="196"/>
      <c r="EQ66" s="196"/>
      <c r="ER66" s="196"/>
      <c r="ES66" s="196"/>
      <c r="ET66" s="196"/>
      <c r="EU66" s="196"/>
      <c r="EV66" s="196"/>
      <c r="EW66" s="196"/>
      <c r="EX66" s="196"/>
      <c r="EY66" s="196"/>
      <c r="EZ66" s="196"/>
      <c r="FA66" s="196"/>
      <c r="FB66" s="196"/>
      <c r="FC66" s="196"/>
      <c r="FD66" s="196"/>
      <c r="FE66" s="196"/>
      <c r="FF66" s="196"/>
      <c r="FG66" s="196"/>
      <c r="FH66" s="196"/>
      <c r="FI66" s="196"/>
      <c r="FJ66" s="196"/>
      <c r="FK66" s="196"/>
      <c r="FL66" s="196"/>
      <c r="FM66" s="196"/>
      <c r="FN66" s="196"/>
      <c r="FO66" s="196"/>
      <c r="FP66" s="196"/>
      <c r="FQ66" s="196"/>
      <c r="FR66" s="196"/>
      <c r="FS66" s="196"/>
      <c r="FT66" s="196"/>
      <c r="FU66" s="196"/>
      <c r="FV66" s="196"/>
      <c r="FW66" s="196"/>
      <c r="FX66" s="196"/>
      <c r="FY66" s="196"/>
      <c r="FZ66" s="196"/>
      <c r="GA66" s="196"/>
      <c r="GB66" s="196"/>
      <c r="GC66" s="196"/>
    </row>
    <row r="67" spans="1:185" s="197" customFormat="1" ht="178.5" customHeight="1" x14ac:dyDescent="0.25">
      <c r="A67" s="429" t="s">
        <v>105</v>
      </c>
      <c r="B67" s="434"/>
      <c r="C67" s="397">
        <v>44637</v>
      </c>
      <c r="D67" s="400" t="s">
        <v>106</v>
      </c>
      <c r="E67" s="179" t="s">
        <v>249</v>
      </c>
      <c r="F67" s="179" t="s">
        <v>250</v>
      </c>
      <c r="G67" s="405" t="s">
        <v>94</v>
      </c>
      <c r="H67" s="395" t="s">
        <v>1066</v>
      </c>
      <c r="I67" s="179" t="s">
        <v>137</v>
      </c>
      <c r="J67" s="179"/>
      <c r="K67" s="179" t="s">
        <v>38</v>
      </c>
      <c r="L67" s="175" t="s">
        <v>109</v>
      </c>
      <c r="M67" s="179" t="s">
        <v>253</v>
      </c>
      <c r="N67" s="397">
        <v>44652</v>
      </c>
      <c r="O67" s="397">
        <v>45015</v>
      </c>
      <c r="P67" s="452">
        <f t="shared" ca="1" si="0"/>
        <v>397</v>
      </c>
      <c r="Q67" s="322" t="str">
        <f t="shared" ca="1" si="1"/>
        <v>VENCIDA</v>
      </c>
      <c r="R67" s="179" t="s">
        <v>254</v>
      </c>
      <c r="S67" s="179" t="s">
        <v>42</v>
      </c>
      <c r="T67" s="392">
        <v>7</v>
      </c>
      <c r="U67" s="180"/>
      <c r="V67" s="179"/>
      <c r="W67" s="175" t="s">
        <v>1321</v>
      </c>
      <c r="X67" s="281"/>
      <c r="Y67" s="391"/>
      <c r="Z67" s="179"/>
      <c r="AA67" s="175" t="s">
        <v>44</v>
      </c>
      <c r="AB67" s="180"/>
      <c r="AC67" s="177" t="s">
        <v>1617</v>
      </c>
      <c r="AD67" s="453">
        <f t="shared" si="2"/>
        <v>62</v>
      </c>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c r="BT67" s="196"/>
      <c r="BU67" s="196"/>
      <c r="BV67" s="196"/>
      <c r="BW67" s="196"/>
      <c r="BX67" s="196"/>
      <c r="BY67" s="196"/>
      <c r="BZ67" s="196"/>
      <c r="CA67" s="196"/>
      <c r="CB67" s="196"/>
      <c r="CC67" s="196"/>
      <c r="CD67" s="196"/>
      <c r="CE67" s="196"/>
      <c r="CF67" s="196"/>
      <c r="CG67" s="196"/>
      <c r="CH67" s="196"/>
      <c r="CI67" s="196"/>
      <c r="CJ67" s="196"/>
      <c r="CK67" s="196"/>
      <c r="CL67" s="196"/>
      <c r="CM67" s="196"/>
      <c r="CN67" s="196"/>
      <c r="CO67" s="196"/>
      <c r="CP67" s="196"/>
      <c r="CQ67" s="196"/>
      <c r="CR67" s="196"/>
      <c r="CS67" s="196"/>
      <c r="CT67" s="196"/>
      <c r="CU67" s="196"/>
      <c r="CV67" s="196"/>
      <c r="CW67" s="196"/>
      <c r="CX67" s="196"/>
      <c r="CY67" s="196"/>
      <c r="CZ67" s="196"/>
      <c r="DA67" s="196"/>
      <c r="DB67" s="196"/>
      <c r="DC67" s="196"/>
      <c r="DD67" s="196"/>
      <c r="DE67" s="196"/>
      <c r="DF67" s="196"/>
      <c r="DG67" s="196"/>
      <c r="DH67" s="196"/>
      <c r="DI67" s="196"/>
      <c r="DJ67" s="196"/>
      <c r="DK67" s="196"/>
      <c r="DL67" s="196"/>
      <c r="DM67" s="196"/>
      <c r="DN67" s="196"/>
      <c r="DO67" s="196"/>
      <c r="DP67" s="196"/>
      <c r="DQ67" s="196"/>
      <c r="DR67" s="196"/>
      <c r="DS67" s="196"/>
      <c r="DT67" s="196"/>
      <c r="DU67" s="196"/>
      <c r="DV67" s="196"/>
      <c r="DW67" s="196"/>
      <c r="DX67" s="196"/>
      <c r="DY67" s="196"/>
      <c r="DZ67" s="196"/>
      <c r="EA67" s="196"/>
      <c r="EB67" s="196"/>
      <c r="EC67" s="196"/>
      <c r="ED67" s="196"/>
      <c r="EE67" s="196"/>
      <c r="EF67" s="196"/>
      <c r="EG67" s="196"/>
      <c r="EH67" s="196"/>
      <c r="EI67" s="196"/>
      <c r="EJ67" s="196"/>
      <c r="EK67" s="196"/>
      <c r="EL67" s="196"/>
      <c r="EM67" s="196"/>
      <c r="EN67" s="196"/>
      <c r="EO67" s="196"/>
      <c r="EP67" s="196"/>
      <c r="EQ67" s="196"/>
      <c r="ER67" s="196"/>
      <c r="ES67" s="196"/>
      <c r="ET67" s="196"/>
      <c r="EU67" s="196"/>
      <c r="EV67" s="196"/>
      <c r="EW67" s="196"/>
      <c r="EX67" s="196"/>
      <c r="EY67" s="196"/>
      <c r="EZ67" s="196"/>
      <c r="FA67" s="196"/>
      <c r="FB67" s="196"/>
      <c r="FC67" s="196"/>
      <c r="FD67" s="196"/>
      <c r="FE67" s="196"/>
      <c r="FF67" s="196"/>
      <c r="FG67" s="196"/>
      <c r="FH67" s="196"/>
      <c r="FI67" s="196"/>
      <c r="FJ67" s="196"/>
      <c r="FK67" s="196"/>
      <c r="FL67" s="196"/>
      <c r="FM67" s="196"/>
      <c r="FN67" s="196"/>
      <c r="FO67" s="196"/>
      <c r="FP67" s="196"/>
      <c r="FQ67" s="196"/>
      <c r="FR67" s="196"/>
      <c r="FS67" s="196"/>
      <c r="FT67" s="196"/>
      <c r="FU67" s="196"/>
      <c r="FV67" s="196"/>
      <c r="FW67" s="196"/>
      <c r="FX67" s="196"/>
      <c r="FY67" s="196"/>
      <c r="FZ67" s="196"/>
      <c r="GA67" s="196"/>
      <c r="GB67" s="196"/>
      <c r="GC67" s="196"/>
    </row>
    <row r="68" spans="1:185" s="197" customFormat="1" ht="178.5" customHeight="1" x14ac:dyDescent="0.25">
      <c r="A68" s="429" t="s">
        <v>105</v>
      </c>
      <c r="B68" s="434"/>
      <c r="C68" s="397">
        <v>44637</v>
      </c>
      <c r="D68" s="400" t="s">
        <v>106</v>
      </c>
      <c r="E68" s="179" t="s">
        <v>249</v>
      </c>
      <c r="F68" s="179" t="s">
        <v>250</v>
      </c>
      <c r="G68" s="405" t="s">
        <v>94</v>
      </c>
      <c r="H68" s="395" t="s">
        <v>1066</v>
      </c>
      <c r="I68" s="179" t="s">
        <v>137</v>
      </c>
      <c r="J68" s="179"/>
      <c r="K68" s="179" t="s">
        <v>38</v>
      </c>
      <c r="L68" s="175" t="s">
        <v>109</v>
      </c>
      <c r="M68" s="179" t="s">
        <v>255</v>
      </c>
      <c r="N68" s="397">
        <v>44652</v>
      </c>
      <c r="O68" s="397">
        <v>45015</v>
      </c>
      <c r="P68" s="452">
        <f t="shared" ca="1" si="0"/>
        <v>397</v>
      </c>
      <c r="Q68" s="322" t="str">
        <f t="shared" ca="1" si="1"/>
        <v>VENCIDA</v>
      </c>
      <c r="R68" s="179" t="s">
        <v>256</v>
      </c>
      <c r="S68" s="179" t="s">
        <v>42</v>
      </c>
      <c r="T68" s="392">
        <v>63</v>
      </c>
      <c r="U68" s="180"/>
      <c r="V68" s="179"/>
      <c r="W68" s="175" t="s">
        <v>1321</v>
      </c>
      <c r="X68" s="281"/>
      <c r="Y68" s="391"/>
      <c r="Z68" s="179"/>
      <c r="AA68" s="175" t="s">
        <v>44</v>
      </c>
      <c r="AB68" s="180"/>
      <c r="AC68" s="177" t="s">
        <v>1021</v>
      </c>
      <c r="AD68" s="453">
        <f t="shared" si="2"/>
        <v>63</v>
      </c>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c r="BT68" s="196"/>
      <c r="BU68" s="196"/>
      <c r="BV68" s="196"/>
      <c r="BW68" s="196"/>
      <c r="BX68" s="196"/>
      <c r="BY68" s="196"/>
      <c r="BZ68" s="196"/>
      <c r="CA68" s="196"/>
      <c r="CB68" s="196"/>
      <c r="CC68" s="196"/>
      <c r="CD68" s="196"/>
      <c r="CE68" s="196"/>
      <c r="CF68" s="196"/>
      <c r="CG68" s="196"/>
      <c r="CH68" s="196"/>
      <c r="CI68" s="196"/>
      <c r="CJ68" s="196"/>
      <c r="CK68" s="196"/>
      <c r="CL68" s="196"/>
      <c r="CM68" s="196"/>
      <c r="CN68" s="196"/>
      <c r="CO68" s="196"/>
      <c r="CP68" s="196"/>
      <c r="CQ68" s="196"/>
      <c r="CR68" s="196"/>
      <c r="CS68" s="196"/>
      <c r="CT68" s="196"/>
      <c r="CU68" s="196"/>
      <c r="CV68" s="196"/>
      <c r="CW68" s="196"/>
      <c r="CX68" s="196"/>
      <c r="CY68" s="196"/>
      <c r="CZ68" s="196"/>
      <c r="DA68" s="196"/>
      <c r="DB68" s="196"/>
      <c r="DC68" s="196"/>
      <c r="DD68" s="196"/>
      <c r="DE68" s="196"/>
      <c r="DF68" s="196"/>
      <c r="DG68" s="196"/>
      <c r="DH68" s="196"/>
      <c r="DI68" s="196"/>
      <c r="DJ68" s="196"/>
      <c r="DK68" s="196"/>
      <c r="DL68" s="196"/>
      <c r="DM68" s="196"/>
      <c r="DN68" s="196"/>
      <c r="DO68" s="196"/>
      <c r="DP68" s="196"/>
      <c r="DQ68" s="196"/>
      <c r="DR68" s="196"/>
      <c r="DS68" s="196"/>
      <c r="DT68" s="196"/>
      <c r="DU68" s="196"/>
      <c r="DV68" s="196"/>
      <c r="DW68" s="196"/>
      <c r="DX68" s="196"/>
      <c r="DY68" s="196"/>
      <c r="DZ68" s="196"/>
      <c r="EA68" s="196"/>
      <c r="EB68" s="196"/>
      <c r="EC68" s="196"/>
      <c r="ED68" s="196"/>
      <c r="EE68" s="196"/>
      <c r="EF68" s="196"/>
      <c r="EG68" s="196"/>
      <c r="EH68" s="196"/>
      <c r="EI68" s="196"/>
      <c r="EJ68" s="196"/>
      <c r="EK68" s="196"/>
      <c r="EL68" s="196"/>
      <c r="EM68" s="196"/>
      <c r="EN68" s="196"/>
      <c r="EO68" s="196"/>
      <c r="EP68" s="196"/>
      <c r="EQ68" s="196"/>
      <c r="ER68" s="196"/>
      <c r="ES68" s="196"/>
      <c r="ET68" s="196"/>
      <c r="EU68" s="196"/>
      <c r="EV68" s="196"/>
      <c r="EW68" s="196"/>
      <c r="EX68" s="196"/>
      <c r="EY68" s="196"/>
      <c r="EZ68" s="196"/>
      <c r="FA68" s="196"/>
      <c r="FB68" s="196"/>
      <c r="FC68" s="196"/>
      <c r="FD68" s="196"/>
      <c r="FE68" s="196"/>
      <c r="FF68" s="196"/>
      <c r="FG68" s="196"/>
      <c r="FH68" s="196"/>
      <c r="FI68" s="196"/>
      <c r="FJ68" s="196"/>
      <c r="FK68" s="196"/>
      <c r="FL68" s="196"/>
      <c r="FM68" s="196"/>
      <c r="FN68" s="196"/>
      <c r="FO68" s="196"/>
      <c r="FP68" s="196"/>
      <c r="FQ68" s="196"/>
      <c r="FR68" s="196"/>
      <c r="FS68" s="196"/>
      <c r="FT68" s="196"/>
      <c r="FU68" s="196"/>
      <c r="FV68" s="196"/>
      <c r="FW68" s="196"/>
      <c r="FX68" s="196"/>
      <c r="FY68" s="196"/>
      <c r="FZ68" s="196"/>
      <c r="GA68" s="196"/>
      <c r="GB68" s="196"/>
      <c r="GC68" s="196"/>
    </row>
    <row r="69" spans="1:185" s="197" customFormat="1" ht="178.5" customHeight="1" x14ac:dyDescent="0.25">
      <c r="A69" s="430" t="s">
        <v>105</v>
      </c>
      <c r="B69" s="435">
        <v>596</v>
      </c>
      <c r="C69" s="398">
        <v>44488</v>
      </c>
      <c r="D69" s="400" t="s">
        <v>33</v>
      </c>
      <c r="E69" s="182" t="s">
        <v>258</v>
      </c>
      <c r="F69" s="182" t="s">
        <v>259</v>
      </c>
      <c r="G69" s="175" t="s">
        <v>107</v>
      </c>
      <c r="H69" s="395" t="s">
        <v>1066</v>
      </c>
      <c r="I69" s="182" t="s">
        <v>108</v>
      </c>
      <c r="J69" s="182"/>
      <c r="K69" s="182" t="s">
        <v>38</v>
      </c>
      <c r="L69" s="182" t="s">
        <v>48</v>
      </c>
      <c r="M69" s="182" t="s">
        <v>260</v>
      </c>
      <c r="N69" s="398">
        <v>44562</v>
      </c>
      <c r="O69" s="398">
        <v>45138</v>
      </c>
      <c r="P69" s="452">
        <f t="shared" ca="1" si="0"/>
        <v>274</v>
      </c>
      <c r="Q69" s="322" t="str">
        <f t="shared" ca="1" si="1"/>
        <v>VENCIDA</v>
      </c>
      <c r="R69" s="182" t="s">
        <v>261</v>
      </c>
      <c r="S69" s="182" t="s">
        <v>42</v>
      </c>
      <c r="T69" s="394">
        <v>1</v>
      </c>
      <c r="U69" s="183"/>
      <c r="V69" s="182"/>
      <c r="W69" s="175" t="s">
        <v>51</v>
      </c>
      <c r="X69" s="281"/>
      <c r="Y69" s="391"/>
      <c r="Z69" s="182"/>
      <c r="AA69" s="175" t="s">
        <v>44</v>
      </c>
      <c r="AB69" s="183"/>
      <c r="AC69" s="178" t="s">
        <v>1488</v>
      </c>
      <c r="AD69" s="453">
        <f t="shared" si="2"/>
        <v>64</v>
      </c>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196"/>
      <c r="BU69" s="196"/>
      <c r="BV69" s="196"/>
      <c r="BW69" s="196"/>
      <c r="BX69" s="196"/>
      <c r="BY69" s="196"/>
      <c r="BZ69" s="196"/>
      <c r="CA69" s="196"/>
      <c r="CB69" s="196"/>
      <c r="CC69" s="196"/>
      <c r="CD69" s="196"/>
      <c r="CE69" s="196"/>
      <c r="CF69" s="196"/>
      <c r="CG69" s="196"/>
      <c r="CH69" s="196"/>
      <c r="CI69" s="196"/>
      <c r="CJ69" s="196"/>
      <c r="CK69" s="196"/>
      <c r="CL69" s="196"/>
      <c r="CM69" s="196"/>
      <c r="CN69" s="196"/>
      <c r="CO69" s="196"/>
      <c r="CP69" s="196"/>
      <c r="CQ69" s="196"/>
      <c r="CR69" s="196"/>
      <c r="CS69" s="196"/>
      <c r="CT69" s="196"/>
      <c r="CU69" s="196"/>
      <c r="CV69" s="196"/>
      <c r="CW69" s="196"/>
      <c r="CX69" s="196"/>
      <c r="CY69" s="196"/>
      <c r="CZ69" s="196"/>
      <c r="DA69" s="196"/>
      <c r="DB69" s="196"/>
      <c r="DC69" s="196"/>
      <c r="DD69" s="196"/>
      <c r="DE69" s="196"/>
      <c r="DF69" s="196"/>
      <c r="DG69" s="196"/>
      <c r="DH69" s="196"/>
      <c r="DI69" s="196"/>
      <c r="DJ69" s="196"/>
      <c r="DK69" s="196"/>
      <c r="DL69" s="196"/>
      <c r="DM69" s="196"/>
      <c r="DN69" s="196"/>
      <c r="DO69" s="196"/>
      <c r="DP69" s="196"/>
      <c r="DQ69" s="196"/>
      <c r="DR69" s="196"/>
      <c r="DS69" s="196"/>
      <c r="DT69" s="196"/>
      <c r="DU69" s="196"/>
      <c r="DV69" s="196"/>
      <c r="DW69" s="196"/>
      <c r="DX69" s="196"/>
      <c r="DY69" s="196"/>
      <c r="DZ69" s="196"/>
      <c r="EA69" s="196"/>
      <c r="EB69" s="196"/>
      <c r="EC69" s="196"/>
      <c r="ED69" s="196"/>
      <c r="EE69" s="196"/>
      <c r="EF69" s="196"/>
      <c r="EG69" s="196"/>
      <c r="EH69" s="196"/>
      <c r="EI69" s="196"/>
      <c r="EJ69" s="196"/>
      <c r="EK69" s="196"/>
      <c r="EL69" s="196"/>
      <c r="EM69" s="196"/>
      <c r="EN69" s="196"/>
      <c r="EO69" s="196"/>
      <c r="EP69" s="196"/>
      <c r="EQ69" s="196"/>
      <c r="ER69" s="196"/>
      <c r="ES69" s="196"/>
      <c r="ET69" s="196"/>
      <c r="EU69" s="196"/>
      <c r="EV69" s="196"/>
      <c r="EW69" s="196"/>
      <c r="EX69" s="196"/>
      <c r="EY69" s="196"/>
      <c r="EZ69" s="196"/>
      <c r="FA69" s="196"/>
      <c r="FB69" s="196"/>
      <c r="FC69" s="196"/>
      <c r="FD69" s="196"/>
      <c r="FE69" s="196"/>
      <c r="FF69" s="196"/>
      <c r="FG69" s="196"/>
      <c r="FH69" s="196"/>
      <c r="FI69" s="196"/>
      <c r="FJ69" s="196"/>
      <c r="FK69" s="196"/>
      <c r="FL69" s="196"/>
      <c r="FM69" s="196"/>
      <c r="FN69" s="196"/>
      <c r="FO69" s="196"/>
      <c r="FP69" s="196"/>
      <c r="FQ69" s="196"/>
      <c r="FR69" s="196"/>
      <c r="FS69" s="196"/>
      <c r="FT69" s="196"/>
      <c r="FU69" s="196"/>
      <c r="FV69" s="196"/>
      <c r="FW69" s="196"/>
      <c r="FX69" s="196"/>
      <c r="FY69" s="196"/>
      <c r="FZ69" s="196"/>
      <c r="GA69" s="196"/>
      <c r="GB69" s="196"/>
      <c r="GC69" s="196"/>
    </row>
    <row r="70" spans="1:185" s="197" customFormat="1" ht="178.5" customHeight="1" x14ac:dyDescent="0.25">
      <c r="A70" s="430" t="s">
        <v>105</v>
      </c>
      <c r="B70" s="435"/>
      <c r="C70" s="398">
        <v>44488</v>
      </c>
      <c r="D70" s="400" t="s">
        <v>33</v>
      </c>
      <c r="E70" s="182" t="s">
        <v>258</v>
      </c>
      <c r="F70" s="182" t="s">
        <v>259</v>
      </c>
      <c r="G70" s="182" t="s">
        <v>107</v>
      </c>
      <c r="H70" s="395" t="s">
        <v>1066</v>
      </c>
      <c r="I70" s="182" t="s">
        <v>108</v>
      </c>
      <c r="J70" s="182"/>
      <c r="K70" s="182" t="s">
        <v>38</v>
      </c>
      <c r="L70" s="175" t="s">
        <v>39</v>
      </c>
      <c r="M70" s="182" t="s">
        <v>262</v>
      </c>
      <c r="N70" s="398">
        <v>44562</v>
      </c>
      <c r="O70" s="398">
        <v>45138</v>
      </c>
      <c r="P70" s="452">
        <f t="shared" ref="P70:P133" ca="1" si="3">IF(AB70&gt;0,"CERRADA",TODAY()-O70)</f>
        <v>274</v>
      </c>
      <c r="Q70" s="322" t="str">
        <f t="shared" ref="Q70:Q133" ca="1" si="4">IF(AB70&lt;&gt;"","CERRADA",IF(AB70="",(IF(TODAY()-O70&lt;0,"A TIEMPO",IF(O70-TODAY()&lt;0,"VENCIDA")))))</f>
        <v>VENCIDA</v>
      </c>
      <c r="R70" s="182" t="s">
        <v>263</v>
      </c>
      <c r="S70" s="182" t="s">
        <v>42</v>
      </c>
      <c r="T70" s="394">
        <v>1</v>
      </c>
      <c r="U70" s="183"/>
      <c r="V70" s="182"/>
      <c r="W70" s="175" t="s">
        <v>51</v>
      </c>
      <c r="X70" s="281"/>
      <c r="Y70" s="391"/>
      <c r="Z70" s="182"/>
      <c r="AA70" s="175" t="s">
        <v>44</v>
      </c>
      <c r="AB70" s="183"/>
      <c r="AC70" s="181" t="s">
        <v>1489</v>
      </c>
      <c r="AD70" s="453">
        <f t="shared" ref="AD70:AD133" si="5">ROW(Z65)</f>
        <v>65</v>
      </c>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c r="BT70" s="196"/>
      <c r="BU70" s="196"/>
      <c r="BV70" s="196"/>
      <c r="BW70" s="196"/>
      <c r="BX70" s="196"/>
      <c r="BY70" s="196"/>
      <c r="BZ70" s="196"/>
      <c r="CA70" s="196"/>
      <c r="CB70" s="196"/>
      <c r="CC70" s="196"/>
      <c r="CD70" s="196"/>
      <c r="CE70" s="196"/>
      <c r="CF70" s="196"/>
      <c r="CG70" s="196"/>
      <c r="CH70" s="196"/>
      <c r="CI70" s="196"/>
      <c r="CJ70" s="196"/>
      <c r="CK70" s="196"/>
      <c r="CL70" s="196"/>
      <c r="CM70" s="196"/>
      <c r="CN70" s="196"/>
      <c r="CO70" s="196"/>
      <c r="CP70" s="196"/>
      <c r="CQ70" s="196"/>
      <c r="CR70" s="196"/>
      <c r="CS70" s="196"/>
      <c r="CT70" s="196"/>
      <c r="CU70" s="196"/>
      <c r="CV70" s="196"/>
      <c r="CW70" s="196"/>
      <c r="CX70" s="196"/>
      <c r="CY70" s="196"/>
      <c r="CZ70" s="196"/>
      <c r="DA70" s="196"/>
      <c r="DB70" s="196"/>
      <c r="DC70" s="196"/>
      <c r="DD70" s="196"/>
      <c r="DE70" s="196"/>
      <c r="DF70" s="196"/>
      <c r="DG70" s="196"/>
      <c r="DH70" s="196"/>
      <c r="DI70" s="196"/>
      <c r="DJ70" s="196"/>
      <c r="DK70" s="196"/>
      <c r="DL70" s="196"/>
      <c r="DM70" s="196"/>
      <c r="DN70" s="196"/>
      <c r="DO70" s="196"/>
      <c r="DP70" s="196"/>
      <c r="DQ70" s="196"/>
      <c r="DR70" s="196"/>
      <c r="DS70" s="196"/>
      <c r="DT70" s="196"/>
      <c r="DU70" s="196"/>
      <c r="DV70" s="196"/>
      <c r="DW70" s="196"/>
      <c r="DX70" s="196"/>
      <c r="DY70" s="196"/>
      <c r="DZ70" s="196"/>
      <c r="EA70" s="196"/>
      <c r="EB70" s="196"/>
      <c r="EC70" s="196"/>
      <c r="ED70" s="196"/>
      <c r="EE70" s="196"/>
      <c r="EF70" s="196"/>
      <c r="EG70" s="196"/>
      <c r="EH70" s="196"/>
      <c r="EI70" s="196"/>
      <c r="EJ70" s="196"/>
      <c r="EK70" s="196"/>
      <c r="EL70" s="196"/>
      <c r="EM70" s="196"/>
      <c r="EN70" s="196"/>
      <c r="EO70" s="196"/>
      <c r="EP70" s="196"/>
      <c r="EQ70" s="196"/>
      <c r="ER70" s="196"/>
      <c r="ES70" s="196"/>
      <c r="ET70" s="196"/>
      <c r="EU70" s="196"/>
      <c r="EV70" s="196"/>
      <c r="EW70" s="196"/>
      <c r="EX70" s="196"/>
      <c r="EY70" s="196"/>
      <c r="EZ70" s="196"/>
      <c r="FA70" s="196"/>
      <c r="FB70" s="196"/>
      <c r="FC70" s="196"/>
      <c r="FD70" s="196"/>
      <c r="FE70" s="196"/>
      <c r="FF70" s="196"/>
      <c r="FG70" s="196"/>
      <c r="FH70" s="196"/>
      <c r="FI70" s="196"/>
      <c r="FJ70" s="196"/>
      <c r="FK70" s="196"/>
      <c r="FL70" s="196"/>
      <c r="FM70" s="196"/>
      <c r="FN70" s="196"/>
      <c r="FO70" s="196"/>
      <c r="FP70" s="196"/>
      <c r="FQ70" s="196"/>
      <c r="FR70" s="196"/>
      <c r="FS70" s="196"/>
      <c r="FT70" s="196"/>
      <c r="FU70" s="196"/>
      <c r="FV70" s="196"/>
      <c r="FW70" s="196"/>
      <c r="FX70" s="196"/>
      <c r="FY70" s="196"/>
      <c r="FZ70" s="196"/>
      <c r="GA70" s="196"/>
      <c r="GB70" s="196"/>
      <c r="GC70" s="196"/>
    </row>
    <row r="71" spans="1:185" s="197" customFormat="1" ht="178.5" customHeight="1" x14ac:dyDescent="0.25">
      <c r="A71" s="430" t="s">
        <v>105</v>
      </c>
      <c r="B71" s="435"/>
      <c r="C71" s="398">
        <v>44488</v>
      </c>
      <c r="D71" s="400" t="s">
        <v>33</v>
      </c>
      <c r="E71" s="182" t="s">
        <v>258</v>
      </c>
      <c r="F71" s="182" t="s">
        <v>259</v>
      </c>
      <c r="G71" s="182" t="s">
        <v>107</v>
      </c>
      <c r="H71" s="395" t="s">
        <v>1066</v>
      </c>
      <c r="I71" s="182" t="s">
        <v>108</v>
      </c>
      <c r="J71" s="182"/>
      <c r="K71" s="182" t="s">
        <v>38</v>
      </c>
      <c r="L71" s="175" t="s">
        <v>39</v>
      </c>
      <c r="M71" s="182" t="s">
        <v>264</v>
      </c>
      <c r="N71" s="398">
        <v>44562</v>
      </c>
      <c r="O71" s="398">
        <v>45138</v>
      </c>
      <c r="P71" s="452">
        <f t="shared" ca="1" si="3"/>
        <v>274</v>
      </c>
      <c r="Q71" s="322" t="str">
        <f t="shared" ca="1" si="4"/>
        <v>VENCIDA</v>
      </c>
      <c r="R71" s="182" t="s">
        <v>265</v>
      </c>
      <c r="S71" s="182" t="s">
        <v>42</v>
      </c>
      <c r="T71" s="394">
        <v>1</v>
      </c>
      <c r="U71" s="183"/>
      <c r="V71" s="182"/>
      <c r="W71" s="175" t="s">
        <v>51</v>
      </c>
      <c r="X71" s="281"/>
      <c r="Y71" s="391"/>
      <c r="Z71" s="182"/>
      <c r="AA71" s="175" t="s">
        <v>44</v>
      </c>
      <c r="AB71" s="183"/>
      <c r="AC71" s="181" t="s">
        <v>1490</v>
      </c>
      <c r="AD71" s="453">
        <f t="shared" si="5"/>
        <v>66</v>
      </c>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196"/>
      <c r="BU71" s="196"/>
      <c r="BV71" s="196"/>
      <c r="BW71" s="196"/>
      <c r="BX71" s="196"/>
      <c r="BY71" s="196"/>
      <c r="BZ71" s="196"/>
      <c r="CA71" s="196"/>
      <c r="CB71" s="196"/>
      <c r="CC71" s="196"/>
      <c r="CD71" s="196"/>
      <c r="CE71" s="196"/>
      <c r="CF71" s="196"/>
      <c r="CG71" s="196"/>
      <c r="CH71" s="196"/>
      <c r="CI71" s="196"/>
      <c r="CJ71" s="196"/>
      <c r="CK71" s="196"/>
      <c r="CL71" s="196"/>
      <c r="CM71" s="196"/>
      <c r="CN71" s="196"/>
      <c r="CO71" s="196"/>
      <c r="CP71" s="196"/>
      <c r="CQ71" s="196"/>
      <c r="CR71" s="196"/>
      <c r="CS71" s="196"/>
      <c r="CT71" s="196"/>
      <c r="CU71" s="196"/>
      <c r="CV71" s="196"/>
      <c r="CW71" s="196"/>
      <c r="CX71" s="196"/>
      <c r="CY71" s="196"/>
      <c r="CZ71" s="196"/>
      <c r="DA71" s="196"/>
      <c r="DB71" s="196"/>
      <c r="DC71" s="196"/>
      <c r="DD71" s="196"/>
      <c r="DE71" s="196"/>
      <c r="DF71" s="196"/>
      <c r="DG71" s="196"/>
      <c r="DH71" s="196"/>
      <c r="DI71" s="196"/>
      <c r="DJ71" s="196"/>
      <c r="DK71" s="196"/>
      <c r="DL71" s="196"/>
      <c r="DM71" s="196"/>
      <c r="DN71" s="196"/>
      <c r="DO71" s="196"/>
      <c r="DP71" s="196"/>
      <c r="DQ71" s="196"/>
      <c r="DR71" s="196"/>
      <c r="DS71" s="196"/>
      <c r="DT71" s="196"/>
      <c r="DU71" s="196"/>
      <c r="DV71" s="196"/>
      <c r="DW71" s="196"/>
      <c r="DX71" s="196"/>
      <c r="DY71" s="196"/>
      <c r="DZ71" s="196"/>
      <c r="EA71" s="196"/>
      <c r="EB71" s="196"/>
      <c r="EC71" s="196"/>
      <c r="ED71" s="196"/>
      <c r="EE71" s="196"/>
      <c r="EF71" s="196"/>
      <c r="EG71" s="196"/>
      <c r="EH71" s="196"/>
      <c r="EI71" s="196"/>
      <c r="EJ71" s="196"/>
      <c r="EK71" s="196"/>
      <c r="EL71" s="196"/>
      <c r="EM71" s="196"/>
      <c r="EN71" s="196"/>
      <c r="EO71" s="196"/>
      <c r="EP71" s="196"/>
      <c r="EQ71" s="196"/>
      <c r="ER71" s="196"/>
      <c r="ES71" s="196"/>
      <c r="ET71" s="196"/>
      <c r="EU71" s="196"/>
      <c r="EV71" s="196"/>
      <c r="EW71" s="196"/>
      <c r="EX71" s="196"/>
      <c r="EY71" s="196"/>
      <c r="EZ71" s="196"/>
      <c r="FA71" s="196"/>
      <c r="FB71" s="196"/>
      <c r="FC71" s="196"/>
      <c r="FD71" s="196"/>
      <c r="FE71" s="196"/>
      <c r="FF71" s="196"/>
      <c r="FG71" s="196"/>
      <c r="FH71" s="196"/>
      <c r="FI71" s="196"/>
      <c r="FJ71" s="196"/>
      <c r="FK71" s="196"/>
      <c r="FL71" s="196"/>
      <c r="FM71" s="196"/>
      <c r="FN71" s="196"/>
      <c r="FO71" s="196"/>
      <c r="FP71" s="196"/>
      <c r="FQ71" s="196"/>
      <c r="FR71" s="196"/>
      <c r="FS71" s="196"/>
      <c r="FT71" s="196"/>
      <c r="FU71" s="196"/>
      <c r="FV71" s="196"/>
      <c r="FW71" s="196"/>
      <c r="FX71" s="196"/>
      <c r="FY71" s="196"/>
      <c r="FZ71" s="196"/>
      <c r="GA71" s="196"/>
      <c r="GB71" s="196"/>
      <c r="GC71" s="196"/>
    </row>
    <row r="72" spans="1:185" s="197" customFormat="1" ht="178.5" customHeight="1" x14ac:dyDescent="0.25">
      <c r="A72" s="430" t="s">
        <v>105</v>
      </c>
      <c r="B72" s="435"/>
      <c r="C72" s="398">
        <v>44488</v>
      </c>
      <c r="D72" s="400" t="s">
        <v>33</v>
      </c>
      <c r="E72" s="182" t="s">
        <v>258</v>
      </c>
      <c r="F72" s="182" t="s">
        <v>259</v>
      </c>
      <c r="G72" s="182" t="s">
        <v>107</v>
      </c>
      <c r="H72" s="395" t="s">
        <v>1066</v>
      </c>
      <c r="I72" s="182" t="s">
        <v>108</v>
      </c>
      <c r="J72" s="182"/>
      <c r="K72" s="182" t="s">
        <v>38</v>
      </c>
      <c r="L72" s="175" t="s">
        <v>39</v>
      </c>
      <c r="M72" s="182" t="s">
        <v>266</v>
      </c>
      <c r="N72" s="398">
        <v>44562</v>
      </c>
      <c r="O72" s="398">
        <v>45138</v>
      </c>
      <c r="P72" s="452">
        <f t="shared" ca="1" si="3"/>
        <v>274</v>
      </c>
      <c r="Q72" s="322" t="str">
        <f t="shared" ca="1" si="4"/>
        <v>VENCIDA</v>
      </c>
      <c r="R72" s="182" t="s">
        <v>267</v>
      </c>
      <c r="S72" s="182" t="s">
        <v>42</v>
      </c>
      <c r="T72" s="394">
        <v>1</v>
      </c>
      <c r="U72" s="183"/>
      <c r="V72" s="182"/>
      <c r="W72" s="175" t="s">
        <v>51</v>
      </c>
      <c r="X72" s="281"/>
      <c r="Y72" s="391"/>
      <c r="Z72" s="182"/>
      <c r="AA72" s="175" t="s">
        <v>44</v>
      </c>
      <c r="AB72" s="183"/>
      <c r="AC72" s="181" t="s">
        <v>1491</v>
      </c>
      <c r="AD72" s="453">
        <f t="shared" si="5"/>
        <v>67</v>
      </c>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c r="BT72" s="196"/>
      <c r="BU72" s="196"/>
      <c r="BV72" s="196"/>
      <c r="BW72" s="196"/>
      <c r="BX72" s="196"/>
      <c r="BY72" s="196"/>
      <c r="BZ72" s="196"/>
      <c r="CA72" s="196"/>
      <c r="CB72" s="196"/>
      <c r="CC72" s="196"/>
      <c r="CD72" s="196"/>
      <c r="CE72" s="196"/>
      <c r="CF72" s="196"/>
      <c r="CG72" s="196"/>
      <c r="CH72" s="196"/>
      <c r="CI72" s="196"/>
      <c r="CJ72" s="196"/>
      <c r="CK72" s="196"/>
      <c r="CL72" s="196"/>
      <c r="CM72" s="196"/>
      <c r="CN72" s="196"/>
      <c r="CO72" s="196"/>
      <c r="CP72" s="196"/>
      <c r="CQ72" s="196"/>
      <c r="CR72" s="196"/>
      <c r="CS72" s="196"/>
      <c r="CT72" s="196"/>
      <c r="CU72" s="196"/>
      <c r="CV72" s="196"/>
      <c r="CW72" s="196"/>
      <c r="CX72" s="196"/>
      <c r="CY72" s="196"/>
      <c r="CZ72" s="196"/>
      <c r="DA72" s="196"/>
      <c r="DB72" s="196"/>
      <c r="DC72" s="196"/>
      <c r="DD72" s="196"/>
      <c r="DE72" s="196"/>
      <c r="DF72" s="196"/>
      <c r="DG72" s="196"/>
      <c r="DH72" s="196"/>
      <c r="DI72" s="196"/>
      <c r="DJ72" s="196"/>
      <c r="DK72" s="196"/>
      <c r="DL72" s="196"/>
      <c r="DM72" s="196"/>
      <c r="DN72" s="196"/>
      <c r="DO72" s="196"/>
      <c r="DP72" s="196"/>
      <c r="DQ72" s="196"/>
      <c r="DR72" s="196"/>
      <c r="DS72" s="196"/>
      <c r="DT72" s="196"/>
      <c r="DU72" s="196"/>
      <c r="DV72" s="196"/>
      <c r="DW72" s="196"/>
      <c r="DX72" s="196"/>
      <c r="DY72" s="196"/>
      <c r="DZ72" s="196"/>
      <c r="EA72" s="196"/>
      <c r="EB72" s="196"/>
      <c r="EC72" s="196"/>
      <c r="ED72" s="196"/>
      <c r="EE72" s="196"/>
      <c r="EF72" s="196"/>
      <c r="EG72" s="196"/>
      <c r="EH72" s="196"/>
      <c r="EI72" s="196"/>
      <c r="EJ72" s="196"/>
      <c r="EK72" s="196"/>
      <c r="EL72" s="196"/>
      <c r="EM72" s="196"/>
      <c r="EN72" s="196"/>
      <c r="EO72" s="196"/>
      <c r="EP72" s="196"/>
      <c r="EQ72" s="196"/>
      <c r="ER72" s="196"/>
      <c r="ES72" s="196"/>
      <c r="ET72" s="196"/>
      <c r="EU72" s="196"/>
      <c r="EV72" s="196"/>
      <c r="EW72" s="196"/>
      <c r="EX72" s="196"/>
      <c r="EY72" s="196"/>
      <c r="EZ72" s="196"/>
      <c r="FA72" s="196"/>
      <c r="FB72" s="196"/>
      <c r="FC72" s="196"/>
      <c r="FD72" s="196"/>
      <c r="FE72" s="196"/>
      <c r="FF72" s="196"/>
      <c r="FG72" s="196"/>
      <c r="FH72" s="196"/>
      <c r="FI72" s="196"/>
      <c r="FJ72" s="196"/>
      <c r="FK72" s="196"/>
      <c r="FL72" s="196"/>
      <c r="FM72" s="196"/>
      <c r="FN72" s="196"/>
      <c r="FO72" s="196"/>
      <c r="FP72" s="196"/>
      <c r="FQ72" s="196"/>
      <c r="FR72" s="196"/>
      <c r="FS72" s="196"/>
      <c r="FT72" s="196"/>
      <c r="FU72" s="196"/>
      <c r="FV72" s="196"/>
      <c r="FW72" s="196"/>
      <c r="FX72" s="196"/>
      <c r="FY72" s="196"/>
      <c r="FZ72" s="196"/>
      <c r="GA72" s="196"/>
      <c r="GB72" s="196"/>
      <c r="GC72" s="196"/>
    </row>
    <row r="73" spans="1:185" s="197" customFormat="1" ht="178.5" customHeight="1" x14ac:dyDescent="0.25">
      <c r="A73" s="429" t="s">
        <v>268</v>
      </c>
      <c r="B73" s="434">
        <v>599</v>
      </c>
      <c r="C73" s="397">
        <v>44545</v>
      </c>
      <c r="D73" s="400" t="s">
        <v>33</v>
      </c>
      <c r="E73" s="179" t="s">
        <v>269</v>
      </c>
      <c r="F73" s="179" t="s">
        <v>270</v>
      </c>
      <c r="G73" s="175" t="s">
        <v>107</v>
      </c>
      <c r="H73" s="395" t="s">
        <v>1066</v>
      </c>
      <c r="I73" s="179" t="s">
        <v>108</v>
      </c>
      <c r="J73" s="179"/>
      <c r="K73" s="179" t="s">
        <v>38</v>
      </c>
      <c r="L73" s="175" t="s">
        <v>39</v>
      </c>
      <c r="M73" s="179" t="s">
        <v>271</v>
      </c>
      <c r="N73" s="397">
        <v>44648</v>
      </c>
      <c r="O73" s="397">
        <v>44727</v>
      </c>
      <c r="P73" s="452">
        <f t="shared" ca="1" si="3"/>
        <v>685</v>
      </c>
      <c r="Q73" s="322" t="str">
        <f t="shared" ca="1" si="4"/>
        <v>VENCIDA</v>
      </c>
      <c r="R73" s="179" t="s">
        <v>272</v>
      </c>
      <c r="S73" s="179" t="s">
        <v>42</v>
      </c>
      <c r="T73" s="392">
        <v>1</v>
      </c>
      <c r="U73" s="180"/>
      <c r="V73" s="179"/>
      <c r="W73" s="175" t="s">
        <v>51</v>
      </c>
      <c r="X73" s="281"/>
      <c r="Y73" s="391"/>
      <c r="Z73" s="179"/>
      <c r="AA73" s="175" t="s">
        <v>44</v>
      </c>
      <c r="AB73" s="180"/>
      <c r="AC73" s="178" t="s">
        <v>1165</v>
      </c>
      <c r="AD73" s="453">
        <f t="shared" si="5"/>
        <v>68</v>
      </c>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c r="BT73" s="196"/>
      <c r="BU73" s="196"/>
      <c r="BV73" s="196"/>
      <c r="BW73" s="196"/>
      <c r="BX73" s="196"/>
      <c r="BY73" s="196"/>
      <c r="BZ73" s="196"/>
      <c r="CA73" s="196"/>
      <c r="CB73" s="196"/>
      <c r="CC73" s="196"/>
      <c r="CD73" s="196"/>
      <c r="CE73" s="196"/>
      <c r="CF73" s="196"/>
      <c r="CG73" s="196"/>
      <c r="CH73" s="196"/>
      <c r="CI73" s="196"/>
      <c r="CJ73" s="196"/>
      <c r="CK73" s="196"/>
      <c r="CL73" s="196"/>
      <c r="CM73" s="196"/>
      <c r="CN73" s="196"/>
      <c r="CO73" s="196"/>
      <c r="CP73" s="196"/>
      <c r="CQ73" s="196"/>
      <c r="CR73" s="196"/>
      <c r="CS73" s="196"/>
      <c r="CT73" s="196"/>
      <c r="CU73" s="196"/>
      <c r="CV73" s="196"/>
      <c r="CW73" s="196"/>
      <c r="CX73" s="196"/>
      <c r="CY73" s="196"/>
      <c r="CZ73" s="196"/>
      <c r="DA73" s="196"/>
      <c r="DB73" s="196"/>
      <c r="DC73" s="196"/>
      <c r="DD73" s="196"/>
      <c r="DE73" s="196"/>
      <c r="DF73" s="196"/>
      <c r="DG73" s="196"/>
      <c r="DH73" s="196"/>
      <c r="DI73" s="196"/>
      <c r="DJ73" s="196"/>
      <c r="DK73" s="196"/>
      <c r="DL73" s="196"/>
      <c r="DM73" s="196"/>
      <c r="DN73" s="196"/>
      <c r="DO73" s="196"/>
      <c r="DP73" s="196"/>
      <c r="DQ73" s="196"/>
      <c r="DR73" s="196"/>
      <c r="DS73" s="196"/>
      <c r="DT73" s="196"/>
      <c r="DU73" s="196"/>
      <c r="DV73" s="196"/>
      <c r="DW73" s="196"/>
      <c r="DX73" s="196"/>
      <c r="DY73" s="196"/>
      <c r="DZ73" s="196"/>
      <c r="EA73" s="196"/>
      <c r="EB73" s="196"/>
      <c r="EC73" s="196"/>
      <c r="ED73" s="196"/>
      <c r="EE73" s="196"/>
      <c r="EF73" s="196"/>
      <c r="EG73" s="196"/>
      <c r="EH73" s="196"/>
      <c r="EI73" s="196"/>
      <c r="EJ73" s="196"/>
      <c r="EK73" s="196"/>
      <c r="EL73" s="196"/>
      <c r="EM73" s="196"/>
      <c r="EN73" s="196"/>
      <c r="EO73" s="196"/>
      <c r="EP73" s="196"/>
      <c r="EQ73" s="196"/>
      <c r="ER73" s="196"/>
      <c r="ES73" s="196"/>
      <c r="ET73" s="196"/>
      <c r="EU73" s="196"/>
      <c r="EV73" s="196"/>
      <c r="EW73" s="196"/>
      <c r="EX73" s="196"/>
      <c r="EY73" s="196"/>
      <c r="EZ73" s="196"/>
      <c r="FA73" s="196"/>
      <c r="FB73" s="196"/>
      <c r="FC73" s="196"/>
      <c r="FD73" s="196"/>
      <c r="FE73" s="196"/>
      <c r="FF73" s="196"/>
      <c r="FG73" s="196"/>
      <c r="FH73" s="196"/>
      <c r="FI73" s="196"/>
      <c r="FJ73" s="196"/>
      <c r="FK73" s="196"/>
      <c r="FL73" s="196"/>
      <c r="FM73" s="196"/>
      <c r="FN73" s="196"/>
      <c r="FO73" s="196"/>
      <c r="FP73" s="196"/>
      <c r="FQ73" s="196"/>
      <c r="FR73" s="196"/>
      <c r="FS73" s="196"/>
      <c r="FT73" s="196"/>
      <c r="FU73" s="196"/>
      <c r="FV73" s="196"/>
      <c r="FW73" s="196"/>
      <c r="FX73" s="196"/>
      <c r="FY73" s="196"/>
      <c r="FZ73" s="196"/>
      <c r="GA73" s="196"/>
      <c r="GB73" s="196"/>
      <c r="GC73" s="196"/>
    </row>
    <row r="74" spans="1:185" s="197" customFormat="1" ht="178.5" customHeight="1" x14ac:dyDescent="0.25">
      <c r="A74" s="429" t="s">
        <v>268</v>
      </c>
      <c r="B74" s="434"/>
      <c r="C74" s="397">
        <v>44545</v>
      </c>
      <c r="D74" s="400" t="s">
        <v>33</v>
      </c>
      <c r="E74" s="179" t="s">
        <v>269</v>
      </c>
      <c r="F74" s="179" t="s">
        <v>270</v>
      </c>
      <c r="G74" s="175" t="s">
        <v>107</v>
      </c>
      <c r="H74" s="395" t="s">
        <v>1066</v>
      </c>
      <c r="I74" s="179" t="s">
        <v>108</v>
      </c>
      <c r="J74" s="179"/>
      <c r="K74" s="179" t="s">
        <v>38</v>
      </c>
      <c r="L74" s="175" t="s">
        <v>39</v>
      </c>
      <c r="M74" s="179" t="s">
        <v>273</v>
      </c>
      <c r="N74" s="397">
        <v>44648</v>
      </c>
      <c r="O74" s="397">
        <v>44727</v>
      </c>
      <c r="P74" s="452">
        <f t="shared" ca="1" si="3"/>
        <v>685</v>
      </c>
      <c r="Q74" s="322" t="str">
        <f t="shared" ca="1" si="4"/>
        <v>VENCIDA</v>
      </c>
      <c r="R74" s="179" t="s">
        <v>274</v>
      </c>
      <c r="S74" s="179" t="s">
        <v>42</v>
      </c>
      <c r="T74" s="392">
        <v>1</v>
      </c>
      <c r="U74" s="180"/>
      <c r="V74" s="179"/>
      <c r="W74" s="175" t="s">
        <v>51</v>
      </c>
      <c r="X74" s="281"/>
      <c r="Y74" s="391"/>
      <c r="Z74" s="179"/>
      <c r="AA74" s="175" t="s">
        <v>44</v>
      </c>
      <c r="AB74" s="180"/>
      <c r="AC74" s="178" t="s">
        <v>1166</v>
      </c>
      <c r="AD74" s="453">
        <f t="shared" si="5"/>
        <v>69</v>
      </c>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c r="BT74" s="196"/>
      <c r="BU74" s="196"/>
      <c r="BV74" s="196"/>
      <c r="BW74" s="196"/>
      <c r="BX74" s="196"/>
      <c r="BY74" s="196"/>
      <c r="BZ74" s="196"/>
      <c r="CA74" s="196"/>
      <c r="CB74" s="196"/>
      <c r="CC74" s="196"/>
      <c r="CD74" s="196"/>
      <c r="CE74" s="196"/>
      <c r="CF74" s="196"/>
      <c r="CG74" s="196"/>
      <c r="CH74" s="196"/>
      <c r="CI74" s="196"/>
      <c r="CJ74" s="196"/>
      <c r="CK74" s="196"/>
      <c r="CL74" s="196"/>
      <c r="CM74" s="196"/>
      <c r="CN74" s="196"/>
      <c r="CO74" s="196"/>
      <c r="CP74" s="196"/>
      <c r="CQ74" s="196"/>
      <c r="CR74" s="196"/>
      <c r="CS74" s="196"/>
      <c r="CT74" s="196"/>
      <c r="CU74" s="196"/>
      <c r="CV74" s="196"/>
      <c r="CW74" s="196"/>
      <c r="CX74" s="196"/>
      <c r="CY74" s="196"/>
      <c r="CZ74" s="196"/>
      <c r="DA74" s="196"/>
      <c r="DB74" s="196"/>
      <c r="DC74" s="196"/>
      <c r="DD74" s="196"/>
      <c r="DE74" s="196"/>
      <c r="DF74" s="196"/>
      <c r="DG74" s="196"/>
      <c r="DH74" s="196"/>
      <c r="DI74" s="196"/>
      <c r="DJ74" s="196"/>
      <c r="DK74" s="196"/>
      <c r="DL74" s="196"/>
      <c r="DM74" s="196"/>
      <c r="DN74" s="196"/>
      <c r="DO74" s="196"/>
      <c r="DP74" s="196"/>
      <c r="DQ74" s="196"/>
      <c r="DR74" s="196"/>
      <c r="DS74" s="196"/>
      <c r="DT74" s="196"/>
      <c r="DU74" s="196"/>
      <c r="DV74" s="196"/>
      <c r="DW74" s="196"/>
      <c r="DX74" s="196"/>
      <c r="DY74" s="196"/>
      <c r="DZ74" s="196"/>
      <c r="EA74" s="196"/>
      <c r="EB74" s="196"/>
      <c r="EC74" s="196"/>
      <c r="ED74" s="196"/>
      <c r="EE74" s="196"/>
      <c r="EF74" s="196"/>
      <c r="EG74" s="196"/>
      <c r="EH74" s="196"/>
      <c r="EI74" s="196"/>
      <c r="EJ74" s="196"/>
      <c r="EK74" s="196"/>
      <c r="EL74" s="196"/>
      <c r="EM74" s="196"/>
      <c r="EN74" s="196"/>
      <c r="EO74" s="196"/>
      <c r="EP74" s="196"/>
      <c r="EQ74" s="196"/>
      <c r="ER74" s="196"/>
      <c r="ES74" s="196"/>
      <c r="ET74" s="196"/>
      <c r="EU74" s="196"/>
      <c r="EV74" s="196"/>
      <c r="EW74" s="196"/>
      <c r="EX74" s="196"/>
      <c r="EY74" s="196"/>
      <c r="EZ74" s="196"/>
      <c r="FA74" s="196"/>
      <c r="FB74" s="196"/>
      <c r="FC74" s="196"/>
      <c r="FD74" s="196"/>
      <c r="FE74" s="196"/>
      <c r="FF74" s="196"/>
      <c r="FG74" s="196"/>
      <c r="FH74" s="196"/>
      <c r="FI74" s="196"/>
      <c r="FJ74" s="196"/>
      <c r="FK74" s="196"/>
      <c r="FL74" s="196"/>
      <c r="FM74" s="196"/>
      <c r="FN74" s="196"/>
      <c r="FO74" s="196"/>
      <c r="FP74" s="196"/>
      <c r="FQ74" s="196"/>
      <c r="FR74" s="196"/>
      <c r="FS74" s="196"/>
      <c r="FT74" s="196"/>
      <c r="FU74" s="196"/>
      <c r="FV74" s="196"/>
      <c r="FW74" s="196"/>
      <c r="FX74" s="196"/>
      <c r="FY74" s="196"/>
      <c r="FZ74" s="196"/>
      <c r="GA74" s="196"/>
      <c r="GB74" s="196"/>
      <c r="GC74" s="196"/>
    </row>
    <row r="75" spans="1:185" s="197" customFormat="1" ht="178.5" customHeight="1" x14ac:dyDescent="0.25">
      <c r="A75" s="429" t="s">
        <v>32</v>
      </c>
      <c r="B75" s="434">
        <v>740</v>
      </c>
      <c r="C75" s="397">
        <v>44550</v>
      </c>
      <c r="D75" s="400" t="s">
        <v>33</v>
      </c>
      <c r="E75" s="179" t="s">
        <v>281</v>
      </c>
      <c r="F75" s="179" t="s">
        <v>282</v>
      </c>
      <c r="G75" s="179" t="s">
        <v>283</v>
      </c>
      <c r="H75" s="395" t="s">
        <v>1066</v>
      </c>
      <c r="I75" s="179" t="s">
        <v>83</v>
      </c>
      <c r="J75" s="179"/>
      <c r="K75" s="179" t="s">
        <v>38</v>
      </c>
      <c r="L75" s="179" t="s">
        <v>48</v>
      </c>
      <c r="M75" s="179" t="s">
        <v>284</v>
      </c>
      <c r="N75" s="397">
        <v>44610</v>
      </c>
      <c r="O75" s="397">
        <v>44925</v>
      </c>
      <c r="P75" s="452">
        <f t="shared" ca="1" si="3"/>
        <v>487</v>
      </c>
      <c r="Q75" s="322" t="str">
        <f t="shared" ca="1" si="4"/>
        <v>VENCIDA</v>
      </c>
      <c r="R75" s="179" t="s">
        <v>285</v>
      </c>
      <c r="S75" s="179" t="s">
        <v>42</v>
      </c>
      <c r="T75" s="392">
        <v>1</v>
      </c>
      <c r="U75" s="180"/>
      <c r="V75" s="179"/>
      <c r="W75" s="175" t="s">
        <v>86</v>
      </c>
      <c r="X75" s="281"/>
      <c r="Y75" s="391"/>
      <c r="Z75" s="179"/>
      <c r="AA75" s="175" t="s">
        <v>44</v>
      </c>
      <c r="AB75" s="180"/>
      <c r="AC75" s="181" t="s">
        <v>1478</v>
      </c>
      <c r="AD75" s="453">
        <f>ROW(Z70)</f>
        <v>70</v>
      </c>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c r="BT75" s="196"/>
      <c r="BU75" s="196"/>
      <c r="BV75" s="196"/>
      <c r="BW75" s="196"/>
      <c r="BX75" s="196"/>
      <c r="BY75" s="196"/>
      <c r="BZ75" s="196"/>
      <c r="CA75" s="196"/>
      <c r="CB75" s="196"/>
      <c r="CC75" s="196"/>
      <c r="CD75" s="196"/>
      <c r="CE75" s="196"/>
      <c r="CF75" s="196"/>
      <c r="CG75" s="196"/>
      <c r="CH75" s="196"/>
      <c r="CI75" s="196"/>
      <c r="CJ75" s="196"/>
      <c r="CK75" s="196"/>
      <c r="CL75" s="196"/>
      <c r="CM75" s="196"/>
      <c r="CN75" s="196"/>
      <c r="CO75" s="196"/>
      <c r="CP75" s="196"/>
      <c r="CQ75" s="196"/>
      <c r="CR75" s="196"/>
      <c r="CS75" s="196"/>
      <c r="CT75" s="196"/>
      <c r="CU75" s="196"/>
      <c r="CV75" s="196"/>
      <c r="CW75" s="196"/>
      <c r="CX75" s="196"/>
      <c r="CY75" s="196"/>
      <c r="CZ75" s="196"/>
      <c r="DA75" s="196"/>
      <c r="DB75" s="196"/>
      <c r="DC75" s="196"/>
      <c r="DD75" s="196"/>
      <c r="DE75" s="196"/>
      <c r="DF75" s="196"/>
      <c r="DG75" s="196"/>
      <c r="DH75" s="196"/>
      <c r="DI75" s="196"/>
      <c r="DJ75" s="196"/>
      <c r="DK75" s="196"/>
      <c r="DL75" s="196"/>
      <c r="DM75" s="196"/>
      <c r="DN75" s="196"/>
      <c r="DO75" s="196"/>
      <c r="DP75" s="196"/>
      <c r="DQ75" s="196"/>
      <c r="DR75" s="196"/>
      <c r="DS75" s="196"/>
      <c r="DT75" s="196"/>
      <c r="DU75" s="196"/>
      <c r="DV75" s="196"/>
      <c r="DW75" s="196"/>
      <c r="DX75" s="196"/>
      <c r="DY75" s="196"/>
      <c r="DZ75" s="196"/>
      <c r="EA75" s="196"/>
      <c r="EB75" s="196"/>
      <c r="EC75" s="196"/>
      <c r="ED75" s="196"/>
      <c r="EE75" s="196"/>
      <c r="EF75" s="196"/>
      <c r="EG75" s="196"/>
      <c r="EH75" s="196"/>
      <c r="EI75" s="196"/>
      <c r="EJ75" s="196"/>
      <c r="EK75" s="196"/>
      <c r="EL75" s="196"/>
      <c r="EM75" s="196"/>
      <c r="EN75" s="196"/>
      <c r="EO75" s="196"/>
      <c r="EP75" s="196"/>
      <c r="EQ75" s="196"/>
      <c r="ER75" s="196"/>
      <c r="ES75" s="196"/>
      <c r="ET75" s="196"/>
      <c r="EU75" s="196"/>
      <c r="EV75" s="196"/>
      <c r="EW75" s="196"/>
      <c r="EX75" s="196"/>
      <c r="EY75" s="196"/>
      <c r="EZ75" s="196"/>
      <c r="FA75" s="196"/>
      <c r="FB75" s="196"/>
      <c r="FC75" s="196"/>
      <c r="FD75" s="196"/>
      <c r="FE75" s="196"/>
      <c r="FF75" s="196"/>
      <c r="FG75" s="196"/>
      <c r="FH75" s="196"/>
      <c r="FI75" s="196"/>
      <c r="FJ75" s="196"/>
      <c r="FK75" s="196"/>
      <c r="FL75" s="196"/>
      <c r="FM75" s="196"/>
      <c r="FN75" s="196"/>
      <c r="FO75" s="196"/>
      <c r="FP75" s="196"/>
      <c r="FQ75" s="196"/>
      <c r="FR75" s="196"/>
      <c r="FS75" s="196"/>
      <c r="FT75" s="196"/>
      <c r="FU75" s="196"/>
      <c r="FV75" s="196"/>
      <c r="FW75" s="196"/>
      <c r="FX75" s="196"/>
      <c r="FY75" s="196"/>
      <c r="FZ75" s="196"/>
      <c r="GA75" s="196"/>
      <c r="GB75" s="196"/>
      <c r="GC75" s="196"/>
    </row>
    <row r="76" spans="1:185" s="197" customFormat="1" ht="178.5" customHeight="1" x14ac:dyDescent="0.25">
      <c r="A76" s="429" t="s">
        <v>32</v>
      </c>
      <c r="B76" s="434"/>
      <c r="C76" s="397">
        <v>44550</v>
      </c>
      <c r="D76" s="400" t="s">
        <v>33</v>
      </c>
      <c r="E76" s="179" t="s">
        <v>281</v>
      </c>
      <c r="F76" s="179" t="s">
        <v>282</v>
      </c>
      <c r="G76" s="179" t="s">
        <v>283</v>
      </c>
      <c r="H76" s="395" t="s">
        <v>1066</v>
      </c>
      <c r="I76" s="179" t="s">
        <v>83</v>
      </c>
      <c r="J76" s="179"/>
      <c r="K76" s="179" t="s">
        <v>38</v>
      </c>
      <c r="L76" s="175" t="s">
        <v>39</v>
      </c>
      <c r="M76" s="179" t="s">
        <v>989</v>
      </c>
      <c r="N76" s="397">
        <v>44610</v>
      </c>
      <c r="O76" s="397">
        <v>44925</v>
      </c>
      <c r="P76" s="452">
        <f t="shared" ca="1" si="3"/>
        <v>487</v>
      </c>
      <c r="Q76" s="322" t="str">
        <f t="shared" ca="1" si="4"/>
        <v>VENCIDA</v>
      </c>
      <c r="R76" s="179" t="s">
        <v>285</v>
      </c>
      <c r="S76" s="179" t="s">
        <v>42</v>
      </c>
      <c r="T76" s="392">
        <v>1</v>
      </c>
      <c r="U76" s="180"/>
      <c r="V76" s="179"/>
      <c r="W76" s="175" t="s">
        <v>86</v>
      </c>
      <c r="X76" s="281"/>
      <c r="Y76" s="391"/>
      <c r="Z76" s="179"/>
      <c r="AA76" s="175" t="s">
        <v>44</v>
      </c>
      <c r="AB76" s="180"/>
      <c r="AC76" s="181" t="s">
        <v>1478</v>
      </c>
      <c r="AD76" s="453">
        <f>ROW(Z71)</f>
        <v>71</v>
      </c>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c r="CA76" s="196"/>
      <c r="CB76" s="196"/>
      <c r="CC76" s="196"/>
      <c r="CD76" s="196"/>
      <c r="CE76" s="196"/>
      <c r="CF76" s="196"/>
      <c r="CG76" s="196"/>
      <c r="CH76" s="196"/>
      <c r="CI76" s="196"/>
      <c r="CJ76" s="196"/>
      <c r="CK76" s="196"/>
      <c r="CL76" s="196"/>
      <c r="CM76" s="196"/>
      <c r="CN76" s="196"/>
      <c r="CO76" s="196"/>
      <c r="CP76" s="196"/>
      <c r="CQ76" s="196"/>
      <c r="CR76" s="196"/>
      <c r="CS76" s="196"/>
      <c r="CT76" s="196"/>
      <c r="CU76" s="196"/>
      <c r="CV76" s="196"/>
      <c r="CW76" s="196"/>
      <c r="CX76" s="196"/>
      <c r="CY76" s="196"/>
      <c r="CZ76" s="196"/>
      <c r="DA76" s="196"/>
      <c r="DB76" s="196"/>
      <c r="DC76" s="196"/>
      <c r="DD76" s="196"/>
      <c r="DE76" s="196"/>
      <c r="DF76" s="196"/>
      <c r="DG76" s="196"/>
      <c r="DH76" s="196"/>
      <c r="DI76" s="196"/>
      <c r="DJ76" s="196"/>
      <c r="DK76" s="196"/>
      <c r="DL76" s="196"/>
      <c r="DM76" s="196"/>
      <c r="DN76" s="196"/>
      <c r="DO76" s="196"/>
      <c r="DP76" s="196"/>
      <c r="DQ76" s="196"/>
      <c r="DR76" s="196"/>
      <c r="DS76" s="196"/>
      <c r="DT76" s="196"/>
      <c r="DU76" s="196"/>
      <c r="DV76" s="196"/>
      <c r="DW76" s="196"/>
      <c r="DX76" s="196"/>
      <c r="DY76" s="196"/>
      <c r="DZ76" s="196"/>
      <c r="EA76" s="196"/>
      <c r="EB76" s="196"/>
      <c r="EC76" s="196"/>
      <c r="ED76" s="196"/>
      <c r="EE76" s="196"/>
      <c r="EF76" s="196"/>
      <c r="EG76" s="196"/>
      <c r="EH76" s="196"/>
      <c r="EI76" s="196"/>
      <c r="EJ76" s="196"/>
      <c r="EK76" s="196"/>
      <c r="EL76" s="196"/>
      <c r="EM76" s="196"/>
      <c r="EN76" s="196"/>
      <c r="EO76" s="196"/>
      <c r="EP76" s="196"/>
      <c r="EQ76" s="196"/>
      <c r="ER76" s="196"/>
      <c r="ES76" s="196"/>
      <c r="ET76" s="196"/>
      <c r="EU76" s="196"/>
      <c r="EV76" s="196"/>
      <c r="EW76" s="196"/>
      <c r="EX76" s="196"/>
      <c r="EY76" s="196"/>
      <c r="EZ76" s="196"/>
      <c r="FA76" s="196"/>
      <c r="FB76" s="196"/>
      <c r="FC76" s="196"/>
      <c r="FD76" s="196"/>
      <c r="FE76" s="196"/>
      <c r="FF76" s="196"/>
      <c r="FG76" s="196"/>
      <c r="FH76" s="196"/>
      <c r="FI76" s="196"/>
      <c r="FJ76" s="196"/>
      <c r="FK76" s="196"/>
      <c r="FL76" s="196"/>
      <c r="FM76" s="196"/>
      <c r="FN76" s="196"/>
      <c r="FO76" s="196"/>
      <c r="FP76" s="196"/>
      <c r="FQ76" s="196"/>
      <c r="FR76" s="196"/>
      <c r="FS76" s="196"/>
      <c r="FT76" s="196"/>
      <c r="FU76" s="196"/>
      <c r="FV76" s="196"/>
      <c r="FW76" s="196"/>
      <c r="FX76" s="196"/>
      <c r="FY76" s="196"/>
      <c r="FZ76" s="196"/>
      <c r="GA76" s="196"/>
      <c r="GB76" s="196"/>
      <c r="GC76" s="196"/>
    </row>
    <row r="77" spans="1:185" s="197" customFormat="1" ht="178.5" customHeight="1" x14ac:dyDescent="0.25">
      <c r="A77" s="429" t="s">
        <v>32</v>
      </c>
      <c r="B77" s="434">
        <v>741</v>
      </c>
      <c r="C77" s="397">
        <v>44550</v>
      </c>
      <c r="D77" s="400" t="s">
        <v>33</v>
      </c>
      <c r="E77" s="179" t="s">
        <v>286</v>
      </c>
      <c r="F77" s="179" t="s">
        <v>282</v>
      </c>
      <c r="G77" s="179" t="s">
        <v>283</v>
      </c>
      <c r="H77" s="395" t="s">
        <v>1066</v>
      </c>
      <c r="I77" s="179" t="s">
        <v>83</v>
      </c>
      <c r="J77" s="179"/>
      <c r="K77" s="179" t="s">
        <v>38</v>
      </c>
      <c r="L77" s="179" t="s">
        <v>48</v>
      </c>
      <c r="M77" s="179" t="s">
        <v>284</v>
      </c>
      <c r="N77" s="397">
        <v>44610</v>
      </c>
      <c r="O77" s="397">
        <v>44925</v>
      </c>
      <c r="P77" s="452">
        <f t="shared" ca="1" si="3"/>
        <v>487</v>
      </c>
      <c r="Q77" s="322" t="str">
        <f t="shared" ca="1" si="4"/>
        <v>VENCIDA</v>
      </c>
      <c r="R77" s="179" t="s">
        <v>285</v>
      </c>
      <c r="S77" s="179" t="s">
        <v>42</v>
      </c>
      <c r="T77" s="392">
        <v>1</v>
      </c>
      <c r="U77" s="180"/>
      <c r="V77" s="179"/>
      <c r="W77" s="175" t="s">
        <v>86</v>
      </c>
      <c r="X77" s="281"/>
      <c r="Y77" s="391"/>
      <c r="Z77" s="179"/>
      <c r="AA77" s="175" t="s">
        <v>44</v>
      </c>
      <c r="AB77" s="180"/>
      <c r="AC77" s="181" t="s">
        <v>1478</v>
      </c>
      <c r="AD77" s="453">
        <f>ROW(Z72)</f>
        <v>72</v>
      </c>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c r="CK77" s="196"/>
      <c r="CL77" s="196"/>
      <c r="CM77" s="196"/>
      <c r="CN77" s="196"/>
      <c r="CO77" s="196"/>
      <c r="CP77" s="196"/>
      <c r="CQ77" s="196"/>
      <c r="CR77" s="196"/>
      <c r="CS77" s="196"/>
      <c r="CT77" s="196"/>
      <c r="CU77" s="196"/>
      <c r="CV77" s="196"/>
      <c r="CW77" s="196"/>
      <c r="CX77" s="196"/>
      <c r="CY77" s="196"/>
      <c r="CZ77" s="196"/>
      <c r="DA77" s="196"/>
      <c r="DB77" s="196"/>
      <c r="DC77" s="196"/>
      <c r="DD77" s="196"/>
      <c r="DE77" s="196"/>
      <c r="DF77" s="196"/>
      <c r="DG77" s="196"/>
      <c r="DH77" s="196"/>
      <c r="DI77" s="196"/>
      <c r="DJ77" s="196"/>
      <c r="DK77" s="196"/>
      <c r="DL77" s="196"/>
      <c r="DM77" s="196"/>
      <c r="DN77" s="196"/>
      <c r="DO77" s="196"/>
      <c r="DP77" s="196"/>
      <c r="DQ77" s="196"/>
      <c r="DR77" s="196"/>
      <c r="DS77" s="196"/>
      <c r="DT77" s="196"/>
      <c r="DU77" s="196"/>
      <c r="DV77" s="196"/>
      <c r="DW77" s="196"/>
      <c r="DX77" s="196"/>
      <c r="DY77" s="196"/>
      <c r="DZ77" s="196"/>
      <c r="EA77" s="196"/>
      <c r="EB77" s="196"/>
      <c r="EC77" s="196"/>
      <c r="ED77" s="196"/>
      <c r="EE77" s="196"/>
      <c r="EF77" s="196"/>
      <c r="EG77" s="196"/>
      <c r="EH77" s="196"/>
      <c r="EI77" s="196"/>
      <c r="EJ77" s="196"/>
      <c r="EK77" s="196"/>
      <c r="EL77" s="196"/>
      <c r="EM77" s="196"/>
      <c r="EN77" s="196"/>
      <c r="EO77" s="196"/>
      <c r="EP77" s="196"/>
      <c r="EQ77" s="196"/>
      <c r="ER77" s="196"/>
      <c r="ES77" s="196"/>
      <c r="ET77" s="196"/>
      <c r="EU77" s="196"/>
      <c r="EV77" s="196"/>
      <c r="EW77" s="196"/>
      <c r="EX77" s="196"/>
      <c r="EY77" s="196"/>
      <c r="EZ77" s="196"/>
      <c r="FA77" s="196"/>
      <c r="FB77" s="196"/>
      <c r="FC77" s="196"/>
      <c r="FD77" s="196"/>
      <c r="FE77" s="196"/>
      <c r="FF77" s="196"/>
      <c r="FG77" s="196"/>
      <c r="FH77" s="196"/>
      <c r="FI77" s="196"/>
      <c r="FJ77" s="196"/>
      <c r="FK77" s="196"/>
      <c r="FL77" s="196"/>
      <c r="FM77" s="196"/>
      <c r="FN77" s="196"/>
      <c r="FO77" s="196"/>
      <c r="FP77" s="196"/>
      <c r="FQ77" s="196"/>
      <c r="FR77" s="196"/>
      <c r="FS77" s="196"/>
      <c r="FT77" s="196"/>
      <c r="FU77" s="196"/>
      <c r="FV77" s="196"/>
      <c r="FW77" s="196"/>
      <c r="FX77" s="196"/>
      <c r="FY77" s="196"/>
      <c r="FZ77" s="196"/>
      <c r="GA77" s="196"/>
      <c r="GB77" s="196"/>
      <c r="GC77" s="196"/>
    </row>
    <row r="78" spans="1:185" s="197" customFormat="1" ht="178.5" customHeight="1" x14ac:dyDescent="0.25">
      <c r="A78" s="429" t="s">
        <v>32</v>
      </c>
      <c r="B78" s="434"/>
      <c r="C78" s="397">
        <v>44550</v>
      </c>
      <c r="D78" s="400" t="s">
        <v>33</v>
      </c>
      <c r="E78" s="179" t="s">
        <v>286</v>
      </c>
      <c r="F78" s="179" t="s">
        <v>282</v>
      </c>
      <c r="G78" s="179" t="s">
        <v>283</v>
      </c>
      <c r="H78" s="395" t="s">
        <v>1066</v>
      </c>
      <c r="I78" s="179" t="s">
        <v>83</v>
      </c>
      <c r="J78" s="179"/>
      <c r="K78" s="179" t="s">
        <v>38</v>
      </c>
      <c r="L78" s="175" t="s">
        <v>39</v>
      </c>
      <c r="M78" s="179" t="s">
        <v>287</v>
      </c>
      <c r="N78" s="397">
        <v>44610</v>
      </c>
      <c r="O78" s="397">
        <v>44925</v>
      </c>
      <c r="P78" s="452">
        <f t="shared" ca="1" si="3"/>
        <v>487</v>
      </c>
      <c r="Q78" s="322" t="str">
        <f t="shared" ca="1" si="4"/>
        <v>VENCIDA</v>
      </c>
      <c r="R78" s="179" t="s">
        <v>288</v>
      </c>
      <c r="S78" s="179" t="s">
        <v>42</v>
      </c>
      <c r="T78" s="392">
        <v>2</v>
      </c>
      <c r="U78" s="180"/>
      <c r="V78" s="179"/>
      <c r="W78" s="175" t="s">
        <v>86</v>
      </c>
      <c r="X78" s="281"/>
      <c r="Y78" s="391"/>
      <c r="Z78" s="179"/>
      <c r="AA78" s="175" t="s">
        <v>44</v>
      </c>
      <c r="AB78" s="180"/>
      <c r="AC78" s="181" t="s">
        <v>1478</v>
      </c>
      <c r="AD78" s="453">
        <f>ROW(Z73)</f>
        <v>73</v>
      </c>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c r="BT78" s="196"/>
      <c r="BU78" s="196"/>
      <c r="BV78" s="196"/>
      <c r="BW78" s="196"/>
      <c r="BX78" s="196"/>
      <c r="BY78" s="196"/>
      <c r="BZ78" s="196"/>
      <c r="CA78" s="196"/>
      <c r="CB78" s="196"/>
      <c r="CC78" s="196"/>
      <c r="CD78" s="196"/>
      <c r="CE78" s="196"/>
      <c r="CF78" s="196"/>
      <c r="CG78" s="196"/>
      <c r="CH78" s="196"/>
      <c r="CI78" s="196"/>
      <c r="CJ78" s="196"/>
      <c r="CK78" s="196"/>
      <c r="CL78" s="196"/>
      <c r="CM78" s="196"/>
      <c r="CN78" s="196"/>
      <c r="CO78" s="196"/>
      <c r="CP78" s="196"/>
      <c r="CQ78" s="196"/>
      <c r="CR78" s="196"/>
      <c r="CS78" s="196"/>
      <c r="CT78" s="196"/>
      <c r="CU78" s="196"/>
      <c r="CV78" s="196"/>
      <c r="CW78" s="196"/>
      <c r="CX78" s="196"/>
      <c r="CY78" s="196"/>
      <c r="CZ78" s="196"/>
      <c r="DA78" s="196"/>
      <c r="DB78" s="196"/>
      <c r="DC78" s="196"/>
      <c r="DD78" s="196"/>
      <c r="DE78" s="196"/>
      <c r="DF78" s="196"/>
      <c r="DG78" s="196"/>
      <c r="DH78" s="196"/>
      <c r="DI78" s="196"/>
      <c r="DJ78" s="196"/>
      <c r="DK78" s="196"/>
      <c r="DL78" s="196"/>
      <c r="DM78" s="196"/>
      <c r="DN78" s="196"/>
      <c r="DO78" s="196"/>
      <c r="DP78" s="196"/>
      <c r="DQ78" s="196"/>
      <c r="DR78" s="196"/>
      <c r="DS78" s="196"/>
      <c r="DT78" s="196"/>
      <c r="DU78" s="196"/>
      <c r="DV78" s="196"/>
      <c r="DW78" s="196"/>
      <c r="DX78" s="196"/>
      <c r="DY78" s="196"/>
      <c r="DZ78" s="196"/>
      <c r="EA78" s="196"/>
      <c r="EB78" s="196"/>
      <c r="EC78" s="196"/>
      <c r="ED78" s="196"/>
      <c r="EE78" s="196"/>
      <c r="EF78" s="196"/>
      <c r="EG78" s="196"/>
      <c r="EH78" s="196"/>
      <c r="EI78" s="196"/>
      <c r="EJ78" s="196"/>
      <c r="EK78" s="196"/>
      <c r="EL78" s="196"/>
      <c r="EM78" s="196"/>
      <c r="EN78" s="196"/>
      <c r="EO78" s="196"/>
      <c r="EP78" s="196"/>
      <c r="EQ78" s="196"/>
      <c r="ER78" s="196"/>
      <c r="ES78" s="196"/>
      <c r="ET78" s="196"/>
      <c r="EU78" s="196"/>
      <c r="EV78" s="196"/>
      <c r="EW78" s="196"/>
      <c r="EX78" s="196"/>
      <c r="EY78" s="196"/>
      <c r="EZ78" s="196"/>
      <c r="FA78" s="196"/>
      <c r="FB78" s="196"/>
      <c r="FC78" s="196"/>
      <c r="FD78" s="196"/>
      <c r="FE78" s="196"/>
      <c r="FF78" s="196"/>
      <c r="FG78" s="196"/>
      <c r="FH78" s="196"/>
      <c r="FI78" s="196"/>
      <c r="FJ78" s="196"/>
      <c r="FK78" s="196"/>
      <c r="FL78" s="196"/>
      <c r="FM78" s="196"/>
      <c r="FN78" s="196"/>
      <c r="FO78" s="196"/>
      <c r="FP78" s="196"/>
      <c r="FQ78" s="196"/>
      <c r="FR78" s="196"/>
      <c r="FS78" s="196"/>
      <c r="FT78" s="196"/>
      <c r="FU78" s="196"/>
      <c r="FV78" s="196"/>
      <c r="FW78" s="196"/>
      <c r="FX78" s="196"/>
      <c r="FY78" s="196"/>
      <c r="FZ78" s="196"/>
      <c r="GA78" s="196"/>
      <c r="GB78" s="196"/>
      <c r="GC78" s="196"/>
    </row>
    <row r="79" spans="1:185" s="197" customFormat="1" ht="178.5" customHeight="1" x14ac:dyDescent="0.25">
      <c r="A79" s="429" t="s">
        <v>32</v>
      </c>
      <c r="B79" s="434">
        <v>742</v>
      </c>
      <c r="C79" s="397">
        <v>44550</v>
      </c>
      <c r="D79" s="400" t="s">
        <v>33</v>
      </c>
      <c r="E79" s="179" t="s">
        <v>289</v>
      </c>
      <c r="F79" s="179" t="s">
        <v>282</v>
      </c>
      <c r="G79" s="179" t="s">
        <v>283</v>
      </c>
      <c r="H79" s="395" t="s">
        <v>1066</v>
      </c>
      <c r="I79" s="179" t="s">
        <v>83</v>
      </c>
      <c r="J79" s="179"/>
      <c r="K79" s="179" t="s">
        <v>38</v>
      </c>
      <c r="L79" s="179" t="s">
        <v>48</v>
      </c>
      <c r="M79" s="179" t="s">
        <v>284</v>
      </c>
      <c r="N79" s="397">
        <v>44610</v>
      </c>
      <c r="O79" s="397">
        <v>44925</v>
      </c>
      <c r="P79" s="452">
        <f t="shared" ca="1" si="3"/>
        <v>487</v>
      </c>
      <c r="Q79" s="322" t="str">
        <f t="shared" ca="1" si="4"/>
        <v>VENCIDA</v>
      </c>
      <c r="R79" s="179" t="s">
        <v>285</v>
      </c>
      <c r="S79" s="179" t="s">
        <v>42</v>
      </c>
      <c r="T79" s="392">
        <v>1</v>
      </c>
      <c r="U79" s="180"/>
      <c r="V79" s="179"/>
      <c r="W79" s="175" t="s">
        <v>86</v>
      </c>
      <c r="X79" s="281"/>
      <c r="Y79" s="391"/>
      <c r="Z79" s="179"/>
      <c r="AA79" s="175" t="s">
        <v>44</v>
      </c>
      <c r="AB79" s="180"/>
      <c r="AC79" s="181" t="s">
        <v>1478</v>
      </c>
      <c r="AD79" s="453">
        <f>ROW(Z74)</f>
        <v>74</v>
      </c>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c r="BT79" s="196"/>
      <c r="BU79" s="196"/>
      <c r="BV79" s="196"/>
      <c r="BW79" s="196"/>
      <c r="BX79" s="196"/>
      <c r="BY79" s="196"/>
      <c r="BZ79" s="196"/>
      <c r="CA79" s="196"/>
      <c r="CB79" s="196"/>
      <c r="CC79" s="196"/>
      <c r="CD79" s="196"/>
      <c r="CE79" s="196"/>
      <c r="CF79" s="196"/>
      <c r="CG79" s="196"/>
      <c r="CH79" s="196"/>
      <c r="CI79" s="196"/>
      <c r="CJ79" s="196"/>
      <c r="CK79" s="196"/>
      <c r="CL79" s="196"/>
      <c r="CM79" s="196"/>
      <c r="CN79" s="196"/>
      <c r="CO79" s="196"/>
      <c r="CP79" s="196"/>
      <c r="CQ79" s="196"/>
      <c r="CR79" s="196"/>
      <c r="CS79" s="196"/>
      <c r="CT79" s="196"/>
      <c r="CU79" s="196"/>
      <c r="CV79" s="196"/>
      <c r="CW79" s="196"/>
      <c r="CX79" s="196"/>
      <c r="CY79" s="196"/>
      <c r="CZ79" s="196"/>
      <c r="DA79" s="196"/>
      <c r="DB79" s="196"/>
      <c r="DC79" s="196"/>
      <c r="DD79" s="196"/>
      <c r="DE79" s="196"/>
      <c r="DF79" s="196"/>
      <c r="DG79" s="196"/>
      <c r="DH79" s="196"/>
      <c r="DI79" s="196"/>
      <c r="DJ79" s="196"/>
      <c r="DK79" s="196"/>
      <c r="DL79" s="196"/>
      <c r="DM79" s="196"/>
      <c r="DN79" s="196"/>
      <c r="DO79" s="196"/>
      <c r="DP79" s="196"/>
      <c r="DQ79" s="196"/>
      <c r="DR79" s="196"/>
      <c r="DS79" s="196"/>
      <c r="DT79" s="196"/>
      <c r="DU79" s="196"/>
      <c r="DV79" s="196"/>
      <c r="DW79" s="196"/>
      <c r="DX79" s="196"/>
      <c r="DY79" s="196"/>
      <c r="DZ79" s="196"/>
      <c r="EA79" s="196"/>
      <c r="EB79" s="196"/>
      <c r="EC79" s="196"/>
      <c r="ED79" s="196"/>
      <c r="EE79" s="196"/>
      <c r="EF79" s="196"/>
      <c r="EG79" s="196"/>
      <c r="EH79" s="196"/>
      <c r="EI79" s="196"/>
      <c r="EJ79" s="196"/>
      <c r="EK79" s="196"/>
      <c r="EL79" s="196"/>
      <c r="EM79" s="196"/>
      <c r="EN79" s="196"/>
      <c r="EO79" s="196"/>
      <c r="EP79" s="196"/>
      <c r="EQ79" s="196"/>
      <c r="ER79" s="196"/>
      <c r="ES79" s="196"/>
      <c r="ET79" s="196"/>
      <c r="EU79" s="196"/>
      <c r="EV79" s="196"/>
      <c r="EW79" s="196"/>
      <c r="EX79" s="196"/>
      <c r="EY79" s="196"/>
      <c r="EZ79" s="196"/>
      <c r="FA79" s="196"/>
      <c r="FB79" s="196"/>
      <c r="FC79" s="196"/>
      <c r="FD79" s="196"/>
      <c r="FE79" s="196"/>
      <c r="FF79" s="196"/>
      <c r="FG79" s="196"/>
      <c r="FH79" s="196"/>
      <c r="FI79" s="196"/>
      <c r="FJ79" s="196"/>
      <c r="FK79" s="196"/>
      <c r="FL79" s="196"/>
      <c r="FM79" s="196"/>
      <c r="FN79" s="196"/>
      <c r="FO79" s="196"/>
      <c r="FP79" s="196"/>
      <c r="FQ79" s="196"/>
      <c r="FR79" s="196"/>
      <c r="FS79" s="196"/>
      <c r="FT79" s="196"/>
      <c r="FU79" s="196"/>
      <c r="FV79" s="196"/>
      <c r="FW79" s="196"/>
      <c r="FX79" s="196"/>
      <c r="FY79" s="196"/>
      <c r="FZ79" s="196"/>
      <c r="GA79" s="196"/>
      <c r="GB79" s="196"/>
      <c r="GC79" s="196"/>
    </row>
    <row r="80" spans="1:185" s="197" customFormat="1" ht="178.5" customHeight="1" x14ac:dyDescent="0.25">
      <c r="A80" s="429" t="s">
        <v>32</v>
      </c>
      <c r="B80" s="434"/>
      <c r="C80" s="397">
        <v>44550</v>
      </c>
      <c r="D80" s="400" t="s">
        <v>33</v>
      </c>
      <c r="E80" s="179" t="s">
        <v>289</v>
      </c>
      <c r="F80" s="179" t="s">
        <v>282</v>
      </c>
      <c r="G80" s="179" t="s">
        <v>283</v>
      </c>
      <c r="H80" s="395" t="s">
        <v>1066</v>
      </c>
      <c r="I80" s="179" t="s">
        <v>83</v>
      </c>
      <c r="J80" s="179"/>
      <c r="K80" s="179" t="s">
        <v>38</v>
      </c>
      <c r="L80" s="175" t="s">
        <v>39</v>
      </c>
      <c r="M80" s="179" t="s">
        <v>287</v>
      </c>
      <c r="N80" s="397">
        <v>44610</v>
      </c>
      <c r="O80" s="397">
        <v>44925</v>
      </c>
      <c r="P80" s="452">
        <f t="shared" ca="1" si="3"/>
        <v>487</v>
      </c>
      <c r="Q80" s="322" t="str">
        <f t="shared" ca="1" si="4"/>
        <v>VENCIDA</v>
      </c>
      <c r="R80" s="179" t="s">
        <v>290</v>
      </c>
      <c r="S80" s="179" t="s">
        <v>42</v>
      </c>
      <c r="T80" s="392">
        <v>2</v>
      </c>
      <c r="U80" s="180"/>
      <c r="V80" s="179"/>
      <c r="W80" s="175" t="s">
        <v>86</v>
      </c>
      <c r="X80" s="281"/>
      <c r="Y80" s="391"/>
      <c r="Z80" s="179"/>
      <c r="AA80" s="175" t="s">
        <v>44</v>
      </c>
      <c r="AB80" s="180"/>
      <c r="AC80" s="181" t="s">
        <v>1478</v>
      </c>
      <c r="AD80" s="453">
        <f t="shared" si="5"/>
        <v>75</v>
      </c>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c r="BT80" s="196"/>
      <c r="BU80" s="196"/>
      <c r="BV80" s="196"/>
      <c r="BW80" s="196"/>
      <c r="BX80" s="196"/>
      <c r="BY80" s="196"/>
      <c r="BZ80" s="196"/>
      <c r="CA80" s="196"/>
      <c r="CB80" s="196"/>
      <c r="CC80" s="196"/>
      <c r="CD80" s="196"/>
      <c r="CE80" s="196"/>
      <c r="CF80" s="196"/>
      <c r="CG80" s="196"/>
      <c r="CH80" s="196"/>
      <c r="CI80" s="196"/>
      <c r="CJ80" s="196"/>
      <c r="CK80" s="196"/>
      <c r="CL80" s="196"/>
      <c r="CM80" s="196"/>
      <c r="CN80" s="196"/>
      <c r="CO80" s="196"/>
      <c r="CP80" s="196"/>
      <c r="CQ80" s="196"/>
      <c r="CR80" s="196"/>
      <c r="CS80" s="196"/>
      <c r="CT80" s="196"/>
      <c r="CU80" s="196"/>
      <c r="CV80" s="196"/>
      <c r="CW80" s="196"/>
      <c r="CX80" s="196"/>
      <c r="CY80" s="196"/>
      <c r="CZ80" s="196"/>
      <c r="DA80" s="196"/>
      <c r="DB80" s="196"/>
      <c r="DC80" s="196"/>
      <c r="DD80" s="196"/>
      <c r="DE80" s="196"/>
      <c r="DF80" s="196"/>
      <c r="DG80" s="196"/>
      <c r="DH80" s="196"/>
      <c r="DI80" s="196"/>
      <c r="DJ80" s="196"/>
      <c r="DK80" s="196"/>
      <c r="DL80" s="196"/>
      <c r="DM80" s="196"/>
      <c r="DN80" s="196"/>
      <c r="DO80" s="196"/>
      <c r="DP80" s="196"/>
      <c r="DQ80" s="196"/>
      <c r="DR80" s="196"/>
      <c r="DS80" s="196"/>
      <c r="DT80" s="196"/>
      <c r="DU80" s="196"/>
      <c r="DV80" s="196"/>
      <c r="DW80" s="196"/>
      <c r="DX80" s="196"/>
      <c r="DY80" s="196"/>
      <c r="DZ80" s="196"/>
      <c r="EA80" s="196"/>
      <c r="EB80" s="196"/>
      <c r="EC80" s="196"/>
      <c r="ED80" s="196"/>
      <c r="EE80" s="196"/>
      <c r="EF80" s="196"/>
      <c r="EG80" s="196"/>
      <c r="EH80" s="196"/>
      <c r="EI80" s="196"/>
      <c r="EJ80" s="196"/>
      <c r="EK80" s="196"/>
      <c r="EL80" s="196"/>
      <c r="EM80" s="196"/>
      <c r="EN80" s="196"/>
      <c r="EO80" s="196"/>
      <c r="EP80" s="196"/>
      <c r="EQ80" s="196"/>
      <c r="ER80" s="196"/>
      <c r="ES80" s="196"/>
      <c r="ET80" s="196"/>
      <c r="EU80" s="196"/>
      <c r="EV80" s="196"/>
      <c r="EW80" s="196"/>
      <c r="EX80" s="196"/>
      <c r="EY80" s="196"/>
      <c r="EZ80" s="196"/>
      <c r="FA80" s="196"/>
      <c r="FB80" s="196"/>
      <c r="FC80" s="196"/>
      <c r="FD80" s="196"/>
      <c r="FE80" s="196"/>
      <c r="FF80" s="196"/>
      <c r="FG80" s="196"/>
      <c r="FH80" s="196"/>
      <c r="FI80" s="196"/>
      <c r="FJ80" s="196"/>
      <c r="FK80" s="196"/>
      <c r="FL80" s="196"/>
      <c r="FM80" s="196"/>
      <c r="FN80" s="196"/>
      <c r="FO80" s="196"/>
      <c r="FP80" s="196"/>
      <c r="FQ80" s="196"/>
      <c r="FR80" s="196"/>
      <c r="FS80" s="196"/>
      <c r="FT80" s="196"/>
      <c r="FU80" s="196"/>
      <c r="FV80" s="196"/>
      <c r="FW80" s="196"/>
      <c r="FX80" s="196"/>
      <c r="FY80" s="196"/>
      <c r="FZ80" s="196"/>
      <c r="GA80" s="196"/>
      <c r="GB80" s="196"/>
      <c r="GC80" s="196"/>
    </row>
    <row r="81" spans="1:185" s="197" customFormat="1" ht="178.5" customHeight="1" x14ac:dyDescent="0.25">
      <c r="A81" s="429" t="s">
        <v>32</v>
      </c>
      <c r="B81" s="434">
        <v>743</v>
      </c>
      <c r="C81" s="397">
        <v>44550</v>
      </c>
      <c r="D81" s="400" t="s">
        <v>33</v>
      </c>
      <c r="E81" s="179" t="s">
        <v>291</v>
      </c>
      <c r="F81" s="179" t="s">
        <v>282</v>
      </c>
      <c r="G81" s="179" t="s">
        <v>283</v>
      </c>
      <c r="H81" s="395" t="s">
        <v>1066</v>
      </c>
      <c r="I81" s="179" t="s">
        <v>83</v>
      </c>
      <c r="J81" s="179"/>
      <c r="K81" s="179" t="s">
        <v>38</v>
      </c>
      <c r="L81" s="179" t="s">
        <v>48</v>
      </c>
      <c r="M81" s="179" t="s">
        <v>284</v>
      </c>
      <c r="N81" s="397">
        <v>44610</v>
      </c>
      <c r="O81" s="397">
        <v>44925</v>
      </c>
      <c r="P81" s="452">
        <f t="shared" ca="1" si="3"/>
        <v>487</v>
      </c>
      <c r="Q81" s="322" t="str">
        <f t="shared" ca="1" si="4"/>
        <v>VENCIDA</v>
      </c>
      <c r="R81" s="179" t="s">
        <v>285</v>
      </c>
      <c r="S81" s="179" t="s">
        <v>42</v>
      </c>
      <c r="T81" s="392">
        <v>1</v>
      </c>
      <c r="U81" s="180"/>
      <c r="V81" s="179"/>
      <c r="W81" s="175" t="s">
        <v>86</v>
      </c>
      <c r="X81" s="281"/>
      <c r="Y81" s="391"/>
      <c r="Z81" s="179"/>
      <c r="AA81" s="175" t="s">
        <v>44</v>
      </c>
      <c r="AB81" s="180"/>
      <c r="AC81" s="181" t="s">
        <v>1478</v>
      </c>
      <c r="AD81" s="453">
        <f t="shared" si="5"/>
        <v>76</v>
      </c>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c r="BT81" s="196"/>
      <c r="BU81" s="196"/>
      <c r="BV81" s="196"/>
      <c r="BW81" s="196"/>
      <c r="BX81" s="196"/>
      <c r="BY81" s="196"/>
      <c r="BZ81" s="196"/>
      <c r="CA81" s="196"/>
      <c r="CB81" s="196"/>
      <c r="CC81" s="196"/>
      <c r="CD81" s="196"/>
      <c r="CE81" s="196"/>
      <c r="CF81" s="196"/>
      <c r="CG81" s="196"/>
      <c r="CH81" s="196"/>
      <c r="CI81" s="196"/>
      <c r="CJ81" s="196"/>
      <c r="CK81" s="196"/>
      <c r="CL81" s="196"/>
      <c r="CM81" s="196"/>
      <c r="CN81" s="196"/>
      <c r="CO81" s="196"/>
      <c r="CP81" s="196"/>
      <c r="CQ81" s="196"/>
      <c r="CR81" s="196"/>
      <c r="CS81" s="196"/>
      <c r="CT81" s="196"/>
      <c r="CU81" s="196"/>
      <c r="CV81" s="196"/>
      <c r="CW81" s="196"/>
      <c r="CX81" s="196"/>
      <c r="CY81" s="196"/>
      <c r="CZ81" s="196"/>
      <c r="DA81" s="196"/>
      <c r="DB81" s="196"/>
      <c r="DC81" s="196"/>
      <c r="DD81" s="196"/>
      <c r="DE81" s="196"/>
      <c r="DF81" s="196"/>
      <c r="DG81" s="196"/>
      <c r="DH81" s="196"/>
      <c r="DI81" s="196"/>
      <c r="DJ81" s="196"/>
      <c r="DK81" s="196"/>
      <c r="DL81" s="196"/>
      <c r="DM81" s="196"/>
      <c r="DN81" s="196"/>
      <c r="DO81" s="196"/>
      <c r="DP81" s="196"/>
      <c r="DQ81" s="196"/>
      <c r="DR81" s="196"/>
      <c r="DS81" s="196"/>
      <c r="DT81" s="196"/>
      <c r="DU81" s="196"/>
      <c r="DV81" s="196"/>
      <c r="DW81" s="196"/>
      <c r="DX81" s="196"/>
      <c r="DY81" s="196"/>
      <c r="DZ81" s="196"/>
      <c r="EA81" s="196"/>
      <c r="EB81" s="196"/>
      <c r="EC81" s="196"/>
      <c r="ED81" s="196"/>
      <c r="EE81" s="196"/>
      <c r="EF81" s="196"/>
      <c r="EG81" s="196"/>
      <c r="EH81" s="196"/>
      <c r="EI81" s="196"/>
      <c r="EJ81" s="196"/>
      <c r="EK81" s="196"/>
      <c r="EL81" s="196"/>
      <c r="EM81" s="196"/>
      <c r="EN81" s="196"/>
      <c r="EO81" s="196"/>
      <c r="EP81" s="196"/>
      <c r="EQ81" s="196"/>
      <c r="ER81" s="196"/>
      <c r="ES81" s="196"/>
      <c r="ET81" s="196"/>
      <c r="EU81" s="196"/>
      <c r="EV81" s="196"/>
      <c r="EW81" s="196"/>
      <c r="EX81" s="196"/>
      <c r="EY81" s="196"/>
      <c r="EZ81" s="196"/>
      <c r="FA81" s="196"/>
      <c r="FB81" s="196"/>
      <c r="FC81" s="196"/>
      <c r="FD81" s="196"/>
      <c r="FE81" s="196"/>
      <c r="FF81" s="196"/>
      <c r="FG81" s="196"/>
      <c r="FH81" s="196"/>
      <c r="FI81" s="196"/>
      <c r="FJ81" s="196"/>
      <c r="FK81" s="196"/>
      <c r="FL81" s="196"/>
      <c r="FM81" s="196"/>
      <c r="FN81" s="196"/>
      <c r="FO81" s="196"/>
      <c r="FP81" s="196"/>
      <c r="FQ81" s="196"/>
      <c r="FR81" s="196"/>
      <c r="FS81" s="196"/>
      <c r="FT81" s="196"/>
      <c r="FU81" s="196"/>
      <c r="FV81" s="196"/>
      <c r="FW81" s="196"/>
      <c r="FX81" s="196"/>
      <c r="FY81" s="196"/>
      <c r="FZ81" s="196"/>
      <c r="GA81" s="196"/>
      <c r="GB81" s="196"/>
      <c r="GC81" s="196"/>
    </row>
    <row r="82" spans="1:185" s="197" customFormat="1" ht="178.5" customHeight="1" x14ac:dyDescent="0.25">
      <c r="A82" s="429" t="s">
        <v>32</v>
      </c>
      <c r="B82" s="434"/>
      <c r="C82" s="397">
        <v>44550</v>
      </c>
      <c r="D82" s="400" t="s">
        <v>33</v>
      </c>
      <c r="E82" s="179" t="s">
        <v>292</v>
      </c>
      <c r="F82" s="179" t="s">
        <v>282</v>
      </c>
      <c r="G82" s="179" t="s">
        <v>283</v>
      </c>
      <c r="H82" s="395" t="s">
        <v>1066</v>
      </c>
      <c r="I82" s="179" t="s">
        <v>83</v>
      </c>
      <c r="J82" s="179"/>
      <c r="K82" s="179" t="s">
        <v>38</v>
      </c>
      <c r="L82" s="175" t="s">
        <v>39</v>
      </c>
      <c r="M82" s="179" t="s">
        <v>287</v>
      </c>
      <c r="N82" s="397">
        <v>44610</v>
      </c>
      <c r="O82" s="397">
        <v>44925</v>
      </c>
      <c r="P82" s="452">
        <f t="shared" ca="1" si="3"/>
        <v>487</v>
      </c>
      <c r="Q82" s="322" t="str">
        <f t="shared" ca="1" si="4"/>
        <v>VENCIDA</v>
      </c>
      <c r="R82" s="179" t="s">
        <v>290</v>
      </c>
      <c r="S82" s="179" t="s">
        <v>42</v>
      </c>
      <c r="T82" s="392">
        <v>2</v>
      </c>
      <c r="U82" s="180"/>
      <c r="V82" s="179"/>
      <c r="W82" s="175" t="s">
        <v>86</v>
      </c>
      <c r="X82" s="281"/>
      <c r="Y82" s="391"/>
      <c r="Z82" s="179"/>
      <c r="AA82" s="175" t="s">
        <v>44</v>
      </c>
      <c r="AB82" s="180"/>
      <c r="AC82" s="181" t="s">
        <v>1478</v>
      </c>
      <c r="AD82" s="453">
        <f t="shared" si="5"/>
        <v>77</v>
      </c>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c r="BT82" s="196"/>
      <c r="BU82" s="196"/>
      <c r="BV82" s="196"/>
      <c r="BW82" s="196"/>
      <c r="BX82" s="196"/>
      <c r="BY82" s="196"/>
      <c r="BZ82" s="196"/>
      <c r="CA82" s="196"/>
      <c r="CB82" s="196"/>
      <c r="CC82" s="196"/>
      <c r="CD82" s="196"/>
      <c r="CE82" s="196"/>
      <c r="CF82" s="196"/>
      <c r="CG82" s="196"/>
      <c r="CH82" s="196"/>
      <c r="CI82" s="196"/>
      <c r="CJ82" s="196"/>
      <c r="CK82" s="196"/>
      <c r="CL82" s="196"/>
      <c r="CM82" s="196"/>
      <c r="CN82" s="196"/>
      <c r="CO82" s="196"/>
      <c r="CP82" s="196"/>
      <c r="CQ82" s="196"/>
      <c r="CR82" s="196"/>
      <c r="CS82" s="196"/>
      <c r="CT82" s="196"/>
      <c r="CU82" s="196"/>
      <c r="CV82" s="196"/>
      <c r="CW82" s="196"/>
      <c r="CX82" s="196"/>
      <c r="CY82" s="196"/>
      <c r="CZ82" s="196"/>
      <c r="DA82" s="196"/>
      <c r="DB82" s="196"/>
      <c r="DC82" s="196"/>
      <c r="DD82" s="196"/>
      <c r="DE82" s="196"/>
      <c r="DF82" s="196"/>
      <c r="DG82" s="196"/>
      <c r="DH82" s="196"/>
      <c r="DI82" s="196"/>
      <c r="DJ82" s="196"/>
      <c r="DK82" s="196"/>
      <c r="DL82" s="196"/>
      <c r="DM82" s="196"/>
      <c r="DN82" s="196"/>
      <c r="DO82" s="196"/>
      <c r="DP82" s="196"/>
      <c r="DQ82" s="196"/>
      <c r="DR82" s="196"/>
      <c r="DS82" s="196"/>
      <c r="DT82" s="196"/>
      <c r="DU82" s="196"/>
      <c r="DV82" s="196"/>
      <c r="DW82" s="196"/>
      <c r="DX82" s="196"/>
      <c r="DY82" s="196"/>
      <c r="DZ82" s="196"/>
      <c r="EA82" s="196"/>
      <c r="EB82" s="196"/>
      <c r="EC82" s="196"/>
      <c r="ED82" s="196"/>
      <c r="EE82" s="196"/>
      <c r="EF82" s="196"/>
      <c r="EG82" s="196"/>
      <c r="EH82" s="196"/>
      <c r="EI82" s="196"/>
      <c r="EJ82" s="196"/>
      <c r="EK82" s="196"/>
      <c r="EL82" s="196"/>
      <c r="EM82" s="196"/>
      <c r="EN82" s="196"/>
      <c r="EO82" s="196"/>
      <c r="EP82" s="196"/>
      <c r="EQ82" s="196"/>
      <c r="ER82" s="196"/>
      <c r="ES82" s="196"/>
      <c r="ET82" s="196"/>
      <c r="EU82" s="196"/>
      <c r="EV82" s="196"/>
      <c r="EW82" s="196"/>
      <c r="EX82" s="196"/>
      <c r="EY82" s="196"/>
      <c r="EZ82" s="196"/>
      <c r="FA82" s="196"/>
      <c r="FB82" s="196"/>
      <c r="FC82" s="196"/>
      <c r="FD82" s="196"/>
      <c r="FE82" s="196"/>
      <c r="FF82" s="196"/>
      <c r="FG82" s="196"/>
      <c r="FH82" s="196"/>
      <c r="FI82" s="196"/>
      <c r="FJ82" s="196"/>
      <c r="FK82" s="196"/>
      <c r="FL82" s="196"/>
      <c r="FM82" s="196"/>
      <c r="FN82" s="196"/>
      <c r="FO82" s="196"/>
      <c r="FP82" s="196"/>
      <c r="FQ82" s="196"/>
      <c r="FR82" s="196"/>
      <c r="FS82" s="196"/>
      <c r="FT82" s="196"/>
      <c r="FU82" s="196"/>
      <c r="FV82" s="196"/>
      <c r="FW82" s="196"/>
      <c r="FX82" s="196"/>
      <c r="FY82" s="196"/>
      <c r="FZ82" s="196"/>
      <c r="GA82" s="196"/>
      <c r="GB82" s="196"/>
      <c r="GC82" s="196"/>
    </row>
    <row r="83" spans="1:185" s="197" customFormat="1" ht="178.5" customHeight="1" x14ac:dyDescent="0.25">
      <c r="A83" s="429" t="s">
        <v>32</v>
      </c>
      <c r="B83" s="434">
        <v>744</v>
      </c>
      <c r="C83" s="397">
        <v>44550</v>
      </c>
      <c r="D83" s="400" t="s">
        <v>33</v>
      </c>
      <c r="E83" s="179" t="s">
        <v>293</v>
      </c>
      <c r="F83" s="179" t="s">
        <v>282</v>
      </c>
      <c r="G83" s="179" t="s">
        <v>283</v>
      </c>
      <c r="H83" s="395" t="s">
        <v>1066</v>
      </c>
      <c r="I83" s="179" t="s">
        <v>83</v>
      </c>
      <c r="J83" s="179"/>
      <c r="K83" s="179" t="s">
        <v>38</v>
      </c>
      <c r="L83" s="179" t="s">
        <v>48</v>
      </c>
      <c r="M83" s="179" t="s">
        <v>284</v>
      </c>
      <c r="N83" s="397">
        <v>44610</v>
      </c>
      <c r="O83" s="397">
        <v>44925</v>
      </c>
      <c r="P83" s="452">
        <f t="shared" ca="1" si="3"/>
        <v>487</v>
      </c>
      <c r="Q83" s="322" t="str">
        <f t="shared" ca="1" si="4"/>
        <v>VENCIDA</v>
      </c>
      <c r="R83" s="179" t="s">
        <v>285</v>
      </c>
      <c r="S83" s="179" t="s">
        <v>42</v>
      </c>
      <c r="T83" s="392">
        <v>1</v>
      </c>
      <c r="U83" s="180"/>
      <c r="V83" s="179"/>
      <c r="W83" s="175" t="s">
        <v>86</v>
      </c>
      <c r="X83" s="281"/>
      <c r="Y83" s="391"/>
      <c r="Z83" s="179"/>
      <c r="AA83" s="175" t="s">
        <v>44</v>
      </c>
      <c r="AB83" s="180"/>
      <c r="AC83" s="181" t="s">
        <v>1478</v>
      </c>
      <c r="AD83" s="453">
        <f t="shared" si="5"/>
        <v>78</v>
      </c>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c r="CA83" s="196"/>
      <c r="CB83" s="196"/>
      <c r="CC83" s="196"/>
      <c r="CD83" s="196"/>
      <c r="CE83" s="196"/>
      <c r="CF83" s="196"/>
      <c r="CG83" s="196"/>
      <c r="CH83" s="196"/>
      <c r="CI83" s="196"/>
      <c r="CJ83" s="196"/>
      <c r="CK83" s="196"/>
      <c r="CL83" s="196"/>
      <c r="CM83" s="196"/>
      <c r="CN83" s="196"/>
      <c r="CO83" s="196"/>
      <c r="CP83" s="196"/>
      <c r="CQ83" s="196"/>
      <c r="CR83" s="196"/>
      <c r="CS83" s="196"/>
      <c r="CT83" s="196"/>
      <c r="CU83" s="196"/>
      <c r="CV83" s="196"/>
      <c r="CW83" s="196"/>
      <c r="CX83" s="196"/>
      <c r="CY83" s="196"/>
      <c r="CZ83" s="196"/>
      <c r="DA83" s="196"/>
      <c r="DB83" s="196"/>
      <c r="DC83" s="196"/>
      <c r="DD83" s="196"/>
      <c r="DE83" s="196"/>
      <c r="DF83" s="196"/>
      <c r="DG83" s="196"/>
      <c r="DH83" s="196"/>
      <c r="DI83" s="196"/>
      <c r="DJ83" s="196"/>
      <c r="DK83" s="196"/>
      <c r="DL83" s="196"/>
      <c r="DM83" s="196"/>
      <c r="DN83" s="196"/>
      <c r="DO83" s="196"/>
      <c r="DP83" s="196"/>
      <c r="DQ83" s="196"/>
      <c r="DR83" s="196"/>
      <c r="DS83" s="196"/>
      <c r="DT83" s="196"/>
      <c r="DU83" s="196"/>
      <c r="DV83" s="196"/>
      <c r="DW83" s="196"/>
      <c r="DX83" s="196"/>
      <c r="DY83" s="196"/>
      <c r="DZ83" s="196"/>
      <c r="EA83" s="196"/>
      <c r="EB83" s="196"/>
      <c r="EC83" s="196"/>
      <c r="ED83" s="196"/>
      <c r="EE83" s="196"/>
      <c r="EF83" s="196"/>
      <c r="EG83" s="196"/>
      <c r="EH83" s="196"/>
      <c r="EI83" s="196"/>
      <c r="EJ83" s="196"/>
      <c r="EK83" s="196"/>
      <c r="EL83" s="196"/>
      <c r="EM83" s="196"/>
      <c r="EN83" s="196"/>
      <c r="EO83" s="196"/>
      <c r="EP83" s="196"/>
      <c r="EQ83" s="196"/>
      <c r="ER83" s="196"/>
      <c r="ES83" s="196"/>
      <c r="ET83" s="196"/>
      <c r="EU83" s="196"/>
      <c r="EV83" s="196"/>
      <c r="EW83" s="196"/>
      <c r="EX83" s="196"/>
      <c r="EY83" s="196"/>
      <c r="EZ83" s="196"/>
      <c r="FA83" s="196"/>
      <c r="FB83" s="196"/>
      <c r="FC83" s="196"/>
      <c r="FD83" s="196"/>
      <c r="FE83" s="196"/>
      <c r="FF83" s="196"/>
      <c r="FG83" s="196"/>
      <c r="FH83" s="196"/>
      <c r="FI83" s="196"/>
      <c r="FJ83" s="196"/>
      <c r="FK83" s="196"/>
      <c r="FL83" s="196"/>
      <c r="FM83" s="196"/>
      <c r="FN83" s="196"/>
      <c r="FO83" s="196"/>
      <c r="FP83" s="196"/>
      <c r="FQ83" s="196"/>
      <c r="FR83" s="196"/>
      <c r="FS83" s="196"/>
      <c r="FT83" s="196"/>
      <c r="FU83" s="196"/>
      <c r="FV83" s="196"/>
      <c r="FW83" s="196"/>
      <c r="FX83" s="196"/>
      <c r="FY83" s="196"/>
      <c r="FZ83" s="196"/>
      <c r="GA83" s="196"/>
      <c r="GB83" s="196"/>
      <c r="GC83" s="196"/>
    </row>
    <row r="84" spans="1:185" s="197" customFormat="1" ht="178.5" customHeight="1" x14ac:dyDescent="0.25">
      <c r="A84" s="429" t="s">
        <v>32</v>
      </c>
      <c r="B84" s="434"/>
      <c r="C84" s="397">
        <v>44550</v>
      </c>
      <c r="D84" s="400" t="s">
        <v>33</v>
      </c>
      <c r="E84" s="179" t="s">
        <v>294</v>
      </c>
      <c r="F84" s="179" t="s">
        <v>282</v>
      </c>
      <c r="G84" s="179" t="s">
        <v>283</v>
      </c>
      <c r="H84" s="395" t="s">
        <v>1066</v>
      </c>
      <c r="I84" s="179" t="s">
        <v>83</v>
      </c>
      <c r="J84" s="179"/>
      <c r="K84" s="179" t="s">
        <v>38</v>
      </c>
      <c r="L84" s="175" t="s">
        <v>39</v>
      </c>
      <c r="M84" s="179" t="s">
        <v>287</v>
      </c>
      <c r="N84" s="397">
        <v>44610</v>
      </c>
      <c r="O84" s="397">
        <v>44925</v>
      </c>
      <c r="P84" s="452">
        <f t="shared" ca="1" si="3"/>
        <v>487</v>
      </c>
      <c r="Q84" s="322" t="str">
        <f t="shared" ca="1" si="4"/>
        <v>VENCIDA</v>
      </c>
      <c r="R84" s="179" t="s">
        <v>290</v>
      </c>
      <c r="S84" s="179" t="s">
        <v>42</v>
      </c>
      <c r="T84" s="392">
        <v>2</v>
      </c>
      <c r="U84" s="180"/>
      <c r="V84" s="179"/>
      <c r="W84" s="175" t="s">
        <v>86</v>
      </c>
      <c r="X84" s="281"/>
      <c r="Y84" s="391"/>
      <c r="Z84" s="179"/>
      <c r="AA84" s="175" t="s">
        <v>44</v>
      </c>
      <c r="AB84" s="180"/>
      <c r="AC84" s="181" t="s">
        <v>1478</v>
      </c>
      <c r="AD84" s="453">
        <f t="shared" si="5"/>
        <v>79</v>
      </c>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c r="BT84" s="196"/>
      <c r="BU84" s="196"/>
      <c r="BV84" s="196"/>
      <c r="BW84" s="196"/>
      <c r="BX84" s="196"/>
      <c r="BY84" s="196"/>
      <c r="BZ84" s="196"/>
      <c r="CA84" s="196"/>
      <c r="CB84" s="196"/>
      <c r="CC84" s="196"/>
      <c r="CD84" s="196"/>
      <c r="CE84" s="196"/>
      <c r="CF84" s="196"/>
      <c r="CG84" s="196"/>
      <c r="CH84" s="196"/>
      <c r="CI84" s="196"/>
      <c r="CJ84" s="196"/>
      <c r="CK84" s="196"/>
      <c r="CL84" s="196"/>
      <c r="CM84" s="196"/>
      <c r="CN84" s="196"/>
      <c r="CO84" s="196"/>
      <c r="CP84" s="196"/>
      <c r="CQ84" s="196"/>
      <c r="CR84" s="196"/>
      <c r="CS84" s="196"/>
      <c r="CT84" s="196"/>
      <c r="CU84" s="196"/>
      <c r="CV84" s="196"/>
      <c r="CW84" s="196"/>
      <c r="CX84" s="196"/>
      <c r="CY84" s="196"/>
      <c r="CZ84" s="196"/>
      <c r="DA84" s="196"/>
      <c r="DB84" s="196"/>
      <c r="DC84" s="196"/>
      <c r="DD84" s="196"/>
      <c r="DE84" s="196"/>
      <c r="DF84" s="196"/>
      <c r="DG84" s="196"/>
      <c r="DH84" s="196"/>
      <c r="DI84" s="196"/>
      <c r="DJ84" s="196"/>
      <c r="DK84" s="196"/>
      <c r="DL84" s="196"/>
      <c r="DM84" s="196"/>
      <c r="DN84" s="196"/>
      <c r="DO84" s="196"/>
      <c r="DP84" s="196"/>
      <c r="DQ84" s="196"/>
      <c r="DR84" s="196"/>
      <c r="DS84" s="196"/>
      <c r="DT84" s="196"/>
      <c r="DU84" s="196"/>
      <c r="DV84" s="196"/>
      <c r="DW84" s="196"/>
      <c r="DX84" s="196"/>
      <c r="DY84" s="196"/>
      <c r="DZ84" s="196"/>
      <c r="EA84" s="196"/>
      <c r="EB84" s="196"/>
      <c r="EC84" s="196"/>
      <c r="ED84" s="196"/>
      <c r="EE84" s="196"/>
      <c r="EF84" s="196"/>
      <c r="EG84" s="196"/>
      <c r="EH84" s="196"/>
      <c r="EI84" s="196"/>
      <c r="EJ84" s="196"/>
      <c r="EK84" s="196"/>
      <c r="EL84" s="196"/>
      <c r="EM84" s="196"/>
      <c r="EN84" s="196"/>
      <c r="EO84" s="196"/>
      <c r="EP84" s="196"/>
      <c r="EQ84" s="196"/>
      <c r="ER84" s="196"/>
      <c r="ES84" s="196"/>
      <c r="ET84" s="196"/>
      <c r="EU84" s="196"/>
      <c r="EV84" s="196"/>
      <c r="EW84" s="196"/>
      <c r="EX84" s="196"/>
      <c r="EY84" s="196"/>
      <c r="EZ84" s="196"/>
      <c r="FA84" s="196"/>
      <c r="FB84" s="196"/>
      <c r="FC84" s="196"/>
      <c r="FD84" s="196"/>
      <c r="FE84" s="196"/>
      <c r="FF84" s="196"/>
      <c r="FG84" s="196"/>
      <c r="FH84" s="196"/>
      <c r="FI84" s="196"/>
      <c r="FJ84" s="196"/>
      <c r="FK84" s="196"/>
      <c r="FL84" s="196"/>
      <c r="FM84" s="196"/>
      <c r="FN84" s="196"/>
      <c r="FO84" s="196"/>
      <c r="FP84" s="196"/>
      <c r="FQ84" s="196"/>
      <c r="FR84" s="196"/>
      <c r="FS84" s="196"/>
      <c r="FT84" s="196"/>
      <c r="FU84" s="196"/>
      <c r="FV84" s="196"/>
      <c r="FW84" s="196"/>
      <c r="FX84" s="196"/>
      <c r="FY84" s="196"/>
      <c r="FZ84" s="196"/>
      <c r="GA84" s="196"/>
      <c r="GB84" s="196"/>
      <c r="GC84" s="196"/>
    </row>
    <row r="85" spans="1:185" s="197" customFormat="1" ht="178.5" customHeight="1" x14ac:dyDescent="0.25">
      <c r="A85" s="429" t="s">
        <v>32</v>
      </c>
      <c r="B85" s="434">
        <v>745</v>
      </c>
      <c r="C85" s="397">
        <v>44550</v>
      </c>
      <c r="D85" s="400" t="s">
        <v>33</v>
      </c>
      <c r="E85" s="179" t="s">
        <v>295</v>
      </c>
      <c r="F85" s="179" t="s">
        <v>282</v>
      </c>
      <c r="G85" s="179" t="s">
        <v>283</v>
      </c>
      <c r="H85" s="395" t="s">
        <v>1066</v>
      </c>
      <c r="I85" s="179" t="s">
        <v>83</v>
      </c>
      <c r="J85" s="179"/>
      <c r="K85" s="179" t="s">
        <v>38</v>
      </c>
      <c r="L85" s="179" t="s">
        <v>48</v>
      </c>
      <c r="M85" s="179" t="s">
        <v>284</v>
      </c>
      <c r="N85" s="397">
        <v>44610</v>
      </c>
      <c r="O85" s="397">
        <v>44925</v>
      </c>
      <c r="P85" s="452">
        <f t="shared" ca="1" si="3"/>
        <v>487</v>
      </c>
      <c r="Q85" s="322" t="str">
        <f t="shared" ca="1" si="4"/>
        <v>VENCIDA</v>
      </c>
      <c r="R85" s="179" t="s">
        <v>285</v>
      </c>
      <c r="S85" s="179" t="s">
        <v>42</v>
      </c>
      <c r="T85" s="392">
        <v>1</v>
      </c>
      <c r="U85" s="180"/>
      <c r="V85" s="179"/>
      <c r="W85" s="175" t="s">
        <v>86</v>
      </c>
      <c r="X85" s="281"/>
      <c r="Y85" s="391"/>
      <c r="Z85" s="179"/>
      <c r="AA85" s="175" t="s">
        <v>44</v>
      </c>
      <c r="AB85" s="180"/>
      <c r="AC85" s="181" t="s">
        <v>1478</v>
      </c>
      <c r="AD85" s="453">
        <f t="shared" si="5"/>
        <v>80</v>
      </c>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c r="CA85" s="196"/>
      <c r="CB85" s="196"/>
      <c r="CC85" s="196"/>
      <c r="CD85" s="196"/>
      <c r="CE85" s="196"/>
      <c r="CF85" s="196"/>
      <c r="CG85" s="196"/>
      <c r="CH85" s="196"/>
      <c r="CI85" s="196"/>
      <c r="CJ85" s="196"/>
      <c r="CK85" s="196"/>
      <c r="CL85" s="196"/>
      <c r="CM85" s="196"/>
      <c r="CN85" s="196"/>
      <c r="CO85" s="196"/>
      <c r="CP85" s="196"/>
      <c r="CQ85" s="196"/>
      <c r="CR85" s="196"/>
      <c r="CS85" s="196"/>
      <c r="CT85" s="196"/>
      <c r="CU85" s="196"/>
      <c r="CV85" s="196"/>
      <c r="CW85" s="196"/>
      <c r="CX85" s="196"/>
      <c r="CY85" s="196"/>
      <c r="CZ85" s="196"/>
      <c r="DA85" s="196"/>
      <c r="DB85" s="196"/>
      <c r="DC85" s="196"/>
      <c r="DD85" s="196"/>
      <c r="DE85" s="196"/>
      <c r="DF85" s="196"/>
      <c r="DG85" s="196"/>
      <c r="DH85" s="196"/>
      <c r="DI85" s="196"/>
      <c r="DJ85" s="196"/>
      <c r="DK85" s="196"/>
      <c r="DL85" s="196"/>
      <c r="DM85" s="196"/>
      <c r="DN85" s="196"/>
      <c r="DO85" s="196"/>
      <c r="DP85" s="196"/>
      <c r="DQ85" s="196"/>
      <c r="DR85" s="196"/>
      <c r="DS85" s="196"/>
      <c r="DT85" s="196"/>
      <c r="DU85" s="196"/>
      <c r="DV85" s="196"/>
      <c r="DW85" s="196"/>
      <c r="DX85" s="196"/>
      <c r="DY85" s="196"/>
      <c r="DZ85" s="196"/>
      <c r="EA85" s="196"/>
      <c r="EB85" s="196"/>
      <c r="EC85" s="196"/>
      <c r="ED85" s="196"/>
      <c r="EE85" s="196"/>
      <c r="EF85" s="196"/>
      <c r="EG85" s="196"/>
      <c r="EH85" s="196"/>
      <c r="EI85" s="196"/>
      <c r="EJ85" s="196"/>
      <c r="EK85" s="196"/>
      <c r="EL85" s="196"/>
      <c r="EM85" s="196"/>
      <c r="EN85" s="196"/>
      <c r="EO85" s="196"/>
      <c r="EP85" s="196"/>
      <c r="EQ85" s="196"/>
      <c r="ER85" s="196"/>
      <c r="ES85" s="196"/>
      <c r="ET85" s="196"/>
      <c r="EU85" s="196"/>
      <c r="EV85" s="196"/>
      <c r="EW85" s="196"/>
      <c r="EX85" s="196"/>
      <c r="EY85" s="196"/>
      <c r="EZ85" s="196"/>
      <c r="FA85" s="196"/>
      <c r="FB85" s="196"/>
      <c r="FC85" s="196"/>
      <c r="FD85" s="196"/>
      <c r="FE85" s="196"/>
      <c r="FF85" s="196"/>
      <c r="FG85" s="196"/>
      <c r="FH85" s="196"/>
      <c r="FI85" s="196"/>
      <c r="FJ85" s="196"/>
      <c r="FK85" s="196"/>
      <c r="FL85" s="196"/>
      <c r="FM85" s="196"/>
      <c r="FN85" s="196"/>
      <c r="FO85" s="196"/>
      <c r="FP85" s="196"/>
      <c r="FQ85" s="196"/>
      <c r="FR85" s="196"/>
      <c r="FS85" s="196"/>
      <c r="FT85" s="196"/>
      <c r="FU85" s="196"/>
      <c r="FV85" s="196"/>
      <c r="FW85" s="196"/>
      <c r="FX85" s="196"/>
      <c r="FY85" s="196"/>
      <c r="FZ85" s="196"/>
      <c r="GA85" s="196"/>
      <c r="GB85" s="196"/>
      <c r="GC85" s="196"/>
    </row>
    <row r="86" spans="1:185" s="197" customFormat="1" ht="178.5" customHeight="1" x14ac:dyDescent="0.25">
      <c r="A86" s="429" t="s">
        <v>32</v>
      </c>
      <c r="B86" s="434"/>
      <c r="C86" s="397">
        <v>44550</v>
      </c>
      <c r="D86" s="400" t="s">
        <v>33</v>
      </c>
      <c r="E86" s="179" t="s">
        <v>296</v>
      </c>
      <c r="F86" s="179" t="s">
        <v>282</v>
      </c>
      <c r="G86" s="179" t="s">
        <v>283</v>
      </c>
      <c r="H86" s="395" t="s">
        <v>1066</v>
      </c>
      <c r="I86" s="179" t="s">
        <v>83</v>
      </c>
      <c r="J86" s="179"/>
      <c r="K86" s="179" t="s">
        <v>38</v>
      </c>
      <c r="L86" s="175" t="s">
        <v>39</v>
      </c>
      <c r="M86" s="179" t="s">
        <v>287</v>
      </c>
      <c r="N86" s="397">
        <v>44610</v>
      </c>
      <c r="O86" s="397">
        <v>44925</v>
      </c>
      <c r="P86" s="452">
        <f t="shared" ca="1" si="3"/>
        <v>487</v>
      </c>
      <c r="Q86" s="322" t="str">
        <f t="shared" ca="1" si="4"/>
        <v>VENCIDA</v>
      </c>
      <c r="R86" s="179" t="s">
        <v>290</v>
      </c>
      <c r="S86" s="179" t="s">
        <v>42</v>
      </c>
      <c r="T86" s="392">
        <v>2</v>
      </c>
      <c r="U86" s="180"/>
      <c r="V86" s="179"/>
      <c r="W86" s="175" t="s">
        <v>86</v>
      </c>
      <c r="X86" s="281"/>
      <c r="Y86" s="391"/>
      <c r="Z86" s="179"/>
      <c r="AA86" s="175" t="s">
        <v>44</v>
      </c>
      <c r="AB86" s="180"/>
      <c r="AC86" s="181" t="s">
        <v>1478</v>
      </c>
      <c r="AD86" s="453">
        <f t="shared" si="5"/>
        <v>81</v>
      </c>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c r="BT86" s="196"/>
      <c r="BU86" s="196"/>
      <c r="BV86" s="196"/>
      <c r="BW86" s="196"/>
      <c r="BX86" s="196"/>
      <c r="BY86" s="196"/>
      <c r="BZ86" s="196"/>
      <c r="CA86" s="196"/>
      <c r="CB86" s="196"/>
      <c r="CC86" s="196"/>
      <c r="CD86" s="196"/>
      <c r="CE86" s="196"/>
      <c r="CF86" s="196"/>
      <c r="CG86" s="196"/>
      <c r="CH86" s="196"/>
      <c r="CI86" s="196"/>
      <c r="CJ86" s="196"/>
      <c r="CK86" s="196"/>
      <c r="CL86" s="196"/>
      <c r="CM86" s="196"/>
      <c r="CN86" s="196"/>
      <c r="CO86" s="196"/>
      <c r="CP86" s="196"/>
      <c r="CQ86" s="196"/>
      <c r="CR86" s="196"/>
      <c r="CS86" s="196"/>
      <c r="CT86" s="196"/>
      <c r="CU86" s="196"/>
      <c r="CV86" s="196"/>
      <c r="CW86" s="196"/>
      <c r="CX86" s="196"/>
      <c r="CY86" s="196"/>
      <c r="CZ86" s="196"/>
      <c r="DA86" s="196"/>
      <c r="DB86" s="196"/>
      <c r="DC86" s="196"/>
      <c r="DD86" s="196"/>
      <c r="DE86" s="196"/>
      <c r="DF86" s="196"/>
      <c r="DG86" s="196"/>
      <c r="DH86" s="196"/>
      <c r="DI86" s="196"/>
      <c r="DJ86" s="196"/>
      <c r="DK86" s="196"/>
      <c r="DL86" s="196"/>
      <c r="DM86" s="196"/>
      <c r="DN86" s="196"/>
      <c r="DO86" s="196"/>
      <c r="DP86" s="196"/>
      <c r="DQ86" s="196"/>
      <c r="DR86" s="196"/>
      <c r="DS86" s="196"/>
      <c r="DT86" s="196"/>
      <c r="DU86" s="196"/>
      <c r="DV86" s="196"/>
      <c r="DW86" s="196"/>
      <c r="DX86" s="196"/>
      <c r="DY86" s="196"/>
      <c r="DZ86" s="196"/>
      <c r="EA86" s="196"/>
      <c r="EB86" s="196"/>
      <c r="EC86" s="196"/>
      <c r="ED86" s="196"/>
      <c r="EE86" s="196"/>
      <c r="EF86" s="196"/>
      <c r="EG86" s="196"/>
      <c r="EH86" s="196"/>
      <c r="EI86" s="196"/>
      <c r="EJ86" s="196"/>
      <c r="EK86" s="196"/>
      <c r="EL86" s="196"/>
      <c r="EM86" s="196"/>
      <c r="EN86" s="196"/>
      <c r="EO86" s="196"/>
      <c r="EP86" s="196"/>
      <c r="EQ86" s="196"/>
      <c r="ER86" s="196"/>
      <c r="ES86" s="196"/>
      <c r="ET86" s="196"/>
      <c r="EU86" s="196"/>
      <c r="EV86" s="196"/>
      <c r="EW86" s="196"/>
      <c r="EX86" s="196"/>
      <c r="EY86" s="196"/>
      <c r="EZ86" s="196"/>
      <c r="FA86" s="196"/>
      <c r="FB86" s="196"/>
      <c r="FC86" s="196"/>
      <c r="FD86" s="196"/>
      <c r="FE86" s="196"/>
      <c r="FF86" s="196"/>
      <c r="FG86" s="196"/>
      <c r="FH86" s="196"/>
      <c r="FI86" s="196"/>
      <c r="FJ86" s="196"/>
      <c r="FK86" s="196"/>
      <c r="FL86" s="196"/>
      <c r="FM86" s="196"/>
      <c r="FN86" s="196"/>
      <c r="FO86" s="196"/>
      <c r="FP86" s="196"/>
      <c r="FQ86" s="196"/>
      <c r="FR86" s="196"/>
      <c r="FS86" s="196"/>
      <c r="FT86" s="196"/>
      <c r="FU86" s="196"/>
      <c r="FV86" s="196"/>
      <c r="FW86" s="196"/>
      <c r="FX86" s="196"/>
      <c r="FY86" s="196"/>
      <c r="FZ86" s="196"/>
      <c r="GA86" s="196"/>
      <c r="GB86" s="196"/>
      <c r="GC86" s="196"/>
    </row>
    <row r="87" spans="1:185" ht="178.5" customHeight="1" x14ac:dyDescent="0.25">
      <c r="A87" s="429" t="s">
        <v>32</v>
      </c>
      <c r="B87" s="434">
        <v>746</v>
      </c>
      <c r="C87" s="397">
        <v>44550</v>
      </c>
      <c r="D87" s="400" t="s">
        <v>33</v>
      </c>
      <c r="E87" s="179" t="s">
        <v>297</v>
      </c>
      <c r="F87" s="179" t="s">
        <v>282</v>
      </c>
      <c r="G87" s="179" t="s">
        <v>283</v>
      </c>
      <c r="H87" s="395" t="s">
        <v>1066</v>
      </c>
      <c r="I87" s="179" t="s">
        <v>83</v>
      </c>
      <c r="J87" s="179"/>
      <c r="K87" s="179" t="s">
        <v>38</v>
      </c>
      <c r="L87" s="179" t="s">
        <v>48</v>
      </c>
      <c r="M87" s="179" t="s">
        <v>284</v>
      </c>
      <c r="N87" s="397">
        <v>44610</v>
      </c>
      <c r="O87" s="397">
        <v>44925</v>
      </c>
      <c r="P87" s="452">
        <f t="shared" ca="1" si="3"/>
        <v>487</v>
      </c>
      <c r="Q87" s="322" t="str">
        <f t="shared" ca="1" si="4"/>
        <v>VENCIDA</v>
      </c>
      <c r="R87" s="179" t="s">
        <v>285</v>
      </c>
      <c r="S87" s="179" t="s">
        <v>42</v>
      </c>
      <c r="T87" s="392">
        <v>1</v>
      </c>
      <c r="U87" s="180"/>
      <c r="V87" s="179"/>
      <c r="W87" s="175" t="s">
        <v>86</v>
      </c>
      <c r="X87" s="281"/>
      <c r="Y87" s="391"/>
      <c r="Z87" s="179"/>
      <c r="AA87" s="175" t="s">
        <v>44</v>
      </c>
      <c r="AB87" s="180"/>
      <c r="AC87" s="181" t="s">
        <v>1478</v>
      </c>
      <c r="AD87" s="453">
        <f t="shared" si="5"/>
        <v>82</v>
      </c>
    </row>
    <row r="88" spans="1:185" ht="178.5" customHeight="1" x14ac:dyDescent="0.25">
      <c r="A88" s="429" t="s">
        <v>32</v>
      </c>
      <c r="B88" s="434"/>
      <c r="C88" s="397">
        <v>44550</v>
      </c>
      <c r="D88" s="400" t="s">
        <v>33</v>
      </c>
      <c r="E88" s="179" t="s">
        <v>298</v>
      </c>
      <c r="F88" s="179" t="s">
        <v>282</v>
      </c>
      <c r="G88" s="179" t="s">
        <v>283</v>
      </c>
      <c r="H88" s="395" t="s">
        <v>1066</v>
      </c>
      <c r="I88" s="179" t="s">
        <v>83</v>
      </c>
      <c r="J88" s="179"/>
      <c r="K88" s="179" t="s">
        <v>38</v>
      </c>
      <c r="L88" s="175" t="s">
        <v>39</v>
      </c>
      <c r="M88" s="179" t="s">
        <v>287</v>
      </c>
      <c r="N88" s="397">
        <v>44610</v>
      </c>
      <c r="O88" s="397">
        <v>44925</v>
      </c>
      <c r="P88" s="452">
        <f t="shared" ca="1" si="3"/>
        <v>487</v>
      </c>
      <c r="Q88" s="322" t="str">
        <f t="shared" ca="1" si="4"/>
        <v>VENCIDA</v>
      </c>
      <c r="R88" s="179" t="s">
        <v>290</v>
      </c>
      <c r="S88" s="179" t="s">
        <v>42</v>
      </c>
      <c r="T88" s="392">
        <v>2</v>
      </c>
      <c r="U88" s="180"/>
      <c r="V88" s="179"/>
      <c r="W88" s="175" t="s">
        <v>86</v>
      </c>
      <c r="X88" s="281"/>
      <c r="Y88" s="391"/>
      <c r="Z88" s="179"/>
      <c r="AA88" s="175" t="s">
        <v>44</v>
      </c>
      <c r="AB88" s="180"/>
      <c r="AC88" s="181" t="s">
        <v>1478</v>
      </c>
      <c r="AD88" s="453">
        <f t="shared" si="5"/>
        <v>83</v>
      </c>
    </row>
    <row r="89" spans="1:185" ht="178.5" customHeight="1" x14ac:dyDescent="0.25">
      <c r="A89" s="429" t="s">
        <v>32</v>
      </c>
      <c r="B89" s="434">
        <v>747</v>
      </c>
      <c r="C89" s="397">
        <v>44550</v>
      </c>
      <c r="D89" s="400" t="s">
        <v>33</v>
      </c>
      <c r="E89" s="179" t="s">
        <v>299</v>
      </c>
      <c r="F89" s="179" t="s">
        <v>282</v>
      </c>
      <c r="G89" s="179" t="s">
        <v>283</v>
      </c>
      <c r="H89" s="395" t="s">
        <v>1066</v>
      </c>
      <c r="I89" s="179" t="s">
        <v>83</v>
      </c>
      <c r="J89" s="179"/>
      <c r="K89" s="179" t="s">
        <v>38</v>
      </c>
      <c r="L89" s="179" t="s">
        <v>48</v>
      </c>
      <c r="M89" s="179" t="s">
        <v>284</v>
      </c>
      <c r="N89" s="397">
        <v>44610</v>
      </c>
      <c r="O89" s="397">
        <v>44925</v>
      </c>
      <c r="P89" s="452">
        <f t="shared" ca="1" si="3"/>
        <v>487</v>
      </c>
      <c r="Q89" s="322" t="str">
        <f t="shared" ca="1" si="4"/>
        <v>VENCIDA</v>
      </c>
      <c r="R89" s="179" t="s">
        <v>285</v>
      </c>
      <c r="S89" s="179" t="s">
        <v>42</v>
      </c>
      <c r="T89" s="392">
        <v>1</v>
      </c>
      <c r="U89" s="180"/>
      <c r="V89" s="179"/>
      <c r="W89" s="175" t="s">
        <v>86</v>
      </c>
      <c r="X89" s="281"/>
      <c r="Y89" s="391"/>
      <c r="Z89" s="179"/>
      <c r="AA89" s="175" t="s">
        <v>44</v>
      </c>
      <c r="AB89" s="180"/>
      <c r="AC89" s="181" t="s">
        <v>1478</v>
      </c>
      <c r="AD89" s="453">
        <f t="shared" si="5"/>
        <v>84</v>
      </c>
    </row>
    <row r="90" spans="1:185" ht="178.5" customHeight="1" x14ac:dyDescent="0.25">
      <c r="A90" s="429" t="s">
        <v>32</v>
      </c>
      <c r="B90" s="434"/>
      <c r="C90" s="397">
        <v>44550</v>
      </c>
      <c r="D90" s="400" t="s">
        <v>33</v>
      </c>
      <c r="E90" s="179" t="s">
        <v>300</v>
      </c>
      <c r="F90" s="179" t="s">
        <v>282</v>
      </c>
      <c r="G90" s="179" t="s">
        <v>283</v>
      </c>
      <c r="H90" s="395" t="s">
        <v>1066</v>
      </c>
      <c r="I90" s="179" t="s">
        <v>83</v>
      </c>
      <c r="J90" s="179"/>
      <c r="K90" s="179" t="s">
        <v>38</v>
      </c>
      <c r="L90" s="175" t="s">
        <v>39</v>
      </c>
      <c r="M90" s="179" t="s">
        <v>287</v>
      </c>
      <c r="N90" s="397">
        <v>44610</v>
      </c>
      <c r="O90" s="397">
        <v>44925</v>
      </c>
      <c r="P90" s="452">
        <f t="shared" ca="1" si="3"/>
        <v>487</v>
      </c>
      <c r="Q90" s="322" t="str">
        <f t="shared" ca="1" si="4"/>
        <v>VENCIDA</v>
      </c>
      <c r="R90" s="179" t="s">
        <v>290</v>
      </c>
      <c r="S90" s="179" t="s">
        <v>42</v>
      </c>
      <c r="T90" s="392">
        <v>2</v>
      </c>
      <c r="U90" s="180"/>
      <c r="V90" s="179"/>
      <c r="W90" s="175" t="s">
        <v>86</v>
      </c>
      <c r="X90" s="281"/>
      <c r="Y90" s="391"/>
      <c r="Z90" s="179"/>
      <c r="AA90" s="175" t="s">
        <v>44</v>
      </c>
      <c r="AB90" s="180"/>
      <c r="AC90" s="181" t="s">
        <v>1478</v>
      </c>
      <c r="AD90" s="453">
        <f t="shared" si="5"/>
        <v>85</v>
      </c>
    </row>
    <row r="91" spans="1:185" ht="178.5" customHeight="1" x14ac:dyDescent="0.25">
      <c r="A91" s="429" t="s">
        <v>32</v>
      </c>
      <c r="B91" s="434">
        <v>748</v>
      </c>
      <c r="C91" s="397">
        <v>44550</v>
      </c>
      <c r="D91" s="400" t="s">
        <v>33</v>
      </c>
      <c r="E91" s="179" t="s">
        <v>301</v>
      </c>
      <c r="F91" s="179" t="s">
        <v>282</v>
      </c>
      <c r="G91" s="179" t="s">
        <v>283</v>
      </c>
      <c r="H91" s="395" t="s">
        <v>1066</v>
      </c>
      <c r="I91" s="179" t="s">
        <v>83</v>
      </c>
      <c r="J91" s="179"/>
      <c r="K91" s="179" t="s">
        <v>38</v>
      </c>
      <c r="L91" s="179" t="s">
        <v>48</v>
      </c>
      <c r="M91" s="179" t="s">
        <v>284</v>
      </c>
      <c r="N91" s="397">
        <v>44610</v>
      </c>
      <c r="O91" s="397">
        <v>44925</v>
      </c>
      <c r="P91" s="452">
        <f t="shared" ca="1" si="3"/>
        <v>487</v>
      </c>
      <c r="Q91" s="322" t="str">
        <f t="shared" ca="1" si="4"/>
        <v>VENCIDA</v>
      </c>
      <c r="R91" s="179" t="s">
        <v>285</v>
      </c>
      <c r="S91" s="179" t="s">
        <v>42</v>
      </c>
      <c r="T91" s="392">
        <v>1</v>
      </c>
      <c r="U91" s="180"/>
      <c r="V91" s="179"/>
      <c r="W91" s="175" t="s">
        <v>86</v>
      </c>
      <c r="X91" s="281"/>
      <c r="Y91" s="391"/>
      <c r="Z91" s="179"/>
      <c r="AA91" s="175" t="s">
        <v>44</v>
      </c>
      <c r="AB91" s="180"/>
      <c r="AC91" s="181" t="s">
        <v>1478</v>
      </c>
      <c r="AD91" s="453">
        <f t="shared" si="5"/>
        <v>86</v>
      </c>
    </row>
    <row r="92" spans="1:185" ht="178.5" customHeight="1" x14ac:dyDescent="0.25">
      <c r="A92" s="429" t="s">
        <v>32</v>
      </c>
      <c r="B92" s="434"/>
      <c r="C92" s="397">
        <v>44550</v>
      </c>
      <c r="D92" s="400" t="s">
        <v>33</v>
      </c>
      <c r="E92" s="179" t="s">
        <v>301</v>
      </c>
      <c r="F92" s="179" t="s">
        <v>282</v>
      </c>
      <c r="G92" s="179" t="s">
        <v>283</v>
      </c>
      <c r="H92" s="395" t="s">
        <v>1066</v>
      </c>
      <c r="I92" s="179" t="s">
        <v>83</v>
      </c>
      <c r="J92" s="179"/>
      <c r="K92" s="179" t="s">
        <v>38</v>
      </c>
      <c r="L92" s="175" t="s">
        <v>39</v>
      </c>
      <c r="M92" s="179" t="s">
        <v>287</v>
      </c>
      <c r="N92" s="397">
        <v>44610</v>
      </c>
      <c r="O92" s="397">
        <v>44925</v>
      </c>
      <c r="P92" s="452">
        <f t="shared" ca="1" si="3"/>
        <v>487</v>
      </c>
      <c r="Q92" s="322" t="str">
        <f t="shared" ca="1" si="4"/>
        <v>VENCIDA</v>
      </c>
      <c r="R92" s="179" t="s">
        <v>302</v>
      </c>
      <c r="S92" s="179" t="s">
        <v>42</v>
      </c>
      <c r="T92" s="392">
        <v>2</v>
      </c>
      <c r="U92" s="180"/>
      <c r="V92" s="179"/>
      <c r="W92" s="175" t="s">
        <v>86</v>
      </c>
      <c r="X92" s="281"/>
      <c r="Y92" s="391"/>
      <c r="Z92" s="179"/>
      <c r="AA92" s="175" t="s">
        <v>44</v>
      </c>
      <c r="AB92" s="180"/>
      <c r="AC92" s="181" t="s">
        <v>1478</v>
      </c>
      <c r="AD92" s="453">
        <f t="shared" si="5"/>
        <v>87</v>
      </c>
    </row>
    <row r="93" spans="1:185" ht="178.5" customHeight="1" x14ac:dyDescent="0.25">
      <c r="A93" s="429" t="s">
        <v>32</v>
      </c>
      <c r="B93" s="434">
        <v>749</v>
      </c>
      <c r="C93" s="397">
        <v>44550</v>
      </c>
      <c r="D93" s="400" t="s">
        <v>33</v>
      </c>
      <c r="E93" s="179" t="s">
        <v>303</v>
      </c>
      <c r="F93" s="179" t="s">
        <v>282</v>
      </c>
      <c r="G93" s="179" t="s">
        <v>283</v>
      </c>
      <c r="H93" s="395" t="s">
        <v>1066</v>
      </c>
      <c r="I93" s="179" t="s">
        <v>83</v>
      </c>
      <c r="J93" s="179"/>
      <c r="K93" s="179" t="s">
        <v>38</v>
      </c>
      <c r="L93" s="179" t="s">
        <v>48</v>
      </c>
      <c r="M93" s="179" t="s">
        <v>284</v>
      </c>
      <c r="N93" s="397">
        <v>44610</v>
      </c>
      <c r="O93" s="397">
        <v>44925</v>
      </c>
      <c r="P93" s="452">
        <f t="shared" ca="1" si="3"/>
        <v>487</v>
      </c>
      <c r="Q93" s="322" t="str">
        <f t="shared" ca="1" si="4"/>
        <v>VENCIDA</v>
      </c>
      <c r="R93" s="179" t="s">
        <v>285</v>
      </c>
      <c r="S93" s="179" t="s">
        <v>42</v>
      </c>
      <c r="T93" s="392">
        <v>1</v>
      </c>
      <c r="U93" s="180"/>
      <c r="V93" s="179"/>
      <c r="W93" s="175" t="s">
        <v>86</v>
      </c>
      <c r="X93" s="281"/>
      <c r="Y93" s="391"/>
      <c r="Z93" s="179"/>
      <c r="AA93" s="175" t="s">
        <v>44</v>
      </c>
      <c r="AB93" s="180"/>
      <c r="AC93" s="181" t="s">
        <v>1478</v>
      </c>
      <c r="AD93" s="453">
        <f t="shared" si="5"/>
        <v>88</v>
      </c>
    </row>
    <row r="94" spans="1:185" ht="178.5" customHeight="1" x14ac:dyDescent="0.25">
      <c r="A94" s="429" t="s">
        <v>32</v>
      </c>
      <c r="B94" s="434"/>
      <c r="C94" s="397">
        <v>44550</v>
      </c>
      <c r="D94" s="400" t="s">
        <v>33</v>
      </c>
      <c r="E94" s="179" t="s">
        <v>303</v>
      </c>
      <c r="F94" s="179" t="s">
        <v>282</v>
      </c>
      <c r="G94" s="179" t="s">
        <v>283</v>
      </c>
      <c r="H94" s="395" t="s">
        <v>1066</v>
      </c>
      <c r="I94" s="179" t="s">
        <v>83</v>
      </c>
      <c r="J94" s="179"/>
      <c r="K94" s="179" t="s">
        <v>38</v>
      </c>
      <c r="L94" s="175" t="s">
        <v>39</v>
      </c>
      <c r="M94" s="179" t="s">
        <v>287</v>
      </c>
      <c r="N94" s="397">
        <v>44610</v>
      </c>
      <c r="O94" s="397">
        <v>44925</v>
      </c>
      <c r="P94" s="452">
        <f t="shared" ca="1" si="3"/>
        <v>487</v>
      </c>
      <c r="Q94" s="322" t="str">
        <f t="shared" ca="1" si="4"/>
        <v>VENCIDA</v>
      </c>
      <c r="R94" s="179" t="s">
        <v>290</v>
      </c>
      <c r="S94" s="179" t="s">
        <v>42</v>
      </c>
      <c r="T94" s="392">
        <v>2</v>
      </c>
      <c r="U94" s="180"/>
      <c r="V94" s="179"/>
      <c r="W94" s="175" t="s">
        <v>86</v>
      </c>
      <c r="X94" s="281"/>
      <c r="Y94" s="391"/>
      <c r="Z94" s="179"/>
      <c r="AA94" s="175" t="s">
        <v>44</v>
      </c>
      <c r="AB94" s="180"/>
      <c r="AC94" s="181" t="s">
        <v>1478</v>
      </c>
      <c r="AD94" s="453">
        <f t="shared" si="5"/>
        <v>89</v>
      </c>
    </row>
    <row r="95" spans="1:185" ht="178.5" customHeight="1" x14ac:dyDescent="0.25">
      <c r="A95" s="429" t="s">
        <v>32</v>
      </c>
      <c r="B95" s="434">
        <v>750</v>
      </c>
      <c r="C95" s="397">
        <v>44550</v>
      </c>
      <c r="D95" s="400" t="s">
        <v>33</v>
      </c>
      <c r="E95" s="179" t="s">
        <v>304</v>
      </c>
      <c r="F95" s="179" t="s">
        <v>282</v>
      </c>
      <c r="G95" s="179" t="s">
        <v>283</v>
      </c>
      <c r="H95" s="395" t="s">
        <v>1066</v>
      </c>
      <c r="I95" s="179" t="s">
        <v>83</v>
      </c>
      <c r="J95" s="179"/>
      <c r="K95" s="179" t="s">
        <v>38</v>
      </c>
      <c r="L95" s="179" t="s">
        <v>48</v>
      </c>
      <c r="M95" s="179" t="s">
        <v>284</v>
      </c>
      <c r="N95" s="397">
        <v>44610</v>
      </c>
      <c r="O95" s="397">
        <v>44925</v>
      </c>
      <c r="P95" s="452">
        <f t="shared" ca="1" si="3"/>
        <v>487</v>
      </c>
      <c r="Q95" s="322" t="str">
        <f t="shared" ca="1" si="4"/>
        <v>VENCIDA</v>
      </c>
      <c r="R95" s="179" t="s">
        <v>285</v>
      </c>
      <c r="S95" s="179" t="s">
        <v>42</v>
      </c>
      <c r="T95" s="392">
        <v>1</v>
      </c>
      <c r="U95" s="180"/>
      <c r="V95" s="179"/>
      <c r="W95" s="175" t="s">
        <v>86</v>
      </c>
      <c r="X95" s="281"/>
      <c r="Y95" s="391"/>
      <c r="Z95" s="179"/>
      <c r="AA95" s="175" t="s">
        <v>44</v>
      </c>
      <c r="AB95" s="180"/>
      <c r="AC95" s="181" t="s">
        <v>1478</v>
      </c>
      <c r="AD95" s="453">
        <f t="shared" si="5"/>
        <v>90</v>
      </c>
    </row>
    <row r="96" spans="1:185" ht="178.5" customHeight="1" x14ac:dyDescent="0.25">
      <c r="A96" s="429" t="s">
        <v>32</v>
      </c>
      <c r="B96" s="434"/>
      <c r="C96" s="397">
        <v>44550</v>
      </c>
      <c r="D96" s="400" t="s">
        <v>33</v>
      </c>
      <c r="E96" s="179" t="s">
        <v>304</v>
      </c>
      <c r="F96" s="179" t="s">
        <v>282</v>
      </c>
      <c r="G96" s="179" t="s">
        <v>283</v>
      </c>
      <c r="H96" s="395" t="s">
        <v>1066</v>
      </c>
      <c r="I96" s="179" t="s">
        <v>83</v>
      </c>
      <c r="J96" s="179"/>
      <c r="K96" s="179" t="s">
        <v>38</v>
      </c>
      <c r="L96" s="175" t="s">
        <v>39</v>
      </c>
      <c r="M96" s="179" t="s">
        <v>287</v>
      </c>
      <c r="N96" s="397">
        <v>44610</v>
      </c>
      <c r="O96" s="397">
        <v>44925</v>
      </c>
      <c r="P96" s="452">
        <f t="shared" ca="1" si="3"/>
        <v>487</v>
      </c>
      <c r="Q96" s="322" t="str">
        <f t="shared" ca="1" si="4"/>
        <v>VENCIDA</v>
      </c>
      <c r="R96" s="179" t="s">
        <v>290</v>
      </c>
      <c r="S96" s="179" t="s">
        <v>42</v>
      </c>
      <c r="T96" s="392">
        <v>2</v>
      </c>
      <c r="U96" s="180"/>
      <c r="V96" s="179"/>
      <c r="W96" s="175" t="s">
        <v>86</v>
      </c>
      <c r="X96" s="281"/>
      <c r="Y96" s="391"/>
      <c r="Z96" s="179"/>
      <c r="AA96" s="175" t="s">
        <v>44</v>
      </c>
      <c r="AB96" s="180"/>
      <c r="AC96" s="181" t="s">
        <v>1478</v>
      </c>
      <c r="AD96" s="453">
        <f t="shared" si="5"/>
        <v>91</v>
      </c>
    </row>
    <row r="97" spans="1:185" ht="178.5" customHeight="1" x14ac:dyDescent="0.25">
      <c r="A97" s="429" t="s">
        <v>245</v>
      </c>
      <c r="B97" s="434"/>
      <c r="C97" s="397">
        <v>44608</v>
      </c>
      <c r="D97" s="400" t="s">
        <v>106</v>
      </c>
      <c r="E97" s="179" t="s">
        <v>305</v>
      </c>
      <c r="F97" s="179" t="s">
        <v>306</v>
      </c>
      <c r="G97" s="175" t="s">
        <v>55</v>
      </c>
      <c r="H97" s="395" t="s">
        <v>1119</v>
      </c>
      <c r="I97" s="179" t="s">
        <v>56</v>
      </c>
      <c r="J97" s="179"/>
      <c r="K97" s="179" t="s">
        <v>38</v>
      </c>
      <c r="L97" s="175" t="s">
        <v>109</v>
      </c>
      <c r="M97" s="179" t="s">
        <v>307</v>
      </c>
      <c r="N97" s="397">
        <v>44696</v>
      </c>
      <c r="O97" s="397">
        <v>44895</v>
      </c>
      <c r="P97" s="452">
        <f t="shared" ca="1" si="3"/>
        <v>517</v>
      </c>
      <c r="Q97" s="322" t="str">
        <f t="shared" ca="1" si="4"/>
        <v>VENCIDA</v>
      </c>
      <c r="R97" s="179" t="s">
        <v>308</v>
      </c>
      <c r="S97" s="179" t="s">
        <v>42</v>
      </c>
      <c r="T97" s="392">
        <v>2</v>
      </c>
      <c r="U97" s="180"/>
      <c r="V97" s="179"/>
      <c r="W97" s="175" t="s">
        <v>51</v>
      </c>
      <c r="X97" s="281"/>
      <c r="Y97" s="391"/>
      <c r="Z97" s="179"/>
      <c r="AA97" s="175" t="s">
        <v>44</v>
      </c>
      <c r="AB97" s="180"/>
      <c r="AC97" s="181" t="s">
        <v>1167</v>
      </c>
      <c r="AD97" s="453">
        <f t="shared" si="5"/>
        <v>92</v>
      </c>
    </row>
    <row r="98" spans="1:185" ht="178.5" customHeight="1" x14ac:dyDescent="0.25">
      <c r="A98" s="429" t="s">
        <v>245</v>
      </c>
      <c r="B98" s="434"/>
      <c r="C98" s="397">
        <v>44608</v>
      </c>
      <c r="D98" s="400" t="s">
        <v>106</v>
      </c>
      <c r="E98" s="179" t="s">
        <v>309</v>
      </c>
      <c r="F98" s="179" t="s">
        <v>306</v>
      </c>
      <c r="G98" s="175" t="s">
        <v>55</v>
      </c>
      <c r="H98" s="395" t="s">
        <v>1119</v>
      </c>
      <c r="I98" s="179" t="s">
        <v>56</v>
      </c>
      <c r="J98" s="179"/>
      <c r="K98" s="179" t="s">
        <v>38</v>
      </c>
      <c r="L98" s="175" t="s">
        <v>109</v>
      </c>
      <c r="M98" s="179" t="s">
        <v>307</v>
      </c>
      <c r="N98" s="397">
        <v>44696</v>
      </c>
      <c r="O98" s="397">
        <v>44895</v>
      </c>
      <c r="P98" s="452">
        <f t="shared" ca="1" si="3"/>
        <v>517</v>
      </c>
      <c r="Q98" s="322" t="str">
        <f t="shared" ca="1" si="4"/>
        <v>VENCIDA</v>
      </c>
      <c r="R98" s="179" t="s">
        <v>308</v>
      </c>
      <c r="S98" s="179" t="s">
        <v>42</v>
      </c>
      <c r="T98" s="392">
        <v>2</v>
      </c>
      <c r="U98" s="180"/>
      <c r="V98" s="179"/>
      <c r="W98" s="175" t="s">
        <v>51</v>
      </c>
      <c r="X98" s="281"/>
      <c r="Y98" s="391"/>
      <c r="Z98" s="179"/>
      <c r="AA98" s="175" t="s">
        <v>44</v>
      </c>
      <c r="AB98" s="180"/>
      <c r="AC98" s="181" t="s">
        <v>1168</v>
      </c>
      <c r="AD98" s="453">
        <f t="shared" si="5"/>
        <v>93</v>
      </c>
    </row>
    <row r="99" spans="1:185" ht="178.5" customHeight="1" x14ac:dyDescent="0.25">
      <c r="A99" s="429" t="s">
        <v>32</v>
      </c>
      <c r="B99" s="434">
        <v>797</v>
      </c>
      <c r="C99" s="397">
        <v>44462</v>
      </c>
      <c r="D99" s="400" t="s">
        <v>33</v>
      </c>
      <c r="E99" s="179" t="s">
        <v>311</v>
      </c>
      <c r="F99" s="179" t="s">
        <v>312</v>
      </c>
      <c r="G99" s="179" t="s">
        <v>279</v>
      </c>
      <c r="H99" s="395" t="s">
        <v>1094</v>
      </c>
      <c r="I99" s="179" t="s">
        <v>151</v>
      </c>
      <c r="J99" s="179"/>
      <c r="K99" s="179" t="s">
        <v>38</v>
      </c>
      <c r="L99" s="175" t="s">
        <v>39</v>
      </c>
      <c r="M99" s="179" t="s">
        <v>313</v>
      </c>
      <c r="N99" s="397">
        <v>44706</v>
      </c>
      <c r="O99" s="397">
        <v>45187</v>
      </c>
      <c r="P99" s="452">
        <f t="shared" ca="1" si="3"/>
        <v>225</v>
      </c>
      <c r="Q99" s="322" t="str">
        <f t="shared" ca="1" si="4"/>
        <v>VENCIDA</v>
      </c>
      <c r="R99" s="179" t="s">
        <v>314</v>
      </c>
      <c r="S99" s="179" t="s">
        <v>74</v>
      </c>
      <c r="T99" s="392">
        <v>100</v>
      </c>
      <c r="U99" s="180"/>
      <c r="V99" s="179"/>
      <c r="W99" s="175" t="s">
        <v>990</v>
      </c>
      <c r="X99" s="281"/>
      <c r="Y99" s="391"/>
      <c r="Z99" s="179"/>
      <c r="AA99" s="175" t="s">
        <v>44</v>
      </c>
      <c r="AB99" s="180"/>
      <c r="AC99" s="447" t="s">
        <v>1408</v>
      </c>
      <c r="AD99" s="453">
        <f t="shared" si="5"/>
        <v>94</v>
      </c>
    </row>
    <row r="100" spans="1:185" ht="178.5" customHeight="1" x14ac:dyDescent="0.25">
      <c r="A100" s="429" t="s">
        <v>32</v>
      </c>
      <c r="B100" s="434">
        <v>835</v>
      </c>
      <c r="C100" s="397">
        <v>44631</v>
      </c>
      <c r="D100" s="400" t="s">
        <v>33</v>
      </c>
      <c r="E100" s="179" t="s">
        <v>1035</v>
      </c>
      <c r="F100" s="179" t="s">
        <v>1036</v>
      </c>
      <c r="G100" s="179" t="s">
        <v>36</v>
      </c>
      <c r="H100" s="395" t="s">
        <v>1066</v>
      </c>
      <c r="I100" s="179" t="s">
        <v>315</v>
      </c>
      <c r="J100" s="179"/>
      <c r="K100" s="179" t="s">
        <v>38</v>
      </c>
      <c r="L100" s="175" t="s">
        <v>39</v>
      </c>
      <c r="M100" s="179" t="s">
        <v>1037</v>
      </c>
      <c r="N100" s="397">
        <v>44682</v>
      </c>
      <c r="O100" s="397">
        <v>44895</v>
      </c>
      <c r="P100" s="452" t="str">
        <f t="shared" ca="1" si="3"/>
        <v>CERRADA</v>
      </c>
      <c r="Q100" s="322" t="str">
        <f t="shared" ca="1" si="4"/>
        <v>CERRADA</v>
      </c>
      <c r="R100" s="179" t="s">
        <v>1038</v>
      </c>
      <c r="S100" s="179" t="s">
        <v>42</v>
      </c>
      <c r="T100" s="392">
        <v>1</v>
      </c>
      <c r="U100" s="180"/>
      <c r="V100" s="179"/>
      <c r="W100" s="179" t="s">
        <v>43</v>
      </c>
      <c r="X100" s="281"/>
      <c r="Y100" s="391"/>
      <c r="Z100" s="179"/>
      <c r="AA100" s="175" t="s">
        <v>1376</v>
      </c>
      <c r="AB100" s="180">
        <v>45252</v>
      </c>
      <c r="AC100" s="177" t="s">
        <v>1492</v>
      </c>
      <c r="AD100" s="453">
        <f t="shared" si="5"/>
        <v>95</v>
      </c>
    </row>
    <row r="101" spans="1:185" ht="178.5" customHeight="1" x14ac:dyDescent="0.25">
      <c r="A101" s="429" t="s">
        <v>32</v>
      </c>
      <c r="B101" s="434">
        <v>836</v>
      </c>
      <c r="C101" s="397">
        <v>44704</v>
      </c>
      <c r="D101" s="400" t="s">
        <v>33</v>
      </c>
      <c r="E101" s="179" t="s">
        <v>537</v>
      </c>
      <c r="F101" s="179" t="s">
        <v>538</v>
      </c>
      <c r="G101" s="175" t="s">
        <v>107</v>
      </c>
      <c r="H101" s="395" t="s">
        <v>1066</v>
      </c>
      <c r="I101" s="179" t="s">
        <v>108</v>
      </c>
      <c r="J101" s="179"/>
      <c r="K101" s="179" t="s">
        <v>38</v>
      </c>
      <c r="L101" s="175" t="s">
        <v>39</v>
      </c>
      <c r="M101" s="179" t="s">
        <v>539</v>
      </c>
      <c r="N101" s="397">
        <v>44743</v>
      </c>
      <c r="O101" s="397">
        <v>45078</v>
      </c>
      <c r="P101" s="452">
        <f t="shared" ca="1" si="3"/>
        <v>334</v>
      </c>
      <c r="Q101" s="322" t="str">
        <f t="shared" ca="1" si="4"/>
        <v>VENCIDA</v>
      </c>
      <c r="R101" s="179" t="s">
        <v>540</v>
      </c>
      <c r="S101" s="179" t="s">
        <v>42</v>
      </c>
      <c r="T101" s="392">
        <v>1</v>
      </c>
      <c r="U101" s="180"/>
      <c r="V101" s="179"/>
      <c r="W101" s="175" t="s">
        <v>51</v>
      </c>
      <c r="X101" s="281"/>
      <c r="Y101" s="391"/>
      <c r="Z101" s="179"/>
      <c r="AA101" s="175" t="s">
        <v>44</v>
      </c>
      <c r="AB101" s="180"/>
      <c r="AC101" s="177" t="s">
        <v>1493</v>
      </c>
      <c r="AD101" s="453">
        <f t="shared" si="5"/>
        <v>96</v>
      </c>
    </row>
    <row r="102" spans="1:185" ht="178.5" customHeight="1" x14ac:dyDescent="0.25">
      <c r="A102" s="429" t="s">
        <v>32</v>
      </c>
      <c r="B102" s="434"/>
      <c r="C102" s="397">
        <v>44721</v>
      </c>
      <c r="D102" s="400" t="s">
        <v>33</v>
      </c>
      <c r="E102" s="179" t="s">
        <v>542</v>
      </c>
      <c r="F102" s="179" t="s">
        <v>543</v>
      </c>
      <c r="G102" s="179" t="s">
        <v>544</v>
      </c>
      <c r="H102" s="395" t="s">
        <v>1066</v>
      </c>
      <c r="I102" s="179" t="s">
        <v>545</v>
      </c>
      <c r="J102" s="179"/>
      <c r="K102" s="179" t="s">
        <v>38</v>
      </c>
      <c r="L102" s="175" t="s">
        <v>39</v>
      </c>
      <c r="M102" s="179" t="s">
        <v>546</v>
      </c>
      <c r="N102" s="397">
        <v>44754</v>
      </c>
      <c r="O102" s="397">
        <v>45626</v>
      </c>
      <c r="P102" s="452">
        <f t="shared" ca="1" si="3"/>
        <v>-214</v>
      </c>
      <c r="Q102" s="322" t="str">
        <f t="shared" ca="1" si="4"/>
        <v>A TIEMPO</v>
      </c>
      <c r="R102" s="179" t="s">
        <v>547</v>
      </c>
      <c r="S102" s="179" t="s">
        <v>74</v>
      </c>
      <c r="T102" s="392">
        <v>1</v>
      </c>
      <c r="U102" s="180"/>
      <c r="V102" s="179"/>
      <c r="W102" s="175" t="s">
        <v>86</v>
      </c>
      <c r="X102" s="281"/>
      <c r="Y102" s="391"/>
      <c r="Z102" s="179"/>
      <c r="AA102" s="175" t="s">
        <v>44</v>
      </c>
      <c r="AB102" s="180"/>
      <c r="AC102" s="177" t="s">
        <v>1494</v>
      </c>
      <c r="AD102" s="453">
        <f t="shared" si="5"/>
        <v>97</v>
      </c>
    </row>
    <row r="103" spans="1:185" ht="178.5" customHeight="1" x14ac:dyDescent="0.25">
      <c r="A103" s="429" t="s">
        <v>32</v>
      </c>
      <c r="B103" s="434"/>
      <c r="C103" s="397">
        <v>44721</v>
      </c>
      <c r="D103" s="400" t="s">
        <v>33</v>
      </c>
      <c r="E103" s="179" t="s">
        <v>548</v>
      </c>
      <c r="F103" s="179" t="s">
        <v>549</v>
      </c>
      <c r="G103" s="179" t="s">
        <v>544</v>
      </c>
      <c r="H103" s="395" t="s">
        <v>1066</v>
      </c>
      <c r="I103" s="179" t="s">
        <v>545</v>
      </c>
      <c r="J103" s="179"/>
      <c r="K103" s="179" t="s">
        <v>38</v>
      </c>
      <c r="L103" s="175" t="s">
        <v>39</v>
      </c>
      <c r="M103" s="179" t="s">
        <v>550</v>
      </c>
      <c r="N103" s="397">
        <v>44754</v>
      </c>
      <c r="O103" s="397">
        <v>45626</v>
      </c>
      <c r="P103" s="452">
        <f t="shared" ca="1" si="3"/>
        <v>-214</v>
      </c>
      <c r="Q103" s="322" t="str">
        <f t="shared" ca="1" si="4"/>
        <v>A TIEMPO</v>
      </c>
      <c r="R103" s="179" t="s">
        <v>551</v>
      </c>
      <c r="S103" s="179" t="s">
        <v>74</v>
      </c>
      <c r="T103" s="392">
        <v>1</v>
      </c>
      <c r="U103" s="180"/>
      <c r="V103" s="179"/>
      <c r="W103" s="175" t="s">
        <v>86</v>
      </c>
      <c r="X103" s="281"/>
      <c r="Y103" s="391"/>
      <c r="Z103" s="179"/>
      <c r="AA103" s="175" t="s">
        <v>44</v>
      </c>
      <c r="AB103" s="180"/>
      <c r="AC103" s="177" t="s">
        <v>1495</v>
      </c>
      <c r="AD103" s="453">
        <f t="shared" si="5"/>
        <v>98</v>
      </c>
    </row>
    <row r="104" spans="1:185" ht="178.5" customHeight="1" x14ac:dyDescent="0.25">
      <c r="A104" s="429" t="s">
        <v>32</v>
      </c>
      <c r="B104" s="434">
        <v>856</v>
      </c>
      <c r="C104" s="397">
        <v>44461</v>
      </c>
      <c r="D104" s="400" t="s">
        <v>106</v>
      </c>
      <c r="E104" s="179" t="s">
        <v>318</v>
      </c>
      <c r="F104" s="179"/>
      <c r="G104" s="179" t="s">
        <v>279</v>
      </c>
      <c r="H104" s="395" t="s">
        <v>1119</v>
      </c>
      <c r="I104" s="179" t="s">
        <v>56</v>
      </c>
      <c r="J104" s="179" t="s">
        <v>38</v>
      </c>
      <c r="K104" s="179"/>
      <c r="L104" s="175" t="s">
        <v>109</v>
      </c>
      <c r="M104" s="179" t="s">
        <v>319</v>
      </c>
      <c r="N104" s="397">
        <v>44743</v>
      </c>
      <c r="O104" s="397">
        <v>44985</v>
      </c>
      <c r="P104" s="452">
        <f t="shared" ca="1" si="3"/>
        <v>427</v>
      </c>
      <c r="Q104" s="322" t="str">
        <f t="shared" ca="1" si="4"/>
        <v>VENCIDA</v>
      </c>
      <c r="R104" s="179" t="s">
        <v>320</v>
      </c>
      <c r="S104" s="179" t="s">
        <v>42</v>
      </c>
      <c r="T104" s="392">
        <v>8</v>
      </c>
      <c r="U104" s="180"/>
      <c r="V104" s="179"/>
      <c r="W104" s="175" t="s">
        <v>51</v>
      </c>
      <c r="X104" s="281"/>
      <c r="Y104" s="391"/>
      <c r="Z104" s="179"/>
      <c r="AA104" s="175" t="s">
        <v>44</v>
      </c>
      <c r="AB104" s="180"/>
      <c r="AC104" s="181" t="s">
        <v>1409</v>
      </c>
      <c r="AD104" s="453">
        <f t="shared" si="5"/>
        <v>99</v>
      </c>
    </row>
    <row r="105" spans="1:185" ht="178.5" customHeight="1" x14ac:dyDescent="0.25">
      <c r="A105" s="429" t="s">
        <v>32</v>
      </c>
      <c r="B105" s="434"/>
      <c r="C105" s="397">
        <v>44461</v>
      </c>
      <c r="D105" s="400" t="s">
        <v>106</v>
      </c>
      <c r="E105" s="179" t="s">
        <v>318</v>
      </c>
      <c r="F105" s="179"/>
      <c r="G105" s="179" t="s">
        <v>279</v>
      </c>
      <c r="H105" s="395" t="s">
        <v>1119</v>
      </c>
      <c r="I105" s="179" t="s">
        <v>56</v>
      </c>
      <c r="J105" s="179" t="s">
        <v>38</v>
      </c>
      <c r="K105" s="179"/>
      <c r="L105" s="175" t="s">
        <v>109</v>
      </c>
      <c r="M105" s="179" t="s">
        <v>321</v>
      </c>
      <c r="N105" s="397">
        <v>44743</v>
      </c>
      <c r="O105" s="397">
        <v>44985</v>
      </c>
      <c r="P105" s="452">
        <f t="shared" ca="1" si="3"/>
        <v>427</v>
      </c>
      <c r="Q105" s="322" t="str">
        <f t="shared" ca="1" si="4"/>
        <v>VENCIDA</v>
      </c>
      <c r="R105" s="179" t="s">
        <v>322</v>
      </c>
      <c r="S105" s="179" t="s">
        <v>74</v>
      </c>
      <c r="T105" s="392">
        <v>1</v>
      </c>
      <c r="U105" s="180"/>
      <c r="V105" s="179"/>
      <c r="W105" s="175" t="s">
        <v>51</v>
      </c>
      <c r="X105" s="281"/>
      <c r="Y105" s="391"/>
      <c r="Z105" s="179"/>
      <c r="AA105" s="175" t="s">
        <v>44</v>
      </c>
      <c r="AB105" s="180"/>
      <c r="AC105" s="181" t="s">
        <v>1409</v>
      </c>
      <c r="AD105" s="453">
        <f t="shared" si="5"/>
        <v>100</v>
      </c>
    </row>
    <row r="106" spans="1:185" s="197" customFormat="1" ht="178.5" customHeight="1" x14ac:dyDescent="0.25">
      <c r="A106" s="429" t="s">
        <v>32</v>
      </c>
      <c r="B106" s="434">
        <v>857</v>
      </c>
      <c r="C106" s="397">
        <v>44461</v>
      </c>
      <c r="D106" s="400" t="s">
        <v>33</v>
      </c>
      <c r="E106" s="179" t="s">
        <v>323</v>
      </c>
      <c r="F106" s="179" t="s">
        <v>324</v>
      </c>
      <c r="G106" s="179" t="s">
        <v>279</v>
      </c>
      <c r="H106" s="395" t="s">
        <v>1119</v>
      </c>
      <c r="I106" s="179" t="s">
        <v>56</v>
      </c>
      <c r="J106" s="179" t="s">
        <v>38</v>
      </c>
      <c r="K106" s="179"/>
      <c r="L106" s="179" t="s">
        <v>48</v>
      </c>
      <c r="M106" s="179" t="s">
        <v>325</v>
      </c>
      <c r="N106" s="397">
        <v>44743</v>
      </c>
      <c r="O106" s="397">
        <v>45000</v>
      </c>
      <c r="P106" s="452">
        <f t="shared" ca="1" si="3"/>
        <v>412</v>
      </c>
      <c r="Q106" s="322" t="str">
        <f t="shared" ca="1" si="4"/>
        <v>VENCIDA</v>
      </c>
      <c r="R106" s="179" t="s">
        <v>326</v>
      </c>
      <c r="S106" s="179" t="s">
        <v>42</v>
      </c>
      <c r="T106" s="392">
        <v>1</v>
      </c>
      <c r="U106" s="180">
        <v>44837</v>
      </c>
      <c r="V106" s="179" t="s">
        <v>327</v>
      </c>
      <c r="W106" s="175" t="s">
        <v>51</v>
      </c>
      <c r="X106" s="281"/>
      <c r="Y106" s="391"/>
      <c r="Z106" s="179"/>
      <c r="AA106" s="175" t="s">
        <v>44</v>
      </c>
      <c r="AB106" s="180"/>
      <c r="AC106" s="181" t="s">
        <v>1410</v>
      </c>
      <c r="AD106" s="453">
        <f t="shared" si="5"/>
        <v>101</v>
      </c>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c r="BT106" s="196"/>
      <c r="BU106" s="196"/>
      <c r="BV106" s="196"/>
      <c r="BW106" s="196"/>
      <c r="BX106" s="196"/>
      <c r="BY106" s="196"/>
      <c r="BZ106" s="196"/>
      <c r="CA106" s="196"/>
      <c r="CB106" s="196"/>
      <c r="CC106" s="196"/>
      <c r="CD106" s="196"/>
      <c r="CE106" s="196"/>
      <c r="CF106" s="196"/>
      <c r="CG106" s="196"/>
      <c r="CH106" s="196"/>
      <c r="CI106" s="196"/>
      <c r="CJ106" s="196"/>
      <c r="CK106" s="196"/>
      <c r="CL106" s="196"/>
      <c r="CM106" s="196"/>
      <c r="CN106" s="196"/>
      <c r="CO106" s="196"/>
      <c r="CP106" s="196"/>
      <c r="CQ106" s="196"/>
      <c r="CR106" s="196"/>
      <c r="CS106" s="196"/>
      <c r="CT106" s="196"/>
      <c r="CU106" s="196"/>
      <c r="CV106" s="196"/>
      <c r="CW106" s="196"/>
      <c r="CX106" s="196"/>
      <c r="CY106" s="196"/>
      <c r="CZ106" s="196"/>
      <c r="DA106" s="196"/>
      <c r="DB106" s="196"/>
      <c r="DC106" s="196"/>
      <c r="DD106" s="196"/>
      <c r="DE106" s="196"/>
      <c r="DF106" s="196"/>
      <c r="DG106" s="196"/>
      <c r="DH106" s="196"/>
      <c r="DI106" s="196"/>
      <c r="DJ106" s="196"/>
      <c r="DK106" s="196"/>
      <c r="DL106" s="196"/>
      <c r="DM106" s="196"/>
      <c r="DN106" s="196"/>
      <c r="DO106" s="196"/>
      <c r="DP106" s="196"/>
      <c r="DQ106" s="196"/>
      <c r="DR106" s="196"/>
      <c r="DS106" s="196"/>
      <c r="DT106" s="196"/>
      <c r="DU106" s="196"/>
      <c r="DV106" s="196"/>
      <c r="DW106" s="196"/>
      <c r="DX106" s="196"/>
      <c r="DY106" s="196"/>
      <c r="DZ106" s="196"/>
      <c r="EA106" s="196"/>
      <c r="EB106" s="196"/>
      <c r="EC106" s="196"/>
      <c r="ED106" s="196"/>
      <c r="EE106" s="196"/>
      <c r="EF106" s="196"/>
      <c r="EG106" s="196"/>
      <c r="EH106" s="196"/>
      <c r="EI106" s="196"/>
      <c r="EJ106" s="196"/>
      <c r="EK106" s="196"/>
      <c r="EL106" s="196"/>
      <c r="EM106" s="196"/>
      <c r="EN106" s="196"/>
      <c r="EO106" s="196"/>
      <c r="EP106" s="196"/>
      <c r="EQ106" s="196"/>
      <c r="ER106" s="196"/>
      <c r="ES106" s="196"/>
      <c r="ET106" s="196"/>
      <c r="EU106" s="196"/>
      <c r="EV106" s="196"/>
      <c r="EW106" s="196"/>
      <c r="EX106" s="196"/>
      <c r="EY106" s="196"/>
      <c r="EZ106" s="196"/>
      <c r="FA106" s="196"/>
      <c r="FB106" s="196"/>
      <c r="FC106" s="196"/>
      <c r="FD106" s="196"/>
      <c r="FE106" s="196"/>
      <c r="FF106" s="196"/>
      <c r="FG106" s="196"/>
      <c r="FH106" s="196"/>
      <c r="FI106" s="196"/>
      <c r="FJ106" s="196"/>
      <c r="FK106" s="196"/>
      <c r="FL106" s="196"/>
      <c r="FM106" s="196"/>
      <c r="FN106" s="196"/>
      <c r="FO106" s="196"/>
      <c r="FP106" s="196"/>
      <c r="FQ106" s="196"/>
      <c r="FR106" s="196"/>
      <c r="FS106" s="196"/>
      <c r="FT106" s="196"/>
      <c r="FU106" s="196"/>
      <c r="FV106" s="196"/>
      <c r="FW106" s="196"/>
      <c r="FX106" s="196"/>
      <c r="FY106" s="196"/>
      <c r="FZ106" s="196"/>
      <c r="GA106" s="196"/>
      <c r="GB106" s="196"/>
      <c r="GC106" s="196"/>
    </row>
    <row r="107" spans="1:185" s="197" customFormat="1" ht="178.5" customHeight="1" x14ac:dyDescent="0.25">
      <c r="A107" s="429" t="s">
        <v>32</v>
      </c>
      <c r="B107" s="434"/>
      <c r="C107" s="397">
        <v>44461</v>
      </c>
      <c r="D107" s="400" t="s">
        <v>33</v>
      </c>
      <c r="E107" s="179" t="s">
        <v>323</v>
      </c>
      <c r="F107" s="179" t="s">
        <v>324</v>
      </c>
      <c r="G107" s="179" t="s">
        <v>279</v>
      </c>
      <c r="H107" s="395" t="s">
        <v>1119</v>
      </c>
      <c r="I107" s="179" t="s">
        <v>56</v>
      </c>
      <c r="J107" s="179" t="s">
        <v>38</v>
      </c>
      <c r="K107" s="179"/>
      <c r="L107" s="175" t="s">
        <v>39</v>
      </c>
      <c r="M107" s="179" t="s">
        <v>321</v>
      </c>
      <c r="N107" s="403">
        <v>44743</v>
      </c>
      <c r="O107" s="397">
        <v>44985</v>
      </c>
      <c r="P107" s="452">
        <f t="shared" ca="1" si="3"/>
        <v>427</v>
      </c>
      <c r="Q107" s="322" t="str">
        <f t="shared" ca="1" si="4"/>
        <v>VENCIDA</v>
      </c>
      <c r="R107" s="179" t="s">
        <v>322</v>
      </c>
      <c r="S107" s="179" t="s">
        <v>74</v>
      </c>
      <c r="T107" s="392">
        <v>1</v>
      </c>
      <c r="U107" s="180"/>
      <c r="V107" s="179"/>
      <c r="W107" s="175" t="s">
        <v>51</v>
      </c>
      <c r="X107" s="281"/>
      <c r="Y107" s="391"/>
      <c r="Z107" s="179"/>
      <c r="AA107" s="175" t="s">
        <v>44</v>
      </c>
      <c r="AB107" s="180"/>
      <c r="AC107" s="181" t="s">
        <v>1441</v>
      </c>
      <c r="AD107" s="453">
        <f t="shared" si="5"/>
        <v>102</v>
      </c>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c r="BT107" s="196"/>
      <c r="BU107" s="196"/>
      <c r="BV107" s="196"/>
      <c r="BW107" s="196"/>
      <c r="BX107" s="196"/>
      <c r="BY107" s="196"/>
      <c r="BZ107" s="196"/>
      <c r="CA107" s="196"/>
      <c r="CB107" s="196"/>
      <c r="CC107" s="196"/>
      <c r="CD107" s="196"/>
      <c r="CE107" s="196"/>
      <c r="CF107" s="196"/>
      <c r="CG107" s="196"/>
      <c r="CH107" s="196"/>
      <c r="CI107" s="196"/>
      <c r="CJ107" s="196"/>
      <c r="CK107" s="196"/>
      <c r="CL107" s="196"/>
      <c r="CM107" s="196"/>
      <c r="CN107" s="196"/>
      <c r="CO107" s="196"/>
      <c r="CP107" s="196"/>
      <c r="CQ107" s="196"/>
      <c r="CR107" s="196"/>
      <c r="CS107" s="196"/>
      <c r="CT107" s="196"/>
      <c r="CU107" s="196"/>
      <c r="CV107" s="196"/>
      <c r="CW107" s="196"/>
      <c r="CX107" s="196"/>
      <c r="CY107" s="196"/>
      <c r="CZ107" s="196"/>
      <c r="DA107" s="196"/>
      <c r="DB107" s="196"/>
      <c r="DC107" s="196"/>
      <c r="DD107" s="196"/>
      <c r="DE107" s="196"/>
      <c r="DF107" s="196"/>
      <c r="DG107" s="196"/>
      <c r="DH107" s="196"/>
      <c r="DI107" s="196"/>
      <c r="DJ107" s="196"/>
      <c r="DK107" s="196"/>
      <c r="DL107" s="196"/>
      <c r="DM107" s="196"/>
      <c r="DN107" s="196"/>
      <c r="DO107" s="196"/>
      <c r="DP107" s="196"/>
      <c r="DQ107" s="196"/>
      <c r="DR107" s="196"/>
      <c r="DS107" s="196"/>
      <c r="DT107" s="196"/>
      <c r="DU107" s="196"/>
      <c r="DV107" s="196"/>
      <c r="DW107" s="196"/>
      <c r="DX107" s="196"/>
      <c r="DY107" s="196"/>
      <c r="DZ107" s="196"/>
      <c r="EA107" s="196"/>
      <c r="EB107" s="196"/>
      <c r="EC107" s="196"/>
      <c r="ED107" s="196"/>
      <c r="EE107" s="196"/>
      <c r="EF107" s="196"/>
      <c r="EG107" s="196"/>
      <c r="EH107" s="196"/>
      <c r="EI107" s="196"/>
      <c r="EJ107" s="196"/>
      <c r="EK107" s="196"/>
      <c r="EL107" s="196"/>
      <c r="EM107" s="196"/>
      <c r="EN107" s="196"/>
      <c r="EO107" s="196"/>
      <c r="EP107" s="196"/>
      <c r="EQ107" s="196"/>
      <c r="ER107" s="196"/>
      <c r="ES107" s="196"/>
      <c r="ET107" s="196"/>
      <c r="EU107" s="196"/>
      <c r="EV107" s="196"/>
      <c r="EW107" s="196"/>
      <c r="EX107" s="196"/>
      <c r="EY107" s="196"/>
      <c r="EZ107" s="196"/>
      <c r="FA107" s="196"/>
      <c r="FB107" s="196"/>
      <c r="FC107" s="196"/>
      <c r="FD107" s="196"/>
      <c r="FE107" s="196"/>
      <c r="FF107" s="196"/>
      <c r="FG107" s="196"/>
      <c r="FH107" s="196"/>
      <c r="FI107" s="196"/>
      <c r="FJ107" s="196"/>
      <c r="FK107" s="196"/>
      <c r="FL107" s="196"/>
      <c r="FM107" s="196"/>
      <c r="FN107" s="196"/>
      <c r="FO107" s="196"/>
      <c r="FP107" s="196"/>
      <c r="FQ107" s="196"/>
      <c r="FR107" s="196"/>
      <c r="FS107" s="196"/>
      <c r="FT107" s="196"/>
      <c r="FU107" s="196"/>
      <c r="FV107" s="196"/>
      <c r="FW107" s="196"/>
      <c r="FX107" s="196"/>
      <c r="FY107" s="196"/>
      <c r="FZ107" s="196"/>
      <c r="GA107" s="196"/>
      <c r="GB107" s="196"/>
      <c r="GC107" s="196"/>
    </row>
    <row r="108" spans="1:185" s="197" customFormat="1" ht="178.5" customHeight="1" x14ac:dyDescent="0.25">
      <c r="A108" s="429" t="s">
        <v>32</v>
      </c>
      <c r="B108" s="434"/>
      <c r="C108" s="397">
        <v>44461</v>
      </c>
      <c r="D108" s="400" t="s">
        <v>33</v>
      </c>
      <c r="E108" s="179" t="s">
        <v>323</v>
      </c>
      <c r="F108" s="179" t="s">
        <v>324</v>
      </c>
      <c r="G108" s="179" t="s">
        <v>279</v>
      </c>
      <c r="H108" s="395" t="s">
        <v>1119</v>
      </c>
      <c r="I108" s="179" t="s">
        <v>56</v>
      </c>
      <c r="J108" s="179" t="s">
        <v>38</v>
      </c>
      <c r="K108" s="179"/>
      <c r="L108" s="175" t="s">
        <v>39</v>
      </c>
      <c r="M108" s="179" t="s">
        <v>328</v>
      </c>
      <c r="N108" s="403">
        <v>44743</v>
      </c>
      <c r="O108" s="397">
        <v>44895</v>
      </c>
      <c r="P108" s="452">
        <f t="shared" ca="1" si="3"/>
        <v>517</v>
      </c>
      <c r="Q108" s="322" t="str">
        <f t="shared" ca="1" si="4"/>
        <v>VENCIDA</v>
      </c>
      <c r="R108" s="179" t="s">
        <v>329</v>
      </c>
      <c r="S108" s="179" t="s">
        <v>42</v>
      </c>
      <c r="T108" s="392">
        <v>7</v>
      </c>
      <c r="U108" s="180"/>
      <c r="V108" s="179"/>
      <c r="W108" s="175" t="s">
        <v>51</v>
      </c>
      <c r="X108" s="281"/>
      <c r="Y108" s="391"/>
      <c r="Z108" s="179"/>
      <c r="AA108" s="175" t="s">
        <v>44</v>
      </c>
      <c r="AB108" s="180"/>
      <c r="AC108" s="181" t="s">
        <v>1169</v>
      </c>
      <c r="AD108" s="453">
        <f t="shared" si="5"/>
        <v>103</v>
      </c>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c r="BT108" s="196"/>
      <c r="BU108" s="196"/>
      <c r="BV108" s="196"/>
      <c r="BW108" s="196"/>
      <c r="BX108" s="196"/>
      <c r="BY108" s="196"/>
      <c r="BZ108" s="196"/>
      <c r="CA108" s="196"/>
      <c r="CB108" s="196"/>
      <c r="CC108" s="196"/>
      <c r="CD108" s="196"/>
      <c r="CE108" s="196"/>
      <c r="CF108" s="196"/>
      <c r="CG108" s="196"/>
      <c r="CH108" s="196"/>
      <c r="CI108" s="196"/>
      <c r="CJ108" s="196"/>
      <c r="CK108" s="196"/>
      <c r="CL108" s="196"/>
      <c r="CM108" s="196"/>
      <c r="CN108" s="196"/>
      <c r="CO108" s="196"/>
      <c r="CP108" s="196"/>
      <c r="CQ108" s="196"/>
      <c r="CR108" s="196"/>
      <c r="CS108" s="196"/>
      <c r="CT108" s="196"/>
      <c r="CU108" s="196"/>
      <c r="CV108" s="196"/>
      <c r="CW108" s="196"/>
      <c r="CX108" s="196"/>
      <c r="CY108" s="196"/>
      <c r="CZ108" s="196"/>
      <c r="DA108" s="196"/>
      <c r="DB108" s="196"/>
      <c r="DC108" s="196"/>
      <c r="DD108" s="196"/>
      <c r="DE108" s="196"/>
      <c r="DF108" s="196"/>
      <c r="DG108" s="196"/>
      <c r="DH108" s="196"/>
      <c r="DI108" s="196"/>
      <c r="DJ108" s="196"/>
      <c r="DK108" s="196"/>
      <c r="DL108" s="196"/>
      <c r="DM108" s="196"/>
      <c r="DN108" s="196"/>
      <c r="DO108" s="196"/>
      <c r="DP108" s="196"/>
      <c r="DQ108" s="196"/>
      <c r="DR108" s="196"/>
      <c r="DS108" s="196"/>
      <c r="DT108" s="196"/>
      <c r="DU108" s="196"/>
      <c r="DV108" s="196"/>
      <c r="DW108" s="196"/>
      <c r="DX108" s="196"/>
      <c r="DY108" s="196"/>
      <c r="DZ108" s="196"/>
      <c r="EA108" s="196"/>
      <c r="EB108" s="196"/>
      <c r="EC108" s="196"/>
      <c r="ED108" s="196"/>
      <c r="EE108" s="196"/>
      <c r="EF108" s="196"/>
      <c r="EG108" s="196"/>
      <c r="EH108" s="196"/>
      <c r="EI108" s="196"/>
      <c r="EJ108" s="196"/>
      <c r="EK108" s="196"/>
      <c r="EL108" s="196"/>
      <c r="EM108" s="196"/>
      <c r="EN108" s="196"/>
      <c r="EO108" s="196"/>
      <c r="EP108" s="196"/>
      <c r="EQ108" s="196"/>
      <c r="ER108" s="196"/>
      <c r="ES108" s="196"/>
      <c r="ET108" s="196"/>
      <c r="EU108" s="196"/>
      <c r="EV108" s="196"/>
      <c r="EW108" s="196"/>
      <c r="EX108" s="196"/>
      <c r="EY108" s="196"/>
      <c r="EZ108" s="196"/>
      <c r="FA108" s="196"/>
      <c r="FB108" s="196"/>
      <c r="FC108" s="196"/>
      <c r="FD108" s="196"/>
      <c r="FE108" s="196"/>
      <c r="FF108" s="196"/>
      <c r="FG108" s="196"/>
      <c r="FH108" s="196"/>
      <c r="FI108" s="196"/>
      <c r="FJ108" s="196"/>
      <c r="FK108" s="196"/>
      <c r="FL108" s="196"/>
      <c r="FM108" s="196"/>
      <c r="FN108" s="196"/>
      <c r="FO108" s="196"/>
      <c r="FP108" s="196"/>
      <c r="FQ108" s="196"/>
      <c r="FR108" s="196"/>
      <c r="FS108" s="196"/>
      <c r="FT108" s="196"/>
      <c r="FU108" s="196"/>
      <c r="FV108" s="196"/>
      <c r="FW108" s="196"/>
      <c r="FX108" s="196"/>
      <c r="FY108" s="196"/>
      <c r="FZ108" s="196"/>
      <c r="GA108" s="196"/>
      <c r="GB108" s="196"/>
      <c r="GC108" s="196"/>
    </row>
    <row r="109" spans="1:185" s="197" customFormat="1" ht="178.5" customHeight="1" x14ac:dyDescent="0.25">
      <c r="A109" s="429" t="s">
        <v>32</v>
      </c>
      <c r="B109" s="434"/>
      <c r="C109" s="397">
        <v>44461</v>
      </c>
      <c r="D109" s="400" t="s">
        <v>33</v>
      </c>
      <c r="E109" s="179" t="s">
        <v>323</v>
      </c>
      <c r="F109" s="179" t="s">
        <v>324</v>
      </c>
      <c r="G109" s="179" t="s">
        <v>279</v>
      </c>
      <c r="H109" s="395" t="s">
        <v>1119</v>
      </c>
      <c r="I109" s="179" t="s">
        <v>56</v>
      </c>
      <c r="J109" s="179" t="s">
        <v>38</v>
      </c>
      <c r="K109" s="179"/>
      <c r="L109" s="175" t="s">
        <v>39</v>
      </c>
      <c r="M109" s="179" t="s">
        <v>319</v>
      </c>
      <c r="N109" s="403">
        <v>44743</v>
      </c>
      <c r="O109" s="397">
        <v>44985</v>
      </c>
      <c r="P109" s="452">
        <f t="shared" ca="1" si="3"/>
        <v>427</v>
      </c>
      <c r="Q109" s="322" t="str">
        <f t="shared" ca="1" si="4"/>
        <v>VENCIDA</v>
      </c>
      <c r="R109" s="179" t="s">
        <v>320</v>
      </c>
      <c r="S109" s="179" t="s">
        <v>42</v>
      </c>
      <c r="T109" s="392">
        <v>8</v>
      </c>
      <c r="U109" s="180"/>
      <c r="V109" s="179"/>
      <c r="W109" s="175" t="s">
        <v>51</v>
      </c>
      <c r="X109" s="281"/>
      <c r="Y109" s="391"/>
      <c r="Z109" s="179"/>
      <c r="AA109" s="175" t="s">
        <v>44</v>
      </c>
      <c r="AB109" s="180"/>
      <c r="AC109" s="181" t="s">
        <v>1442</v>
      </c>
      <c r="AD109" s="453">
        <f t="shared" si="5"/>
        <v>104</v>
      </c>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c r="BT109" s="196"/>
      <c r="BU109" s="196"/>
      <c r="BV109" s="196"/>
      <c r="BW109" s="196"/>
      <c r="BX109" s="196"/>
      <c r="BY109" s="196"/>
      <c r="BZ109" s="196"/>
      <c r="CA109" s="196"/>
      <c r="CB109" s="196"/>
      <c r="CC109" s="196"/>
      <c r="CD109" s="196"/>
      <c r="CE109" s="196"/>
      <c r="CF109" s="196"/>
      <c r="CG109" s="196"/>
      <c r="CH109" s="196"/>
      <c r="CI109" s="196"/>
      <c r="CJ109" s="196"/>
      <c r="CK109" s="196"/>
      <c r="CL109" s="196"/>
      <c r="CM109" s="196"/>
      <c r="CN109" s="196"/>
      <c r="CO109" s="196"/>
      <c r="CP109" s="196"/>
      <c r="CQ109" s="196"/>
      <c r="CR109" s="196"/>
      <c r="CS109" s="196"/>
      <c r="CT109" s="196"/>
      <c r="CU109" s="196"/>
      <c r="CV109" s="196"/>
      <c r="CW109" s="196"/>
      <c r="CX109" s="196"/>
      <c r="CY109" s="196"/>
      <c r="CZ109" s="196"/>
      <c r="DA109" s="196"/>
      <c r="DB109" s="196"/>
      <c r="DC109" s="196"/>
      <c r="DD109" s="196"/>
      <c r="DE109" s="196"/>
      <c r="DF109" s="196"/>
      <c r="DG109" s="196"/>
      <c r="DH109" s="196"/>
      <c r="DI109" s="196"/>
      <c r="DJ109" s="196"/>
      <c r="DK109" s="196"/>
      <c r="DL109" s="196"/>
      <c r="DM109" s="196"/>
      <c r="DN109" s="196"/>
      <c r="DO109" s="196"/>
      <c r="DP109" s="196"/>
      <c r="DQ109" s="196"/>
      <c r="DR109" s="196"/>
      <c r="DS109" s="196"/>
      <c r="DT109" s="196"/>
      <c r="DU109" s="196"/>
      <c r="DV109" s="196"/>
      <c r="DW109" s="196"/>
      <c r="DX109" s="196"/>
      <c r="DY109" s="196"/>
      <c r="DZ109" s="196"/>
      <c r="EA109" s="196"/>
      <c r="EB109" s="196"/>
      <c r="EC109" s="196"/>
      <c r="ED109" s="196"/>
      <c r="EE109" s="196"/>
      <c r="EF109" s="196"/>
      <c r="EG109" s="196"/>
      <c r="EH109" s="196"/>
      <c r="EI109" s="196"/>
      <c r="EJ109" s="196"/>
      <c r="EK109" s="196"/>
      <c r="EL109" s="196"/>
      <c r="EM109" s="196"/>
      <c r="EN109" s="196"/>
      <c r="EO109" s="196"/>
      <c r="EP109" s="196"/>
      <c r="EQ109" s="196"/>
      <c r="ER109" s="196"/>
      <c r="ES109" s="196"/>
      <c r="ET109" s="196"/>
      <c r="EU109" s="196"/>
      <c r="EV109" s="196"/>
      <c r="EW109" s="196"/>
      <c r="EX109" s="196"/>
      <c r="EY109" s="196"/>
      <c r="EZ109" s="196"/>
      <c r="FA109" s="196"/>
      <c r="FB109" s="196"/>
      <c r="FC109" s="196"/>
      <c r="FD109" s="196"/>
      <c r="FE109" s="196"/>
      <c r="FF109" s="196"/>
      <c r="FG109" s="196"/>
      <c r="FH109" s="196"/>
      <c r="FI109" s="196"/>
      <c r="FJ109" s="196"/>
      <c r="FK109" s="196"/>
      <c r="FL109" s="196"/>
      <c r="FM109" s="196"/>
      <c r="FN109" s="196"/>
      <c r="FO109" s="196"/>
      <c r="FP109" s="196"/>
      <c r="FQ109" s="196"/>
      <c r="FR109" s="196"/>
      <c r="FS109" s="196"/>
      <c r="FT109" s="196"/>
      <c r="FU109" s="196"/>
      <c r="FV109" s="196"/>
      <c r="FW109" s="196"/>
      <c r="FX109" s="196"/>
      <c r="FY109" s="196"/>
      <c r="FZ109" s="196"/>
      <c r="GA109" s="196"/>
      <c r="GB109" s="196"/>
      <c r="GC109" s="196"/>
    </row>
    <row r="110" spans="1:185" s="197" customFormat="1" ht="178.5" customHeight="1" x14ac:dyDescent="0.25">
      <c r="A110" s="429" t="s">
        <v>32</v>
      </c>
      <c r="B110" s="434">
        <v>858</v>
      </c>
      <c r="C110" s="397">
        <v>44461</v>
      </c>
      <c r="D110" s="400" t="s">
        <v>106</v>
      </c>
      <c r="E110" s="179" t="s">
        <v>331</v>
      </c>
      <c r="F110" s="179"/>
      <c r="G110" s="179" t="s">
        <v>279</v>
      </c>
      <c r="H110" s="395" t="s">
        <v>1119</v>
      </c>
      <c r="I110" s="179" t="s">
        <v>56</v>
      </c>
      <c r="J110" s="179" t="s">
        <v>38</v>
      </c>
      <c r="K110" s="179"/>
      <c r="L110" s="175" t="s">
        <v>109</v>
      </c>
      <c r="M110" s="179" t="s">
        <v>319</v>
      </c>
      <c r="N110" s="397">
        <v>44743</v>
      </c>
      <c r="O110" s="397">
        <v>44985</v>
      </c>
      <c r="P110" s="452">
        <f t="shared" ca="1" si="3"/>
        <v>427</v>
      </c>
      <c r="Q110" s="322" t="str">
        <f t="shared" ca="1" si="4"/>
        <v>VENCIDA</v>
      </c>
      <c r="R110" s="179" t="s">
        <v>320</v>
      </c>
      <c r="S110" s="179" t="s">
        <v>42</v>
      </c>
      <c r="T110" s="392">
        <v>8</v>
      </c>
      <c r="U110" s="180"/>
      <c r="V110" s="179"/>
      <c r="W110" s="175" t="s">
        <v>51</v>
      </c>
      <c r="X110" s="281"/>
      <c r="Y110" s="391"/>
      <c r="Z110" s="179"/>
      <c r="AA110" s="175" t="s">
        <v>44</v>
      </c>
      <c r="AB110" s="180"/>
      <c r="AC110" s="181" t="s">
        <v>1409</v>
      </c>
      <c r="AD110" s="453">
        <f t="shared" si="5"/>
        <v>105</v>
      </c>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c r="BT110" s="196"/>
      <c r="BU110" s="196"/>
      <c r="BV110" s="196"/>
      <c r="BW110" s="196"/>
      <c r="BX110" s="196"/>
      <c r="BY110" s="196"/>
      <c r="BZ110" s="196"/>
      <c r="CA110" s="196"/>
      <c r="CB110" s="196"/>
      <c r="CC110" s="196"/>
      <c r="CD110" s="196"/>
      <c r="CE110" s="196"/>
      <c r="CF110" s="196"/>
      <c r="CG110" s="196"/>
      <c r="CH110" s="196"/>
      <c r="CI110" s="196"/>
      <c r="CJ110" s="196"/>
      <c r="CK110" s="196"/>
      <c r="CL110" s="196"/>
      <c r="CM110" s="196"/>
      <c r="CN110" s="196"/>
      <c r="CO110" s="196"/>
      <c r="CP110" s="196"/>
      <c r="CQ110" s="196"/>
      <c r="CR110" s="196"/>
      <c r="CS110" s="196"/>
      <c r="CT110" s="196"/>
      <c r="CU110" s="196"/>
      <c r="CV110" s="196"/>
      <c r="CW110" s="196"/>
      <c r="CX110" s="196"/>
      <c r="CY110" s="196"/>
      <c r="CZ110" s="196"/>
      <c r="DA110" s="196"/>
      <c r="DB110" s="196"/>
      <c r="DC110" s="196"/>
      <c r="DD110" s="196"/>
      <c r="DE110" s="196"/>
      <c r="DF110" s="196"/>
      <c r="DG110" s="196"/>
      <c r="DH110" s="196"/>
      <c r="DI110" s="196"/>
      <c r="DJ110" s="196"/>
      <c r="DK110" s="196"/>
      <c r="DL110" s="196"/>
      <c r="DM110" s="196"/>
      <c r="DN110" s="196"/>
      <c r="DO110" s="196"/>
      <c r="DP110" s="196"/>
      <c r="DQ110" s="196"/>
      <c r="DR110" s="196"/>
      <c r="DS110" s="196"/>
      <c r="DT110" s="196"/>
      <c r="DU110" s="196"/>
      <c r="DV110" s="196"/>
      <c r="DW110" s="196"/>
      <c r="DX110" s="196"/>
      <c r="DY110" s="196"/>
      <c r="DZ110" s="196"/>
      <c r="EA110" s="196"/>
      <c r="EB110" s="196"/>
      <c r="EC110" s="196"/>
      <c r="ED110" s="196"/>
      <c r="EE110" s="196"/>
      <c r="EF110" s="196"/>
      <c r="EG110" s="196"/>
      <c r="EH110" s="196"/>
      <c r="EI110" s="196"/>
      <c r="EJ110" s="196"/>
      <c r="EK110" s="196"/>
      <c r="EL110" s="196"/>
      <c r="EM110" s="196"/>
      <c r="EN110" s="196"/>
      <c r="EO110" s="196"/>
      <c r="EP110" s="196"/>
      <c r="EQ110" s="196"/>
      <c r="ER110" s="196"/>
      <c r="ES110" s="196"/>
      <c r="ET110" s="196"/>
      <c r="EU110" s="196"/>
      <c r="EV110" s="196"/>
      <c r="EW110" s="196"/>
      <c r="EX110" s="196"/>
      <c r="EY110" s="196"/>
      <c r="EZ110" s="196"/>
      <c r="FA110" s="196"/>
      <c r="FB110" s="196"/>
      <c r="FC110" s="196"/>
      <c r="FD110" s="196"/>
      <c r="FE110" s="196"/>
      <c r="FF110" s="196"/>
      <c r="FG110" s="196"/>
      <c r="FH110" s="196"/>
      <c r="FI110" s="196"/>
      <c r="FJ110" s="196"/>
      <c r="FK110" s="196"/>
      <c r="FL110" s="196"/>
      <c r="FM110" s="196"/>
      <c r="FN110" s="196"/>
      <c r="FO110" s="196"/>
      <c r="FP110" s="196"/>
      <c r="FQ110" s="196"/>
      <c r="FR110" s="196"/>
      <c r="FS110" s="196"/>
      <c r="FT110" s="196"/>
      <c r="FU110" s="196"/>
      <c r="FV110" s="196"/>
      <c r="FW110" s="196"/>
      <c r="FX110" s="196"/>
      <c r="FY110" s="196"/>
      <c r="FZ110" s="196"/>
      <c r="GA110" s="196"/>
      <c r="GB110" s="196"/>
      <c r="GC110" s="196"/>
    </row>
    <row r="111" spans="1:185" s="197" customFormat="1" ht="178.5" customHeight="1" x14ac:dyDescent="0.25">
      <c r="A111" s="429" t="s">
        <v>32</v>
      </c>
      <c r="B111" s="434"/>
      <c r="C111" s="397">
        <v>44461</v>
      </c>
      <c r="D111" s="400" t="s">
        <v>106</v>
      </c>
      <c r="E111" s="182" t="s">
        <v>331</v>
      </c>
      <c r="F111" s="179"/>
      <c r="G111" s="179" t="s">
        <v>279</v>
      </c>
      <c r="H111" s="395" t="s">
        <v>1119</v>
      </c>
      <c r="I111" s="179" t="s">
        <v>56</v>
      </c>
      <c r="J111" s="179" t="s">
        <v>38</v>
      </c>
      <c r="K111" s="179"/>
      <c r="L111" s="175" t="s">
        <v>109</v>
      </c>
      <c r="M111" s="179" t="s">
        <v>321</v>
      </c>
      <c r="N111" s="397">
        <v>44743</v>
      </c>
      <c r="O111" s="397">
        <v>44985</v>
      </c>
      <c r="P111" s="452">
        <f t="shared" ca="1" si="3"/>
        <v>427</v>
      </c>
      <c r="Q111" s="322" t="str">
        <f t="shared" ca="1" si="4"/>
        <v>VENCIDA</v>
      </c>
      <c r="R111" s="179" t="s">
        <v>322</v>
      </c>
      <c r="S111" s="179" t="s">
        <v>74</v>
      </c>
      <c r="T111" s="392">
        <v>1</v>
      </c>
      <c r="U111" s="180"/>
      <c r="V111" s="179"/>
      <c r="W111" s="175" t="s">
        <v>51</v>
      </c>
      <c r="X111" s="281"/>
      <c r="Y111" s="391"/>
      <c r="Z111" s="179"/>
      <c r="AA111" s="175" t="s">
        <v>44</v>
      </c>
      <c r="AB111" s="180"/>
      <c r="AC111" s="181" t="s">
        <v>1441</v>
      </c>
      <c r="AD111" s="453">
        <f t="shared" si="5"/>
        <v>106</v>
      </c>
      <c r="AE111" s="196"/>
      <c r="AF111" s="196"/>
      <c r="AG111" s="196"/>
      <c r="AH111" s="196"/>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c r="BT111" s="196"/>
      <c r="BU111" s="196"/>
      <c r="BV111" s="196"/>
      <c r="BW111" s="196"/>
      <c r="BX111" s="196"/>
      <c r="BY111" s="196"/>
      <c r="BZ111" s="196"/>
      <c r="CA111" s="196"/>
      <c r="CB111" s="196"/>
      <c r="CC111" s="196"/>
      <c r="CD111" s="196"/>
      <c r="CE111" s="196"/>
      <c r="CF111" s="196"/>
      <c r="CG111" s="196"/>
      <c r="CH111" s="196"/>
      <c r="CI111" s="196"/>
      <c r="CJ111" s="196"/>
      <c r="CK111" s="196"/>
      <c r="CL111" s="196"/>
      <c r="CM111" s="196"/>
      <c r="CN111" s="196"/>
      <c r="CO111" s="196"/>
      <c r="CP111" s="196"/>
      <c r="CQ111" s="196"/>
      <c r="CR111" s="196"/>
      <c r="CS111" s="196"/>
      <c r="CT111" s="196"/>
      <c r="CU111" s="196"/>
      <c r="CV111" s="196"/>
      <c r="CW111" s="196"/>
      <c r="CX111" s="196"/>
      <c r="CY111" s="196"/>
      <c r="CZ111" s="196"/>
      <c r="DA111" s="196"/>
      <c r="DB111" s="196"/>
      <c r="DC111" s="196"/>
      <c r="DD111" s="196"/>
      <c r="DE111" s="196"/>
      <c r="DF111" s="196"/>
      <c r="DG111" s="196"/>
      <c r="DH111" s="196"/>
      <c r="DI111" s="196"/>
      <c r="DJ111" s="196"/>
      <c r="DK111" s="196"/>
      <c r="DL111" s="196"/>
      <c r="DM111" s="196"/>
      <c r="DN111" s="196"/>
      <c r="DO111" s="196"/>
      <c r="DP111" s="196"/>
      <c r="DQ111" s="196"/>
      <c r="DR111" s="196"/>
      <c r="DS111" s="196"/>
      <c r="DT111" s="196"/>
      <c r="DU111" s="196"/>
      <c r="DV111" s="196"/>
      <c r="DW111" s="196"/>
      <c r="DX111" s="196"/>
      <c r="DY111" s="196"/>
      <c r="DZ111" s="196"/>
      <c r="EA111" s="196"/>
      <c r="EB111" s="196"/>
      <c r="EC111" s="196"/>
      <c r="ED111" s="196"/>
      <c r="EE111" s="196"/>
      <c r="EF111" s="196"/>
      <c r="EG111" s="196"/>
      <c r="EH111" s="196"/>
      <c r="EI111" s="196"/>
      <c r="EJ111" s="196"/>
      <c r="EK111" s="196"/>
      <c r="EL111" s="196"/>
      <c r="EM111" s="196"/>
      <c r="EN111" s="196"/>
      <c r="EO111" s="196"/>
      <c r="EP111" s="196"/>
      <c r="EQ111" s="196"/>
      <c r="ER111" s="196"/>
      <c r="ES111" s="196"/>
      <c r="ET111" s="196"/>
      <c r="EU111" s="196"/>
      <c r="EV111" s="196"/>
      <c r="EW111" s="196"/>
      <c r="EX111" s="196"/>
      <c r="EY111" s="196"/>
      <c r="EZ111" s="196"/>
      <c r="FA111" s="196"/>
      <c r="FB111" s="196"/>
      <c r="FC111" s="196"/>
      <c r="FD111" s="196"/>
      <c r="FE111" s="196"/>
      <c r="FF111" s="196"/>
      <c r="FG111" s="196"/>
      <c r="FH111" s="196"/>
      <c r="FI111" s="196"/>
      <c r="FJ111" s="196"/>
      <c r="FK111" s="196"/>
      <c r="FL111" s="196"/>
      <c r="FM111" s="196"/>
      <c r="FN111" s="196"/>
      <c r="FO111" s="196"/>
      <c r="FP111" s="196"/>
      <c r="FQ111" s="196"/>
      <c r="FR111" s="196"/>
      <c r="FS111" s="196"/>
      <c r="FT111" s="196"/>
      <c r="FU111" s="196"/>
      <c r="FV111" s="196"/>
      <c r="FW111" s="196"/>
      <c r="FX111" s="196"/>
      <c r="FY111" s="196"/>
      <c r="FZ111" s="196"/>
      <c r="GA111" s="196"/>
      <c r="GB111" s="196"/>
      <c r="GC111" s="196"/>
    </row>
    <row r="112" spans="1:185" s="197" customFormat="1" ht="178.5" customHeight="1" x14ac:dyDescent="0.25">
      <c r="A112" s="429" t="s">
        <v>32</v>
      </c>
      <c r="B112" s="434">
        <v>859</v>
      </c>
      <c r="C112" s="397">
        <v>44461</v>
      </c>
      <c r="D112" s="400" t="s">
        <v>106</v>
      </c>
      <c r="E112" s="179" t="s">
        <v>332</v>
      </c>
      <c r="F112" s="179"/>
      <c r="G112" s="179" t="s">
        <v>279</v>
      </c>
      <c r="H112" s="395" t="s">
        <v>1119</v>
      </c>
      <c r="I112" s="179" t="s">
        <v>56</v>
      </c>
      <c r="J112" s="179" t="s">
        <v>38</v>
      </c>
      <c r="K112" s="179"/>
      <c r="L112" s="175" t="s">
        <v>109</v>
      </c>
      <c r="M112" s="179" t="s">
        <v>333</v>
      </c>
      <c r="N112" s="397">
        <v>44743</v>
      </c>
      <c r="O112" s="397">
        <v>44985</v>
      </c>
      <c r="P112" s="452">
        <f t="shared" ca="1" si="3"/>
        <v>427</v>
      </c>
      <c r="Q112" s="322" t="str">
        <f t="shared" ca="1" si="4"/>
        <v>VENCIDA</v>
      </c>
      <c r="R112" s="179" t="s">
        <v>334</v>
      </c>
      <c r="S112" s="179" t="s">
        <v>42</v>
      </c>
      <c r="T112" s="392">
        <v>4</v>
      </c>
      <c r="U112" s="180"/>
      <c r="V112" s="179"/>
      <c r="W112" s="175" t="s">
        <v>51</v>
      </c>
      <c r="X112" s="281"/>
      <c r="Y112" s="391"/>
      <c r="Z112" s="179"/>
      <c r="AA112" s="175" t="s">
        <v>44</v>
      </c>
      <c r="AB112" s="180"/>
      <c r="AC112" s="181" t="s">
        <v>1411</v>
      </c>
      <c r="AD112" s="453">
        <f t="shared" si="5"/>
        <v>107</v>
      </c>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c r="BT112" s="196"/>
      <c r="BU112" s="196"/>
      <c r="BV112" s="196"/>
      <c r="BW112" s="196"/>
      <c r="BX112" s="196"/>
      <c r="BY112" s="196"/>
      <c r="BZ112" s="196"/>
      <c r="CA112" s="196"/>
      <c r="CB112" s="196"/>
      <c r="CC112" s="196"/>
      <c r="CD112" s="196"/>
      <c r="CE112" s="196"/>
      <c r="CF112" s="196"/>
      <c r="CG112" s="196"/>
      <c r="CH112" s="196"/>
      <c r="CI112" s="196"/>
      <c r="CJ112" s="196"/>
      <c r="CK112" s="196"/>
      <c r="CL112" s="196"/>
      <c r="CM112" s="196"/>
      <c r="CN112" s="196"/>
      <c r="CO112" s="196"/>
      <c r="CP112" s="196"/>
      <c r="CQ112" s="196"/>
      <c r="CR112" s="196"/>
      <c r="CS112" s="196"/>
      <c r="CT112" s="196"/>
      <c r="CU112" s="196"/>
      <c r="CV112" s="196"/>
      <c r="CW112" s="196"/>
      <c r="CX112" s="196"/>
      <c r="CY112" s="196"/>
      <c r="CZ112" s="196"/>
      <c r="DA112" s="196"/>
      <c r="DB112" s="196"/>
      <c r="DC112" s="196"/>
      <c r="DD112" s="196"/>
      <c r="DE112" s="196"/>
      <c r="DF112" s="196"/>
      <c r="DG112" s="196"/>
      <c r="DH112" s="196"/>
      <c r="DI112" s="196"/>
      <c r="DJ112" s="196"/>
      <c r="DK112" s="196"/>
      <c r="DL112" s="196"/>
      <c r="DM112" s="196"/>
      <c r="DN112" s="196"/>
      <c r="DO112" s="196"/>
      <c r="DP112" s="196"/>
      <c r="DQ112" s="196"/>
      <c r="DR112" s="196"/>
      <c r="DS112" s="196"/>
      <c r="DT112" s="196"/>
      <c r="DU112" s="196"/>
      <c r="DV112" s="196"/>
      <c r="DW112" s="196"/>
      <c r="DX112" s="196"/>
      <c r="DY112" s="196"/>
      <c r="DZ112" s="196"/>
      <c r="EA112" s="196"/>
      <c r="EB112" s="196"/>
      <c r="EC112" s="196"/>
      <c r="ED112" s="196"/>
      <c r="EE112" s="196"/>
      <c r="EF112" s="196"/>
      <c r="EG112" s="196"/>
      <c r="EH112" s="196"/>
      <c r="EI112" s="196"/>
      <c r="EJ112" s="196"/>
      <c r="EK112" s="196"/>
      <c r="EL112" s="196"/>
      <c r="EM112" s="196"/>
      <c r="EN112" s="196"/>
      <c r="EO112" s="196"/>
      <c r="EP112" s="196"/>
      <c r="EQ112" s="196"/>
      <c r="ER112" s="196"/>
      <c r="ES112" s="196"/>
      <c r="ET112" s="196"/>
      <c r="EU112" s="196"/>
      <c r="EV112" s="196"/>
      <c r="EW112" s="196"/>
      <c r="EX112" s="196"/>
      <c r="EY112" s="196"/>
      <c r="EZ112" s="196"/>
      <c r="FA112" s="196"/>
      <c r="FB112" s="196"/>
      <c r="FC112" s="196"/>
      <c r="FD112" s="196"/>
      <c r="FE112" s="196"/>
      <c r="FF112" s="196"/>
      <c r="FG112" s="196"/>
      <c r="FH112" s="196"/>
      <c r="FI112" s="196"/>
      <c r="FJ112" s="196"/>
      <c r="FK112" s="196"/>
      <c r="FL112" s="196"/>
      <c r="FM112" s="196"/>
      <c r="FN112" s="196"/>
      <c r="FO112" s="196"/>
      <c r="FP112" s="196"/>
      <c r="FQ112" s="196"/>
      <c r="FR112" s="196"/>
      <c r="FS112" s="196"/>
      <c r="FT112" s="196"/>
      <c r="FU112" s="196"/>
      <c r="FV112" s="196"/>
      <c r="FW112" s="196"/>
      <c r="FX112" s="196"/>
      <c r="FY112" s="196"/>
      <c r="FZ112" s="196"/>
      <c r="GA112" s="196"/>
      <c r="GB112" s="196"/>
      <c r="GC112" s="196"/>
    </row>
    <row r="113" spans="1:185" s="197" customFormat="1" ht="178.5" customHeight="1" x14ac:dyDescent="0.25">
      <c r="A113" s="429" t="s">
        <v>32</v>
      </c>
      <c r="B113" s="434"/>
      <c r="C113" s="397">
        <v>44461</v>
      </c>
      <c r="D113" s="400" t="s">
        <v>106</v>
      </c>
      <c r="E113" s="179" t="s">
        <v>332</v>
      </c>
      <c r="F113" s="179"/>
      <c r="G113" s="179" t="s">
        <v>279</v>
      </c>
      <c r="H113" s="395" t="s">
        <v>1119</v>
      </c>
      <c r="I113" s="179" t="s">
        <v>56</v>
      </c>
      <c r="J113" s="179" t="s">
        <v>38</v>
      </c>
      <c r="K113" s="179"/>
      <c r="L113" s="175" t="s">
        <v>109</v>
      </c>
      <c r="M113" s="179" t="s">
        <v>319</v>
      </c>
      <c r="N113" s="397">
        <v>44743</v>
      </c>
      <c r="O113" s="397">
        <v>44985</v>
      </c>
      <c r="P113" s="452">
        <f t="shared" ca="1" si="3"/>
        <v>427</v>
      </c>
      <c r="Q113" s="322" t="str">
        <f t="shared" ca="1" si="4"/>
        <v>VENCIDA</v>
      </c>
      <c r="R113" s="179" t="s">
        <v>320</v>
      </c>
      <c r="S113" s="179" t="s">
        <v>42</v>
      </c>
      <c r="T113" s="392">
        <v>8</v>
      </c>
      <c r="U113" s="180"/>
      <c r="V113" s="179"/>
      <c r="W113" s="175" t="s">
        <v>51</v>
      </c>
      <c r="X113" s="281"/>
      <c r="Y113" s="391"/>
      <c r="Z113" s="179"/>
      <c r="AA113" s="175" t="s">
        <v>44</v>
      </c>
      <c r="AB113" s="180"/>
      <c r="AC113" s="181" t="s">
        <v>1441</v>
      </c>
      <c r="AD113" s="453">
        <f t="shared" si="5"/>
        <v>108</v>
      </c>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c r="BT113" s="196"/>
      <c r="BU113" s="196"/>
      <c r="BV113" s="196"/>
      <c r="BW113" s="196"/>
      <c r="BX113" s="196"/>
      <c r="BY113" s="196"/>
      <c r="BZ113" s="196"/>
      <c r="CA113" s="196"/>
      <c r="CB113" s="196"/>
      <c r="CC113" s="196"/>
      <c r="CD113" s="196"/>
      <c r="CE113" s="196"/>
      <c r="CF113" s="196"/>
      <c r="CG113" s="196"/>
      <c r="CH113" s="196"/>
      <c r="CI113" s="196"/>
      <c r="CJ113" s="196"/>
      <c r="CK113" s="196"/>
      <c r="CL113" s="196"/>
      <c r="CM113" s="196"/>
      <c r="CN113" s="196"/>
      <c r="CO113" s="196"/>
      <c r="CP113" s="196"/>
      <c r="CQ113" s="196"/>
      <c r="CR113" s="196"/>
      <c r="CS113" s="196"/>
      <c r="CT113" s="196"/>
      <c r="CU113" s="196"/>
      <c r="CV113" s="196"/>
      <c r="CW113" s="196"/>
      <c r="CX113" s="196"/>
      <c r="CY113" s="196"/>
      <c r="CZ113" s="196"/>
      <c r="DA113" s="196"/>
      <c r="DB113" s="196"/>
      <c r="DC113" s="196"/>
      <c r="DD113" s="196"/>
      <c r="DE113" s="196"/>
      <c r="DF113" s="196"/>
      <c r="DG113" s="196"/>
      <c r="DH113" s="196"/>
      <c r="DI113" s="196"/>
      <c r="DJ113" s="196"/>
      <c r="DK113" s="196"/>
      <c r="DL113" s="196"/>
      <c r="DM113" s="196"/>
      <c r="DN113" s="196"/>
      <c r="DO113" s="196"/>
      <c r="DP113" s="196"/>
      <c r="DQ113" s="196"/>
      <c r="DR113" s="196"/>
      <c r="DS113" s="196"/>
      <c r="DT113" s="196"/>
      <c r="DU113" s="196"/>
      <c r="DV113" s="196"/>
      <c r="DW113" s="196"/>
      <c r="DX113" s="196"/>
      <c r="DY113" s="196"/>
      <c r="DZ113" s="196"/>
      <c r="EA113" s="196"/>
      <c r="EB113" s="196"/>
      <c r="EC113" s="196"/>
      <c r="ED113" s="196"/>
      <c r="EE113" s="196"/>
      <c r="EF113" s="196"/>
      <c r="EG113" s="196"/>
      <c r="EH113" s="196"/>
      <c r="EI113" s="196"/>
      <c r="EJ113" s="196"/>
      <c r="EK113" s="196"/>
      <c r="EL113" s="196"/>
      <c r="EM113" s="196"/>
      <c r="EN113" s="196"/>
      <c r="EO113" s="196"/>
      <c r="EP113" s="196"/>
      <c r="EQ113" s="196"/>
      <c r="ER113" s="196"/>
      <c r="ES113" s="196"/>
      <c r="ET113" s="196"/>
      <c r="EU113" s="196"/>
      <c r="EV113" s="196"/>
      <c r="EW113" s="196"/>
      <c r="EX113" s="196"/>
      <c r="EY113" s="196"/>
      <c r="EZ113" s="196"/>
      <c r="FA113" s="196"/>
      <c r="FB113" s="196"/>
      <c r="FC113" s="196"/>
      <c r="FD113" s="196"/>
      <c r="FE113" s="196"/>
      <c r="FF113" s="196"/>
      <c r="FG113" s="196"/>
      <c r="FH113" s="196"/>
      <c r="FI113" s="196"/>
      <c r="FJ113" s="196"/>
      <c r="FK113" s="196"/>
      <c r="FL113" s="196"/>
      <c r="FM113" s="196"/>
      <c r="FN113" s="196"/>
      <c r="FO113" s="196"/>
      <c r="FP113" s="196"/>
      <c r="FQ113" s="196"/>
      <c r="FR113" s="196"/>
      <c r="FS113" s="196"/>
      <c r="FT113" s="196"/>
      <c r="FU113" s="196"/>
      <c r="FV113" s="196"/>
      <c r="FW113" s="196"/>
      <c r="FX113" s="196"/>
      <c r="FY113" s="196"/>
      <c r="FZ113" s="196"/>
      <c r="GA113" s="196"/>
      <c r="GB113" s="196"/>
      <c r="GC113" s="196"/>
    </row>
    <row r="114" spans="1:185" s="197" customFormat="1" ht="178.5" customHeight="1" x14ac:dyDescent="0.25">
      <c r="A114" s="429" t="s">
        <v>32</v>
      </c>
      <c r="B114" s="434">
        <v>860</v>
      </c>
      <c r="C114" s="397">
        <v>44461</v>
      </c>
      <c r="D114" s="400" t="s">
        <v>33</v>
      </c>
      <c r="E114" s="179" t="s">
        <v>335</v>
      </c>
      <c r="F114" s="179" t="s">
        <v>336</v>
      </c>
      <c r="G114" s="179" t="s">
        <v>279</v>
      </c>
      <c r="H114" s="395" t="s">
        <v>1119</v>
      </c>
      <c r="I114" s="179" t="s">
        <v>56</v>
      </c>
      <c r="J114" s="179" t="s">
        <v>38</v>
      </c>
      <c r="K114" s="179"/>
      <c r="L114" s="175" t="s">
        <v>39</v>
      </c>
      <c r="M114" s="179" t="s">
        <v>328</v>
      </c>
      <c r="N114" s="397">
        <v>44743</v>
      </c>
      <c r="O114" s="397">
        <v>44895</v>
      </c>
      <c r="P114" s="452">
        <f t="shared" ca="1" si="3"/>
        <v>517</v>
      </c>
      <c r="Q114" s="322" t="str">
        <f t="shared" ca="1" si="4"/>
        <v>VENCIDA</v>
      </c>
      <c r="R114" s="179" t="s">
        <v>329</v>
      </c>
      <c r="S114" s="179" t="s">
        <v>42</v>
      </c>
      <c r="T114" s="392">
        <v>7</v>
      </c>
      <c r="U114" s="180"/>
      <c r="V114" s="179"/>
      <c r="W114" s="175" t="s">
        <v>51</v>
      </c>
      <c r="X114" s="281"/>
      <c r="Y114" s="391"/>
      <c r="Z114" s="179"/>
      <c r="AA114" s="175" t="s">
        <v>44</v>
      </c>
      <c r="AB114" s="180"/>
      <c r="AC114" s="181" t="s">
        <v>1170</v>
      </c>
      <c r="AD114" s="453">
        <f t="shared" si="5"/>
        <v>109</v>
      </c>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c r="BT114" s="196"/>
      <c r="BU114" s="196"/>
      <c r="BV114" s="196"/>
      <c r="BW114" s="196"/>
      <c r="BX114" s="196"/>
      <c r="BY114" s="196"/>
      <c r="BZ114" s="196"/>
      <c r="CA114" s="196"/>
      <c r="CB114" s="196"/>
      <c r="CC114" s="196"/>
      <c r="CD114" s="196"/>
      <c r="CE114" s="196"/>
      <c r="CF114" s="196"/>
      <c r="CG114" s="196"/>
      <c r="CH114" s="196"/>
      <c r="CI114" s="196"/>
      <c r="CJ114" s="196"/>
      <c r="CK114" s="196"/>
      <c r="CL114" s="196"/>
      <c r="CM114" s="196"/>
      <c r="CN114" s="196"/>
      <c r="CO114" s="196"/>
      <c r="CP114" s="196"/>
      <c r="CQ114" s="196"/>
      <c r="CR114" s="196"/>
      <c r="CS114" s="196"/>
      <c r="CT114" s="196"/>
      <c r="CU114" s="196"/>
      <c r="CV114" s="196"/>
      <c r="CW114" s="196"/>
      <c r="CX114" s="196"/>
      <c r="CY114" s="196"/>
      <c r="CZ114" s="196"/>
      <c r="DA114" s="196"/>
      <c r="DB114" s="196"/>
      <c r="DC114" s="196"/>
      <c r="DD114" s="196"/>
      <c r="DE114" s="196"/>
      <c r="DF114" s="196"/>
      <c r="DG114" s="196"/>
      <c r="DH114" s="196"/>
      <c r="DI114" s="196"/>
      <c r="DJ114" s="196"/>
      <c r="DK114" s="196"/>
      <c r="DL114" s="196"/>
      <c r="DM114" s="196"/>
      <c r="DN114" s="196"/>
      <c r="DO114" s="196"/>
      <c r="DP114" s="196"/>
      <c r="DQ114" s="196"/>
      <c r="DR114" s="196"/>
      <c r="DS114" s="196"/>
      <c r="DT114" s="196"/>
      <c r="DU114" s="196"/>
      <c r="DV114" s="196"/>
      <c r="DW114" s="196"/>
      <c r="DX114" s="196"/>
      <c r="DY114" s="196"/>
      <c r="DZ114" s="196"/>
      <c r="EA114" s="196"/>
      <c r="EB114" s="196"/>
      <c r="EC114" s="196"/>
      <c r="ED114" s="196"/>
      <c r="EE114" s="196"/>
      <c r="EF114" s="196"/>
      <c r="EG114" s="196"/>
      <c r="EH114" s="196"/>
      <c r="EI114" s="196"/>
      <c r="EJ114" s="196"/>
      <c r="EK114" s="196"/>
      <c r="EL114" s="196"/>
      <c r="EM114" s="196"/>
      <c r="EN114" s="196"/>
      <c r="EO114" s="196"/>
      <c r="EP114" s="196"/>
      <c r="EQ114" s="196"/>
      <c r="ER114" s="196"/>
      <c r="ES114" s="196"/>
      <c r="ET114" s="196"/>
      <c r="EU114" s="196"/>
      <c r="EV114" s="196"/>
      <c r="EW114" s="196"/>
      <c r="EX114" s="196"/>
      <c r="EY114" s="196"/>
      <c r="EZ114" s="196"/>
      <c r="FA114" s="196"/>
      <c r="FB114" s="196"/>
      <c r="FC114" s="196"/>
      <c r="FD114" s="196"/>
      <c r="FE114" s="196"/>
      <c r="FF114" s="196"/>
      <c r="FG114" s="196"/>
      <c r="FH114" s="196"/>
      <c r="FI114" s="196"/>
      <c r="FJ114" s="196"/>
      <c r="FK114" s="196"/>
      <c r="FL114" s="196"/>
      <c r="FM114" s="196"/>
      <c r="FN114" s="196"/>
      <c r="FO114" s="196"/>
      <c r="FP114" s="196"/>
      <c r="FQ114" s="196"/>
      <c r="FR114" s="196"/>
      <c r="FS114" s="196"/>
      <c r="FT114" s="196"/>
      <c r="FU114" s="196"/>
      <c r="FV114" s="196"/>
      <c r="FW114" s="196"/>
      <c r="FX114" s="196"/>
      <c r="FY114" s="196"/>
      <c r="FZ114" s="196"/>
      <c r="GA114" s="196"/>
      <c r="GB114" s="196"/>
      <c r="GC114" s="196"/>
    </row>
    <row r="115" spans="1:185" s="197" customFormat="1" ht="178.5" customHeight="1" x14ac:dyDescent="0.25">
      <c r="A115" s="429" t="s">
        <v>32</v>
      </c>
      <c r="B115" s="434"/>
      <c r="C115" s="397">
        <v>44461</v>
      </c>
      <c r="D115" s="400" t="s">
        <v>33</v>
      </c>
      <c r="E115" s="182" t="s">
        <v>335</v>
      </c>
      <c r="F115" s="179" t="s">
        <v>336</v>
      </c>
      <c r="G115" s="179" t="s">
        <v>279</v>
      </c>
      <c r="H115" s="395" t="s">
        <v>1119</v>
      </c>
      <c r="I115" s="179" t="s">
        <v>56</v>
      </c>
      <c r="J115" s="179" t="s">
        <v>38</v>
      </c>
      <c r="K115" s="179"/>
      <c r="L115" s="175" t="s">
        <v>39</v>
      </c>
      <c r="M115" s="179" t="s">
        <v>319</v>
      </c>
      <c r="N115" s="403">
        <v>44743</v>
      </c>
      <c r="O115" s="397">
        <v>44985</v>
      </c>
      <c r="P115" s="452">
        <f t="shared" ca="1" si="3"/>
        <v>427</v>
      </c>
      <c r="Q115" s="322" t="str">
        <f t="shared" ca="1" si="4"/>
        <v>VENCIDA</v>
      </c>
      <c r="R115" s="179" t="s">
        <v>320</v>
      </c>
      <c r="S115" s="179" t="s">
        <v>42</v>
      </c>
      <c r="T115" s="392">
        <v>8</v>
      </c>
      <c r="U115" s="180"/>
      <c r="V115" s="179"/>
      <c r="W115" s="175" t="s">
        <v>51</v>
      </c>
      <c r="X115" s="281"/>
      <c r="Y115" s="391"/>
      <c r="Z115" s="179"/>
      <c r="AA115" s="175" t="s">
        <v>44</v>
      </c>
      <c r="AB115" s="180"/>
      <c r="AC115" s="181" t="s">
        <v>1440</v>
      </c>
      <c r="AD115" s="453">
        <f t="shared" si="5"/>
        <v>110</v>
      </c>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c r="BT115" s="196"/>
      <c r="BU115" s="196"/>
      <c r="BV115" s="196"/>
      <c r="BW115" s="196"/>
      <c r="BX115" s="196"/>
      <c r="BY115" s="196"/>
      <c r="BZ115" s="196"/>
      <c r="CA115" s="196"/>
      <c r="CB115" s="196"/>
      <c r="CC115" s="196"/>
      <c r="CD115" s="196"/>
      <c r="CE115" s="196"/>
      <c r="CF115" s="196"/>
      <c r="CG115" s="196"/>
      <c r="CH115" s="196"/>
      <c r="CI115" s="196"/>
      <c r="CJ115" s="196"/>
      <c r="CK115" s="196"/>
      <c r="CL115" s="196"/>
      <c r="CM115" s="196"/>
      <c r="CN115" s="196"/>
      <c r="CO115" s="196"/>
      <c r="CP115" s="196"/>
      <c r="CQ115" s="196"/>
      <c r="CR115" s="196"/>
      <c r="CS115" s="196"/>
      <c r="CT115" s="196"/>
      <c r="CU115" s="196"/>
      <c r="CV115" s="196"/>
      <c r="CW115" s="196"/>
      <c r="CX115" s="196"/>
      <c r="CY115" s="196"/>
      <c r="CZ115" s="196"/>
      <c r="DA115" s="196"/>
      <c r="DB115" s="196"/>
      <c r="DC115" s="196"/>
      <c r="DD115" s="196"/>
      <c r="DE115" s="196"/>
      <c r="DF115" s="196"/>
      <c r="DG115" s="196"/>
      <c r="DH115" s="196"/>
      <c r="DI115" s="196"/>
      <c r="DJ115" s="196"/>
      <c r="DK115" s="196"/>
      <c r="DL115" s="196"/>
      <c r="DM115" s="196"/>
      <c r="DN115" s="196"/>
      <c r="DO115" s="196"/>
      <c r="DP115" s="196"/>
      <c r="DQ115" s="196"/>
      <c r="DR115" s="196"/>
      <c r="DS115" s="196"/>
      <c r="DT115" s="196"/>
      <c r="DU115" s="196"/>
      <c r="DV115" s="196"/>
      <c r="DW115" s="196"/>
      <c r="DX115" s="196"/>
      <c r="DY115" s="196"/>
      <c r="DZ115" s="196"/>
      <c r="EA115" s="196"/>
      <c r="EB115" s="196"/>
      <c r="EC115" s="196"/>
      <c r="ED115" s="196"/>
      <c r="EE115" s="196"/>
      <c r="EF115" s="196"/>
      <c r="EG115" s="196"/>
      <c r="EH115" s="196"/>
      <c r="EI115" s="196"/>
      <c r="EJ115" s="196"/>
      <c r="EK115" s="196"/>
      <c r="EL115" s="196"/>
      <c r="EM115" s="196"/>
      <c r="EN115" s="196"/>
      <c r="EO115" s="196"/>
      <c r="EP115" s="196"/>
      <c r="EQ115" s="196"/>
      <c r="ER115" s="196"/>
      <c r="ES115" s="196"/>
      <c r="ET115" s="196"/>
      <c r="EU115" s="196"/>
      <c r="EV115" s="196"/>
      <c r="EW115" s="196"/>
      <c r="EX115" s="196"/>
      <c r="EY115" s="196"/>
      <c r="EZ115" s="196"/>
      <c r="FA115" s="196"/>
      <c r="FB115" s="196"/>
      <c r="FC115" s="196"/>
      <c r="FD115" s="196"/>
      <c r="FE115" s="196"/>
      <c r="FF115" s="196"/>
      <c r="FG115" s="196"/>
      <c r="FH115" s="196"/>
      <c r="FI115" s="196"/>
      <c r="FJ115" s="196"/>
      <c r="FK115" s="196"/>
      <c r="FL115" s="196"/>
      <c r="FM115" s="196"/>
      <c r="FN115" s="196"/>
      <c r="FO115" s="196"/>
      <c r="FP115" s="196"/>
      <c r="FQ115" s="196"/>
      <c r="FR115" s="196"/>
      <c r="FS115" s="196"/>
      <c r="FT115" s="196"/>
      <c r="FU115" s="196"/>
      <c r="FV115" s="196"/>
      <c r="FW115" s="196"/>
      <c r="FX115" s="196"/>
      <c r="FY115" s="196"/>
      <c r="FZ115" s="196"/>
      <c r="GA115" s="196"/>
      <c r="GB115" s="196"/>
      <c r="GC115" s="196"/>
    </row>
    <row r="116" spans="1:185" s="197" customFormat="1" ht="178.5" customHeight="1" x14ac:dyDescent="0.25">
      <c r="A116" s="429" t="s">
        <v>32</v>
      </c>
      <c r="B116" s="434"/>
      <c r="C116" s="397">
        <v>44461</v>
      </c>
      <c r="D116" s="400" t="s">
        <v>33</v>
      </c>
      <c r="E116" s="179" t="s">
        <v>335</v>
      </c>
      <c r="F116" s="179" t="s">
        <v>336</v>
      </c>
      <c r="G116" s="179" t="s">
        <v>279</v>
      </c>
      <c r="H116" s="395" t="s">
        <v>1119</v>
      </c>
      <c r="I116" s="179" t="s">
        <v>56</v>
      </c>
      <c r="J116" s="179" t="s">
        <v>38</v>
      </c>
      <c r="K116" s="179"/>
      <c r="L116" s="175" t="s">
        <v>39</v>
      </c>
      <c r="M116" s="179" t="s">
        <v>321</v>
      </c>
      <c r="N116" s="403">
        <v>44743</v>
      </c>
      <c r="O116" s="397">
        <v>44985</v>
      </c>
      <c r="P116" s="452">
        <f t="shared" ca="1" si="3"/>
        <v>427</v>
      </c>
      <c r="Q116" s="322" t="str">
        <f t="shared" ca="1" si="4"/>
        <v>VENCIDA</v>
      </c>
      <c r="R116" s="179" t="s">
        <v>322</v>
      </c>
      <c r="S116" s="179" t="s">
        <v>74</v>
      </c>
      <c r="T116" s="392">
        <v>1</v>
      </c>
      <c r="U116" s="180"/>
      <c r="V116" s="179"/>
      <c r="W116" s="175" t="s">
        <v>51</v>
      </c>
      <c r="X116" s="281"/>
      <c r="Y116" s="391"/>
      <c r="Z116" s="179"/>
      <c r="AA116" s="175" t="s">
        <v>44</v>
      </c>
      <c r="AB116" s="180"/>
      <c r="AC116" s="181" t="s">
        <v>1441</v>
      </c>
      <c r="AD116" s="453">
        <f t="shared" si="5"/>
        <v>111</v>
      </c>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c r="BT116" s="196"/>
      <c r="BU116" s="196"/>
      <c r="BV116" s="196"/>
      <c r="BW116" s="196"/>
      <c r="BX116" s="196"/>
      <c r="BY116" s="196"/>
      <c r="BZ116" s="196"/>
      <c r="CA116" s="196"/>
      <c r="CB116" s="196"/>
      <c r="CC116" s="196"/>
      <c r="CD116" s="196"/>
      <c r="CE116" s="196"/>
      <c r="CF116" s="196"/>
      <c r="CG116" s="196"/>
      <c r="CH116" s="196"/>
      <c r="CI116" s="196"/>
      <c r="CJ116" s="196"/>
      <c r="CK116" s="196"/>
      <c r="CL116" s="196"/>
      <c r="CM116" s="196"/>
      <c r="CN116" s="196"/>
      <c r="CO116" s="196"/>
      <c r="CP116" s="196"/>
      <c r="CQ116" s="196"/>
      <c r="CR116" s="196"/>
      <c r="CS116" s="196"/>
      <c r="CT116" s="196"/>
      <c r="CU116" s="196"/>
      <c r="CV116" s="196"/>
      <c r="CW116" s="196"/>
      <c r="CX116" s="196"/>
      <c r="CY116" s="196"/>
      <c r="CZ116" s="196"/>
      <c r="DA116" s="196"/>
      <c r="DB116" s="196"/>
      <c r="DC116" s="196"/>
      <c r="DD116" s="196"/>
      <c r="DE116" s="196"/>
      <c r="DF116" s="196"/>
      <c r="DG116" s="196"/>
      <c r="DH116" s="196"/>
      <c r="DI116" s="196"/>
      <c r="DJ116" s="196"/>
      <c r="DK116" s="196"/>
      <c r="DL116" s="196"/>
      <c r="DM116" s="196"/>
      <c r="DN116" s="196"/>
      <c r="DO116" s="196"/>
      <c r="DP116" s="196"/>
      <c r="DQ116" s="196"/>
      <c r="DR116" s="196"/>
      <c r="DS116" s="196"/>
      <c r="DT116" s="196"/>
      <c r="DU116" s="196"/>
      <c r="DV116" s="196"/>
      <c r="DW116" s="196"/>
      <c r="DX116" s="196"/>
      <c r="DY116" s="196"/>
      <c r="DZ116" s="196"/>
      <c r="EA116" s="196"/>
      <c r="EB116" s="196"/>
      <c r="EC116" s="196"/>
      <c r="ED116" s="196"/>
      <c r="EE116" s="196"/>
      <c r="EF116" s="196"/>
      <c r="EG116" s="196"/>
      <c r="EH116" s="196"/>
      <c r="EI116" s="196"/>
      <c r="EJ116" s="196"/>
      <c r="EK116" s="196"/>
      <c r="EL116" s="196"/>
      <c r="EM116" s="196"/>
      <c r="EN116" s="196"/>
      <c r="EO116" s="196"/>
      <c r="EP116" s="196"/>
      <c r="EQ116" s="196"/>
      <c r="ER116" s="196"/>
      <c r="ES116" s="196"/>
      <c r="ET116" s="196"/>
      <c r="EU116" s="196"/>
      <c r="EV116" s="196"/>
      <c r="EW116" s="196"/>
      <c r="EX116" s="196"/>
      <c r="EY116" s="196"/>
      <c r="EZ116" s="196"/>
      <c r="FA116" s="196"/>
      <c r="FB116" s="196"/>
      <c r="FC116" s="196"/>
      <c r="FD116" s="196"/>
      <c r="FE116" s="196"/>
      <c r="FF116" s="196"/>
      <c r="FG116" s="196"/>
      <c r="FH116" s="196"/>
      <c r="FI116" s="196"/>
      <c r="FJ116" s="196"/>
      <c r="FK116" s="196"/>
      <c r="FL116" s="196"/>
      <c r="FM116" s="196"/>
      <c r="FN116" s="196"/>
      <c r="FO116" s="196"/>
      <c r="FP116" s="196"/>
      <c r="FQ116" s="196"/>
      <c r="FR116" s="196"/>
      <c r="FS116" s="196"/>
      <c r="FT116" s="196"/>
      <c r="FU116" s="196"/>
      <c r="FV116" s="196"/>
      <c r="FW116" s="196"/>
      <c r="FX116" s="196"/>
      <c r="FY116" s="196"/>
      <c r="FZ116" s="196"/>
      <c r="GA116" s="196"/>
      <c r="GB116" s="196"/>
      <c r="GC116" s="196"/>
    </row>
    <row r="117" spans="1:185" s="197" customFormat="1" ht="178.5" customHeight="1" x14ac:dyDescent="0.25">
      <c r="A117" s="429" t="s">
        <v>32</v>
      </c>
      <c r="B117" s="434">
        <v>861</v>
      </c>
      <c r="C117" s="397">
        <v>44461</v>
      </c>
      <c r="D117" s="400" t="s">
        <v>106</v>
      </c>
      <c r="E117" s="179" t="s">
        <v>337</v>
      </c>
      <c r="F117" s="179"/>
      <c r="G117" s="179" t="s">
        <v>279</v>
      </c>
      <c r="H117" s="395" t="s">
        <v>1119</v>
      </c>
      <c r="I117" s="179" t="s">
        <v>56</v>
      </c>
      <c r="J117" s="179" t="s">
        <v>38</v>
      </c>
      <c r="K117" s="179"/>
      <c r="L117" s="175" t="s">
        <v>109</v>
      </c>
      <c r="M117" s="179" t="s">
        <v>333</v>
      </c>
      <c r="N117" s="397">
        <v>44743</v>
      </c>
      <c r="O117" s="397">
        <v>44985</v>
      </c>
      <c r="P117" s="452">
        <f t="shared" ca="1" si="3"/>
        <v>427</v>
      </c>
      <c r="Q117" s="322" t="str">
        <f t="shared" ca="1" si="4"/>
        <v>VENCIDA</v>
      </c>
      <c r="R117" s="179" t="s">
        <v>334</v>
      </c>
      <c r="S117" s="179" t="s">
        <v>42</v>
      </c>
      <c r="T117" s="392">
        <v>4</v>
      </c>
      <c r="U117" s="180"/>
      <c r="V117" s="179"/>
      <c r="W117" s="175" t="s">
        <v>51</v>
      </c>
      <c r="X117" s="281"/>
      <c r="Y117" s="391"/>
      <c r="Z117" s="179"/>
      <c r="AA117" s="175" t="s">
        <v>44</v>
      </c>
      <c r="AB117" s="180"/>
      <c r="AC117" s="181" t="s">
        <v>1411</v>
      </c>
      <c r="AD117" s="453">
        <f t="shared" si="5"/>
        <v>112</v>
      </c>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c r="BT117" s="196"/>
      <c r="BU117" s="196"/>
      <c r="BV117" s="196"/>
      <c r="BW117" s="196"/>
      <c r="BX117" s="196"/>
      <c r="BY117" s="196"/>
      <c r="BZ117" s="196"/>
      <c r="CA117" s="196"/>
      <c r="CB117" s="196"/>
      <c r="CC117" s="196"/>
      <c r="CD117" s="196"/>
      <c r="CE117" s="196"/>
      <c r="CF117" s="196"/>
      <c r="CG117" s="196"/>
      <c r="CH117" s="196"/>
      <c r="CI117" s="196"/>
      <c r="CJ117" s="196"/>
      <c r="CK117" s="196"/>
      <c r="CL117" s="196"/>
      <c r="CM117" s="196"/>
      <c r="CN117" s="196"/>
      <c r="CO117" s="196"/>
      <c r="CP117" s="196"/>
      <c r="CQ117" s="196"/>
      <c r="CR117" s="196"/>
      <c r="CS117" s="196"/>
      <c r="CT117" s="196"/>
      <c r="CU117" s="196"/>
      <c r="CV117" s="196"/>
      <c r="CW117" s="196"/>
      <c r="CX117" s="196"/>
      <c r="CY117" s="196"/>
      <c r="CZ117" s="196"/>
      <c r="DA117" s="196"/>
      <c r="DB117" s="196"/>
      <c r="DC117" s="196"/>
      <c r="DD117" s="196"/>
      <c r="DE117" s="196"/>
      <c r="DF117" s="196"/>
      <c r="DG117" s="196"/>
      <c r="DH117" s="196"/>
      <c r="DI117" s="196"/>
      <c r="DJ117" s="196"/>
      <c r="DK117" s="196"/>
      <c r="DL117" s="196"/>
      <c r="DM117" s="196"/>
      <c r="DN117" s="196"/>
      <c r="DO117" s="196"/>
      <c r="DP117" s="196"/>
      <c r="DQ117" s="196"/>
      <c r="DR117" s="196"/>
      <c r="DS117" s="196"/>
      <c r="DT117" s="196"/>
      <c r="DU117" s="196"/>
      <c r="DV117" s="196"/>
      <c r="DW117" s="196"/>
      <c r="DX117" s="196"/>
      <c r="DY117" s="196"/>
      <c r="DZ117" s="196"/>
      <c r="EA117" s="196"/>
      <c r="EB117" s="196"/>
      <c r="EC117" s="196"/>
      <c r="ED117" s="196"/>
      <c r="EE117" s="196"/>
      <c r="EF117" s="196"/>
      <c r="EG117" s="196"/>
      <c r="EH117" s="196"/>
      <c r="EI117" s="196"/>
      <c r="EJ117" s="196"/>
      <c r="EK117" s="196"/>
      <c r="EL117" s="196"/>
      <c r="EM117" s="196"/>
      <c r="EN117" s="196"/>
      <c r="EO117" s="196"/>
      <c r="EP117" s="196"/>
      <c r="EQ117" s="196"/>
      <c r="ER117" s="196"/>
      <c r="ES117" s="196"/>
      <c r="ET117" s="196"/>
      <c r="EU117" s="196"/>
      <c r="EV117" s="196"/>
      <c r="EW117" s="196"/>
      <c r="EX117" s="196"/>
      <c r="EY117" s="196"/>
      <c r="EZ117" s="196"/>
      <c r="FA117" s="196"/>
      <c r="FB117" s="196"/>
      <c r="FC117" s="196"/>
      <c r="FD117" s="196"/>
      <c r="FE117" s="196"/>
      <c r="FF117" s="196"/>
      <c r="FG117" s="196"/>
      <c r="FH117" s="196"/>
      <c r="FI117" s="196"/>
      <c r="FJ117" s="196"/>
      <c r="FK117" s="196"/>
      <c r="FL117" s="196"/>
      <c r="FM117" s="196"/>
      <c r="FN117" s="196"/>
      <c r="FO117" s="196"/>
      <c r="FP117" s="196"/>
      <c r="FQ117" s="196"/>
      <c r="FR117" s="196"/>
      <c r="FS117" s="196"/>
      <c r="FT117" s="196"/>
      <c r="FU117" s="196"/>
      <c r="FV117" s="196"/>
      <c r="FW117" s="196"/>
      <c r="FX117" s="196"/>
      <c r="FY117" s="196"/>
      <c r="FZ117" s="196"/>
      <c r="GA117" s="196"/>
      <c r="GB117" s="196"/>
      <c r="GC117" s="196"/>
    </row>
    <row r="118" spans="1:185" s="197" customFormat="1" ht="178.5" customHeight="1" x14ac:dyDescent="0.25">
      <c r="A118" s="429" t="s">
        <v>32</v>
      </c>
      <c r="B118" s="434"/>
      <c r="C118" s="397">
        <v>44461</v>
      </c>
      <c r="D118" s="400" t="s">
        <v>106</v>
      </c>
      <c r="E118" s="179" t="s">
        <v>337</v>
      </c>
      <c r="F118" s="179"/>
      <c r="G118" s="179" t="s">
        <v>279</v>
      </c>
      <c r="H118" s="395" t="s">
        <v>1119</v>
      </c>
      <c r="I118" s="179" t="s">
        <v>56</v>
      </c>
      <c r="J118" s="179" t="s">
        <v>38</v>
      </c>
      <c r="K118" s="179"/>
      <c r="L118" s="175" t="s">
        <v>109</v>
      </c>
      <c r="M118" s="179" t="s">
        <v>319</v>
      </c>
      <c r="N118" s="397">
        <v>44743</v>
      </c>
      <c r="O118" s="397">
        <v>44985</v>
      </c>
      <c r="P118" s="452">
        <f t="shared" ca="1" si="3"/>
        <v>427</v>
      </c>
      <c r="Q118" s="322" t="str">
        <f t="shared" ca="1" si="4"/>
        <v>VENCIDA</v>
      </c>
      <c r="R118" s="179" t="s">
        <v>320</v>
      </c>
      <c r="S118" s="179" t="s">
        <v>42</v>
      </c>
      <c r="T118" s="392">
        <v>8</v>
      </c>
      <c r="U118" s="180"/>
      <c r="V118" s="179"/>
      <c r="W118" s="175" t="s">
        <v>51</v>
      </c>
      <c r="X118" s="281"/>
      <c r="Y118" s="391"/>
      <c r="Z118" s="179"/>
      <c r="AA118" s="175" t="s">
        <v>44</v>
      </c>
      <c r="AB118" s="180"/>
      <c r="AC118" s="181" t="s">
        <v>1409</v>
      </c>
      <c r="AD118" s="453">
        <f t="shared" si="5"/>
        <v>113</v>
      </c>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c r="BT118" s="196"/>
      <c r="BU118" s="196"/>
      <c r="BV118" s="196"/>
      <c r="BW118" s="196"/>
      <c r="BX118" s="196"/>
      <c r="BY118" s="196"/>
      <c r="BZ118" s="196"/>
      <c r="CA118" s="196"/>
      <c r="CB118" s="196"/>
      <c r="CC118" s="196"/>
      <c r="CD118" s="196"/>
      <c r="CE118" s="196"/>
      <c r="CF118" s="196"/>
      <c r="CG118" s="196"/>
      <c r="CH118" s="196"/>
      <c r="CI118" s="196"/>
      <c r="CJ118" s="196"/>
      <c r="CK118" s="196"/>
      <c r="CL118" s="196"/>
      <c r="CM118" s="196"/>
      <c r="CN118" s="196"/>
      <c r="CO118" s="196"/>
      <c r="CP118" s="196"/>
      <c r="CQ118" s="196"/>
      <c r="CR118" s="196"/>
      <c r="CS118" s="196"/>
      <c r="CT118" s="196"/>
      <c r="CU118" s="196"/>
      <c r="CV118" s="196"/>
      <c r="CW118" s="196"/>
      <c r="CX118" s="196"/>
      <c r="CY118" s="196"/>
      <c r="CZ118" s="196"/>
      <c r="DA118" s="196"/>
      <c r="DB118" s="196"/>
      <c r="DC118" s="196"/>
      <c r="DD118" s="196"/>
      <c r="DE118" s="196"/>
      <c r="DF118" s="196"/>
      <c r="DG118" s="196"/>
      <c r="DH118" s="196"/>
      <c r="DI118" s="196"/>
      <c r="DJ118" s="196"/>
      <c r="DK118" s="196"/>
      <c r="DL118" s="196"/>
      <c r="DM118" s="196"/>
      <c r="DN118" s="196"/>
      <c r="DO118" s="196"/>
      <c r="DP118" s="196"/>
      <c r="DQ118" s="196"/>
      <c r="DR118" s="196"/>
      <c r="DS118" s="196"/>
      <c r="DT118" s="196"/>
      <c r="DU118" s="196"/>
      <c r="DV118" s="196"/>
      <c r="DW118" s="196"/>
      <c r="DX118" s="196"/>
      <c r="DY118" s="196"/>
      <c r="DZ118" s="196"/>
      <c r="EA118" s="196"/>
      <c r="EB118" s="196"/>
      <c r="EC118" s="196"/>
      <c r="ED118" s="196"/>
      <c r="EE118" s="196"/>
      <c r="EF118" s="196"/>
      <c r="EG118" s="196"/>
      <c r="EH118" s="196"/>
      <c r="EI118" s="196"/>
      <c r="EJ118" s="196"/>
      <c r="EK118" s="196"/>
      <c r="EL118" s="196"/>
      <c r="EM118" s="196"/>
      <c r="EN118" s="196"/>
      <c r="EO118" s="196"/>
      <c r="EP118" s="196"/>
      <c r="EQ118" s="196"/>
      <c r="ER118" s="196"/>
      <c r="ES118" s="196"/>
      <c r="ET118" s="196"/>
      <c r="EU118" s="196"/>
      <c r="EV118" s="196"/>
      <c r="EW118" s="196"/>
      <c r="EX118" s="196"/>
      <c r="EY118" s="196"/>
      <c r="EZ118" s="196"/>
      <c r="FA118" s="196"/>
      <c r="FB118" s="196"/>
      <c r="FC118" s="196"/>
      <c r="FD118" s="196"/>
      <c r="FE118" s="196"/>
      <c r="FF118" s="196"/>
      <c r="FG118" s="196"/>
      <c r="FH118" s="196"/>
      <c r="FI118" s="196"/>
      <c r="FJ118" s="196"/>
      <c r="FK118" s="196"/>
      <c r="FL118" s="196"/>
      <c r="FM118" s="196"/>
      <c r="FN118" s="196"/>
      <c r="FO118" s="196"/>
      <c r="FP118" s="196"/>
      <c r="FQ118" s="196"/>
      <c r="FR118" s="196"/>
      <c r="FS118" s="196"/>
      <c r="FT118" s="196"/>
      <c r="FU118" s="196"/>
      <c r="FV118" s="196"/>
      <c r="FW118" s="196"/>
      <c r="FX118" s="196"/>
      <c r="FY118" s="196"/>
      <c r="FZ118" s="196"/>
      <c r="GA118" s="196"/>
      <c r="GB118" s="196"/>
      <c r="GC118" s="196"/>
    </row>
    <row r="119" spans="1:185" s="197" customFormat="1" ht="178.5" customHeight="1" x14ac:dyDescent="0.25">
      <c r="A119" s="429" t="s">
        <v>32</v>
      </c>
      <c r="B119" s="434">
        <v>862</v>
      </c>
      <c r="C119" s="397">
        <v>44461</v>
      </c>
      <c r="D119" s="400" t="s">
        <v>33</v>
      </c>
      <c r="E119" s="179" t="s">
        <v>338</v>
      </c>
      <c r="F119" s="179" t="s">
        <v>339</v>
      </c>
      <c r="G119" s="179" t="s">
        <v>279</v>
      </c>
      <c r="H119" s="395" t="s">
        <v>1119</v>
      </c>
      <c r="I119" s="179" t="s">
        <v>56</v>
      </c>
      <c r="J119" s="179" t="s">
        <v>38</v>
      </c>
      <c r="K119" s="179"/>
      <c r="L119" s="175" t="s">
        <v>39</v>
      </c>
      <c r="M119" s="179" t="s">
        <v>319</v>
      </c>
      <c r="N119" s="397">
        <v>44743</v>
      </c>
      <c r="O119" s="397">
        <v>44985</v>
      </c>
      <c r="P119" s="452">
        <f t="shared" ca="1" si="3"/>
        <v>427</v>
      </c>
      <c r="Q119" s="322" t="str">
        <f t="shared" ca="1" si="4"/>
        <v>VENCIDA</v>
      </c>
      <c r="R119" s="179" t="s">
        <v>320</v>
      </c>
      <c r="S119" s="179" t="s">
        <v>42</v>
      </c>
      <c r="T119" s="392">
        <v>8</v>
      </c>
      <c r="U119" s="180"/>
      <c r="V119" s="179"/>
      <c r="W119" s="175" t="s">
        <v>51</v>
      </c>
      <c r="X119" s="281"/>
      <c r="Y119" s="391"/>
      <c r="Z119" s="179"/>
      <c r="AA119" s="175" t="s">
        <v>44</v>
      </c>
      <c r="AB119" s="180"/>
      <c r="AC119" s="181" t="s">
        <v>1412</v>
      </c>
      <c r="AD119" s="453">
        <f t="shared" si="5"/>
        <v>114</v>
      </c>
      <c r="AE119" s="196"/>
      <c r="AF119" s="196"/>
      <c r="AG119" s="196"/>
      <c r="AH119" s="196"/>
      <c r="AI119" s="196"/>
      <c r="AJ119" s="196"/>
      <c r="AK119" s="196"/>
      <c r="AL119" s="196"/>
      <c r="AM119" s="196"/>
      <c r="AN119" s="196"/>
      <c r="AO119" s="196"/>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196"/>
      <c r="BQ119" s="196"/>
      <c r="BR119" s="196"/>
      <c r="BS119" s="196"/>
      <c r="BT119" s="196"/>
      <c r="BU119" s="196"/>
      <c r="BV119" s="196"/>
      <c r="BW119" s="196"/>
      <c r="BX119" s="196"/>
      <c r="BY119" s="196"/>
      <c r="BZ119" s="196"/>
      <c r="CA119" s="196"/>
      <c r="CB119" s="196"/>
      <c r="CC119" s="196"/>
      <c r="CD119" s="196"/>
      <c r="CE119" s="196"/>
      <c r="CF119" s="196"/>
      <c r="CG119" s="196"/>
      <c r="CH119" s="196"/>
      <c r="CI119" s="196"/>
      <c r="CJ119" s="196"/>
      <c r="CK119" s="196"/>
      <c r="CL119" s="196"/>
      <c r="CM119" s="196"/>
      <c r="CN119" s="196"/>
      <c r="CO119" s="196"/>
      <c r="CP119" s="196"/>
      <c r="CQ119" s="196"/>
      <c r="CR119" s="196"/>
      <c r="CS119" s="196"/>
      <c r="CT119" s="196"/>
      <c r="CU119" s="196"/>
      <c r="CV119" s="196"/>
      <c r="CW119" s="196"/>
      <c r="CX119" s="196"/>
      <c r="CY119" s="196"/>
      <c r="CZ119" s="196"/>
      <c r="DA119" s="196"/>
      <c r="DB119" s="196"/>
      <c r="DC119" s="196"/>
      <c r="DD119" s="196"/>
      <c r="DE119" s="196"/>
      <c r="DF119" s="196"/>
      <c r="DG119" s="196"/>
      <c r="DH119" s="196"/>
      <c r="DI119" s="196"/>
      <c r="DJ119" s="196"/>
      <c r="DK119" s="196"/>
      <c r="DL119" s="196"/>
      <c r="DM119" s="196"/>
      <c r="DN119" s="196"/>
      <c r="DO119" s="196"/>
      <c r="DP119" s="196"/>
      <c r="DQ119" s="196"/>
      <c r="DR119" s="196"/>
      <c r="DS119" s="196"/>
      <c r="DT119" s="196"/>
      <c r="DU119" s="196"/>
      <c r="DV119" s="196"/>
      <c r="DW119" s="196"/>
      <c r="DX119" s="196"/>
      <c r="DY119" s="196"/>
      <c r="DZ119" s="196"/>
      <c r="EA119" s="196"/>
      <c r="EB119" s="196"/>
      <c r="EC119" s="196"/>
      <c r="ED119" s="196"/>
      <c r="EE119" s="196"/>
      <c r="EF119" s="196"/>
      <c r="EG119" s="196"/>
      <c r="EH119" s="196"/>
      <c r="EI119" s="196"/>
      <c r="EJ119" s="196"/>
      <c r="EK119" s="196"/>
      <c r="EL119" s="196"/>
      <c r="EM119" s="196"/>
      <c r="EN119" s="196"/>
      <c r="EO119" s="196"/>
      <c r="EP119" s="196"/>
      <c r="EQ119" s="196"/>
      <c r="ER119" s="196"/>
      <c r="ES119" s="196"/>
      <c r="ET119" s="196"/>
      <c r="EU119" s="196"/>
      <c r="EV119" s="196"/>
      <c r="EW119" s="196"/>
      <c r="EX119" s="196"/>
      <c r="EY119" s="196"/>
      <c r="EZ119" s="196"/>
      <c r="FA119" s="196"/>
      <c r="FB119" s="196"/>
      <c r="FC119" s="196"/>
      <c r="FD119" s="196"/>
      <c r="FE119" s="196"/>
      <c r="FF119" s="196"/>
      <c r="FG119" s="196"/>
      <c r="FH119" s="196"/>
      <c r="FI119" s="196"/>
      <c r="FJ119" s="196"/>
      <c r="FK119" s="196"/>
      <c r="FL119" s="196"/>
      <c r="FM119" s="196"/>
      <c r="FN119" s="196"/>
      <c r="FO119" s="196"/>
      <c r="FP119" s="196"/>
      <c r="FQ119" s="196"/>
      <c r="FR119" s="196"/>
      <c r="FS119" s="196"/>
      <c r="FT119" s="196"/>
      <c r="FU119" s="196"/>
      <c r="FV119" s="196"/>
      <c r="FW119" s="196"/>
      <c r="FX119" s="196"/>
      <c r="FY119" s="196"/>
      <c r="FZ119" s="196"/>
      <c r="GA119" s="196"/>
      <c r="GB119" s="196"/>
      <c r="GC119" s="196"/>
    </row>
    <row r="120" spans="1:185" s="197" customFormat="1" ht="178.5" customHeight="1" x14ac:dyDescent="0.25">
      <c r="A120" s="429" t="s">
        <v>32</v>
      </c>
      <c r="B120" s="434"/>
      <c r="C120" s="397">
        <v>44461</v>
      </c>
      <c r="D120" s="400" t="s">
        <v>33</v>
      </c>
      <c r="E120" s="179" t="s">
        <v>338</v>
      </c>
      <c r="F120" s="179" t="s">
        <v>339</v>
      </c>
      <c r="G120" s="179" t="s">
        <v>279</v>
      </c>
      <c r="H120" s="395" t="s">
        <v>1119</v>
      </c>
      <c r="I120" s="179" t="s">
        <v>56</v>
      </c>
      <c r="J120" s="179" t="s">
        <v>38</v>
      </c>
      <c r="K120" s="179"/>
      <c r="L120" s="175" t="s">
        <v>39</v>
      </c>
      <c r="M120" s="179" t="s">
        <v>340</v>
      </c>
      <c r="N120" s="403">
        <v>44743</v>
      </c>
      <c r="O120" s="397">
        <v>44985</v>
      </c>
      <c r="P120" s="452">
        <f t="shared" ca="1" si="3"/>
        <v>427</v>
      </c>
      <c r="Q120" s="322" t="str">
        <f t="shared" ca="1" si="4"/>
        <v>VENCIDA</v>
      </c>
      <c r="R120" s="179" t="s">
        <v>334</v>
      </c>
      <c r="S120" s="179" t="s">
        <v>42</v>
      </c>
      <c r="T120" s="392">
        <v>4</v>
      </c>
      <c r="U120" s="180"/>
      <c r="V120" s="179"/>
      <c r="W120" s="175" t="s">
        <v>51</v>
      </c>
      <c r="X120" s="281"/>
      <c r="Y120" s="391"/>
      <c r="Z120" s="179"/>
      <c r="AA120" s="175" t="s">
        <v>44</v>
      </c>
      <c r="AB120" s="180"/>
      <c r="AC120" s="181" t="s">
        <v>1409</v>
      </c>
      <c r="AD120" s="453">
        <f t="shared" si="5"/>
        <v>115</v>
      </c>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c r="BT120" s="196"/>
      <c r="BU120" s="196"/>
      <c r="BV120" s="196"/>
      <c r="BW120" s="196"/>
      <c r="BX120" s="196"/>
      <c r="BY120" s="196"/>
      <c r="BZ120" s="196"/>
      <c r="CA120" s="196"/>
      <c r="CB120" s="196"/>
      <c r="CC120" s="196"/>
      <c r="CD120" s="196"/>
      <c r="CE120" s="196"/>
      <c r="CF120" s="196"/>
      <c r="CG120" s="196"/>
      <c r="CH120" s="196"/>
      <c r="CI120" s="196"/>
      <c r="CJ120" s="196"/>
      <c r="CK120" s="196"/>
      <c r="CL120" s="196"/>
      <c r="CM120" s="196"/>
      <c r="CN120" s="196"/>
      <c r="CO120" s="196"/>
      <c r="CP120" s="196"/>
      <c r="CQ120" s="196"/>
      <c r="CR120" s="196"/>
      <c r="CS120" s="196"/>
      <c r="CT120" s="196"/>
      <c r="CU120" s="196"/>
      <c r="CV120" s="196"/>
      <c r="CW120" s="196"/>
      <c r="CX120" s="196"/>
      <c r="CY120" s="196"/>
      <c r="CZ120" s="196"/>
      <c r="DA120" s="196"/>
      <c r="DB120" s="196"/>
      <c r="DC120" s="196"/>
      <c r="DD120" s="196"/>
      <c r="DE120" s="196"/>
      <c r="DF120" s="196"/>
      <c r="DG120" s="196"/>
      <c r="DH120" s="196"/>
      <c r="DI120" s="196"/>
      <c r="DJ120" s="196"/>
      <c r="DK120" s="196"/>
      <c r="DL120" s="196"/>
      <c r="DM120" s="196"/>
      <c r="DN120" s="196"/>
      <c r="DO120" s="196"/>
      <c r="DP120" s="196"/>
      <c r="DQ120" s="196"/>
      <c r="DR120" s="196"/>
      <c r="DS120" s="196"/>
      <c r="DT120" s="196"/>
      <c r="DU120" s="196"/>
      <c r="DV120" s="196"/>
      <c r="DW120" s="196"/>
      <c r="DX120" s="196"/>
      <c r="DY120" s="196"/>
      <c r="DZ120" s="196"/>
      <c r="EA120" s="196"/>
      <c r="EB120" s="196"/>
      <c r="EC120" s="196"/>
      <c r="ED120" s="196"/>
      <c r="EE120" s="196"/>
      <c r="EF120" s="196"/>
      <c r="EG120" s="196"/>
      <c r="EH120" s="196"/>
      <c r="EI120" s="196"/>
      <c r="EJ120" s="196"/>
      <c r="EK120" s="196"/>
      <c r="EL120" s="196"/>
      <c r="EM120" s="196"/>
      <c r="EN120" s="196"/>
      <c r="EO120" s="196"/>
      <c r="EP120" s="196"/>
      <c r="EQ120" s="196"/>
      <c r="ER120" s="196"/>
      <c r="ES120" s="196"/>
      <c r="ET120" s="196"/>
      <c r="EU120" s="196"/>
      <c r="EV120" s="196"/>
      <c r="EW120" s="196"/>
      <c r="EX120" s="196"/>
      <c r="EY120" s="196"/>
      <c r="EZ120" s="196"/>
      <c r="FA120" s="196"/>
      <c r="FB120" s="196"/>
      <c r="FC120" s="196"/>
      <c r="FD120" s="196"/>
      <c r="FE120" s="196"/>
      <c r="FF120" s="196"/>
      <c r="FG120" s="196"/>
      <c r="FH120" s="196"/>
      <c r="FI120" s="196"/>
      <c r="FJ120" s="196"/>
      <c r="FK120" s="196"/>
      <c r="FL120" s="196"/>
      <c r="FM120" s="196"/>
      <c r="FN120" s="196"/>
      <c r="FO120" s="196"/>
      <c r="FP120" s="196"/>
      <c r="FQ120" s="196"/>
      <c r="FR120" s="196"/>
      <c r="FS120" s="196"/>
      <c r="FT120" s="196"/>
      <c r="FU120" s="196"/>
      <c r="FV120" s="196"/>
      <c r="FW120" s="196"/>
      <c r="FX120" s="196"/>
      <c r="FY120" s="196"/>
      <c r="FZ120" s="196"/>
      <c r="GA120" s="196"/>
      <c r="GB120" s="196"/>
      <c r="GC120" s="196"/>
    </row>
    <row r="121" spans="1:185" s="197" customFormat="1" ht="178.5" customHeight="1" x14ac:dyDescent="0.25">
      <c r="A121" s="429" t="s">
        <v>32</v>
      </c>
      <c r="B121" s="434">
        <v>863</v>
      </c>
      <c r="C121" s="397">
        <v>44461</v>
      </c>
      <c r="D121" s="400" t="s">
        <v>33</v>
      </c>
      <c r="E121" s="179" t="s">
        <v>341</v>
      </c>
      <c r="F121" s="179" t="s">
        <v>324</v>
      </c>
      <c r="G121" s="179" t="s">
        <v>279</v>
      </c>
      <c r="H121" s="395" t="s">
        <v>1119</v>
      </c>
      <c r="I121" s="179" t="s">
        <v>56</v>
      </c>
      <c r="J121" s="179" t="s">
        <v>38</v>
      </c>
      <c r="K121" s="179"/>
      <c r="L121" s="179" t="s">
        <v>48</v>
      </c>
      <c r="M121" s="179" t="s">
        <v>325</v>
      </c>
      <c r="N121" s="397">
        <v>44743</v>
      </c>
      <c r="O121" s="397">
        <v>45000</v>
      </c>
      <c r="P121" s="452">
        <f t="shared" ca="1" si="3"/>
        <v>412</v>
      </c>
      <c r="Q121" s="322" t="str">
        <f t="shared" ca="1" si="4"/>
        <v>VENCIDA</v>
      </c>
      <c r="R121" s="179" t="s">
        <v>326</v>
      </c>
      <c r="S121" s="179" t="s">
        <v>42</v>
      </c>
      <c r="T121" s="392">
        <v>1</v>
      </c>
      <c r="U121" s="180">
        <v>44837</v>
      </c>
      <c r="V121" s="179" t="s">
        <v>342</v>
      </c>
      <c r="W121" s="175" t="s">
        <v>51</v>
      </c>
      <c r="X121" s="281"/>
      <c r="Y121" s="391"/>
      <c r="Z121" s="179"/>
      <c r="AA121" s="175" t="s">
        <v>44</v>
      </c>
      <c r="AB121" s="180"/>
      <c r="AC121" s="181" t="s">
        <v>1413</v>
      </c>
      <c r="AD121" s="453">
        <f t="shared" si="5"/>
        <v>116</v>
      </c>
      <c r="AE121" s="196"/>
      <c r="AF121" s="196"/>
      <c r="AG121" s="196"/>
      <c r="AH121" s="196"/>
      <c r="AI121" s="196"/>
      <c r="AJ121" s="196"/>
      <c r="AK121" s="196"/>
      <c r="AL121" s="196"/>
      <c r="AM121" s="196"/>
      <c r="AN121" s="196"/>
      <c r="AO121" s="196"/>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196"/>
      <c r="BQ121" s="196"/>
      <c r="BR121" s="196"/>
      <c r="BS121" s="196"/>
      <c r="BT121" s="196"/>
      <c r="BU121" s="196"/>
      <c r="BV121" s="196"/>
      <c r="BW121" s="196"/>
      <c r="BX121" s="196"/>
      <c r="BY121" s="196"/>
      <c r="BZ121" s="196"/>
      <c r="CA121" s="196"/>
      <c r="CB121" s="196"/>
      <c r="CC121" s="196"/>
      <c r="CD121" s="196"/>
      <c r="CE121" s="196"/>
      <c r="CF121" s="196"/>
      <c r="CG121" s="196"/>
      <c r="CH121" s="196"/>
      <c r="CI121" s="196"/>
      <c r="CJ121" s="196"/>
      <c r="CK121" s="196"/>
      <c r="CL121" s="196"/>
      <c r="CM121" s="196"/>
      <c r="CN121" s="196"/>
      <c r="CO121" s="196"/>
      <c r="CP121" s="196"/>
      <c r="CQ121" s="196"/>
      <c r="CR121" s="196"/>
      <c r="CS121" s="196"/>
      <c r="CT121" s="196"/>
      <c r="CU121" s="196"/>
      <c r="CV121" s="196"/>
      <c r="CW121" s="196"/>
      <c r="CX121" s="196"/>
      <c r="CY121" s="196"/>
      <c r="CZ121" s="196"/>
      <c r="DA121" s="196"/>
      <c r="DB121" s="196"/>
      <c r="DC121" s="196"/>
      <c r="DD121" s="196"/>
      <c r="DE121" s="196"/>
      <c r="DF121" s="196"/>
      <c r="DG121" s="196"/>
      <c r="DH121" s="196"/>
      <c r="DI121" s="196"/>
      <c r="DJ121" s="196"/>
      <c r="DK121" s="196"/>
      <c r="DL121" s="196"/>
      <c r="DM121" s="196"/>
      <c r="DN121" s="196"/>
      <c r="DO121" s="196"/>
      <c r="DP121" s="196"/>
      <c r="DQ121" s="196"/>
      <c r="DR121" s="196"/>
      <c r="DS121" s="196"/>
      <c r="DT121" s="196"/>
      <c r="DU121" s="196"/>
      <c r="DV121" s="196"/>
      <c r="DW121" s="196"/>
      <c r="DX121" s="196"/>
      <c r="DY121" s="196"/>
      <c r="DZ121" s="196"/>
      <c r="EA121" s="196"/>
      <c r="EB121" s="196"/>
      <c r="EC121" s="196"/>
      <c r="ED121" s="196"/>
      <c r="EE121" s="196"/>
      <c r="EF121" s="196"/>
      <c r="EG121" s="196"/>
      <c r="EH121" s="196"/>
      <c r="EI121" s="196"/>
      <c r="EJ121" s="196"/>
      <c r="EK121" s="196"/>
      <c r="EL121" s="196"/>
      <c r="EM121" s="196"/>
      <c r="EN121" s="196"/>
      <c r="EO121" s="196"/>
      <c r="EP121" s="196"/>
      <c r="EQ121" s="196"/>
      <c r="ER121" s="196"/>
      <c r="ES121" s="196"/>
      <c r="ET121" s="196"/>
      <c r="EU121" s="196"/>
      <c r="EV121" s="196"/>
      <c r="EW121" s="196"/>
      <c r="EX121" s="196"/>
      <c r="EY121" s="196"/>
      <c r="EZ121" s="196"/>
      <c r="FA121" s="196"/>
      <c r="FB121" s="196"/>
      <c r="FC121" s="196"/>
      <c r="FD121" s="196"/>
      <c r="FE121" s="196"/>
      <c r="FF121" s="196"/>
      <c r="FG121" s="196"/>
      <c r="FH121" s="196"/>
      <c r="FI121" s="196"/>
      <c r="FJ121" s="196"/>
      <c r="FK121" s="196"/>
      <c r="FL121" s="196"/>
      <c r="FM121" s="196"/>
      <c r="FN121" s="196"/>
      <c r="FO121" s="196"/>
      <c r="FP121" s="196"/>
      <c r="FQ121" s="196"/>
      <c r="FR121" s="196"/>
      <c r="FS121" s="196"/>
      <c r="FT121" s="196"/>
      <c r="FU121" s="196"/>
      <c r="FV121" s="196"/>
      <c r="FW121" s="196"/>
      <c r="FX121" s="196"/>
      <c r="FY121" s="196"/>
      <c r="FZ121" s="196"/>
      <c r="GA121" s="196"/>
      <c r="GB121" s="196"/>
      <c r="GC121" s="196"/>
    </row>
    <row r="122" spans="1:185" s="197" customFormat="1" ht="178.5" customHeight="1" x14ac:dyDescent="0.25">
      <c r="A122" s="429" t="s">
        <v>32</v>
      </c>
      <c r="B122" s="434"/>
      <c r="C122" s="397">
        <v>44461</v>
      </c>
      <c r="D122" s="400" t="s">
        <v>33</v>
      </c>
      <c r="E122" s="179" t="s">
        <v>341</v>
      </c>
      <c r="F122" s="179" t="s">
        <v>324</v>
      </c>
      <c r="G122" s="179" t="s">
        <v>279</v>
      </c>
      <c r="H122" s="395" t="s">
        <v>1119</v>
      </c>
      <c r="I122" s="179" t="s">
        <v>56</v>
      </c>
      <c r="J122" s="179" t="s">
        <v>38</v>
      </c>
      <c r="K122" s="179"/>
      <c r="L122" s="175" t="s">
        <v>39</v>
      </c>
      <c r="M122" s="179" t="s">
        <v>328</v>
      </c>
      <c r="N122" s="403">
        <v>44743</v>
      </c>
      <c r="O122" s="397">
        <v>44895</v>
      </c>
      <c r="P122" s="452">
        <f t="shared" ca="1" si="3"/>
        <v>517</v>
      </c>
      <c r="Q122" s="322" t="str">
        <f t="shared" ca="1" si="4"/>
        <v>VENCIDA</v>
      </c>
      <c r="R122" s="179" t="s">
        <v>329</v>
      </c>
      <c r="S122" s="179" t="s">
        <v>42</v>
      </c>
      <c r="T122" s="392">
        <v>7</v>
      </c>
      <c r="U122" s="180"/>
      <c r="V122" s="179"/>
      <c r="W122" s="175" t="s">
        <v>51</v>
      </c>
      <c r="X122" s="281"/>
      <c r="Y122" s="391"/>
      <c r="Z122" s="179"/>
      <c r="AA122" s="175" t="s">
        <v>44</v>
      </c>
      <c r="AB122" s="180"/>
      <c r="AC122" s="181" t="s">
        <v>1169</v>
      </c>
      <c r="AD122" s="453">
        <f t="shared" si="5"/>
        <v>117</v>
      </c>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196"/>
      <c r="BQ122" s="196"/>
      <c r="BR122" s="196"/>
      <c r="BS122" s="196"/>
      <c r="BT122" s="196"/>
      <c r="BU122" s="196"/>
      <c r="BV122" s="196"/>
      <c r="BW122" s="196"/>
      <c r="BX122" s="196"/>
      <c r="BY122" s="196"/>
      <c r="BZ122" s="196"/>
      <c r="CA122" s="196"/>
      <c r="CB122" s="196"/>
      <c r="CC122" s="196"/>
      <c r="CD122" s="196"/>
      <c r="CE122" s="196"/>
      <c r="CF122" s="196"/>
      <c r="CG122" s="196"/>
      <c r="CH122" s="196"/>
      <c r="CI122" s="196"/>
      <c r="CJ122" s="196"/>
      <c r="CK122" s="196"/>
      <c r="CL122" s="196"/>
      <c r="CM122" s="196"/>
      <c r="CN122" s="196"/>
      <c r="CO122" s="196"/>
      <c r="CP122" s="196"/>
      <c r="CQ122" s="196"/>
      <c r="CR122" s="196"/>
      <c r="CS122" s="196"/>
      <c r="CT122" s="196"/>
      <c r="CU122" s="196"/>
      <c r="CV122" s="196"/>
      <c r="CW122" s="196"/>
      <c r="CX122" s="196"/>
      <c r="CY122" s="196"/>
      <c r="CZ122" s="196"/>
      <c r="DA122" s="196"/>
      <c r="DB122" s="196"/>
      <c r="DC122" s="196"/>
      <c r="DD122" s="196"/>
      <c r="DE122" s="196"/>
      <c r="DF122" s="196"/>
      <c r="DG122" s="196"/>
      <c r="DH122" s="196"/>
      <c r="DI122" s="196"/>
      <c r="DJ122" s="196"/>
      <c r="DK122" s="196"/>
      <c r="DL122" s="196"/>
      <c r="DM122" s="196"/>
      <c r="DN122" s="196"/>
      <c r="DO122" s="196"/>
      <c r="DP122" s="196"/>
      <c r="DQ122" s="196"/>
      <c r="DR122" s="196"/>
      <c r="DS122" s="196"/>
      <c r="DT122" s="196"/>
      <c r="DU122" s="196"/>
      <c r="DV122" s="196"/>
      <c r="DW122" s="196"/>
      <c r="DX122" s="196"/>
      <c r="DY122" s="196"/>
      <c r="DZ122" s="196"/>
      <c r="EA122" s="196"/>
      <c r="EB122" s="196"/>
      <c r="EC122" s="196"/>
      <c r="ED122" s="196"/>
      <c r="EE122" s="196"/>
      <c r="EF122" s="196"/>
      <c r="EG122" s="196"/>
      <c r="EH122" s="196"/>
      <c r="EI122" s="196"/>
      <c r="EJ122" s="196"/>
      <c r="EK122" s="196"/>
      <c r="EL122" s="196"/>
      <c r="EM122" s="196"/>
      <c r="EN122" s="196"/>
      <c r="EO122" s="196"/>
      <c r="EP122" s="196"/>
      <c r="EQ122" s="196"/>
      <c r="ER122" s="196"/>
      <c r="ES122" s="196"/>
      <c r="ET122" s="196"/>
      <c r="EU122" s="196"/>
      <c r="EV122" s="196"/>
      <c r="EW122" s="196"/>
      <c r="EX122" s="196"/>
      <c r="EY122" s="196"/>
      <c r="EZ122" s="196"/>
      <c r="FA122" s="196"/>
      <c r="FB122" s="196"/>
      <c r="FC122" s="196"/>
      <c r="FD122" s="196"/>
      <c r="FE122" s="196"/>
      <c r="FF122" s="196"/>
      <c r="FG122" s="196"/>
      <c r="FH122" s="196"/>
      <c r="FI122" s="196"/>
      <c r="FJ122" s="196"/>
      <c r="FK122" s="196"/>
      <c r="FL122" s="196"/>
      <c r="FM122" s="196"/>
      <c r="FN122" s="196"/>
      <c r="FO122" s="196"/>
      <c r="FP122" s="196"/>
      <c r="FQ122" s="196"/>
      <c r="FR122" s="196"/>
      <c r="FS122" s="196"/>
      <c r="FT122" s="196"/>
      <c r="FU122" s="196"/>
      <c r="FV122" s="196"/>
      <c r="FW122" s="196"/>
      <c r="FX122" s="196"/>
      <c r="FY122" s="196"/>
      <c r="FZ122" s="196"/>
      <c r="GA122" s="196"/>
      <c r="GB122" s="196"/>
      <c r="GC122" s="196"/>
    </row>
    <row r="123" spans="1:185" s="197" customFormat="1" ht="178.5" customHeight="1" x14ac:dyDescent="0.25">
      <c r="A123" s="429" t="s">
        <v>32</v>
      </c>
      <c r="B123" s="434"/>
      <c r="C123" s="397">
        <v>44461</v>
      </c>
      <c r="D123" s="400" t="s">
        <v>33</v>
      </c>
      <c r="E123" s="179" t="s">
        <v>341</v>
      </c>
      <c r="F123" s="179" t="s">
        <v>324</v>
      </c>
      <c r="G123" s="179" t="s">
        <v>279</v>
      </c>
      <c r="H123" s="395" t="s">
        <v>1119</v>
      </c>
      <c r="I123" s="179" t="s">
        <v>56</v>
      </c>
      <c r="J123" s="179" t="s">
        <v>38</v>
      </c>
      <c r="K123" s="179"/>
      <c r="L123" s="175" t="s">
        <v>39</v>
      </c>
      <c r="M123" s="179" t="s">
        <v>343</v>
      </c>
      <c r="N123" s="403">
        <v>44743</v>
      </c>
      <c r="O123" s="397">
        <v>44895</v>
      </c>
      <c r="P123" s="452">
        <f t="shared" ca="1" si="3"/>
        <v>517</v>
      </c>
      <c r="Q123" s="322" t="str">
        <f t="shared" ca="1" si="4"/>
        <v>VENCIDA</v>
      </c>
      <c r="R123" s="179" t="s">
        <v>344</v>
      </c>
      <c r="S123" s="179" t="s">
        <v>42</v>
      </c>
      <c r="T123" s="392">
        <v>2</v>
      </c>
      <c r="U123" s="180"/>
      <c r="V123" s="179"/>
      <c r="W123" s="175" t="s">
        <v>51</v>
      </c>
      <c r="X123" s="281"/>
      <c r="Y123" s="391"/>
      <c r="Z123" s="179"/>
      <c r="AA123" s="175" t="s">
        <v>44</v>
      </c>
      <c r="AB123" s="180"/>
      <c r="AC123" s="181" t="s">
        <v>1170</v>
      </c>
      <c r="AD123" s="453">
        <f t="shared" si="5"/>
        <v>118</v>
      </c>
      <c r="AE123" s="196"/>
      <c r="AF123" s="196"/>
      <c r="AG123" s="196"/>
      <c r="AH123" s="196"/>
      <c r="AI123" s="196"/>
      <c r="AJ123" s="196"/>
      <c r="AK123" s="196"/>
      <c r="AL123" s="196"/>
      <c r="AM123" s="196"/>
      <c r="AN123" s="196"/>
      <c r="AO123" s="196"/>
      <c r="AP123" s="196"/>
      <c r="AQ123" s="196"/>
      <c r="AR123" s="196"/>
      <c r="AS123" s="196"/>
      <c r="AT123" s="196"/>
      <c r="AU123" s="196"/>
      <c r="AV123" s="196"/>
      <c r="AW123" s="196"/>
      <c r="AX123" s="196"/>
      <c r="AY123" s="196"/>
      <c r="AZ123" s="196"/>
      <c r="BA123" s="196"/>
      <c r="BB123" s="196"/>
      <c r="BC123" s="196"/>
      <c r="BD123" s="196"/>
      <c r="BE123" s="196"/>
      <c r="BF123" s="196"/>
      <c r="BG123" s="196"/>
      <c r="BH123" s="196"/>
      <c r="BI123" s="196"/>
      <c r="BJ123" s="196"/>
      <c r="BK123" s="196"/>
      <c r="BL123" s="196"/>
      <c r="BM123" s="196"/>
      <c r="BN123" s="196"/>
      <c r="BO123" s="196"/>
      <c r="BP123" s="196"/>
      <c r="BQ123" s="196"/>
      <c r="BR123" s="196"/>
      <c r="BS123" s="196"/>
      <c r="BT123" s="196"/>
      <c r="BU123" s="196"/>
      <c r="BV123" s="196"/>
      <c r="BW123" s="196"/>
      <c r="BX123" s="196"/>
      <c r="BY123" s="196"/>
      <c r="BZ123" s="196"/>
      <c r="CA123" s="196"/>
      <c r="CB123" s="196"/>
      <c r="CC123" s="196"/>
      <c r="CD123" s="196"/>
      <c r="CE123" s="196"/>
      <c r="CF123" s="196"/>
      <c r="CG123" s="196"/>
      <c r="CH123" s="196"/>
      <c r="CI123" s="196"/>
      <c r="CJ123" s="196"/>
      <c r="CK123" s="196"/>
      <c r="CL123" s="196"/>
      <c r="CM123" s="196"/>
      <c r="CN123" s="196"/>
      <c r="CO123" s="196"/>
      <c r="CP123" s="196"/>
      <c r="CQ123" s="196"/>
      <c r="CR123" s="196"/>
      <c r="CS123" s="196"/>
      <c r="CT123" s="196"/>
      <c r="CU123" s="196"/>
      <c r="CV123" s="196"/>
      <c r="CW123" s="196"/>
      <c r="CX123" s="196"/>
      <c r="CY123" s="196"/>
      <c r="CZ123" s="196"/>
      <c r="DA123" s="196"/>
      <c r="DB123" s="196"/>
      <c r="DC123" s="196"/>
      <c r="DD123" s="196"/>
      <c r="DE123" s="196"/>
      <c r="DF123" s="196"/>
      <c r="DG123" s="196"/>
      <c r="DH123" s="196"/>
      <c r="DI123" s="196"/>
      <c r="DJ123" s="196"/>
      <c r="DK123" s="196"/>
      <c r="DL123" s="196"/>
      <c r="DM123" s="196"/>
      <c r="DN123" s="196"/>
      <c r="DO123" s="196"/>
      <c r="DP123" s="196"/>
      <c r="DQ123" s="196"/>
      <c r="DR123" s="196"/>
      <c r="DS123" s="196"/>
      <c r="DT123" s="196"/>
      <c r="DU123" s="196"/>
      <c r="DV123" s="196"/>
      <c r="DW123" s="196"/>
      <c r="DX123" s="196"/>
      <c r="DY123" s="196"/>
      <c r="DZ123" s="196"/>
      <c r="EA123" s="196"/>
      <c r="EB123" s="196"/>
      <c r="EC123" s="196"/>
      <c r="ED123" s="196"/>
      <c r="EE123" s="196"/>
      <c r="EF123" s="196"/>
      <c r="EG123" s="196"/>
      <c r="EH123" s="196"/>
      <c r="EI123" s="196"/>
      <c r="EJ123" s="196"/>
      <c r="EK123" s="196"/>
      <c r="EL123" s="196"/>
      <c r="EM123" s="196"/>
      <c r="EN123" s="196"/>
      <c r="EO123" s="196"/>
      <c r="EP123" s="196"/>
      <c r="EQ123" s="196"/>
      <c r="ER123" s="196"/>
      <c r="ES123" s="196"/>
      <c r="ET123" s="196"/>
      <c r="EU123" s="196"/>
      <c r="EV123" s="196"/>
      <c r="EW123" s="196"/>
      <c r="EX123" s="196"/>
      <c r="EY123" s="196"/>
      <c r="EZ123" s="196"/>
      <c r="FA123" s="196"/>
      <c r="FB123" s="196"/>
      <c r="FC123" s="196"/>
      <c r="FD123" s="196"/>
      <c r="FE123" s="196"/>
      <c r="FF123" s="196"/>
      <c r="FG123" s="196"/>
      <c r="FH123" s="196"/>
      <c r="FI123" s="196"/>
      <c r="FJ123" s="196"/>
      <c r="FK123" s="196"/>
      <c r="FL123" s="196"/>
      <c r="FM123" s="196"/>
      <c r="FN123" s="196"/>
      <c r="FO123" s="196"/>
      <c r="FP123" s="196"/>
      <c r="FQ123" s="196"/>
      <c r="FR123" s="196"/>
      <c r="FS123" s="196"/>
      <c r="FT123" s="196"/>
      <c r="FU123" s="196"/>
      <c r="FV123" s="196"/>
      <c r="FW123" s="196"/>
      <c r="FX123" s="196"/>
      <c r="FY123" s="196"/>
      <c r="FZ123" s="196"/>
      <c r="GA123" s="196"/>
      <c r="GB123" s="196"/>
      <c r="GC123" s="196"/>
    </row>
    <row r="124" spans="1:185" s="197" customFormat="1" ht="178.5" customHeight="1" x14ac:dyDescent="0.25">
      <c r="A124" s="429" t="s">
        <v>32</v>
      </c>
      <c r="B124" s="434"/>
      <c r="C124" s="397">
        <v>44461</v>
      </c>
      <c r="D124" s="400" t="s">
        <v>33</v>
      </c>
      <c r="E124" s="179" t="s">
        <v>341</v>
      </c>
      <c r="F124" s="179" t="s">
        <v>324</v>
      </c>
      <c r="G124" s="179" t="s">
        <v>279</v>
      </c>
      <c r="H124" s="395" t="s">
        <v>1119</v>
      </c>
      <c r="I124" s="179" t="s">
        <v>56</v>
      </c>
      <c r="J124" s="179" t="s">
        <v>38</v>
      </c>
      <c r="K124" s="179"/>
      <c r="L124" s="175" t="s">
        <v>39</v>
      </c>
      <c r="M124" s="179" t="s">
        <v>319</v>
      </c>
      <c r="N124" s="403">
        <v>44743</v>
      </c>
      <c r="O124" s="397">
        <v>44985</v>
      </c>
      <c r="P124" s="452">
        <f t="shared" ca="1" si="3"/>
        <v>427</v>
      </c>
      <c r="Q124" s="322" t="str">
        <f t="shared" ca="1" si="4"/>
        <v>VENCIDA</v>
      </c>
      <c r="R124" s="179" t="s">
        <v>320</v>
      </c>
      <c r="S124" s="179" t="s">
        <v>42</v>
      </c>
      <c r="T124" s="392">
        <v>8</v>
      </c>
      <c r="U124" s="180"/>
      <c r="V124" s="179"/>
      <c r="W124" s="175" t="s">
        <v>51</v>
      </c>
      <c r="X124" s="281"/>
      <c r="Y124" s="391"/>
      <c r="Z124" s="179"/>
      <c r="AA124" s="175" t="s">
        <v>44</v>
      </c>
      <c r="AB124" s="180"/>
      <c r="AC124" s="181" t="s">
        <v>1171</v>
      </c>
      <c r="AD124" s="453">
        <f t="shared" si="5"/>
        <v>119</v>
      </c>
      <c r="AE124" s="196"/>
      <c r="AF124" s="196"/>
      <c r="AG124" s="196"/>
      <c r="AH124" s="196"/>
      <c r="AI124" s="196"/>
      <c r="AJ124" s="196"/>
      <c r="AK124" s="196"/>
      <c r="AL124" s="196"/>
      <c r="AM124" s="196"/>
      <c r="AN124" s="196"/>
      <c r="AO124" s="196"/>
      <c r="AP124" s="196"/>
      <c r="AQ124" s="196"/>
      <c r="AR124" s="196"/>
      <c r="AS124" s="196"/>
      <c r="AT124" s="196"/>
      <c r="AU124" s="196"/>
      <c r="AV124" s="196"/>
      <c r="AW124" s="196"/>
      <c r="AX124" s="196"/>
      <c r="AY124" s="196"/>
      <c r="AZ124" s="196"/>
      <c r="BA124" s="196"/>
      <c r="BB124" s="196"/>
      <c r="BC124" s="196"/>
      <c r="BD124" s="196"/>
      <c r="BE124" s="196"/>
      <c r="BF124" s="196"/>
      <c r="BG124" s="196"/>
      <c r="BH124" s="196"/>
      <c r="BI124" s="196"/>
      <c r="BJ124" s="196"/>
      <c r="BK124" s="196"/>
      <c r="BL124" s="196"/>
      <c r="BM124" s="196"/>
      <c r="BN124" s="196"/>
      <c r="BO124" s="196"/>
      <c r="BP124" s="196"/>
      <c r="BQ124" s="196"/>
      <c r="BR124" s="196"/>
      <c r="BS124" s="196"/>
      <c r="BT124" s="196"/>
      <c r="BU124" s="196"/>
      <c r="BV124" s="196"/>
      <c r="BW124" s="196"/>
      <c r="BX124" s="196"/>
      <c r="BY124" s="196"/>
      <c r="BZ124" s="196"/>
      <c r="CA124" s="196"/>
      <c r="CB124" s="196"/>
      <c r="CC124" s="196"/>
      <c r="CD124" s="196"/>
      <c r="CE124" s="196"/>
      <c r="CF124" s="196"/>
      <c r="CG124" s="196"/>
      <c r="CH124" s="196"/>
      <c r="CI124" s="196"/>
      <c r="CJ124" s="196"/>
      <c r="CK124" s="196"/>
      <c r="CL124" s="196"/>
      <c r="CM124" s="196"/>
      <c r="CN124" s="196"/>
      <c r="CO124" s="196"/>
      <c r="CP124" s="196"/>
      <c r="CQ124" s="196"/>
      <c r="CR124" s="196"/>
      <c r="CS124" s="196"/>
      <c r="CT124" s="196"/>
      <c r="CU124" s="196"/>
      <c r="CV124" s="196"/>
      <c r="CW124" s="196"/>
      <c r="CX124" s="196"/>
      <c r="CY124" s="196"/>
      <c r="CZ124" s="196"/>
      <c r="DA124" s="196"/>
      <c r="DB124" s="196"/>
      <c r="DC124" s="196"/>
      <c r="DD124" s="196"/>
      <c r="DE124" s="196"/>
      <c r="DF124" s="196"/>
      <c r="DG124" s="196"/>
      <c r="DH124" s="196"/>
      <c r="DI124" s="196"/>
      <c r="DJ124" s="196"/>
      <c r="DK124" s="196"/>
      <c r="DL124" s="196"/>
      <c r="DM124" s="196"/>
      <c r="DN124" s="196"/>
      <c r="DO124" s="196"/>
      <c r="DP124" s="196"/>
      <c r="DQ124" s="196"/>
      <c r="DR124" s="196"/>
      <c r="DS124" s="196"/>
      <c r="DT124" s="196"/>
      <c r="DU124" s="196"/>
      <c r="DV124" s="196"/>
      <c r="DW124" s="196"/>
      <c r="DX124" s="196"/>
      <c r="DY124" s="196"/>
      <c r="DZ124" s="196"/>
      <c r="EA124" s="196"/>
      <c r="EB124" s="196"/>
      <c r="EC124" s="196"/>
      <c r="ED124" s="196"/>
      <c r="EE124" s="196"/>
      <c r="EF124" s="196"/>
      <c r="EG124" s="196"/>
      <c r="EH124" s="196"/>
      <c r="EI124" s="196"/>
      <c r="EJ124" s="196"/>
      <c r="EK124" s="196"/>
      <c r="EL124" s="196"/>
      <c r="EM124" s="196"/>
      <c r="EN124" s="196"/>
      <c r="EO124" s="196"/>
      <c r="EP124" s="196"/>
      <c r="EQ124" s="196"/>
      <c r="ER124" s="196"/>
      <c r="ES124" s="196"/>
      <c r="ET124" s="196"/>
      <c r="EU124" s="196"/>
      <c r="EV124" s="196"/>
      <c r="EW124" s="196"/>
      <c r="EX124" s="196"/>
      <c r="EY124" s="196"/>
      <c r="EZ124" s="196"/>
      <c r="FA124" s="196"/>
      <c r="FB124" s="196"/>
      <c r="FC124" s="196"/>
      <c r="FD124" s="196"/>
      <c r="FE124" s="196"/>
      <c r="FF124" s="196"/>
      <c r="FG124" s="196"/>
      <c r="FH124" s="196"/>
      <c r="FI124" s="196"/>
      <c r="FJ124" s="196"/>
      <c r="FK124" s="196"/>
      <c r="FL124" s="196"/>
      <c r="FM124" s="196"/>
      <c r="FN124" s="196"/>
      <c r="FO124" s="196"/>
      <c r="FP124" s="196"/>
      <c r="FQ124" s="196"/>
      <c r="FR124" s="196"/>
      <c r="FS124" s="196"/>
      <c r="FT124" s="196"/>
      <c r="FU124" s="196"/>
      <c r="FV124" s="196"/>
      <c r="FW124" s="196"/>
      <c r="FX124" s="196"/>
      <c r="FY124" s="196"/>
      <c r="FZ124" s="196"/>
      <c r="GA124" s="196"/>
      <c r="GB124" s="196"/>
      <c r="GC124" s="196"/>
    </row>
    <row r="125" spans="1:185" s="197" customFormat="1" ht="178.5" customHeight="1" x14ac:dyDescent="0.25">
      <c r="A125" s="429" t="s">
        <v>32</v>
      </c>
      <c r="B125" s="434">
        <v>864</v>
      </c>
      <c r="C125" s="397">
        <v>44461</v>
      </c>
      <c r="D125" s="400" t="s">
        <v>106</v>
      </c>
      <c r="E125" s="179" t="s">
        <v>345</v>
      </c>
      <c r="F125" s="179"/>
      <c r="G125" s="179" t="s">
        <v>279</v>
      </c>
      <c r="H125" s="395" t="s">
        <v>1119</v>
      </c>
      <c r="I125" s="179" t="s">
        <v>56</v>
      </c>
      <c r="J125" s="179" t="s">
        <v>38</v>
      </c>
      <c r="K125" s="179"/>
      <c r="L125" s="175" t="s">
        <v>109</v>
      </c>
      <c r="M125" s="179" t="s">
        <v>333</v>
      </c>
      <c r="N125" s="397">
        <v>44743</v>
      </c>
      <c r="O125" s="397">
        <v>44985</v>
      </c>
      <c r="P125" s="452">
        <f t="shared" ca="1" si="3"/>
        <v>427</v>
      </c>
      <c r="Q125" s="322" t="str">
        <f t="shared" ca="1" si="4"/>
        <v>VENCIDA</v>
      </c>
      <c r="R125" s="179" t="s">
        <v>334</v>
      </c>
      <c r="S125" s="179" t="s">
        <v>42</v>
      </c>
      <c r="T125" s="392">
        <v>4</v>
      </c>
      <c r="U125" s="180"/>
      <c r="V125" s="179"/>
      <c r="W125" s="175" t="s">
        <v>51</v>
      </c>
      <c r="X125" s="281"/>
      <c r="Y125" s="391"/>
      <c r="Z125" s="179"/>
      <c r="AA125" s="175" t="s">
        <v>44</v>
      </c>
      <c r="AB125" s="180"/>
      <c r="AC125" s="181" t="s">
        <v>1414</v>
      </c>
      <c r="AD125" s="453">
        <f t="shared" si="5"/>
        <v>120</v>
      </c>
      <c r="AE125" s="196"/>
      <c r="AF125" s="196"/>
      <c r="AG125" s="196"/>
      <c r="AH125" s="196"/>
      <c r="AI125" s="196"/>
      <c r="AJ125" s="196"/>
      <c r="AK125" s="196"/>
      <c r="AL125" s="196"/>
      <c r="AM125" s="196"/>
      <c r="AN125" s="196"/>
      <c r="AO125" s="196"/>
      <c r="AP125" s="196"/>
      <c r="AQ125" s="196"/>
      <c r="AR125" s="196"/>
      <c r="AS125" s="196"/>
      <c r="AT125" s="196"/>
      <c r="AU125" s="196"/>
      <c r="AV125" s="196"/>
      <c r="AW125" s="196"/>
      <c r="AX125" s="196"/>
      <c r="AY125" s="196"/>
      <c r="AZ125" s="196"/>
      <c r="BA125" s="196"/>
      <c r="BB125" s="196"/>
      <c r="BC125" s="196"/>
      <c r="BD125" s="196"/>
      <c r="BE125" s="196"/>
      <c r="BF125" s="196"/>
      <c r="BG125" s="196"/>
      <c r="BH125" s="196"/>
      <c r="BI125" s="196"/>
      <c r="BJ125" s="196"/>
      <c r="BK125" s="196"/>
      <c r="BL125" s="196"/>
      <c r="BM125" s="196"/>
      <c r="BN125" s="196"/>
      <c r="BO125" s="196"/>
      <c r="BP125" s="196"/>
      <c r="BQ125" s="196"/>
      <c r="BR125" s="196"/>
      <c r="BS125" s="196"/>
      <c r="BT125" s="196"/>
      <c r="BU125" s="196"/>
      <c r="BV125" s="196"/>
      <c r="BW125" s="196"/>
      <c r="BX125" s="196"/>
      <c r="BY125" s="196"/>
      <c r="BZ125" s="196"/>
      <c r="CA125" s="196"/>
      <c r="CB125" s="196"/>
      <c r="CC125" s="196"/>
      <c r="CD125" s="196"/>
      <c r="CE125" s="196"/>
      <c r="CF125" s="196"/>
      <c r="CG125" s="196"/>
      <c r="CH125" s="196"/>
      <c r="CI125" s="196"/>
      <c r="CJ125" s="196"/>
      <c r="CK125" s="196"/>
      <c r="CL125" s="196"/>
      <c r="CM125" s="196"/>
      <c r="CN125" s="196"/>
      <c r="CO125" s="196"/>
      <c r="CP125" s="196"/>
      <c r="CQ125" s="196"/>
      <c r="CR125" s="196"/>
      <c r="CS125" s="196"/>
      <c r="CT125" s="196"/>
      <c r="CU125" s="196"/>
      <c r="CV125" s="196"/>
      <c r="CW125" s="196"/>
      <c r="CX125" s="196"/>
      <c r="CY125" s="196"/>
      <c r="CZ125" s="196"/>
      <c r="DA125" s="196"/>
      <c r="DB125" s="196"/>
      <c r="DC125" s="196"/>
      <c r="DD125" s="196"/>
      <c r="DE125" s="196"/>
      <c r="DF125" s="196"/>
      <c r="DG125" s="196"/>
      <c r="DH125" s="196"/>
      <c r="DI125" s="196"/>
      <c r="DJ125" s="196"/>
      <c r="DK125" s="196"/>
      <c r="DL125" s="196"/>
      <c r="DM125" s="196"/>
      <c r="DN125" s="196"/>
      <c r="DO125" s="196"/>
      <c r="DP125" s="196"/>
      <c r="DQ125" s="196"/>
      <c r="DR125" s="196"/>
      <c r="DS125" s="196"/>
      <c r="DT125" s="196"/>
      <c r="DU125" s="196"/>
      <c r="DV125" s="196"/>
      <c r="DW125" s="196"/>
      <c r="DX125" s="196"/>
      <c r="DY125" s="196"/>
      <c r="DZ125" s="196"/>
      <c r="EA125" s="196"/>
      <c r="EB125" s="196"/>
      <c r="EC125" s="196"/>
      <c r="ED125" s="196"/>
      <c r="EE125" s="196"/>
      <c r="EF125" s="196"/>
      <c r="EG125" s="196"/>
      <c r="EH125" s="196"/>
      <c r="EI125" s="196"/>
      <c r="EJ125" s="196"/>
      <c r="EK125" s="196"/>
      <c r="EL125" s="196"/>
      <c r="EM125" s="196"/>
      <c r="EN125" s="196"/>
      <c r="EO125" s="196"/>
      <c r="EP125" s="196"/>
      <c r="EQ125" s="196"/>
      <c r="ER125" s="196"/>
      <c r="ES125" s="196"/>
      <c r="ET125" s="196"/>
      <c r="EU125" s="196"/>
      <c r="EV125" s="196"/>
      <c r="EW125" s="196"/>
      <c r="EX125" s="196"/>
      <c r="EY125" s="196"/>
      <c r="EZ125" s="196"/>
      <c r="FA125" s="196"/>
      <c r="FB125" s="196"/>
      <c r="FC125" s="196"/>
      <c r="FD125" s="196"/>
      <c r="FE125" s="196"/>
      <c r="FF125" s="196"/>
      <c r="FG125" s="196"/>
      <c r="FH125" s="196"/>
      <c r="FI125" s="196"/>
      <c r="FJ125" s="196"/>
      <c r="FK125" s="196"/>
      <c r="FL125" s="196"/>
      <c r="FM125" s="196"/>
      <c r="FN125" s="196"/>
      <c r="FO125" s="196"/>
      <c r="FP125" s="196"/>
      <c r="FQ125" s="196"/>
      <c r="FR125" s="196"/>
      <c r="FS125" s="196"/>
      <c r="FT125" s="196"/>
      <c r="FU125" s="196"/>
      <c r="FV125" s="196"/>
      <c r="FW125" s="196"/>
      <c r="FX125" s="196"/>
      <c r="FY125" s="196"/>
      <c r="FZ125" s="196"/>
      <c r="GA125" s="196"/>
      <c r="GB125" s="196"/>
      <c r="GC125" s="196"/>
    </row>
    <row r="126" spans="1:185" s="197" customFormat="1" ht="178.5" customHeight="1" x14ac:dyDescent="0.25">
      <c r="A126" s="429" t="s">
        <v>32</v>
      </c>
      <c r="B126" s="434">
        <v>865</v>
      </c>
      <c r="C126" s="397">
        <v>44461</v>
      </c>
      <c r="D126" s="400" t="s">
        <v>33</v>
      </c>
      <c r="E126" s="179" t="s">
        <v>346</v>
      </c>
      <c r="F126" s="179" t="s">
        <v>324</v>
      </c>
      <c r="G126" s="179" t="s">
        <v>279</v>
      </c>
      <c r="H126" s="395" t="s">
        <v>1119</v>
      </c>
      <c r="I126" s="179" t="s">
        <v>56</v>
      </c>
      <c r="J126" s="179" t="s">
        <v>38</v>
      </c>
      <c r="K126" s="179"/>
      <c r="L126" s="179" t="s">
        <v>48</v>
      </c>
      <c r="M126" s="179" t="s">
        <v>347</v>
      </c>
      <c r="N126" s="397">
        <v>44743</v>
      </c>
      <c r="O126" s="397">
        <v>45000</v>
      </c>
      <c r="P126" s="452">
        <f t="shared" ca="1" si="3"/>
        <v>412</v>
      </c>
      <c r="Q126" s="322" t="str">
        <f t="shared" ca="1" si="4"/>
        <v>VENCIDA</v>
      </c>
      <c r="R126" s="179" t="s">
        <v>326</v>
      </c>
      <c r="S126" s="179" t="s">
        <v>42</v>
      </c>
      <c r="T126" s="392">
        <v>1</v>
      </c>
      <c r="U126" s="180">
        <v>44837</v>
      </c>
      <c r="V126" s="179" t="s">
        <v>348</v>
      </c>
      <c r="W126" s="175" t="s">
        <v>51</v>
      </c>
      <c r="X126" s="281"/>
      <c r="Y126" s="391"/>
      <c r="Z126" s="179"/>
      <c r="AA126" s="175" t="s">
        <v>44</v>
      </c>
      <c r="AB126" s="180"/>
      <c r="AC126" s="181" t="s">
        <v>1415</v>
      </c>
      <c r="AD126" s="453">
        <f t="shared" si="5"/>
        <v>121</v>
      </c>
      <c r="AE126" s="196"/>
      <c r="AF126" s="196"/>
      <c r="AG126" s="196"/>
      <c r="AH126" s="196"/>
      <c r="AI126" s="196"/>
      <c r="AJ126" s="196"/>
      <c r="AK126" s="196"/>
      <c r="AL126" s="196"/>
      <c r="AM126" s="196"/>
      <c r="AN126" s="196"/>
      <c r="AO126" s="196"/>
      <c r="AP126" s="196"/>
      <c r="AQ126" s="196"/>
      <c r="AR126" s="196"/>
      <c r="AS126" s="196"/>
      <c r="AT126" s="196"/>
      <c r="AU126" s="196"/>
      <c r="AV126" s="196"/>
      <c r="AW126" s="196"/>
      <c r="AX126" s="196"/>
      <c r="AY126" s="196"/>
      <c r="AZ126" s="196"/>
      <c r="BA126" s="196"/>
      <c r="BB126" s="196"/>
      <c r="BC126" s="196"/>
      <c r="BD126" s="196"/>
      <c r="BE126" s="196"/>
      <c r="BF126" s="196"/>
      <c r="BG126" s="196"/>
      <c r="BH126" s="196"/>
      <c r="BI126" s="196"/>
      <c r="BJ126" s="196"/>
      <c r="BK126" s="196"/>
      <c r="BL126" s="196"/>
      <c r="BM126" s="196"/>
      <c r="BN126" s="196"/>
      <c r="BO126" s="196"/>
      <c r="BP126" s="196"/>
      <c r="BQ126" s="196"/>
      <c r="BR126" s="196"/>
      <c r="BS126" s="196"/>
      <c r="BT126" s="196"/>
      <c r="BU126" s="196"/>
      <c r="BV126" s="196"/>
      <c r="BW126" s="196"/>
      <c r="BX126" s="196"/>
      <c r="BY126" s="196"/>
      <c r="BZ126" s="196"/>
      <c r="CA126" s="196"/>
      <c r="CB126" s="196"/>
      <c r="CC126" s="196"/>
      <c r="CD126" s="196"/>
      <c r="CE126" s="196"/>
      <c r="CF126" s="196"/>
      <c r="CG126" s="196"/>
      <c r="CH126" s="196"/>
      <c r="CI126" s="196"/>
      <c r="CJ126" s="196"/>
      <c r="CK126" s="196"/>
      <c r="CL126" s="196"/>
      <c r="CM126" s="196"/>
      <c r="CN126" s="196"/>
      <c r="CO126" s="196"/>
      <c r="CP126" s="196"/>
      <c r="CQ126" s="196"/>
      <c r="CR126" s="196"/>
      <c r="CS126" s="196"/>
      <c r="CT126" s="196"/>
      <c r="CU126" s="196"/>
      <c r="CV126" s="196"/>
      <c r="CW126" s="196"/>
      <c r="CX126" s="196"/>
      <c r="CY126" s="196"/>
      <c r="CZ126" s="196"/>
      <c r="DA126" s="196"/>
      <c r="DB126" s="196"/>
      <c r="DC126" s="196"/>
      <c r="DD126" s="196"/>
      <c r="DE126" s="196"/>
      <c r="DF126" s="196"/>
      <c r="DG126" s="196"/>
      <c r="DH126" s="196"/>
      <c r="DI126" s="196"/>
      <c r="DJ126" s="196"/>
      <c r="DK126" s="196"/>
      <c r="DL126" s="196"/>
      <c r="DM126" s="196"/>
      <c r="DN126" s="196"/>
      <c r="DO126" s="196"/>
      <c r="DP126" s="196"/>
      <c r="DQ126" s="196"/>
      <c r="DR126" s="196"/>
      <c r="DS126" s="196"/>
      <c r="DT126" s="196"/>
      <c r="DU126" s="196"/>
      <c r="DV126" s="196"/>
      <c r="DW126" s="196"/>
      <c r="DX126" s="196"/>
      <c r="DY126" s="196"/>
      <c r="DZ126" s="196"/>
      <c r="EA126" s="196"/>
      <c r="EB126" s="196"/>
      <c r="EC126" s="196"/>
      <c r="ED126" s="196"/>
      <c r="EE126" s="196"/>
      <c r="EF126" s="196"/>
      <c r="EG126" s="196"/>
      <c r="EH126" s="196"/>
      <c r="EI126" s="196"/>
      <c r="EJ126" s="196"/>
      <c r="EK126" s="196"/>
      <c r="EL126" s="196"/>
      <c r="EM126" s="196"/>
      <c r="EN126" s="196"/>
      <c r="EO126" s="196"/>
      <c r="EP126" s="196"/>
      <c r="EQ126" s="196"/>
      <c r="ER126" s="196"/>
      <c r="ES126" s="196"/>
      <c r="ET126" s="196"/>
      <c r="EU126" s="196"/>
      <c r="EV126" s="196"/>
      <c r="EW126" s="196"/>
      <c r="EX126" s="196"/>
      <c r="EY126" s="196"/>
      <c r="EZ126" s="196"/>
      <c r="FA126" s="196"/>
      <c r="FB126" s="196"/>
      <c r="FC126" s="196"/>
      <c r="FD126" s="196"/>
      <c r="FE126" s="196"/>
      <c r="FF126" s="196"/>
      <c r="FG126" s="196"/>
      <c r="FH126" s="196"/>
      <c r="FI126" s="196"/>
      <c r="FJ126" s="196"/>
      <c r="FK126" s="196"/>
      <c r="FL126" s="196"/>
      <c r="FM126" s="196"/>
      <c r="FN126" s="196"/>
      <c r="FO126" s="196"/>
      <c r="FP126" s="196"/>
      <c r="FQ126" s="196"/>
      <c r="FR126" s="196"/>
      <c r="FS126" s="196"/>
      <c r="FT126" s="196"/>
      <c r="FU126" s="196"/>
      <c r="FV126" s="196"/>
      <c r="FW126" s="196"/>
      <c r="FX126" s="196"/>
      <c r="FY126" s="196"/>
      <c r="FZ126" s="196"/>
      <c r="GA126" s="196"/>
      <c r="GB126" s="196"/>
      <c r="GC126" s="196"/>
    </row>
    <row r="127" spans="1:185" s="197" customFormat="1" ht="178.5" customHeight="1" x14ac:dyDescent="0.25">
      <c r="A127" s="429" t="s">
        <v>32</v>
      </c>
      <c r="B127" s="434"/>
      <c r="C127" s="397">
        <v>44461</v>
      </c>
      <c r="D127" s="400" t="s">
        <v>33</v>
      </c>
      <c r="E127" s="179" t="s">
        <v>346</v>
      </c>
      <c r="F127" s="179" t="s">
        <v>324</v>
      </c>
      <c r="G127" s="179" t="s">
        <v>279</v>
      </c>
      <c r="H127" s="395" t="s">
        <v>1119</v>
      </c>
      <c r="I127" s="179" t="s">
        <v>56</v>
      </c>
      <c r="J127" s="179" t="s">
        <v>38</v>
      </c>
      <c r="K127" s="179"/>
      <c r="L127" s="175" t="s">
        <v>39</v>
      </c>
      <c r="M127" s="179" t="s">
        <v>319</v>
      </c>
      <c r="N127" s="403">
        <v>44743</v>
      </c>
      <c r="O127" s="397">
        <v>44985</v>
      </c>
      <c r="P127" s="452">
        <f t="shared" ca="1" si="3"/>
        <v>427</v>
      </c>
      <c r="Q127" s="322" t="str">
        <f t="shared" ca="1" si="4"/>
        <v>VENCIDA</v>
      </c>
      <c r="R127" s="179" t="s">
        <v>320</v>
      </c>
      <c r="S127" s="179" t="s">
        <v>42</v>
      </c>
      <c r="T127" s="392">
        <v>8</v>
      </c>
      <c r="U127" s="180"/>
      <c r="V127" s="179"/>
      <c r="W127" s="175" t="s">
        <v>51</v>
      </c>
      <c r="X127" s="281"/>
      <c r="Y127" s="391"/>
      <c r="Z127" s="179"/>
      <c r="AA127" s="175" t="s">
        <v>44</v>
      </c>
      <c r="AB127" s="180"/>
      <c r="AC127" s="181" t="s">
        <v>1412</v>
      </c>
      <c r="AD127" s="453">
        <f t="shared" si="5"/>
        <v>122</v>
      </c>
      <c r="AE127" s="196"/>
      <c r="AF127" s="196"/>
      <c r="AG127" s="196"/>
      <c r="AH127" s="196"/>
      <c r="AI127" s="196"/>
      <c r="AJ127" s="196"/>
      <c r="AK127" s="196"/>
      <c r="AL127" s="196"/>
      <c r="AM127" s="196"/>
      <c r="AN127" s="196"/>
      <c r="AO127" s="196"/>
      <c r="AP127" s="196"/>
      <c r="AQ127" s="196"/>
      <c r="AR127" s="196"/>
      <c r="AS127" s="196"/>
      <c r="AT127" s="196"/>
      <c r="AU127" s="196"/>
      <c r="AV127" s="196"/>
      <c r="AW127" s="196"/>
      <c r="AX127" s="196"/>
      <c r="AY127" s="196"/>
      <c r="AZ127" s="196"/>
      <c r="BA127" s="196"/>
      <c r="BB127" s="196"/>
      <c r="BC127" s="196"/>
      <c r="BD127" s="196"/>
      <c r="BE127" s="196"/>
      <c r="BF127" s="196"/>
      <c r="BG127" s="196"/>
      <c r="BH127" s="196"/>
      <c r="BI127" s="196"/>
      <c r="BJ127" s="196"/>
      <c r="BK127" s="196"/>
      <c r="BL127" s="196"/>
      <c r="BM127" s="196"/>
      <c r="BN127" s="196"/>
      <c r="BO127" s="196"/>
      <c r="BP127" s="196"/>
      <c r="BQ127" s="196"/>
      <c r="BR127" s="196"/>
      <c r="BS127" s="196"/>
      <c r="BT127" s="196"/>
      <c r="BU127" s="196"/>
      <c r="BV127" s="196"/>
      <c r="BW127" s="196"/>
      <c r="BX127" s="196"/>
      <c r="BY127" s="196"/>
      <c r="BZ127" s="196"/>
      <c r="CA127" s="196"/>
      <c r="CB127" s="196"/>
      <c r="CC127" s="196"/>
      <c r="CD127" s="196"/>
      <c r="CE127" s="196"/>
      <c r="CF127" s="196"/>
      <c r="CG127" s="196"/>
      <c r="CH127" s="196"/>
      <c r="CI127" s="196"/>
      <c r="CJ127" s="196"/>
      <c r="CK127" s="196"/>
      <c r="CL127" s="196"/>
      <c r="CM127" s="196"/>
      <c r="CN127" s="196"/>
      <c r="CO127" s="196"/>
      <c r="CP127" s="196"/>
      <c r="CQ127" s="196"/>
      <c r="CR127" s="196"/>
      <c r="CS127" s="196"/>
      <c r="CT127" s="196"/>
      <c r="CU127" s="196"/>
      <c r="CV127" s="196"/>
      <c r="CW127" s="196"/>
      <c r="CX127" s="196"/>
      <c r="CY127" s="196"/>
      <c r="CZ127" s="196"/>
      <c r="DA127" s="196"/>
      <c r="DB127" s="196"/>
      <c r="DC127" s="196"/>
      <c r="DD127" s="196"/>
      <c r="DE127" s="196"/>
      <c r="DF127" s="196"/>
      <c r="DG127" s="196"/>
      <c r="DH127" s="196"/>
      <c r="DI127" s="196"/>
      <c r="DJ127" s="196"/>
      <c r="DK127" s="196"/>
      <c r="DL127" s="196"/>
      <c r="DM127" s="196"/>
      <c r="DN127" s="196"/>
      <c r="DO127" s="196"/>
      <c r="DP127" s="196"/>
      <c r="DQ127" s="196"/>
      <c r="DR127" s="196"/>
      <c r="DS127" s="196"/>
      <c r="DT127" s="196"/>
      <c r="DU127" s="196"/>
      <c r="DV127" s="196"/>
      <c r="DW127" s="196"/>
      <c r="DX127" s="196"/>
      <c r="DY127" s="196"/>
      <c r="DZ127" s="196"/>
      <c r="EA127" s="196"/>
      <c r="EB127" s="196"/>
      <c r="EC127" s="196"/>
      <c r="ED127" s="196"/>
      <c r="EE127" s="196"/>
      <c r="EF127" s="196"/>
      <c r="EG127" s="196"/>
      <c r="EH127" s="196"/>
      <c r="EI127" s="196"/>
      <c r="EJ127" s="196"/>
      <c r="EK127" s="196"/>
      <c r="EL127" s="196"/>
      <c r="EM127" s="196"/>
      <c r="EN127" s="196"/>
      <c r="EO127" s="196"/>
      <c r="EP127" s="196"/>
      <c r="EQ127" s="196"/>
      <c r="ER127" s="196"/>
      <c r="ES127" s="196"/>
      <c r="ET127" s="196"/>
      <c r="EU127" s="196"/>
      <c r="EV127" s="196"/>
      <c r="EW127" s="196"/>
      <c r="EX127" s="196"/>
      <c r="EY127" s="196"/>
      <c r="EZ127" s="196"/>
      <c r="FA127" s="196"/>
      <c r="FB127" s="196"/>
      <c r="FC127" s="196"/>
      <c r="FD127" s="196"/>
      <c r="FE127" s="196"/>
      <c r="FF127" s="196"/>
      <c r="FG127" s="196"/>
      <c r="FH127" s="196"/>
      <c r="FI127" s="196"/>
      <c r="FJ127" s="196"/>
      <c r="FK127" s="196"/>
      <c r="FL127" s="196"/>
      <c r="FM127" s="196"/>
      <c r="FN127" s="196"/>
      <c r="FO127" s="196"/>
      <c r="FP127" s="196"/>
      <c r="FQ127" s="196"/>
      <c r="FR127" s="196"/>
      <c r="FS127" s="196"/>
      <c r="FT127" s="196"/>
      <c r="FU127" s="196"/>
      <c r="FV127" s="196"/>
      <c r="FW127" s="196"/>
      <c r="FX127" s="196"/>
      <c r="FY127" s="196"/>
      <c r="FZ127" s="196"/>
      <c r="GA127" s="196"/>
      <c r="GB127" s="196"/>
      <c r="GC127" s="196"/>
    </row>
    <row r="128" spans="1:185" s="197" customFormat="1" ht="178.5" customHeight="1" x14ac:dyDescent="0.25">
      <c r="A128" s="429" t="s">
        <v>32</v>
      </c>
      <c r="B128" s="434"/>
      <c r="C128" s="397">
        <v>44461</v>
      </c>
      <c r="D128" s="400" t="s">
        <v>33</v>
      </c>
      <c r="E128" s="179" t="s">
        <v>346</v>
      </c>
      <c r="F128" s="179" t="s">
        <v>324</v>
      </c>
      <c r="G128" s="179" t="s">
        <v>279</v>
      </c>
      <c r="H128" s="395" t="s">
        <v>1119</v>
      </c>
      <c r="I128" s="179" t="s">
        <v>56</v>
      </c>
      <c r="J128" s="179" t="s">
        <v>38</v>
      </c>
      <c r="K128" s="179"/>
      <c r="L128" s="175" t="s">
        <v>39</v>
      </c>
      <c r="M128" s="179" t="s">
        <v>328</v>
      </c>
      <c r="N128" s="403">
        <v>44743</v>
      </c>
      <c r="O128" s="397">
        <v>44895</v>
      </c>
      <c r="P128" s="452">
        <f t="shared" ca="1" si="3"/>
        <v>517</v>
      </c>
      <c r="Q128" s="322" t="str">
        <f t="shared" ca="1" si="4"/>
        <v>VENCIDA</v>
      </c>
      <c r="R128" s="179" t="s">
        <v>329</v>
      </c>
      <c r="S128" s="179" t="s">
        <v>42</v>
      </c>
      <c r="T128" s="392">
        <v>7</v>
      </c>
      <c r="U128" s="180"/>
      <c r="V128" s="179"/>
      <c r="W128" s="175" t="s">
        <v>51</v>
      </c>
      <c r="X128" s="281"/>
      <c r="Y128" s="391"/>
      <c r="Z128" s="179"/>
      <c r="AA128" s="175" t="s">
        <v>44</v>
      </c>
      <c r="AB128" s="180"/>
      <c r="AC128" s="181" t="s">
        <v>1172</v>
      </c>
      <c r="AD128" s="453">
        <f t="shared" si="5"/>
        <v>123</v>
      </c>
      <c r="AE128" s="196"/>
      <c r="AF128" s="196"/>
      <c r="AG128" s="196"/>
      <c r="AH128" s="196"/>
      <c r="AI128" s="196"/>
      <c r="AJ128" s="196"/>
      <c r="AK128" s="196"/>
      <c r="AL128" s="196"/>
      <c r="AM128" s="196"/>
      <c r="AN128" s="196"/>
      <c r="AO128" s="196"/>
      <c r="AP128" s="196"/>
      <c r="AQ128" s="196"/>
      <c r="AR128" s="196"/>
      <c r="AS128" s="196"/>
      <c r="AT128" s="196"/>
      <c r="AU128" s="196"/>
      <c r="AV128" s="196"/>
      <c r="AW128" s="196"/>
      <c r="AX128" s="196"/>
      <c r="AY128" s="196"/>
      <c r="AZ128" s="196"/>
      <c r="BA128" s="196"/>
      <c r="BB128" s="196"/>
      <c r="BC128" s="196"/>
      <c r="BD128" s="196"/>
      <c r="BE128" s="196"/>
      <c r="BF128" s="196"/>
      <c r="BG128" s="196"/>
      <c r="BH128" s="196"/>
      <c r="BI128" s="196"/>
      <c r="BJ128" s="196"/>
      <c r="BK128" s="196"/>
      <c r="BL128" s="196"/>
      <c r="BM128" s="196"/>
      <c r="BN128" s="196"/>
      <c r="BO128" s="196"/>
      <c r="BP128" s="196"/>
      <c r="BQ128" s="196"/>
      <c r="BR128" s="196"/>
      <c r="BS128" s="196"/>
      <c r="BT128" s="196"/>
      <c r="BU128" s="196"/>
      <c r="BV128" s="196"/>
      <c r="BW128" s="196"/>
      <c r="BX128" s="196"/>
      <c r="BY128" s="196"/>
      <c r="BZ128" s="196"/>
      <c r="CA128" s="196"/>
      <c r="CB128" s="196"/>
      <c r="CC128" s="196"/>
      <c r="CD128" s="196"/>
      <c r="CE128" s="196"/>
      <c r="CF128" s="196"/>
      <c r="CG128" s="196"/>
      <c r="CH128" s="196"/>
      <c r="CI128" s="196"/>
      <c r="CJ128" s="196"/>
      <c r="CK128" s="196"/>
      <c r="CL128" s="196"/>
      <c r="CM128" s="196"/>
      <c r="CN128" s="196"/>
      <c r="CO128" s="196"/>
      <c r="CP128" s="196"/>
      <c r="CQ128" s="196"/>
      <c r="CR128" s="196"/>
      <c r="CS128" s="196"/>
      <c r="CT128" s="196"/>
      <c r="CU128" s="196"/>
      <c r="CV128" s="196"/>
      <c r="CW128" s="196"/>
      <c r="CX128" s="196"/>
      <c r="CY128" s="196"/>
      <c r="CZ128" s="196"/>
      <c r="DA128" s="196"/>
      <c r="DB128" s="196"/>
      <c r="DC128" s="196"/>
      <c r="DD128" s="196"/>
      <c r="DE128" s="196"/>
      <c r="DF128" s="196"/>
      <c r="DG128" s="196"/>
      <c r="DH128" s="196"/>
      <c r="DI128" s="196"/>
      <c r="DJ128" s="196"/>
      <c r="DK128" s="196"/>
      <c r="DL128" s="196"/>
      <c r="DM128" s="196"/>
      <c r="DN128" s="196"/>
      <c r="DO128" s="196"/>
      <c r="DP128" s="196"/>
      <c r="DQ128" s="196"/>
      <c r="DR128" s="196"/>
      <c r="DS128" s="196"/>
      <c r="DT128" s="196"/>
      <c r="DU128" s="196"/>
      <c r="DV128" s="196"/>
      <c r="DW128" s="196"/>
      <c r="DX128" s="196"/>
      <c r="DY128" s="196"/>
      <c r="DZ128" s="196"/>
      <c r="EA128" s="196"/>
      <c r="EB128" s="196"/>
      <c r="EC128" s="196"/>
      <c r="ED128" s="196"/>
      <c r="EE128" s="196"/>
      <c r="EF128" s="196"/>
      <c r="EG128" s="196"/>
      <c r="EH128" s="196"/>
      <c r="EI128" s="196"/>
      <c r="EJ128" s="196"/>
      <c r="EK128" s="196"/>
      <c r="EL128" s="196"/>
      <c r="EM128" s="196"/>
      <c r="EN128" s="196"/>
      <c r="EO128" s="196"/>
      <c r="EP128" s="196"/>
      <c r="EQ128" s="196"/>
      <c r="ER128" s="196"/>
      <c r="ES128" s="196"/>
      <c r="ET128" s="196"/>
      <c r="EU128" s="196"/>
      <c r="EV128" s="196"/>
      <c r="EW128" s="196"/>
      <c r="EX128" s="196"/>
      <c r="EY128" s="196"/>
      <c r="EZ128" s="196"/>
      <c r="FA128" s="196"/>
      <c r="FB128" s="196"/>
      <c r="FC128" s="196"/>
      <c r="FD128" s="196"/>
      <c r="FE128" s="196"/>
      <c r="FF128" s="196"/>
      <c r="FG128" s="196"/>
      <c r="FH128" s="196"/>
      <c r="FI128" s="196"/>
      <c r="FJ128" s="196"/>
      <c r="FK128" s="196"/>
      <c r="FL128" s="196"/>
      <c r="FM128" s="196"/>
      <c r="FN128" s="196"/>
      <c r="FO128" s="196"/>
      <c r="FP128" s="196"/>
      <c r="FQ128" s="196"/>
      <c r="FR128" s="196"/>
      <c r="FS128" s="196"/>
      <c r="FT128" s="196"/>
      <c r="FU128" s="196"/>
      <c r="FV128" s="196"/>
      <c r="FW128" s="196"/>
      <c r="FX128" s="196"/>
      <c r="FY128" s="196"/>
      <c r="FZ128" s="196"/>
      <c r="GA128" s="196"/>
      <c r="GB128" s="196"/>
      <c r="GC128" s="196"/>
    </row>
    <row r="129" spans="1:185" s="197" customFormat="1" ht="178.5" customHeight="1" x14ac:dyDescent="0.25">
      <c r="A129" s="429" t="s">
        <v>32</v>
      </c>
      <c r="B129" s="434"/>
      <c r="C129" s="397">
        <v>44461</v>
      </c>
      <c r="D129" s="400" t="s">
        <v>33</v>
      </c>
      <c r="E129" s="179" t="s">
        <v>346</v>
      </c>
      <c r="F129" s="179" t="s">
        <v>324</v>
      </c>
      <c r="G129" s="179" t="s">
        <v>279</v>
      </c>
      <c r="H129" s="395" t="s">
        <v>1119</v>
      </c>
      <c r="I129" s="179" t="s">
        <v>56</v>
      </c>
      <c r="J129" s="179" t="s">
        <v>38</v>
      </c>
      <c r="K129" s="179"/>
      <c r="L129" s="175" t="s">
        <v>39</v>
      </c>
      <c r="M129" s="179" t="s">
        <v>349</v>
      </c>
      <c r="N129" s="403">
        <v>44743</v>
      </c>
      <c r="O129" s="397">
        <v>44895</v>
      </c>
      <c r="P129" s="452">
        <f t="shared" ca="1" si="3"/>
        <v>517</v>
      </c>
      <c r="Q129" s="322" t="str">
        <f t="shared" ca="1" si="4"/>
        <v>VENCIDA</v>
      </c>
      <c r="R129" s="179" t="s">
        <v>344</v>
      </c>
      <c r="S129" s="179" t="s">
        <v>42</v>
      </c>
      <c r="T129" s="392">
        <v>2</v>
      </c>
      <c r="U129" s="180"/>
      <c r="V129" s="179"/>
      <c r="W129" s="175" t="s">
        <v>51</v>
      </c>
      <c r="X129" s="281"/>
      <c r="Y129" s="391"/>
      <c r="Z129" s="179"/>
      <c r="AA129" s="175" t="s">
        <v>44</v>
      </c>
      <c r="AB129" s="180"/>
      <c r="AC129" s="181" t="s">
        <v>1172</v>
      </c>
      <c r="AD129" s="453">
        <f t="shared" si="5"/>
        <v>124</v>
      </c>
      <c r="AE129" s="196"/>
      <c r="AF129" s="196"/>
      <c r="AG129" s="196"/>
      <c r="AH129" s="196"/>
      <c r="AI129" s="196"/>
      <c r="AJ129" s="196"/>
      <c r="AK129" s="196"/>
      <c r="AL129" s="196"/>
      <c r="AM129" s="196"/>
      <c r="AN129" s="196"/>
      <c r="AO129" s="196"/>
      <c r="AP129" s="196"/>
      <c r="AQ129" s="196"/>
      <c r="AR129" s="196"/>
      <c r="AS129" s="196"/>
      <c r="AT129" s="196"/>
      <c r="AU129" s="196"/>
      <c r="AV129" s="196"/>
      <c r="AW129" s="196"/>
      <c r="AX129" s="196"/>
      <c r="AY129" s="196"/>
      <c r="AZ129" s="196"/>
      <c r="BA129" s="196"/>
      <c r="BB129" s="196"/>
      <c r="BC129" s="196"/>
      <c r="BD129" s="196"/>
      <c r="BE129" s="196"/>
      <c r="BF129" s="196"/>
      <c r="BG129" s="196"/>
      <c r="BH129" s="196"/>
      <c r="BI129" s="196"/>
      <c r="BJ129" s="196"/>
      <c r="BK129" s="196"/>
      <c r="BL129" s="196"/>
      <c r="BM129" s="196"/>
      <c r="BN129" s="196"/>
      <c r="BO129" s="196"/>
      <c r="BP129" s="196"/>
      <c r="BQ129" s="196"/>
      <c r="BR129" s="196"/>
      <c r="BS129" s="196"/>
      <c r="BT129" s="196"/>
      <c r="BU129" s="196"/>
      <c r="BV129" s="196"/>
      <c r="BW129" s="196"/>
      <c r="BX129" s="196"/>
      <c r="BY129" s="196"/>
      <c r="BZ129" s="196"/>
      <c r="CA129" s="196"/>
      <c r="CB129" s="196"/>
      <c r="CC129" s="196"/>
      <c r="CD129" s="196"/>
      <c r="CE129" s="196"/>
      <c r="CF129" s="196"/>
      <c r="CG129" s="196"/>
      <c r="CH129" s="196"/>
      <c r="CI129" s="196"/>
      <c r="CJ129" s="196"/>
      <c r="CK129" s="196"/>
      <c r="CL129" s="196"/>
      <c r="CM129" s="196"/>
      <c r="CN129" s="196"/>
      <c r="CO129" s="196"/>
      <c r="CP129" s="196"/>
      <c r="CQ129" s="196"/>
      <c r="CR129" s="196"/>
      <c r="CS129" s="196"/>
      <c r="CT129" s="196"/>
      <c r="CU129" s="196"/>
      <c r="CV129" s="196"/>
      <c r="CW129" s="196"/>
      <c r="CX129" s="196"/>
      <c r="CY129" s="196"/>
      <c r="CZ129" s="196"/>
      <c r="DA129" s="196"/>
      <c r="DB129" s="196"/>
      <c r="DC129" s="196"/>
      <c r="DD129" s="196"/>
      <c r="DE129" s="196"/>
      <c r="DF129" s="196"/>
      <c r="DG129" s="196"/>
      <c r="DH129" s="196"/>
      <c r="DI129" s="196"/>
      <c r="DJ129" s="196"/>
      <c r="DK129" s="196"/>
      <c r="DL129" s="196"/>
      <c r="DM129" s="196"/>
      <c r="DN129" s="196"/>
      <c r="DO129" s="196"/>
      <c r="DP129" s="196"/>
      <c r="DQ129" s="196"/>
      <c r="DR129" s="196"/>
      <c r="DS129" s="196"/>
      <c r="DT129" s="196"/>
      <c r="DU129" s="196"/>
      <c r="DV129" s="196"/>
      <c r="DW129" s="196"/>
      <c r="DX129" s="196"/>
      <c r="DY129" s="196"/>
      <c r="DZ129" s="196"/>
      <c r="EA129" s="196"/>
      <c r="EB129" s="196"/>
      <c r="EC129" s="196"/>
      <c r="ED129" s="196"/>
      <c r="EE129" s="196"/>
      <c r="EF129" s="196"/>
      <c r="EG129" s="196"/>
      <c r="EH129" s="196"/>
      <c r="EI129" s="196"/>
      <c r="EJ129" s="196"/>
      <c r="EK129" s="196"/>
      <c r="EL129" s="196"/>
      <c r="EM129" s="196"/>
      <c r="EN129" s="196"/>
      <c r="EO129" s="196"/>
      <c r="EP129" s="196"/>
      <c r="EQ129" s="196"/>
      <c r="ER129" s="196"/>
      <c r="ES129" s="196"/>
      <c r="ET129" s="196"/>
      <c r="EU129" s="196"/>
      <c r="EV129" s="196"/>
      <c r="EW129" s="196"/>
      <c r="EX129" s="196"/>
      <c r="EY129" s="196"/>
      <c r="EZ129" s="196"/>
      <c r="FA129" s="196"/>
      <c r="FB129" s="196"/>
      <c r="FC129" s="196"/>
      <c r="FD129" s="196"/>
      <c r="FE129" s="196"/>
      <c r="FF129" s="196"/>
      <c r="FG129" s="196"/>
      <c r="FH129" s="196"/>
      <c r="FI129" s="196"/>
      <c r="FJ129" s="196"/>
      <c r="FK129" s="196"/>
      <c r="FL129" s="196"/>
      <c r="FM129" s="196"/>
      <c r="FN129" s="196"/>
      <c r="FO129" s="196"/>
      <c r="FP129" s="196"/>
      <c r="FQ129" s="196"/>
      <c r="FR129" s="196"/>
      <c r="FS129" s="196"/>
      <c r="FT129" s="196"/>
      <c r="FU129" s="196"/>
      <c r="FV129" s="196"/>
      <c r="FW129" s="196"/>
      <c r="FX129" s="196"/>
      <c r="FY129" s="196"/>
      <c r="FZ129" s="196"/>
      <c r="GA129" s="196"/>
      <c r="GB129" s="196"/>
      <c r="GC129" s="196"/>
    </row>
    <row r="130" spans="1:185" s="197" customFormat="1" ht="178.5" customHeight="1" x14ac:dyDescent="0.25">
      <c r="A130" s="429" t="s">
        <v>32</v>
      </c>
      <c r="B130" s="434">
        <v>866</v>
      </c>
      <c r="C130" s="397">
        <v>44461</v>
      </c>
      <c r="D130" s="400" t="s">
        <v>33</v>
      </c>
      <c r="E130" s="179" t="s">
        <v>350</v>
      </c>
      <c r="F130" s="179" t="s">
        <v>324</v>
      </c>
      <c r="G130" s="179" t="s">
        <v>279</v>
      </c>
      <c r="H130" s="395" t="s">
        <v>1119</v>
      </c>
      <c r="I130" s="179" t="s">
        <v>56</v>
      </c>
      <c r="J130" s="179" t="s">
        <v>38</v>
      </c>
      <c r="K130" s="179"/>
      <c r="L130" s="179" t="s">
        <v>48</v>
      </c>
      <c r="M130" s="179" t="s">
        <v>351</v>
      </c>
      <c r="N130" s="397">
        <v>44743</v>
      </c>
      <c r="O130" s="397">
        <v>45000</v>
      </c>
      <c r="P130" s="452">
        <f t="shared" ca="1" si="3"/>
        <v>412</v>
      </c>
      <c r="Q130" s="322" t="str">
        <f t="shared" ca="1" si="4"/>
        <v>VENCIDA</v>
      </c>
      <c r="R130" s="179" t="s">
        <v>326</v>
      </c>
      <c r="S130" s="179" t="s">
        <v>42</v>
      </c>
      <c r="T130" s="392">
        <v>1</v>
      </c>
      <c r="U130" s="180">
        <v>44837</v>
      </c>
      <c r="V130" s="179" t="s">
        <v>352</v>
      </c>
      <c r="W130" s="175" t="s">
        <v>51</v>
      </c>
      <c r="X130" s="281"/>
      <c r="Y130" s="391"/>
      <c r="Z130" s="179"/>
      <c r="AA130" s="175" t="s">
        <v>44</v>
      </c>
      <c r="AB130" s="180"/>
      <c r="AC130" s="181" t="s">
        <v>1416</v>
      </c>
      <c r="AD130" s="453">
        <f t="shared" si="5"/>
        <v>125</v>
      </c>
      <c r="AE130" s="196"/>
      <c r="AF130" s="196"/>
      <c r="AG130" s="196"/>
      <c r="AH130" s="196"/>
      <c r="AI130" s="196"/>
      <c r="AJ130" s="196"/>
      <c r="AK130" s="196"/>
      <c r="AL130" s="196"/>
      <c r="AM130" s="196"/>
      <c r="AN130" s="196"/>
      <c r="AO130" s="196"/>
      <c r="AP130" s="196"/>
      <c r="AQ130" s="196"/>
      <c r="AR130" s="196"/>
      <c r="AS130" s="196"/>
      <c r="AT130" s="196"/>
      <c r="AU130" s="196"/>
      <c r="AV130" s="196"/>
      <c r="AW130" s="196"/>
      <c r="AX130" s="196"/>
      <c r="AY130" s="196"/>
      <c r="AZ130" s="196"/>
      <c r="BA130" s="196"/>
      <c r="BB130" s="196"/>
      <c r="BC130" s="196"/>
      <c r="BD130" s="196"/>
      <c r="BE130" s="196"/>
      <c r="BF130" s="196"/>
      <c r="BG130" s="196"/>
      <c r="BH130" s="196"/>
      <c r="BI130" s="196"/>
      <c r="BJ130" s="196"/>
      <c r="BK130" s="196"/>
      <c r="BL130" s="196"/>
      <c r="BM130" s="196"/>
      <c r="BN130" s="196"/>
      <c r="BO130" s="196"/>
      <c r="BP130" s="196"/>
      <c r="BQ130" s="196"/>
      <c r="BR130" s="196"/>
      <c r="BS130" s="196"/>
      <c r="BT130" s="196"/>
      <c r="BU130" s="196"/>
      <c r="BV130" s="196"/>
      <c r="BW130" s="196"/>
      <c r="BX130" s="196"/>
      <c r="BY130" s="196"/>
      <c r="BZ130" s="196"/>
      <c r="CA130" s="196"/>
      <c r="CB130" s="196"/>
      <c r="CC130" s="196"/>
      <c r="CD130" s="196"/>
      <c r="CE130" s="196"/>
      <c r="CF130" s="196"/>
      <c r="CG130" s="196"/>
      <c r="CH130" s="196"/>
      <c r="CI130" s="196"/>
      <c r="CJ130" s="196"/>
      <c r="CK130" s="196"/>
      <c r="CL130" s="196"/>
      <c r="CM130" s="196"/>
      <c r="CN130" s="196"/>
      <c r="CO130" s="196"/>
      <c r="CP130" s="196"/>
      <c r="CQ130" s="196"/>
      <c r="CR130" s="196"/>
      <c r="CS130" s="196"/>
      <c r="CT130" s="196"/>
      <c r="CU130" s="196"/>
      <c r="CV130" s="196"/>
      <c r="CW130" s="196"/>
      <c r="CX130" s="196"/>
      <c r="CY130" s="196"/>
      <c r="CZ130" s="196"/>
      <c r="DA130" s="196"/>
      <c r="DB130" s="196"/>
      <c r="DC130" s="196"/>
      <c r="DD130" s="196"/>
      <c r="DE130" s="196"/>
      <c r="DF130" s="196"/>
      <c r="DG130" s="196"/>
      <c r="DH130" s="196"/>
      <c r="DI130" s="196"/>
      <c r="DJ130" s="196"/>
      <c r="DK130" s="196"/>
      <c r="DL130" s="196"/>
      <c r="DM130" s="196"/>
      <c r="DN130" s="196"/>
      <c r="DO130" s="196"/>
      <c r="DP130" s="196"/>
      <c r="DQ130" s="196"/>
      <c r="DR130" s="196"/>
      <c r="DS130" s="196"/>
      <c r="DT130" s="196"/>
      <c r="DU130" s="196"/>
      <c r="DV130" s="196"/>
      <c r="DW130" s="196"/>
      <c r="DX130" s="196"/>
      <c r="DY130" s="196"/>
      <c r="DZ130" s="196"/>
      <c r="EA130" s="196"/>
      <c r="EB130" s="196"/>
      <c r="EC130" s="196"/>
      <c r="ED130" s="196"/>
      <c r="EE130" s="196"/>
      <c r="EF130" s="196"/>
      <c r="EG130" s="196"/>
      <c r="EH130" s="196"/>
      <c r="EI130" s="196"/>
      <c r="EJ130" s="196"/>
      <c r="EK130" s="196"/>
      <c r="EL130" s="196"/>
      <c r="EM130" s="196"/>
      <c r="EN130" s="196"/>
      <c r="EO130" s="196"/>
      <c r="EP130" s="196"/>
      <c r="EQ130" s="196"/>
      <c r="ER130" s="196"/>
      <c r="ES130" s="196"/>
      <c r="ET130" s="196"/>
      <c r="EU130" s="196"/>
      <c r="EV130" s="196"/>
      <c r="EW130" s="196"/>
      <c r="EX130" s="196"/>
      <c r="EY130" s="196"/>
      <c r="EZ130" s="196"/>
      <c r="FA130" s="196"/>
      <c r="FB130" s="196"/>
      <c r="FC130" s="196"/>
      <c r="FD130" s="196"/>
      <c r="FE130" s="196"/>
      <c r="FF130" s="196"/>
      <c r="FG130" s="196"/>
      <c r="FH130" s="196"/>
      <c r="FI130" s="196"/>
      <c r="FJ130" s="196"/>
      <c r="FK130" s="196"/>
      <c r="FL130" s="196"/>
      <c r="FM130" s="196"/>
      <c r="FN130" s="196"/>
      <c r="FO130" s="196"/>
      <c r="FP130" s="196"/>
      <c r="FQ130" s="196"/>
      <c r="FR130" s="196"/>
      <c r="FS130" s="196"/>
      <c r="FT130" s="196"/>
      <c r="FU130" s="196"/>
      <c r="FV130" s="196"/>
      <c r="FW130" s="196"/>
      <c r="FX130" s="196"/>
      <c r="FY130" s="196"/>
      <c r="FZ130" s="196"/>
      <c r="GA130" s="196"/>
      <c r="GB130" s="196"/>
      <c r="GC130" s="196"/>
    </row>
    <row r="131" spans="1:185" s="197" customFormat="1" ht="178.5" customHeight="1" x14ac:dyDescent="0.25">
      <c r="A131" s="429" t="s">
        <v>32</v>
      </c>
      <c r="B131" s="434"/>
      <c r="C131" s="397">
        <v>44461</v>
      </c>
      <c r="D131" s="400" t="s">
        <v>33</v>
      </c>
      <c r="E131" s="179" t="s">
        <v>350</v>
      </c>
      <c r="F131" s="179" t="s">
        <v>324</v>
      </c>
      <c r="G131" s="179" t="s">
        <v>279</v>
      </c>
      <c r="H131" s="395" t="s">
        <v>1119</v>
      </c>
      <c r="I131" s="179" t="s">
        <v>56</v>
      </c>
      <c r="J131" s="179" t="s">
        <v>38</v>
      </c>
      <c r="K131" s="179"/>
      <c r="L131" s="175" t="s">
        <v>39</v>
      </c>
      <c r="M131" s="179" t="s">
        <v>321</v>
      </c>
      <c r="N131" s="397">
        <v>44743</v>
      </c>
      <c r="O131" s="397">
        <v>44985</v>
      </c>
      <c r="P131" s="452">
        <f t="shared" ca="1" si="3"/>
        <v>427</v>
      </c>
      <c r="Q131" s="322" t="str">
        <f t="shared" ca="1" si="4"/>
        <v>VENCIDA</v>
      </c>
      <c r="R131" s="179" t="s">
        <v>322</v>
      </c>
      <c r="S131" s="179" t="s">
        <v>74</v>
      </c>
      <c r="T131" s="392">
        <v>1</v>
      </c>
      <c r="U131" s="180"/>
      <c r="V131" s="179"/>
      <c r="W131" s="175" t="s">
        <v>51</v>
      </c>
      <c r="X131" s="281"/>
      <c r="Y131" s="391"/>
      <c r="Z131" s="179"/>
      <c r="AA131" s="175" t="s">
        <v>44</v>
      </c>
      <c r="AB131" s="180"/>
      <c r="AC131" s="181" t="s">
        <v>1441</v>
      </c>
      <c r="AD131" s="453">
        <f t="shared" si="5"/>
        <v>126</v>
      </c>
      <c r="AE131" s="196"/>
      <c r="AF131" s="196"/>
      <c r="AG131" s="196"/>
      <c r="AH131" s="196"/>
      <c r="AI131" s="196"/>
      <c r="AJ131" s="196"/>
      <c r="AK131" s="196"/>
      <c r="AL131" s="196"/>
      <c r="AM131" s="196"/>
      <c r="AN131" s="196"/>
      <c r="AO131" s="196"/>
      <c r="AP131" s="196"/>
      <c r="AQ131" s="196"/>
      <c r="AR131" s="196"/>
      <c r="AS131" s="196"/>
      <c r="AT131" s="196"/>
      <c r="AU131" s="196"/>
      <c r="AV131" s="196"/>
      <c r="AW131" s="196"/>
      <c r="AX131" s="196"/>
      <c r="AY131" s="196"/>
      <c r="AZ131" s="196"/>
      <c r="BA131" s="196"/>
      <c r="BB131" s="196"/>
      <c r="BC131" s="196"/>
      <c r="BD131" s="196"/>
      <c r="BE131" s="196"/>
      <c r="BF131" s="196"/>
      <c r="BG131" s="196"/>
      <c r="BH131" s="196"/>
      <c r="BI131" s="196"/>
      <c r="BJ131" s="196"/>
      <c r="BK131" s="196"/>
      <c r="BL131" s="196"/>
      <c r="BM131" s="196"/>
      <c r="BN131" s="196"/>
      <c r="BO131" s="196"/>
      <c r="BP131" s="196"/>
      <c r="BQ131" s="196"/>
      <c r="BR131" s="196"/>
      <c r="BS131" s="196"/>
      <c r="BT131" s="196"/>
      <c r="BU131" s="196"/>
      <c r="BV131" s="196"/>
      <c r="BW131" s="196"/>
      <c r="BX131" s="196"/>
      <c r="BY131" s="196"/>
      <c r="BZ131" s="196"/>
      <c r="CA131" s="196"/>
      <c r="CB131" s="196"/>
      <c r="CC131" s="196"/>
      <c r="CD131" s="196"/>
      <c r="CE131" s="196"/>
      <c r="CF131" s="196"/>
      <c r="CG131" s="196"/>
      <c r="CH131" s="196"/>
      <c r="CI131" s="196"/>
      <c r="CJ131" s="196"/>
      <c r="CK131" s="196"/>
      <c r="CL131" s="196"/>
      <c r="CM131" s="196"/>
      <c r="CN131" s="196"/>
      <c r="CO131" s="196"/>
      <c r="CP131" s="196"/>
      <c r="CQ131" s="196"/>
      <c r="CR131" s="196"/>
      <c r="CS131" s="196"/>
      <c r="CT131" s="196"/>
      <c r="CU131" s="196"/>
      <c r="CV131" s="196"/>
      <c r="CW131" s="196"/>
      <c r="CX131" s="196"/>
      <c r="CY131" s="196"/>
      <c r="CZ131" s="196"/>
      <c r="DA131" s="196"/>
      <c r="DB131" s="196"/>
      <c r="DC131" s="196"/>
      <c r="DD131" s="196"/>
      <c r="DE131" s="196"/>
      <c r="DF131" s="196"/>
      <c r="DG131" s="196"/>
      <c r="DH131" s="196"/>
      <c r="DI131" s="196"/>
      <c r="DJ131" s="196"/>
      <c r="DK131" s="196"/>
      <c r="DL131" s="196"/>
      <c r="DM131" s="196"/>
      <c r="DN131" s="196"/>
      <c r="DO131" s="196"/>
      <c r="DP131" s="196"/>
      <c r="DQ131" s="196"/>
      <c r="DR131" s="196"/>
      <c r="DS131" s="196"/>
      <c r="DT131" s="196"/>
      <c r="DU131" s="196"/>
      <c r="DV131" s="196"/>
      <c r="DW131" s="196"/>
      <c r="DX131" s="196"/>
      <c r="DY131" s="196"/>
      <c r="DZ131" s="196"/>
      <c r="EA131" s="196"/>
      <c r="EB131" s="196"/>
      <c r="EC131" s="196"/>
      <c r="ED131" s="196"/>
      <c r="EE131" s="196"/>
      <c r="EF131" s="196"/>
      <c r="EG131" s="196"/>
      <c r="EH131" s="196"/>
      <c r="EI131" s="196"/>
      <c r="EJ131" s="196"/>
      <c r="EK131" s="196"/>
      <c r="EL131" s="196"/>
      <c r="EM131" s="196"/>
      <c r="EN131" s="196"/>
      <c r="EO131" s="196"/>
      <c r="EP131" s="196"/>
      <c r="EQ131" s="196"/>
      <c r="ER131" s="196"/>
      <c r="ES131" s="196"/>
      <c r="ET131" s="196"/>
      <c r="EU131" s="196"/>
      <c r="EV131" s="196"/>
      <c r="EW131" s="196"/>
      <c r="EX131" s="196"/>
      <c r="EY131" s="196"/>
      <c r="EZ131" s="196"/>
      <c r="FA131" s="196"/>
      <c r="FB131" s="196"/>
      <c r="FC131" s="196"/>
      <c r="FD131" s="196"/>
      <c r="FE131" s="196"/>
      <c r="FF131" s="196"/>
      <c r="FG131" s="196"/>
      <c r="FH131" s="196"/>
      <c r="FI131" s="196"/>
      <c r="FJ131" s="196"/>
      <c r="FK131" s="196"/>
      <c r="FL131" s="196"/>
      <c r="FM131" s="196"/>
      <c r="FN131" s="196"/>
      <c r="FO131" s="196"/>
      <c r="FP131" s="196"/>
      <c r="FQ131" s="196"/>
      <c r="FR131" s="196"/>
      <c r="FS131" s="196"/>
      <c r="FT131" s="196"/>
      <c r="FU131" s="196"/>
      <c r="FV131" s="196"/>
      <c r="FW131" s="196"/>
      <c r="FX131" s="196"/>
      <c r="FY131" s="196"/>
      <c r="FZ131" s="196"/>
      <c r="GA131" s="196"/>
      <c r="GB131" s="196"/>
      <c r="GC131" s="196"/>
    </row>
    <row r="132" spans="1:185" s="197" customFormat="1" ht="178.5" customHeight="1" x14ac:dyDescent="0.25">
      <c r="A132" s="429" t="s">
        <v>32</v>
      </c>
      <c r="B132" s="434"/>
      <c r="C132" s="397">
        <v>44461</v>
      </c>
      <c r="D132" s="400" t="s">
        <v>33</v>
      </c>
      <c r="E132" s="179" t="s">
        <v>350</v>
      </c>
      <c r="F132" s="179" t="s">
        <v>353</v>
      </c>
      <c r="G132" s="179" t="s">
        <v>279</v>
      </c>
      <c r="H132" s="395" t="s">
        <v>1119</v>
      </c>
      <c r="I132" s="179" t="s">
        <v>56</v>
      </c>
      <c r="J132" s="179" t="s">
        <v>38</v>
      </c>
      <c r="K132" s="179"/>
      <c r="L132" s="175" t="s">
        <v>39</v>
      </c>
      <c r="M132" s="179" t="s">
        <v>319</v>
      </c>
      <c r="N132" s="403">
        <v>44743</v>
      </c>
      <c r="O132" s="397">
        <v>44985</v>
      </c>
      <c r="P132" s="452">
        <f t="shared" ca="1" si="3"/>
        <v>427</v>
      </c>
      <c r="Q132" s="322" t="str">
        <f t="shared" ca="1" si="4"/>
        <v>VENCIDA</v>
      </c>
      <c r="R132" s="179" t="s">
        <v>320</v>
      </c>
      <c r="S132" s="179" t="s">
        <v>42</v>
      </c>
      <c r="T132" s="392">
        <v>8</v>
      </c>
      <c r="U132" s="180"/>
      <c r="V132" s="179"/>
      <c r="W132" s="175" t="s">
        <v>51</v>
      </c>
      <c r="X132" s="281"/>
      <c r="Y132" s="391"/>
      <c r="Z132" s="179"/>
      <c r="AA132" s="175" t="s">
        <v>44</v>
      </c>
      <c r="AB132" s="180"/>
      <c r="AC132" s="181" t="s">
        <v>1409</v>
      </c>
      <c r="AD132" s="453">
        <f t="shared" si="5"/>
        <v>127</v>
      </c>
      <c r="AE132" s="196"/>
      <c r="AF132" s="196"/>
      <c r="AG132" s="196"/>
      <c r="AH132" s="196"/>
      <c r="AI132" s="196"/>
      <c r="AJ132" s="196"/>
      <c r="AK132" s="196"/>
      <c r="AL132" s="196"/>
      <c r="AM132" s="196"/>
      <c r="AN132" s="196"/>
      <c r="AO132" s="196"/>
      <c r="AP132" s="196"/>
      <c r="AQ132" s="196"/>
      <c r="AR132" s="196"/>
      <c r="AS132" s="196"/>
      <c r="AT132" s="196"/>
      <c r="AU132" s="196"/>
      <c r="AV132" s="196"/>
      <c r="AW132" s="196"/>
      <c r="AX132" s="196"/>
      <c r="AY132" s="196"/>
      <c r="AZ132" s="196"/>
      <c r="BA132" s="196"/>
      <c r="BB132" s="196"/>
      <c r="BC132" s="196"/>
      <c r="BD132" s="196"/>
      <c r="BE132" s="196"/>
      <c r="BF132" s="196"/>
      <c r="BG132" s="196"/>
      <c r="BH132" s="196"/>
      <c r="BI132" s="196"/>
      <c r="BJ132" s="196"/>
      <c r="BK132" s="196"/>
      <c r="BL132" s="196"/>
      <c r="BM132" s="196"/>
      <c r="BN132" s="196"/>
      <c r="BO132" s="196"/>
      <c r="BP132" s="196"/>
      <c r="BQ132" s="196"/>
      <c r="BR132" s="196"/>
      <c r="BS132" s="196"/>
      <c r="BT132" s="196"/>
      <c r="BU132" s="196"/>
      <c r="BV132" s="196"/>
      <c r="BW132" s="196"/>
      <c r="BX132" s="196"/>
      <c r="BY132" s="196"/>
      <c r="BZ132" s="196"/>
      <c r="CA132" s="196"/>
      <c r="CB132" s="196"/>
      <c r="CC132" s="196"/>
      <c r="CD132" s="196"/>
      <c r="CE132" s="196"/>
      <c r="CF132" s="196"/>
      <c r="CG132" s="196"/>
      <c r="CH132" s="196"/>
      <c r="CI132" s="196"/>
      <c r="CJ132" s="196"/>
      <c r="CK132" s="196"/>
      <c r="CL132" s="196"/>
      <c r="CM132" s="196"/>
      <c r="CN132" s="196"/>
      <c r="CO132" s="196"/>
      <c r="CP132" s="196"/>
      <c r="CQ132" s="196"/>
      <c r="CR132" s="196"/>
      <c r="CS132" s="196"/>
      <c r="CT132" s="196"/>
      <c r="CU132" s="196"/>
      <c r="CV132" s="196"/>
      <c r="CW132" s="196"/>
      <c r="CX132" s="196"/>
      <c r="CY132" s="196"/>
      <c r="CZ132" s="196"/>
      <c r="DA132" s="196"/>
      <c r="DB132" s="196"/>
      <c r="DC132" s="196"/>
      <c r="DD132" s="196"/>
      <c r="DE132" s="196"/>
      <c r="DF132" s="196"/>
      <c r="DG132" s="196"/>
      <c r="DH132" s="196"/>
      <c r="DI132" s="196"/>
      <c r="DJ132" s="196"/>
      <c r="DK132" s="196"/>
      <c r="DL132" s="196"/>
      <c r="DM132" s="196"/>
      <c r="DN132" s="196"/>
      <c r="DO132" s="196"/>
      <c r="DP132" s="196"/>
      <c r="DQ132" s="196"/>
      <c r="DR132" s="196"/>
      <c r="DS132" s="196"/>
      <c r="DT132" s="196"/>
      <c r="DU132" s="196"/>
      <c r="DV132" s="196"/>
      <c r="DW132" s="196"/>
      <c r="DX132" s="196"/>
      <c r="DY132" s="196"/>
      <c r="DZ132" s="196"/>
      <c r="EA132" s="196"/>
      <c r="EB132" s="196"/>
      <c r="EC132" s="196"/>
      <c r="ED132" s="196"/>
      <c r="EE132" s="196"/>
      <c r="EF132" s="196"/>
      <c r="EG132" s="196"/>
      <c r="EH132" s="196"/>
      <c r="EI132" s="196"/>
      <c r="EJ132" s="196"/>
      <c r="EK132" s="196"/>
      <c r="EL132" s="196"/>
      <c r="EM132" s="196"/>
      <c r="EN132" s="196"/>
      <c r="EO132" s="196"/>
      <c r="EP132" s="196"/>
      <c r="EQ132" s="196"/>
      <c r="ER132" s="196"/>
      <c r="ES132" s="196"/>
      <c r="ET132" s="196"/>
      <c r="EU132" s="196"/>
      <c r="EV132" s="196"/>
      <c r="EW132" s="196"/>
      <c r="EX132" s="196"/>
      <c r="EY132" s="196"/>
      <c r="EZ132" s="196"/>
      <c r="FA132" s="196"/>
      <c r="FB132" s="196"/>
      <c r="FC132" s="196"/>
      <c r="FD132" s="196"/>
      <c r="FE132" s="196"/>
      <c r="FF132" s="196"/>
      <c r="FG132" s="196"/>
      <c r="FH132" s="196"/>
      <c r="FI132" s="196"/>
      <c r="FJ132" s="196"/>
      <c r="FK132" s="196"/>
      <c r="FL132" s="196"/>
      <c r="FM132" s="196"/>
      <c r="FN132" s="196"/>
      <c r="FO132" s="196"/>
      <c r="FP132" s="196"/>
      <c r="FQ132" s="196"/>
      <c r="FR132" s="196"/>
      <c r="FS132" s="196"/>
      <c r="FT132" s="196"/>
      <c r="FU132" s="196"/>
      <c r="FV132" s="196"/>
      <c r="FW132" s="196"/>
      <c r="FX132" s="196"/>
      <c r="FY132" s="196"/>
      <c r="FZ132" s="196"/>
      <c r="GA132" s="196"/>
      <c r="GB132" s="196"/>
      <c r="GC132" s="196"/>
    </row>
    <row r="133" spans="1:185" s="197" customFormat="1" ht="178.5" customHeight="1" x14ac:dyDescent="0.25">
      <c r="A133" s="429" t="s">
        <v>32</v>
      </c>
      <c r="B133" s="434"/>
      <c r="C133" s="397">
        <v>44461</v>
      </c>
      <c r="D133" s="400" t="s">
        <v>33</v>
      </c>
      <c r="E133" s="179" t="s">
        <v>350</v>
      </c>
      <c r="F133" s="179" t="s">
        <v>353</v>
      </c>
      <c r="G133" s="179" t="s">
        <v>279</v>
      </c>
      <c r="H133" s="395" t="s">
        <v>1119</v>
      </c>
      <c r="I133" s="179" t="s">
        <v>56</v>
      </c>
      <c r="J133" s="179" t="s">
        <v>38</v>
      </c>
      <c r="K133" s="179"/>
      <c r="L133" s="175" t="s">
        <v>39</v>
      </c>
      <c r="M133" s="179" t="s">
        <v>354</v>
      </c>
      <c r="N133" s="397">
        <v>44743</v>
      </c>
      <c r="O133" s="397">
        <v>44895</v>
      </c>
      <c r="P133" s="452">
        <f t="shared" ca="1" si="3"/>
        <v>517</v>
      </c>
      <c r="Q133" s="322" t="str">
        <f t="shared" ca="1" si="4"/>
        <v>VENCIDA</v>
      </c>
      <c r="R133" s="179" t="s">
        <v>355</v>
      </c>
      <c r="S133" s="179" t="s">
        <v>42</v>
      </c>
      <c r="T133" s="392">
        <v>7</v>
      </c>
      <c r="U133" s="180"/>
      <c r="V133" s="179"/>
      <c r="W133" s="175" t="s">
        <v>51</v>
      </c>
      <c r="X133" s="281"/>
      <c r="Y133" s="391"/>
      <c r="Z133" s="179"/>
      <c r="AA133" s="175" t="s">
        <v>44</v>
      </c>
      <c r="AB133" s="180"/>
      <c r="AC133" s="181" t="s">
        <v>1170</v>
      </c>
      <c r="AD133" s="453">
        <f t="shared" si="5"/>
        <v>128</v>
      </c>
      <c r="AE133" s="196"/>
      <c r="AF133" s="196"/>
      <c r="AG133" s="196"/>
      <c r="AH133" s="196"/>
      <c r="AI133" s="196"/>
      <c r="AJ133" s="196"/>
      <c r="AK133" s="196"/>
      <c r="AL133" s="196"/>
      <c r="AM133" s="196"/>
      <c r="AN133" s="196"/>
      <c r="AO133" s="196"/>
      <c r="AP133" s="196"/>
      <c r="AQ133" s="196"/>
      <c r="AR133" s="196"/>
      <c r="AS133" s="196"/>
      <c r="AT133" s="196"/>
      <c r="AU133" s="196"/>
      <c r="AV133" s="196"/>
      <c r="AW133" s="196"/>
      <c r="AX133" s="196"/>
      <c r="AY133" s="196"/>
      <c r="AZ133" s="196"/>
      <c r="BA133" s="196"/>
      <c r="BB133" s="196"/>
      <c r="BC133" s="196"/>
      <c r="BD133" s="196"/>
      <c r="BE133" s="196"/>
      <c r="BF133" s="196"/>
      <c r="BG133" s="196"/>
      <c r="BH133" s="196"/>
      <c r="BI133" s="196"/>
      <c r="BJ133" s="196"/>
      <c r="BK133" s="196"/>
      <c r="BL133" s="196"/>
      <c r="BM133" s="196"/>
      <c r="BN133" s="196"/>
      <c r="BO133" s="196"/>
      <c r="BP133" s="196"/>
      <c r="BQ133" s="196"/>
      <c r="BR133" s="196"/>
      <c r="BS133" s="196"/>
      <c r="BT133" s="196"/>
      <c r="BU133" s="196"/>
      <c r="BV133" s="196"/>
      <c r="BW133" s="196"/>
      <c r="BX133" s="196"/>
      <c r="BY133" s="196"/>
      <c r="BZ133" s="196"/>
      <c r="CA133" s="196"/>
      <c r="CB133" s="196"/>
      <c r="CC133" s="196"/>
      <c r="CD133" s="196"/>
      <c r="CE133" s="196"/>
      <c r="CF133" s="196"/>
      <c r="CG133" s="196"/>
      <c r="CH133" s="196"/>
      <c r="CI133" s="196"/>
      <c r="CJ133" s="196"/>
      <c r="CK133" s="196"/>
      <c r="CL133" s="196"/>
      <c r="CM133" s="196"/>
      <c r="CN133" s="196"/>
      <c r="CO133" s="196"/>
      <c r="CP133" s="196"/>
      <c r="CQ133" s="196"/>
      <c r="CR133" s="196"/>
      <c r="CS133" s="196"/>
      <c r="CT133" s="196"/>
      <c r="CU133" s="196"/>
      <c r="CV133" s="196"/>
      <c r="CW133" s="196"/>
      <c r="CX133" s="196"/>
      <c r="CY133" s="196"/>
      <c r="CZ133" s="196"/>
      <c r="DA133" s="196"/>
      <c r="DB133" s="196"/>
      <c r="DC133" s="196"/>
      <c r="DD133" s="196"/>
      <c r="DE133" s="196"/>
      <c r="DF133" s="196"/>
      <c r="DG133" s="196"/>
      <c r="DH133" s="196"/>
      <c r="DI133" s="196"/>
      <c r="DJ133" s="196"/>
      <c r="DK133" s="196"/>
      <c r="DL133" s="196"/>
      <c r="DM133" s="196"/>
      <c r="DN133" s="196"/>
      <c r="DO133" s="196"/>
      <c r="DP133" s="196"/>
      <c r="DQ133" s="196"/>
      <c r="DR133" s="196"/>
      <c r="DS133" s="196"/>
      <c r="DT133" s="196"/>
      <c r="DU133" s="196"/>
      <c r="DV133" s="196"/>
      <c r="DW133" s="196"/>
      <c r="DX133" s="196"/>
      <c r="DY133" s="196"/>
      <c r="DZ133" s="196"/>
      <c r="EA133" s="196"/>
      <c r="EB133" s="196"/>
      <c r="EC133" s="196"/>
      <c r="ED133" s="196"/>
      <c r="EE133" s="196"/>
      <c r="EF133" s="196"/>
      <c r="EG133" s="196"/>
      <c r="EH133" s="196"/>
      <c r="EI133" s="196"/>
      <c r="EJ133" s="196"/>
      <c r="EK133" s="196"/>
      <c r="EL133" s="196"/>
      <c r="EM133" s="196"/>
      <c r="EN133" s="196"/>
      <c r="EO133" s="196"/>
      <c r="EP133" s="196"/>
      <c r="EQ133" s="196"/>
      <c r="ER133" s="196"/>
      <c r="ES133" s="196"/>
      <c r="ET133" s="196"/>
      <c r="EU133" s="196"/>
      <c r="EV133" s="196"/>
      <c r="EW133" s="196"/>
      <c r="EX133" s="196"/>
      <c r="EY133" s="196"/>
      <c r="EZ133" s="196"/>
      <c r="FA133" s="196"/>
      <c r="FB133" s="196"/>
      <c r="FC133" s="196"/>
      <c r="FD133" s="196"/>
      <c r="FE133" s="196"/>
      <c r="FF133" s="196"/>
      <c r="FG133" s="196"/>
      <c r="FH133" s="196"/>
      <c r="FI133" s="196"/>
      <c r="FJ133" s="196"/>
      <c r="FK133" s="196"/>
      <c r="FL133" s="196"/>
      <c r="FM133" s="196"/>
      <c r="FN133" s="196"/>
      <c r="FO133" s="196"/>
      <c r="FP133" s="196"/>
      <c r="FQ133" s="196"/>
      <c r="FR133" s="196"/>
      <c r="FS133" s="196"/>
      <c r="FT133" s="196"/>
      <c r="FU133" s="196"/>
      <c r="FV133" s="196"/>
      <c r="FW133" s="196"/>
      <c r="FX133" s="196"/>
      <c r="FY133" s="196"/>
      <c r="FZ133" s="196"/>
      <c r="GA133" s="196"/>
      <c r="GB133" s="196"/>
      <c r="GC133" s="196"/>
    </row>
    <row r="134" spans="1:185" s="197" customFormat="1" ht="178.5" customHeight="1" x14ac:dyDescent="0.25">
      <c r="A134" s="429" t="s">
        <v>32</v>
      </c>
      <c r="B134" s="434">
        <v>867</v>
      </c>
      <c r="C134" s="397">
        <v>44461</v>
      </c>
      <c r="D134" s="400" t="s">
        <v>106</v>
      </c>
      <c r="E134" s="179" t="s">
        <v>356</v>
      </c>
      <c r="F134" s="179"/>
      <c r="G134" s="179" t="s">
        <v>279</v>
      </c>
      <c r="H134" s="395" t="s">
        <v>1119</v>
      </c>
      <c r="I134" s="179" t="s">
        <v>56</v>
      </c>
      <c r="J134" s="179" t="s">
        <v>38</v>
      </c>
      <c r="K134" s="179"/>
      <c r="L134" s="175" t="s">
        <v>109</v>
      </c>
      <c r="M134" s="179" t="s">
        <v>333</v>
      </c>
      <c r="N134" s="397">
        <v>44743</v>
      </c>
      <c r="O134" s="397">
        <v>44985</v>
      </c>
      <c r="P134" s="452">
        <f t="shared" ref="P134:P197" ca="1" si="6">IF(AB134&gt;0,"CERRADA",TODAY()-O134)</f>
        <v>427</v>
      </c>
      <c r="Q134" s="322" t="str">
        <f t="shared" ref="Q134:Q197" ca="1" si="7">IF(AB134&lt;&gt;"","CERRADA",IF(AB134="",(IF(TODAY()-O134&lt;0,"A TIEMPO",IF(O134-TODAY()&lt;0,"VENCIDA")))))</f>
        <v>VENCIDA</v>
      </c>
      <c r="R134" s="179" t="s">
        <v>334</v>
      </c>
      <c r="S134" s="179" t="s">
        <v>42</v>
      </c>
      <c r="T134" s="392">
        <v>4</v>
      </c>
      <c r="U134" s="180"/>
      <c r="V134" s="179"/>
      <c r="W134" s="175" t="s">
        <v>51</v>
      </c>
      <c r="X134" s="281"/>
      <c r="Y134" s="391"/>
      <c r="Z134" s="179"/>
      <c r="AA134" s="175" t="s">
        <v>44</v>
      </c>
      <c r="AB134" s="180"/>
      <c r="AC134" s="181" t="s">
        <v>1409</v>
      </c>
      <c r="AD134" s="453">
        <f t="shared" ref="AD134:AD197" si="8">ROW(Z129)</f>
        <v>129</v>
      </c>
      <c r="AE134" s="196"/>
      <c r="AF134" s="196"/>
      <c r="AG134" s="196"/>
      <c r="AH134" s="196"/>
      <c r="AI134" s="196"/>
      <c r="AJ134" s="196"/>
      <c r="AK134" s="196"/>
      <c r="AL134" s="196"/>
      <c r="AM134" s="196"/>
      <c r="AN134" s="196"/>
      <c r="AO134" s="196"/>
      <c r="AP134" s="196"/>
      <c r="AQ134" s="196"/>
      <c r="AR134" s="196"/>
      <c r="AS134" s="196"/>
      <c r="AT134" s="196"/>
      <c r="AU134" s="196"/>
      <c r="AV134" s="196"/>
      <c r="AW134" s="196"/>
      <c r="AX134" s="196"/>
      <c r="AY134" s="196"/>
      <c r="AZ134" s="196"/>
      <c r="BA134" s="196"/>
      <c r="BB134" s="196"/>
      <c r="BC134" s="196"/>
      <c r="BD134" s="196"/>
      <c r="BE134" s="196"/>
      <c r="BF134" s="196"/>
      <c r="BG134" s="196"/>
      <c r="BH134" s="196"/>
      <c r="BI134" s="196"/>
      <c r="BJ134" s="196"/>
      <c r="BK134" s="196"/>
      <c r="BL134" s="196"/>
      <c r="BM134" s="196"/>
      <c r="BN134" s="196"/>
      <c r="BO134" s="196"/>
      <c r="BP134" s="196"/>
      <c r="BQ134" s="196"/>
      <c r="BR134" s="196"/>
      <c r="BS134" s="196"/>
      <c r="BT134" s="196"/>
      <c r="BU134" s="196"/>
      <c r="BV134" s="196"/>
      <c r="BW134" s="196"/>
      <c r="BX134" s="196"/>
      <c r="BY134" s="196"/>
      <c r="BZ134" s="196"/>
      <c r="CA134" s="196"/>
      <c r="CB134" s="196"/>
      <c r="CC134" s="196"/>
      <c r="CD134" s="196"/>
      <c r="CE134" s="196"/>
      <c r="CF134" s="196"/>
      <c r="CG134" s="196"/>
      <c r="CH134" s="196"/>
      <c r="CI134" s="196"/>
      <c r="CJ134" s="196"/>
      <c r="CK134" s="196"/>
      <c r="CL134" s="196"/>
      <c r="CM134" s="196"/>
      <c r="CN134" s="196"/>
      <c r="CO134" s="196"/>
      <c r="CP134" s="196"/>
      <c r="CQ134" s="196"/>
      <c r="CR134" s="196"/>
      <c r="CS134" s="196"/>
      <c r="CT134" s="196"/>
      <c r="CU134" s="196"/>
      <c r="CV134" s="196"/>
      <c r="CW134" s="196"/>
      <c r="CX134" s="196"/>
      <c r="CY134" s="196"/>
      <c r="CZ134" s="196"/>
      <c r="DA134" s="196"/>
      <c r="DB134" s="196"/>
      <c r="DC134" s="196"/>
      <c r="DD134" s="196"/>
      <c r="DE134" s="196"/>
      <c r="DF134" s="196"/>
      <c r="DG134" s="196"/>
      <c r="DH134" s="196"/>
      <c r="DI134" s="196"/>
      <c r="DJ134" s="196"/>
      <c r="DK134" s="196"/>
      <c r="DL134" s="196"/>
      <c r="DM134" s="196"/>
      <c r="DN134" s="196"/>
      <c r="DO134" s="196"/>
      <c r="DP134" s="196"/>
      <c r="DQ134" s="196"/>
      <c r="DR134" s="196"/>
      <c r="DS134" s="196"/>
      <c r="DT134" s="196"/>
      <c r="DU134" s="196"/>
      <c r="DV134" s="196"/>
      <c r="DW134" s="196"/>
      <c r="DX134" s="196"/>
      <c r="DY134" s="196"/>
      <c r="DZ134" s="196"/>
      <c r="EA134" s="196"/>
      <c r="EB134" s="196"/>
      <c r="EC134" s="196"/>
      <c r="ED134" s="196"/>
      <c r="EE134" s="196"/>
      <c r="EF134" s="196"/>
      <c r="EG134" s="196"/>
      <c r="EH134" s="196"/>
      <c r="EI134" s="196"/>
      <c r="EJ134" s="196"/>
      <c r="EK134" s="196"/>
      <c r="EL134" s="196"/>
      <c r="EM134" s="196"/>
      <c r="EN134" s="196"/>
      <c r="EO134" s="196"/>
      <c r="EP134" s="196"/>
      <c r="EQ134" s="196"/>
      <c r="ER134" s="196"/>
      <c r="ES134" s="196"/>
      <c r="ET134" s="196"/>
      <c r="EU134" s="196"/>
      <c r="EV134" s="196"/>
      <c r="EW134" s="196"/>
      <c r="EX134" s="196"/>
      <c r="EY134" s="196"/>
      <c r="EZ134" s="196"/>
      <c r="FA134" s="196"/>
      <c r="FB134" s="196"/>
      <c r="FC134" s="196"/>
      <c r="FD134" s="196"/>
      <c r="FE134" s="196"/>
      <c r="FF134" s="196"/>
      <c r="FG134" s="196"/>
      <c r="FH134" s="196"/>
      <c r="FI134" s="196"/>
      <c r="FJ134" s="196"/>
      <c r="FK134" s="196"/>
      <c r="FL134" s="196"/>
      <c r="FM134" s="196"/>
      <c r="FN134" s="196"/>
      <c r="FO134" s="196"/>
      <c r="FP134" s="196"/>
      <c r="FQ134" s="196"/>
      <c r="FR134" s="196"/>
      <c r="FS134" s="196"/>
      <c r="FT134" s="196"/>
      <c r="FU134" s="196"/>
      <c r="FV134" s="196"/>
      <c r="FW134" s="196"/>
      <c r="FX134" s="196"/>
      <c r="FY134" s="196"/>
      <c r="FZ134" s="196"/>
      <c r="GA134" s="196"/>
      <c r="GB134" s="196"/>
      <c r="GC134" s="196"/>
    </row>
    <row r="135" spans="1:185" s="197" customFormat="1" ht="178.5" customHeight="1" x14ac:dyDescent="0.25">
      <c r="A135" s="429" t="s">
        <v>32</v>
      </c>
      <c r="B135" s="434">
        <v>868</v>
      </c>
      <c r="C135" s="397">
        <v>44461</v>
      </c>
      <c r="D135" s="400" t="s">
        <v>106</v>
      </c>
      <c r="E135" s="179" t="s">
        <v>357</v>
      </c>
      <c r="F135" s="179"/>
      <c r="G135" s="179" t="s">
        <v>279</v>
      </c>
      <c r="H135" s="395" t="s">
        <v>1119</v>
      </c>
      <c r="I135" s="179" t="s">
        <v>56</v>
      </c>
      <c r="J135" s="179" t="s">
        <v>38</v>
      </c>
      <c r="K135" s="179"/>
      <c r="L135" s="175" t="s">
        <v>109</v>
      </c>
      <c r="M135" s="179" t="s">
        <v>319</v>
      </c>
      <c r="N135" s="397">
        <v>44743</v>
      </c>
      <c r="O135" s="397">
        <v>44985</v>
      </c>
      <c r="P135" s="452">
        <f t="shared" ca="1" si="6"/>
        <v>427</v>
      </c>
      <c r="Q135" s="322" t="str">
        <f t="shared" ca="1" si="7"/>
        <v>VENCIDA</v>
      </c>
      <c r="R135" s="179" t="s">
        <v>320</v>
      </c>
      <c r="S135" s="179" t="s">
        <v>42</v>
      </c>
      <c r="T135" s="392">
        <v>8</v>
      </c>
      <c r="U135" s="180"/>
      <c r="V135" s="179"/>
      <c r="W135" s="175" t="s">
        <v>51</v>
      </c>
      <c r="X135" s="281"/>
      <c r="Y135" s="391"/>
      <c r="Z135" s="179"/>
      <c r="AA135" s="175" t="s">
        <v>44</v>
      </c>
      <c r="AB135" s="180"/>
      <c r="AC135" s="181" t="s">
        <v>1409</v>
      </c>
      <c r="AD135" s="453">
        <f t="shared" si="8"/>
        <v>130</v>
      </c>
      <c r="AE135" s="196"/>
      <c r="AF135" s="196"/>
      <c r="AG135" s="196"/>
      <c r="AH135" s="196"/>
      <c r="AI135" s="196"/>
      <c r="AJ135" s="196"/>
      <c r="AK135" s="196"/>
      <c r="AL135" s="196"/>
      <c r="AM135" s="196"/>
      <c r="AN135" s="196"/>
      <c r="AO135" s="196"/>
      <c r="AP135" s="196"/>
      <c r="AQ135" s="196"/>
      <c r="AR135" s="196"/>
      <c r="AS135" s="196"/>
      <c r="AT135" s="196"/>
      <c r="AU135" s="196"/>
      <c r="AV135" s="196"/>
      <c r="AW135" s="196"/>
      <c r="AX135" s="196"/>
      <c r="AY135" s="196"/>
      <c r="AZ135" s="196"/>
      <c r="BA135" s="196"/>
      <c r="BB135" s="196"/>
      <c r="BC135" s="196"/>
      <c r="BD135" s="196"/>
      <c r="BE135" s="196"/>
      <c r="BF135" s="196"/>
      <c r="BG135" s="196"/>
      <c r="BH135" s="196"/>
      <c r="BI135" s="196"/>
      <c r="BJ135" s="196"/>
      <c r="BK135" s="196"/>
      <c r="BL135" s="196"/>
      <c r="BM135" s="196"/>
      <c r="BN135" s="196"/>
      <c r="BO135" s="196"/>
      <c r="BP135" s="196"/>
      <c r="BQ135" s="196"/>
      <c r="BR135" s="196"/>
      <c r="BS135" s="196"/>
      <c r="BT135" s="196"/>
      <c r="BU135" s="196"/>
      <c r="BV135" s="196"/>
      <c r="BW135" s="196"/>
      <c r="BX135" s="196"/>
      <c r="BY135" s="196"/>
      <c r="BZ135" s="196"/>
      <c r="CA135" s="196"/>
      <c r="CB135" s="196"/>
      <c r="CC135" s="196"/>
      <c r="CD135" s="196"/>
      <c r="CE135" s="196"/>
      <c r="CF135" s="196"/>
      <c r="CG135" s="196"/>
      <c r="CH135" s="196"/>
      <c r="CI135" s="196"/>
      <c r="CJ135" s="196"/>
      <c r="CK135" s="196"/>
      <c r="CL135" s="196"/>
      <c r="CM135" s="196"/>
      <c r="CN135" s="196"/>
      <c r="CO135" s="196"/>
      <c r="CP135" s="196"/>
      <c r="CQ135" s="196"/>
      <c r="CR135" s="196"/>
      <c r="CS135" s="196"/>
      <c r="CT135" s="196"/>
      <c r="CU135" s="196"/>
      <c r="CV135" s="196"/>
      <c r="CW135" s="196"/>
      <c r="CX135" s="196"/>
      <c r="CY135" s="196"/>
      <c r="CZ135" s="196"/>
      <c r="DA135" s="196"/>
      <c r="DB135" s="196"/>
      <c r="DC135" s="196"/>
      <c r="DD135" s="196"/>
      <c r="DE135" s="196"/>
      <c r="DF135" s="196"/>
      <c r="DG135" s="196"/>
      <c r="DH135" s="196"/>
      <c r="DI135" s="196"/>
      <c r="DJ135" s="196"/>
      <c r="DK135" s="196"/>
      <c r="DL135" s="196"/>
      <c r="DM135" s="196"/>
      <c r="DN135" s="196"/>
      <c r="DO135" s="196"/>
      <c r="DP135" s="196"/>
      <c r="DQ135" s="196"/>
      <c r="DR135" s="196"/>
      <c r="DS135" s="196"/>
      <c r="DT135" s="196"/>
      <c r="DU135" s="196"/>
      <c r="DV135" s="196"/>
      <c r="DW135" s="196"/>
      <c r="DX135" s="196"/>
      <c r="DY135" s="196"/>
      <c r="DZ135" s="196"/>
      <c r="EA135" s="196"/>
      <c r="EB135" s="196"/>
      <c r="EC135" s="196"/>
      <c r="ED135" s="196"/>
      <c r="EE135" s="196"/>
      <c r="EF135" s="196"/>
      <c r="EG135" s="196"/>
      <c r="EH135" s="196"/>
      <c r="EI135" s="196"/>
      <c r="EJ135" s="196"/>
      <c r="EK135" s="196"/>
      <c r="EL135" s="196"/>
      <c r="EM135" s="196"/>
      <c r="EN135" s="196"/>
      <c r="EO135" s="196"/>
      <c r="EP135" s="196"/>
      <c r="EQ135" s="196"/>
      <c r="ER135" s="196"/>
      <c r="ES135" s="196"/>
      <c r="ET135" s="196"/>
      <c r="EU135" s="196"/>
      <c r="EV135" s="196"/>
      <c r="EW135" s="196"/>
      <c r="EX135" s="196"/>
      <c r="EY135" s="196"/>
      <c r="EZ135" s="196"/>
      <c r="FA135" s="196"/>
      <c r="FB135" s="196"/>
      <c r="FC135" s="196"/>
      <c r="FD135" s="196"/>
      <c r="FE135" s="196"/>
      <c r="FF135" s="196"/>
      <c r="FG135" s="196"/>
      <c r="FH135" s="196"/>
      <c r="FI135" s="196"/>
      <c r="FJ135" s="196"/>
      <c r="FK135" s="196"/>
      <c r="FL135" s="196"/>
      <c r="FM135" s="196"/>
      <c r="FN135" s="196"/>
      <c r="FO135" s="196"/>
      <c r="FP135" s="196"/>
      <c r="FQ135" s="196"/>
      <c r="FR135" s="196"/>
      <c r="FS135" s="196"/>
      <c r="FT135" s="196"/>
      <c r="FU135" s="196"/>
      <c r="FV135" s="196"/>
      <c r="FW135" s="196"/>
      <c r="FX135" s="196"/>
      <c r="FY135" s="196"/>
      <c r="FZ135" s="196"/>
      <c r="GA135" s="196"/>
      <c r="GB135" s="196"/>
      <c r="GC135" s="196"/>
    </row>
    <row r="136" spans="1:185" s="197" customFormat="1" ht="178.5" customHeight="1" x14ac:dyDescent="0.25">
      <c r="A136" s="429" t="s">
        <v>32</v>
      </c>
      <c r="B136" s="434"/>
      <c r="C136" s="397">
        <v>44461</v>
      </c>
      <c r="D136" s="400" t="s">
        <v>106</v>
      </c>
      <c r="E136" s="179" t="s">
        <v>357</v>
      </c>
      <c r="F136" s="179"/>
      <c r="G136" s="179" t="s">
        <v>279</v>
      </c>
      <c r="H136" s="395" t="s">
        <v>1119</v>
      </c>
      <c r="I136" s="179" t="s">
        <v>56</v>
      </c>
      <c r="J136" s="179" t="s">
        <v>38</v>
      </c>
      <c r="K136" s="179"/>
      <c r="L136" s="175" t="s">
        <v>109</v>
      </c>
      <c r="M136" s="179" t="s">
        <v>321</v>
      </c>
      <c r="N136" s="397">
        <v>44743</v>
      </c>
      <c r="O136" s="397">
        <v>44985</v>
      </c>
      <c r="P136" s="452">
        <f t="shared" ca="1" si="6"/>
        <v>427</v>
      </c>
      <c r="Q136" s="322" t="str">
        <f t="shared" ca="1" si="7"/>
        <v>VENCIDA</v>
      </c>
      <c r="R136" s="179" t="s">
        <v>322</v>
      </c>
      <c r="S136" s="179" t="s">
        <v>74</v>
      </c>
      <c r="T136" s="392">
        <v>1</v>
      </c>
      <c r="U136" s="180"/>
      <c r="V136" s="179"/>
      <c r="W136" s="175" t="s">
        <v>51</v>
      </c>
      <c r="X136" s="281"/>
      <c r="Y136" s="391"/>
      <c r="Z136" s="179"/>
      <c r="AA136" s="175" t="s">
        <v>44</v>
      </c>
      <c r="AB136" s="180"/>
      <c r="AC136" s="181" t="s">
        <v>1409</v>
      </c>
      <c r="AD136" s="453">
        <f t="shared" si="8"/>
        <v>131</v>
      </c>
      <c r="AE136" s="196"/>
      <c r="AF136" s="196"/>
      <c r="AG136" s="196"/>
      <c r="AH136" s="196"/>
      <c r="AI136" s="196"/>
      <c r="AJ136" s="196"/>
      <c r="AK136" s="196"/>
      <c r="AL136" s="196"/>
      <c r="AM136" s="196"/>
      <c r="AN136" s="196"/>
      <c r="AO136" s="196"/>
      <c r="AP136" s="196"/>
      <c r="AQ136" s="196"/>
      <c r="AR136" s="196"/>
      <c r="AS136" s="196"/>
      <c r="AT136" s="196"/>
      <c r="AU136" s="196"/>
      <c r="AV136" s="196"/>
      <c r="AW136" s="196"/>
      <c r="AX136" s="196"/>
      <c r="AY136" s="196"/>
      <c r="AZ136" s="196"/>
      <c r="BA136" s="196"/>
      <c r="BB136" s="196"/>
      <c r="BC136" s="196"/>
      <c r="BD136" s="196"/>
      <c r="BE136" s="196"/>
      <c r="BF136" s="196"/>
      <c r="BG136" s="196"/>
      <c r="BH136" s="196"/>
      <c r="BI136" s="196"/>
      <c r="BJ136" s="196"/>
      <c r="BK136" s="196"/>
      <c r="BL136" s="196"/>
      <c r="BM136" s="196"/>
      <c r="BN136" s="196"/>
      <c r="BO136" s="196"/>
      <c r="BP136" s="196"/>
      <c r="BQ136" s="196"/>
      <c r="BR136" s="196"/>
      <c r="BS136" s="196"/>
      <c r="BT136" s="196"/>
      <c r="BU136" s="196"/>
      <c r="BV136" s="196"/>
      <c r="BW136" s="196"/>
      <c r="BX136" s="196"/>
      <c r="BY136" s="196"/>
      <c r="BZ136" s="196"/>
      <c r="CA136" s="196"/>
      <c r="CB136" s="196"/>
      <c r="CC136" s="196"/>
      <c r="CD136" s="196"/>
      <c r="CE136" s="196"/>
      <c r="CF136" s="196"/>
      <c r="CG136" s="196"/>
      <c r="CH136" s="196"/>
      <c r="CI136" s="196"/>
      <c r="CJ136" s="196"/>
      <c r="CK136" s="196"/>
      <c r="CL136" s="196"/>
      <c r="CM136" s="196"/>
      <c r="CN136" s="196"/>
      <c r="CO136" s="196"/>
      <c r="CP136" s="196"/>
      <c r="CQ136" s="196"/>
      <c r="CR136" s="196"/>
      <c r="CS136" s="196"/>
      <c r="CT136" s="196"/>
      <c r="CU136" s="196"/>
      <c r="CV136" s="196"/>
      <c r="CW136" s="196"/>
      <c r="CX136" s="196"/>
      <c r="CY136" s="196"/>
      <c r="CZ136" s="196"/>
      <c r="DA136" s="196"/>
      <c r="DB136" s="196"/>
      <c r="DC136" s="196"/>
      <c r="DD136" s="196"/>
      <c r="DE136" s="196"/>
      <c r="DF136" s="196"/>
      <c r="DG136" s="196"/>
      <c r="DH136" s="196"/>
      <c r="DI136" s="196"/>
      <c r="DJ136" s="196"/>
      <c r="DK136" s="196"/>
      <c r="DL136" s="196"/>
      <c r="DM136" s="196"/>
      <c r="DN136" s="196"/>
      <c r="DO136" s="196"/>
      <c r="DP136" s="196"/>
      <c r="DQ136" s="196"/>
      <c r="DR136" s="196"/>
      <c r="DS136" s="196"/>
      <c r="DT136" s="196"/>
      <c r="DU136" s="196"/>
      <c r="DV136" s="196"/>
      <c r="DW136" s="196"/>
      <c r="DX136" s="196"/>
      <c r="DY136" s="196"/>
      <c r="DZ136" s="196"/>
      <c r="EA136" s="196"/>
      <c r="EB136" s="196"/>
      <c r="EC136" s="196"/>
      <c r="ED136" s="196"/>
      <c r="EE136" s="196"/>
      <c r="EF136" s="196"/>
      <c r="EG136" s="196"/>
      <c r="EH136" s="196"/>
      <c r="EI136" s="196"/>
      <c r="EJ136" s="196"/>
      <c r="EK136" s="196"/>
      <c r="EL136" s="196"/>
      <c r="EM136" s="196"/>
      <c r="EN136" s="196"/>
      <c r="EO136" s="196"/>
      <c r="EP136" s="196"/>
      <c r="EQ136" s="196"/>
      <c r="ER136" s="196"/>
      <c r="ES136" s="196"/>
      <c r="ET136" s="196"/>
      <c r="EU136" s="196"/>
      <c r="EV136" s="196"/>
      <c r="EW136" s="196"/>
      <c r="EX136" s="196"/>
      <c r="EY136" s="196"/>
      <c r="EZ136" s="196"/>
      <c r="FA136" s="196"/>
      <c r="FB136" s="196"/>
      <c r="FC136" s="196"/>
      <c r="FD136" s="196"/>
      <c r="FE136" s="196"/>
      <c r="FF136" s="196"/>
      <c r="FG136" s="196"/>
      <c r="FH136" s="196"/>
      <c r="FI136" s="196"/>
      <c r="FJ136" s="196"/>
      <c r="FK136" s="196"/>
      <c r="FL136" s="196"/>
      <c r="FM136" s="196"/>
      <c r="FN136" s="196"/>
      <c r="FO136" s="196"/>
      <c r="FP136" s="196"/>
      <c r="FQ136" s="196"/>
      <c r="FR136" s="196"/>
      <c r="FS136" s="196"/>
      <c r="FT136" s="196"/>
      <c r="FU136" s="196"/>
      <c r="FV136" s="196"/>
      <c r="FW136" s="196"/>
      <c r="FX136" s="196"/>
      <c r="FY136" s="196"/>
      <c r="FZ136" s="196"/>
      <c r="GA136" s="196"/>
      <c r="GB136" s="196"/>
      <c r="GC136" s="196"/>
    </row>
    <row r="137" spans="1:185" s="197" customFormat="1" ht="178.5" customHeight="1" x14ac:dyDescent="0.25">
      <c r="A137" s="429" t="s">
        <v>32</v>
      </c>
      <c r="B137" s="434"/>
      <c r="C137" s="397">
        <v>44461</v>
      </c>
      <c r="D137" s="400" t="s">
        <v>106</v>
      </c>
      <c r="E137" s="179" t="s">
        <v>357</v>
      </c>
      <c r="F137" s="179"/>
      <c r="G137" s="179" t="s">
        <v>279</v>
      </c>
      <c r="H137" s="395" t="s">
        <v>1119</v>
      </c>
      <c r="I137" s="179" t="s">
        <v>56</v>
      </c>
      <c r="J137" s="179" t="s">
        <v>38</v>
      </c>
      <c r="K137" s="179"/>
      <c r="L137" s="175" t="s">
        <v>109</v>
      </c>
      <c r="M137" s="179" t="s">
        <v>333</v>
      </c>
      <c r="N137" s="397">
        <v>44743</v>
      </c>
      <c r="O137" s="397">
        <v>44985</v>
      </c>
      <c r="P137" s="452">
        <f t="shared" ca="1" si="6"/>
        <v>427</v>
      </c>
      <c r="Q137" s="322" t="str">
        <f t="shared" ca="1" si="7"/>
        <v>VENCIDA</v>
      </c>
      <c r="R137" s="179" t="s">
        <v>334</v>
      </c>
      <c r="S137" s="179" t="s">
        <v>42</v>
      </c>
      <c r="T137" s="392">
        <v>4</v>
      </c>
      <c r="U137" s="180"/>
      <c r="V137" s="179"/>
      <c r="W137" s="175" t="s">
        <v>51</v>
      </c>
      <c r="X137" s="281"/>
      <c r="Y137" s="391"/>
      <c r="Z137" s="179"/>
      <c r="AA137" s="175" t="s">
        <v>44</v>
      </c>
      <c r="AB137" s="180"/>
      <c r="AC137" s="181" t="s">
        <v>1409</v>
      </c>
      <c r="AD137" s="453">
        <f t="shared" si="8"/>
        <v>132</v>
      </c>
      <c r="AE137" s="196"/>
      <c r="AF137" s="196"/>
      <c r="AG137" s="196"/>
      <c r="AH137" s="196"/>
      <c r="AI137" s="196"/>
      <c r="AJ137" s="196"/>
      <c r="AK137" s="196"/>
      <c r="AL137" s="196"/>
      <c r="AM137" s="196"/>
      <c r="AN137" s="196"/>
      <c r="AO137" s="196"/>
      <c r="AP137" s="196"/>
      <c r="AQ137" s="196"/>
      <c r="AR137" s="196"/>
      <c r="AS137" s="196"/>
      <c r="AT137" s="196"/>
      <c r="AU137" s="196"/>
      <c r="AV137" s="196"/>
      <c r="AW137" s="196"/>
      <c r="AX137" s="196"/>
      <c r="AY137" s="196"/>
      <c r="AZ137" s="196"/>
      <c r="BA137" s="196"/>
      <c r="BB137" s="196"/>
      <c r="BC137" s="196"/>
      <c r="BD137" s="196"/>
      <c r="BE137" s="196"/>
      <c r="BF137" s="196"/>
      <c r="BG137" s="196"/>
      <c r="BH137" s="196"/>
      <c r="BI137" s="196"/>
      <c r="BJ137" s="196"/>
      <c r="BK137" s="196"/>
      <c r="BL137" s="196"/>
      <c r="BM137" s="196"/>
      <c r="BN137" s="196"/>
      <c r="BO137" s="196"/>
      <c r="BP137" s="196"/>
      <c r="BQ137" s="196"/>
      <c r="BR137" s="196"/>
      <c r="BS137" s="196"/>
      <c r="BT137" s="196"/>
      <c r="BU137" s="196"/>
      <c r="BV137" s="196"/>
      <c r="BW137" s="196"/>
      <c r="BX137" s="196"/>
      <c r="BY137" s="196"/>
      <c r="BZ137" s="196"/>
      <c r="CA137" s="196"/>
      <c r="CB137" s="196"/>
      <c r="CC137" s="196"/>
      <c r="CD137" s="196"/>
      <c r="CE137" s="196"/>
      <c r="CF137" s="196"/>
      <c r="CG137" s="196"/>
      <c r="CH137" s="196"/>
      <c r="CI137" s="196"/>
      <c r="CJ137" s="196"/>
      <c r="CK137" s="196"/>
      <c r="CL137" s="196"/>
      <c r="CM137" s="196"/>
      <c r="CN137" s="196"/>
      <c r="CO137" s="196"/>
      <c r="CP137" s="196"/>
      <c r="CQ137" s="196"/>
      <c r="CR137" s="196"/>
      <c r="CS137" s="196"/>
      <c r="CT137" s="196"/>
      <c r="CU137" s="196"/>
      <c r="CV137" s="196"/>
      <c r="CW137" s="196"/>
      <c r="CX137" s="196"/>
      <c r="CY137" s="196"/>
      <c r="CZ137" s="196"/>
      <c r="DA137" s="196"/>
      <c r="DB137" s="196"/>
      <c r="DC137" s="196"/>
      <c r="DD137" s="196"/>
      <c r="DE137" s="196"/>
      <c r="DF137" s="196"/>
      <c r="DG137" s="196"/>
      <c r="DH137" s="196"/>
      <c r="DI137" s="196"/>
      <c r="DJ137" s="196"/>
      <c r="DK137" s="196"/>
      <c r="DL137" s="196"/>
      <c r="DM137" s="196"/>
      <c r="DN137" s="196"/>
      <c r="DO137" s="196"/>
      <c r="DP137" s="196"/>
      <c r="DQ137" s="196"/>
      <c r="DR137" s="196"/>
      <c r="DS137" s="196"/>
      <c r="DT137" s="196"/>
      <c r="DU137" s="196"/>
      <c r="DV137" s="196"/>
      <c r="DW137" s="196"/>
      <c r="DX137" s="196"/>
      <c r="DY137" s="196"/>
      <c r="DZ137" s="196"/>
      <c r="EA137" s="196"/>
      <c r="EB137" s="196"/>
      <c r="EC137" s="196"/>
      <c r="ED137" s="196"/>
      <c r="EE137" s="196"/>
      <c r="EF137" s="196"/>
      <c r="EG137" s="196"/>
      <c r="EH137" s="196"/>
      <c r="EI137" s="196"/>
      <c r="EJ137" s="196"/>
      <c r="EK137" s="196"/>
      <c r="EL137" s="196"/>
      <c r="EM137" s="196"/>
      <c r="EN137" s="196"/>
      <c r="EO137" s="196"/>
      <c r="EP137" s="196"/>
      <c r="EQ137" s="196"/>
      <c r="ER137" s="196"/>
      <c r="ES137" s="196"/>
      <c r="ET137" s="196"/>
      <c r="EU137" s="196"/>
      <c r="EV137" s="196"/>
      <c r="EW137" s="196"/>
      <c r="EX137" s="196"/>
      <c r="EY137" s="196"/>
      <c r="EZ137" s="196"/>
      <c r="FA137" s="196"/>
      <c r="FB137" s="196"/>
      <c r="FC137" s="196"/>
      <c r="FD137" s="196"/>
      <c r="FE137" s="196"/>
      <c r="FF137" s="196"/>
      <c r="FG137" s="196"/>
      <c r="FH137" s="196"/>
      <c r="FI137" s="196"/>
      <c r="FJ137" s="196"/>
      <c r="FK137" s="196"/>
      <c r="FL137" s="196"/>
      <c r="FM137" s="196"/>
      <c r="FN137" s="196"/>
      <c r="FO137" s="196"/>
      <c r="FP137" s="196"/>
      <c r="FQ137" s="196"/>
      <c r="FR137" s="196"/>
      <c r="FS137" s="196"/>
      <c r="FT137" s="196"/>
      <c r="FU137" s="196"/>
      <c r="FV137" s="196"/>
      <c r="FW137" s="196"/>
      <c r="FX137" s="196"/>
      <c r="FY137" s="196"/>
      <c r="FZ137" s="196"/>
      <c r="GA137" s="196"/>
      <c r="GB137" s="196"/>
      <c r="GC137" s="196"/>
    </row>
    <row r="138" spans="1:185" s="197" customFormat="1" ht="178.5" customHeight="1" x14ac:dyDescent="0.25">
      <c r="A138" s="429" t="s">
        <v>32</v>
      </c>
      <c r="B138" s="434">
        <v>869</v>
      </c>
      <c r="C138" s="397">
        <v>44461</v>
      </c>
      <c r="D138" s="400" t="s">
        <v>106</v>
      </c>
      <c r="E138" s="179" t="s">
        <v>358</v>
      </c>
      <c r="F138" s="179"/>
      <c r="G138" s="179" t="s">
        <v>279</v>
      </c>
      <c r="H138" s="395" t="s">
        <v>1119</v>
      </c>
      <c r="I138" s="179" t="s">
        <v>56</v>
      </c>
      <c r="J138" s="179" t="s">
        <v>38</v>
      </c>
      <c r="K138" s="179"/>
      <c r="L138" s="175" t="s">
        <v>109</v>
      </c>
      <c r="M138" s="179" t="s">
        <v>359</v>
      </c>
      <c r="N138" s="397">
        <v>44743</v>
      </c>
      <c r="O138" s="397">
        <v>44895</v>
      </c>
      <c r="P138" s="452">
        <f t="shared" ca="1" si="6"/>
        <v>517</v>
      </c>
      <c r="Q138" s="322" t="str">
        <f t="shared" ca="1" si="7"/>
        <v>VENCIDA</v>
      </c>
      <c r="R138" s="179" t="s">
        <v>360</v>
      </c>
      <c r="S138" s="179" t="s">
        <v>74</v>
      </c>
      <c r="T138" s="392">
        <v>1</v>
      </c>
      <c r="U138" s="180"/>
      <c r="V138" s="179"/>
      <c r="W138" s="175" t="s">
        <v>51</v>
      </c>
      <c r="X138" s="281"/>
      <c r="Y138" s="391"/>
      <c r="Z138" s="179"/>
      <c r="AA138" s="175" t="s">
        <v>44</v>
      </c>
      <c r="AB138" s="180"/>
      <c r="AC138" s="181" t="s">
        <v>1169</v>
      </c>
      <c r="AD138" s="453">
        <f t="shared" si="8"/>
        <v>133</v>
      </c>
      <c r="AE138" s="196"/>
      <c r="AF138" s="196"/>
      <c r="AG138" s="196"/>
      <c r="AH138" s="196"/>
      <c r="AI138" s="196"/>
      <c r="AJ138" s="196"/>
      <c r="AK138" s="196"/>
      <c r="AL138" s="196"/>
      <c r="AM138" s="196"/>
      <c r="AN138" s="196"/>
      <c r="AO138" s="196"/>
      <c r="AP138" s="196"/>
      <c r="AQ138" s="196"/>
      <c r="AR138" s="196"/>
      <c r="AS138" s="196"/>
      <c r="AT138" s="196"/>
      <c r="AU138" s="196"/>
      <c r="AV138" s="196"/>
      <c r="AW138" s="196"/>
      <c r="AX138" s="196"/>
      <c r="AY138" s="196"/>
      <c r="AZ138" s="196"/>
      <c r="BA138" s="196"/>
      <c r="BB138" s="196"/>
      <c r="BC138" s="196"/>
      <c r="BD138" s="196"/>
      <c r="BE138" s="196"/>
      <c r="BF138" s="196"/>
      <c r="BG138" s="196"/>
      <c r="BH138" s="196"/>
      <c r="BI138" s="196"/>
      <c r="BJ138" s="196"/>
      <c r="BK138" s="196"/>
      <c r="BL138" s="196"/>
      <c r="BM138" s="196"/>
      <c r="BN138" s="196"/>
      <c r="BO138" s="196"/>
      <c r="BP138" s="196"/>
      <c r="BQ138" s="196"/>
      <c r="BR138" s="196"/>
      <c r="BS138" s="196"/>
      <c r="BT138" s="196"/>
      <c r="BU138" s="196"/>
      <c r="BV138" s="196"/>
      <c r="BW138" s="196"/>
      <c r="BX138" s="196"/>
      <c r="BY138" s="196"/>
      <c r="BZ138" s="196"/>
      <c r="CA138" s="196"/>
      <c r="CB138" s="196"/>
      <c r="CC138" s="196"/>
      <c r="CD138" s="196"/>
      <c r="CE138" s="196"/>
      <c r="CF138" s="196"/>
      <c r="CG138" s="196"/>
      <c r="CH138" s="196"/>
      <c r="CI138" s="196"/>
      <c r="CJ138" s="196"/>
      <c r="CK138" s="196"/>
      <c r="CL138" s="196"/>
      <c r="CM138" s="196"/>
      <c r="CN138" s="196"/>
      <c r="CO138" s="196"/>
      <c r="CP138" s="196"/>
      <c r="CQ138" s="196"/>
      <c r="CR138" s="196"/>
      <c r="CS138" s="196"/>
      <c r="CT138" s="196"/>
      <c r="CU138" s="196"/>
      <c r="CV138" s="196"/>
      <c r="CW138" s="196"/>
      <c r="CX138" s="196"/>
      <c r="CY138" s="196"/>
      <c r="CZ138" s="196"/>
      <c r="DA138" s="196"/>
      <c r="DB138" s="196"/>
      <c r="DC138" s="196"/>
      <c r="DD138" s="196"/>
      <c r="DE138" s="196"/>
      <c r="DF138" s="196"/>
      <c r="DG138" s="196"/>
      <c r="DH138" s="196"/>
      <c r="DI138" s="196"/>
      <c r="DJ138" s="196"/>
      <c r="DK138" s="196"/>
      <c r="DL138" s="196"/>
      <c r="DM138" s="196"/>
      <c r="DN138" s="196"/>
      <c r="DO138" s="196"/>
      <c r="DP138" s="196"/>
      <c r="DQ138" s="196"/>
      <c r="DR138" s="196"/>
      <c r="DS138" s="196"/>
      <c r="DT138" s="196"/>
      <c r="DU138" s="196"/>
      <c r="DV138" s="196"/>
      <c r="DW138" s="196"/>
      <c r="DX138" s="196"/>
      <c r="DY138" s="196"/>
      <c r="DZ138" s="196"/>
      <c r="EA138" s="196"/>
      <c r="EB138" s="196"/>
      <c r="EC138" s="196"/>
      <c r="ED138" s="196"/>
      <c r="EE138" s="196"/>
      <c r="EF138" s="196"/>
      <c r="EG138" s="196"/>
      <c r="EH138" s="196"/>
      <c r="EI138" s="196"/>
      <c r="EJ138" s="196"/>
      <c r="EK138" s="196"/>
      <c r="EL138" s="196"/>
      <c r="EM138" s="196"/>
      <c r="EN138" s="196"/>
      <c r="EO138" s="196"/>
      <c r="EP138" s="196"/>
      <c r="EQ138" s="196"/>
      <c r="ER138" s="196"/>
      <c r="ES138" s="196"/>
      <c r="ET138" s="196"/>
      <c r="EU138" s="196"/>
      <c r="EV138" s="196"/>
      <c r="EW138" s="196"/>
      <c r="EX138" s="196"/>
      <c r="EY138" s="196"/>
      <c r="EZ138" s="196"/>
      <c r="FA138" s="196"/>
      <c r="FB138" s="196"/>
      <c r="FC138" s="196"/>
      <c r="FD138" s="196"/>
      <c r="FE138" s="196"/>
      <c r="FF138" s="196"/>
      <c r="FG138" s="196"/>
      <c r="FH138" s="196"/>
      <c r="FI138" s="196"/>
      <c r="FJ138" s="196"/>
      <c r="FK138" s="196"/>
      <c r="FL138" s="196"/>
      <c r="FM138" s="196"/>
      <c r="FN138" s="196"/>
      <c r="FO138" s="196"/>
      <c r="FP138" s="196"/>
      <c r="FQ138" s="196"/>
      <c r="FR138" s="196"/>
      <c r="FS138" s="196"/>
      <c r="FT138" s="196"/>
      <c r="FU138" s="196"/>
      <c r="FV138" s="196"/>
      <c r="FW138" s="196"/>
      <c r="FX138" s="196"/>
      <c r="FY138" s="196"/>
      <c r="FZ138" s="196"/>
      <c r="GA138" s="196"/>
      <c r="GB138" s="196"/>
      <c r="GC138" s="196"/>
    </row>
    <row r="139" spans="1:185" s="197" customFormat="1" ht="178.5" customHeight="1" x14ac:dyDescent="0.25">
      <c r="A139" s="429" t="s">
        <v>32</v>
      </c>
      <c r="B139" s="434"/>
      <c r="C139" s="397">
        <v>44461</v>
      </c>
      <c r="D139" s="400" t="s">
        <v>106</v>
      </c>
      <c r="E139" s="179" t="s">
        <v>358</v>
      </c>
      <c r="F139" s="179"/>
      <c r="G139" s="179" t="s">
        <v>279</v>
      </c>
      <c r="H139" s="395" t="s">
        <v>1119</v>
      </c>
      <c r="I139" s="179" t="s">
        <v>56</v>
      </c>
      <c r="J139" s="179" t="s">
        <v>38</v>
      </c>
      <c r="K139" s="179"/>
      <c r="L139" s="175" t="s">
        <v>109</v>
      </c>
      <c r="M139" s="179" t="s">
        <v>319</v>
      </c>
      <c r="N139" s="397">
        <v>44743</v>
      </c>
      <c r="O139" s="397">
        <v>44985</v>
      </c>
      <c r="P139" s="452">
        <f t="shared" ca="1" si="6"/>
        <v>427</v>
      </c>
      <c r="Q139" s="322" t="str">
        <f t="shared" ca="1" si="7"/>
        <v>VENCIDA</v>
      </c>
      <c r="R139" s="179" t="s">
        <v>320</v>
      </c>
      <c r="S139" s="179" t="s">
        <v>42</v>
      </c>
      <c r="T139" s="392">
        <v>8</v>
      </c>
      <c r="U139" s="180"/>
      <c r="V139" s="179"/>
      <c r="W139" s="175" t="s">
        <v>51</v>
      </c>
      <c r="X139" s="281"/>
      <c r="Y139" s="391"/>
      <c r="Z139" s="179"/>
      <c r="AA139" s="175" t="s">
        <v>44</v>
      </c>
      <c r="AB139" s="180"/>
      <c r="AC139" s="181" t="s">
        <v>1409</v>
      </c>
      <c r="AD139" s="453">
        <f t="shared" si="8"/>
        <v>134</v>
      </c>
      <c r="AE139" s="196"/>
      <c r="AF139" s="196"/>
      <c r="AG139" s="196"/>
      <c r="AH139" s="196"/>
      <c r="AI139" s="196"/>
      <c r="AJ139" s="196"/>
      <c r="AK139" s="196"/>
      <c r="AL139" s="196"/>
      <c r="AM139" s="196"/>
      <c r="AN139" s="196"/>
      <c r="AO139" s="196"/>
      <c r="AP139" s="196"/>
      <c r="AQ139" s="196"/>
      <c r="AR139" s="196"/>
      <c r="AS139" s="196"/>
      <c r="AT139" s="196"/>
      <c r="AU139" s="196"/>
      <c r="AV139" s="196"/>
      <c r="AW139" s="196"/>
      <c r="AX139" s="196"/>
      <c r="AY139" s="196"/>
      <c r="AZ139" s="196"/>
      <c r="BA139" s="196"/>
      <c r="BB139" s="196"/>
      <c r="BC139" s="196"/>
      <c r="BD139" s="196"/>
      <c r="BE139" s="196"/>
      <c r="BF139" s="196"/>
      <c r="BG139" s="196"/>
      <c r="BH139" s="196"/>
      <c r="BI139" s="196"/>
      <c r="BJ139" s="196"/>
      <c r="BK139" s="196"/>
      <c r="BL139" s="196"/>
      <c r="BM139" s="196"/>
      <c r="BN139" s="196"/>
      <c r="BO139" s="196"/>
      <c r="BP139" s="196"/>
      <c r="BQ139" s="196"/>
      <c r="BR139" s="196"/>
      <c r="BS139" s="196"/>
      <c r="BT139" s="196"/>
      <c r="BU139" s="196"/>
      <c r="BV139" s="196"/>
      <c r="BW139" s="196"/>
      <c r="BX139" s="196"/>
      <c r="BY139" s="196"/>
      <c r="BZ139" s="196"/>
      <c r="CA139" s="196"/>
      <c r="CB139" s="196"/>
      <c r="CC139" s="196"/>
      <c r="CD139" s="196"/>
      <c r="CE139" s="196"/>
      <c r="CF139" s="196"/>
      <c r="CG139" s="196"/>
      <c r="CH139" s="196"/>
      <c r="CI139" s="196"/>
      <c r="CJ139" s="196"/>
      <c r="CK139" s="196"/>
      <c r="CL139" s="196"/>
      <c r="CM139" s="196"/>
      <c r="CN139" s="196"/>
      <c r="CO139" s="196"/>
      <c r="CP139" s="196"/>
      <c r="CQ139" s="196"/>
      <c r="CR139" s="196"/>
      <c r="CS139" s="196"/>
      <c r="CT139" s="196"/>
      <c r="CU139" s="196"/>
      <c r="CV139" s="196"/>
      <c r="CW139" s="196"/>
      <c r="CX139" s="196"/>
      <c r="CY139" s="196"/>
      <c r="CZ139" s="196"/>
      <c r="DA139" s="196"/>
      <c r="DB139" s="196"/>
      <c r="DC139" s="196"/>
      <c r="DD139" s="196"/>
      <c r="DE139" s="196"/>
      <c r="DF139" s="196"/>
      <c r="DG139" s="196"/>
      <c r="DH139" s="196"/>
      <c r="DI139" s="196"/>
      <c r="DJ139" s="196"/>
      <c r="DK139" s="196"/>
      <c r="DL139" s="196"/>
      <c r="DM139" s="196"/>
      <c r="DN139" s="196"/>
      <c r="DO139" s="196"/>
      <c r="DP139" s="196"/>
      <c r="DQ139" s="196"/>
      <c r="DR139" s="196"/>
      <c r="DS139" s="196"/>
      <c r="DT139" s="196"/>
      <c r="DU139" s="196"/>
      <c r="DV139" s="196"/>
      <c r="DW139" s="196"/>
      <c r="DX139" s="196"/>
      <c r="DY139" s="196"/>
      <c r="DZ139" s="196"/>
      <c r="EA139" s="196"/>
      <c r="EB139" s="196"/>
      <c r="EC139" s="196"/>
      <c r="ED139" s="196"/>
      <c r="EE139" s="196"/>
      <c r="EF139" s="196"/>
      <c r="EG139" s="196"/>
      <c r="EH139" s="196"/>
      <c r="EI139" s="196"/>
      <c r="EJ139" s="196"/>
      <c r="EK139" s="196"/>
      <c r="EL139" s="196"/>
      <c r="EM139" s="196"/>
      <c r="EN139" s="196"/>
      <c r="EO139" s="196"/>
      <c r="EP139" s="196"/>
      <c r="EQ139" s="196"/>
      <c r="ER139" s="196"/>
      <c r="ES139" s="196"/>
      <c r="ET139" s="196"/>
      <c r="EU139" s="196"/>
      <c r="EV139" s="196"/>
      <c r="EW139" s="196"/>
      <c r="EX139" s="196"/>
      <c r="EY139" s="196"/>
      <c r="EZ139" s="196"/>
      <c r="FA139" s="196"/>
      <c r="FB139" s="196"/>
      <c r="FC139" s="196"/>
      <c r="FD139" s="196"/>
      <c r="FE139" s="196"/>
      <c r="FF139" s="196"/>
      <c r="FG139" s="196"/>
      <c r="FH139" s="196"/>
      <c r="FI139" s="196"/>
      <c r="FJ139" s="196"/>
      <c r="FK139" s="196"/>
      <c r="FL139" s="196"/>
      <c r="FM139" s="196"/>
      <c r="FN139" s="196"/>
      <c r="FO139" s="196"/>
      <c r="FP139" s="196"/>
      <c r="FQ139" s="196"/>
      <c r="FR139" s="196"/>
      <c r="FS139" s="196"/>
      <c r="FT139" s="196"/>
      <c r="FU139" s="196"/>
      <c r="FV139" s="196"/>
      <c r="FW139" s="196"/>
      <c r="FX139" s="196"/>
      <c r="FY139" s="196"/>
      <c r="FZ139" s="196"/>
      <c r="GA139" s="196"/>
      <c r="GB139" s="196"/>
      <c r="GC139" s="196"/>
    </row>
    <row r="140" spans="1:185" s="197" customFormat="1" ht="178.5" customHeight="1" x14ac:dyDescent="0.25">
      <c r="A140" s="429" t="s">
        <v>32</v>
      </c>
      <c r="B140" s="434"/>
      <c r="C140" s="397">
        <v>44461</v>
      </c>
      <c r="D140" s="400" t="s">
        <v>106</v>
      </c>
      <c r="E140" s="179" t="s">
        <v>358</v>
      </c>
      <c r="F140" s="179"/>
      <c r="G140" s="179" t="s">
        <v>279</v>
      </c>
      <c r="H140" s="395" t="s">
        <v>1119</v>
      </c>
      <c r="I140" s="179" t="s">
        <v>56</v>
      </c>
      <c r="J140" s="179" t="s">
        <v>38</v>
      </c>
      <c r="K140" s="179"/>
      <c r="L140" s="175" t="s">
        <v>109</v>
      </c>
      <c r="M140" s="179" t="s">
        <v>321</v>
      </c>
      <c r="N140" s="397">
        <v>44743</v>
      </c>
      <c r="O140" s="397">
        <v>44985</v>
      </c>
      <c r="P140" s="452">
        <f t="shared" ca="1" si="6"/>
        <v>427</v>
      </c>
      <c r="Q140" s="322" t="str">
        <f t="shared" ca="1" si="7"/>
        <v>VENCIDA</v>
      </c>
      <c r="R140" s="179" t="s">
        <v>322</v>
      </c>
      <c r="S140" s="179" t="s">
        <v>74</v>
      </c>
      <c r="T140" s="392">
        <v>1</v>
      </c>
      <c r="U140" s="180"/>
      <c r="V140" s="179"/>
      <c r="W140" s="175" t="s">
        <v>51</v>
      </c>
      <c r="X140" s="281"/>
      <c r="Y140" s="391"/>
      <c r="Z140" s="179"/>
      <c r="AA140" s="175" t="s">
        <v>44</v>
      </c>
      <c r="AB140" s="180"/>
      <c r="AC140" s="181" t="s">
        <v>1409</v>
      </c>
      <c r="AD140" s="453">
        <f t="shared" si="8"/>
        <v>135</v>
      </c>
      <c r="AE140" s="196"/>
      <c r="AF140" s="196"/>
      <c r="AG140" s="196"/>
      <c r="AH140" s="196"/>
      <c r="AI140" s="196"/>
      <c r="AJ140" s="196"/>
      <c r="AK140" s="196"/>
      <c r="AL140" s="196"/>
      <c r="AM140" s="196"/>
      <c r="AN140" s="196"/>
      <c r="AO140" s="196"/>
      <c r="AP140" s="196"/>
      <c r="AQ140" s="196"/>
      <c r="AR140" s="196"/>
      <c r="AS140" s="196"/>
      <c r="AT140" s="196"/>
      <c r="AU140" s="196"/>
      <c r="AV140" s="196"/>
      <c r="AW140" s="196"/>
      <c r="AX140" s="196"/>
      <c r="AY140" s="196"/>
      <c r="AZ140" s="196"/>
      <c r="BA140" s="196"/>
      <c r="BB140" s="196"/>
      <c r="BC140" s="196"/>
      <c r="BD140" s="196"/>
      <c r="BE140" s="196"/>
      <c r="BF140" s="196"/>
      <c r="BG140" s="196"/>
      <c r="BH140" s="196"/>
      <c r="BI140" s="196"/>
      <c r="BJ140" s="196"/>
      <c r="BK140" s="196"/>
      <c r="BL140" s="196"/>
      <c r="BM140" s="196"/>
      <c r="BN140" s="196"/>
      <c r="BO140" s="196"/>
      <c r="BP140" s="196"/>
      <c r="BQ140" s="196"/>
      <c r="BR140" s="196"/>
      <c r="BS140" s="196"/>
      <c r="BT140" s="196"/>
      <c r="BU140" s="196"/>
      <c r="BV140" s="196"/>
      <c r="BW140" s="196"/>
      <c r="BX140" s="196"/>
      <c r="BY140" s="196"/>
      <c r="BZ140" s="196"/>
      <c r="CA140" s="196"/>
      <c r="CB140" s="196"/>
      <c r="CC140" s="196"/>
      <c r="CD140" s="196"/>
      <c r="CE140" s="196"/>
      <c r="CF140" s="196"/>
      <c r="CG140" s="196"/>
      <c r="CH140" s="196"/>
      <c r="CI140" s="196"/>
      <c r="CJ140" s="196"/>
      <c r="CK140" s="196"/>
      <c r="CL140" s="196"/>
      <c r="CM140" s="196"/>
      <c r="CN140" s="196"/>
      <c r="CO140" s="196"/>
      <c r="CP140" s="196"/>
      <c r="CQ140" s="196"/>
      <c r="CR140" s="196"/>
      <c r="CS140" s="196"/>
      <c r="CT140" s="196"/>
      <c r="CU140" s="196"/>
      <c r="CV140" s="196"/>
      <c r="CW140" s="196"/>
      <c r="CX140" s="196"/>
      <c r="CY140" s="196"/>
      <c r="CZ140" s="196"/>
      <c r="DA140" s="196"/>
      <c r="DB140" s="196"/>
      <c r="DC140" s="196"/>
      <c r="DD140" s="196"/>
      <c r="DE140" s="196"/>
      <c r="DF140" s="196"/>
      <c r="DG140" s="196"/>
      <c r="DH140" s="196"/>
      <c r="DI140" s="196"/>
      <c r="DJ140" s="196"/>
      <c r="DK140" s="196"/>
      <c r="DL140" s="196"/>
      <c r="DM140" s="196"/>
      <c r="DN140" s="196"/>
      <c r="DO140" s="196"/>
      <c r="DP140" s="196"/>
      <c r="DQ140" s="196"/>
      <c r="DR140" s="196"/>
      <c r="DS140" s="196"/>
      <c r="DT140" s="196"/>
      <c r="DU140" s="196"/>
      <c r="DV140" s="196"/>
      <c r="DW140" s="196"/>
      <c r="DX140" s="196"/>
      <c r="DY140" s="196"/>
      <c r="DZ140" s="196"/>
      <c r="EA140" s="196"/>
      <c r="EB140" s="196"/>
      <c r="EC140" s="196"/>
      <c r="ED140" s="196"/>
      <c r="EE140" s="196"/>
      <c r="EF140" s="196"/>
      <c r="EG140" s="196"/>
      <c r="EH140" s="196"/>
      <c r="EI140" s="196"/>
      <c r="EJ140" s="196"/>
      <c r="EK140" s="196"/>
      <c r="EL140" s="196"/>
      <c r="EM140" s="196"/>
      <c r="EN140" s="196"/>
      <c r="EO140" s="196"/>
      <c r="EP140" s="196"/>
      <c r="EQ140" s="196"/>
      <c r="ER140" s="196"/>
      <c r="ES140" s="196"/>
      <c r="ET140" s="196"/>
      <c r="EU140" s="196"/>
      <c r="EV140" s="196"/>
      <c r="EW140" s="196"/>
      <c r="EX140" s="196"/>
      <c r="EY140" s="196"/>
      <c r="EZ140" s="196"/>
      <c r="FA140" s="196"/>
      <c r="FB140" s="196"/>
      <c r="FC140" s="196"/>
      <c r="FD140" s="196"/>
      <c r="FE140" s="196"/>
      <c r="FF140" s="196"/>
      <c r="FG140" s="196"/>
      <c r="FH140" s="196"/>
      <c r="FI140" s="196"/>
      <c r="FJ140" s="196"/>
      <c r="FK140" s="196"/>
      <c r="FL140" s="196"/>
      <c r="FM140" s="196"/>
      <c r="FN140" s="196"/>
      <c r="FO140" s="196"/>
      <c r="FP140" s="196"/>
      <c r="FQ140" s="196"/>
      <c r="FR140" s="196"/>
      <c r="FS140" s="196"/>
      <c r="FT140" s="196"/>
      <c r="FU140" s="196"/>
      <c r="FV140" s="196"/>
      <c r="FW140" s="196"/>
      <c r="FX140" s="196"/>
      <c r="FY140" s="196"/>
      <c r="FZ140" s="196"/>
      <c r="GA140" s="196"/>
      <c r="GB140" s="196"/>
      <c r="GC140" s="196"/>
    </row>
    <row r="141" spans="1:185" s="197" customFormat="1" ht="178.5" customHeight="1" x14ac:dyDescent="0.25">
      <c r="A141" s="429" t="s">
        <v>32</v>
      </c>
      <c r="B141" s="434">
        <v>870</v>
      </c>
      <c r="C141" s="397">
        <v>44461</v>
      </c>
      <c r="D141" s="400" t="s">
        <v>106</v>
      </c>
      <c r="E141" s="179" t="s">
        <v>361</v>
      </c>
      <c r="F141" s="179"/>
      <c r="G141" s="179" t="s">
        <v>279</v>
      </c>
      <c r="H141" s="395" t="s">
        <v>1119</v>
      </c>
      <c r="I141" s="179" t="s">
        <v>56</v>
      </c>
      <c r="J141" s="179" t="s">
        <v>38</v>
      </c>
      <c r="K141" s="179"/>
      <c r="L141" s="175" t="s">
        <v>109</v>
      </c>
      <c r="M141" s="179" t="s">
        <v>319</v>
      </c>
      <c r="N141" s="397">
        <v>44743</v>
      </c>
      <c r="O141" s="397">
        <v>44985</v>
      </c>
      <c r="P141" s="452">
        <f t="shared" ca="1" si="6"/>
        <v>427</v>
      </c>
      <c r="Q141" s="322" t="str">
        <f t="shared" ca="1" si="7"/>
        <v>VENCIDA</v>
      </c>
      <c r="R141" s="179" t="s">
        <v>320</v>
      </c>
      <c r="S141" s="179" t="s">
        <v>42</v>
      </c>
      <c r="T141" s="392">
        <v>8</v>
      </c>
      <c r="U141" s="180"/>
      <c r="V141" s="179"/>
      <c r="W141" s="175" t="s">
        <v>51</v>
      </c>
      <c r="X141" s="281"/>
      <c r="Y141" s="391"/>
      <c r="Z141" s="179"/>
      <c r="AA141" s="175" t="s">
        <v>44</v>
      </c>
      <c r="AB141" s="180"/>
      <c r="AC141" s="181" t="s">
        <v>1417</v>
      </c>
      <c r="AD141" s="453">
        <f t="shared" si="8"/>
        <v>136</v>
      </c>
      <c r="AE141" s="196"/>
      <c r="AF141" s="196"/>
      <c r="AG141" s="196"/>
      <c r="AH141" s="196"/>
      <c r="AI141" s="196"/>
      <c r="AJ141" s="196"/>
      <c r="AK141" s="196"/>
      <c r="AL141" s="196"/>
      <c r="AM141" s="196"/>
      <c r="AN141" s="196"/>
      <c r="AO141" s="196"/>
      <c r="AP141" s="196"/>
      <c r="AQ141" s="196"/>
      <c r="AR141" s="196"/>
      <c r="AS141" s="196"/>
      <c r="AT141" s="196"/>
      <c r="AU141" s="196"/>
      <c r="AV141" s="196"/>
      <c r="AW141" s="196"/>
      <c r="AX141" s="196"/>
      <c r="AY141" s="196"/>
      <c r="AZ141" s="196"/>
      <c r="BA141" s="196"/>
      <c r="BB141" s="196"/>
      <c r="BC141" s="196"/>
      <c r="BD141" s="196"/>
      <c r="BE141" s="196"/>
      <c r="BF141" s="196"/>
      <c r="BG141" s="196"/>
      <c r="BH141" s="196"/>
      <c r="BI141" s="196"/>
      <c r="BJ141" s="196"/>
      <c r="BK141" s="196"/>
      <c r="BL141" s="196"/>
      <c r="BM141" s="196"/>
      <c r="BN141" s="196"/>
      <c r="BO141" s="196"/>
      <c r="BP141" s="196"/>
      <c r="BQ141" s="196"/>
      <c r="BR141" s="196"/>
      <c r="BS141" s="196"/>
      <c r="BT141" s="196"/>
      <c r="BU141" s="196"/>
      <c r="BV141" s="196"/>
      <c r="BW141" s="196"/>
      <c r="BX141" s="196"/>
      <c r="BY141" s="196"/>
      <c r="BZ141" s="196"/>
      <c r="CA141" s="196"/>
      <c r="CB141" s="196"/>
      <c r="CC141" s="196"/>
      <c r="CD141" s="196"/>
      <c r="CE141" s="196"/>
      <c r="CF141" s="196"/>
      <c r="CG141" s="196"/>
      <c r="CH141" s="196"/>
      <c r="CI141" s="196"/>
      <c r="CJ141" s="196"/>
      <c r="CK141" s="196"/>
      <c r="CL141" s="196"/>
      <c r="CM141" s="196"/>
      <c r="CN141" s="196"/>
      <c r="CO141" s="196"/>
      <c r="CP141" s="196"/>
      <c r="CQ141" s="196"/>
      <c r="CR141" s="196"/>
      <c r="CS141" s="196"/>
      <c r="CT141" s="196"/>
      <c r="CU141" s="196"/>
      <c r="CV141" s="196"/>
      <c r="CW141" s="196"/>
      <c r="CX141" s="196"/>
      <c r="CY141" s="196"/>
      <c r="CZ141" s="196"/>
      <c r="DA141" s="196"/>
      <c r="DB141" s="196"/>
      <c r="DC141" s="196"/>
      <c r="DD141" s="196"/>
      <c r="DE141" s="196"/>
      <c r="DF141" s="196"/>
      <c r="DG141" s="196"/>
      <c r="DH141" s="196"/>
      <c r="DI141" s="196"/>
      <c r="DJ141" s="196"/>
      <c r="DK141" s="196"/>
      <c r="DL141" s="196"/>
      <c r="DM141" s="196"/>
      <c r="DN141" s="196"/>
      <c r="DO141" s="196"/>
      <c r="DP141" s="196"/>
      <c r="DQ141" s="196"/>
      <c r="DR141" s="196"/>
      <c r="DS141" s="196"/>
      <c r="DT141" s="196"/>
      <c r="DU141" s="196"/>
      <c r="DV141" s="196"/>
      <c r="DW141" s="196"/>
      <c r="DX141" s="196"/>
      <c r="DY141" s="196"/>
      <c r="DZ141" s="196"/>
      <c r="EA141" s="196"/>
      <c r="EB141" s="196"/>
      <c r="EC141" s="196"/>
      <c r="ED141" s="196"/>
      <c r="EE141" s="196"/>
      <c r="EF141" s="196"/>
      <c r="EG141" s="196"/>
      <c r="EH141" s="196"/>
      <c r="EI141" s="196"/>
      <c r="EJ141" s="196"/>
      <c r="EK141" s="196"/>
      <c r="EL141" s="196"/>
      <c r="EM141" s="196"/>
      <c r="EN141" s="196"/>
      <c r="EO141" s="196"/>
      <c r="EP141" s="196"/>
      <c r="EQ141" s="196"/>
      <c r="ER141" s="196"/>
      <c r="ES141" s="196"/>
      <c r="ET141" s="196"/>
      <c r="EU141" s="196"/>
      <c r="EV141" s="196"/>
      <c r="EW141" s="196"/>
      <c r="EX141" s="196"/>
      <c r="EY141" s="196"/>
      <c r="EZ141" s="196"/>
      <c r="FA141" s="196"/>
      <c r="FB141" s="196"/>
      <c r="FC141" s="196"/>
      <c r="FD141" s="196"/>
      <c r="FE141" s="196"/>
      <c r="FF141" s="196"/>
      <c r="FG141" s="196"/>
      <c r="FH141" s="196"/>
      <c r="FI141" s="196"/>
      <c r="FJ141" s="196"/>
      <c r="FK141" s="196"/>
      <c r="FL141" s="196"/>
      <c r="FM141" s="196"/>
      <c r="FN141" s="196"/>
      <c r="FO141" s="196"/>
      <c r="FP141" s="196"/>
      <c r="FQ141" s="196"/>
      <c r="FR141" s="196"/>
      <c r="FS141" s="196"/>
      <c r="FT141" s="196"/>
      <c r="FU141" s="196"/>
      <c r="FV141" s="196"/>
      <c r="FW141" s="196"/>
      <c r="FX141" s="196"/>
      <c r="FY141" s="196"/>
      <c r="FZ141" s="196"/>
      <c r="GA141" s="196"/>
      <c r="GB141" s="196"/>
      <c r="GC141" s="196"/>
    </row>
    <row r="142" spans="1:185" s="197" customFormat="1" ht="178.5" customHeight="1" x14ac:dyDescent="0.25">
      <c r="A142" s="429" t="s">
        <v>32</v>
      </c>
      <c r="B142" s="434"/>
      <c r="C142" s="397">
        <v>44461</v>
      </c>
      <c r="D142" s="400" t="s">
        <v>106</v>
      </c>
      <c r="E142" s="179" t="s">
        <v>361</v>
      </c>
      <c r="F142" s="179"/>
      <c r="G142" s="179" t="s">
        <v>279</v>
      </c>
      <c r="H142" s="395" t="s">
        <v>1119</v>
      </c>
      <c r="I142" s="179" t="s">
        <v>56</v>
      </c>
      <c r="J142" s="179" t="s">
        <v>38</v>
      </c>
      <c r="K142" s="179"/>
      <c r="L142" s="175" t="s">
        <v>109</v>
      </c>
      <c r="M142" s="179" t="s">
        <v>321</v>
      </c>
      <c r="N142" s="397">
        <v>44743</v>
      </c>
      <c r="O142" s="397">
        <v>44985</v>
      </c>
      <c r="P142" s="452">
        <f t="shared" ca="1" si="6"/>
        <v>427</v>
      </c>
      <c r="Q142" s="322" t="str">
        <f t="shared" ca="1" si="7"/>
        <v>VENCIDA</v>
      </c>
      <c r="R142" s="179" t="s">
        <v>322</v>
      </c>
      <c r="S142" s="179" t="s">
        <v>74</v>
      </c>
      <c r="T142" s="392">
        <v>1</v>
      </c>
      <c r="U142" s="180"/>
      <c r="V142" s="179"/>
      <c r="W142" s="175" t="s">
        <v>51</v>
      </c>
      <c r="X142" s="281"/>
      <c r="Y142" s="391"/>
      <c r="Z142" s="179"/>
      <c r="AA142" s="175" t="s">
        <v>44</v>
      </c>
      <c r="AB142" s="180"/>
      <c r="AC142" s="181" t="s">
        <v>1409</v>
      </c>
      <c r="AD142" s="453">
        <f t="shared" si="8"/>
        <v>137</v>
      </c>
      <c r="AE142" s="196"/>
      <c r="AF142" s="196"/>
      <c r="AG142" s="196"/>
      <c r="AH142" s="196"/>
      <c r="AI142" s="196"/>
      <c r="AJ142" s="196"/>
      <c r="AK142" s="196"/>
      <c r="AL142" s="196"/>
      <c r="AM142" s="196"/>
      <c r="AN142" s="196"/>
      <c r="AO142" s="196"/>
      <c r="AP142" s="196"/>
      <c r="AQ142" s="196"/>
      <c r="AR142" s="196"/>
      <c r="AS142" s="196"/>
      <c r="AT142" s="196"/>
      <c r="AU142" s="196"/>
      <c r="AV142" s="196"/>
      <c r="AW142" s="196"/>
      <c r="AX142" s="196"/>
      <c r="AY142" s="196"/>
      <c r="AZ142" s="196"/>
      <c r="BA142" s="196"/>
      <c r="BB142" s="196"/>
      <c r="BC142" s="196"/>
      <c r="BD142" s="196"/>
      <c r="BE142" s="196"/>
      <c r="BF142" s="196"/>
      <c r="BG142" s="196"/>
      <c r="BH142" s="196"/>
      <c r="BI142" s="196"/>
      <c r="BJ142" s="196"/>
      <c r="BK142" s="196"/>
      <c r="BL142" s="196"/>
      <c r="BM142" s="196"/>
      <c r="BN142" s="196"/>
      <c r="BO142" s="196"/>
      <c r="BP142" s="196"/>
      <c r="BQ142" s="196"/>
      <c r="BR142" s="196"/>
      <c r="BS142" s="196"/>
      <c r="BT142" s="196"/>
      <c r="BU142" s="196"/>
      <c r="BV142" s="196"/>
      <c r="BW142" s="196"/>
      <c r="BX142" s="196"/>
      <c r="BY142" s="196"/>
      <c r="BZ142" s="196"/>
      <c r="CA142" s="196"/>
      <c r="CB142" s="196"/>
      <c r="CC142" s="196"/>
      <c r="CD142" s="196"/>
      <c r="CE142" s="196"/>
      <c r="CF142" s="196"/>
      <c r="CG142" s="196"/>
      <c r="CH142" s="196"/>
      <c r="CI142" s="196"/>
      <c r="CJ142" s="196"/>
      <c r="CK142" s="196"/>
      <c r="CL142" s="196"/>
      <c r="CM142" s="196"/>
      <c r="CN142" s="196"/>
      <c r="CO142" s="196"/>
      <c r="CP142" s="196"/>
      <c r="CQ142" s="196"/>
      <c r="CR142" s="196"/>
      <c r="CS142" s="196"/>
      <c r="CT142" s="196"/>
      <c r="CU142" s="196"/>
      <c r="CV142" s="196"/>
      <c r="CW142" s="196"/>
      <c r="CX142" s="196"/>
      <c r="CY142" s="196"/>
      <c r="CZ142" s="196"/>
      <c r="DA142" s="196"/>
      <c r="DB142" s="196"/>
      <c r="DC142" s="196"/>
      <c r="DD142" s="196"/>
      <c r="DE142" s="196"/>
      <c r="DF142" s="196"/>
      <c r="DG142" s="196"/>
      <c r="DH142" s="196"/>
      <c r="DI142" s="196"/>
      <c r="DJ142" s="196"/>
      <c r="DK142" s="196"/>
      <c r="DL142" s="196"/>
      <c r="DM142" s="196"/>
      <c r="DN142" s="196"/>
      <c r="DO142" s="196"/>
      <c r="DP142" s="196"/>
      <c r="DQ142" s="196"/>
      <c r="DR142" s="196"/>
      <c r="DS142" s="196"/>
      <c r="DT142" s="196"/>
      <c r="DU142" s="196"/>
      <c r="DV142" s="196"/>
      <c r="DW142" s="196"/>
      <c r="DX142" s="196"/>
      <c r="DY142" s="196"/>
      <c r="DZ142" s="196"/>
      <c r="EA142" s="196"/>
      <c r="EB142" s="196"/>
      <c r="EC142" s="196"/>
      <c r="ED142" s="196"/>
      <c r="EE142" s="196"/>
      <c r="EF142" s="196"/>
      <c r="EG142" s="196"/>
      <c r="EH142" s="196"/>
      <c r="EI142" s="196"/>
      <c r="EJ142" s="196"/>
      <c r="EK142" s="196"/>
      <c r="EL142" s="196"/>
      <c r="EM142" s="196"/>
      <c r="EN142" s="196"/>
      <c r="EO142" s="196"/>
      <c r="EP142" s="196"/>
      <c r="EQ142" s="196"/>
      <c r="ER142" s="196"/>
      <c r="ES142" s="196"/>
      <c r="ET142" s="196"/>
      <c r="EU142" s="196"/>
      <c r="EV142" s="196"/>
      <c r="EW142" s="196"/>
      <c r="EX142" s="196"/>
      <c r="EY142" s="196"/>
      <c r="EZ142" s="196"/>
      <c r="FA142" s="196"/>
      <c r="FB142" s="196"/>
      <c r="FC142" s="196"/>
      <c r="FD142" s="196"/>
      <c r="FE142" s="196"/>
      <c r="FF142" s="196"/>
      <c r="FG142" s="196"/>
      <c r="FH142" s="196"/>
      <c r="FI142" s="196"/>
      <c r="FJ142" s="196"/>
      <c r="FK142" s="196"/>
      <c r="FL142" s="196"/>
      <c r="FM142" s="196"/>
      <c r="FN142" s="196"/>
      <c r="FO142" s="196"/>
      <c r="FP142" s="196"/>
      <c r="FQ142" s="196"/>
      <c r="FR142" s="196"/>
      <c r="FS142" s="196"/>
      <c r="FT142" s="196"/>
      <c r="FU142" s="196"/>
      <c r="FV142" s="196"/>
      <c r="FW142" s="196"/>
      <c r="FX142" s="196"/>
      <c r="FY142" s="196"/>
      <c r="FZ142" s="196"/>
      <c r="GA142" s="196"/>
      <c r="GB142" s="196"/>
      <c r="GC142" s="196"/>
    </row>
    <row r="143" spans="1:185" s="197" customFormat="1" ht="178.5" customHeight="1" x14ac:dyDescent="0.25">
      <c r="A143" s="429" t="s">
        <v>32</v>
      </c>
      <c r="B143" s="434">
        <v>871</v>
      </c>
      <c r="C143" s="397">
        <v>44461</v>
      </c>
      <c r="D143" s="400" t="s">
        <v>106</v>
      </c>
      <c r="E143" s="179" t="s">
        <v>362</v>
      </c>
      <c r="F143" s="179"/>
      <c r="G143" s="179" t="s">
        <v>279</v>
      </c>
      <c r="H143" s="395" t="s">
        <v>1119</v>
      </c>
      <c r="I143" s="179" t="s">
        <v>56</v>
      </c>
      <c r="J143" s="179" t="s">
        <v>38</v>
      </c>
      <c r="K143" s="179"/>
      <c r="L143" s="175" t="s">
        <v>109</v>
      </c>
      <c r="M143" s="179" t="s">
        <v>319</v>
      </c>
      <c r="N143" s="397">
        <v>44743</v>
      </c>
      <c r="O143" s="397">
        <v>44985</v>
      </c>
      <c r="P143" s="452">
        <f t="shared" ca="1" si="6"/>
        <v>427</v>
      </c>
      <c r="Q143" s="322" t="str">
        <f t="shared" ca="1" si="7"/>
        <v>VENCIDA</v>
      </c>
      <c r="R143" s="179" t="s">
        <v>320</v>
      </c>
      <c r="S143" s="179" t="s">
        <v>42</v>
      </c>
      <c r="T143" s="392">
        <v>8</v>
      </c>
      <c r="U143" s="180"/>
      <c r="V143" s="179"/>
      <c r="W143" s="175" t="s">
        <v>51</v>
      </c>
      <c r="X143" s="281"/>
      <c r="Y143" s="391"/>
      <c r="Z143" s="179"/>
      <c r="AA143" s="175" t="s">
        <v>44</v>
      </c>
      <c r="AB143" s="180"/>
      <c r="AC143" s="181" t="s">
        <v>1409</v>
      </c>
      <c r="AD143" s="453">
        <f t="shared" si="8"/>
        <v>138</v>
      </c>
      <c r="AE143" s="196"/>
      <c r="AF143" s="196"/>
      <c r="AG143" s="196"/>
      <c r="AH143" s="196"/>
      <c r="AI143" s="196"/>
      <c r="AJ143" s="196"/>
      <c r="AK143" s="196"/>
      <c r="AL143" s="196"/>
      <c r="AM143" s="196"/>
      <c r="AN143" s="196"/>
      <c r="AO143" s="196"/>
      <c r="AP143" s="196"/>
      <c r="AQ143" s="196"/>
      <c r="AR143" s="196"/>
      <c r="AS143" s="196"/>
      <c r="AT143" s="196"/>
      <c r="AU143" s="196"/>
      <c r="AV143" s="196"/>
      <c r="AW143" s="196"/>
      <c r="AX143" s="196"/>
      <c r="AY143" s="196"/>
      <c r="AZ143" s="196"/>
      <c r="BA143" s="196"/>
      <c r="BB143" s="196"/>
      <c r="BC143" s="196"/>
      <c r="BD143" s="196"/>
      <c r="BE143" s="196"/>
      <c r="BF143" s="196"/>
      <c r="BG143" s="196"/>
      <c r="BH143" s="196"/>
      <c r="BI143" s="196"/>
      <c r="BJ143" s="196"/>
      <c r="BK143" s="196"/>
      <c r="BL143" s="196"/>
      <c r="BM143" s="196"/>
      <c r="BN143" s="196"/>
      <c r="BO143" s="196"/>
      <c r="BP143" s="196"/>
      <c r="BQ143" s="196"/>
      <c r="BR143" s="196"/>
      <c r="BS143" s="196"/>
      <c r="BT143" s="196"/>
      <c r="BU143" s="196"/>
      <c r="BV143" s="196"/>
      <c r="BW143" s="196"/>
      <c r="BX143" s="196"/>
      <c r="BY143" s="196"/>
      <c r="BZ143" s="196"/>
      <c r="CA143" s="196"/>
      <c r="CB143" s="196"/>
      <c r="CC143" s="196"/>
      <c r="CD143" s="196"/>
      <c r="CE143" s="196"/>
      <c r="CF143" s="196"/>
      <c r="CG143" s="196"/>
      <c r="CH143" s="196"/>
      <c r="CI143" s="196"/>
      <c r="CJ143" s="196"/>
      <c r="CK143" s="196"/>
      <c r="CL143" s="196"/>
      <c r="CM143" s="196"/>
      <c r="CN143" s="196"/>
      <c r="CO143" s="196"/>
      <c r="CP143" s="196"/>
      <c r="CQ143" s="196"/>
      <c r="CR143" s="196"/>
      <c r="CS143" s="196"/>
      <c r="CT143" s="196"/>
      <c r="CU143" s="196"/>
      <c r="CV143" s="196"/>
      <c r="CW143" s="196"/>
      <c r="CX143" s="196"/>
      <c r="CY143" s="196"/>
      <c r="CZ143" s="196"/>
      <c r="DA143" s="196"/>
      <c r="DB143" s="196"/>
      <c r="DC143" s="196"/>
      <c r="DD143" s="196"/>
      <c r="DE143" s="196"/>
      <c r="DF143" s="196"/>
      <c r="DG143" s="196"/>
      <c r="DH143" s="196"/>
      <c r="DI143" s="196"/>
      <c r="DJ143" s="196"/>
      <c r="DK143" s="196"/>
      <c r="DL143" s="196"/>
      <c r="DM143" s="196"/>
      <c r="DN143" s="196"/>
      <c r="DO143" s="196"/>
      <c r="DP143" s="196"/>
      <c r="DQ143" s="196"/>
      <c r="DR143" s="196"/>
      <c r="DS143" s="196"/>
      <c r="DT143" s="196"/>
      <c r="DU143" s="196"/>
      <c r="DV143" s="196"/>
      <c r="DW143" s="196"/>
      <c r="DX143" s="196"/>
      <c r="DY143" s="196"/>
      <c r="DZ143" s="196"/>
      <c r="EA143" s="196"/>
      <c r="EB143" s="196"/>
      <c r="EC143" s="196"/>
      <c r="ED143" s="196"/>
      <c r="EE143" s="196"/>
      <c r="EF143" s="196"/>
      <c r="EG143" s="196"/>
      <c r="EH143" s="196"/>
      <c r="EI143" s="196"/>
      <c r="EJ143" s="196"/>
      <c r="EK143" s="196"/>
      <c r="EL143" s="196"/>
      <c r="EM143" s="196"/>
      <c r="EN143" s="196"/>
      <c r="EO143" s="196"/>
      <c r="EP143" s="196"/>
      <c r="EQ143" s="196"/>
      <c r="ER143" s="196"/>
      <c r="ES143" s="196"/>
      <c r="ET143" s="196"/>
      <c r="EU143" s="196"/>
      <c r="EV143" s="196"/>
      <c r="EW143" s="196"/>
      <c r="EX143" s="196"/>
      <c r="EY143" s="196"/>
      <c r="EZ143" s="196"/>
      <c r="FA143" s="196"/>
      <c r="FB143" s="196"/>
      <c r="FC143" s="196"/>
      <c r="FD143" s="196"/>
      <c r="FE143" s="196"/>
      <c r="FF143" s="196"/>
      <c r="FG143" s="196"/>
      <c r="FH143" s="196"/>
      <c r="FI143" s="196"/>
      <c r="FJ143" s="196"/>
      <c r="FK143" s="196"/>
      <c r="FL143" s="196"/>
      <c r="FM143" s="196"/>
      <c r="FN143" s="196"/>
      <c r="FO143" s="196"/>
      <c r="FP143" s="196"/>
      <c r="FQ143" s="196"/>
      <c r="FR143" s="196"/>
      <c r="FS143" s="196"/>
      <c r="FT143" s="196"/>
      <c r="FU143" s="196"/>
      <c r="FV143" s="196"/>
      <c r="FW143" s="196"/>
      <c r="FX143" s="196"/>
      <c r="FY143" s="196"/>
      <c r="FZ143" s="196"/>
      <c r="GA143" s="196"/>
      <c r="GB143" s="196"/>
      <c r="GC143" s="196"/>
    </row>
    <row r="144" spans="1:185" s="197" customFormat="1" ht="178.5" customHeight="1" x14ac:dyDescent="0.25">
      <c r="A144" s="429" t="s">
        <v>32</v>
      </c>
      <c r="B144" s="434"/>
      <c r="C144" s="397">
        <v>44461</v>
      </c>
      <c r="D144" s="400" t="s">
        <v>106</v>
      </c>
      <c r="E144" s="179" t="s">
        <v>362</v>
      </c>
      <c r="F144" s="179"/>
      <c r="G144" s="179" t="s">
        <v>279</v>
      </c>
      <c r="H144" s="395" t="s">
        <v>1119</v>
      </c>
      <c r="I144" s="179" t="s">
        <v>56</v>
      </c>
      <c r="J144" s="179" t="s">
        <v>38</v>
      </c>
      <c r="K144" s="179"/>
      <c r="L144" s="175" t="s">
        <v>109</v>
      </c>
      <c r="M144" s="179" t="s">
        <v>321</v>
      </c>
      <c r="N144" s="397">
        <v>44743</v>
      </c>
      <c r="O144" s="397">
        <v>44985</v>
      </c>
      <c r="P144" s="452">
        <f t="shared" ca="1" si="6"/>
        <v>427</v>
      </c>
      <c r="Q144" s="322" t="str">
        <f t="shared" ca="1" si="7"/>
        <v>VENCIDA</v>
      </c>
      <c r="R144" s="179" t="s">
        <v>322</v>
      </c>
      <c r="S144" s="179" t="s">
        <v>74</v>
      </c>
      <c r="T144" s="392">
        <v>1</v>
      </c>
      <c r="U144" s="180"/>
      <c r="V144" s="179"/>
      <c r="W144" s="175" t="s">
        <v>51</v>
      </c>
      <c r="X144" s="281"/>
      <c r="Y144" s="391"/>
      <c r="Z144" s="179"/>
      <c r="AA144" s="175" t="s">
        <v>44</v>
      </c>
      <c r="AB144" s="180"/>
      <c r="AC144" s="181" t="s">
        <v>1409</v>
      </c>
      <c r="AD144" s="453">
        <f t="shared" si="8"/>
        <v>139</v>
      </c>
      <c r="AE144" s="196"/>
      <c r="AF144" s="196"/>
      <c r="AG144" s="196"/>
      <c r="AH144" s="196"/>
      <c r="AI144" s="196"/>
      <c r="AJ144" s="196"/>
      <c r="AK144" s="196"/>
      <c r="AL144" s="196"/>
      <c r="AM144" s="196"/>
      <c r="AN144" s="196"/>
      <c r="AO144" s="196"/>
      <c r="AP144" s="196"/>
      <c r="AQ144" s="196"/>
      <c r="AR144" s="196"/>
      <c r="AS144" s="196"/>
      <c r="AT144" s="196"/>
      <c r="AU144" s="196"/>
      <c r="AV144" s="196"/>
      <c r="AW144" s="196"/>
      <c r="AX144" s="196"/>
      <c r="AY144" s="196"/>
      <c r="AZ144" s="196"/>
      <c r="BA144" s="196"/>
      <c r="BB144" s="196"/>
      <c r="BC144" s="196"/>
      <c r="BD144" s="196"/>
      <c r="BE144" s="196"/>
      <c r="BF144" s="196"/>
      <c r="BG144" s="196"/>
      <c r="BH144" s="196"/>
      <c r="BI144" s="196"/>
      <c r="BJ144" s="196"/>
      <c r="BK144" s="196"/>
      <c r="BL144" s="196"/>
      <c r="BM144" s="196"/>
      <c r="BN144" s="196"/>
      <c r="BO144" s="196"/>
      <c r="BP144" s="196"/>
      <c r="BQ144" s="196"/>
      <c r="BR144" s="196"/>
      <c r="BS144" s="196"/>
      <c r="BT144" s="196"/>
      <c r="BU144" s="196"/>
      <c r="BV144" s="196"/>
      <c r="BW144" s="196"/>
      <c r="BX144" s="196"/>
      <c r="BY144" s="196"/>
      <c r="BZ144" s="196"/>
      <c r="CA144" s="196"/>
      <c r="CB144" s="196"/>
      <c r="CC144" s="196"/>
      <c r="CD144" s="196"/>
      <c r="CE144" s="196"/>
      <c r="CF144" s="196"/>
      <c r="CG144" s="196"/>
      <c r="CH144" s="196"/>
      <c r="CI144" s="196"/>
      <c r="CJ144" s="196"/>
      <c r="CK144" s="196"/>
      <c r="CL144" s="196"/>
      <c r="CM144" s="196"/>
      <c r="CN144" s="196"/>
      <c r="CO144" s="196"/>
      <c r="CP144" s="196"/>
      <c r="CQ144" s="196"/>
      <c r="CR144" s="196"/>
      <c r="CS144" s="196"/>
      <c r="CT144" s="196"/>
      <c r="CU144" s="196"/>
      <c r="CV144" s="196"/>
      <c r="CW144" s="196"/>
      <c r="CX144" s="196"/>
      <c r="CY144" s="196"/>
      <c r="CZ144" s="196"/>
      <c r="DA144" s="196"/>
      <c r="DB144" s="196"/>
      <c r="DC144" s="196"/>
      <c r="DD144" s="196"/>
      <c r="DE144" s="196"/>
      <c r="DF144" s="196"/>
      <c r="DG144" s="196"/>
      <c r="DH144" s="196"/>
      <c r="DI144" s="196"/>
      <c r="DJ144" s="196"/>
      <c r="DK144" s="196"/>
      <c r="DL144" s="196"/>
      <c r="DM144" s="196"/>
      <c r="DN144" s="196"/>
      <c r="DO144" s="196"/>
      <c r="DP144" s="196"/>
      <c r="DQ144" s="196"/>
      <c r="DR144" s="196"/>
      <c r="DS144" s="196"/>
      <c r="DT144" s="196"/>
      <c r="DU144" s="196"/>
      <c r="DV144" s="196"/>
      <c r="DW144" s="196"/>
      <c r="DX144" s="196"/>
      <c r="DY144" s="196"/>
      <c r="DZ144" s="196"/>
      <c r="EA144" s="196"/>
      <c r="EB144" s="196"/>
      <c r="EC144" s="196"/>
      <c r="ED144" s="196"/>
      <c r="EE144" s="196"/>
      <c r="EF144" s="196"/>
      <c r="EG144" s="196"/>
      <c r="EH144" s="196"/>
      <c r="EI144" s="196"/>
      <c r="EJ144" s="196"/>
      <c r="EK144" s="196"/>
      <c r="EL144" s="196"/>
      <c r="EM144" s="196"/>
      <c r="EN144" s="196"/>
      <c r="EO144" s="196"/>
      <c r="EP144" s="196"/>
      <c r="EQ144" s="196"/>
      <c r="ER144" s="196"/>
      <c r="ES144" s="196"/>
      <c r="ET144" s="196"/>
      <c r="EU144" s="196"/>
      <c r="EV144" s="196"/>
      <c r="EW144" s="196"/>
      <c r="EX144" s="196"/>
      <c r="EY144" s="196"/>
      <c r="EZ144" s="196"/>
      <c r="FA144" s="196"/>
      <c r="FB144" s="196"/>
      <c r="FC144" s="196"/>
      <c r="FD144" s="196"/>
      <c r="FE144" s="196"/>
      <c r="FF144" s="196"/>
      <c r="FG144" s="196"/>
      <c r="FH144" s="196"/>
      <c r="FI144" s="196"/>
      <c r="FJ144" s="196"/>
      <c r="FK144" s="196"/>
      <c r="FL144" s="196"/>
      <c r="FM144" s="196"/>
      <c r="FN144" s="196"/>
      <c r="FO144" s="196"/>
      <c r="FP144" s="196"/>
      <c r="FQ144" s="196"/>
      <c r="FR144" s="196"/>
      <c r="FS144" s="196"/>
      <c r="FT144" s="196"/>
      <c r="FU144" s="196"/>
      <c r="FV144" s="196"/>
      <c r="FW144" s="196"/>
      <c r="FX144" s="196"/>
      <c r="FY144" s="196"/>
      <c r="FZ144" s="196"/>
      <c r="GA144" s="196"/>
      <c r="GB144" s="196"/>
      <c r="GC144" s="196"/>
    </row>
    <row r="145" spans="1:185" s="197" customFormat="1" ht="178.5" customHeight="1" x14ac:dyDescent="0.25">
      <c r="A145" s="429" t="s">
        <v>32</v>
      </c>
      <c r="B145" s="434">
        <v>872</v>
      </c>
      <c r="C145" s="397">
        <v>44461</v>
      </c>
      <c r="D145" s="400" t="s">
        <v>106</v>
      </c>
      <c r="E145" s="179" t="s">
        <v>363</v>
      </c>
      <c r="F145" s="179"/>
      <c r="G145" s="179" t="s">
        <v>279</v>
      </c>
      <c r="H145" s="395" t="s">
        <v>1119</v>
      </c>
      <c r="I145" s="179" t="s">
        <v>56</v>
      </c>
      <c r="J145" s="179" t="s">
        <v>38</v>
      </c>
      <c r="K145" s="179"/>
      <c r="L145" s="175" t="s">
        <v>109</v>
      </c>
      <c r="M145" s="179" t="s">
        <v>319</v>
      </c>
      <c r="N145" s="397">
        <v>44743</v>
      </c>
      <c r="O145" s="397">
        <v>44985</v>
      </c>
      <c r="P145" s="452">
        <f t="shared" ca="1" si="6"/>
        <v>427</v>
      </c>
      <c r="Q145" s="322" t="str">
        <f t="shared" ca="1" si="7"/>
        <v>VENCIDA</v>
      </c>
      <c r="R145" s="179" t="s">
        <v>320</v>
      </c>
      <c r="S145" s="179" t="s">
        <v>42</v>
      </c>
      <c r="T145" s="392">
        <v>8</v>
      </c>
      <c r="U145" s="180"/>
      <c r="V145" s="179"/>
      <c r="W145" s="175" t="s">
        <v>51</v>
      </c>
      <c r="X145" s="281"/>
      <c r="Y145" s="391"/>
      <c r="Z145" s="179"/>
      <c r="AA145" s="175" t="s">
        <v>44</v>
      </c>
      <c r="AB145" s="180"/>
      <c r="AC145" s="181" t="s">
        <v>1409</v>
      </c>
      <c r="AD145" s="453">
        <f t="shared" si="8"/>
        <v>140</v>
      </c>
      <c r="AE145" s="196"/>
      <c r="AF145" s="196"/>
      <c r="AG145" s="196"/>
      <c r="AH145" s="196"/>
      <c r="AI145" s="196"/>
      <c r="AJ145" s="196"/>
      <c r="AK145" s="196"/>
      <c r="AL145" s="196"/>
      <c r="AM145" s="196"/>
      <c r="AN145" s="196"/>
      <c r="AO145" s="196"/>
      <c r="AP145" s="196"/>
      <c r="AQ145" s="196"/>
      <c r="AR145" s="196"/>
      <c r="AS145" s="196"/>
      <c r="AT145" s="196"/>
      <c r="AU145" s="196"/>
      <c r="AV145" s="196"/>
      <c r="AW145" s="196"/>
      <c r="AX145" s="196"/>
      <c r="AY145" s="196"/>
      <c r="AZ145" s="196"/>
      <c r="BA145" s="196"/>
      <c r="BB145" s="196"/>
      <c r="BC145" s="196"/>
      <c r="BD145" s="196"/>
      <c r="BE145" s="196"/>
      <c r="BF145" s="196"/>
      <c r="BG145" s="196"/>
      <c r="BH145" s="196"/>
      <c r="BI145" s="196"/>
      <c r="BJ145" s="196"/>
      <c r="BK145" s="196"/>
      <c r="BL145" s="196"/>
      <c r="BM145" s="196"/>
      <c r="BN145" s="196"/>
      <c r="BO145" s="196"/>
      <c r="BP145" s="196"/>
      <c r="BQ145" s="196"/>
      <c r="BR145" s="196"/>
      <c r="BS145" s="196"/>
      <c r="BT145" s="196"/>
      <c r="BU145" s="196"/>
      <c r="BV145" s="196"/>
      <c r="BW145" s="196"/>
      <c r="BX145" s="196"/>
      <c r="BY145" s="196"/>
      <c r="BZ145" s="196"/>
      <c r="CA145" s="196"/>
      <c r="CB145" s="196"/>
      <c r="CC145" s="196"/>
      <c r="CD145" s="196"/>
      <c r="CE145" s="196"/>
      <c r="CF145" s="196"/>
      <c r="CG145" s="196"/>
      <c r="CH145" s="196"/>
      <c r="CI145" s="196"/>
      <c r="CJ145" s="196"/>
      <c r="CK145" s="196"/>
      <c r="CL145" s="196"/>
      <c r="CM145" s="196"/>
      <c r="CN145" s="196"/>
      <c r="CO145" s="196"/>
      <c r="CP145" s="196"/>
      <c r="CQ145" s="196"/>
      <c r="CR145" s="196"/>
      <c r="CS145" s="196"/>
      <c r="CT145" s="196"/>
      <c r="CU145" s="196"/>
      <c r="CV145" s="196"/>
      <c r="CW145" s="196"/>
      <c r="CX145" s="196"/>
      <c r="CY145" s="196"/>
      <c r="CZ145" s="196"/>
      <c r="DA145" s="196"/>
      <c r="DB145" s="196"/>
      <c r="DC145" s="196"/>
      <c r="DD145" s="196"/>
      <c r="DE145" s="196"/>
      <c r="DF145" s="196"/>
      <c r="DG145" s="196"/>
      <c r="DH145" s="196"/>
      <c r="DI145" s="196"/>
      <c r="DJ145" s="196"/>
      <c r="DK145" s="196"/>
      <c r="DL145" s="196"/>
      <c r="DM145" s="196"/>
      <c r="DN145" s="196"/>
      <c r="DO145" s="196"/>
      <c r="DP145" s="196"/>
      <c r="DQ145" s="196"/>
      <c r="DR145" s="196"/>
      <c r="DS145" s="196"/>
      <c r="DT145" s="196"/>
      <c r="DU145" s="196"/>
      <c r="DV145" s="196"/>
      <c r="DW145" s="196"/>
      <c r="DX145" s="196"/>
      <c r="DY145" s="196"/>
      <c r="DZ145" s="196"/>
      <c r="EA145" s="196"/>
      <c r="EB145" s="196"/>
      <c r="EC145" s="196"/>
      <c r="ED145" s="196"/>
      <c r="EE145" s="196"/>
      <c r="EF145" s="196"/>
      <c r="EG145" s="196"/>
      <c r="EH145" s="196"/>
      <c r="EI145" s="196"/>
      <c r="EJ145" s="196"/>
      <c r="EK145" s="196"/>
      <c r="EL145" s="196"/>
      <c r="EM145" s="196"/>
      <c r="EN145" s="196"/>
      <c r="EO145" s="196"/>
      <c r="EP145" s="196"/>
      <c r="EQ145" s="196"/>
      <c r="ER145" s="196"/>
      <c r="ES145" s="196"/>
      <c r="ET145" s="196"/>
      <c r="EU145" s="196"/>
      <c r="EV145" s="196"/>
      <c r="EW145" s="196"/>
      <c r="EX145" s="196"/>
      <c r="EY145" s="196"/>
      <c r="EZ145" s="196"/>
      <c r="FA145" s="196"/>
      <c r="FB145" s="196"/>
      <c r="FC145" s="196"/>
      <c r="FD145" s="196"/>
      <c r="FE145" s="196"/>
      <c r="FF145" s="196"/>
      <c r="FG145" s="196"/>
      <c r="FH145" s="196"/>
      <c r="FI145" s="196"/>
      <c r="FJ145" s="196"/>
      <c r="FK145" s="196"/>
      <c r="FL145" s="196"/>
      <c r="FM145" s="196"/>
      <c r="FN145" s="196"/>
      <c r="FO145" s="196"/>
      <c r="FP145" s="196"/>
      <c r="FQ145" s="196"/>
      <c r="FR145" s="196"/>
      <c r="FS145" s="196"/>
      <c r="FT145" s="196"/>
      <c r="FU145" s="196"/>
      <c r="FV145" s="196"/>
      <c r="FW145" s="196"/>
      <c r="FX145" s="196"/>
      <c r="FY145" s="196"/>
      <c r="FZ145" s="196"/>
      <c r="GA145" s="196"/>
      <c r="GB145" s="196"/>
      <c r="GC145" s="196"/>
    </row>
    <row r="146" spans="1:185" s="197" customFormat="1" ht="178.5" customHeight="1" x14ac:dyDescent="0.25">
      <c r="A146" s="429" t="s">
        <v>32</v>
      </c>
      <c r="B146" s="434"/>
      <c r="C146" s="397">
        <v>44461</v>
      </c>
      <c r="D146" s="400" t="s">
        <v>106</v>
      </c>
      <c r="E146" s="179" t="s">
        <v>363</v>
      </c>
      <c r="F146" s="179"/>
      <c r="G146" s="179" t="s">
        <v>279</v>
      </c>
      <c r="H146" s="395" t="s">
        <v>1119</v>
      </c>
      <c r="I146" s="179" t="s">
        <v>56</v>
      </c>
      <c r="J146" s="179" t="s">
        <v>38</v>
      </c>
      <c r="K146" s="179"/>
      <c r="L146" s="175" t="s">
        <v>109</v>
      </c>
      <c r="M146" s="179" t="s">
        <v>321</v>
      </c>
      <c r="N146" s="397">
        <v>44743</v>
      </c>
      <c r="O146" s="397">
        <v>44985</v>
      </c>
      <c r="P146" s="452">
        <f t="shared" ca="1" si="6"/>
        <v>427</v>
      </c>
      <c r="Q146" s="322" t="str">
        <f t="shared" ca="1" si="7"/>
        <v>VENCIDA</v>
      </c>
      <c r="R146" s="179" t="s">
        <v>322</v>
      </c>
      <c r="S146" s="179" t="s">
        <v>74</v>
      </c>
      <c r="T146" s="392">
        <v>1</v>
      </c>
      <c r="U146" s="180"/>
      <c r="V146" s="179"/>
      <c r="W146" s="175" t="s">
        <v>51</v>
      </c>
      <c r="X146" s="281"/>
      <c r="Y146" s="391"/>
      <c r="Z146" s="179"/>
      <c r="AA146" s="175" t="s">
        <v>44</v>
      </c>
      <c r="AB146" s="180"/>
      <c r="AC146" s="181" t="s">
        <v>1409</v>
      </c>
      <c r="AD146" s="453">
        <f t="shared" si="8"/>
        <v>141</v>
      </c>
      <c r="AE146" s="196"/>
      <c r="AF146" s="196"/>
      <c r="AG146" s="196"/>
      <c r="AH146" s="196"/>
      <c r="AI146" s="196"/>
      <c r="AJ146" s="196"/>
      <c r="AK146" s="196"/>
      <c r="AL146" s="196"/>
      <c r="AM146" s="196"/>
      <c r="AN146" s="196"/>
      <c r="AO146" s="196"/>
      <c r="AP146" s="196"/>
      <c r="AQ146" s="196"/>
      <c r="AR146" s="196"/>
      <c r="AS146" s="196"/>
      <c r="AT146" s="196"/>
      <c r="AU146" s="196"/>
      <c r="AV146" s="196"/>
      <c r="AW146" s="196"/>
      <c r="AX146" s="196"/>
      <c r="AY146" s="196"/>
      <c r="AZ146" s="196"/>
      <c r="BA146" s="196"/>
      <c r="BB146" s="196"/>
      <c r="BC146" s="196"/>
      <c r="BD146" s="196"/>
      <c r="BE146" s="196"/>
      <c r="BF146" s="196"/>
      <c r="BG146" s="196"/>
      <c r="BH146" s="196"/>
      <c r="BI146" s="196"/>
      <c r="BJ146" s="196"/>
      <c r="BK146" s="196"/>
      <c r="BL146" s="196"/>
      <c r="BM146" s="196"/>
      <c r="BN146" s="196"/>
      <c r="BO146" s="196"/>
      <c r="BP146" s="196"/>
      <c r="BQ146" s="196"/>
      <c r="BR146" s="196"/>
      <c r="BS146" s="196"/>
      <c r="BT146" s="196"/>
      <c r="BU146" s="196"/>
      <c r="BV146" s="196"/>
      <c r="BW146" s="196"/>
      <c r="BX146" s="196"/>
      <c r="BY146" s="196"/>
      <c r="BZ146" s="196"/>
      <c r="CA146" s="196"/>
      <c r="CB146" s="196"/>
      <c r="CC146" s="196"/>
      <c r="CD146" s="196"/>
      <c r="CE146" s="196"/>
      <c r="CF146" s="196"/>
      <c r="CG146" s="196"/>
      <c r="CH146" s="196"/>
      <c r="CI146" s="196"/>
      <c r="CJ146" s="196"/>
      <c r="CK146" s="196"/>
      <c r="CL146" s="196"/>
      <c r="CM146" s="196"/>
      <c r="CN146" s="196"/>
      <c r="CO146" s="196"/>
      <c r="CP146" s="196"/>
      <c r="CQ146" s="196"/>
      <c r="CR146" s="196"/>
      <c r="CS146" s="196"/>
      <c r="CT146" s="196"/>
      <c r="CU146" s="196"/>
      <c r="CV146" s="196"/>
      <c r="CW146" s="196"/>
      <c r="CX146" s="196"/>
      <c r="CY146" s="196"/>
      <c r="CZ146" s="196"/>
      <c r="DA146" s="196"/>
      <c r="DB146" s="196"/>
      <c r="DC146" s="196"/>
      <c r="DD146" s="196"/>
      <c r="DE146" s="196"/>
      <c r="DF146" s="196"/>
      <c r="DG146" s="196"/>
      <c r="DH146" s="196"/>
      <c r="DI146" s="196"/>
      <c r="DJ146" s="196"/>
      <c r="DK146" s="196"/>
      <c r="DL146" s="196"/>
      <c r="DM146" s="196"/>
      <c r="DN146" s="196"/>
      <c r="DO146" s="196"/>
      <c r="DP146" s="196"/>
      <c r="DQ146" s="196"/>
      <c r="DR146" s="196"/>
      <c r="DS146" s="196"/>
      <c r="DT146" s="196"/>
      <c r="DU146" s="196"/>
      <c r="DV146" s="196"/>
      <c r="DW146" s="196"/>
      <c r="DX146" s="196"/>
      <c r="DY146" s="196"/>
      <c r="DZ146" s="196"/>
      <c r="EA146" s="196"/>
      <c r="EB146" s="196"/>
      <c r="EC146" s="196"/>
      <c r="ED146" s="196"/>
      <c r="EE146" s="196"/>
      <c r="EF146" s="196"/>
      <c r="EG146" s="196"/>
      <c r="EH146" s="196"/>
      <c r="EI146" s="196"/>
      <c r="EJ146" s="196"/>
      <c r="EK146" s="196"/>
      <c r="EL146" s="196"/>
      <c r="EM146" s="196"/>
      <c r="EN146" s="196"/>
      <c r="EO146" s="196"/>
      <c r="EP146" s="196"/>
      <c r="EQ146" s="196"/>
      <c r="ER146" s="196"/>
      <c r="ES146" s="196"/>
      <c r="ET146" s="196"/>
      <c r="EU146" s="196"/>
      <c r="EV146" s="196"/>
      <c r="EW146" s="196"/>
      <c r="EX146" s="196"/>
      <c r="EY146" s="196"/>
      <c r="EZ146" s="196"/>
      <c r="FA146" s="196"/>
      <c r="FB146" s="196"/>
      <c r="FC146" s="196"/>
      <c r="FD146" s="196"/>
      <c r="FE146" s="196"/>
      <c r="FF146" s="196"/>
      <c r="FG146" s="196"/>
      <c r="FH146" s="196"/>
      <c r="FI146" s="196"/>
      <c r="FJ146" s="196"/>
      <c r="FK146" s="196"/>
      <c r="FL146" s="196"/>
      <c r="FM146" s="196"/>
      <c r="FN146" s="196"/>
      <c r="FO146" s="196"/>
      <c r="FP146" s="196"/>
      <c r="FQ146" s="196"/>
      <c r="FR146" s="196"/>
      <c r="FS146" s="196"/>
      <c r="FT146" s="196"/>
      <c r="FU146" s="196"/>
      <c r="FV146" s="196"/>
      <c r="FW146" s="196"/>
      <c r="FX146" s="196"/>
      <c r="FY146" s="196"/>
      <c r="FZ146" s="196"/>
      <c r="GA146" s="196"/>
      <c r="GB146" s="196"/>
      <c r="GC146" s="196"/>
    </row>
    <row r="147" spans="1:185" s="197" customFormat="1" ht="178.5" customHeight="1" x14ac:dyDescent="0.25">
      <c r="A147" s="429" t="s">
        <v>32</v>
      </c>
      <c r="B147" s="434">
        <v>873</v>
      </c>
      <c r="C147" s="397">
        <v>44461</v>
      </c>
      <c r="D147" s="400" t="s">
        <v>33</v>
      </c>
      <c r="E147" s="179" t="s">
        <v>364</v>
      </c>
      <c r="F147" s="179" t="s">
        <v>365</v>
      </c>
      <c r="G147" s="179" t="s">
        <v>279</v>
      </c>
      <c r="H147" s="395" t="s">
        <v>1119</v>
      </c>
      <c r="I147" s="179" t="s">
        <v>56</v>
      </c>
      <c r="J147" s="179" t="s">
        <v>38</v>
      </c>
      <c r="K147" s="179"/>
      <c r="L147" s="175" t="s">
        <v>39</v>
      </c>
      <c r="M147" s="179" t="s">
        <v>366</v>
      </c>
      <c r="N147" s="397">
        <v>44743</v>
      </c>
      <c r="O147" s="397">
        <v>44895</v>
      </c>
      <c r="P147" s="452">
        <f t="shared" ca="1" si="6"/>
        <v>517</v>
      </c>
      <c r="Q147" s="322" t="str">
        <f t="shared" ca="1" si="7"/>
        <v>VENCIDA</v>
      </c>
      <c r="R147" s="179" t="s">
        <v>367</v>
      </c>
      <c r="S147" s="179" t="s">
        <v>42</v>
      </c>
      <c r="T147" s="392">
        <v>2</v>
      </c>
      <c r="U147" s="180"/>
      <c r="V147" s="179"/>
      <c r="W147" s="175" t="s">
        <v>51</v>
      </c>
      <c r="X147" s="281"/>
      <c r="Y147" s="391"/>
      <c r="Z147" s="179"/>
      <c r="AA147" s="175" t="s">
        <v>44</v>
      </c>
      <c r="AB147" s="180"/>
      <c r="AC147" s="181" t="s">
        <v>1173</v>
      </c>
      <c r="AD147" s="453">
        <f t="shared" si="8"/>
        <v>142</v>
      </c>
      <c r="AE147" s="196"/>
      <c r="AF147" s="196"/>
      <c r="AG147" s="196"/>
      <c r="AH147" s="196"/>
      <c r="AI147" s="196"/>
      <c r="AJ147" s="196"/>
      <c r="AK147" s="196"/>
      <c r="AL147" s="196"/>
      <c r="AM147" s="196"/>
      <c r="AN147" s="196"/>
      <c r="AO147" s="196"/>
      <c r="AP147" s="196"/>
      <c r="AQ147" s="196"/>
      <c r="AR147" s="196"/>
      <c r="AS147" s="196"/>
      <c r="AT147" s="196"/>
      <c r="AU147" s="196"/>
      <c r="AV147" s="196"/>
      <c r="AW147" s="196"/>
      <c r="AX147" s="196"/>
      <c r="AY147" s="196"/>
      <c r="AZ147" s="196"/>
      <c r="BA147" s="196"/>
      <c r="BB147" s="196"/>
      <c r="BC147" s="196"/>
      <c r="BD147" s="196"/>
      <c r="BE147" s="196"/>
      <c r="BF147" s="196"/>
      <c r="BG147" s="196"/>
      <c r="BH147" s="196"/>
      <c r="BI147" s="196"/>
      <c r="BJ147" s="196"/>
      <c r="BK147" s="196"/>
      <c r="BL147" s="196"/>
      <c r="BM147" s="196"/>
      <c r="BN147" s="196"/>
      <c r="BO147" s="196"/>
      <c r="BP147" s="196"/>
      <c r="BQ147" s="196"/>
      <c r="BR147" s="196"/>
      <c r="BS147" s="196"/>
      <c r="BT147" s="196"/>
      <c r="BU147" s="196"/>
      <c r="BV147" s="196"/>
      <c r="BW147" s="196"/>
      <c r="BX147" s="196"/>
      <c r="BY147" s="196"/>
      <c r="BZ147" s="196"/>
      <c r="CA147" s="196"/>
      <c r="CB147" s="196"/>
      <c r="CC147" s="196"/>
      <c r="CD147" s="196"/>
      <c r="CE147" s="196"/>
      <c r="CF147" s="196"/>
      <c r="CG147" s="196"/>
      <c r="CH147" s="196"/>
      <c r="CI147" s="196"/>
      <c r="CJ147" s="196"/>
      <c r="CK147" s="196"/>
      <c r="CL147" s="196"/>
      <c r="CM147" s="196"/>
      <c r="CN147" s="196"/>
      <c r="CO147" s="196"/>
      <c r="CP147" s="196"/>
      <c r="CQ147" s="196"/>
      <c r="CR147" s="196"/>
      <c r="CS147" s="196"/>
      <c r="CT147" s="196"/>
      <c r="CU147" s="196"/>
      <c r="CV147" s="196"/>
      <c r="CW147" s="196"/>
      <c r="CX147" s="196"/>
      <c r="CY147" s="196"/>
      <c r="CZ147" s="196"/>
      <c r="DA147" s="196"/>
      <c r="DB147" s="196"/>
      <c r="DC147" s="196"/>
      <c r="DD147" s="196"/>
      <c r="DE147" s="196"/>
      <c r="DF147" s="196"/>
      <c r="DG147" s="196"/>
      <c r="DH147" s="196"/>
      <c r="DI147" s="196"/>
      <c r="DJ147" s="196"/>
      <c r="DK147" s="196"/>
      <c r="DL147" s="196"/>
      <c r="DM147" s="196"/>
      <c r="DN147" s="196"/>
      <c r="DO147" s="196"/>
      <c r="DP147" s="196"/>
      <c r="DQ147" s="196"/>
      <c r="DR147" s="196"/>
      <c r="DS147" s="196"/>
      <c r="DT147" s="196"/>
      <c r="DU147" s="196"/>
      <c r="DV147" s="196"/>
      <c r="DW147" s="196"/>
      <c r="DX147" s="196"/>
      <c r="DY147" s="196"/>
      <c r="DZ147" s="196"/>
      <c r="EA147" s="196"/>
      <c r="EB147" s="196"/>
      <c r="EC147" s="196"/>
      <c r="ED147" s="196"/>
      <c r="EE147" s="196"/>
      <c r="EF147" s="196"/>
      <c r="EG147" s="196"/>
      <c r="EH147" s="196"/>
      <c r="EI147" s="196"/>
      <c r="EJ147" s="196"/>
      <c r="EK147" s="196"/>
      <c r="EL147" s="196"/>
      <c r="EM147" s="196"/>
      <c r="EN147" s="196"/>
      <c r="EO147" s="196"/>
      <c r="EP147" s="196"/>
      <c r="EQ147" s="196"/>
      <c r="ER147" s="196"/>
      <c r="ES147" s="196"/>
      <c r="ET147" s="196"/>
      <c r="EU147" s="196"/>
      <c r="EV147" s="196"/>
      <c r="EW147" s="196"/>
      <c r="EX147" s="196"/>
      <c r="EY147" s="196"/>
      <c r="EZ147" s="196"/>
      <c r="FA147" s="196"/>
      <c r="FB147" s="196"/>
      <c r="FC147" s="196"/>
      <c r="FD147" s="196"/>
      <c r="FE147" s="196"/>
      <c r="FF147" s="196"/>
      <c r="FG147" s="196"/>
      <c r="FH147" s="196"/>
      <c r="FI147" s="196"/>
      <c r="FJ147" s="196"/>
      <c r="FK147" s="196"/>
      <c r="FL147" s="196"/>
      <c r="FM147" s="196"/>
      <c r="FN147" s="196"/>
      <c r="FO147" s="196"/>
      <c r="FP147" s="196"/>
      <c r="FQ147" s="196"/>
      <c r="FR147" s="196"/>
      <c r="FS147" s="196"/>
      <c r="FT147" s="196"/>
      <c r="FU147" s="196"/>
      <c r="FV147" s="196"/>
      <c r="FW147" s="196"/>
      <c r="FX147" s="196"/>
      <c r="FY147" s="196"/>
      <c r="FZ147" s="196"/>
      <c r="GA147" s="196"/>
      <c r="GB147" s="196"/>
      <c r="GC147" s="196"/>
    </row>
    <row r="148" spans="1:185" s="197" customFormat="1" ht="178.5" customHeight="1" x14ac:dyDescent="0.25">
      <c r="A148" s="429" t="s">
        <v>32</v>
      </c>
      <c r="B148" s="434"/>
      <c r="C148" s="397">
        <v>44461</v>
      </c>
      <c r="D148" s="400" t="s">
        <v>33</v>
      </c>
      <c r="E148" s="179" t="s">
        <v>364</v>
      </c>
      <c r="F148" s="179" t="s">
        <v>365</v>
      </c>
      <c r="G148" s="179" t="s">
        <v>279</v>
      </c>
      <c r="H148" s="395" t="s">
        <v>1119</v>
      </c>
      <c r="I148" s="179" t="s">
        <v>56</v>
      </c>
      <c r="J148" s="179" t="s">
        <v>38</v>
      </c>
      <c r="K148" s="179"/>
      <c r="L148" s="175" t="s">
        <v>39</v>
      </c>
      <c r="M148" s="179" t="s">
        <v>319</v>
      </c>
      <c r="N148" s="397">
        <v>44743</v>
      </c>
      <c r="O148" s="397">
        <v>44985</v>
      </c>
      <c r="P148" s="452">
        <f t="shared" ca="1" si="6"/>
        <v>427</v>
      </c>
      <c r="Q148" s="322" t="str">
        <f t="shared" ca="1" si="7"/>
        <v>VENCIDA</v>
      </c>
      <c r="R148" s="179" t="s">
        <v>320</v>
      </c>
      <c r="S148" s="179" t="s">
        <v>42</v>
      </c>
      <c r="T148" s="392">
        <v>8</v>
      </c>
      <c r="U148" s="180"/>
      <c r="V148" s="179"/>
      <c r="W148" s="175" t="s">
        <v>51</v>
      </c>
      <c r="X148" s="281"/>
      <c r="Y148" s="391"/>
      <c r="Z148" s="179"/>
      <c r="AA148" s="175" t="s">
        <v>44</v>
      </c>
      <c r="AB148" s="180"/>
      <c r="AC148" s="181" t="s">
        <v>1409</v>
      </c>
      <c r="AD148" s="453">
        <f t="shared" si="8"/>
        <v>143</v>
      </c>
      <c r="AE148" s="196"/>
      <c r="AF148" s="196"/>
      <c r="AG148" s="196"/>
      <c r="AH148" s="196"/>
      <c r="AI148" s="196"/>
      <c r="AJ148" s="196"/>
      <c r="AK148" s="196"/>
      <c r="AL148" s="196"/>
      <c r="AM148" s="196"/>
      <c r="AN148" s="196"/>
      <c r="AO148" s="196"/>
      <c r="AP148" s="196"/>
      <c r="AQ148" s="196"/>
      <c r="AR148" s="196"/>
      <c r="AS148" s="196"/>
      <c r="AT148" s="196"/>
      <c r="AU148" s="196"/>
      <c r="AV148" s="196"/>
      <c r="AW148" s="196"/>
      <c r="AX148" s="196"/>
      <c r="AY148" s="196"/>
      <c r="AZ148" s="196"/>
      <c r="BA148" s="196"/>
      <c r="BB148" s="196"/>
      <c r="BC148" s="196"/>
      <c r="BD148" s="196"/>
      <c r="BE148" s="196"/>
      <c r="BF148" s="196"/>
      <c r="BG148" s="196"/>
      <c r="BH148" s="196"/>
      <c r="BI148" s="196"/>
      <c r="BJ148" s="196"/>
      <c r="BK148" s="196"/>
      <c r="BL148" s="196"/>
      <c r="BM148" s="196"/>
      <c r="BN148" s="196"/>
      <c r="BO148" s="196"/>
      <c r="BP148" s="196"/>
      <c r="BQ148" s="196"/>
      <c r="BR148" s="196"/>
      <c r="BS148" s="196"/>
      <c r="BT148" s="196"/>
      <c r="BU148" s="196"/>
      <c r="BV148" s="196"/>
      <c r="BW148" s="196"/>
      <c r="BX148" s="196"/>
      <c r="BY148" s="196"/>
      <c r="BZ148" s="196"/>
      <c r="CA148" s="196"/>
      <c r="CB148" s="196"/>
      <c r="CC148" s="196"/>
      <c r="CD148" s="196"/>
      <c r="CE148" s="196"/>
      <c r="CF148" s="196"/>
      <c r="CG148" s="196"/>
      <c r="CH148" s="196"/>
      <c r="CI148" s="196"/>
      <c r="CJ148" s="196"/>
      <c r="CK148" s="196"/>
      <c r="CL148" s="196"/>
      <c r="CM148" s="196"/>
      <c r="CN148" s="196"/>
      <c r="CO148" s="196"/>
      <c r="CP148" s="196"/>
      <c r="CQ148" s="196"/>
      <c r="CR148" s="196"/>
      <c r="CS148" s="196"/>
      <c r="CT148" s="196"/>
      <c r="CU148" s="196"/>
      <c r="CV148" s="196"/>
      <c r="CW148" s="196"/>
      <c r="CX148" s="196"/>
      <c r="CY148" s="196"/>
      <c r="CZ148" s="196"/>
      <c r="DA148" s="196"/>
      <c r="DB148" s="196"/>
      <c r="DC148" s="196"/>
      <c r="DD148" s="196"/>
      <c r="DE148" s="196"/>
      <c r="DF148" s="196"/>
      <c r="DG148" s="196"/>
      <c r="DH148" s="196"/>
      <c r="DI148" s="196"/>
      <c r="DJ148" s="196"/>
      <c r="DK148" s="196"/>
      <c r="DL148" s="196"/>
      <c r="DM148" s="196"/>
      <c r="DN148" s="196"/>
      <c r="DO148" s="196"/>
      <c r="DP148" s="196"/>
      <c r="DQ148" s="196"/>
      <c r="DR148" s="196"/>
      <c r="DS148" s="196"/>
      <c r="DT148" s="196"/>
      <c r="DU148" s="196"/>
      <c r="DV148" s="196"/>
      <c r="DW148" s="196"/>
      <c r="DX148" s="196"/>
      <c r="DY148" s="196"/>
      <c r="DZ148" s="196"/>
      <c r="EA148" s="196"/>
      <c r="EB148" s="196"/>
      <c r="EC148" s="196"/>
      <c r="ED148" s="196"/>
      <c r="EE148" s="196"/>
      <c r="EF148" s="196"/>
      <c r="EG148" s="196"/>
      <c r="EH148" s="196"/>
      <c r="EI148" s="196"/>
      <c r="EJ148" s="196"/>
      <c r="EK148" s="196"/>
      <c r="EL148" s="196"/>
      <c r="EM148" s="196"/>
      <c r="EN148" s="196"/>
      <c r="EO148" s="196"/>
      <c r="EP148" s="196"/>
      <c r="EQ148" s="196"/>
      <c r="ER148" s="196"/>
      <c r="ES148" s="196"/>
      <c r="ET148" s="196"/>
      <c r="EU148" s="196"/>
      <c r="EV148" s="196"/>
      <c r="EW148" s="196"/>
      <c r="EX148" s="196"/>
      <c r="EY148" s="196"/>
      <c r="EZ148" s="196"/>
      <c r="FA148" s="196"/>
      <c r="FB148" s="196"/>
      <c r="FC148" s="196"/>
      <c r="FD148" s="196"/>
      <c r="FE148" s="196"/>
      <c r="FF148" s="196"/>
      <c r="FG148" s="196"/>
      <c r="FH148" s="196"/>
      <c r="FI148" s="196"/>
      <c r="FJ148" s="196"/>
      <c r="FK148" s="196"/>
      <c r="FL148" s="196"/>
      <c r="FM148" s="196"/>
      <c r="FN148" s="196"/>
      <c r="FO148" s="196"/>
      <c r="FP148" s="196"/>
      <c r="FQ148" s="196"/>
      <c r="FR148" s="196"/>
      <c r="FS148" s="196"/>
      <c r="FT148" s="196"/>
      <c r="FU148" s="196"/>
      <c r="FV148" s="196"/>
      <c r="FW148" s="196"/>
      <c r="FX148" s="196"/>
      <c r="FY148" s="196"/>
      <c r="FZ148" s="196"/>
      <c r="GA148" s="196"/>
      <c r="GB148" s="196"/>
      <c r="GC148" s="196"/>
    </row>
    <row r="149" spans="1:185" s="197" customFormat="1" ht="178.5" customHeight="1" x14ac:dyDescent="0.25">
      <c r="A149" s="429" t="s">
        <v>32</v>
      </c>
      <c r="B149" s="434">
        <v>874</v>
      </c>
      <c r="C149" s="397">
        <v>44461</v>
      </c>
      <c r="D149" s="400" t="s">
        <v>33</v>
      </c>
      <c r="E149" s="179" t="s">
        <v>368</v>
      </c>
      <c r="F149" s="179" t="s">
        <v>369</v>
      </c>
      <c r="G149" s="179" t="s">
        <v>279</v>
      </c>
      <c r="H149" s="395" t="s">
        <v>1119</v>
      </c>
      <c r="I149" s="179" t="s">
        <v>56</v>
      </c>
      <c r="J149" s="179" t="s">
        <v>38</v>
      </c>
      <c r="K149" s="179"/>
      <c r="L149" s="175" t="s">
        <v>39</v>
      </c>
      <c r="M149" s="179" t="s">
        <v>366</v>
      </c>
      <c r="N149" s="397">
        <v>44743</v>
      </c>
      <c r="O149" s="397">
        <v>44895</v>
      </c>
      <c r="P149" s="452">
        <f t="shared" ca="1" si="6"/>
        <v>517</v>
      </c>
      <c r="Q149" s="322" t="str">
        <f t="shared" ca="1" si="7"/>
        <v>VENCIDA</v>
      </c>
      <c r="R149" s="179" t="s">
        <v>367</v>
      </c>
      <c r="S149" s="179" t="s">
        <v>42</v>
      </c>
      <c r="T149" s="392">
        <v>2</v>
      </c>
      <c r="U149" s="180"/>
      <c r="V149" s="179"/>
      <c r="W149" s="175" t="s">
        <v>51</v>
      </c>
      <c r="X149" s="281"/>
      <c r="Y149" s="391"/>
      <c r="Z149" s="179"/>
      <c r="AA149" s="175" t="s">
        <v>44</v>
      </c>
      <c r="AB149" s="180"/>
      <c r="AC149" s="181" t="s">
        <v>1170</v>
      </c>
      <c r="AD149" s="453">
        <f t="shared" si="8"/>
        <v>144</v>
      </c>
      <c r="AE149" s="196"/>
      <c r="AF149" s="196"/>
      <c r="AG149" s="196"/>
      <c r="AH149" s="196"/>
      <c r="AI149" s="196"/>
      <c r="AJ149" s="196"/>
      <c r="AK149" s="196"/>
      <c r="AL149" s="196"/>
      <c r="AM149" s="196"/>
      <c r="AN149" s="196"/>
      <c r="AO149" s="196"/>
      <c r="AP149" s="196"/>
      <c r="AQ149" s="196"/>
      <c r="AR149" s="196"/>
      <c r="AS149" s="196"/>
      <c r="AT149" s="196"/>
      <c r="AU149" s="196"/>
      <c r="AV149" s="196"/>
      <c r="AW149" s="196"/>
      <c r="AX149" s="196"/>
      <c r="AY149" s="196"/>
      <c r="AZ149" s="196"/>
      <c r="BA149" s="196"/>
      <c r="BB149" s="196"/>
      <c r="BC149" s="196"/>
      <c r="BD149" s="196"/>
      <c r="BE149" s="196"/>
      <c r="BF149" s="196"/>
      <c r="BG149" s="196"/>
      <c r="BH149" s="196"/>
      <c r="BI149" s="196"/>
      <c r="BJ149" s="196"/>
      <c r="BK149" s="196"/>
      <c r="BL149" s="196"/>
      <c r="BM149" s="196"/>
      <c r="BN149" s="196"/>
      <c r="BO149" s="196"/>
      <c r="BP149" s="196"/>
      <c r="BQ149" s="196"/>
      <c r="BR149" s="196"/>
      <c r="BS149" s="196"/>
      <c r="BT149" s="196"/>
      <c r="BU149" s="196"/>
      <c r="BV149" s="196"/>
      <c r="BW149" s="196"/>
      <c r="BX149" s="196"/>
      <c r="BY149" s="196"/>
      <c r="BZ149" s="196"/>
      <c r="CA149" s="196"/>
      <c r="CB149" s="196"/>
      <c r="CC149" s="196"/>
      <c r="CD149" s="196"/>
      <c r="CE149" s="196"/>
      <c r="CF149" s="196"/>
      <c r="CG149" s="196"/>
      <c r="CH149" s="196"/>
      <c r="CI149" s="196"/>
      <c r="CJ149" s="196"/>
      <c r="CK149" s="196"/>
      <c r="CL149" s="196"/>
      <c r="CM149" s="196"/>
      <c r="CN149" s="196"/>
      <c r="CO149" s="196"/>
      <c r="CP149" s="196"/>
      <c r="CQ149" s="196"/>
      <c r="CR149" s="196"/>
      <c r="CS149" s="196"/>
      <c r="CT149" s="196"/>
      <c r="CU149" s="196"/>
      <c r="CV149" s="196"/>
      <c r="CW149" s="196"/>
      <c r="CX149" s="196"/>
      <c r="CY149" s="196"/>
      <c r="CZ149" s="196"/>
      <c r="DA149" s="196"/>
      <c r="DB149" s="196"/>
      <c r="DC149" s="196"/>
      <c r="DD149" s="196"/>
      <c r="DE149" s="196"/>
      <c r="DF149" s="196"/>
      <c r="DG149" s="196"/>
      <c r="DH149" s="196"/>
      <c r="DI149" s="196"/>
      <c r="DJ149" s="196"/>
      <c r="DK149" s="196"/>
      <c r="DL149" s="196"/>
      <c r="DM149" s="196"/>
      <c r="DN149" s="196"/>
      <c r="DO149" s="196"/>
      <c r="DP149" s="196"/>
      <c r="DQ149" s="196"/>
      <c r="DR149" s="196"/>
      <c r="DS149" s="196"/>
      <c r="DT149" s="196"/>
      <c r="DU149" s="196"/>
      <c r="DV149" s="196"/>
      <c r="DW149" s="196"/>
      <c r="DX149" s="196"/>
      <c r="DY149" s="196"/>
      <c r="DZ149" s="196"/>
      <c r="EA149" s="196"/>
      <c r="EB149" s="196"/>
      <c r="EC149" s="196"/>
      <c r="ED149" s="196"/>
      <c r="EE149" s="196"/>
      <c r="EF149" s="196"/>
      <c r="EG149" s="196"/>
      <c r="EH149" s="196"/>
      <c r="EI149" s="196"/>
      <c r="EJ149" s="196"/>
      <c r="EK149" s="196"/>
      <c r="EL149" s="196"/>
      <c r="EM149" s="196"/>
      <c r="EN149" s="196"/>
      <c r="EO149" s="196"/>
      <c r="EP149" s="196"/>
      <c r="EQ149" s="196"/>
      <c r="ER149" s="196"/>
      <c r="ES149" s="196"/>
      <c r="ET149" s="196"/>
      <c r="EU149" s="196"/>
      <c r="EV149" s="196"/>
      <c r="EW149" s="196"/>
      <c r="EX149" s="196"/>
      <c r="EY149" s="196"/>
      <c r="EZ149" s="196"/>
      <c r="FA149" s="196"/>
      <c r="FB149" s="196"/>
      <c r="FC149" s="196"/>
      <c r="FD149" s="196"/>
      <c r="FE149" s="196"/>
      <c r="FF149" s="196"/>
      <c r="FG149" s="196"/>
      <c r="FH149" s="196"/>
      <c r="FI149" s="196"/>
      <c r="FJ149" s="196"/>
      <c r="FK149" s="196"/>
      <c r="FL149" s="196"/>
      <c r="FM149" s="196"/>
      <c r="FN149" s="196"/>
      <c r="FO149" s="196"/>
      <c r="FP149" s="196"/>
      <c r="FQ149" s="196"/>
      <c r="FR149" s="196"/>
      <c r="FS149" s="196"/>
      <c r="FT149" s="196"/>
      <c r="FU149" s="196"/>
      <c r="FV149" s="196"/>
      <c r="FW149" s="196"/>
      <c r="FX149" s="196"/>
      <c r="FY149" s="196"/>
      <c r="FZ149" s="196"/>
      <c r="GA149" s="196"/>
      <c r="GB149" s="196"/>
      <c r="GC149" s="196"/>
    </row>
    <row r="150" spans="1:185" s="197" customFormat="1" ht="178.5" customHeight="1" x14ac:dyDescent="0.25">
      <c r="A150" s="429" t="s">
        <v>32</v>
      </c>
      <c r="B150" s="434"/>
      <c r="C150" s="397">
        <v>44461</v>
      </c>
      <c r="D150" s="400" t="s">
        <v>33</v>
      </c>
      <c r="E150" s="179" t="s">
        <v>368</v>
      </c>
      <c r="F150" s="179" t="s">
        <v>369</v>
      </c>
      <c r="G150" s="179" t="s">
        <v>279</v>
      </c>
      <c r="H150" s="395" t="s">
        <v>1119</v>
      </c>
      <c r="I150" s="179" t="s">
        <v>56</v>
      </c>
      <c r="J150" s="179" t="s">
        <v>38</v>
      </c>
      <c r="K150" s="179"/>
      <c r="L150" s="175" t="s">
        <v>39</v>
      </c>
      <c r="M150" s="179" t="s">
        <v>319</v>
      </c>
      <c r="N150" s="397">
        <v>44743</v>
      </c>
      <c r="O150" s="397">
        <v>44985</v>
      </c>
      <c r="P150" s="452">
        <f t="shared" ca="1" si="6"/>
        <v>427</v>
      </c>
      <c r="Q150" s="322" t="str">
        <f t="shared" ca="1" si="7"/>
        <v>VENCIDA</v>
      </c>
      <c r="R150" s="179" t="s">
        <v>320</v>
      </c>
      <c r="S150" s="179" t="s">
        <v>42</v>
      </c>
      <c r="T150" s="392">
        <v>8</v>
      </c>
      <c r="U150" s="180"/>
      <c r="V150" s="179"/>
      <c r="W150" s="175" t="s">
        <v>51</v>
      </c>
      <c r="X150" s="281"/>
      <c r="Y150" s="391"/>
      <c r="Z150" s="179"/>
      <c r="AA150" s="175" t="s">
        <v>44</v>
      </c>
      <c r="AB150" s="180"/>
      <c r="AC150" s="181" t="s">
        <v>1409</v>
      </c>
      <c r="AD150" s="453">
        <f t="shared" si="8"/>
        <v>145</v>
      </c>
      <c r="AE150" s="196"/>
      <c r="AF150" s="196"/>
      <c r="AG150" s="196"/>
      <c r="AH150" s="196"/>
      <c r="AI150" s="196"/>
      <c r="AJ150" s="196"/>
      <c r="AK150" s="196"/>
      <c r="AL150" s="196"/>
      <c r="AM150" s="196"/>
      <c r="AN150" s="196"/>
      <c r="AO150" s="196"/>
      <c r="AP150" s="196"/>
      <c r="AQ150" s="196"/>
      <c r="AR150" s="196"/>
      <c r="AS150" s="196"/>
      <c r="AT150" s="196"/>
      <c r="AU150" s="196"/>
      <c r="AV150" s="196"/>
      <c r="AW150" s="196"/>
      <c r="AX150" s="196"/>
      <c r="AY150" s="196"/>
      <c r="AZ150" s="196"/>
      <c r="BA150" s="196"/>
      <c r="BB150" s="196"/>
      <c r="BC150" s="196"/>
      <c r="BD150" s="196"/>
      <c r="BE150" s="196"/>
      <c r="BF150" s="196"/>
      <c r="BG150" s="196"/>
      <c r="BH150" s="196"/>
      <c r="BI150" s="196"/>
      <c r="BJ150" s="196"/>
      <c r="BK150" s="196"/>
      <c r="BL150" s="196"/>
      <c r="BM150" s="196"/>
      <c r="BN150" s="196"/>
      <c r="BO150" s="196"/>
      <c r="BP150" s="196"/>
      <c r="BQ150" s="196"/>
      <c r="BR150" s="196"/>
      <c r="BS150" s="196"/>
      <c r="BT150" s="196"/>
      <c r="BU150" s="196"/>
      <c r="BV150" s="196"/>
      <c r="BW150" s="196"/>
      <c r="BX150" s="196"/>
      <c r="BY150" s="196"/>
      <c r="BZ150" s="196"/>
      <c r="CA150" s="196"/>
      <c r="CB150" s="196"/>
      <c r="CC150" s="196"/>
      <c r="CD150" s="196"/>
      <c r="CE150" s="196"/>
      <c r="CF150" s="196"/>
      <c r="CG150" s="196"/>
      <c r="CH150" s="196"/>
      <c r="CI150" s="196"/>
      <c r="CJ150" s="196"/>
      <c r="CK150" s="196"/>
      <c r="CL150" s="196"/>
      <c r="CM150" s="196"/>
      <c r="CN150" s="196"/>
      <c r="CO150" s="196"/>
      <c r="CP150" s="196"/>
      <c r="CQ150" s="196"/>
      <c r="CR150" s="196"/>
      <c r="CS150" s="196"/>
      <c r="CT150" s="196"/>
      <c r="CU150" s="196"/>
      <c r="CV150" s="196"/>
      <c r="CW150" s="196"/>
      <c r="CX150" s="196"/>
      <c r="CY150" s="196"/>
      <c r="CZ150" s="196"/>
      <c r="DA150" s="196"/>
      <c r="DB150" s="196"/>
      <c r="DC150" s="196"/>
      <c r="DD150" s="196"/>
      <c r="DE150" s="196"/>
      <c r="DF150" s="196"/>
      <c r="DG150" s="196"/>
      <c r="DH150" s="196"/>
      <c r="DI150" s="196"/>
      <c r="DJ150" s="196"/>
      <c r="DK150" s="196"/>
      <c r="DL150" s="196"/>
      <c r="DM150" s="196"/>
      <c r="DN150" s="196"/>
      <c r="DO150" s="196"/>
      <c r="DP150" s="196"/>
      <c r="DQ150" s="196"/>
      <c r="DR150" s="196"/>
      <c r="DS150" s="196"/>
      <c r="DT150" s="196"/>
      <c r="DU150" s="196"/>
      <c r="DV150" s="196"/>
      <c r="DW150" s="196"/>
      <c r="DX150" s="196"/>
      <c r="DY150" s="196"/>
      <c r="DZ150" s="196"/>
      <c r="EA150" s="196"/>
      <c r="EB150" s="196"/>
      <c r="EC150" s="196"/>
      <c r="ED150" s="196"/>
      <c r="EE150" s="196"/>
      <c r="EF150" s="196"/>
      <c r="EG150" s="196"/>
      <c r="EH150" s="196"/>
      <c r="EI150" s="196"/>
      <c r="EJ150" s="196"/>
      <c r="EK150" s="196"/>
      <c r="EL150" s="196"/>
      <c r="EM150" s="196"/>
      <c r="EN150" s="196"/>
      <c r="EO150" s="196"/>
      <c r="EP150" s="196"/>
      <c r="EQ150" s="196"/>
      <c r="ER150" s="196"/>
      <c r="ES150" s="196"/>
      <c r="ET150" s="196"/>
      <c r="EU150" s="196"/>
      <c r="EV150" s="196"/>
      <c r="EW150" s="196"/>
      <c r="EX150" s="196"/>
      <c r="EY150" s="196"/>
      <c r="EZ150" s="196"/>
      <c r="FA150" s="196"/>
      <c r="FB150" s="196"/>
      <c r="FC150" s="196"/>
      <c r="FD150" s="196"/>
      <c r="FE150" s="196"/>
      <c r="FF150" s="196"/>
      <c r="FG150" s="196"/>
      <c r="FH150" s="196"/>
      <c r="FI150" s="196"/>
      <c r="FJ150" s="196"/>
      <c r="FK150" s="196"/>
      <c r="FL150" s="196"/>
      <c r="FM150" s="196"/>
      <c r="FN150" s="196"/>
      <c r="FO150" s="196"/>
      <c r="FP150" s="196"/>
      <c r="FQ150" s="196"/>
      <c r="FR150" s="196"/>
      <c r="FS150" s="196"/>
      <c r="FT150" s="196"/>
      <c r="FU150" s="196"/>
      <c r="FV150" s="196"/>
      <c r="FW150" s="196"/>
      <c r="FX150" s="196"/>
      <c r="FY150" s="196"/>
      <c r="FZ150" s="196"/>
      <c r="GA150" s="196"/>
      <c r="GB150" s="196"/>
      <c r="GC150" s="196"/>
    </row>
    <row r="151" spans="1:185" s="197" customFormat="1" ht="178.5" customHeight="1" x14ac:dyDescent="0.25">
      <c r="A151" s="429" t="s">
        <v>32</v>
      </c>
      <c r="B151" s="434">
        <v>875</v>
      </c>
      <c r="C151" s="397">
        <v>44461</v>
      </c>
      <c r="D151" s="400" t="s">
        <v>33</v>
      </c>
      <c r="E151" s="179" t="s">
        <v>370</v>
      </c>
      <c r="F151" s="179" t="s">
        <v>339</v>
      </c>
      <c r="G151" s="179" t="s">
        <v>279</v>
      </c>
      <c r="H151" s="395" t="s">
        <v>1119</v>
      </c>
      <c r="I151" s="179" t="s">
        <v>56</v>
      </c>
      <c r="J151" s="179" t="s">
        <v>38</v>
      </c>
      <c r="K151" s="179"/>
      <c r="L151" s="175" t="s">
        <v>39</v>
      </c>
      <c r="M151" s="179" t="s">
        <v>319</v>
      </c>
      <c r="N151" s="397">
        <v>44743</v>
      </c>
      <c r="O151" s="397">
        <v>44985</v>
      </c>
      <c r="P151" s="452">
        <f t="shared" ca="1" si="6"/>
        <v>427</v>
      </c>
      <c r="Q151" s="322" t="str">
        <f t="shared" ca="1" si="7"/>
        <v>VENCIDA</v>
      </c>
      <c r="R151" s="179" t="s">
        <v>320</v>
      </c>
      <c r="S151" s="179" t="s">
        <v>42</v>
      </c>
      <c r="T151" s="392">
        <v>8</v>
      </c>
      <c r="U151" s="180"/>
      <c r="V151" s="179"/>
      <c r="W151" s="175" t="s">
        <v>51</v>
      </c>
      <c r="X151" s="281"/>
      <c r="Y151" s="391"/>
      <c r="Z151" s="179"/>
      <c r="AA151" s="175" t="s">
        <v>44</v>
      </c>
      <c r="AB151" s="180"/>
      <c r="AC151" s="181" t="s">
        <v>1409</v>
      </c>
      <c r="AD151" s="453">
        <f t="shared" si="8"/>
        <v>146</v>
      </c>
      <c r="AE151" s="196"/>
      <c r="AF151" s="196"/>
      <c r="AG151" s="196"/>
      <c r="AH151" s="196"/>
      <c r="AI151" s="196"/>
      <c r="AJ151" s="196"/>
      <c r="AK151" s="196"/>
      <c r="AL151" s="196"/>
      <c r="AM151" s="196"/>
      <c r="AN151" s="196"/>
      <c r="AO151" s="196"/>
      <c r="AP151" s="196"/>
      <c r="AQ151" s="196"/>
      <c r="AR151" s="196"/>
      <c r="AS151" s="196"/>
      <c r="AT151" s="196"/>
      <c r="AU151" s="196"/>
      <c r="AV151" s="196"/>
      <c r="AW151" s="196"/>
      <c r="AX151" s="196"/>
      <c r="AY151" s="196"/>
      <c r="AZ151" s="196"/>
      <c r="BA151" s="196"/>
      <c r="BB151" s="196"/>
      <c r="BC151" s="196"/>
      <c r="BD151" s="196"/>
      <c r="BE151" s="196"/>
      <c r="BF151" s="196"/>
      <c r="BG151" s="196"/>
      <c r="BH151" s="196"/>
      <c r="BI151" s="196"/>
      <c r="BJ151" s="196"/>
      <c r="BK151" s="196"/>
      <c r="BL151" s="196"/>
      <c r="BM151" s="196"/>
      <c r="BN151" s="196"/>
      <c r="BO151" s="196"/>
      <c r="BP151" s="196"/>
      <c r="BQ151" s="196"/>
      <c r="BR151" s="196"/>
      <c r="BS151" s="196"/>
      <c r="BT151" s="196"/>
      <c r="BU151" s="196"/>
      <c r="BV151" s="196"/>
      <c r="BW151" s="196"/>
      <c r="BX151" s="196"/>
      <c r="BY151" s="196"/>
      <c r="BZ151" s="196"/>
      <c r="CA151" s="196"/>
      <c r="CB151" s="196"/>
      <c r="CC151" s="196"/>
      <c r="CD151" s="196"/>
      <c r="CE151" s="196"/>
      <c r="CF151" s="196"/>
      <c r="CG151" s="196"/>
      <c r="CH151" s="196"/>
      <c r="CI151" s="196"/>
      <c r="CJ151" s="196"/>
      <c r="CK151" s="196"/>
      <c r="CL151" s="196"/>
      <c r="CM151" s="196"/>
      <c r="CN151" s="196"/>
      <c r="CO151" s="196"/>
      <c r="CP151" s="196"/>
      <c r="CQ151" s="196"/>
      <c r="CR151" s="196"/>
      <c r="CS151" s="196"/>
      <c r="CT151" s="196"/>
      <c r="CU151" s="196"/>
      <c r="CV151" s="196"/>
      <c r="CW151" s="196"/>
      <c r="CX151" s="196"/>
      <c r="CY151" s="196"/>
      <c r="CZ151" s="196"/>
      <c r="DA151" s="196"/>
      <c r="DB151" s="196"/>
      <c r="DC151" s="196"/>
      <c r="DD151" s="196"/>
      <c r="DE151" s="196"/>
      <c r="DF151" s="196"/>
      <c r="DG151" s="196"/>
      <c r="DH151" s="196"/>
      <c r="DI151" s="196"/>
      <c r="DJ151" s="196"/>
      <c r="DK151" s="196"/>
      <c r="DL151" s="196"/>
      <c r="DM151" s="196"/>
      <c r="DN151" s="196"/>
      <c r="DO151" s="196"/>
      <c r="DP151" s="196"/>
      <c r="DQ151" s="196"/>
      <c r="DR151" s="196"/>
      <c r="DS151" s="196"/>
      <c r="DT151" s="196"/>
      <c r="DU151" s="196"/>
      <c r="DV151" s="196"/>
      <c r="DW151" s="196"/>
      <c r="DX151" s="196"/>
      <c r="DY151" s="196"/>
      <c r="DZ151" s="196"/>
      <c r="EA151" s="196"/>
      <c r="EB151" s="196"/>
      <c r="EC151" s="196"/>
      <c r="ED151" s="196"/>
      <c r="EE151" s="196"/>
      <c r="EF151" s="196"/>
      <c r="EG151" s="196"/>
      <c r="EH151" s="196"/>
      <c r="EI151" s="196"/>
      <c r="EJ151" s="196"/>
      <c r="EK151" s="196"/>
      <c r="EL151" s="196"/>
      <c r="EM151" s="196"/>
      <c r="EN151" s="196"/>
      <c r="EO151" s="196"/>
      <c r="EP151" s="196"/>
      <c r="EQ151" s="196"/>
      <c r="ER151" s="196"/>
      <c r="ES151" s="196"/>
      <c r="ET151" s="196"/>
      <c r="EU151" s="196"/>
      <c r="EV151" s="196"/>
      <c r="EW151" s="196"/>
      <c r="EX151" s="196"/>
      <c r="EY151" s="196"/>
      <c r="EZ151" s="196"/>
      <c r="FA151" s="196"/>
      <c r="FB151" s="196"/>
      <c r="FC151" s="196"/>
      <c r="FD151" s="196"/>
      <c r="FE151" s="196"/>
      <c r="FF151" s="196"/>
      <c r="FG151" s="196"/>
      <c r="FH151" s="196"/>
      <c r="FI151" s="196"/>
      <c r="FJ151" s="196"/>
      <c r="FK151" s="196"/>
      <c r="FL151" s="196"/>
      <c r="FM151" s="196"/>
      <c r="FN151" s="196"/>
      <c r="FO151" s="196"/>
      <c r="FP151" s="196"/>
      <c r="FQ151" s="196"/>
      <c r="FR151" s="196"/>
      <c r="FS151" s="196"/>
      <c r="FT151" s="196"/>
      <c r="FU151" s="196"/>
      <c r="FV151" s="196"/>
      <c r="FW151" s="196"/>
      <c r="FX151" s="196"/>
      <c r="FY151" s="196"/>
      <c r="FZ151" s="196"/>
      <c r="GA151" s="196"/>
      <c r="GB151" s="196"/>
      <c r="GC151" s="196"/>
    </row>
    <row r="152" spans="1:185" s="197" customFormat="1" ht="178.5" customHeight="1" x14ac:dyDescent="0.25">
      <c r="A152" s="429" t="s">
        <v>32</v>
      </c>
      <c r="B152" s="434"/>
      <c r="C152" s="397">
        <v>44461</v>
      </c>
      <c r="D152" s="400" t="s">
        <v>33</v>
      </c>
      <c r="E152" s="179" t="s">
        <v>370</v>
      </c>
      <c r="F152" s="179" t="s">
        <v>339</v>
      </c>
      <c r="G152" s="179" t="s">
        <v>279</v>
      </c>
      <c r="H152" s="395" t="s">
        <v>1119</v>
      </c>
      <c r="I152" s="179" t="s">
        <v>56</v>
      </c>
      <c r="J152" s="179" t="s">
        <v>38</v>
      </c>
      <c r="K152" s="179"/>
      <c r="L152" s="175" t="s">
        <v>39</v>
      </c>
      <c r="M152" s="179" t="s">
        <v>333</v>
      </c>
      <c r="N152" s="397">
        <v>44743</v>
      </c>
      <c r="O152" s="397">
        <v>44985</v>
      </c>
      <c r="P152" s="452">
        <f t="shared" ca="1" si="6"/>
        <v>427</v>
      </c>
      <c r="Q152" s="322" t="str">
        <f t="shared" ca="1" si="7"/>
        <v>VENCIDA</v>
      </c>
      <c r="R152" s="179" t="s">
        <v>334</v>
      </c>
      <c r="S152" s="179" t="s">
        <v>42</v>
      </c>
      <c r="T152" s="392">
        <v>4</v>
      </c>
      <c r="U152" s="180"/>
      <c r="V152" s="179"/>
      <c r="W152" s="175" t="s">
        <v>51</v>
      </c>
      <c r="X152" s="281"/>
      <c r="Y152" s="391"/>
      <c r="Z152" s="179"/>
      <c r="AA152" s="175" t="s">
        <v>44</v>
      </c>
      <c r="AB152" s="180"/>
      <c r="AC152" s="181" t="s">
        <v>1409</v>
      </c>
      <c r="AD152" s="453">
        <f t="shared" si="8"/>
        <v>147</v>
      </c>
      <c r="AE152" s="196"/>
      <c r="AF152" s="196"/>
      <c r="AG152" s="196"/>
      <c r="AH152" s="196"/>
      <c r="AI152" s="196"/>
      <c r="AJ152" s="196"/>
      <c r="AK152" s="196"/>
      <c r="AL152" s="196"/>
      <c r="AM152" s="196"/>
      <c r="AN152" s="196"/>
      <c r="AO152" s="196"/>
      <c r="AP152" s="196"/>
      <c r="AQ152" s="196"/>
      <c r="AR152" s="196"/>
      <c r="AS152" s="196"/>
      <c r="AT152" s="196"/>
      <c r="AU152" s="196"/>
      <c r="AV152" s="196"/>
      <c r="AW152" s="196"/>
      <c r="AX152" s="196"/>
      <c r="AY152" s="196"/>
      <c r="AZ152" s="196"/>
      <c r="BA152" s="196"/>
      <c r="BB152" s="196"/>
      <c r="BC152" s="196"/>
      <c r="BD152" s="196"/>
      <c r="BE152" s="196"/>
      <c r="BF152" s="196"/>
      <c r="BG152" s="196"/>
      <c r="BH152" s="196"/>
      <c r="BI152" s="196"/>
      <c r="BJ152" s="196"/>
      <c r="BK152" s="196"/>
      <c r="BL152" s="196"/>
      <c r="BM152" s="196"/>
      <c r="BN152" s="196"/>
      <c r="BO152" s="196"/>
      <c r="BP152" s="196"/>
      <c r="BQ152" s="196"/>
      <c r="BR152" s="196"/>
      <c r="BS152" s="196"/>
      <c r="BT152" s="196"/>
      <c r="BU152" s="196"/>
      <c r="BV152" s="196"/>
      <c r="BW152" s="196"/>
      <c r="BX152" s="196"/>
      <c r="BY152" s="196"/>
      <c r="BZ152" s="196"/>
      <c r="CA152" s="196"/>
      <c r="CB152" s="196"/>
      <c r="CC152" s="196"/>
      <c r="CD152" s="196"/>
      <c r="CE152" s="196"/>
      <c r="CF152" s="196"/>
      <c r="CG152" s="196"/>
      <c r="CH152" s="196"/>
      <c r="CI152" s="196"/>
      <c r="CJ152" s="196"/>
      <c r="CK152" s="196"/>
      <c r="CL152" s="196"/>
      <c r="CM152" s="196"/>
      <c r="CN152" s="196"/>
      <c r="CO152" s="196"/>
      <c r="CP152" s="196"/>
      <c r="CQ152" s="196"/>
      <c r="CR152" s="196"/>
      <c r="CS152" s="196"/>
      <c r="CT152" s="196"/>
      <c r="CU152" s="196"/>
      <c r="CV152" s="196"/>
      <c r="CW152" s="196"/>
      <c r="CX152" s="196"/>
      <c r="CY152" s="196"/>
      <c r="CZ152" s="196"/>
      <c r="DA152" s="196"/>
      <c r="DB152" s="196"/>
      <c r="DC152" s="196"/>
      <c r="DD152" s="196"/>
      <c r="DE152" s="196"/>
      <c r="DF152" s="196"/>
      <c r="DG152" s="196"/>
      <c r="DH152" s="196"/>
      <c r="DI152" s="196"/>
      <c r="DJ152" s="196"/>
      <c r="DK152" s="196"/>
      <c r="DL152" s="196"/>
      <c r="DM152" s="196"/>
      <c r="DN152" s="196"/>
      <c r="DO152" s="196"/>
      <c r="DP152" s="196"/>
      <c r="DQ152" s="196"/>
      <c r="DR152" s="196"/>
      <c r="DS152" s="196"/>
      <c r="DT152" s="196"/>
      <c r="DU152" s="196"/>
      <c r="DV152" s="196"/>
      <c r="DW152" s="196"/>
      <c r="DX152" s="196"/>
      <c r="DY152" s="196"/>
      <c r="DZ152" s="196"/>
      <c r="EA152" s="196"/>
      <c r="EB152" s="196"/>
      <c r="EC152" s="196"/>
      <c r="ED152" s="196"/>
      <c r="EE152" s="196"/>
      <c r="EF152" s="196"/>
      <c r="EG152" s="196"/>
      <c r="EH152" s="196"/>
      <c r="EI152" s="196"/>
      <c r="EJ152" s="196"/>
      <c r="EK152" s="196"/>
      <c r="EL152" s="196"/>
      <c r="EM152" s="196"/>
      <c r="EN152" s="196"/>
      <c r="EO152" s="196"/>
      <c r="EP152" s="196"/>
      <c r="EQ152" s="196"/>
      <c r="ER152" s="196"/>
      <c r="ES152" s="196"/>
      <c r="ET152" s="196"/>
      <c r="EU152" s="196"/>
      <c r="EV152" s="196"/>
      <c r="EW152" s="196"/>
      <c r="EX152" s="196"/>
      <c r="EY152" s="196"/>
      <c r="EZ152" s="196"/>
      <c r="FA152" s="196"/>
      <c r="FB152" s="196"/>
      <c r="FC152" s="196"/>
      <c r="FD152" s="196"/>
      <c r="FE152" s="196"/>
      <c r="FF152" s="196"/>
      <c r="FG152" s="196"/>
      <c r="FH152" s="196"/>
      <c r="FI152" s="196"/>
      <c r="FJ152" s="196"/>
      <c r="FK152" s="196"/>
      <c r="FL152" s="196"/>
      <c r="FM152" s="196"/>
      <c r="FN152" s="196"/>
      <c r="FO152" s="196"/>
      <c r="FP152" s="196"/>
      <c r="FQ152" s="196"/>
      <c r="FR152" s="196"/>
      <c r="FS152" s="196"/>
      <c r="FT152" s="196"/>
      <c r="FU152" s="196"/>
      <c r="FV152" s="196"/>
      <c r="FW152" s="196"/>
      <c r="FX152" s="196"/>
      <c r="FY152" s="196"/>
      <c r="FZ152" s="196"/>
      <c r="GA152" s="196"/>
      <c r="GB152" s="196"/>
      <c r="GC152" s="196"/>
    </row>
    <row r="153" spans="1:185" s="197" customFormat="1" ht="178.5" customHeight="1" x14ac:dyDescent="0.25">
      <c r="A153" s="429" t="s">
        <v>32</v>
      </c>
      <c r="B153" s="434">
        <v>876</v>
      </c>
      <c r="C153" s="397">
        <v>44461</v>
      </c>
      <c r="D153" s="400" t="s">
        <v>106</v>
      </c>
      <c r="E153" s="179" t="s">
        <v>371</v>
      </c>
      <c r="F153" s="179"/>
      <c r="G153" s="179" t="s">
        <v>279</v>
      </c>
      <c r="H153" s="395" t="s">
        <v>1119</v>
      </c>
      <c r="I153" s="179" t="s">
        <v>56</v>
      </c>
      <c r="J153" s="179" t="s">
        <v>38</v>
      </c>
      <c r="K153" s="179"/>
      <c r="L153" s="175" t="s">
        <v>109</v>
      </c>
      <c r="M153" s="179" t="s">
        <v>319</v>
      </c>
      <c r="N153" s="397">
        <v>44743</v>
      </c>
      <c r="O153" s="397">
        <v>44985</v>
      </c>
      <c r="P153" s="452">
        <f t="shared" ca="1" si="6"/>
        <v>427</v>
      </c>
      <c r="Q153" s="322" t="str">
        <f t="shared" ca="1" si="7"/>
        <v>VENCIDA</v>
      </c>
      <c r="R153" s="179" t="s">
        <v>320</v>
      </c>
      <c r="S153" s="179" t="s">
        <v>42</v>
      </c>
      <c r="T153" s="392">
        <v>8</v>
      </c>
      <c r="U153" s="180"/>
      <c r="V153" s="179"/>
      <c r="W153" s="175" t="s">
        <v>51</v>
      </c>
      <c r="X153" s="281"/>
      <c r="Y153" s="391"/>
      <c r="Z153" s="179"/>
      <c r="AA153" s="175" t="s">
        <v>44</v>
      </c>
      <c r="AB153" s="180"/>
      <c r="AC153" s="181" t="s">
        <v>1409</v>
      </c>
      <c r="AD153" s="453">
        <f t="shared" si="8"/>
        <v>148</v>
      </c>
      <c r="AE153" s="196"/>
      <c r="AF153" s="196"/>
      <c r="AG153" s="196"/>
      <c r="AH153" s="196"/>
      <c r="AI153" s="196"/>
      <c r="AJ153" s="196"/>
      <c r="AK153" s="196"/>
      <c r="AL153" s="196"/>
      <c r="AM153" s="196"/>
      <c r="AN153" s="196"/>
      <c r="AO153" s="196"/>
      <c r="AP153" s="196"/>
      <c r="AQ153" s="196"/>
      <c r="AR153" s="196"/>
      <c r="AS153" s="196"/>
      <c r="AT153" s="196"/>
      <c r="AU153" s="196"/>
      <c r="AV153" s="196"/>
      <c r="AW153" s="196"/>
      <c r="AX153" s="196"/>
      <c r="AY153" s="196"/>
      <c r="AZ153" s="196"/>
      <c r="BA153" s="196"/>
      <c r="BB153" s="196"/>
      <c r="BC153" s="196"/>
      <c r="BD153" s="196"/>
      <c r="BE153" s="196"/>
      <c r="BF153" s="196"/>
      <c r="BG153" s="196"/>
      <c r="BH153" s="196"/>
      <c r="BI153" s="196"/>
      <c r="BJ153" s="196"/>
      <c r="BK153" s="196"/>
      <c r="BL153" s="196"/>
      <c r="BM153" s="196"/>
      <c r="BN153" s="196"/>
      <c r="BO153" s="196"/>
      <c r="BP153" s="196"/>
      <c r="BQ153" s="196"/>
      <c r="BR153" s="196"/>
      <c r="BS153" s="196"/>
      <c r="BT153" s="196"/>
      <c r="BU153" s="196"/>
      <c r="BV153" s="196"/>
      <c r="BW153" s="196"/>
      <c r="BX153" s="196"/>
      <c r="BY153" s="196"/>
      <c r="BZ153" s="196"/>
      <c r="CA153" s="196"/>
      <c r="CB153" s="196"/>
      <c r="CC153" s="196"/>
      <c r="CD153" s="196"/>
      <c r="CE153" s="196"/>
      <c r="CF153" s="196"/>
      <c r="CG153" s="196"/>
      <c r="CH153" s="196"/>
      <c r="CI153" s="196"/>
      <c r="CJ153" s="196"/>
      <c r="CK153" s="196"/>
      <c r="CL153" s="196"/>
      <c r="CM153" s="196"/>
      <c r="CN153" s="196"/>
      <c r="CO153" s="196"/>
      <c r="CP153" s="196"/>
      <c r="CQ153" s="196"/>
      <c r="CR153" s="196"/>
      <c r="CS153" s="196"/>
      <c r="CT153" s="196"/>
      <c r="CU153" s="196"/>
      <c r="CV153" s="196"/>
      <c r="CW153" s="196"/>
      <c r="CX153" s="196"/>
      <c r="CY153" s="196"/>
      <c r="CZ153" s="196"/>
      <c r="DA153" s="196"/>
      <c r="DB153" s="196"/>
      <c r="DC153" s="196"/>
      <c r="DD153" s="196"/>
      <c r="DE153" s="196"/>
      <c r="DF153" s="196"/>
      <c r="DG153" s="196"/>
      <c r="DH153" s="196"/>
      <c r="DI153" s="196"/>
      <c r="DJ153" s="196"/>
      <c r="DK153" s="196"/>
      <c r="DL153" s="196"/>
      <c r="DM153" s="196"/>
      <c r="DN153" s="196"/>
      <c r="DO153" s="196"/>
      <c r="DP153" s="196"/>
      <c r="DQ153" s="196"/>
      <c r="DR153" s="196"/>
      <c r="DS153" s="196"/>
      <c r="DT153" s="196"/>
      <c r="DU153" s="196"/>
      <c r="DV153" s="196"/>
      <c r="DW153" s="196"/>
      <c r="DX153" s="196"/>
      <c r="DY153" s="196"/>
      <c r="DZ153" s="196"/>
      <c r="EA153" s="196"/>
      <c r="EB153" s="196"/>
      <c r="EC153" s="196"/>
      <c r="ED153" s="196"/>
      <c r="EE153" s="196"/>
      <c r="EF153" s="196"/>
      <c r="EG153" s="196"/>
      <c r="EH153" s="196"/>
      <c r="EI153" s="196"/>
      <c r="EJ153" s="196"/>
      <c r="EK153" s="196"/>
      <c r="EL153" s="196"/>
      <c r="EM153" s="196"/>
      <c r="EN153" s="196"/>
      <c r="EO153" s="196"/>
      <c r="EP153" s="196"/>
      <c r="EQ153" s="196"/>
      <c r="ER153" s="196"/>
      <c r="ES153" s="196"/>
      <c r="ET153" s="196"/>
      <c r="EU153" s="196"/>
      <c r="EV153" s="196"/>
      <c r="EW153" s="196"/>
      <c r="EX153" s="196"/>
      <c r="EY153" s="196"/>
      <c r="EZ153" s="196"/>
      <c r="FA153" s="196"/>
      <c r="FB153" s="196"/>
      <c r="FC153" s="196"/>
      <c r="FD153" s="196"/>
      <c r="FE153" s="196"/>
      <c r="FF153" s="196"/>
      <c r="FG153" s="196"/>
      <c r="FH153" s="196"/>
      <c r="FI153" s="196"/>
      <c r="FJ153" s="196"/>
      <c r="FK153" s="196"/>
      <c r="FL153" s="196"/>
      <c r="FM153" s="196"/>
      <c r="FN153" s="196"/>
      <c r="FO153" s="196"/>
      <c r="FP153" s="196"/>
      <c r="FQ153" s="196"/>
      <c r="FR153" s="196"/>
      <c r="FS153" s="196"/>
      <c r="FT153" s="196"/>
      <c r="FU153" s="196"/>
      <c r="FV153" s="196"/>
      <c r="FW153" s="196"/>
      <c r="FX153" s="196"/>
      <c r="FY153" s="196"/>
      <c r="FZ153" s="196"/>
      <c r="GA153" s="196"/>
      <c r="GB153" s="196"/>
      <c r="GC153" s="196"/>
    </row>
    <row r="154" spans="1:185" s="197" customFormat="1" ht="178.5" customHeight="1" x14ac:dyDescent="0.25">
      <c r="A154" s="429" t="s">
        <v>32</v>
      </c>
      <c r="B154" s="434"/>
      <c r="C154" s="397">
        <v>44461</v>
      </c>
      <c r="D154" s="400" t="s">
        <v>106</v>
      </c>
      <c r="E154" s="179" t="s">
        <v>371</v>
      </c>
      <c r="F154" s="179"/>
      <c r="G154" s="179" t="s">
        <v>279</v>
      </c>
      <c r="H154" s="395" t="s">
        <v>1119</v>
      </c>
      <c r="I154" s="179" t="s">
        <v>56</v>
      </c>
      <c r="J154" s="179" t="s">
        <v>38</v>
      </c>
      <c r="K154" s="179"/>
      <c r="L154" s="175" t="s">
        <v>109</v>
      </c>
      <c r="M154" s="179" t="s">
        <v>321</v>
      </c>
      <c r="N154" s="397">
        <v>44743</v>
      </c>
      <c r="O154" s="397">
        <v>44985</v>
      </c>
      <c r="P154" s="452">
        <f t="shared" ca="1" si="6"/>
        <v>427</v>
      </c>
      <c r="Q154" s="322" t="str">
        <f t="shared" ca="1" si="7"/>
        <v>VENCIDA</v>
      </c>
      <c r="R154" s="179" t="s">
        <v>322</v>
      </c>
      <c r="S154" s="179" t="s">
        <v>74</v>
      </c>
      <c r="T154" s="392">
        <v>1</v>
      </c>
      <c r="U154" s="180"/>
      <c r="V154" s="179"/>
      <c r="W154" s="175" t="s">
        <v>51</v>
      </c>
      <c r="X154" s="281"/>
      <c r="Y154" s="391"/>
      <c r="Z154" s="179"/>
      <c r="AA154" s="175" t="s">
        <v>44</v>
      </c>
      <c r="AB154" s="180"/>
      <c r="AC154" s="181" t="s">
        <v>1409</v>
      </c>
      <c r="AD154" s="453">
        <f t="shared" si="8"/>
        <v>149</v>
      </c>
      <c r="AE154" s="196"/>
      <c r="AF154" s="196"/>
      <c r="AG154" s="196"/>
      <c r="AH154" s="196"/>
      <c r="AI154" s="196"/>
      <c r="AJ154" s="196"/>
      <c r="AK154" s="196"/>
      <c r="AL154" s="196"/>
      <c r="AM154" s="196"/>
      <c r="AN154" s="196"/>
      <c r="AO154" s="196"/>
      <c r="AP154" s="196"/>
      <c r="AQ154" s="196"/>
      <c r="AR154" s="196"/>
      <c r="AS154" s="196"/>
      <c r="AT154" s="196"/>
      <c r="AU154" s="196"/>
      <c r="AV154" s="196"/>
      <c r="AW154" s="196"/>
      <c r="AX154" s="196"/>
      <c r="AY154" s="196"/>
      <c r="AZ154" s="196"/>
      <c r="BA154" s="196"/>
      <c r="BB154" s="196"/>
      <c r="BC154" s="196"/>
      <c r="BD154" s="196"/>
      <c r="BE154" s="196"/>
      <c r="BF154" s="196"/>
      <c r="BG154" s="196"/>
      <c r="BH154" s="196"/>
      <c r="BI154" s="196"/>
      <c r="BJ154" s="196"/>
      <c r="BK154" s="196"/>
      <c r="BL154" s="196"/>
      <c r="BM154" s="196"/>
      <c r="BN154" s="196"/>
      <c r="BO154" s="196"/>
      <c r="BP154" s="196"/>
      <c r="BQ154" s="196"/>
      <c r="BR154" s="196"/>
      <c r="BS154" s="196"/>
      <c r="BT154" s="196"/>
      <c r="BU154" s="196"/>
      <c r="BV154" s="196"/>
      <c r="BW154" s="196"/>
      <c r="BX154" s="196"/>
      <c r="BY154" s="196"/>
      <c r="BZ154" s="196"/>
      <c r="CA154" s="196"/>
      <c r="CB154" s="196"/>
      <c r="CC154" s="196"/>
      <c r="CD154" s="196"/>
      <c r="CE154" s="196"/>
      <c r="CF154" s="196"/>
      <c r="CG154" s="196"/>
      <c r="CH154" s="196"/>
      <c r="CI154" s="196"/>
      <c r="CJ154" s="196"/>
      <c r="CK154" s="196"/>
      <c r="CL154" s="196"/>
      <c r="CM154" s="196"/>
      <c r="CN154" s="196"/>
      <c r="CO154" s="196"/>
      <c r="CP154" s="196"/>
      <c r="CQ154" s="196"/>
      <c r="CR154" s="196"/>
      <c r="CS154" s="196"/>
      <c r="CT154" s="196"/>
      <c r="CU154" s="196"/>
      <c r="CV154" s="196"/>
      <c r="CW154" s="196"/>
      <c r="CX154" s="196"/>
      <c r="CY154" s="196"/>
      <c r="CZ154" s="196"/>
      <c r="DA154" s="196"/>
      <c r="DB154" s="196"/>
      <c r="DC154" s="196"/>
      <c r="DD154" s="196"/>
      <c r="DE154" s="196"/>
      <c r="DF154" s="196"/>
      <c r="DG154" s="196"/>
      <c r="DH154" s="196"/>
      <c r="DI154" s="196"/>
      <c r="DJ154" s="196"/>
      <c r="DK154" s="196"/>
      <c r="DL154" s="196"/>
      <c r="DM154" s="196"/>
      <c r="DN154" s="196"/>
      <c r="DO154" s="196"/>
      <c r="DP154" s="196"/>
      <c r="DQ154" s="196"/>
      <c r="DR154" s="196"/>
      <c r="DS154" s="196"/>
      <c r="DT154" s="196"/>
      <c r="DU154" s="196"/>
      <c r="DV154" s="196"/>
      <c r="DW154" s="196"/>
      <c r="DX154" s="196"/>
      <c r="DY154" s="196"/>
      <c r="DZ154" s="196"/>
      <c r="EA154" s="196"/>
      <c r="EB154" s="196"/>
      <c r="EC154" s="196"/>
      <c r="ED154" s="196"/>
      <c r="EE154" s="196"/>
      <c r="EF154" s="196"/>
      <c r="EG154" s="196"/>
      <c r="EH154" s="196"/>
      <c r="EI154" s="196"/>
      <c r="EJ154" s="196"/>
      <c r="EK154" s="196"/>
      <c r="EL154" s="196"/>
      <c r="EM154" s="196"/>
      <c r="EN154" s="196"/>
      <c r="EO154" s="196"/>
      <c r="EP154" s="196"/>
      <c r="EQ154" s="196"/>
      <c r="ER154" s="196"/>
      <c r="ES154" s="196"/>
      <c r="ET154" s="196"/>
      <c r="EU154" s="196"/>
      <c r="EV154" s="196"/>
      <c r="EW154" s="196"/>
      <c r="EX154" s="196"/>
      <c r="EY154" s="196"/>
      <c r="EZ154" s="196"/>
      <c r="FA154" s="196"/>
      <c r="FB154" s="196"/>
      <c r="FC154" s="196"/>
      <c r="FD154" s="196"/>
      <c r="FE154" s="196"/>
      <c r="FF154" s="196"/>
      <c r="FG154" s="196"/>
      <c r="FH154" s="196"/>
      <c r="FI154" s="196"/>
      <c r="FJ154" s="196"/>
      <c r="FK154" s="196"/>
      <c r="FL154" s="196"/>
      <c r="FM154" s="196"/>
      <c r="FN154" s="196"/>
      <c r="FO154" s="196"/>
      <c r="FP154" s="196"/>
      <c r="FQ154" s="196"/>
      <c r="FR154" s="196"/>
      <c r="FS154" s="196"/>
      <c r="FT154" s="196"/>
      <c r="FU154" s="196"/>
      <c r="FV154" s="196"/>
      <c r="FW154" s="196"/>
      <c r="FX154" s="196"/>
      <c r="FY154" s="196"/>
      <c r="FZ154" s="196"/>
      <c r="GA154" s="196"/>
      <c r="GB154" s="196"/>
      <c r="GC154" s="196"/>
    </row>
    <row r="155" spans="1:185" s="197" customFormat="1" ht="178.5" customHeight="1" x14ac:dyDescent="0.25">
      <c r="A155" s="429" t="s">
        <v>32</v>
      </c>
      <c r="B155" s="434">
        <v>877</v>
      </c>
      <c r="C155" s="397">
        <v>44461</v>
      </c>
      <c r="D155" s="400" t="s">
        <v>106</v>
      </c>
      <c r="E155" s="179" t="s">
        <v>372</v>
      </c>
      <c r="F155" s="179"/>
      <c r="G155" s="179" t="s">
        <v>279</v>
      </c>
      <c r="H155" s="395" t="s">
        <v>1119</v>
      </c>
      <c r="I155" s="179" t="s">
        <v>56</v>
      </c>
      <c r="J155" s="179" t="s">
        <v>38</v>
      </c>
      <c r="K155" s="179"/>
      <c r="L155" s="175" t="s">
        <v>109</v>
      </c>
      <c r="M155" s="179" t="s">
        <v>373</v>
      </c>
      <c r="N155" s="397">
        <v>44743</v>
      </c>
      <c r="O155" s="397">
        <v>44895</v>
      </c>
      <c r="P155" s="452">
        <f t="shared" ca="1" si="6"/>
        <v>517</v>
      </c>
      <c r="Q155" s="322" t="str">
        <f t="shared" ca="1" si="7"/>
        <v>VENCIDA</v>
      </c>
      <c r="R155" s="179" t="s">
        <v>344</v>
      </c>
      <c r="S155" s="179" t="s">
        <v>42</v>
      </c>
      <c r="T155" s="392">
        <v>2</v>
      </c>
      <c r="U155" s="180"/>
      <c r="V155" s="179"/>
      <c r="W155" s="175" t="s">
        <v>51</v>
      </c>
      <c r="X155" s="281"/>
      <c r="Y155" s="391"/>
      <c r="Z155" s="179"/>
      <c r="AA155" s="175" t="s">
        <v>44</v>
      </c>
      <c r="AB155" s="180"/>
      <c r="AC155" s="181" t="s">
        <v>1170</v>
      </c>
      <c r="AD155" s="453">
        <f t="shared" si="8"/>
        <v>150</v>
      </c>
      <c r="AE155" s="196"/>
      <c r="AF155" s="196"/>
      <c r="AG155" s="196"/>
      <c r="AH155" s="196"/>
      <c r="AI155" s="196"/>
      <c r="AJ155" s="196"/>
      <c r="AK155" s="196"/>
      <c r="AL155" s="196"/>
      <c r="AM155" s="196"/>
      <c r="AN155" s="196"/>
      <c r="AO155" s="196"/>
      <c r="AP155" s="196"/>
      <c r="AQ155" s="196"/>
      <c r="AR155" s="196"/>
      <c r="AS155" s="196"/>
      <c r="AT155" s="196"/>
      <c r="AU155" s="196"/>
      <c r="AV155" s="196"/>
      <c r="AW155" s="196"/>
      <c r="AX155" s="196"/>
      <c r="AY155" s="196"/>
      <c r="AZ155" s="196"/>
      <c r="BA155" s="196"/>
      <c r="BB155" s="196"/>
      <c r="BC155" s="196"/>
      <c r="BD155" s="196"/>
      <c r="BE155" s="196"/>
      <c r="BF155" s="196"/>
      <c r="BG155" s="196"/>
      <c r="BH155" s="196"/>
      <c r="BI155" s="196"/>
      <c r="BJ155" s="196"/>
      <c r="BK155" s="196"/>
      <c r="BL155" s="196"/>
      <c r="BM155" s="196"/>
      <c r="BN155" s="196"/>
      <c r="BO155" s="196"/>
      <c r="BP155" s="196"/>
      <c r="BQ155" s="196"/>
      <c r="BR155" s="196"/>
      <c r="BS155" s="196"/>
      <c r="BT155" s="196"/>
      <c r="BU155" s="196"/>
      <c r="BV155" s="196"/>
      <c r="BW155" s="196"/>
      <c r="BX155" s="196"/>
      <c r="BY155" s="196"/>
      <c r="BZ155" s="196"/>
      <c r="CA155" s="196"/>
      <c r="CB155" s="196"/>
      <c r="CC155" s="196"/>
      <c r="CD155" s="196"/>
      <c r="CE155" s="196"/>
      <c r="CF155" s="196"/>
      <c r="CG155" s="196"/>
      <c r="CH155" s="196"/>
      <c r="CI155" s="196"/>
      <c r="CJ155" s="196"/>
      <c r="CK155" s="196"/>
      <c r="CL155" s="196"/>
      <c r="CM155" s="196"/>
      <c r="CN155" s="196"/>
      <c r="CO155" s="196"/>
      <c r="CP155" s="196"/>
      <c r="CQ155" s="196"/>
      <c r="CR155" s="196"/>
      <c r="CS155" s="196"/>
      <c r="CT155" s="196"/>
      <c r="CU155" s="196"/>
      <c r="CV155" s="196"/>
      <c r="CW155" s="196"/>
      <c r="CX155" s="196"/>
      <c r="CY155" s="196"/>
      <c r="CZ155" s="196"/>
      <c r="DA155" s="196"/>
      <c r="DB155" s="196"/>
      <c r="DC155" s="196"/>
      <c r="DD155" s="196"/>
      <c r="DE155" s="196"/>
      <c r="DF155" s="196"/>
      <c r="DG155" s="196"/>
      <c r="DH155" s="196"/>
      <c r="DI155" s="196"/>
      <c r="DJ155" s="196"/>
      <c r="DK155" s="196"/>
      <c r="DL155" s="196"/>
      <c r="DM155" s="196"/>
      <c r="DN155" s="196"/>
      <c r="DO155" s="196"/>
      <c r="DP155" s="196"/>
      <c r="DQ155" s="196"/>
      <c r="DR155" s="196"/>
      <c r="DS155" s="196"/>
      <c r="DT155" s="196"/>
      <c r="DU155" s="196"/>
      <c r="DV155" s="196"/>
      <c r="DW155" s="196"/>
      <c r="DX155" s="196"/>
      <c r="DY155" s="196"/>
      <c r="DZ155" s="196"/>
      <c r="EA155" s="196"/>
      <c r="EB155" s="196"/>
      <c r="EC155" s="196"/>
      <c r="ED155" s="196"/>
      <c r="EE155" s="196"/>
      <c r="EF155" s="196"/>
      <c r="EG155" s="196"/>
      <c r="EH155" s="196"/>
      <c r="EI155" s="196"/>
      <c r="EJ155" s="196"/>
      <c r="EK155" s="196"/>
      <c r="EL155" s="196"/>
      <c r="EM155" s="196"/>
      <c r="EN155" s="196"/>
      <c r="EO155" s="196"/>
      <c r="EP155" s="196"/>
      <c r="EQ155" s="196"/>
      <c r="ER155" s="196"/>
      <c r="ES155" s="196"/>
      <c r="ET155" s="196"/>
      <c r="EU155" s="196"/>
      <c r="EV155" s="196"/>
      <c r="EW155" s="196"/>
      <c r="EX155" s="196"/>
      <c r="EY155" s="196"/>
      <c r="EZ155" s="196"/>
      <c r="FA155" s="196"/>
      <c r="FB155" s="196"/>
      <c r="FC155" s="196"/>
      <c r="FD155" s="196"/>
      <c r="FE155" s="196"/>
      <c r="FF155" s="196"/>
      <c r="FG155" s="196"/>
      <c r="FH155" s="196"/>
      <c r="FI155" s="196"/>
      <c r="FJ155" s="196"/>
      <c r="FK155" s="196"/>
      <c r="FL155" s="196"/>
      <c r="FM155" s="196"/>
      <c r="FN155" s="196"/>
      <c r="FO155" s="196"/>
      <c r="FP155" s="196"/>
      <c r="FQ155" s="196"/>
      <c r="FR155" s="196"/>
      <c r="FS155" s="196"/>
      <c r="FT155" s="196"/>
      <c r="FU155" s="196"/>
      <c r="FV155" s="196"/>
      <c r="FW155" s="196"/>
      <c r="FX155" s="196"/>
      <c r="FY155" s="196"/>
      <c r="FZ155" s="196"/>
      <c r="GA155" s="196"/>
      <c r="GB155" s="196"/>
      <c r="GC155" s="196"/>
    </row>
    <row r="156" spans="1:185" s="197" customFormat="1" ht="178.5" customHeight="1" x14ac:dyDescent="0.25">
      <c r="A156" s="429" t="s">
        <v>32</v>
      </c>
      <c r="B156" s="434"/>
      <c r="C156" s="397">
        <v>44461</v>
      </c>
      <c r="D156" s="400" t="s">
        <v>106</v>
      </c>
      <c r="E156" s="179" t="s">
        <v>372</v>
      </c>
      <c r="F156" s="179"/>
      <c r="G156" s="179" t="s">
        <v>279</v>
      </c>
      <c r="H156" s="395" t="s">
        <v>1119</v>
      </c>
      <c r="I156" s="179" t="s">
        <v>56</v>
      </c>
      <c r="J156" s="179" t="s">
        <v>38</v>
      </c>
      <c r="K156" s="179"/>
      <c r="L156" s="175" t="s">
        <v>109</v>
      </c>
      <c r="M156" s="179" t="s">
        <v>319</v>
      </c>
      <c r="N156" s="397">
        <v>44743</v>
      </c>
      <c r="O156" s="397">
        <v>44985</v>
      </c>
      <c r="P156" s="452">
        <f t="shared" ca="1" si="6"/>
        <v>427</v>
      </c>
      <c r="Q156" s="322" t="str">
        <f t="shared" ca="1" si="7"/>
        <v>VENCIDA</v>
      </c>
      <c r="R156" s="179" t="s">
        <v>320</v>
      </c>
      <c r="S156" s="179" t="s">
        <v>42</v>
      </c>
      <c r="T156" s="392">
        <v>8</v>
      </c>
      <c r="U156" s="180"/>
      <c r="V156" s="179"/>
      <c r="W156" s="175" t="s">
        <v>51</v>
      </c>
      <c r="X156" s="281"/>
      <c r="Y156" s="391"/>
      <c r="Z156" s="179"/>
      <c r="AA156" s="175" t="s">
        <v>44</v>
      </c>
      <c r="AB156" s="180"/>
      <c r="AC156" s="181" t="s">
        <v>1409</v>
      </c>
      <c r="AD156" s="453">
        <f t="shared" si="8"/>
        <v>151</v>
      </c>
      <c r="AE156" s="196"/>
      <c r="AF156" s="196"/>
      <c r="AG156" s="196"/>
      <c r="AH156" s="196"/>
      <c r="AI156" s="196"/>
      <c r="AJ156" s="196"/>
      <c r="AK156" s="196"/>
      <c r="AL156" s="196"/>
      <c r="AM156" s="196"/>
      <c r="AN156" s="196"/>
      <c r="AO156" s="196"/>
      <c r="AP156" s="196"/>
      <c r="AQ156" s="196"/>
      <c r="AR156" s="196"/>
      <c r="AS156" s="196"/>
      <c r="AT156" s="196"/>
      <c r="AU156" s="196"/>
      <c r="AV156" s="196"/>
      <c r="AW156" s="196"/>
      <c r="AX156" s="196"/>
      <c r="AY156" s="196"/>
      <c r="AZ156" s="196"/>
      <c r="BA156" s="196"/>
      <c r="BB156" s="196"/>
      <c r="BC156" s="196"/>
      <c r="BD156" s="196"/>
      <c r="BE156" s="196"/>
      <c r="BF156" s="196"/>
      <c r="BG156" s="196"/>
      <c r="BH156" s="196"/>
      <c r="BI156" s="196"/>
      <c r="BJ156" s="196"/>
      <c r="BK156" s="196"/>
      <c r="BL156" s="196"/>
      <c r="BM156" s="196"/>
      <c r="BN156" s="196"/>
      <c r="BO156" s="196"/>
      <c r="BP156" s="196"/>
      <c r="BQ156" s="196"/>
      <c r="BR156" s="196"/>
      <c r="BS156" s="196"/>
      <c r="BT156" s="196"/>
      <c r="BU156" s="196"/>
      <c r="BV156" s="196"/>
      <c r="BW156" s="196"/>
      <c r="BX156" s="196"/>
      <c r="BY156" s="196"/>
      <c r="BZ156" s="196"/>
      <c r="CA156" s="196"/>
      <c r="CB156" s="196"/>
      <c r="CC156" s="196"/>
      <c r="CD156" s="196"/>
      <c r="CE156" s="196"/>
      <c r="CF156" s="196"/>
      <c r="CG156" s="196"/>
      <c r="CH156" s="196"/>
      <c r="CI156" s="196"/>
      <c r="CJ156" s="196"/>
      <c r="CK156" s="196"/>
      <c r="CL156" s="196"/>
      <c r="CM156" s="196"/>
      <c r="CN156" s="196"/>
      <c r="CO156" s="196"/>
      <c r="CP156" s="196"/>
      <c r="CQ156" s="196"/>
      <c r="CR156" s="196"/>
      <c r="CS156" s="196"/>
      <c r="CT156" s="196"/>
      <c r="CU156" s="196"/>
      <c r="CV156" s="196"/>
      <c r="CW156" s="196"/>
      <c r="CX156" s="196"/>
      <c r="CY156" s="196"/>
      <c r="CZ156" s="196"/>
      <c r="DA156" s="196"/>
      <c r="DB156" s="196"/>
      <c r="DC156" s="196"/>
      <c r="DD156" s="196"/>
      <c r="DE156" s="196"/>
      <c r="DF156" s="196"/>
      <c r="DG156" s="196"/>
      <c r="DH156" s="196"/>
      <c r="DI156" s="196"/>
      <c r="DJ156" s="196"/>
      <c r="DK156" s="196"/>
      <c r="DL156" s="196"/>
      <c r="DM156" s="196"/>
      <c r="DN156" s="196"/>
      <c r="DO156" s="196"/>
      <c r="DP156" s="196"/>
      <c r="DQ156" s="196"/>
      <c r="DR156" s="196"/>
      <c r="DS156" s="196"/>
      <c r="DT156" s="196"/>
      <c r="DU156" s="196"/>
      <c r="DV156" s="196"/>
      <c r="DW156" s="196"/>
      <c r="DX156" s="196"/>
      <c r="DY156" s="196"/>
      <c r="DZ156" s="196"/>
      <c r="EA156" s="196"/>
      <c r="EB156" s="196"/>
      <c r="EC156" s="196"/>
      <c r="ED156" s="196"/>
      <c r="EE156" s="196"/>
      <c r="EF156" s="196"/>
      <c r="EG156" s="196"/>
      <c r="EH156" s="196"/>
      <c r="EI156" s="196"/>
      <c r="EJ156" s="196"/>
      <c r="EK156" s="196"/>
      <c r="EL156" s="196"/>
      <c r="EM156" s="196"/>
      <c r="EN156" s="196"/>
      <c r="EO156" s="196"/>
      <c r="EP156" s="196"/>
      <c r="EQ156" s="196"/>
      <c r="ER156" s="196"/>
      <c r="ES156" s="196"/>
      <c r="ET156" s="196"/>
      <c r="EU156" s="196"/>
      <c r="EV156" s="196"/>
      <c r="EW156" s="196"/>
      <c r="EX156" s="196"/>
      <c r="EY156" s="196"/>
      <c r="EZ156" s="196"/>
      <c r="FA156" s="196"/>
      <c r="FB156" s="196"/>
      <c r="FC156" s="196"/>
      <c r="FD156" s="196"/>
      <c r="FE156" s="196"/>
      <c r="FF156" s="196"/>
      <c r="FG156" s="196"/>
      <c r="FH156" s="196"/>
      <c r="FI156" s="196"/>
      <c r="FJ156" s="196"/>
      <c r="FK156" s="196"/>
      <c r="FL156" s="196"/>
      <c r="FM156" s="196"/>
      <c r="FN156" s="196"/>
      <c r="FO156" s="196"/>
      <c r="FP156" s="196"/>
      <c r="FQ156" s="196"/>
      <c r="FR156" s="196"/>
      <c r="FS156" s="196"/>
      <c r="FT156" s="196"/>
      <c r="FU156" s="196"/>
      <c r="FV156" s="196"/>
      <c r="FW156" s="196"/>
      <c r="FX156" s="196"/>
      <c r="FY156" s="196"/>
      <c r="FZ156" s="196"/>
      <c r="GA156" s="196"/>
      <c r="GB156" s="196"/>
      <c r="GC156" s="196"/>
    </row>
    <row r="157" spans="1:185" s="197" customFormat="1" ht="178.5" customHeight="1" x14ac:dyDescent="0.25">
      <c r="A157" s="429" t="s">
        <v>32</v>
      </c>
      <c r="B157" s="434">
        <v>878</v>
      </c>
      <c r="C157" s="397">
        <v>44461</v>
      </c>
      <c r="D157" s="400" t="s">
        <v>106</v>
      </c>
      <c r="E157" s="179" t="s">
        <v>374</v>
      </c>
      <c r="F157" s="179"/>
      <c r="G157" s="179" t="s">
        <v>279</v>
      </c>
      <c r="H157" s="395" t="s">
        <v>1119</v>
      </c>
      <c r="I157" s="179" t="s">
        <v>56</v>
      </c>
      <c r="J157" s="179" t="s">
        <v>38</v>
      </c>
      <c r="K157" s="179"/>
      <c r="L157" s="175" t="s">
        <v>109</v>
      </c>
      <c r="M157" s="179" t="s">
        <v>373</v>
      </c>
      <c r="N157" s="397">
        <v>44743</v>
      </c>
      <c r="O157" s="397">
        <v>44895</v>
      </c>
      <c r="P157" s="452">
        <f t="shared" ca="1" si="6"/>
        <v>517</v>
      </c>
      <c r="Q157" s="322" t="str">
        <f t="shared" ca="1" si="7"/>
        <v>VENCIDA</v>
      </c>
      <c r="R157" s="179" t="s">
        <v>344</v>
      </c>
      <c r="S157" s="179" t="s">
        <v>42</v>
      </c>
      <c r="T157" s="392">
        <v>2</v>
      </c>
      <c r="U157" s="180"/>
      <c r="V157" s="179"/>
      <c r="W157" s="175" t="s">
        <v>51</v>
      </c>
      <c r="X157" s="281"/>
      <c r="Y157" s="391"/>
      <c r="Z157" s="179"/>
      <c r="AA157" s="175" t="s">
        <v>44</v>
      </c>
      <c r="AB157" s="180"/>
      <c r="AC157" s="181" t="s">
        <v>1170</v>
      </c>
      <c r="AD157" s="453">
        <f t="shared" si="8"/>
        <v>152</v>
      </c>
      <c r="AE157" s="196"/>
      <c r="AF157" s="196"/>
      <c r="AG157" s="196"/>
      <c r="AH157" s="196"/>
      <c r="AI157" s="196"/>
      <c r="AJ157" s="196"/>
      <c r="AK157" s="196"/>
      <c r="AL157" s="196"/>
      <c r="AM157" s="196"/>
      <c r="AN157" s="196"/>
      <c r="AO157" s="196"/>
      <c r="AP157" s="196"/>
      <c r="AQ157" s="196"/>
      <c r="AR157" s="196"/>
      <c r="AS157" s="196"/>
      <c r="AT157" s="196"/>
      <c r="AU157" s="196"/>
      <c r="AV157" s="196"/>
      <c r="AW157" s="196"/>
      <c r="AX157" s="196"/>
      <c r="AY157" s="196"/>
      <c r="AZ157" s="196"/>
      <c r="BA157" s="196"/>
      <c r="BB157" s="196"/>
      <c r="BC157" s="196"/>
      <c r="BD157" s="196"/>
      <c r="BE157" s="196"/>
      <c r="BF157" s="196"/>
      <c r="BG157" s="196"/>
      <c r="BH157" s="196"/>
      <c r="BI157" s="196"/>
      <c r="BJ157" s="196"/>
      <c r="BK157" s="196"/>
      <c r="BL157" s="196"/>
      <c r="BM157" s="196"/>
      <c r="BN157" s="196"/>
      <c r="BO157" s="196"/>
      <c r="BP157" s="196"/>
      <c r="BQ157" s="196"/>
      <c r="BR157" s="196"/>
      <c r="BS157" s="196"/>
      <c r="BT157" s="196"/>
      <c r="BU157" s="196"/>
      <c r="BV157" s="196"/>
      <c r="BW157" s="196"/>
      <c r="BX157" s="196"/>
      <c r="BY157" s="196"/>
      <c r="BZ157" s="196"/>
      <c r="CA157" s="196"/>
      <c r="CB157" s="196"/>
      <c r="CC157" s="196"/>
      <c r="CD157" s="196"/>
      <c r="CE157" s="196"/>
      <c r="CF157" s="196"/>
      <c r="CG157" s="196"/>
      <c r="CH157" s="196"/>
      <c r="CI157" s="196"/>
      <c r="CJ157" s="196"/>
      <c r="CK157" s="196"/>
      <c r="CL157" s="196"/>
      <c r="CM157" s="196"/>
      <c r="CN157" s="196"/>
      <c r="CO157" s="196"/>
      <c r="CP157" s="196"/>
      <c r="CQ157" s="196"/>
      <c r="CR157" s="196"/>
      <c r="CS157" s="196"/>
      <c r="CT157" s="196"/>
      <c r="CU157" s="196"/>
      <c r="CV157" s="196"/>
      <c r="CW157" s="196"/>
      <c r="CX157" s="196"/>
      <c r="CY157" s="196"/>
      <c r="CZ157" s="196"/>
      <c r="DA157" s="196"/>
      <c r="DB157" s="196"/>
      <c r="DC157" s="196"/>
      <c r="DD157" s="196"/>
      <c r="DE157" s="196"/>
      <c r="DF157" s="196"/>
      <c r="DG157" s="196"/>
      <c r="DH157" s="196"/>
      <c r="DI157" s="196"/>
      <c r="DJ157" s="196"/>
      <c r="DK157" s="196"/>
      <c r="DL157" s="196"/>
      <c r="DM157" s="196"/>
      <c r="DN157" s="196"/>
      <c r="DO157" s="196"/>
      <c r="DP157" s="196"/>
      <c r="DQ157" s="196"/>
      <c r="DR157" s="196"/>
      <c r="DS157" s="196"/>
      <c r="DT157" s="196"/>
      <c r="DU157" s="196"/>
      <c r="DV157" s="196"/>
      <c r="DW157" s="196"/>
      <c r="DX157" s="196"/>
      <c r="DY157" s="196"/>
      <c r="DZ157" s="196"/>
      <c r="EA157" s="196"/>
      <c r="EB157" s="196"/>
      <c r="EC157" s="196"/>
      <c r="ED157" s="196"/>
      <c r="EE157" s="196"/>
      <c r="EF157" s="196"/>
      <c r="EG157" s="196"/>
      <c r="EH157" s="196"/>
      <c r="EI157" s="196"/>
      <c r="EJ157" s="196"/>
      <c r="EK157" s="196"/>
      <c r="EL157" s="196"/>
      <c r="EM157" s="196"/>
      <c r="EN157" s="196"/>
      <c r="EO157" s="196"/>
      <c r="EP157" s="196"/>
      <c r="EQ157" s="196"/>
      <c r="ER157" s="196"/>
      <c r="ES157" s="196"/>
      <c r="ET157" s="196"/>
      <c r="EU157" s="196"/>
      <c r="EV157" s="196"/>
      <c r="EW157" s="196"/>
      <c r="EX157" s="196"/>
      <c r="EY157" s="196"/>
      <c r="EZ157" s="196"/>
      <c r="FA157" s="196"/>
      <c r="FB157" s="196"/>
      <c r="FC157" s="196"/>
      <c r="FD157" s="196"/>
      <c r="FE157" s="196"/>
      <c r="FF157" s="196"/>
      <c r="FG157" s="196"/>
      <c r="FH157" s="196"/>
      <c r="FI157" s="196"/>
      <c r="FJ157" s="196"/>
      <c r="FK157" s="196"/>
      <c r="FL157" s="196"/>
      <c r="FM157" s="196"/>
      <c r="FN157" s="196"/>
      <c r="FO157" s="196"/>
      <c r="FP157" s="196"/>
      <c r="FQ157" s="196"/>
      <c r="FR157" s="196"/>
      <c r="FS157" s="196"/>
      <c r="FT157" s="196"/>
      <c r="FU157" s="196"/>
      <c r="FV157" s="196"/>
      <c r="FW157" s="196"/>
      <c r="FX157" s="196"/>
      <c r="FY157" s="196"/>
      <c r="FZ157" s="196"/>
      <c r="GA157" s="196"/>
      <c r="GB157" s="196"/>
      <c r="GC157" s="196"/>
    </row>
    <row r="158" spans="1:185" s="197" customFormat="1" ht="178.5" customHeight="1" x14ac:dyDescent="0.25">
      <c r="A158" s="429" t="s">
        <v>32</v>
      </c>
      <c r="B158" s="434"/>
      <c r="C158" s="397">
        <v>44461</v>
      </c>
      <c r="D158" s="400" t="s">
        <v>106</v>
      </c>
      <c r="E158" s="179" t="s">
        <v>374</v>
      </c>
      <c r="F158" s="179"/>
      <c r="G158" s="179" t="s">
        <v>279</v>
      </c>
      <c r="H158" s="395" t="s">
        <v>1119</v>
      </c>
      <c r="I158" s="179" t="s">
        <v>56</v>
      </c>
      <c r="J158" s="179" t="s">
        <v>38</v>
      </c>
      <c r="K158" s="179"/>
      <c r="L158" s="175" t="s">
        <v>109</v>
      </c>
      <c r="M158" s="179" t="s">
        <v>319</v>
      </c>
      <c r="N158" s="397">
        <v>44743</v>
      </c>
      <c r="O158" s="397">
        <v>44985</v>
      </c>
      <c r="P158" s="452">
        <f t="shared" ca="1" si="6"/>
        <v>427</v>
      </c>
      <c r="Q158" s="322" t="str">
        <f t="shared" ca="1" si="7"/>
        <v>VENCIDA</v>
      </c>
      <c r="R158" s="179" t="s">
        <v>320</v>
      </c>
      <c r="S158" s="179" t="s">
        <v>42</v>
      </c>
      <c r="T158" s="392">
        <v>8</v>
      </c>
      <c r="U158" s="180"/>
      <c r="V158" s="179"/>
      <c r="W158" s="175" t="s">
        <v>51</v>
      </c>
      <c r="X158" s="282"/>
      <c r="Y158" s="389"/>
      <c r="Z158" s="179"/>
      <c r="AA158" s="175" t="s">
        <v>44</v>
      </c>
      <c r="AB158" s="180"/>
      <c r="AC158" s="181" t="s">
        <v>1443</v>
      </c>
      <c r="AD158" s="453">
        <f t="shared" si="8"/>
        <v>153</v>
      </c>
      <c r="AE158" s="196"/>
      <c r="AF158" s="196"/>
      <c r="AG158" s="196"/>
      <c r="AH158" s="196"/>
      <c r="AI158" s="196"/>
      <c r="AJ158" s="196"/>
      <c r="AK158" s="196"/>
      <c r="AL158" s="196"/>
      <c r="AM158" s="196"/>
      <c r="AN158" s="196"/>
      <c r="AO158" s="196"/>
      <c r="AP158" s="196"/>
      <c r="AQ158" s="196"/>
      <c r="AR158" s="196"/>
      <c r="AS158" s="196"/>
      <c r="AT158" s="196"/>
      <c r="AU158" s="196"/>
      <c r="AV158" s="196"/>
      <c r="AW158" s="196"/>
      <c r="AX158" s="196"/>
      <c r="AY158" s="196"/>
      <c r="AZ158" s="196"/>
      <c r="BA158" s="196"/>
      <c r="BB158" s="196"/>
      <c r="BC158" s="196"/>
      <c r="BD158" s="196"/>
      <c r="BE158" s="196"/>
      <c r="BF158" s="196"/>
      <c r="BG158" s="196"/>
      <c r="BH158" s="196"/>
      <c r="BI158" s="196"/>
      <c r="BJ158" s="196"/>
      <c r="BK158" s="196"/>
      <c r="BL158" s="196"/>
      <c r="BM158" s="196"/>
      <c r="BN158" s="196"/>
      <c r="BO158" s="196"/>
      <c r="BP158" s="196"/>
      <c r="BQ158" s="196"/>
      <c r="BR158" s="196"/>
      <c r="BS158" s="196"/>
      <c r="BT158" s="196"/>
      <c r="BU158" s="196"/>
      <c r="BV158" s="196"/>
      <c r="BW158" s="196"/>
      <c r="BX158" s="196"/>
      <c r="BY158" s="196"/>
      <c r="BZ158" s="196"/>
      <c r="CA158" s="196"/>
      <c r="CB158" s="196"/>
      <c r="CC158" s="196"/>
      <c r="CD158" s="196"/>
      <c r="CE158" s="196"/>
      <c r="CF158" s="196"/>
      <c r="CG158" s="196"/>
      <c r="CH158" s="196"/>
      <c r="CI158" s="196"/>
      <c r="CJ158" s="196"/>
      <c r="CK158" s="196"/>
      <c r="CL158" s="196"/>
      <c r="CM158" s="196"/>
      <c r="CN158" s="196"/>
      <c r="CO158" s="196"/>
      <c r="CP158" s="196"/>
      <c r="CQ158" s="196"/>
      <c r="CR158" s="196"/>
      <c r="CS158" s="196"/>
      <c r="CT158" s="196"/>
      <c r="CU158" s="196"/>
      <c r="CV158" s="196"/>
      <c r="CW158" s="196"/>
      <c r="CX158" s="196"/>
      <c r="CY158" s="196"/>
      <c r="CZ158" s="196"/>
      <c r="DA158" s="196"/>
      <c r="DB158" s="196"/>
      <c r="DC158" s="196"/>
      <c r="DD158" s="196"/>
      <c r="DE158" s="196"/>
      <c r="DF158" s="196"/>
      <c r="DG158" s="196"/>
      <c r="DH158" s="196"/>
      <c r="DI158" s="196"/>
      <c r="DJ158" s="196"/>
      <c r="DK158" s="196"/>
      <c r="DL158" s="196"/>
      <c r="DM158" s="196"/>
      <c r="DN158" s="196"/>
      <c r="DO158" s="196"/>
      <c r="DP158" s="196"/>
      <c r="DQ158" s="196"/>
      <c r="DR158" s="196"/>
      <c r="DS158" s="196"/>
      <c r="DT158" s="196"/>
      <c r="DU158" s="196"/>
      <c r="DV158" s="196"/>
      <c r="DW158" s="196"/>
      <c r="DX158" s="196"/>
      <c r="DY158" s="196"/>
      <c r="DZ158" s="196"/>
      <c r="EA158" s="196"/>
      <c r="EB158" s="196"/>
      <c r="EC158" s="196"/>
      <c r="ED158" s="196"/>
      <c r="EE158" s="196"/>
      <c r="EF158" s="196"/>
      <c r="EG158" s="196"/>
      <c r="EH158" s="196"/>
      <c r="EI158" s="196"/>
      <c r="EJ158" s="196"/>
      <c r="EK158" s="196"/>
      <c r="EL158" s="196"/>
      <c r="EM158" s="196"/>
      <c r="EN158" s="196"/>
      <c r="EO158" s="196"/>
      <c r="EP158" s="196"/>
      <c r="EQ158" s="196"/>
      <c r="ER158" s="196"/>
      <c r="ES158" s="196"/>
      <c r="ET158" s="196"/>
      <c r="EU158" s="196"/>
      <c r="EV158" s="196"/>
      <c r="EW158" s="196"/>
      <c r="EX158" s="196"/>
      <c r="EY158" s="196"/>
      <c r="EZ158" s="196"/>
      <c r="FA158" s="196"/>
      <c r="FB158" s="196"/>
      <c r="FC158" s="196"/>
      <c r="FD158" s="196"/>
      <c r="FE158" s="196"/>
      <c r="FF158" s="196"/>
      <c r="FG158" s="196"/>
      <c r="FH158" s="196"/>
      <c r="FI158" s="196"/>
      <c r="FJ158" s="196"/>
      <c r="FK158" s="196"/>
      <c r="FL158" s="196"/>
      <c r="FM158" s="196"/>
      <c r="FN158" s="196"/>
      <c r="FO158" s="196"/>
      <c r="FP158" s="196"/>
      <c r="FQ158" s="196"/>
      <c r="FR158" s="196"/>
      <c r="FS158" s="196"/>
      <c r="FT158" s="196"/>
      <c r="FU158" s="196"/>
      <c r="FV158" s="196"/>
      <c r="FW158" s="196"/>
      <c r="FX158" s="196"/>
      <c r="FY158" s="196"/>
      <c r="FZ158" s="196"/>
      <c r="GA158" s="196"/>
      <c r="GB158" s="196"/>
      <c r="GC158" s="196"/>
    </row>
    <row r="159" spans="1:185" s="197" customFormat="1" ht="178.5" customHeight="1" x14ac:dyDescent="0.25">
      <c r="A159" s="429" t="s">
        <v>32</v>
      </c>
      <c r="B159" s="434">
        <v>879</v>
      </c>
      <c r="C159" s="397">
        <v>44461</v>
      </c>
      <c r="D159" s="400" t="s">
        <v>33</v>
      </c>
      <c r="E159" s="179" t="s">
        <v>375</v>
      </c>
      <c r="F159" s="179" t="s">
        <v>324</v>
      </c>
      <c r="G159" s="179" t="s">
        <v>279</v>
      </c>
      <c r="H159" s="395" t="s">
        <v>1119</v>
      </c>
      <c r="I159" s="179" t="s">
        <v>56</v>
      </c>
      <c r="J159" s="179" t="s">
        <v>38</v>
      </c>
      <c r="K159" s="179"/>
      <c r="L159" s="179" t="s">
        <v>48</v>
      </c>
      <c r="M159" s="179" t="s">
        <v>347</v>
      </c>
      <c r="N159" s="397">
        <v>44743</v>
      </c>
      <c r="O159" s="397">
        <v>45000</v>
      </c>
      <c r="P159" s="452">
        <f t="shared" ca="1" si="6"/>
        <v>412</v>
      </c>
      <c r="Q159" s="322" t="str">
        <f t="shared" ca="1" si="7"/>
        <v>VENCIDA</v>
      </c>
      <c r="R159" s="179" t="s">
        <v>326</v>
      </c>
      <c r="S159" s="179" t="s">
        <v>42</v>
      </c>
      <c r="T159" s="392">
        <v>1</v>
      </c>
      <c r="U159" s="180">
        <v>44837</v>
      </c>
      <c r="V159" s="179" t="s">
        <v>376</v>
      </c>
      <c r="W159" s="175" t="s">
        <v>51</v>
      </c>
      <c r="X159" s="281"/>
      <c r="Y159" s="391"/>
      <c r="Z159" s="179"/>
      <c r="AA159" s="175" t="s">
        <v>44</v>
      </c>
      <c r="AB159" s="180"/>
      <c r="AC159" s="181" t="s">
        <v>1418</v>
      </c>
      <c r="AD159" s="453">
        <f t="shared" si="8"/>
        <v>154</v>
      </c>
      <c r="AE159" s="196"/>
      <c r="AF159" s="196"/>
      <c r="AG159" s="196"/>
      <c r="AH159" s="196"/>
      <c r="AI159" s="196"/>
      <c r="AJ159" s="196"/>
      <c r="AK159" s="196"/>
      <c r="AL159" s="196"/>
      <c r="AM159" s="196"/>
      <c r="AN159" s="196"/>
      <c r="AO159" s="196"/>
      <c r="AP159" s="196"/>
      <c r="AQ159" s="196"/>
      <c r="AR159" s="196"/>
      <c r="AS159" s="196"/>
      <c r="AT159" s="196"/>
      <c r="AU159" s="196"/>
      <c r="AV159" s="196"/>
      <c r="AW159" s="196"/>
      <c r="AX159" s="196"/>
      <c r="AY159" s="196"/>
      <c r="AZ159" s="196"/>
      <c r="BA159" s="196"/>
      <c r="BB159" s="196"/>
      <c r="BC159" s="196"/>
      <c r="BD159" s="196"/>
      <c r="BE159" s="196"/>
      <c r="BF159" s="196"/>
      <c r="BG159" s="196"/>
      <c r="BH159" s="196"/>
      <c r="BI159" s="196"/>
      <c r="BJ159" s="196"/>
      <c r="BK159" s="196"/>
      <c r="BL159" s="196"/>
      <c r="BM159" s="196"/>
      <c r="BN159" s="196"/>
      <c r="BO159" s="196"/>
      <c r="BP159" s="196"/>
      <c r="BQ159" s="196"/>
      <c r="BR159" s="196"/>
      <c r="BS159" s="196"/>
      <c r="BT159" s="196"/>
      <c r="BU159" s="196"/>
      <c r="BV159" s="196"/>
      <c r="BW159" s="196"/>
      <c r="BX159" s="196"/>
      <c r="BY159" s="196"/>
      <c r="BZ159" s="196"/>
      <c r="CA159" s="196"/>
      <c r="CB159" s="196"/>
      <c r="CC159" s="196"/>
      <c r="CD159" s="196"/>
      <c r="CE159" s="196"/>
      <c r="CF159" s="196"/>
      <c r="CG159" s="196"/>
      <c r="CH159" s="196"/>
      <c r="CI159" s="196"/>
      <c r="CJ159" s="196"/>
      <c r="CK159" s="196"/>
      <c r="CL159" s="196"/>
      <c r="CM159" s="196"/>
      <c r="CN159" s="196"/>
      <c r="CO159" s="196"/>
      <c r="CP159" s="196"/>
      <c r="CQ159" s="196"/>
      <c r="CR159" s="196"/>
      <c r="CS159" s="196"/>
      <c r="CT159" s="196"/>
      <c r="CU159" s="196"/>
      <c r="CV159" s="196"/>
      <c r="CW159" s="196"/>
      <c r="CX159" s="196"/>
      <c r="CY159" s="196"/>
      <c r="CZ159" s="196"/>
      <c r="DA159" s="196"/>
      <c r="DB159" s="196"/>
      <c r="DC159" s="196"/>
      <c r="DD159" s="196"/>
      <c r="DE159" s="196"/>
      <c r="DF159" s="196"/>
      <c r="DG159" s="196"/>
      <c r="DH159" s="196"/>
      <c r="DI159" s="196"/>
      <c r="DJ159" s="196"/>
      <c r="DK159" s="196"/>
      <c r="DL159" s="196"/>
      <c r="DM159" s="196"/>
      <c r="DN159" s="196"/>
      <c r="DO159" s="196"/>
      <c r="DP159" s="196"/>
      <c r="DQ159" s="196"/>
      <c r="DR159" s="196"/>
      <c r="DS159" s="196"/>
      <c r="DT159" s="196"/>
      <c r="DU159" s="196"/>
      <c r="DV159" s="196"/>
      <c r="DW159" s="196"/>
      <c r="DX159" s="196"/>
      <c r="DY159" s="196"/>
      <c r="DZ159" s="196"/>
      <c r="EA159" s="196"/>
      <c r="EB159" s="196"/>
      <c r="EC159" s="196"/>
      <c r="ED159" s="196"/>
      <c r="EE159" s="196"/>
      <c r="EF159" s="196"/>
      <c r="EG159" s="196"/>
      <c r="EH159" s="196"/>
      <c r="EI159" s="196"/>
      <c r="EJ159" s="196"/>
      <c r="EK159" s="196"/>
      <c r="EL159" s="196"/>
      <c r="EM159" s="196"/>
      <c r="EN159" s="196"/>
      <c r="EO159" s="196"/>
      <c r="EP159" s="196"/>
      <c r="EQ159" s="196"/>
      <c r="ER159" s="196"/>
      <c r="ES159" s="196"/>
      <c r="ET159" s="196"/>
      <c r="EU159" s="196"/>
      <c r="EV159" s="196"/>
      <c r="EW159" s="196"/>
      <c r="EX159" s="196"/>
      <c r="EY159" s="196"/>
      <c r="EZ159" s="196"/>
      <c r="FA159" s="196"/>
      <c r="FB159" s="196"/>
      <c r="FC159" s="196"/>
      <c r="FD159" s="196"/>
      <c r="FE159" s="196"/>
      <c r="FF159" s="196"/>
      <c r="FG159" s="196"/>
      <c r="FH159" s="196"/>
      <c r="FI159" s="196"/>
      <c r="FJ159" s="196"/>
      <c r="FK159" s="196"/>
      <c r="FL159" s="196"/>
      <c r="FM159" s="196"/>
      <c r="FN159" s="196"/>
      <c r="FO159" s="196"/>
      <c r="FP159" s="196"/>
      <c r="FQ159" s="196"/>
      <c r="FR159" s="196"/>
      <c r="FS159" s="196"/>
      <c r="FT159" s="196"/>
      <c r="FU159" s="196"/>
      <c r="FV159" s="196"/>
      <c r="FW159" s="196"/>
      <c r="FX159" s="196"/>
      <c r="FY159" s="196"/>
      <c r="FZ159" s="196"/>
      <c r="GA159" s="196"/>
      <c r="GB159" s="196"/>
      <c r="GC159" s="196"/>
    </row>
    <row r="160" spans="1:185" s="197" customFormat="1" ht="178.5" customHeight="1" x14ac:dyDescent="0.25">
      <c r="A160" s="429" t="s">
        <v>32</v>
      </c>
      <c r="B160" s="434"/>
      <c r="C160" s="397">
        <v>44461</v>
      </c>
      <c r="D160" s="400" t="s">
        <v>33</v>
      </c>
      <c r="E160" s="179" t="s">
        <v>375</v>
      </c>
      <c r="F160" s="179" t="s">
        <v>324</v>
      </c>
      <c r="G160" s="179" t="s">
        <v>279</v>
      </c>
      <c r="H160" s="395" t="s">
        <v>1119</v>
      </c>
      <c r="I160" s="179" t="s">
        <v>56</v>
      </c>
      <c r="J160" s="179" t="s">
        <v>38</v>
      </c>
      <c r="K160" s="179"/>
      <c r="L160" s="179" t="s">
        <v>48</v>
      </c>
      <c r="M160" s="179" t="s">
        <v>319</v>
      </c>
      <c r="N160" s="397">
        <v>44743</v>
      </c>
      <c r="O160" s="397">
        <v>44985</v>
      </c>
      <c r="P160" s="452">
        <f t="shared" ca="1" si="6"/>
        <v>427</v>
      </c>
      <c r="Q160" s="322" t="str">
        <f t="shared" ca="1" si="7"/>
        <v>VENCIDA</v>
      </c>
      <c r="R160" s="179" t="s">
        <v>320</v>
      </c>
      <c r="S160" s="179" t="s">
        <v>42</v>
      </c>
      <c r="T160" s="392">
        <v>8</v>
      </c>
      <c r="U160" s="180"/>
      <c r="V160" s="179"/>
      <c r="W160" s="175" t="s">
        <v>51</v>
      </c>
      <c r="X160" s="281"/>
      <c r="Y160" s="391"/>
      <c r="Z160" s="179"/>
      <c r="AA160" s="175" t="s">
        <v>44</v>
      </c>
      <c r="AB160" s="180"/>
      <c r="AC160" s="181" t="s">
        <v>1409</v>
      </c>
      <c r="AD160" s="453">
        <f t="shared" si="8"/>
        <v>155</v>
      </c>
      <c r="AE160" s="196"/>
      <c r="AF160" s="196"/>
      <c r="AG160" s="196"/>
      <c r="AH160" s="196"/>
      <c r="AI160" s="196"/>
      <c r="AJ160" s="196"/>
      <c r="AK160" s="196"/>
      <c r="AL160" s="196"/>
      <c r="AM160" s="196"/>
      <c r="AN160" s="196"/>
      <c r="AO160" s="196"/>
      <c r="AP160" s="196"/>
      <c r="AQ160" s="196"/>
      <c r="AR160" s="196"/>
      <c r="AS160" s="196"/>
      <c r="AT160" s="196"/>
      <c r="AU160" s="196"/>
      <c r="AV160" s="196"/>
      <c r="AW160" s="196"/>
      <c r="AX160" s="196"/>
      <c r="AY160" s="196"/>
      <c r="AZ160" s="196"/>
      <c r="BA160" s="196"/>
      <c r="BB160" s="196"/>
      <c r="BC160" s="196"/>
      <c r="BD160" s="196"/>
      <c r="BE160" s="196"/>
      <c r="BF160" s="196"/>
      <c r="BG160" s="196"/>
      <c r="BH160" s="196"/>
      <c r="BI160" s="196"/>
      <c r="BJ160" s="196"/>
      <c r="BK160" s="196"/>
      <c r="BL160" s="196"/>
      <c r="BM160" s="196"/>
      <c r="BN160" s="196"/>
      <c r="BO160" s="196"/>
      <c r="BP160" s="196"/>
      <c r="BQ160" s="196"/>
      <c r="BR160" s="196"/>
      <c r="BS160" s="196"/>
      <c r="BT160" s="196"/>
      <c r="BU160" s="196"/>
      <c r="BV160" s="196"/>
      <c r="BW160" s="196"/>
      <c r="BX160" s="196"/>
      <c r="BY160" s="196"/>
      <c r="BZ160" s="196"/>
      <c r="CA160" s="196"/>
      <c r="CB160" s="196"/>
      <c r="CC160" s="196"/>
      <c r="CD160" s="196"/>
      <c r="CE160" s="196"/>
      <c r="CF160" s="196"/>
      <c r="CG160" s="196"/>
      <c r="CH160" s="196"/>
      <c r="CI160" s="196"/>
      <c r="CJ160" s="196"/>
      <c r="CK160" s="196"/>
      <c r="CL160" s="196"/>
      <c r="CM160" s="196"/>
      <c r="CN160" s="196"/>
      <c r="CO160" s="196"/>
      <c r="CP160" s="196"/>
      <c r="CQ160" s="196"/>
      <c r="CR160" s="196"/>
      <c r="CS160" s="196"/>
      <c r="CT160" s="196"/>
      <c r="CU160" s="196"/>
      <c r="CV160" s="196"/>
      <c r="CW160" s="196"/>
      <c r="CX160" s="196"/>
      <c r="CY160" s="196"/>
      <c r="CZ160" s="196"/>
      <c r="DA160" s="196"/>
      <c r="DB160" s="196"/>
      <c r="DC160" s="196"/>
      <c r="DD160" s="196"/>
      <c r="DE160" s="196"/>
      <c r="DF160" s="196"/>
      <c r="DG160" s="196"/>
      <c r="DH160" s="196"/>
      <c r="DI160" s="196"/>
      <c r="DJ160" s="196"/>
      <c r="DK160" s="196"/>
      <c r="DL160" s="196"/>
      <c r="DM160" s="196"/>
      <c r="DN160" s="196"/>
      <c r="DO160" s="196"/>
      <c r="DP160" s="196"/>
      <c r="DQ160" s="196"/>
      <c r="DR160" s="196"/>
      <c r="DS160" s="196"/>
      <c r="DT160" s="196"/>
      <c r="DU160" s="196"/>
      <c r="DV160" s="196"/>
      <c r="DW160" s="196"/>
      <c r="DX160" s="196"/>
      <c r="DY160" s="196"/>
      <c r="DZ160" s="196"/>
      <c r="EA160" s="196"/>
      <c r="EB160" s="196"/>
      <c r="EC160" s="196"/>
      <c r="ED160" s="196"/>
      <c r="EE160" s="196"/>
      <c r="EF160" s="196"/>
      <c r="EG160" s="196"/>
      <c r="EH160" s="196"/>
      <c r="EI160" s="196"/>
      <c r="EJ160" s="196"/>
      <c r="EK160" s="196"/>
      <c r="EL160" s="196"/>
      <c r="EM160" s="196"/>
      <c r="EN160" s="196"/>
      <c r="EO160" s="196"/>
      <c r="EP160" s="196"/>
      <c r="EQ160" s="196"/>
      <c r="ER160" s="196"/>
      <c r="ES160" s="196"/>
      <c r="ET160" s="196"/>
      <c r="EU160" s="196"/>
      <c r="EV160" s="196"/>
      <c r="EW160" s="196"/>
      <c r="EX160" s="196"/>
      <c r="EY160" s="196"/>
      <c r="EZ160" s="196"/>
      <c r="FA160" s="196"/>
      <c r="FB160" s="196"/>
      <c r="FC160" s="196"/>
      <c r="FD160" s="196"/>
      <c r="FE160" s="196"/>
      <c r="FF160" s="196"/>
      <c r="FG160" s="196"/>
      <c r="FH160" s="196"/>
      <c r="FI160" s="196"/>
      <c r="FJ160" s="196"/>
      <c r="FK160" s="196"/>
      <c r="FL160" s="196"/>
      <c r="FM160" s="196"/>
      <c r="FN160" s="196"/>
      <c r="FO160" s="196"/>
      <c r="FP160" s="196"/>
      <c r="FQ160" s="196"/>
      <c r="FR160" s="196"/>
      <c r="FS160" s="196"/>
      <c r="FT160" s="196"/>
      <c r="FU160" s="196"/>
      <c r="FV160" s="196"/>
      <c r="FW160" s="196"/>
      <c r="FX160" s="196"/>
      <c r="FY160" s="196"/>
      <c r="FZ160" s="196"/>
      <c r="GA160" s="196"/>
      <c r="GB160" s="196"/>
      <c r="GC160" s="196"/>
    </row>
    <row r="161" spans="1:185" s="197" customFormat="1" ht="178.5" customHeight="1" x14ac:dyDescent="0.25">
      <c r="A161" s="429" t="s">
        <v>32</v>
      </c>
      <c r="B161" s="434"/>
      <c r="C161" s="397">
        <v>44461</v>
      </c>
      <c r="D161" s="400" t="s">
        <v>33</v>
      </c>
      <c r="E161" s="179" t="s">
        <v>375</v>
      </c>
      <c r="F161" s="179" t="s">
        <v>324</v>
      </c>
      <c r="G161" s="179" t="s">
        <v>279</v>
      </c>
      <c r="H161" s="395" t="s">
        <v>1119</v>
      </c>
      <c r="I161" s="179" t="s">
        <v>56</v>
      </c>
      <c r="J161" s="179" t="s">
        <v>38</v>
      </c>
      <c r="K161" s="179"/>
      <c r="L161" s="179" t="s">
        <v>48</v>
      </c>
      <c r="M161" s="179" t="s">
        <v>328</v>
      </c>
      <c r="N161" s="397">
        <v>44743</v>
      </c>
      <c r="O161" s="397">
        <v>44895</v>
      </c>
      <c r="P161" s="452">
        <f t="shared" ca="1" si="6"/>
        <v>517</v>
      </c>
      <c r="Q161" s="322" t="str">
        <f t="shared" ca="1" si="7"/>
        <v>VENCIDA</v>
      </c>
      <c r="R161" s="179" t="s">
        <v>329</v>
      </c>
      <c r="S161" s="179" t="s">
        <v>42</v>
      </c>
      <c r="T161" s="392">
        <v>7</v>
      </c>
      <c r="U161" s="180"/>
      <c r="V161" s="179"/>
      <c r="W161" s="175" t="s">
        <v>51</v>
      </c>
      <c r="X161" s="281"/>
      <c r="Y161" s="391"/>
      <c r="Z161" s="179"/>
      <c r="AA161" s="175" t="s">
        <v>44</v>
      </c>
      <c r="AB161" s="180"/>
      <c r="AC161" s="181" t="s">
        <v>1170</v>
      </c>
      <c r="AD161" s="453">
        <f t="shared" si="8"/>
        <v>156</v>
      </c>
      <c r="AE161" s="196"/>
      <c r="AF161" s="196"/>
      <c r="AG161" s="196"/>
      <c r="AH161" s="196"/>
      <c r="AI161" s="196"/>
      <c r="AJ161" s="196"/>
      <c r="AK161" s="196"/>
      <c r="AL161" s="196"/>
      <c r="AM161" s="196"/>
      <c r="AN161" s="196"/>
      <c r="AO161" s="196"/>
      <c r="AP161" s="196"/>
      <c r="AQ161" s="196"/>
      <c r="AR161" s="196"/>
      <c r="AS161" s="196"/>
      <c r="AT161" s="196"/>
      <c r="AU161" s="196"/>
      <c r="AV161" s="196"/>
      <c r="AW161" s="196"/>
      <c r="AX161" s="196"/>
      <c r="AY161" s="196"/>
      <c r="AZ161" s="196"/>
      <c r="BA161" s="196"/>
      <c r="BB161" s="196"/>
      <c r="BC161" s="196"/>
      <c r="BD161" s="196"/>
      <c r="BE161" s="196"/>
      <c r="BF161" s="196"/>
      <c r="BG161" s="196"/>
      <c r="BH161" s="196"/>
      <c r="BI161" s="196"/>
      <c r="BJ161" s="196"/>
      <c r="BK161" s="196"/>
      <c r="BL161" s="196"/>
      <c r="BM161" s="196"/>
      <c r="BN161" s="196"/>
      <c r="BO161" s="196"/>
      <c r="BP161" s="196"/>
      <c r="BQ161" s="196"/>
      <c r="BR161" s="196"/>
      <c r="BS161" s="196"/>
      <c r="BT161" s="196"/>
      <c r="BU161" s="196"/>
      <c r="BV161" s="196"/>
      <c r="BW161" s="196"/>
      <c r="BX161" s="196"/>
      <c r="BY161" s="196"/>
      <c r="BZ161" s="196"/>
      <c r="CA161" s="196"/>
      <c r="CB161" s="196"/>
      <c r="CC161" s="196"/>
      <c r="CD161" s="196"/>
      <c r="CE161" s="196"/>
      <c r="CF161" s="196"/>
      <c r="CG161" s="196"/>
      <c r="CH161" s="196"/>
      <c r="CI161" s="196"/>
      <c r="CJ161" s="196"/>
      <c r="CK161" s="196"/>
      <c r="CL161" s="196"/>
      <c r="CM161" s="196"/>
      <c r="CN161" s="196"/>
      <c r="CO161" s="196"/>
      <c r="CP161" s="196"/>
      <c r="CQ161" s="196"/>
      <c r="CR161" s="196"/>
      <c r="CS161" s="196"/>
      <c r="CT161" s="196"/>
      <c r="CU161" s="196"/>
      <c r="CV161" s="196"/>
      <c r="CW161" s="196"/>
      <c r="CX161" s="196"/>
      <c r="CY161" s="196"/>
      <c r="CZ161" s="196"/>
      <c r="DA161" s="196"/>
      <c r="DB161" s="196"/>
      <c r="DC161" s="196"/>
      <c r="DD161" s="196"/>
      <c r="DE161" s="196"/>
      <c r="DF161" s="196"/>
      <c r="DG161" s="196"/>
      <c r="DH161" s="196"/>
      <c r="DI161" s="196"/>
      <c r="DJ161" s="196"/>
      <c r="DK161" s="196"/>
      <c r="DL161" s="196"/>
      <c r="DM161" s="196"/>
      <c r="DN161" s="196"/>
      <c r="DO161" s="196"/>
      <c r="DP161" s="196"/>
      <c r="DQ161" s="196"/>
      <c r="DR161" s="196"/>
      <c r="DS161" s="196"/>
      <c r="DT161" s="196"/>
      <c r="DU161" s="196"/>
      <c r="DV161" s="196"/>
      <c r="DW161" s="196"/>
      <c r="DX161" s="196"/>
      <c r="DY161" s="196"/>
      <c r="DZ161" s="196"/>
      <c r="EA161" s="196"/>
      <c r="EB161" s="196"/>
      <c r="EC161" s="196"/>
      <c r="ED161" s="196"/>
      <c r="EE161" s="196"/>
      <c r="EF161" s="196"/>
      <c r="EG161" s="196"/>
      <c r="EH161" s="196"/>
      <c r="EI161" s="196"/>
      <c r="EJ161" s="196"/>
      <c r="EK161" s="196"/>
      <c r="EL161" s="196"/>
      <c r="EM161" s="196"/>
      <c r="EN161" s="196"/>
      <c r="EO161" s="196"/>
      <c r="EP161" s="196"/>
      <c r="EQ161" s="196"/>
      <c r="ER161" s="196"/>
      <c r="ES161" s="196"/>
      <c r="ET161" s="196"/>
      <c r="EU161" s="196"/>
      <c r="EV161" s="196"/>
      <c r="EW161" s="196"/>
      <c r="EX161" s="196"/>
      <c r="EY161" s="196"/>
      <c r="EZ161" s="196"/>
      <c r="FA161" s="196"/>
      <c r="FB161" s="196"/>
      <c r="FC161" s="196"/>
      <c r="FD161" s="196"/>
      <c r="FE161" s="196"/>
      <c r="FF161" s="196"/>
      <c r="FG161" s="196"/>
      <c r="FH161" s="196"/>
      <c r="FI161" s="196"/>
      <c r="FJ161" s="196"/>
      <c r="FK161" s="196"/>
      <c r="FL161" s="196"/>
      <c r="FM161" s="196"/>
      <c r="FN161" s="196"/>
      <c r="FO161" s="196"/>
      <c r="FP161" s="196"/>
      <c r="FQ161" s="196"/>
      <c r="FR161" s="196"/>
      <c r="FS161" s="196"/>
      <c r="FT161" s="196"/>
      <c r="FU161" s="196"/>
      <c r="FV161" s="196"/>
      <c r="FW161" s="196"/>
      <c r="FX161" s="196"/>
      <c r="FY161" s="196"/>
      <c r="FZ161" s="196"/>
      <c r="GA161" s="196"/>
      <c r="GB161" s="196"/>
      <c r="GC161" s="196"/>
    </row>
    <row r="162" spans="1:185" s="197" customFormat="1" ht="178.5" customHeight="1" x14ac:dyDescent="0.25">
      <c r="A162" s="429" t="s">
        <v>32</v>
      </c>
      <c r="B162" s="434"/>
      <c r="C162" s="397">
        <v>44461</v>
      </c>
      <c r="D162" s="400" t="s">
        <v>33</v>
      </c>
      <c r="E162" s="179" t="s">
        <v>375</v>
      </c>
      <c r="F162" s="179" t="s">
        <v>324</v>
      </c>
      <c r="G162" s="179" t="s">
        <v>279</v>
      </c>
      <c r="H162" s="395" t="s">
        <v>1119</v>
      </c>
      <c r="I162" s="179" t="s">
        <v>56</v>
      </c>
      <c r="J162" s="179" t="s">
        <v>38</v>
      </c>
      <c r="K162" s="179"/>
      <c r="L162" s="179" t="s">
        <v>48</v>
      </c>
      <c r="M162" s="179" t="s">
        <v>377</v>
      </c>
      <c r="N162" s="397">
        <v>44743</v>
      </c>
      <c r="O162" s="397">
        <v>44895</v>
      </c>
      <c r="P162" s="452">
        <f t="shared" ca="1" si="6"/>
        <v>517</v>
      </c>
      <c r="Q162" s="322" t="str">
        <f t="shared" ca="1" si="7"/>
        <v>VENCIDA</v>
      </c>
      <c r="R162" s="179" t="s">
        <v>344</v>
      </c>
      <c r="S162" s="179" t="s">
        <v>42</v>
      </c>
      <c r="T162" s="392">
        <v>2</v>
      </c>
      <c r="U162" s="180"/>
      <c r="V162" s="179"/>
      <c r="W162" s="175" t="s">
        <v>51</v>
      </c>
      <c r="X162" s="281"/>
      <c r="Y162" s="391"/>
      <c r="Z162" s="179"/>
      <c r="AA162" s="175" t="s">
        <v>44</v>
      </c>
      <c r="AB162" s="180"/>
      <c r="AC162" s="181" t="s">
        <v>1170</v>
      </c>
      <c r="AD162" s="453">
        <f t="shared" si="8"/>
        <v>157</v>
      </c>
      <c r="AE162" s="196"/>
      <c r="AF162" s="196"/>
      <c r="AG162" s="196"/>
      <c r="AH162" s="196"/>
      <c r="AI162" s="196"/>
      <c r="AJ162" s="196"/>
      <c r="AK162" s="196"/>
      <c r="AL162" s="196"/>
      <c r="AM162" s="196"/>
      <c r="AN162" s="196"/>
      <c r="AO162" s="196"/>
      <c r="AP162" s="196"/>
      <c r="AQ162" s="196"/>
      <c r="AR162" s="196"/>
      <c r="AS162" s="196"/>
      <c r="AT162" s="196"/>
      <c r="AU162" s="196"/>
      <c r="AV162" s="196"/>
      <c r="AW162" s="196"/>
      <c r="AX162" s="196"/>
      <c r="AY162" s="196"/>
      <c r="AZ162" s="196"/>
      <c r="BA162" s="196"/>
      <c r="BB162" s="196"/>
      <c r="BC162" s="196"/>
      <c r="BD162" s="196"/>
      <c r="BE162" s="196"/>
      <c r="BF162" s="196"/>
      <c r="BG162" s="196"/>
      <c r="BH162" s="196"/>
      <c r="BI162" s="196"/>
      <c r="BJ162" s="196"/>
      <c r="BK162" s="196"/>
      <c r="BL162" s="196"/>
      <c r="BM162" s="196"/>
      <c r="BN162" s="196"/>
      <c r="BO162" s="196"/>
      <c r="BP162" s="196"/>
      <c r="BQ162" s="196"/>
      <c r="BR162" s="196"/>
      <c r="BS162" s="196"/>
      <c r="BT162" s="196"/>
      <c r="BU162" s="196"/>
      <c r="BV162" s="196"/>
      <c r="BW162" s="196"/>
      <c r="BX162" s="196"/>
      <c r="BY162" s="196"/>
      <c r="BZ162" s="196"/>
      <c r="CA162" s="196"/>
      <c r="CB162" s="196"/>
      <c r="CC162" s="196"/>
      <c r="CD162" s="196"/>
      <c r="CE162" s="196"/>
      <c r="CF162" s="196"/>
      <c r="CG162" s="196"/>
      <c r="CH162" s="196"/>
      <c r="CI162" s="196"/>
      <c r="CJ162" s="196"/>
      <c r="CK162" s="196"/>
      <c r="CL162" s="196"/>
      <c r="CM162" s="196"/>
      <c r="CN162" s="196"/>
      <c r="CO162" s="196"/>
      <c r="CP162" s="196"/>
      <c r="CQ162" s="196"/>
      <c r="CR162" s="196"/>
      <c r="CS162" s="196"/>
      <c r="CT162" s="196"/>
      <c r="CU162" s="196"/>
      <c r="CV162" s="196"/>
      <c r="CW162" s="196"/>
      <c r="CX162" s="196"/>
      <c r="CY162" s="196"/>
      <c r="CZ162" s="196"/>
      <c r="DA162" s="196"/>
      <c r="DB162" s="196"/>
      <c r="DC162" s="196"/>
      <c r="DD162" s="196"/>
      <c r="DE162" s="196"/>
      <c r="DF162" s="196"/>
      <c r="DG162" s="196"/>
      <c r="DH162" s="196"/>
      <c r="DI162" s="196"/>
      <c r="DJ162" s="196"/>
      <c r="DK162" s="196"/>
      <c r="DL162" s="196"/>
      <c r="DM162" s="196"/>
      <c r="DN162" s="196"/>
      <c r="DO162" s="196"/>
      <c r="DP162" s="196"/>
      <c r="DQ162" s="196"/>
      <c r="DR162" s="196"/>
      <c r="DS162" s="196"/>
      <c r="DT162" s="196"/>
      <c r="DU162" s="196"/>
      <c r="DV162" s="196"/>
      <c r="DW162" s="196"/>
      <c r="DX162" s="196"/>
      <c r="DY162" s="196"/>
      <c r="DZ162" s="196"/>
      <c r="EA162" s="196"/>
      <c r="EB162" s="196"/>
      <c r="EC162" s="196"/>
      <c r="ED162" s="196"/>
      <c r="EE162" s="196"/>
      <c r="EF162" s="196"/>
      <c r="EG162" s="196"/>
      <c r="EH162" s="196"/>
      <c r="EI162" s="196"/>
      <c r="EJ162" s="196"/>
      <c r="EK162" s="196"/>
      <c r="EL162" s="196"/>
      <c r="EM162" s="196"/>
      <c r="EN162" s="196"/>
      <c r="EO162" s="196"/>
      <c r="EP162" s="196"/>
      <c r="EQ162" s="196"/>
      <c r="ER162" s="196"/>
      <c r="ES162" s="196"/>
      <c r="ET162" s="196"/>
      <c r="EU162" s="196"/>
      <c r="EV162" s="196"/>
      <c r="EW162" s="196"/>
      <c r="EX162" s="196"/>
      <c r="EY162" s="196"/>
      <c r="EZ162" s="196"/>
      <c r="FA162" s="196"/>
      <c r="FB162" s="196"/>
      <c r="FC162" s="196"/>
      <c r="FD162" s="196"/>
      <c r="FE162" s="196"/>
      <c r="FF162" s="196"/>
      <c r="FG162" s="196"/>
      <c r="FH162" s="196"/>
      <c r="FI162" s="196"/>
      <c r="FJ162" s="196"/>
      <c r="FK162" s="196"/>
      <c r="FL162" s="196"/>
      <c r="FM162" s="196"/>
      <c r="FN162" s="196"/>
      <c r="FO162" s="196"/>
      <c r="FP162" s="196"/>
      <c r="FQ162" s="196"/>
      <c r="FR162" s="196"/>
      <c r="FS162" s="196"/>
      <c r="FT162" s="196"/>
      <c r="FU162" s="196"/>
      <c r="FV162" s="196"/>
      <c r="FW162" s="196"/>
      <c r="FX162" s="196"/>
      <c r="FY162" s="196"/>
      <c r="FZ162" s="196"/>
      <c r="GA162" s="196"/>
      <c r="GB162" s="196"/>
      <c r="GC162" s="196"/>
    </row>
    <row r="163" spans="1:185" s="197" customFormat="1" ht="178.5" customHeight="1" x14ac:dyDescent="0.25">
      <c r="A163" s="429" t="s">
        <v>32</v>
      </c>
      <c r="B163" s="434">
        <v>880</v>
      </c>
      <c r="C163" s="397">
        <v>44461</v>
      </c>
      <c r="D163" s="400" t="s">
        <v>106</v>
      </c>
      <c r="E163" s="179" t="s">
        <v>378</v>
      </c>
      <c r="F163" s="179"/>
      <c r="G163" s="179" t="s">
        <v>279</v>
      </c>
      <c r="H163" s="395" t="s">
        <v>1119</v>
      </c>
      <c r="I163" s="179" t="s">
        <v>56</v>
      </c>
      <c r="J163" s="179" t="s">
        <v>38</v>
      </c>
      <c r="K163" s="179"/>
      <c r="L163" s="175" t="s">
        <v>109</v>
      </c>
      <c r="M163" s="179" t="s">
        <v>319</v>
      </c>
      <c r="N163" s="397">
        <v>44743</v>
      </c>
      <c r="O163" s="397">
        <v>44985</v>
      </c>
      <c r="P163" s="452">
        <f t="shared" ca="1" si="6"/>
        <v>427</v>
      </c>
      <c r="Q163" s="322" t="str">
        <f t="shared" ca="1" si="7"/>
        <v>VENCIDA</v>
      </c>
      <c r="R163" s="179" t="s">
        <v>320</v>
      </c>
      <c r="S163" s="179" t="s">
        <v>42</v>
      </c>
      <c r="T163" s="392">
        <v>8</v>
      </c>
      <c r="U163" s="180"/>
      <c r="V163" s="179"/>
      <c r="W163" s="175" t="s">
        <v>51</v>
      </c>
      <c r="X163" s="281"/>
      <c r="Y163" s="391"/>
      <c r="Z163" s="179"/>
      <c r="AA163" s="175" t="s">
        <v>44</v>
      </c>
      <c r="AB163" s="180"/>
      <c r="AC163" s="181" t="s">
        <v>1409</v>
      </c>
      <c r="AD163" s="453">
        <f t="shared" si="8"/>
        <v>158</v>
      </c>
      <c r="AE163" s="196"/>
      <c r="AF163" s="196"/>
      <c r="AG163" s="196"/>
      <c r="AH163" s="196"/>
      <c r="AI163" s="196"/>
      <c r="AJ163" s="196"/>
      <c r="AK163" s="196"/>
      <c r="AL163" s="196"/>
      <c r="AM163" s="196"/>
      <c r="AN163" s="196"/>
      <c r="AO163" s="196"/>
      <c r="AP163" s="196"/>
      <c r="AQ163" s="196"/>
      <c r="AR163" s="196"/>
      <c r="AS163" s="196"/>
      <c r="AT163" s="196"/>
      <c r="AU163" s="196"/>
      <c r="AV163" s="196"/>
      <c r="AW163" s="196"/>
      <c r="AX163" s="196"/>
      <c r="AY163" s="196"/>
      <c r="AZ163" s="196"/>
      <c r="BA163" s="196"/>
      <c r="BB163" s="196"/>
      <c r="BC163" s="196"/>
      <c r="BD163" s="196"/>
      <c r="BE163" s="196"/>
      <c r="BF163" s="196"/>
      <c r="BG163" s="196"/>
      <c r="BH163" s="196"/>
      <c r="BI163" s="196"/>
      <c r="BJ163" s="196"/>
      <c r="BK163" s="196"/>
      <c r="BL163" s="196"/>
      <c r="BM163" s="196"/>
      <c r="BN163" s="196"/>
      <c r="BO163" s="196"/>
      <c r="BP163" s="196"/>
      <c r="BQ163" s="196"/>
      <c r="BR163" s="196"/>
      <c r="BS163" s="196"/>
      <c r="BT163" s="196"/>
      <c r="BU163" s="196"/>
      <c r="BV163" s="196"/>
      <c r="BW163" s="196"/>
      <c r="BX163" s="196"/>
      <c r="BY163" s="196"/>
      <c r="BZ163" s="196"/>
      <c r="CA163" s="196"/>
      <c r="CB163" s="196"/>
      <c r="CC163" s="196"/>
      <c r="CD163" s="196"/>
      <c r="CE163" s="196"/>
      <c r="CF163" s="196"/>
      <c r="CG163" s="196"/>
      <c r="CH163" s="196"/>
      <c r="CI163" s="196"/>
      <c r="CJ163" s="196"/>
      <c r="CK163" s="196"/>
      <c r="CL163" s="196"/>
      <c r="CM163" s="196"/>
      <c r="CN163" s="196"/>
      <c r="CO163" s="196"/>
      <c r="CP163" s="196"/>
      <c r="CQ163" s="196"/>
      <c r="CR163" s="196"/>
      <c r="CS163" s="196"/>
      <c r="CT163" s="196"/>
      <c r="CU163" s="196"/>
      <c r="CV163" s="196"/>
      <c r="CW163" s="196"/>
      <c r="CX163" s="196"/>
      <c r="CY163" s="196"/>
      <c r="CZ163" s="196"/>
      <c r="DA163" s="196"/>
      <c r="DB163" s="196"/>
      <c r="DC163" s="196"/>
      <c r="DD163" s="196"/>
      <c r="DE163" s="196"/>
      <c r="DF163" s="196"/>
      <c r="DG163" s="196"/>
      <c r="DH163" s="196"/>
      <c r="DI163" s="196"/>
      <c r="DJ163" s="196"/>
      <c r="DK163" s="196"/>
      <c r="DL163" s="196"/>
      <c r="DM163" s="196"/>
      <c r="DN163" s="196"/>
      <c r="DO163" s="196"/>
      <c r="DP163" s="196"/>
      <c r="DQ163" s="196"/>
      <c r="DR163" s="196"/>
      <c r="DS163" s="196"/>
      <c r="DT163" s="196"/>
      <c r="DU163" s="196"/>
      <c r="DV163" s="196"/>
      <c r="DW163" s="196"/>
      <c r="DX163" s="196"/>
      <c r="DY163" s="196"/>
      <c r="DZ163" s="196"/>
      <c r="EA163" s="196"/>
      <c r="EB163" s="196"/>
      <c r="EC163" s="196"/>
      <c r="ED163" s="196"/>
      <c r="EE163" s="196"/>
      <c r="EF163" s="196"/>
      <c r="EG163" s="196"/>
      <c r="EH163" s="196"/>
      <c r="EI163" s="196"/>
      <c r="EJ163" s="196"/>
      <c r="EK163" s="196"/>
      <c r="EL163" s="196"/>
      <c r="EM163" s="196"/>
      <c r="EN163" s="196"/>
      <c r="EO163" s="196"/>
      <c r="EP163" s="196"/>
      <c r="EQ163" s="196"/>
      <c r="ER163" s="196"/>
      <c r="ES163" s="196"/>
      <c r="ET163" s="196"/>
      <c r="EU163" s="196"/>
      <c r="EV163" s="196"/>
      <c r="EW163" s="196"/>
      <c r="EX163" s="196"/>
      <c r="EY163" s="196"/>
      <c r="EZ163" s="196"/>
      <c r="FA163" s="196"/>
      <c r="FB163" s="196"/>
      <c r="FC163" s="196"/>
      <c r="FD163" s="196"/>
      <c r="FE163" s="196"/>
      <c r="FF163" s="196"/>
      <c r="FG163" s="196"/>
      <c r="FH163" s="196"/>
      <c r="FI163" s="196"/>
      <c r="FJ163" s="196"/>
      <c r="FK163" s="196"/>
      <c r="FL163" s="196"/>
      <c r="FM163" s="196"/>
      <c r="FN163" s="196"/>
      <c r="FO163" s="196"/>
      <c r="FP163" s="196"/>
      <c r="FQ163" s="196"/>
      <c r="FR163" s="196"/>
      <c r="FS163" s="196"/>
      <c r="FT163" s="196"/>
      <c r="FU163" s="196"/>
      <c r="FV163" s="196"/>
      <c r="FW163" s="196"/>
      <c r="FX163" s="196"/>
      <c r="FY163" s="196"/>
      <c r="FZ163" s="196"/>
      <c r="GA163" s="196"/>
      <c r="GB163" s="196"/>
      <c r="GC163" s="196"/>
    </row>
    <row r="164" spans="1:185" s="197" customFormat="1" ht="178.5" customHeight="1" x14ac:dyDescent="0.25">
      <c r="A164" s="429" t="s">
        <v>32</v>
      </c>
      <c r="B164" s="434"/>
      <c r="C164" s="397">
        <v>44461</v>
      </c>
      <c r="D164" s="400" t="s">
        <v>106</v>
      </c>
      <c r="E164" s="179" t="s">
        <v>378</v>
      </c>
      <c r="F164" s="179"/>
      <c r="G164" s="179" t="s">
        <v>279</v>
      </c>
      <c r="H164" s="395" t="s">
        <v>1119</v>
      </c>
      <c r="I164" s="179" t="s">
        <v>56</v>
      </c>
      <c r="J164" s="179" t="s">
        <v>38</v>
      </c>
      <c r="K164" s="179"/>
      <c r="L164" s="175" t="s">
        <v>109</v>
      </c>
      <c r="M164" s="179" t="s">
        <v>321</v>
      </c>
      <c r="N164" s="397">
        <v>44743</v>
      </c>
      <c r="O164" s="397">
        <v>44985</v>
      </c>
      <c r="P164" s="452">
        <f t="shared" ca="1" si="6"/>
        <v>427</v>
      </c>
      <c r="Q164" s="322" t="str">
        <f t="shared" ca="1" si="7"/>
        <v>VENCIDA</v>
      </c>
      <c r="R164" s="179" t="s">
        <v>322</v>
      </c>
      <c r="S164" s="179" t="s">
        <v>74</v>
      </c>
      <c r="T164" s="392">
        <v>1</v>
      </c>
      <c r="U164" s="180"/>
      <c r="V164" s="179"/>
      <c r="W164" s="175" t="s">
        <v>51</v>
      </c>
      <c r="X164" s="281"/>
      <c r="Y164" s="391"/>
      <c r="Z164" s="179"/>
      <c r="AA164" s="175" t="s">
        <v>44</v>
      </c>
      <c r="AB164" s="180"/>
      <c r="AC164" s="181" t="s">
        <v>1409</v>
      </c>
      <c r="AD164" s="453">
        <f t="shared" si="8"/>
        <v>159</v>
      </c>
      <c r="AE164" s="196"/>
      <c r="AF164" s="196"/>
      <c r="AG164" s="196"/>
      <c r="AH164" s="196"/>
      <c r="AI164" s="196"/>
      <c r="AJ164" s="196"/>
      <c r="AK164" s="196"/>
      <c r="AL164" s="196"/>
      <c r="AM164" s="196"/>
      <c r="AN164" s="196"/>
      <c r="AO164" s="196"/>
      <c r="AP164" s="196"/>
      <c r="AQ164" s="196"/>
      <c r="AR164" s="196"/>
      <c r="AS164" s="196"/>
      <c r="AT164" s="196"/>
      <c r="AU164" s="196"/>
      <c r="AV164" s="196"/>
      <c r="AW164" s="196"/>
      <c r="AX164" s="196"/>
      <c r="AY164" s="196"/>
      <c r="AZ164" s="196"/>
      <c r="BA164" s="196"/>
      <c r="BB164" s="196"/>
      <c r="BC164" s="196"/>
      <c r="BD164" s="196"/>
      <c r="BE164" s="196"/>
      <c r="BF164" s="196"/>
      <c r="BG164" s="196"/>
      <c r="BH164" s="196"/>
      <c r="BI164" s="196"/>
      <c r="BJ164" s="196"/>
      <c r="BK164" s="196"/>
      <c r="BL164" s="196"/>
      <c r="BM164" s="196"/>
      <c r="BN164" s="196"/>
      <c r="BO164" s="196"/>
      <c r="BP164" s="196"/>
      <c r="BQ164" s="196"/>
      <c r="BR164" s="196"/>
      <c r="BS164" s="196"/>
      <c r="BT164" s="196"/>
      <c r="BU164" s="196"/>
      <c r="BV164" s="196"/>
      <c r="BW164" s="196"/>
      <c r="BX164" s="196"/>
      <c r="BY164" s="196"/>
      <c r="BZ164" s="196"/>
      <c r="CA164" s="196"/>
      <c r="CB164" s="196"/>
      <c r="CC164" s="196"/>
      <c r="CD164" s="196"/>
      <c r="CE164" s="196"/>
      <c r="CF164" s="196"/>
      <c r="CG164" s="196"/>
      <c r="CH164" s="196"/>
      <c r="CI164" s="196"/>
      <c r="CJ164" s="196"/>
      <c r="CK164" s="196"/>
      <c r="CL164" s="196"/>
      <c r="CM164" s="196"/>
      <c r="CN164" s="196"/>
      <c r="CO164" s="196"/>
      <c r="CP164" s="196"/>
      <c r="CQ164" s="196"/>
      <c r="CR164" s="196"/>
      <c r="CS164" s="196"/>
      <c r="CT164" s="196"/>
      <c r="CU164" s="196"/>
      <c r="CV164" s="196"/>
      <c r="CW164" s="196"/>
      <c r="CX164" s="196"/>
      <c r="CY164" s="196"/>
      <c r="CZ164" s="196"/>
      <c r="DA164" s="196"/>
      <c r="DB164" s="196"/>
      <c r="DC164" s="196"/>
      <c r="DD164" s="196"/>
      <c r="DE164" s="196"/>
      <c r="DF164" s="196"/>
      <c r="DG164" s="196"/>
      <c r="DH164" s="196"/>
      <c r="DI164" s="196"/>
      <c r="DJ164" s="196"/>
      <c r="DK164" s="196"/>
      <c r="DL164" s="196"/>
      <c r="DM164" s="196"/>
      <c r="DN164" s="196"/>
      <c r="DO164" s="196"/>
      <c r="DP164" s="196"/>
      <c r="DQ164" s="196"/>
      <c r="DR164" s="196"/>
      <c r="DS164" s="196"/>
      <c r="DT164" s="196"/>
      <c r="DU164" s="196"/>
      <c r="DV164" s="196"/>
      <c r="DW164" s="196"/>
      <c r="DX164" s="196"/>
      <c r="DY164" s="196"/>
      <c r="DZ164" s="196"/>
      <c r="EA164" s="196"/>
      <c r="EB164" s="196"/>
      <c r="EC164" s="196"/>
      <c r="ED164" s="196"/>
      <c r="EE164" s="196"/>
      <c r="EF164" s="196"/>
      <c r="EG164" s="196"/>
      <c r="EH164" s="196"/>
      <c r="EI164" s="196"/>
      <c r="EJ164" s="196"/>
      <c r="EK164" s="196"/>
      <c r="EL164" s="196"/>
      <c r="EM164" s="196"/>
      <c r="EN164" s="196"/>
      <c r="EO164" s="196"/>
      <c r="EP164" s="196"/>
      <c r="EQ164" s="196"/>
      <c r="ER164" s="196"/>
      <c r="ES164" s="196"/>
      <c r="ET164" s="196"/>
      <c r="EU164" s="196"/>
      <c r="EV164" s="196"/>
      <c r="EW164" s="196"/>
      <c r="EX164" s="196"/>
      <c r="EY164" s="196"/>
      <c r="EZ164" s="196"/>
      <c r="FA164" s="196"/>
      <c r="FB164" s="196"/>
      <c r="FC164" s="196"/>
      <c r="FD164" s="196"/>
      <c r="FE164" s="196"/>
      <c r="FF164" s="196"/>
      <c r="FG164" s="196"/>
      <c r="FH164" s="196"/>
      <c r="FI164" s="196"/>
      <c r="FJ164" s="196"/>
      <c r="FK164" s="196"/>
      <c r="FL164" s="196"/>
      <c r="FM164" s="196"/>
      <c r="FN164" s="196"/>
      <c r="FO164" s="196"/>
      <c r="FP164" s="196"/>
      <c r="FQ164" s="196"/>
      <c r="FR164" s="196"/>
      <c r="FS164" s="196"/>
      <c r="FT164" s="196"/>
      <c r="FU164" s="196"/>
      <c r="FV164" s="196"/>
      <c r="FW164" s="196"/>
      <c r="FX164" s="196"/>
      <c r="FY164" s="196"/>
      <c r="FZ164" s="196"/>
      <c r="GA164" s="196"/>
      <c r="GB164" s="196"/>
      <c r="GC164" s="196"/>
    </row>
    <row r="165" spans="1:185" s="197" customFormat="1" ht="178.5" customHeight="1" x14ac:dyDescent="0.25">
      <c r="A165" s="429" t="s">
        <v>32</v>
      </c>
      <c r="B165" s="434">
        <v>881</v>
      </c>
      <c r="C165" s="397">
        <v>44461</v>
      </c>
      <c r="D165" s="400" t="s">
        <v>33</v>
      </c>
      <c r="E165" s="179" t="s">
        <v>379</v>
      </c>
      <c r="F165" s="179" t="s">
        <v>380</v>
      </c>
      <c r="G165" s="179" t="s">
        <v>279</v>
      </c>
      <c r="H165" s="395" t="s">
        <v>1119</v>
      </c>
      <c r="I165" s="179" t="s">
        <v>56</v>
      </c>
      <c r="J165" s="179" t="s">
        <v>38</v>
      </c>
      <c r="K165" s="179"/>
      <c r="L165" s="175" t="s">
        <v>39</v>
      </c>
      <c r="M165" s="179" t="s">
        <v>319</v>
      </c>
      <c r="N165" s="397">
        <v>44743</v>
      </c>
      <c r="O165" s="397">
        <v>44985</v>
      </c>
      <c r="P165" s="452">
        <f t="shared" ca="1" si="6"/>
        <v>427</v>
      </c>
      <c r="Q165" s="322" t="str">
        <f t="shared" ca="1" si="7"/>
        <v>VENCIDA</v>
      </c>
      <c r="R165" s="179" t="s">
        <v>320</v>
      </c>
      <c r="S165" s="179" t="s">
        <v>42</v>
      </c>
      <c r="T165" s="392">
        <v>8</v>
      </c>
      <c r="U165" s="180"/>
      <c r="V165" s="179"/>
      <c r="W165" s="175" t="s">
        <v>51</v>
      </c>
      <c r="X165" s="281"/>
      <c r="Y165" s="391"/>
      <c r="Z165" s="179"/>
      <c r="AA165" s="175" t="s">
        <v>44</v>
      </c>
      <c r="AB165" s="180"/>
      <c r="AC165" s="181" t="s">
        <v>1419</v>
      </c>
      <c r="AD165" s="453">
        <f t="shared" si="8"/>
        <v>160</v>
      </c>
      <c r="AE165" s="196"/>
      <c r="AF165" s="196"/>
      <c r="AG165" s="196"/>
      <c r="AH165" s="196"/>
      <c r="AI165" s="196"/>
      <c r="AJ165" s="196"/>
      <c r="AK165" s="196"/>
      <c r="AL165" s="196"/>
      <c r="AM165" s="196"/>
      <c r="AN165" s="196"/>
      <c r="AO165" s="196"/>
      <c r="AP165" s="196"/>
      <c r="AQ165" s="196"/>
      <c r="AR165" s="196"/>
      <c r="AS165" s="196"/>
      <c r="AT165" s="196"/>
      <c r="AU165" s="196"/>
      <c r="AV165" s="196"/>
      <c r="AW165" s="196"/>
      <c r="AX165" s="196"/>
      <c r="AY165" s="196"/>
      <c r="AZ165" s="196"/>
      <c r="BA165" s="196"/>
      <c r="BB165" s="196"/>
      <c r="BC165" s="196"/>
      <c r="BD165" s="196"/>
      <c r="BE165" s="196"/>
      <c r="BF165" s="196"/>
      <c r="BG165" s="196"/>
      <c r="BH165" s="196"/>
      <c r="BI165" s="196"/>
      <c r="BJ165" s="196"/>
      <c r="BK165" s="196"/>
      <c r="BL165" s="196"/>
      <c r="BM165" s="196"/>
      <c r="BN165" s="196"/>
      <c r="BO165" s="196"/>
      <c r="BP165" s="196"/>
      <c r="BQ165" s="196"/>
      <c r="BR165" s="196"/>
      <c r="BS165" s="196"/>
      <c r="BT165" s="196"/>
      <c r="BU165" s="196"/>
      <c r="BV165" s="196"/>
      <c r="BW165" s="196"/>
      <c r="BX165" s="196"/>
      <c r="BY165" s="196"/>
      <c r="BZ165" s="196"/>
      <c r="CA165" s="196"/>
      <c r="CB165" s="196"/>
      <c r="CC165" s="196"/>
      <c r="CD165" s="196"/>
      <c r="CE165" s="196"/>
      <c r="CF165" s="196"/>
      <c r="CG165" s="196"/>
      <c r="CH165" s="196"/>
      <c r="CI165" s="196"/>
      <c r="CJ165" s="196"/>
      <c r="CK165" s="196"/>
      <c r="CL165" s="196"/>
      <c r="CM165" s="196"/>
      <c r="CN165" s="196"/>
      <c r="CO165" s="196"/>
      <c r="CP165" s="196"/>
      <c r="CQ165" s="196"/>
      <c r="CR165" s="196"/>
      <c r="CS165" s="196"/>
      <c r="CT165" s="196"/>
      <c r="CU165" s="196"/>
      <c r="CV165" s="196"/>
      <c r="CW165" s="196"/>
      <c r="CX165" s="196"/>
      <c r="CY165" s="196"/>
      <c r="CZ165" s="196"/>
      <c r="DA165" s="196"/>
      <c r="DB165" s="196"/>
      <c r="DC165" s="196"/>
      <c r="DD165" s="196"/>
      <c r="DE165" s="196"/>
      <c r="DF165" s="196"/>
      <c r="DG165" s="196"/>
      <c r="DH165" s="196"/>
      <c r="DI165" s="196"/>
      <c r="DJ165" s="196"/>
      <c r="DK165" s="196"/>
      <c r="DL165" s="196"/>
      <c r="DM165" s="196"/>
      <c r="DN165" s="196"/>
      <c r="DO165" s="196"/>
      <c r="DP165" s="196"/>
      <c r="DQ165" s="196"/>
      <c r="DR165" s="196"/>
      <c r="DS165" s="196"/>
      <c r="DT165" s="196"/>
      <c r="DU165" s="196"/>
      <c r="DV165" s="196"/>
      <c r="DW165" s="196"/>
      <c r="DX165" s="196"/>
      <c r="DY165" s="196"/>
      <c r="DZ165" s="196"/>
      <c r="EA165" s="196"/>
      <c r="EB165" s="196"/>
      <c r="EC165" s="196"/>
      <c r="ED165" s="196"/>
      <c r="EE165" s="196"/>
      <c r="EF165" s="196"/>
      <c r="EG165" s="196"/>
      <c r="EH165" s="196"/>
      <c r="EI165" s="196"/>
      <c r="EJ165" s="196"/>
      <c r="EK165" s="196"/>
      <c r="EL165" s="196"/>
      <c r="EM165" s="196"/>
      <c r="EN165" s="196"/>
      <c r="EO165" s="196"/>
      <c r="EP165" s="196"/>
      <c r="EQ165" s="196"/>
      <c r="ER165" s="196"/>
      <c r="ES165" s="196"/>
      <c r="ET165" s="196"/>
      <c r="EU165" s="196"/>
      <c r="EV165" s="196"/>
      <c r="EW165" s="196"/>
      <c r="EX165" s="196"/>
      <c r="EY165" s="196"/>
      <c r="EZ165" s="196"/>
      <c r="FA165" s="196"/>
      <c r="FB165" s="196"/>
      <c r="FC165" s="196"/>
      <c r="FD165" s="196"/>
      <c r="FE165" s="196"/>
      <c r="FF165" s="196"/>
      <c r="FG165" s="196"/>
      <c r="FH165" s="196"/>
      <c r="FI165" s="196"/>
      <c r="FJ165" s="196"/>
      <c r="FK165" s="196"/>
      <c r="FL165" s="196"/>
      <c r="FM165" s="196"/>
      <c r="FN165" s="196"/>
      <c r="FO165" s="196"/>
      <c r="FP165" s="196"/>
      <c r="FQ165" s="196"/>
      <c r="FR165" s="196"/>
      <c r="FS165" s="196"/>
      <c r="FT165" s="196"/>
      <c r="FU165" s="196"/>
      <c r="FV165" s="196"/>
      <c r="FW165" s="196"/>
      <c r="FX165" s="196"/>
      <c r="FY165" s="196"/>
      <c r="FZ165" s="196"/>
      <c r="GA165" s="196"/>
      <c r="GB165" s="196"/>
      <c r="GC165" s="196"/>
    </row>
    <row r="166" spans="1:185" s="197" customFormat="1" ht="178.5" customHeight="1" x14ac:dyDescent="0.25">
      <c r="A166" s="429" t="s">
        <v>32</v>
      </c>
      <c r="B166" s="434"/>
      <c r="C166" s="397">
        <v>44461</v>
      </c>
      <c r="D166" s="400" t="s">
        <v>33</v>
      </c>
      <c r="E166" s="179" t="s">
        <v>379</v>
      </c>
      <c r="F166" s="179" t="s">
        <v>380</v>
      </c>
      <c r="G166" s="179" t="s">
        <v>279</v>
      </c>
      <c r="H166" s="395" t="s">
        <v>1119</v>
      </c>
      <c r="I166" s="179" t="s">
        <v>56</v>
      </c>
      <c r="J166" s="179" t="s">
        <v>38</v>
      </c>
      <c r="K166" s="179"/>
      <c r="L166" s="175" t="s">
        <v>39</v>
      </c>
      <c r="M166" s="179" t="s">
        <v>377</v>
      </c>
      <c r="N166" s="397">
        <v>44743</v>
      </c>
      <c r="O166" s="397">
        <v>44895</v>
      </c>
      <c r="P166" s="452">
        <f t="shared" ca="1" si="6"/>
        <v>517</v>
      </c>
      <c r="Q166" s="322" t="str">
        <f t="shared" ca="1" si="7"/>
        <v>VENCIDA</v>
      </c>
      <c r="R166" s="179" t="s">
        <v>344</v>
      </c>
      <c r="S166" s="179" t="s">
        <v>42</v>
      </c>
      <c r="T166" s="392">
        <v>2</v>
      </c>
      <c r="U166" s="180"/>
      <c r="V166" s="179"/>
      <c r="W166" s="175" t="s">
        <v>51</v>
      </c>
      <c r="X166" s="281"/>
      <c r="Y166" s="391"/>
      <c r="Z166" s="179"/>
      <c r="AA166" s="175" t="s">
        <v>44</v>
      </c>
      <c r="AB166" s="180"/>
      <c r="AC166" s="181" t="s">
        <v>1170</v>
      </c>
      <c r="AD166" s="453">
        <f t="shared" si="8"/>
        <v>161</v>
      </c>
      <c r="AE166" s="196"/>
      <c r="AF166" s="196"/>
      <c r="AG166" s="196"/>
      <c r="AH166" s="196"/>
      <c r="AI166" s="196"/>
      <c r="AJ166" s="196"/>
      <c r="AK166" s="196"/>
      <c r="AL166" s="196"/>
      <c r="AM166" s="196"/>
      <c r="AN166" s="196"/>
      <c r="AO166" s="196"/>
      <c r="AP166" s="196"/>
      <c r="AQ166" s="196"/>
      <c r="AR166" s="196"/>
      <c r="AS166" s="196"/>
      <c r="AT166" s="196"/>
      <c r="AU166" s="196"/>
      <c r="AV166" s="196"/>
      <c r="AW166" s="196"/>
      <c r="AX166" s="196"/>
      <c r="AY166" s="196"/>
      <c r="AZ166" s="196"/>
      <c r="BA166" s="196"/>
      <c r="BB166" s="196"/>
      <c r="BC166" s="196"/>
      <c r="BD166" s="196"/>
      <c r="BE166" s="196"/>
      <c r="BF166" s="196"/>
      <c r="BG166" s="196"/>
      <c r="BH166" s="196"/>
      <c r="BI166" s="196"/>
      <c r="BJ166" s="196"/>
      <c r="BK166" s="196"/>
      <c r="BL166" s="196"/>
      <c r="BM166" s="196"/>
      <c r="BN166" s="196"/>
      <c r="BO166" s="196"/>
      <c r="BP166" s="196"/>
      <c r="BQ166" s="196"/>
      <c r="BR166" s="196"/>
      <c r="BS166" s="196"/>
      <c r="BT166" s="196"/>
      <c r="BU166" s="196"/>
      <c r="BV166" s="196"/>
      <c r="BW166" s="196"/>
      <c r="BX166" s="196"/>
      <c r="BY166" s="196"/>
      <c r="BZ166" s="196"/>
      <c r="CA166" s="196"/>
      <c r="CB166" s="196"/>
      <c r="CC166" s="196"/>
      <c r="CD166" s="196"/>
      <c r="CE166" s="196"/>
      <c r="CF166" s="196"/>
      <c r="CG166" s="196"/>
      <c r="CH166" s="196"/>
      <c r="CI166" s="196"/>
      <c r="CJ166" s="196"/>
      <c r="CK166" s="196"/>
      <c r="CL166" s="196"/>
      <c r="CM166" s="196"/>
      <c r="CN166" s="196"/>
      <c r="CO166" s="196"/>
      <c r="CP166" s="196"/>
      <c r="CQ166" s="196"/>
      <c r="CR166" s="196"/>
      <c r="CS166" s="196"/>
      <c r="CT166" s="196"/>
      <c r="CU166" s="196"/>
      <c r="CV166" s="196"/>
      <c r="CW166" s="196"/>
      <c r="CX166" s="196"/>
      <c r="CY166" s="196"/>
      <c r="CZ166" s="196"/>
      <c r="DA166" s="196"/>
      <c r="DB166" s="196"/>
      <c r="DC166" s="196"/>
      <c r="DD166" s="196"/>
      <c r="DE166" s="196"/>
      <c r="DF166" s="196"/>
      <c r="DG166" s="196"/>
      <c r="DH166" s="196"/>
      <c r="DI166" s="196"/>
      <c r="DJ166" s="196"/>
      <c r="DK166" s="196"/>
      <c r="DL166" s="196"/>
      <c r="DM166" s="196"/>
      <c r="DN166" s="196"/>
      <c r="DO166" s="196"/>
      <c r="DP166" s="196"/>
      <c r="DQ166" s="196"/>
      <c r="DR166" s="196"/>
      <c r="DS166" s="196"/>
      <c r="DT166" s="196"/>
      <c r="DU166" s="196"/>
      <c r="DV166" s="196"/>
      <c r="DW166" s="196"/>
      <c r="DX166" s="196"/>
      <c r="DY166" s="196"/>
      <c r="DZ166" s="196"/>
      <c r="EA166" s="196"/>
      <c r="EB166" s="196"/>
      <c r="EC166" s="196"/>
      <c r="ED166" s="196"/>
      <c r="EE166" s="196"/>
      <c r="EF166" s="196"/>
      <c r="EG166" s="196"/>
      <c r="EH166" s="196"/>
      <c r="EI166" s="196"/>
      <c r="EJ166" s="196"/>
      <c r="EK166" s="196"/>
      <c r="EL166" s="196"/>
      <c r="EM166" s="196"/>
      <c r="EN166" s="196"/>
      <c r="EO166" s="196"/>
      <c r="EP166" s="196"/>
      <c r="EQ166" s="196"/>
      <c r="ER166" s="196"/>
      <c r="ES166" s="196"/>
      <c r="ET166" s="196"/>
      <c r="EU166" s="196"/>
      <c r="EV166" s="196"/>
      <c r="EW166" s="196"/>
      <c r="EX166" s="196"/>
      <c r="EY166" s="196"/>
      <c r="EZ166" s="196"/>
      <c r="FA166" s="196"/>
      <c r="FB166" s="196"/>
      <c r="FC166" s="196"/>
      <c r="FD166" s="196"/>
      <c r="FE166" s="196"/>
      <c r="FF166" s="196"/>
      <c r="FG166" s="196"/>
      <c r="FH166" s="196"/>
      <c r="FI166" s="196"/>
      <c r="FJ166" s="196"/>
      <c r="FK166" s="196"/>
      <c r="FL166" s="196"/>
      <c r="FM166" s="196"/>
      <c r="FN166" s="196"/>
      <c r="FO166" s="196"/>
      <c r="FP166" s="196"/>
      <c r="FQ166" s="196"/>
      <c r="FR166" s="196"/>
      <c r="FS166" s="196"/>
      <c r="FT166" s="196"/>
      <c r="FU166" s="196"/>
      <c r="FV166" s="196"/>
      <c r="FW166" s="196"/>
      <c r="FX166" s="196"/>
      <c r="FY166" s="196"/>
      <c r="FZ166" s="196"/>
      <c r="GA166" s="196"/>
      <c r="GB166" s="196"/>
      <c r="GC166" s="196"/>
    </row>
    <row r="167" spans="1:185" s="197" customFormat="1" ht="178.5" customHeight="1" x14ac:dyDescent="0.25">
      <c r="A167" s="429" t="s">
        <v>32</v>
      </c>
      <c r="B167" s="434">
        <v>882</v>
      </c>
      <c r="C167" s="397">
        <v>44461</v>
      </c>
      <c r="D167" s="400" t="s">
        <v>106</v>
      </c>
      <c r="E167" s="179" t="s">
        <v>381</v>
      </c>
      <c r="F167" s="179"/>
      <c r="G167" s="179" t="s">
        <v>279</v>
      </c>
      <c r="H167" s="395" t="s">
        <v>1119</v>
      </c>
      <c r="I167" s="179" t="s">
        <v>56</v>
      </c>
      <c r="J167" s="179" t="s">
        <v>38</v>
      </c>
      <c r="K167" s="179"/>
      <c r="L167" s="175" t="s">
        <v>109</v>
      </c>
      <c r="M167" s="179" t="s">
        <v>319</v>
      </c>
      <c r="N167" s="397">
        <v>44743</v>
      </c>
      <c r="O167" s="397">
        <v>44985</v>
      </c>
      <c r="P167" s="452">
        <f t="shared" ca="1" si="6"/>
        <v>427</v>
      </c>
      <c r="Q167" s="322" t="str">
        <f t="shared" ca="1" si="7"/>
        <v>VENCIDA</v>
      </c>
      <c r="R167" s="179" t="s">
        <v>320</v>
      </c>
      <c r="S167" s="179" t="s">
        <v>42</v>
      </c>
      <c r="T167" s="392">
        <v>8</v>
      </c>
      <c r="U167" s="180"/>
      <c r="V167" s="179"/>
      <c r="W167" s="175" t="s">
        <v>51</v>
      </c>
      <c r="X167" s="281"/>
      <c r="Y167" s="391"/>
      <c r="Z167" s="179"/>
      <c r="AA167" s="175" t="s">
        <v>44</v>
      </c>
      <c r="AB167" s="180"/>
      <c r="AC167" s="181" t="s">
        <v>1409</v>
      </c>
      <c r="AD167" s="453">
        <f t="shared" si="8"/>
        <v>162</v>
      </c>
      <c r="AE167" s="196"/>
      <c r="AF167" s="196"/>
      <c r="AG167" s="196"/>
      <c r="AH167" s="196"/>
      <c r="AI167" s="196"/>
      <c r="AJ167" s="196"/>
      <c r="AK167" s="196"/>
      <c r="AL167" s="196"/>
      <c r="AM167" s="196"/>
      <c r="AN167" s="196"/>
      <c r="AO167" s="196"/>
      <c r="AP167" s="196"/>
      <c r="AQ167" s="196"/>
      <c r="AR167" s="196"/>
      <c r="AS167" s="196"/>
      <c r="AT167" s="196"/>
      <c r="AU167" s="196"/>
      <c r="AV167" s="196"/>
      <c r="AW167" s="196"/>
      <c r="AX167" s="196"/>
      <c r="AY167" s="196"/>
      <c r="AZ167" s="196"/>
      <c r="BA167" s="196"/>
      <c r="BB167" s="196"/>
      <c r="BC167" s="196"/>
      <c r="BD167" s="196"/>
      <c r="BE167" s="196"/>
      <c r="BF167" s="196"/>
      <c r="BG167" s="196"/>
      <c r="BH167" s="196"/>
      <c r="BI167" s="196"/>
      <c r="BJ167" s="196"/>
      <c r="BK167" s="196"/>
      <c r="BL167" s="196"/>
      <c r="BM167" s="196"/>
      <c r="BN167" s="196"/>
      <c r="BO167" s="196"/>
      <c r="BP167" s="196"/>
      <c r="BQ167" s="196"/>
      <c r="BR167" s="196"/>
      <c r="BS167" s="196"/>
      <c r="BT167" s="196"/>
      <c r="BU167" s="196"/>
      <c r="BV167" s="196"/>
      <c r="BW167" s="196"/>
      <c r="BX167" s="196"/>
      <c r="BY167" s="196"/>
      <c r="BZ167" s="196"/>
      <c r="CA167" s="196"/>
      <c r="CB167" s="196"/>
      <c r="CC167" s="196"/>
      <c r="CD167" s="196"/>
      <c r="CE167" s="196"/>
      <c r="CF167" s="196"/>
      <c r="CG167" s="196"/>
      <c r="CH167" s="196"/>
      <c r="CI167" s="196"/>
      <c r="CJ167" s="196"/>
      <c r="CK167" s="196"/>
      <c r="CL167" s="196"/>
      <c r="CM167" s="196"/>
      <c r="CN167" s="196"/>
      <c r="CO167" s="196"/>
      <c r="CP167" s="196"/>
      <c r="CQ167" s="196"/>
      <c r="CR167" s="196"/>
      <c r="CS167" s="196"/>
      <c r="CT167" s="196"/>
      <c r="CU167" s="196"/>
      <c r="CV167" s="196"/>
      <c r="CW167" s="196"/>
      <c r="CX167" s="196"/>
      <c r="CY167" s="196"/>
      <c r="CZ167" s="196"/>
      <c r="DA167" s="196"/>
      <c r="DB167" s="196"/>
      <c r="DC167" s="196"/>
      <c r="DD167" s="196"/>
      <c r="DE167" s="196"/>
      <c r="DF167" s="196"/>
      <c r="DG167" s="196"/>
      <c r="DH167" s="196"/>
      <c r="DI167" s="196"/>
      <c r="DJ167" s="196"/>
      <c r="DK167" s="196"/>
      <c r="DL167" s="196"/>
      <c r="DM167" s="196"/>
      <c r="DN167" s="196"/>
      <c r="DO167" s="196"/>
      <c r="DP167" s="196"/>
      <c r="DQ167" s="196"/>
      <c r="DR167" s="196"/>
      <c r="DS167" s="196"/>
      <c r="DT167" s="196"/>
      <c r="DU167" s="196"/>
      <c r="DV167" s="196"/>
      <c r="DW167" s="196"/>
      <c r="DX167" s="196"/>
      <c r="DY167" s="196"/>
      <c r="DZ167" s="196"/>
      <c r="EA167" s="196"/>
      <c r="EB167" s="196"/>
      <c r="EC167" s="196"/>
      <c r="ED167" s="196"/>
      <c r="EE167" s="196"/>
      <c r="EF167" s="196"/>
      <c r="EG167" s="196"/>
      <c r="EH167" s="196"/>
      <c r="EI167" s="196"/>
      <c r="EJ167" s="196"/>
      <c r="EK167" s="196"/>
      <c r="EL167" s="196"/>
      <c r="EM167" s="196"/>
      <c r="EN167" s="196"/>
      <c r="EO167" s="196"/>
      <c r="EP167" s="196"/>
      <c r="EQ167" s="196"/>
      <c r="ER167" s="196"/>
      <c r="ES167" s="196"/>
      <c r="ET167" s="196"/>
      <c r="EU167" s="196"/>
      <c r="EV167" s="196"/>
      <c r="EW167" s="196"/>
      <c r="EX167" s="196"/>
      <c r="EY167" s="196"/>
      <c r="EZ167" s="196"/>
      <c r="FA167" s="196"/>
      <c r="FB167" s="196"/>
      <c r="FC167" s="196"/>
      <c r="FD167" s="196"/>
      <c r="FE167" s="196"/>
      <c r="FF167" s="196"/>
      <c r="FG167" s="196"/>
      <c r="FH167" s="196"/>
      <c r="FI167" s="196"/>
      <c r="FJ167" s="196"/>
      <c r="FK167" s="196"/>
      <c r="FL167" s="196"/>
      <c r="FM167" s="196"/>
      <c r="FN167" s="196"/>
      <c r="FO167" s="196"/>
      <c r="FP167" s="196"/>
      <c r="FQ167" s="196"/>
      <c r="FR167" s="196"/>
      <c r="FS167" s="196"/>
      <c r="FT167" s="196"/>
      <c r="FU167" s="196"/>
      <c r="FV167" s="196"/>
      <c r="FW167" s="196"/>
      <c r="FX167" s="196"/>
      <c r="FY167" s="196"/>
      <c r="FZ167" s="196"/>
      <c r="GA167" s="196"/>
      <c r="GB167" s="196"/>
      <c r="GC167" s="196"/>
    </row>
    <row r="168" spans="1:185" s="197" customFormat="1" ht="178.5" customHeight="1" x14ac:dyDescent="0.25">
      <c r="A168" s="429" t="s">
        <v>32</v>
      </c>
      <c r="B168" s="434"/>
      <c r="C168" s="397">
        <v>44461</v>
      </c>
      <c r="D168" s="400" t="s">
        <v>106</v>
      </c>
      <c r="E168" s="179" t="s">
        <v>381</v>
      </c>
      <c r="F168" s="179"/>
      <c r="G168" s="179" t="s">
        <v>279</v>
      </c>
      <c r="H168" s="395" t="s">
        <v>1119</v>
      </c>
      <c r="I168" s="179" t="s">
        <v>56</v>
      </c>
      <c r="J168" s="179" t="s">
        <v>38</v>
      </c>
      <c r="K168" s="179"/>
      <c r="L168" s="175" t="s">
        <v>109</v>
      </c>
      <c r="M168" s="179" t="s">
        <v>321</v>
      </c>
      <c r="N168" s="397">
        <v>44743</v>
      </c>
      <c r="O168" s="397">
        <v>44985</v>
      </c>
      <c r="P168" s="452">
        <f t="shared" ca="1" si="6"/>
        <v>427</v>
      </c>
      <c r="Q168" s="322" t="str">
        <f t="shared" ca="1" si="7"/>
        <v>VENCIDA</v>
      </c>
      <c r="R168" s="179" t="s">
        <v>322</v>
      </c>
      <c r="S168" s="179" t="s">
        <v>74</v>
      </c>
      <c r="T168" s="392">
        <v>1</v>
      </c>
      <c r="U168" s="180"/>
      <c r="V168" s="179"/>
      <c r="W168" s="175" t="s">
        <v>51</v>
      </c>
      <c r="X168" s="281"/>
      <c r="Y168" s="391"/>
      <c r="Z168" s="179"/>
      <c r="AA168" s="175" t="s">
        <v>44</v>
      </c>
      <c r="AB168" s="180"/>
      <c r="AC168" s="181" t="s">
        <v>1409</v>
      </c>
      <c r="AD168" s="453">
        <f t="shared" si="8"/>
        <v>163</v>
      </c>
      <c r="AE168" s="196"/>
      <c r="AF168" s="196"/>
      <c r="AG168" s="196"/>
      <c r="AH168" s="196"/>
      <c r="AI168" s="196"/>
      <c r="AJ168" s="196"/>
      <c r="AK168" s="196"/>
      <c r="AL168" s="196"/>
      <c r="AM168" s="196"/>
      <c r="AN168" s="196"/>
      <c r="AO168" s="196"/>
      <c r="AP168" s="196"/>
      <c r="AQ168" s="196"/>
      <c r="AR168" s="196"/>
      <c r="AS168" s="196"/>
      <c r="AT168" s="196"/>
      <c r="AU168" s="196"/>
      <c r="AV168" s="196"/>
      <c r="AW168" s="196"/>
      <c r="AX168" s="196"/>
      <c r="AY168" s="196"/>
      <c r="AZ168" s="196"/>
      <c r="BA168" s="196"/>
      <c r="BB168" s="196"/>
      <c r="BC168" s="196"/>
      <c r="BD168" s="196"/>
      <c r="BE168" s="196"/>
      <c r="BF168" s="196"/>
      <c r="BG168" s="196"/>
      <c r="BH168" s="196"/>
      <c r="BI168" s="196"/>
      <c r="BJ168" s="196"/>
      <c r="BK168" s="196"/>
      <c r="BL168" s="196"/>
      <c r="BM168" s="196"/>
      <c r="BN168" s="196"/>
      <c r="BO168" s="196"/>
      <c r="BP168" s="196"/>
      <c r="BQ168" s="196"/>
      <c r="BR168" s="196"/>
      <c r="BS168" s="196"/>
      <c r="BT168" s="196"/>
      <c r="BU168" s="196"/>
      <c r="BV168" s="196"/>
      <c r="BW168" s="196"/>
      <c r="BX168" s="196"/>
      <c r="BY168" s="196"/>
      <c r="BZ168" s="196"/>
      <c r="CA168" s="196"/>
      <c r="CB168" s="196"/>
      <c r="CC168" s="196"/>
      <c r="CD168" s="196"/>
      <c r="CE168" s="196"/>
      <c r="CF168" s="196"/>
      <c r="CG168" s="196"/>
      <c r="CH168" s="196"/>
      <c r="CI168" s="196"/>
      <c r="CJ168" s="196"/>
      <c r="CK168" s="196"/>
      <c r="CL168" s="196"/>
      <c r="CM168" s="196"/>
      <c r="CN168" s="196"/>
      <c r="CO168" s="196"/>
      <c r="CP168" s="196"/>
      <c r="CQ168" s="196"/>
      <c r="CR168" s="196"/>
      <c r="CS168" s="196"/>
      <c r="CT168" s="196"/>
      <c r="CU168" s="196"/>
      <c r="CV168" s="196"/>
      <c r="CW168" s="196"/>
      <c r="CX168" s="196"/>
      <c r="CY168" s="196"/>
      <c r="CZ168" s="196"/>
      <c r="DA168" s="196"/>
      <c r="DB168" s="196"/>
      <c r="DC168" s="196"/>
      <c r="DD168" s="196"/>
      <c r="DE168" s="196"/>
      <c r="DF168" s="196"/>
      <c r="DG168" s="196"/>
      <c r="DH168" s="196"/>
      <c r="DI168" s="196"/>
      <c r="DJ168" s="196"/>
      <c r="DK168" s="196"/>
      <c r="DL168" s="196"/>
      <c r="DM168" s="196"/>
      <c r="DN168" s="196"/>
      <c r="DO168" s="196"/>
      <c r="DP168" s="196"/>
      <c r="DQ168" s="196"/>
      <c r="DR168" s="196"/>
      <c r="DS168" s="196"/>
      <c r="DT168" s="196"/>
      <c r="DU168" s="196"/>
      <c r="DV168" s="196"/>
      <c r="DW168" s="196"/>
      <c r="DX168" s="196"/>
      <c r="DY168" s="196"/>
      <c r="DZ168" s="196"/>
      <c r="EA168" s="196"/>
      <c r="EB168" s="196"/>
      <c r="EC168" s="196"/>
      <c r="ED168" s="196"/>
      <c r="EE168" s="196"/>
      <c r="EF168" s="196"/>
      <c r="EG168" s="196"/>
      <c r="EH168" s="196"/>
      <c r="EI168" s="196"/>
      <c r="EJ168" s="196"/>
      <c r="EK168" s="196"/>
      <c r="EL168" s="196"/>
      <c r="EM168" s="196"/>
      <c r="EN168" s="196"/>
      <c r="EO168" s="196"/>
      <c r="EP168" s="196"/>
      <c r="EQ168" s="196"/>
      <c r="ER168" s="196"/>
      <c r="ES168" s="196"/>
      <c r="ET168" s="196"/>
      <c r="EU168" s="196"/>
      <c r="EV168" s="196"/>
      <c r="EW168" s="196"/>
      <c r="EX168" s="196"/>
      <c r="EY168" s="196"/>
      <c r="EZ168" s="196"/>
      <c r="FA168" s="196"/>
      <c r="FB168" s="196"/>
      <c r="FC168" s="196"/>
      <c r="FD168" s="196"/>
      <c r="FE168" s="196"/>
      <c r="FF168" s="196"/>
      <c r="FG168" s="196"/>
      <c r="FH168" s="196"/>
      <c r="FI168" s="196"/>
      <c r="FJ168" s="196"/>
      <c r="FK168" s="196"/>
      <c r="FL168" s="196"/>
      <c r="FM168" s="196"/>
      <c r="FN168" s="196"/>
      <c r="FO168" s="196"/>
      <c r="FP168" s="196"/>
      <c r="FQ168" s="196"/>
      <c r="FR168" s="196"/>
      <c r="FS168" s="196"/>
      <c r="FT168" s="196"/>
      <c r="FU168" s="196"/>
      <c r="FV168" s="196"/>
      <c r="FW168" s="196"/>
      <c r="FX168" s="196"/>
      <c r="FY168" s="196"/>
      <c r="FZ168" s="196"/>
      <c r="GA168" s="196"/>
      <c r="GB168" s="196"/>
      <c r="GC168" s="196"/>
    </row>
    <row r="169" spans="1:185" s="197" customFormat="1" ht="178.5" customHeight="1" x14ac:dyDescent="0.25">
      <c r="A169" s="429" t="s">
        <v>32</v>
      </c>
      <c r="B169" s="434">
        <v>883</v>
      </c>
      <c r="C169" s="397">
        <v>44461</v>
      </c>
      <c r="D169" s="400" t="s">
        <v>33</v>
      </c>
      <c r="E169" s="179" t="s">
        <v>382</v>
      </c>
      <c r="F169" s="179" t="s">
        <v>383</v>
      </c>
      <c r="G169" s="179" t="s">
        <v>279</v>
      </c>
      <c r="H169" s="395" t="s">
        <v>1119</v>
      </c>
      <c r="I169" s="179" t="s">
        <v>56</v>
      </c>
      <c r="J169" s="179" t="s">
        <v>38</v>
      </c>
      <c r="K169" s="179"/>
      <c r="L169" s="175" t="s">
        <v>39</v>
      </c>
      <c r="M169" s="179" t="s">
        <v>319</v>
      </c>
      <c r="N169" s="403">
        <v>44743</v>
      </c>
      <c r="O169" s="397">
        <v>44985</v>
      </c>
      <c r="P169" s="452">
        <f t="shared" ca="1" si="6"/>
        <v>427</v>
      </c>
      <c r="Q169" s="322" t="str">
        <f t="shared" ca="1" si="7"/>
        <v>VENCIDA</v>
      </c>
      <c r="R169" s="179" t="s">
        <v>320</v>
      </c>
      <c r="S169" s="179" t="s">
        <v>42</v>
      </c>
      <c r="T169" s="392">
        <v>8</v>
      </c>
      <c r="U169" s="180"/>
      <c r="V169" s="179"/>
      <c r="W169" s="175" t="s">
        <v>51</v>
      </c>
      <c r="X169" s="281"/>
      <c r="Y169" s="391"/>
      <c r="Z169" s="179"/>
      <c r="AA169" s="175" t="s">
        <v>44</v>
      </c>
      <c r="AB169" s="180"/>
      <c r="AC169" s="181" t="s">
        <v>1409</v>
      </c>
      <c r="AD169" s="453">
        <f t="shared" si="8"/>
        <v>164</v>
      </c>
      <c r="AE169" s="196"/>
      <c r="AF169" s="196"/>
      <c r="AG169" s="196"/>
      <c r="AH169" s="196"/>
      <c r="AI169" s="196"/>
      <c r="AJ169" s="196"/>
      <c r="AK169" s="196"/>
      <c r="AL169" s="196"/>
      <c r="AM169" s="196"/>
      <c r="AN169" s="196"/>
      <c r="AO169" s="196"/>
      <c r="AP169" s="196"/>
      <c r="AQ169" s="196"/>
      <c r="AR169" s="196"/>
      <c r="AS169" s="196"/>
      <c r="AT169" s="196"/>
      <c r="AU169" s="196"/>
      <c r="AV169" s="196"/>
      <c r="AW169" s="196"/>
      <c r="AX169" s="196"/>
      <c r="AY169" s="196"/>
      <c r="AZ169" s="196"/>
      <c r="BA169" s="196"/>
      <c r="BB169" s="196"/>
      <c r="BC169" s="196"/>
      <c r="BD169" s="196"/>
      <c r="BE169" s="196"/>
      <c r="BF169" s="196"/>
      <c r="BG169" s="196"/>
      <c r="BH169" s="196"/>
      <c r="BI169" s="196"/>
      <c r="BJ169" s="196"/>
      <c r="BK169" s="196"/>
      <c r="BL169" s="196"/>
      <c r="BM169" s="196"/>
      <c r="BN169" s="196"/>
      <c r="BO169" s="196"/>
      <c r="BP169" s="196"/>
      <c r="BQ169" s="196"/>
      <c r="BR169" s="196"/>
      <c r="BS169" s="196"/>
      <c r="BT169" s="196"/>
      <c r="BU169" s="196"/>
      <c r="BV169" s="196"/>
      <c r="BW169" s="196"/>
      <c r="BX169" s="196"/>
      <c r="BY169" s="196"/>
      <c r="BZ169" s="196"/>
      <c r="CA169" s="196"/>
      <c r="CB169" s="196"/>
      <c r="CC169" s="196"/>
      <c r="CD169" s="196"/>
      <c r="CE169" s="196"/>
      <c r="CF169" s="196"/>
      <c r="CG169" s="196"/>
      <c r="CH169" s="196"/>
      <c r="CI169" s="196"/>
      <c r="CJ169" s="196"/>
      <c r="CK169" s="196"/>
      <c r="CL169" s="196"/>
      <c r="CM169" s="196"/>
      <c r="CN169" s="196"/>
      <c r="CO169" s="196"/>
      <c r="CP169" s="196"/>
      <c r="CQ169" s="196"/>
      <c r="CR169" s="196"/>
      <c r="CS169" s="196"/>
      <c r="CT169" s="196"/>
      <c r="CU169" s="196"/>
      <c r="CV169" s="196"/>
      <c r="CW169" s="196"/>
      <c r="CX169" s="196"/>
      <c r="CY169" s="196"/>
      <c r="CZ169" s="196"/>
      <c r="DA169" s="196"/>
      <c r="DB169" s="196"/>
      <c r="DC169" s="196"/>
      <c r="DD169" s="196"/>
      <c r="DE169" s="196"/>
      <c r="DF169" s="196"/>
      <c r="DG169" s="196"/>
      <c r="DH169" s="196"/>
      <c r="DI169" s="196"/>
      <c r="DJ169" s="196"/>
      <c r="DK169" s="196"/>
      <c r="DL169" s="196"/>
      <c r="DM169" s="196"/>
      <c r="DN169" s="196"/>
      <c r="DO169" s="196"/>
      <c r="DP169" s="196"/>
      <c r="DQ169" s="196"/>
      <c r="DR169" s="196"/>
      <c r="DS169" s="196"/>
      <c r="DT169" s="196"/>
      <c r="DU169" s="196"/>
      <c r="DV169" s="196"/>
      <c r="DW169" s="196"/>
      <c r="DX169" s="196"/>
      <c r="DY169" s="196"/>
      <c r="DZ169" s="196"/>
      <c r="EA169" s="196"/>
      <c r="EB169" s="196"/>
      <c r="EC169" s="196"/>
      <c r="ED169" s="196"/>
      <c r="EE169" s="196"/>
      <c r="EF169" s="196"/>
      <c r="EG169" s="196"/>
      <c r="EH169" s="196"/>
      <c r="EI169" s="196"/>
      <c r="EJ169" s="196"/>
      <c r="EK169" s="196"/>
      <c r="EL169" s="196"/>
      <c r="EM169" s="196"/>
      <c r="EN169" s="196"/>
      <c r="EO169" s="196"/>
      <c r="EP169" s="196"/>
      <c r="EQ169" s="196"/>
      <c r="ER169" s="196"/>
      <c r="ES169" s="196"/>
      <c r="ET169" s="196"/>
      <c r="EU169" s="196"/>
      <c r="EV169" s="196"/>
      <c r="EW169" s="196"/>
      <c r="EX169" s="196"/>
      <c r="EY169" s="196"/>
      <c r="EZ169" s="196"/>
      <c r="FA169" s="196"/>
      <c r="FB169" s="196"/>
      <c r="FC169" s="196"/>
      <c r="FD169" s="196"/>
      <c r="FE169" s="196"/>
      <c r="FF169" s="196"/>
      <c r="FG169" s="196"/>
      <c r="FH169" s="196"/>
      <c r="FI169" s="196"/>
      <c r="FJ169" s="196"/>
      <c r="FK169" s="196"/>
      <c r="FL169" s="196"/>
      <c r="FM169" s="196"/>
      <c r="FN169" s="196"/>
      <c r="FO169" s="196"/>
      <c r="FP169" s="196"/>
      <c r="FQ169" s="196"/>
      <c r="FR169" s="196"/>
      <c r="FS169" s="196"/>
      <c r="FT169" s="196"/>
      <c r="FU169" s="196"/>
      <c r="FV169" s="196"/>
      <c r="FW169" s="196"/>
      <c r="FX169" s="196"/>
      <c r="FY169" s="196"/>
      <c r="FZ169" s="196"/>
      <c r="GA169" s="196"/>
      <c r="GB169" s="196"/>
      <c r="GC169" s="196"/>
    </row>
    <row r="170" spans="1:185" s="197" customFormat="1" ht="178.5" customHeight="1" x14ac:dyDescent="0.25">
      <c r="A170" s="429" t="s">
        <v>32</v>
      </c>
      <c r="B170" s="434">
        <v>884</v>
      </c>
      <c r="C170" s="397">
        <v>44461</v>
      </c>
      <c r="D170" s="400" t="s">
        <v>33</v>
      </c>
      <c r="E170" s="179" t="s">
        <v>384</v>
      </c>
      <c r="F170" s="179" t="s">
        <v>339</v>
      </c>
      <c r="G170" s="179" t="s">
        <v>279</v>
      </c>
      <c r="H170" s="395" t="s">
        <v>1119</v>
      </c>
      <c r="I170" s="179" t="s">
        <v>56</v>
      </c>
      <c r="J170" s="179" t="s">
        <v>38</v>
      </c>
      <c r="K170" s="179"/>
      <c r="L170" s="175" t="s">
        <v>39</v>
      </c>
      <c r="M170" s="179" t="s">
        <v>319</v>
      </c>
      <c r="N170" s="403">
        <v>44743</v>
      </c>
      <c r="O170" s="397">
        <v>44985</v>
      </c>
      <c r="P170" s="452">
        <f t="shared" ca="1" si="6"/>
        <v>427</v>
      </c>
      <c r="Q170" s="322" t="str">
        <f t="shared" ca="1" si="7"/>
        <v>VENCIDA</v>
      </c>
      <c r="R170" s="179" t="s">
        <v>320</v>
      </c>
      <c r="S170" s="179" t="s">
        <v>42</v>
      </c>
      <c r="T170" s="392">
        <v>8</v>
      </c>
      <c r="U170" s="180"/>
      <c r="V170" s="179"/>
      <c r="W170" s="175" t="s">
        <v>51</v>
      </c>
      <c r="X170" s="281"/>
      <c r="Y170" s="391"/>
      <c r="Z170" s="179"/>
      <c r="AA170" s="175" t="s">
        <v>44</v>
      </c>
      <c r="AB170" s="180"/>
      <c r="AC170" s="181" t="s">
        <v>1409</v>
      </c>
      <c r="AD170" s="453">
        <f t="shared" si="8"/>
        <v>165</v>
      </c>
      <c r="AE170" s="196"/>
      <c r="AF170" s="196"/>
      <c r="AG170" s="196"/>
      <c r="AH170" s="196"/>
      <c r="AI170" s="196"/>
      <c r="AJ170" s="196"/>
      <c r="AK170" s="196"/>
      <c r="AL170" s="196"/>
      <c r="AM170" s="196"/>
      <c r="AN170" s="196"/>
      <c r="AO170" s="196"/>
      <c r="AP170" s="196"/>
      <c r="AQ170" s="196"/>
      <c r="AR170" s="196"/>
      <c r="AS170" s="196"/>
      <c r="AT170" s="196"/>
      <c r="AU170" s="196"/>
      <c r="AV170" s="196"/>
      <c r="AW170" s="196"/>
      <c r="AX170" s="196"/>
      <c r="AY170" s="196"/>
      <c r="AZ170" s="196"/>
      <c r="BA170" s="196"/>
      <c r="BB170" s="196"/>
      <c r="BC170" s="196"/>
      <c r="BD170" s="196"/>
      <c r="BE170" s="196"/>
      <c r="BF170" s="196"/>
      <c r="BG170" s="196"/>
      <c r="BH170" s="196"/>
      <c r="BI170" s="196"/>
      <c r="BJ170" s="196"/>
      <c r="BK170" s="196"/>
      <c r="BL170" s="196"/>
      <c r="BM170" s="196"/>
      <c r="BN170" s="196"/>
      <c r="BO170" s="196"/>
      <c r="BP170" s="196"/>
      <c r="BQ170" s="196"/>
      <c r="BR170" s="196"/>
      <c r="BS170" s="196"/>
      <c r="BT170" s="196"/>
      <c r="BU170" s="196"/>
      <c r="BV170" s="196"/>
      <c r="BW170" s="196"/>
      <c r="BX170" s="196"/>
      <c r="BY170" s="196"/>
      <c r="BZ170" s="196"/>
      <c r="CA170" s="196"/>
      <c r="CB170" s="196"/>
      <c r="CC170" s="196"/>
      <c r="CD170" s="196"/>
      <c r="CE170" s="196"/>
      <c r="CF170" s="196"/>
      <c r="CG170" s="196"/>
      <c r="CH170" s="196"/>
      <c r="CI170" s="196"/>
      <c r="CJ170" s="196"/>
      <c r="CK170" s="196"/>
      <c r="CL170" s="196"/>
      <c r="CM170" s="196"/>
      <c r="CN170" s="196"/>
      <c r="CO170" s="196"/>
      <c r="CP170" s="196"/>
      <c r="CQ170" s="196"/>
      <c r="CR170" s="196"/>
      <c r="CS170" s="196"/>
      <c r="CT170" s="196"/>
      <c r="CU170" s="196"/>
      <c r="CV170" s="196"/>
      <c r="CW170" s="196"/>
      <c r="CX170" s="196"/>
      <c r="CY170" s="196"/>
      <c r="CZ170" s="196"/>
      <c r="DA170" s="196"/>
      <c r="DB170" s="196"/>
      <c r="DC170" s="196"/>
      <c r="DD170" s="196"/>
      <c r="DE170" s="196"/>
      <c r="DF170" s="196"/>
      <c r="DG170" s="196"/>
      <c r="DH170" s="196"/>
      <c r="DI170" s="196"/>
      <c r="DJ170" s="196"/>
      <c r="DK170" s="196"/>
      <c r="DL170" s="196"/>
      <c r="DM170" s="196"/>
      <c r="DN170" s="196"/>
      <c r="DO170" s="196"/>
      <c r="DP170" s="196"/>
      <c r="DQ170" s="196"/>
      <c r="DR170" s="196"/>
      <c r="DS170" s="196"/>
      <c r="DT170" s="196"/>
      <c r="DU170" s="196"/>
      <c r="DV170" s="196"/>
      <c r="DW170" s="196"/>
      <c r="DX170" s="196"/>
      <c r="DY170" s="196"/>
      <c r="DZ170" s="196"/>
      <c r="EA170" s="196"/>
      <c r="EB170" s="196"/>
      <c r="EC170" s="196"/>
      <c r="ED170" s="196"/>
      <c r="EE170" s="196"/>
      <c r="EF170" s="196"/>
      <c r="EG170" s="196"/>
      <c r="EH170" s="196"/>
      <c r="EI170" s="196"/>
      <c r="EJ170" s="196"/>
      <c r="EK170" s="196"/>
      <c r="EL170" s="196"/>
      <c r="EM170" s="196"/>
      <c r="EN170" s="196"/>
      <c r="EO170" s="196"/>
      <c r="EP170" s="196"/>
      <c r="EQ170" s="196"/>
      <c r="ER170" s="196"/>
      <c r="ES170" s="196"/>
      <c r="ET170" s="196"/>
      <c r="EU170" s="196"/>
      <c r="EV170" s="196"/>
      <c r="EW170" s="196"/>
      <c r="EX170" s="196"/>
      <c r="EY170" s="196"/>
      <c r="EZ170" s="196"/>
      <c r="FA170" s="196"/>
      <c r="FB170" s="196"/>
      <c r="FC170" s="196"/>
      <c r="FD170" s="196"/>
      <c r="FE170" s="196"/>
      <c r="FF170" s="196"/>
      <c r="FG170" s="196"/>
      <c r="FH170" s="196"/>
      <c r="FI170" s="196"/>
      <c r="FJ170" s="196"/>
      <c r="FK170" s="196"/>
      <c r="FL170" s="196"/>
      <c r="FM170" s="196"/>
      <c r="FN170" s="196"/>
      <c r="FO170" s="196"/>
      <c r="FP170" s="196"/>
      <c r="FQ170" s="196"/>
      <c r="FR170" s="196"/>
      <c r="FS170" s="196"/>
      <c r="FT170" s="196"/>
      <c r="FU170" s="196"/>
      <c r="FV170" s="196"/>
      <c r="FW170" s="196"/>
      <c r="FX170" s="196"/>
      <c r="FY170" s="196"/>
      <c r="FZ170" s="196"/>
      <c r="GA170" s="196"/>
      <c r="GB170" s="196"/>
      <c r="GC170" s="196"/>
    </row>
    <row r="171" spans="1:185" s="197" customFormat="1" ht="178.5" customHeight="1" x14ac:dyDescent="0.25">
      <c r="A171" s="429" t="s">
        <v>32</v>
      </c>
      <c r="B171" s="434"/>
      <c r="C171" s="397">
        <v>44461</v>
      </c>
      <c r="D171" s="400" t="s">
        <v>33</v>
      </c>
      <c r="E171" s="179" t="s">
        <v>384</v>
      </c>
      <c r="F171" s="179" t="s">
        <v>339</v>
      </c>
      <c r="G171" s="179" t="s">
        <v>279</v>
      </c>
      <c r="H171" s="395" t="s">
        <v>1119</v>
      </c>
      <c r="I171" s="179" t="s">
        <v>56</v>
      </c>
      <c r="J171" s="179" t="s">
        <v>38</v>
      </c>
      <c r="K171" s="179"/>
      <c r="L171" s="175" t="s">
        <v>39</v>
      </c>
      <c r="M171" s="179" t="s">
        <v>333</v>
      </c>
      <c r="N171" s="397">
        <v>44743</v>
      </c>
      <c r="O171" s="397">
        <v>44985</v>
      </c>
      <c r="P171" s="452">
        <f t="shared" ca="1" si="6"/>
        <v>427</v>
      </c>
      <c r="Q171" s="322" t="str">
        <f t="shared" ca="1" si="7"/>
        <v>VENCIDA</v>
      </c>
      <c r="R171" s="179" t="s">
        <v>334</v>
      </c>
      <c r="S171" s="179" t="s">
        <v>42</v>
      </c>
      <c r="T171" s="392">
        <v>4</v>
      </c>
      <c r="U171" s="180"/>
      <c r="V171" s="179"/>
      <c r="W171" s="175" t="s">
        <v>51</v>
      </c>
      <c r="X171" s="281"/>
      <c r="Y171" s="391"/>
      <c r="Z171" s="179"/>
      <c r="AA171" s="175" t="s">
        <v>44</v>
      </c>
      <c r="AB171" s="180"/>
      <c r="AC171" s="180" t="s">
        <v>1409</v>
      </c>
      <c r="AD171" s="453">
        <f t="shared" si="8"/>
        <v>166</v>
      </c>
      <c r="AE171" s="196"/>
      <c r="AF171" s="196"/>
      <c r="AG171" s="196"/>
      <c r="AH171" s="196"/>
      <c r="AI171" s="196"/>
      <c r="AJ171" s="196"/>
      <c r="AK171" s="196"/>
      <c r="AL171" s="196"/>
      <c r="AM171" s="196"/>
      <c r="AN171" s="196"/>
      <c r="AO171" s="196"/>
      <c r="AP171" s="196"/>
      <c r="AQ171" s="196"/>
      <c r="AR171" s="196"/>
      <c r="AS171" s="196"/>
      <c r="AT171" s="196"/>
      <c r="AU171" s="196"/>
      <c r="AV171" s="196"/>
      <c r="AW171" s="196"/>
      <c r="AX171" s="196"/>
      <c r="AY171" s="196"/>
      <c r="AZ171" s="196"/>
      <c r="BA171" s="196"/>
      <c r="BB171" s="196"/>
      <c r="BC171" s="196"/>
      <c r="BD171" s="196"/>
      <c r="BE171" s="196"/>
      <c r="BF171" s="196"/>
      <c r="BG171" s="196"/>
      <c r="BH171" s="196"/>
      <c r="BI171" s="196"/>
      <c r="BJ171" s="196"/>
      <c r="BK171" s="196"/>
      <c r="BL171" s="196"/>
      <c r="BM171" s="196"/>
      <c r="BN171" s="196"/>
      <c r="BO171" s="196"/>
      <c r="BP171" s="196"/>
      <c r="BQ171" s="196"/>
      <c r="BR171" s="196"/>
      <c r="BS171" s="196"/>
      <c r="BT171" s="196"/>
      <c r="BU171" s="196"/>
      <c r="BV171" s="196"/>
      <c r="BW171" s="196"/>
      <c r="BX171" s="196"/>
      <c r="BY171" s="196"/>
      <c r="BZ171" s="196"/>
      <c r="CA171" s="196"/>
      <c r="CB171" s="196"/>
      <c r="CC171" s="196"/>
      <c r="CD171" s="196"/>
      <c r="CE171" s="196"/>
      <c r="CF171" s="196"/>
      <c r="CG171" s="196"/>
      <c r="CH171" s="196"/>
      <c r="CI171" s="196"/>
      <c r="CJ171" s="196"/>
      <c r="CK171" s="196"/>
      <c r="CL171" s="196"/>
      <c r="CM171" s="196"/>
      <c r="CN171" s="196"/>
      <c r="CO171" s="196"/>
      <c r="CP171" s="196"/>
      <c r="CQ171" s="196"/>
      <c r="CR171" s="196"/>
      <c r="CS171" s="196"/>
      <c r="CT171" s="196"/>
      <c r="CU171" s="196"/>
      <c r="CV171" s="196"/>
      <c r="CW171" s="196"/>
      <c r="CX171" s="196"/>
      <c r="CY171" s="196"/>
      <c r="CZ171" s="196"/>
      <c r="DA171" s="196"/>
      <c r="DB171" s="196"/>
      <c r="DC171" s="196"/>
      <c r="DD171" s="196"/>
      <c r="DE171" s="196"/>
      <c r="DF171" s="196"/>
      <c r="DG171" s="196"/>
      <c r="DH171" s="196"/>
      <c r="DI171" s="196"/>
      <c r="DJ171" s="196"/>
      <c r="DK171" s="196"/>
      <c r="DL171" s="196"/>
      <c r="DM171" s="196"/>
      <c r="DN171" s="196"/>
      <c r="DO171" s="196"/>
      <c r="DP171" s="196"/>
      <c r="DQ171" s="196"/>
      <c r="DR171" s="196"/>
      <c r="DS171" s="196"/>
      <c r="DT171" s="196"/>
      <c r="DU171" s="196"/>
      <c r="DV171" s="196"/>
      <c r="DW171" s="196"/>
      <c r="DX171" s="196"/>
      <c r="DY171" s="196"/>
      <c r="DZ171" s="196"/>
      <c r="EA171" s="196"/>
      <c r="EB171" s="196"/>
      <c r="EC171" s="196"/>
      <c r="ED171" s="196"/>
      <c r="EE171" s="196"/>
      <c r="EF171" s="196"/>
      <c r="EG171" s="196"/>
      <c r="EH171" s="196"/>
      <c r="EI171" s="196"/>
      <c r="EJ171" s="196"/>
      <c r="EK171" s="196"/>
      <c r="EL171" s="196"/>
      <c r="EM171" s="196"/>
      <c r="EN171" s="196"/>
      <c r="EO171" s="196"/>
      <c r="EP171" s="196"/>
      <c r="EQ171" s="196"/>
      <c r="ER171" s="196"/>
      <c r="ES171" s="196"/>
      <c r="ET171" s="196"/>
      <c r="EU171" s="196"/>
      <c r="EV171" s="196"/>
      <c r="EW171" s="196"/>
      <c r="EX171" s="196"/>
      <c r="EY171" s="196"/>
      <c r="EZ171" s="196"/>
      <c r="FA171" s="196"/>
      <c r="FB171" s="196"/>
      <c r="FC171" s="196"/>
      <c r="FD171" s="196"/>
      <c r="FE171" s="196"/>
      <c r="FF171" s="196"/>
      <c r="FG171" s="196"/>
      <c r="FH171" s="196"/>
      <c r="FI171" s="196"/>
      <c r="FJ171" s="196"/>
      <c r="FK171" s="196"/>
      <c r="FL171" s="196"/>
      <c r="FM171" s="196"/>
      <c r="FN171" s="196"/>
      <c r="FO171" s="196"/>
      <c r="FP171" s="196"/>
      <c r="FQ171" s="196"/>
      <c r="FR171" s="196"/>
      <c r="FS171" s="196"/>
      <c r="FT171" s="196"/>
      <c r="FU171" s="196"/>
      <c r="FV171" s="196"/>
      <c r="FW171" s="196"/>
      <c r="FX171" s="196"/>
      <c r="FY171" s="196"/>
      <c r="FZ171" s="196"/>
      <c r="GA171" s="196"/>
      <c r="GB171" s="196"/>
      <c r="GC171" s="196"/>
    </row>
    <row r="172" spans="1:185" s="197" customFormat="1" ht="178.5" customHeight="1" x14ac:dyDescent="0.25">
      <c r="A172" s="429" t="s">
        <v>32</v>
      </c>
      <c r="B172" s="434">
        <v>885</v>
      </c>
      <c r="C172" s="397">
        <v>44461</v>
      </c>
      <c r="D172" s="400" t="s">
        <v>33</v>
      </c>
      <c r="E172" s="179" t="s">
        <v>385</v>
      </c>
      <c r="F172" s="179" t="s">
        <v>386</v>
      </c>
      <c r="G172" s="179" t="s">
        <v>279</v>
      </c>
      <c r="H172" s="395" t="s">
        <v>1119</v>
      </c>
      <c r="I172" s="179" t="s">
        <v>56</v>
      </c>
      <c r="J172" s="179" t="s">
        <v>38</v>
      </c>
      <c r="K172" s="179"/>
      <c r="L172" s="175" t="s">
        <v>39</v>
      </c>
      <c r="M172" s="179" t="s">
        <v>319</v>
      </c>
      <c r="N172" s="403">
        <v>44743</v>
      </c>
      <c r="O172" s="397">
        <v>44985</v>
      </c>
      <c r="P172" s="452">
        <f t="shared" ca="1" si="6"/>
        <v>427</v>
      </c>
      <c r="Q172" s="322" t="str">
        <f t="shared" ca="1" si="7"/>
        <v>VENCIDA</v>
      </c>
      <c r="R172" s="179" t="s">
        <v>320</v>
      </c>
      <c r="S172" s="179" t="s">
        <v>42</v>
      </c>
      <c r="T172" s="392">
        <v>8</v>
      </c>
      <c r="U172" s="180"/>
      <c r="V172" s="179"/>
      <c r="W172" s="175" t="s">
        <v>51</v>
      </c>
      <c r="X172" s="281"/>
      <c r="Y172" s="391"/>
      <c r="Z172" s="179"/>
      <c r="AA172" s="175" t="s">
        <v>44</v>
      </c>
      <c r="AB172" s="180"/>
      <c r="AC172" s="181" t="s">
        <v>1409</v>
      </c>
      <c r="AD172" s="453">
        <f t="shared" si="8"/>
        <v>167</v>
      </c>
      <c r="AE172" s="196"/>
      <c r="AF172" s="196"/>
      <c r="AG172" s="196"/>
      <c r="AH172" s="196"/>
      <c r="AI172" s="196"/>
      <c r="AJ172" s="196"/>
      <c r="AK172" s="196"/>
      <c r="AL172" s="196"/>
      <c r="AM172" s="196"/>
      <c r="AN172" s="196"/>
      <c r="AO172" s="196"/>
      <c r="AP172" s="196"/>
      <c r="AQ172" s="196"/>
      <c r="AR172" s="196"/>
      <c r="AS172" s="196"/>
      <c r="AT172" s="196"/>
      <c r="AU172" s="196"/>
      <c r="AV172" s="196"/>
      <c r="AW172" s="196"/>
      <c r="AX172" s="196"/>
      <c r="AY172" s="196"/>
      <c r="AZ172" s="196"/>
      <c r="BA172" s="196"/>
      <c r="BB172" s="196"/>
      <c r="BC172" s="196"/>
      <c r="BD172" s="196"/>
      <c r="BE172" s="196"/>
      <c r="BF172" s="196"/>
      <c r="BG172" s="196"/>
      <c r="BH172" s="196"/>
      <c r="BI172" s="196"/>
      <c r="BJ172" s="196"/>
      <c r="BK172" s="196"/>
      <c r="BL172" s="196"/>
      <c r="BM172" s="196"/>
      <c r="BN172" s="196"/>
      <c r="BO172" s="196"/>
      <c r="BP172" s="196"/>
      <c r="BQ172" s="196"/>
      <c r="BR172" s="196"/>
      <c r="BS172" s="196"/>
      <c r="BT172" s="196"/>
      <c r="BU172" s="196"/>
      <c r="BV172" s="196"/>
      <c r="BW172" s="196"/>
      <c r="BX172" s="196"/>
      <c r="BY172" s="196"/>
      <c r="BZ172" s="196"/>
      <c r="CA172" s="196"/>
      <c r="CB172" s="196"/>
      <c r="CC172" s="196"/>
      <c r="CD172" s="196"/>
      <c r="CE172" s="196"/>
      <c r="CF172" s="196"/>
      <c r="CG172" s="196"/>
      <c r="CH172" s="196"/>
      <c r="CI172" s="196"/>
      <c r="CJ172" s="196"/>
      <c r="CK172" s="196"/>
      <c r="CL172" s="196"/>
      <c r="CM172" s="196"/>
      <c r="CN172" s="196"/>
      <c r="CO172" s="196"/>
      <c r="CP172" s="196"/>
      <c r="CQ172" s="196"/>
      <c r="CR172" s="196"/>
      <c r="CS172" s="196"/>
      <c r="CT172" s="196"/>
      <c r="CU172" s="196"/>
      <c r="CV172" s="196"/>
      <c r="CW172" s="196"/>
      <c r="CX172" s="196"/>
      <c r="CY172" s="196"/>
      <c r="CZ172" s="196"/>
      <c r="DA172" s="196"/>
      <c r="DB172" s="196"/>
      <c r="DC172" s="196"/>
      <c r="DD172" s="196"/>
      <c r="DE172" s="196"/>
      <c r="DF172" s="196"/>
      <c r="DG172" s="196"/>
      <c r="DH172" s="196"/>
      <c r="DI172" s="196"/>
      <c r="DJ172" s="196"/>
      <c r="DK172" s="196"/>
      <c r="DL172" s="196"/>
      <c r="DM172" s="196"/>
      <c r="DN172" s="196"/>
      <c r="DO172" s="196"/>
      <c r="DP172" s="196"/>
      <c r="DQ172" s="196"/>
      <c r="DR172" s="196"/>
      <c r="DS172" s="196"/>
      <c r="DT172" s="196"/>
      <c r="DU172" s="196"/>
      <c r="DV172" s="196"/>
      <c r="DW172" s="196"/>
      <c r="DX172" s="196"/>
      <c r="DY172" s="196"/>
      <c r="DZ172" s="196"/>
      <c r="EA172" s="196"/>
      <c r="EB172" s="196"/>
      <c r="EC172" s="196"/>
      <c r="ED172" s="196"/>
      <c r="EE172" s="196"/>
      <c r="EF172" s="196"/>
      <c r="EG172" s="196"/>
      <c r="EH172" s="196"/>
      <c r="EI172" s="196"/>
      <c r="EJ172" s="196"/>
      <c r="EK172" s="196"/>
      <c r="EL172" s="196"/>
      <c r="EM172" s="196"/>
      <c r="EN172" s="196"/>
      <c r="EO172" s="196"/>
      <c r="EP172" s="196"/>
      <c r="EQ172" s="196"/>
      <c r="ER172" s="196"/>
      <c r="ES172" s="196"/>
      <c r="ET172" s="196"/>
      <c r="EU172" s="196"/>
      <c r="EV172" s="196"/>
      <c r="EW172" s="196"/>
      <c r="EX172" s="196"/>
      <c r="EY172" s="196"/>
      <c r="EZ172" s="196"/>
      <c r="FA172" s="196"/>
      <c r="FB172" s="196"/>
      <c r="FC172" s="196"/>
      <c r="FD172" s="196"/>
      <c r="FE172" s="196"/>
      <c r="FF172" s="196"/>
      <c r="FG172" s="196"/>
      <c r="FH172" s="196"/>
      <c r="FI172" s="196"/>
      <c r="FJ172" s="196"/>
      <c r="FK172" s="196"/>
      <c r="FL172" s="196"/>
      <c r="FM172" s="196"/>
      <c r="FN172" s="196"/>
      <c r="FO172" s="196"/>
      <c r="FP172" s="196"/>
      <c r="FQ172" s="196"/>
      <c r="FR172" s="196"/>
      <c r="FS172" s="196"/>
      <c r="FT172" s="196"/>
      <c r="FU172" s="196"/>
      <c r="FV172" s="196"/>
      <c r="FW172" s="196"/>
      <c r="FX172" s="196"/>
      <c r="FY172" s="196"/>
      <c r="FZ172" s="196"/>
      <c r="GA172" s="196"/>
      <c r="GB172" s="196"/>
      <c r="GC172" s="196"/>
    </row>
    <row r="173" spans="1:185" s="197" customFormat="1" ht="178.5" customHeight="1" x14ac:dyDescent="0.25">
      <c r="A173" s="429" t="s">
        <v>32</v>
      </c>
      <c r="B173" s="434"/>
      <c r="C173" s="397">
        <v>44461</v>
      </c>
      <c r="D173" s="400" t="s">
        <v>33</v>
      </c>
      <c r="E173" s="179" t="s">
        <v>385</v>
      </c>
      <c r="F173" s="179" t="s">
        <v>387</v>
      </c>
      <c r="G173" s="179" t="s">
        <v>279</v>
      </c>
      <c r="H173" s="395" t="s">
        <v>1119</v>
      </c>
      <c r="I173" s="179" t="s">
        <v>56</v>
      </c>
      <c r="J173" s="179" t="s">
        <v>38</v>
      </c>
      <c r="K173" s="179"/>
      <c r="L173" s="175" t="s">
        <v>39</v>
      </c>
      <c r="M173" s="179" t="s">
        <v>388</v>
      </c>
      <c r="N173" s="397">
        <v>44743</v>
      </c>
      <c r="O173" s="397">
        <v>44895</v>
      </c>
      <c r="P173" s="452">
        <f t="shared" ca="1" si="6"/>
        <v>517</v>
      </c>
      <c r="Q173" s="322" t="str">
        <f t="shared" ca="1" si="7"/>
        <v>VENCIDA</v>
      </c>
      <c r="R173" s="179" t="s">
        <v>344</v>
      </c>
      <c r="S173" s="179" t="s">
        <v>42</v>
      </c>
      <c r="T173" s="392">
        <v>2</v>
      </c>
      <c r="U173" s="180"/>
      <c r="V173" s="179"/>
      <c r="W173" s="175" t="s">
        <v>51</v>
      </c>
      <c r="X173" s="281"/>
      <c r="Y173" s="391"/>
      <c r="Z173" s="179"/>
      <c r="AA173" s="175" t="s">
        <v>44</v>
      </c>
      <c r="AB173" s="180"/>
      <c r="AC173" s="181" t="s">
        <v>1170</v>
      </c>
      <c r="AD173" s="453">
        <f t="shared" si="8"/>
        <v>168</v>
      </c>
      <c r="AE173" s="196"/>
      <c r="AF173" s="196"/>
      <c r="AG173" s="196"/>
      <c r="AH173" s="196"/>
      <c r="AI173" s="196"/>
      <c r="AJ173" s="196"/>
      <c r="AK173" s="196"/>
      <c r="AL173" s="196"/>
      <c r="AM173" s="196"/>
      <c r="AN173" s="196"/>
      <c r="AO173" s="196"/>
      <c r="AP173" s="196"/>
      <c r="AQ173" s="196"/>
      <c r="AR173" s="196"/>
      <c r="AS173" s="196"/>
      <c r="AT173" s="196"/>
      <c r="AU173" s="196"/>
      <c r="AV173" s="196"/>
      <c r="AW173" s="196"/>
      <c r="AX173" s="196"/>
      <c r="AY173" s="196"/>
      <c r="AZ173" s="196"/>
      <c r="BA173" s="196"/>
      <c r="BB173" s="196"/>
      <c r="BC173" s="196"/>
      <c r="BD173" s="196"/>
      <c r="BE173" s="196"/>
      <c r="BF173" s="196"/>
      <c r="BG173" s="196"/>
      <c r="BH173" s="196"/>
      <c r="BI173" s="196"/>
      <c r="BJ173" s="196"/>
      <c r="BK173" s="196"/>
      <c r="BL173" s="196"/>
      <c r="BM173" s="196"/>
      <c r="BN173" s="196"/>
      <c r="BO173" s="196"/>
      <c r="BP173" s="196"/>
      <c r="BQ173" s="196"/>
      <c r="BR173" s="196"/>
      <c r="BS173" s="196"/>
      <c r="BT173" s="196"/>
      <c r="BU173" s="196"/>
      <c r="BV173" s="196"/>
      <c r="BW173" s="196"/>
      <c r="BX173" s="196"/>
      <c r="BY173" s="196"/>
      <c r="BZ173" s="196"/>
      <c r="CA173" s="196"/>
      <c r="CB173" s="196"/>
      <c r="CC173" s="196"/>
      <c r="CD173" s="196"/>
      <c r="CE173" s="196"/>
      <c r="CF173" s="196"/>
      <c r="CG173" s="196"/>
      <c r="CH173" s="196"/>
      <c r="CI173" s="196"/>
      <c r="CJ173" s="196"/>
      <c r="CK173" s="196"/>
      <c r="CL173" s="196"/>
      <c r="CM173" s="196"/>
      <c r="CN173" s="196"/>
      <c r="CO173" s="196"/>
      <c r="CP173" s="196"/>
      <c r="CQ173" s="196"/>
      <c r="CR173" s="196"/>
      <c r="CS173" s="196"/>
      <c r="CT173" s="196"/>
      <c r="CU173" s="196"/>
      <c r="CV173" s="196"/>
      <c r="CW173" s="196"/>
      <c r="CX173" s="196"/>
      <c r="CY173" s="196"/>
      <c r="CZ173" s="196"/>
      <c r="DA173" s="196"/>
      <c r="DB173" s="196"/>
      <c r="DC173" s="196"/>
      <c r="DD173" s="196"/>
      <c r="DE173" s="196"/>
      <c r="DF173" s="196"/>
      <c r="DG173" s="196"/>
      <c r="DH173" s="196"/>
      <c r="DI173" s="196"/>
      <c r="DJ173" s="196"/>
      <c r="DK173" s="196"/>
      <c r="DL173" s="196"/>
      <c r="DM173" s="196"/>
      <c r="DN173" s="196"/>
      <c r="DO173" s="196"/>
      <c r="DP173" s="196"/>
      <c r="DQ173" s="196"/>
      <c r="DR173" s="196"/>
      <c r="DS173" s="196"/>
      <c r="DT173" s="196"/>
      <c r="DU173" s="196"/>
      <c r="DV173" s="196"/>
      <c r="DW173" s="196"/>
      <c r="DX173" s="196"/>
      <c r="DY173" s="196"/>
      <c r="DZ173" s="196"/>
      <c r="EA173" s="196"/>
      <c r="EB173" s="196"/>
      <c r="EC173" s="196"/>
      <c r="ED173" s="196"/>
      <c r="EE173" s="196"/>
      <c r="EF173" s="196"/>
      <c r="EG173" s="196"/>
      <c r="EH173" s="196"/>
      <c r="EI173" s="196"/>
      <c r="EJ173" s="196"/>
      <c r="EK173" s="196"/>
      <c r="EL173" s="196"/>
      <c r="EM173" s="196"/>
      <c r="EN173" s="196"/>
      <c r="EO173" s="196"/>
      <c r="EP173" s="196"/>
      <c r="EQ173" s="196"/>
      <c r="ER173" s="196"/>
      <c r="ES173" s="196"/>
      <c r="ET173" s="196"/>
      <c r="EU173" s="196"/>
      <c r="EV173" s="196"/>
      <c r="EW173" s="196"/>
      <c r="EX173" s="196"/>
      <c r="EY173" s="196"/>
      <c r="EZ173" s="196"/>
      <c r="FA173" s="196"/>
      <c r="FB173" s="196"/>
      <c r="FC173" s="196"/>
      <c r="FD173" s="196"/>
      <c r="FE173" s="196"/>
      <c r="FF173" s="196"/>
      <c r="FG173" s="196"/>
      <c r="FH173" s="196"/>
      <c r="FI173" s="196"/>
      <c r="FJ173" s="196"/>
      <c r="FK173" s="196"/>
      <c r="FL173" s="196"/>
      <c r="FM173" s="196"/>
      <c r="FN173" s="196"/>
      <c r="FO173" s="196"/>
      <c r="FP173" s="196"/>
      <c r="FQ173" s="196"/>
      <c r="FR173" s="196"/>
      <c r="FS173" s="196"/>
      <c r="FT173" s="196"/>
      <c r="FU173" s="196"/>
      <c r="FV173" s="196"/>
      <c r="FW173" s="196"/>
      <c r="FX173" s="196"/>
      <c r="FY173" s="196"/>
      <c r="FZ173" s="196"/>
      <c r="GA173" s="196"/>
      <c r="GB173" s="196"/>
      <c r="GC173" s="196"/>
    </row>
    <row r="174" spans="1:185" s="197" customFormat="1" ht="178.5" customHeight="1" x14ac:dyDescent="0.25">
      <c r="A174" s="429" t="s">
        <v>32</v>
      </c>
      <c r="B174" s="434">
        <v>886</v>
      </c>
      <c r="C174" s="397">
        <v>44461</v>
      </c>
      <c r="D174" s="400" t="s">
        <v>33</v>
      </c>
      <c r="E174" s="179" t="s">
        <v>389</v>
      </c>
      <c r="F174" s="179" t="s">
        <v>390</v>
      </c>
      <c r="G174" s="179" t="s">
        <v>279</v>
      </c>
      <c r="H174" s="395" t="s">
        <v>1119</v>
      </c>
      <c r="I174" s="179" t="s">
        <v>56</v>
      </c>
      <c r="J174" s="179" t="s">
        <v>38</v>
      </c>
      <c r="K174" s="179"/>
      <c r="L174" s="179" t="s">
        <v>48</v>
      </c>
      <c r="M174" s="179" t="s">
        <v>391</v>
      </c>
      <c r="N174" s="403">
        <v>44743</v>
      </c>
      <c r="O174" s="397">
        <v>45000</v>
      </c>
      <c r="P174" s="452">
        <f t="shared" ca="1" si="6"/>
        <v>412</v>
      </c>
      <c r="Q174" s="322" t="str">
        <f t="shared" ca="1" si="7"/>
        <v>VENCIDA</v>
      </c>
      <c r="R174" s="179" t="s">
        <v>326</v>
      </c>
      <c r="S174" s="179" t="s">
        <v>42</v>
      </c>
      <c r="T174" s="392">
        <v>1</v>
      </c>
      <c r="U174" s="180">
        <v>44837</v>
      </c>
      <c r="V174" s="179" t="s">
        <v>392</v>
      </c>
      <c r="W174" s="175" t="s">
        <v>51</v>
      </c>
      <c r="X174" s="281"/>
      <c r="Y174" s="391"/>
      <c r="Z174" s="179"/>
      <c r="AA174" s="175" t="s">
        <v>44</v>
      </c>
      <c r="AB174" s="180"/>
      <c r="AC174" s="181" t="s">
        <v>1418</v>
      </c>
      <c r="AD174" s="453">
        <f t="shared" si="8"/>
        <v>169</v>
      </c>
      <c r="AE174" s="196"/>
      <c r="AF174" s="196"/>
      <c r="AG174" s="196"/>
      <c r="AH174" s="196"/>
      <c r="AI174" s="196"/>
      <c r="AJ174" s="196"/>
      <c r="AK174" s="196"/>
      <c r="AL174" s="196"/>
      <c r="AM174" s="196"/>
      <c r="AN174" s="196"/>
      <c r="AO174" s="196"/>
      <c r="AP174" s="196"/>
      <c r="AQ174" s="196"/>
      <c r="AR174" s="196"/>
      <c r="AS174" s="196"/>
      <c r="AT174" s="196"/>
      <c r="AU174" s="196"/>
      <c r="AV174" s="196"/>
      <c r="AW174" s="196"/>
      <c r="AX174" s="196"/>
      <c r="AY174" s="196"/>
      <c r="AZ174" s="196"/>
      <c r="BA174" s="196"/>
      <c r="BB174" s="196"/>
      <c r="BC174" s="196"/>
      <c r="BD174" s="196"/>
      <c r="BE174" s="196"/>
      <c r="BF174" s="196"/>
      <c r="BG174" s="196"/>
      <c r="BH174" s="196"/>
      <c r="BI174" s="196"/>
      <c r="BJ174" s="196"/>
      <c r="BK174" s="196"/>
      <c r="BL174" s="196"/>
      <c r="BM174" s="196"/>
      <c r="BN174" s="196"/>
      <c r="BO174" s="196"/>
      <c r="BP174" s="196"/>
      <c r="BQ174" s="196"/>
      <c r="BR174" s="196"/>
      <c r="BS174" s="196"/>
      <c r="BT174" s="196"/>
      <c r="BU174" s="196"/>
      <c r="BV174" s="196"/>
      <c r="BW174" s="196"/>
      <c r="BX174" s="196"/>
      <c r="BY174" s="196"/>
      <c r="BZ174" s="196"/>
      <c r="CA174" s="196"/>
      <c r="CB174" s="196"/>
      <c r="CC174" s="196"/>
      <c r="CD174" s="196"/>
      <c r="CE174" s="196"/>
      <c r="CF174" s="196"/>
      <c r="CG174" s="196"/>
      <c r="CH174" s="196"/>
      <c r="CI174" s="196"/>
      <c r="CJ174" s="196"/>
      <c r="CK174" s="196"/>
      <c r="CL174" s="196"/>
      <c r="CM174" s="196"/>
      <c r="CN174" s="196"/>
      <c r="CO174" s="196"/>
      <c r="CP174" s="196"/>
      <c r="CQ174" s="196"/>
      <c r="CR174" s="196"/>
      <c r="CS174" s="196"/>
      <c r="CT174" s="196"/>
      <c r="CU174" s="196"/>
      <c r="CV174" s="196"/>
      <c r="CW174" s="196"/>
      <c r="CX174" s="196"/>
      <c r="CY174" s="196"/>
      <c r="CZ174" s="196"/>
      <c r="DA174" s="196"/>
      <c r="DB174" s="196"/>
      <c r="DC174" s="196"/>
      <c r="DD174" s="196"/>
      <c r="DE174" s="196"/>
      <c r="DF174" s="196"/>
      <c r="DG174" s="196"/>
      <c r="DH174" s="196"/>
      <c r="DI174" s="196"/>
      <c r="DJ174" s="196"/>
      <c r="DK174" s="196"/>
      <c r="DL174" s="196"/>
      <c r="DM174" s="196"/>
      <c r="DN174" s="196"/>
      <c r="DO174" s="196"/>
      <c r="DP174" s="196"/>
      <c r="DQ174" s="196"/>
      <c r="DR174" s="196"/>
      <c r="DS174" s="196"/>
      <c r="DT174" s="196"/>
      <c r="DU174" s="196"/>
      <c r="DV174" s="196"/>
      <c r="DW174" s="196"/>
      <c r="DX174" s="196"/>
      <c r="DY174" s="196"/>
      <c r="DZ174" s="196"/>
      <c r="EA174" s="196"/>
      <c r="EB174" s="196"/>
      <c r="EC174" s="196"/>
      <c r="ED174" s="196"/>
      <c r="EE174" s="196"/>
      <c r="EF174" s="196"/>
      <c r="EG174" s="196"/>
      <c r="EH174" s="196"/>
      <c r="EI174" s="196"/>
      <c r="EJ174" s="196"/>
      <c r="EK174" s="196"/>
      <c r="EL174" s="196"/>
      <c r="EM174" s="196"/>
      <c r="EN174" s="196"/>
      <c r="EO174" s="196"/>
      <c r="EP174" s="196"/>
      <c r="EQ174" s="196"/>
      <c r="ER174" s="196"/>
      <c r="ES174" s="196"/>
      <c r="ET174" s="196"/>
      <c r="EU174" s="196"/>
      <c r="EV174" s="196"/>
      <c r="EW174" s="196"/>
      <c r="EX174" s="196"/>
      <c r="EY174" s="196"/>
      <c r="EZ174" s="196"/>
      <c r="FA174" s="196"/>
      <c r="FB174" s="196"/>
      <c r="FC174" s="196"/>
      <c r="FD174" s="196"/>
      <c r="FE174" s="196"/>
      <c r="FF174" s="196"/>
      <c r="FG174" s="196"/>
      <c r="FH174" s="196"/>
      <c r="FI174" s="196"/>
      <c r="FJ174" s="196"/>
      <c r="FK174" s="196"/>
      <c r="FL174" s="196"/>
      <c r="FM174" s="196"/>
      <c r="FN174" s="196"/>
      <c r="FO174" s="196"/>
      <c r="FP174" s="196"/>
      <c r="FQ174" s="196"/>
      <c r="FR174" s="196"/>
      <c r="FS174" s="196"/>
      <c r="FT174" s="196"/>
      <c r="FU174" s="196"/>
      <c r="FV174" s="196"/>
      <c r="FW174" s="196"/>
      <c r="FX174" s="196"/>
      <c r="FY174" s="196"/>
      <c r="FZ174" s="196"/>
      <c r="GA174" s="196"/>
      <c r="GB174" s="196"/>
      <c r="GC174" s="196"/>
    </row>
    <row r="175" spans="1:185" s="197" customFormat="1" ht="178.5" customHeight="1" x14ac:dyDescent="0.25">
      <c r="A175" s="429" t="s">
        <v>32</v>
      </c>
      <c r="B175" s="434"/>
      <c r="C175" s="397">
        <v>44461</v>
      </c>
      <c r="D175" s="400" t="s">
        <v>33</v>
      </c>
      <c r="E175" s="179" t="s">
        <v>389</v>
      </c>
      <c r="F175" s="179" t="s">
        <v>390</v>
      </c>
      <c r="G175" s="179" t="s">
        <v>279</v>
      </c>
      <c r="H175" s="395" t="s">
        <v>1119</v>
      </c>
      <c r="I175" s="179" t="s">
        <v>56</v>
      </c>
      <c r="J175" s="179" t="s">
        <v>38</v>
      </c>
      <c r="K175" s="179"/>
      <c r="L175" s="175" t="s">
        <v>39</v>
      </c>
      <c r="M175" s="179" t="s">
        <v>319</v>
      </c>
      <c r="N175" s="397">
        <v>44743</v>
      </c>
      <c r="O175" s="397">
        <v>44985</v>
      </c>
      <c r="P175" s="452">
        <f t="shared" ca="1" si="6"/>
        <v>427</v>
      </c>
      <c r="Q175" s="322" t="str">
        <f t="shared" ca="1" si="7"/>
        <v>VENCIDA</v>
      </c>
      <c r="R175" s="179" t="s">
        <v>320</v>
      </c>
      <c r="S175" s="179" t="s">
        <v>42</v>
      </c>
      <c r="T175" s="392">
        <v>8</v>
      </c>
      <c r="U175" s="180"/>
      <c r="V175" s="179"/>
      <c r="W175" s="175" t="s">
        <v>51</v>
      </c>
      <c r="X175" s="281"/>
      <c r="Y175" s="391"/>
      <c r="Z175" s="179"/>
      <c r="AA175" s="175" t="s">
        <v>44</v>
      </c>
      <c r="AB175" s="180"/>
      <c r="AC175" s="181" t="s">
        <v>1409</v>
      </c>
      <c r="AD175" s="453">
        <f t="shared" si="8"/>
        <v>170</v>
      </c>
      <c r="AE175" s="196"/>
      <c r="AF175" s="196"/>
      <c r="AG175" s="196"/>
      <c r="AH175" s="196"/>
      <c r="AI175" s="196"/>
      <c r="AJ175" s="196"/>
      <c r="AK175" s="196"/>
      <c r="AL175" s="196"/>
      <c r="AM175" s="196"/>
      <c r="AN175" s="196"/>
      <c r="AO175" s="196"/>
      <c r="AP175" s="196"/>
      <c r="AQ175" s="196"/>
      <c r="AR175" s="196"/>
      <c r="AS175" s="196"/>
      <c r="AT175" s="196"/>
      <c r="AU175" s="196"/>
      <c r="AV175" s="196"/>
      <c r="AW175" s="196"/>
      <c r="AX175" s="196"/>
      <c r="AY175" s="196"/>
      <c r="AZ175" s="196"/>
      <c r="BA175" s="196"/>
      <c r="BB175" s="196"/>
      <c r="BC175" s="196"/>
      <c r="BD175" s="196"/>
      <c r="BE175" s="196"/>
      <c r="BF175" s="196"/>
      <c r="BG175" s="196"/>
      <c r="BH175" s="196"/>
      <c r="BI175" s="196"/>
      <c r="BJ175" s="196"/>
      <c r="BK175" s="196"/>
      <c r="BL175" s="196"/>
      <c r="BM175" s="196"/>
      <c r="BN175" s="196"/>
      <c r="BO175" s="196"/>
      <c r="BP175" s="196"/>
      <c r="BQ175" s="196"/>
      <c r="BR175" s="196"/>
      <c r="BS175" s="196"/>
      <c r="BT175" s="196"/>
      <c r="BU175" s="196"/>
      <c r="BV175" s="196"/>
      <c r="BW175" s="196"/>
      <c r="BX175" s="196"/>
      <c r="BY175" s="196"/>
      <c r="BZ175" s="196"/>
      <c r="CA175" s="196"/>
      <c r="CB175" s="196"/>
      <c r="CC175" s="196"/>
      <c r="CD175" s="196"/>
      <c r="CE175" s="196"/>
      <c r="CF175" s="196"/>
      <c r="CG175" s="196"/>
      <c r="CH175" s="196"/>
      <c r="CI175" s="196"/>
      <c r="CJ175" s="196"/>
      <c r="CK175" s="196"/>
      <c r="CL175" s="196"/>
      <c r="CM175" s="196"/>
      <c r="CN175" s="196"/>
      <c r="CO175" s="196"/>
      <c r="CP175" s="196"/>
      <c r="CQ175" s="196"/>
      <c r="CR175" s="196"/>
      <c r="CS175" s="196"/>
      <c r="CT175" s="196"/>
      <c r="CU175" s="196"/>
      <c r="CV175" s="196"/>
      <c r="CW175" s="196"/>
      <c r="CX175" s="196"/>
      <c r="CY175" s="196"/>
      <c r="CZ175" s="196"/>
      <c r="DA175" s="196"/>
      <c r="DB175" s="196"/>
      <c r="DC175" s="196"/>
      <c r="DD175" s="196"/>
      <c r="DE175" s="196"/>
      <c r="DF175" s="196"/>
      <c r="DG175" s="196"/>
      <c r="DH175" s="196"/>
      <c r="DI175" s="196"/>
      <c r="DJ175" s="196"/>
      <c r="DK175" s="196"/>
      <c r="DL175" s="196"/>
      <c r="DM175" s="196"/>
      <c r="DN175" s="196"/>
      <c r="DO175" s="196"/>
      <c r="DP175" s="196"/>
      <c r="DQ175" s="196"/>
      <c r="DR175" s="196"/>
      <c r="DS175" s="196"/>
      <c r="DT175" s="196"/>
      <c r="DU175" s="196"/>
      <c r="DV175" s="196"/>
      <c r="DW175" s="196"/>
      <c r="DX175" s="196"/>
      <c r="DY175" s="196"/>
      <c r="DZ175" s="196"/>
      <c r="EA175" s="196"/>
      <c r="EB175" s="196"/>
      <c r="EC175" s="196"/>
      <c r="ED175" s="196"/>
      <c r="EE175" s="196"/>
      <c r="EF175" s="196"/>
      <c r="EG175" s="196"/>
      <c r="EH175" s="196"/>
      <c r="EI175" s="196"/>
      <c r="EJ175" s="196"/>
      <c r="EK175" s="196"/>
      <c r="EL175" s="196"/>
      <c r="EM175" s="196"/>
      <c r="EN175" s="196"/>
      <c r="EO175" s="196"/>
      <c r="EP175" s="196"/>
      <c r="EQ175" s="196"/>
      <c r="ER175" s="196"/>
      <c r="ES175" s="196"/>
      <c r="ET175" s="196"/>
      <c r="EU175" s="196"/>
      <c r="EV175" s="196"/>
      <c r="EW175" s="196"/>
      <c r="EX175" s="196"/>
      <c r="EY175" s="196"/>
      <c r="EZ175" s="196"/>
      <c r="FA175" s="196"/>
      <c r="FB175" s="196"/>
      <c r="FC175" s="196"/>
      <c r="FD175" s="196"/>
      <c r="FE175" s="196"/>
      <c r="FF175" s="196"/>
      <c r="FG175" s="196"/>
      <c r="FH175" s="196"/>
      <c r="FI175" s="196"/>
      <c r="FJ175" s="196"/>
      <c r="FK175" s="196"/>
      <c r="FL175" s="196"/>
      <c r="FM175" s="196"/>
      <c r="FN175" s="196"/>
      <c r="FO175" s="196"/>
      <c r="FP175" s="196"/>
      <c r="FQ175" s="196"/>
      <c r="FR175" s="196"/>
      <c r="FS175" s="196"/>
      <c r="FT175" s="196"/>
      <c r="FU175" s="196"/>
      <c r="FV175" s="196"/>
      <c r="FW175" s="196"/>
      <c r="FX175" s="196"/>
      <c r="FY175" s="196"/>
      <c r="FZ175" s="196"/>
      <c r="GA175" s="196"/>
      <c r="GB175" s="196"/>
      <c r="GC175" s="196"/>
    </row>
    <row r="176" spans="1:185" s="197" customFormat="1" ht="178.5" customHeight="1" x14ac:dyDescent="0.25">
      <c r="A176" s="429" t="s">
        <v>32</v>
      </c>
      <c r="B176" s="434"/>
      <c r="C176" s="397">
        <v>44461</v>
      </c>
      <c r="D176" s="400" t="s">
        <v>33</v>
      </c>
      <c r="E176" s="179" t="s">
        <v>389</v>
      </c>
      <c r="F176" s="179" t="s">
        <v>390</v>
      </c>
      <c r="G176" s="179" t="s">
        <v>279</v>
      </c>
      <c r="H176" s="395" t="s">
        <v>1119</v>
      </c>
      <c r="I176" s="179" t="s">
        <v>56</v>
      </c>
      <c r="J176" s="179" t="s">
        <v>38</v>
      </c>
      <c r="K176" s="179"/>
      <c r="L176" s="175" t="s">
        <v>39</v>
      </c>
      <c r="M176" s="179" t="s">
        <v>377</v>
      </c>
      <c r="N176" s="397">
        <v>44743</v>
      </c>
      <c r="O176" s="397">
        <v>44895</v>
      </c>
      <c r="P176" s="452">
        <f t="shared" ca="1" si="6"/>
        <v>517</v>
      </c>
      <c r="Q176" s="322" t="str">
        <f t="shared" ca="1" si="7"/>
        <v>VENCIDA</v>
      </c>
      <c r="R176" s="179" t="s">
        <v>344</v>
      </c>
      <c r="S176" s="179" t="s">
        <v>42</v>
      </c>
      <c r="T176" s="392">
        <v>2</v>
      </c>
      <c r="U176" s="180"/>
      <c r="V176" s="179"/>
      <c r="W176" s="175" t="s">
        <v>51</v>
      </c>
      <c r="X176" s="281"/>
      <c r="Y176" s="391"/>
      <c r="Z176" s="179"/>
      <c r="AA176" s="175" t="s">
        <v>44</v>
      </c>
      <c r="AB176" s="180"/>
      <c r="AC176" s="181" t="s">
        <v>1170</v>
      </c>
      <c r="AD176" s="453">
        <f t="shared" si="8"/>
        <v>171</v>
      </c>
      <c r="AE176" s="196"/>
      <c r="AF176" s="196"/>
      <c r="AG176" s="196"/>
      <c r="AH176" s="196"/>
      <c r="AI176" s="196"/>
      <c r="AJ176" s="196"/>
      <c r="AK176" s="196"/>
      <c r="AL176" s="196"/>
      <c r="AM176" s="196"/>
      <c r="AN176" s="196"/>
      <c r="AO176" s="196"/>
      <c r="AP176" s="196"/>
      <c r="AQ176" s="196"/>
      <c r="AR176" s="196"/>
      <c r="AS176" s="196"/>
      <c r="AT176" s="196"/>
      <c r="AU176" s="196"/>
      <c r="AV176" s="196"/>
      <c r="AW176" s="196"/>
      <c r="AX176" s="196"/>
      <c r="AY176" s="196"/>
      <c r="AZ176" s="196"/>
      <c r="BA176" s="196"/>
      <c r="BB176" s="196"/>
      <c r="BC176" s="196"/>
      <c r="BD176" s="196"/>
      <c r="BE176" s="196"/>
      <c r="BF176" s="196"/>
      <c r="BG176" s="196"/>
      <c r="BH176" s="196"/>
      <c r="BI176" s="196"/>
      <c r="BJ176" s="196"/>
      <c r="BK176" s="196"/>
      <c r="BL176" s="196"/>
      <c r="BM176" s="196"/>
      <c r="BN176" s="196"/>
      <c r="BO176" s="196"/>
      <c r="BP176" s="196"/>
      <c r="BQ176" s="196"/>
      <c r="BR176" s="196"/>
      <c r="BS176" s="196"/>
      <c r="BT176" s="196"/>
      <c r="BU176" s="196"/>
      <c r="BV176" s="196"/>
      <c r="BW176" s="196"/>
      <c r="BX176" s="196"/>
      <c r="BY176" s="196"/>
      <c r="BZ176" s="196"/>
      <c r="CA176" s="196"/>
      <c r="CB176" s="196"/>
      <c r="CC176" s="196"/>
      <c r="CD176" s="196"/>
      <c r="CE176" s="196"/>
      <c r="CF176" s="196"/>
      <c r="CG176" s="196"/>
      <c r="CH176" s="196"/>
      <c r="CI176" s="196"/>
      <c r="CJ176" s="196"/>
      <c r="CK176" s="196"/>
      <c r="CL176" s="196"/>
      <c r="CM176" s="196"/>
      <c r="CN176" s="196"/>
      <c r="CO176" s="196"/>
      <c r="CP176" s="196"/>
      <c r="CQ176" s="196"/>
      <c r="CR176" s="196"/>
      <c r="CS176" s="196"/>
      <c r="CT176" s="196"/>
      <c r="CU176" s="196"/>
      <c r="CV176" s="196"/>
      <c r="CW176" s="196"/>
      <c r="CX176" s="196"/>
      <c r="CY176" s="196"/>
      <c r="CZ176" s="196"/>
      <c r="DA176" s="196"/>
      <c r="DB176" s="196"/>
      <c r="DC176" s="196"/>
      <c r="DD176" s="196"/>
      <c r="DE176" s="196"/>
      <c r="DF176" s="196"/>
      <c r="DG176" s="196"/>
      <c r="DH176" s="196"/>
      <c r="DI176" s="196"/>
      <c r="DJ176" s="196"/>
      <c r="DK176" s="196"/>
      <c r="DL176" s="196"/>
      <c r="DM176" s="196"/>
      <c r="DN176" s="196"/>
      <c r="DO176" s="196"/>
      <c r="DP176" s="196"/>
      <c r="DQ176" s="196"/>
      <c r="DR176" s="196"/>
      <c r="DS176" s="196"/>
      <c r="DT176" s="196"/>
      <c r="DU176" s="196"/>
      <c r="DV176" s="196"/>
      <c r="DW176" s="196"/>
      <c r="DX176" s="196"/>
      <c r="DY176" s="196"/>
      <c r="DZ176" s="196"/>
      <c r="EA176" s="196"/>
      <c r="EB176" s="196"/>
      <c r="EC176" s="196"/>
      <c r="ED176" s="196"/>
      <c r="EE176" s="196"/>
      <c r="EF176" s="196"/>
      <c r="EG176" s="196"/>
      <c r="EH176" s="196"/>
      <c r="EI176" s="196"/>
      <c r="EJ176" s="196"/>
      <c r="EK176" s="196"/>
      <c r="EL176" s="196"/>
      <c r="EM176" s="196"/>
      <c r="EN176" s="196"/>
      <c r="EO176" s="196"/>
      <c r="EP176" s="196"/>
      <c r="EQ176" s="196"/>
      <c r="ER176" s="196"/>
      <c r="ES176" s="196"/>
      <c r="ET176" s="196"/>
      <c r="EU176" s="196"/>
      <c r="EV176" s="196"/>
      <c r="EW176" s="196"/>
      <c r="EX176" s="196"/>
      <c r="EY176" s="196"/>
      <c r="EZ176" s="196"/>
      <c r="FA176" s="196"/>
      <c r="FB176" s="196"/>
      <c r="FC176" s="196"/>
      <c r="FD176" s="196"/>
      <c r="FE176" s="196"/>
      <c r="FF176" s="196"/>
      <c r="FG176" s="196"/>
      <c r="FH176" s="196"/>
      <c r="FI176" s="196"/>
      <c r="FJ176" s="196"/>
      <c r="FK176" s="196"/>
      <c r="FL176" s="196"/>
      <c r="FM176" s="196"/>
      <c r="FN176" s="196"/>
      <c r="FO176" s="196"/>
      <c r="FP176" s="196"/>
      <c r="FQ176" s="196"/>
      <c r="FR176" s="196"/>
      <c r="FS176" s="196"/>
      <c r="FT176" s="196"/>
      <c r="FU176" s="196"/>
      <c r="FV176" s="196"/>
      <c r="FW176" s="196"/>
      <c r="FX176" s="196"/>
      <c r="FY176" s="196"/>
      <c r="FZ176" s="196"/>
      <c r="GA176" s="196"/>
      <c r="GB176" s="196"/>
      <c r="GC176" s="196"/>
    </row>
    <row r="177" spans="1:185" s="197" customFormat="1" ht="178.5" customHeight="1" x14ac:dyDescent="0.25">
      <c r="A177" s="429" t="s">
        <v>32</v>
      </c>
      <c r="B177" s="434">
        <v>887</v>
      </c>
      <c r="C177" s="397">
        <v>44461</v>
      </c>
      <c r="D177" s="400" t="s">
        <v>106</v>
      </c>
      <c r="E177" s="179" t="s">
        <v>393</v>
      </c>
      <c r="F177" s="179"/>
      <c r="G177" s="179" t="s">
        <v>279</v>
      </c>
      <c r="H177" s="395" t="s">
        <v>1119</v>
      </c>
      <c r="I177" s="179" t="s">
        <v>56</v>
      </c>
      <c r="J177" s="179" t="s">
        <v>38</v>
      </c>
      <c r="K177" s="179"/>
      <c r="L177" s="175" t="s">
        <v>109</v>
      </c>
      <c r="M177" s="179" t="s">
        <v>377</v>
      </c>
      <c r="N177" s="403">
        <v>44743</v>
      </c>
      <c r="O177" s="397">
        <v>44895</v>
      </c>
      <c r="P177" s="452">
        <f t="shared" ca="1" si="6"/>
        <v>517</v>
      </c>
      <c r="Q177" s="322" t="str">
        <f t="shared" ca="1" si="7"/>
        <v>VENCIDA</v>
      </c>
      <c r="R177" s="179" t="s">
        <v>344</v>
      </c>
      <c r="S177" s="179" t="s">
        <v>42</v>
      </c>
      <c r="T177" s="392">
        <v>2</v>
      </c>
      <c r="U177" s="180"/>
      <c r="V177" s="179"/>
      <c r="W177" s="175" t="s">
        <v>51</v>
      </c>
      <c r="X177" s="281"/>
      <c r="Y177" s="391"/>
      <c r="Z177" s="179"/>
      <c r="AA177" s="175" t="s">
        <v>44</v>
      </c>
      <c r="AB177" s="180"/>
      <c r="AC177" s="181" t="s">
        <v>1170</v>
      </c>
      <c r="AD177" s="453">
        <f t="shared" si="8"/>
        <v>172</v>
      </c>
      <c r="AE177" s="196"/>
      <c r="AF177" s="196"/>
      <c r="AG177" s="196"/>
      <c r="AH177" s="196"/>
      <c r="AI177" s="196"/>
      <c r="AJ177" s="196"/>
      <c r="AK177" s="196"/>
      <c r="AL177" s="196"/>
      <c r="AM177" s="196"/>
      <c r="AN177" s="196"/>
      <c r="AO177" s="196"/>
      <c r="AP177" s="196"/>
      <c r="AQ177" s="196"/>
      <c r="AR177" s="196"/>
      <c r="AS177" s="196"/>
      <c r="AT177" s="196"/>
      <c r="AU177" s="196"/>
      <c r="AV177" s="196"/>
      <c r="AW177" s="196"/>
      <c r="AX177" s="196"/>
      <c r="AY177" s="196"/>
      <c r="AZ177" s="196"/>
      <c r="BA177" s="196"/>
      <c r="BB177" s="196"/>
      <c r="BC177" s="196"/>
      <c r="BD177" s="196"/>
      <c r="BE177" s="196"/>
      <c r="BF177" s="196"/>
      <c r="BG177" s="196"/>
      <c r="BH177" s="196"/>
      <c r="BI177" s="196"/>
      <c r="BJ177" s="196"/>
      <c r="BK177" s="196"/>
      <c r="BL177" s="196"/>
      <c r="BM177" s="196"/>
      <c r="BN177" s="196"/>
      <c r="BO177" s="196"/>
      <c r="BP177" s="196"/>
      <c r="BQ177" s="196"/>
      <c r="BR177" s="196"/>
      <c r="BS177" s="196"/>
      <c r="BT177" s="196"/>
      <c r="BU177" s="196"/>
      <c r="BV177" s="196"/>
      <c r="BW177" s="196"/>
      <c r="BX177" s="196"/>
      <c r="BY177" s="196"/>
      <c r="BZ177" s="196"/>
      <c r="CA177" s="196"/>
      <c r="CB177" s="196"/>
      <c r="CC177" s="196"/>
      <c r="CD177" s="196"/>
      <c r="CE177" s="196"/>
      <c r="CF177" s="196"/>
      <c r="CG177" s="196"/>
      <c r="CH177" s="196"/>
      <c r="CI177" s="196"/>
      <c r="CJ177" s="196"/>
      <c r="CK177" s="196"/>
      <c r="CL177" s="196"/>
      <c r="CM177" s="196"/>
      <c r="CN177" s="196"/>
      <c r="CO177" s="196"/>
      <c r="CP177" s="196"/>
      <c r="CQ177" s="196"/>
      <c r="CR177" s="196"/>
      <c r="CS177" s="196"/>
      <c r="CT177" s="196"/>
      <c r="CU177" s="196"/>
      <c r="CV177" s="196"/>
      <c r="CW177" s="196"/>
      <c r="CX177" s="196"/>
      <c r="CY177" s="196"/>
      <c r="CZ177" s="196"/>
      <c r="DA177" s="196"/>
      <c r="DB177" s="196"/>
      <c r="DC177" s="196"/>
      <c r="DD177" s="196"/>
      <c r="DE177" s="196"/>
      <c r="DF177" s="196"/>
      <c r="DG177" s="196"/>
      <c r="DH177" s="196"/>
      <c r="DI177" s="196"/>
      <c r="DJ177" s="196"/>
      <c r="DK177" s="196"/>
      <c r="DL177" s="196"/>
      <c r="DM177" s="196"/>
      <c r="DN177" s="196"/>
      <c r="DO177" s="196"/>
      <c r="DP177" s="196"/>
      <c r="DQ177" s="196"/>
      <c r="DR177" s="196"/>
      <c r="DS177" s="196"/>
      <c r="DT177" s="196"/>
      <c r="DU177" s="196"/>
      <c r="DV177" s="196"/>
      <c r="DW177" s="196"/>
      <c r="DX177" s="196"/>
      <c r="DY177" s="196"/>
      <c r="DZ177" s="196"/>
      <c r="EA177" s="196"/>
      <c r="EB177" s="196"/>
      <c r="EC177" s="196"/>
      <c r="ED177" s="196"/>
      <c r="EE177" s="196"/>
      <c r="EF177" s="196"/>
      <c r="EG177" s="196"/>
      <c r="EH177" s="196"/>
      <c r="EI177" s="196"/>
      <c r="EJ177" s="196"/>
      <c r="EK177" s="196"/>
      <c r="EL177" s="196"/>
      <c r="EM177" s="196"/>
      <c r="EN177" s="196"/>
      <c r="EO177" s="196"/>
      <c r="EP177" s="196"/>
      <c r="EQ177" s="196"/>
      <c r="ER177" s="196"/>
      <c r="ES177" s="196"/>
      <c r="ET177" s="196"/>
      <c r="EU177" s="196"/>
      <c r="EV177" s="196"/>
      <c r="EW177" s="196"/>
      <c r="EX177" s="196"/>
      <c r="EY177" s="196"/>
      <c r="EZ177" s="196"/>
      <c r="FA177" s="196"/>
      <c r="FB177" s="196"/>
      <c r="FC177" s="196"/>
      <c r="FD177" s="196"/>
      <c r="FE177" s="196"/>
      <c r="FF177" s="196"/>
      <c r="FG177" s="196"/>
      <c r="FH177" s="196"/>
      <c r="FI177" s="196"/>
      <c r="FJ177" s="196"/>
      <c r="FK177" s="196"/>
      <c r="FL177" s="196"/>
      <c r="FM177" s="196"/>
      <c r="FN177" s="196"/>
      <c r="FO177" s="196"/>
      <c r="FP177" s="196"/>
      <c r="FQ177" s="196"/>
      <c r="FR177" s="196"/>
      <c r="FS177" s="196"/>
      <c r="FT177" s="196"/>
      <c r="FU177" s="196"/>
      <c r="FV177" s="196"/>
      <c r="FW177" s="196"/>
      <c r="FX177" s="196"/>
      <c r="FY177" s="196"/>
      <c r="FZ177" s="196"/>
      <c r="GA177" s="196"/>
      <c r="GB177" s="196"/>
      <c r="GC177" s="196"/>
    </row>
    <row r="178" spans="1:185" s="197" customFormat="1" ht="178.5" customHeight="1" x14ac:dyDescent="0.25">
      <c r="A178" s="429" t="s">
        <v>32</v>
      </c>
      <c r="B178" s="434">
        <v>888</v>
      </c>
      <c r="C178" s="397">
        <v>44461</v>
      </c>
      <c r="D178" s="400" t="s">
        <v>33</v>
      </c>
      <c r="E178" s="179" t="s">
        <v>394</v>
      </c>
      <c r="F178" s="179" t="s">
        <v>395</v>
      </c>
      <c r="G178" s="179" t="s">
        <v>279</v>
      </c>
      <c r="H178" s="395" t="s">
        <v>1119</v>
      </c>
      <c r="I178" s="179" t="s">
        <v>56</v>
      </c>
      <c r="J178" s="179" t="s">
        <v>38</v>
      </c>
      <c r="K178" s="179"/>
      <c r="L178" s="175" t="s">
        <v>39</v>
      </c>
      <c r="M178" s="179" t="s">
        <v>319</v>
      </c>
      <c r="N178" s="403">
        <v>44743</v>
      </c>
      <c r="O178" s="397">
        <v>44985</v>
      </c>
      <c r="P178" s="452">
        <f t="shared" ca="1" si="6"/>
        <v>427</v>
      </c>
      <c r="Q178" s="322" t="str">
        <f t="shared" ca="1" si="7"/>
        <v>VENCIDA</v>
      </c>
      <c r="R178" s="179" t="s">
        <v>320</v>
      </c>
      <c r="S178" s="179" t="s">
        <v>42</v>
      </c>
      <c r="T178" s="392">
        <v>8</v>
      </c>
      <c r="U178" s="180"/>
      <c r="V178" s="179"/>
      <c r="W178" s="175" t="s">
        <v>51</v>
      </c>
      <c r="X178" s="281"/>
      <c r="Y178" s="391"/>
      <c r="Z178" s="179"/>
      <c r="AA178" s="175" t="s">
        <v>44</v>
      </c>
      <c r="AB178" s="180"/>
      <c r="AC178" s="181" t="s">
        <v>1409</v>
      </c>
      <c r="AD178" s="453">
        <f t="shared" si="8"/>
        <v>173</v>
      </c>
      <c r="AE178" s="196"/>
      <c r="AF178" s="196"/>
      <c r="AG178" s="196"/>
      <c r="AH178" s="196"/>
      <c r="AI178" s="196"/>
      <c r="AJ178" s="196"/>
      <c r="AK178" s="196"/>
      <c r="AL178" s="196"/>
      <c r="AM178" s="196"/>
      <c r="AN178" s="196"/>
      <c r="AO178" s="196"/>
      <c r="AP178" s="196"/>
      <c r="AQ178" s="196"/>
      <c r="AR178" s="196"/>
      <c r="AS178" s="196"/>
      <c r="AT178" s="196"/>
      <c r="AU178" s="196"/>
      <c r="AV178" s="196"/>
      <c r="AW178" s="196"/>
      <c r="AX178" s="196"/>
      <c r="AY178" s="196"/>
      <c r="AZ178" s="196"/>
      <c r="BA178" s="196"/>
      <c r="BB178" s="196"/>
      <c r="BC178" s="196"/>
      <c r="BD178" s="196"/>
      <c r="BE178" s="196"/>
      <c r="BF178" s="196"/>
      <c r="BG178" s="196"/>
      <c r="BH178" s="196"/>
      <c r="BI178" s="196"/>
      <c r="BJ178" s="196"/>
      <c r="BK178" s="196"/>
      <c r="BL178" s="196"/>
      <c r="BM178" s="196"/>
      <c r="BN178" s="196"/>
      <c r="BO178" s="196"/>
      <c r="BP178" s="196"/>
      <c r="BQ178" s="196"/>
      <c r="BR178" s="196"/>
      <c r="BS178" s="196"/>
      <c r="BT178" s="196"/>
      <c r="BU178" s="196"/>
      <c r="BV178" s="196"/>
      <c r="BW178" s="196"/>
      <c r="BX178" s="196"/>
      <c r="BY178" s="196"/>
      <c r="BZ178" s="196"/>
      <c r="CA178" s="196"/>
      <c r="CB178" s="196"/>
      <c r="CC178" s="196"/>
      <c r="CD178" s="196"/>
      <c r="CE178" s="196"/>
      <c r="CF178" s="196"/>
      <c r="CG178" s="196"/>
      <c r="CH178" s="196"/>
      <c r="CI178" s="196"/>
      <c r="CJ178" s="196"/>
      <c r="CK178" s="196"/>
      <c r="CL178" s="196"/>
      <c r="CM178" s="196"/>
      <c r="CN178" s="196"/>
      <c r="CO178" s="196"/>
      <c r="CP178" s="196"/>
      <c r="CQ178" s="196"/>
      <c r="CR178" s="196"/>
      <c r="CS178" s="196"/>
      <c r="CT178" s="196"/>
      <c r="CU178" s="196"/>
      <c r="CV178" s="196"/>
      <c r="CW178" s="196"/>
      <c r="CX178" s="196"/>
      <c r="CY178" s="196"/>
      <c r="CZ178" s="196"/>
      <c r="DA178" s="196"/>
      <c r="DB178" s="196"/>
      <c r="DC178" s="196"/>
      <c r="DD178" s="196"/>
      <c r="DE178" s="196"/>
      <c r="DF178" s="196"/>
      <c r="DG178" s="196"/>
      <c r="DH178" s="196"/>
      <c r="DI178" s="196"/>
      <c r="DJ178" s="196"/>
      <c r="DK178" s="196"/>
      <c r="DL178" s="196"/>
      <c r="DM178" s="196"/>
      <c r="DN178" s="196"/>
      <c r="DO178" s="196"/>
      <c r="DP178" s="196"/>
      <c r="DQ178" s="196"/>
      <c r="DR178" s="196"/>
      <c r="DS178" s="196"/>
      <c r="DT178" s="196"/>
      <c r="DU178" s="196"/>
      <c r="DV178" s="196"/>
      <c r="DW178" s="196"/>
      <c r="DX178" s="196"/>
      <c r="DY178" s="196"/>
      <c r="DZ178" s="196"/>
      <c r="EA178" s="196"/>
      <c r="EB178" s="196"/>
      <c r="EC178" s="196"/>
      <c r="ED178" s="196"/>
      <c r="EE178" s="196"/>
      <c r="EF178" s="196"/>
      <c r="EG178" s="196"/>
      <c r="EH178" s="196"/>
      <c r="EI178" s="196"/>
      <c r="EJ178" s="196"/>
      <c r="EK178" s="196"/>
      <c r="EL178" s="196"/>
      <c r="EM178" s="196"/>
      <c r="EN178" s="196"/>
      <c r="EO178" s="196"/>
      <c r="EP178" s="196"/>
      <c r="EQ178" s="196"/>
      <c r="ER178" s="196"/>
      <c r="ES178" s="196"/>
      <c r="ET178" s="196"/>
      <c r="EU178" s="196"/>
      <c r="EV178" s="196"/>
      <c r="EW178" s="196"/>
      <c r="EX178" s="196"/>
      <c r="EY178" s="196"/>
      <c r="EZ178" s="196"/>
      <c r="FA178" s="196"/>
      <c r="FB178" s="196"/>
      <c r="FC178" s="196"/>
      <c r="FD178" s="196"/>
      <c r="FE178" s="196"/>
      <c r="FF178" s="196"/>
      <c r="FG178" s="196"/>
      <c r="FH178" s="196"/>
      <c r="FI178" s="196"/>
      <c r="FJ178" s="196"/>
      <c r="FK178" s="196"/>
      <c r="FL178" s="196"/>
      <c r="FM178" s="196"/>
      <c r="FN178" s="196"/>
      <c r="FO178" s="196"/>
      <c r="FP178" s="196"/>
      <c r="FQ178" s="196"/>
      <c r="FR178" s="196"/>
      <c r="FS178" s="196"/>
      <c r="FT178" s="196"/>
      <c r="FU178" s="196"/>
      <c r="FV178" s="196"/>
      <c r="FW178" s="196"/>
      <c r="FX178" s="196"/>
      <c r="FY178" s="196"/>
      <c r="FZ178" s="196"/>
      <c r="GA178" s="196"/>
      <c r="GB178" s="196"/>
      <c r="GC178" s="196"/>
    </row>
    <row r="179" spans="1:185" s="197" customFormat="1" ht="178.5" customHeight="1" x14ac:dyDescent="0.25">
      <c r="A179" s="429" t="s">
        <v>32</v>
      </c>
      <c r="B179" s="434">
        <v>889</v>
      </c>
      <c r="C179" s="397">
        <v>44461</v>
      </c>
      <c r="D179" s="400" t="s">
        <v>33</v>
      </c>
      <c r="E179" s="179" t="s">
        <v>396</v>
      </c>
      <c r="F179" s="179" t="s">
        <v>397</v>
      </c>
      <c r="G179" s="179" t="s">
        <v>279</v>
      </c>
      <c r="H179" s="395" t="s">
        <v>1119</v>
      </c>
      <c r="I179" s="179" t="s">
        <v>56</v>
      </c>
      <c r="J179" s="179" t="s">
        <v>38</v>
      </c>
      <c r="K179" s="179"/>
      <c r="L179" s="179" t="s">
        <v>48</v>
      </c>
      <c r="M179" s="179" t="s">
        <v>398</v>
      </c>
      <c r="N179" s="403">
        <v>44743</v>
      </c>
      <c r="O179" s="397">
        <v>45000</v>
      </c>
      <c r="P179" s="452">
        <f t="shared" ca="1" si="6"/>
        <v>412</v>
      </c>
      <c r="Q179" s="322" t="str">
        <f t="shared" ca="1" si="7"/>
        <v>VENCIDA</v>
      </c>
      <c r="R179" s="179" t="s">
        <v>326</v>
      </c>
      <c r="S179" s="179" t="s">
        <v>42</v>
      </c>
      <c r="T179" s="392">
        <v>1</v>
      </c>
      <c r="U179" s="180">
        <v>44837</v>
      </c>
      <c r="V179" s="179" t="s">
        <v>399</v>
      </c>
      <c r="W179" s="175" t="s">
        <v>51</v>
      </c>
      <c r="X179" s="281"/>
      <c r="Y179" s="391"/>
      <c r="Z179" s="179"/>
      <c r="AA179" s="175" t="s">
        <v>44</v>
      </c>
      <c r="AB179" s="180"/>
      <c r="AC179" s="181" t="s">
        <v>1418</v>
      </c>
      <c r="AD179" s="453">
        <f t="shared" si="8"/>
        <v>174</v>
      </c>
      <c r="AE179" s="196"/>
      <c r="AF179" s="196"/>
      <c r="AG179" s="196"/>
      <c r="AH179" s="196"/>
      <c r="AI179" s="196"/>
      <c r="AJ179" s="196"/>
      <c r="AK179" s="196"/>
      <c r="AL179" s="196"/>
      <c r="AM179" s="196"/>
      <c r="AN179" s="196"/>
      <c r="AO179" s="196"/>
      <c r="AP179" s="196"/>
      <c r="AQ179" s="196"/>
      <c r="AR179" s="196"/>
      <c r="AS179" s="196"/>
      <c r="AT179" s="196"/>
      <c r="AU179" s="196"/>
      <c r="AV179" s="196"/>
      <c r="AW179" s="196"/>
      <c r="AX179" s="196"/>
      <c r="AY179" s="196"/>
      <c r="AZ179" s="196"/>
      <c r="BA179" s="196"/>
      <c r="BB179" s="196"/>
      <c r="BC179" s="196"/>
      <c r="BD179" s="196"/>
      <c r="BE179" s="196"/>
      <c r="BF179" s="196"/>
      <c r="BG179" s="196"/>
      <c r="BH179" s="196"/>
      <c r="BI179" s="196"/>
      <c r="BJ179" s="196"/>
      <c r="BK179" s="196"/>
      <c r="BL179" s="196"/>
      <c r="BM179" s="196"/>
      <c r="BN179" s="196"/>
      <c r="BO179" s="196"/>
      <c r="BP179" s="196"/>
      <c r="BQ179" s="196"/>
      <c r="BR179" s="196"/>
      <c r="BS179" s="196"/>
      <c r="BT179" s="196"/>
      <c r="BU179" s="196"/>
      <c r="BV179" s="196"/>
      <c r="BW179" s="196"/>
      <c r="BX179" s="196"/>
      <c r="BY179" s="196"/>
      <c r="BZ179" s="196"/>
      <c r="CA179" s="196"/>
      <c r="CB179" s="196"/>
      <c r="CC179" s="196"/>
      <c r="CD179" s="196"/>
      <c r="CE179" s="196"/>
      <c r="CF179" s="196"/>
      <c r="CG179" s="196"/>
      <c r="CH179" s="196"/>
      <c r="CI179" s="196"/>
      <c r="CJ179" s="196"/>
      <c r="CK179" s="196"/>
      <c r="CL179" s="196"/>
      <c r="CM179" s="196"/>
      <c r="CN179" s="196"/>
      <c r="CO179" s="196"/>
      <c r="CP179" s="196"/>
      <c r="CQ179" s="196"/>
      <c r="CR179" s="196"/>
      <c r="CS179" s="196"/>
      <c r="CT179" s="196"/>
      <c r="CU179" s="196"/>
      <c r="CV179" s="196"/>
      <c r="CW179" s="196"/>
      <c r="CX179" s="196"/>
      <c r="CY179" s="196"/>
      <c r="CZ179" s="196"/>
      <c r="DA179" s="196"/>
      <c r="DB179" s="196"/>
      <c r="DC179" s="196"/>
      <c r="DD179" s="196"/>
      <c r="DE179" s="196"/>
      <c r="DF179" s="196"/>
      <c r="DG179" s="196"/>
      <c r="DH179" s="196"/>
      <c r="DI179" s="196"/>
      <c r="DJ179" s="196"/>
      <c r="DK179" s="196"/>
      <c r="DL179" s="196"/>
      <c r="DM179" s="196"/>
      <c r="DN179" s="196"/>
      <c r="DO179" s="196"/>
      <c r="DP179" s="196"/>
      <c r="DQ179" s="196"/>
      <c r="DR179" s="196"/>
      <c r="DS179" s="196"/>
      <c r="DT179" s="196"/>
      <c r="DU179" s="196"/>
      <c r="DV179" s="196"/>
      <c r="DW179" s="196"/>
      <c r="DX179" s="196"/>
      <c r="DY179" s="196"/>
      <c r="DZ179" s="196"/>
      <c r="EA179" s="196"/>
      <c r="EB179" s="196"/>
      <c r="EC179" s="196"/>
      <c r="ED179" s="196"/>
      <c r="EE179" s="196"/>
      <c r="EF179" s="196"/>
      <c r="EG179" s="196"/>
      <c r="EH179" s="196"/>
      <c r="EI179" s="196"/>
      <c r="EJ179" s="196"/>
      <c r="EK179" s="196"/>
      <c r="EL179" s="196"/>
      <c r="EM179" s="196"/>
      <c r="EN179" s="196"/>
      <c r="EO179" s="196"/>
      <c r="EP179" s="196"/>
      <c r="EQ179" s="196"/>
      <c r="ER179" s="196"/>
      <c r="ES179" s="196"/>
      <c r="ET179" s="196"/>
      <c r="EU179" s="196"/>
      <c r="EV179" s="196"/>
      <c r="EW179" s="196"/>
      <c r="EX179" s="196"/>
      <c r="EY179" s="196"/>
      <c r="EZ179" s="196"/>
      <c r="FA179" s="196"/>
      <c r="FB179" s="196"/>
      <c r="FC179" s="196"/>
      <c r="FD179" s="196"/>
      <c r="FE179" s="196"/>
      <c r="FF179" s="196"/>
      <c r="FG179" s="196"/>
      <c r="FH179" s="196"/>
      <c r="FI179" s="196"/>
      <c r="FJ179" s="196"/>
      <c r="FK179" s="196"/>
      <c r="FL179" s="196"/>
      <c r="FM179" s="196"/>
      <c r="FN179" s="196"/>
      <c r="FO179" s="196"/>
      <c r="FP179" s="196"/>
      <c r="FQ179" s="196"/>
      <c r="FR179" s="196"/>
      <c r="FS179" s="196"/>
      <c r="FT179" s="196"/>
      <c r="FU179" s="196"/>
      <c r="FV179" s="196"/>
      <c r="FW179" s="196"/>
      <c r="FX179" s="196"/>
      <c r="FY179" s="196"/>
      <c r="FZ179" s="196"/>
      <c r="GA179" s="196"/>
      <c r="GB179" s="196"/>
      <c r="GC179" s="196"/>
    </row>
    <row r="180" spans="1:185" s="197" customFormat="1" ht="178.5" customHeight="1" x14ac:dyDescent="0.25">
      <c r="A180" s="429" t="s">
        <v>32</v>
      </c>
      <c r="B180" s="434"/>
      <c r="C180" s="397">
        <v>44461</v>
      </c>
      <c r="D180" s="400" t="s">
        <v>33</v>
      </c>
      <c r="E180" s="179" t="s">
        <v>396</v>
      </c>
      <c r="F180" s="179" t="s">
        <v>397</v>
      </c>
      <c r="G180" s="179" t="s">
        <v>279</v>
      </c>
      <c r="H180" s="395" t="s">
        <v>1119</v>
      </c>
      <c r="I180" s="179" t="s">
        <v>56</v>
      </c>
      <c r="J180" s="179" t="s">
        <v>38</v>
      </c>
      <c r="K180" s="179"/>
      <c r="L180" s="175" t="s">
        <v>39</v>
      </c>
      <c r="M180" s="179" t="s">
        <v>319</v>
      </c>
      <c r="N180" s="397">
        <v>44743</v>
      </c>
      <c r="O180" s="397">
        <v>44985</v>
      </c>
      <c r="P180" s="452">
        <f t="shared" ca="1" si="6"/>
        <v>427</v>
      </c>
      <c r="Q180" s="322" t="str">
        <f t="shared" ca="1" si="7"/>
        <v>VENCIDA</v>
      </c>
      <c r="R180" s="179" t="s">
        <v>320</v>
      </c>
      <c r="S180" s="179" t="s">
        <v>42</v>
      </c>
      <c r="T180" s="392">
        <v>8</v>
      </c>
      <c r="U180" s="180"/>
      <c r="V180" s="179"/>
      <c r="W180" s="175" t="s">
        <v>51</v>
      </c>
      <c r="X180" s="281"/>
      <c r="Y180" s="391"/>
      <c r="Z180" s="179"/>
      <c r="AA180" s="175" t="s">
        <v>44</v>
      </c>
      <c r="AB180" s="180"/>
      <c r="AC180" s="181" t="s">
        <v>1409</v>
      </c>
      <c r="AD180" s="453">
        <f t="shared" si="8"/>
        <v>175</v>
      </c>
      <c r="AE180" s="196"/>
      <c r="AF180" s="196"/>
      <c r="AG180" s="196"/>
      <c r="AH180" s="196"/>
      <c r="AI180" s="196"/>
      <c r="AJ180" s="196"/>
      <c r="AK180" s="196"/>
      <c r="AL180" s="196"/>
      <c r="AM180" s="196"/>
      <c r="AN180" s="196"/>
      <c r="AO180" s="196"/>
      <c r="AP180" s="196"/>
      <c r="AQ180" s="196"/>
      <c r="AR180" s="196"/>
      <c r="AS180" s="196"/>
      <c r="AT180" s="196"/>
      <c r="AU180" s="196"/>
      <c r="AV180" s="196"/>
      <c r="AW180" s="196"/>
      <c r="AX180" s="196"/>
      <c r="AY180" s="196"/>
      <c r="AZ180" s="196"/>
      <c r="BA180" s="196"/>
      <c r="BB180" s="196"/>
      <c r="BC180" s="196"/>
      <c r="BD180" s="196"/>
      <c r="BE180" s="196"/>
      <c r="BF180" s="196"/>
      <c r="BG180" s="196"/>
      <c r="BH180" s="196"/>
      <c r="BI180" s="196"/>
      <c r="BJ180" s="196"/>
      <c r="BK180" s="196"/>
      <c r="BL180" s="196"/>
      <c r="BM180" s="196"/>
      <c r="BN180" s="196"/>
      <c r="BO180" s="196"/>
      <c r="BP180" s="196"/>
      <c r="BQ180" s="196"/>
      <c r="BR180" s="196"/>
      <c r="BS180" s="196"/>
      <c r="BT180" s="196"/>
      <c r="BU180" s="196"/>
      <c r="BV180" s="196"/>
      <c r="BW180" s="196"/>
      <c r="BX180" s="196"/>
      <c r="BY180" s="196"/>
      <c r="BZ180" s="196"/>
      <c r="CA180" s="196"/>
      <c r="CB180" s="196"/>
      <c r="CC180" s="196"/>
      <c r="CD180" s="196"/>
      <c r="CE180" s="196"/>
      <c r="CF180" s="196"/>
      <c r="CG180" s="196"/>
      <c r="CH180" s="196"/>
      <c r="CI180" s="196"/>
      <c r="CJ180" s="196"/>
      <c r="CK180" s="196"/>
      <c r="CL180" s="196"/>
      <c r="CM180" s="196"/>
      <c r="CN180" s="196"/>
      <c r="CO180" s="196"/>
      <c r="CP180" s="196"/>
      <c r="CQ180" s="196"/>
      <c r="CR180" s="196"/>
      <c r="CS180" s="196"/>
      <c r="CT180" s="196"/>
      <c r="CU180" s="196"/>
      <c r="CV180" s="196"/>
      <c r="CW180" s="196"/>
      <c r="CX180" s="196"/>
      <c r="CY180" s="196"/>
      <c r="CZ180" s="196"/>
      <c r="DA180" s="196"/>
      <c r="DB180" s="196"/>
      <c r="DC180" s="196"/>
      <c r="DD180" s="196"/>
      <c r="DE180" s="196"/>
      <c r="DF180" s="196"/>
      <c r="DG180" s="196"/>
      <c r="DH180" s="196"/>
      <c r="DI180" s="196"/>
      <c r="DJ180" s="196"/>
      <c r="DK180" s="196"/>
      <c r="DL180" s="196"/>
      <c r="DM180" s="196"/>
      <c r="DN180" s="196"/>
      <c r="DO180" s="196"/>
      <c r="DP180" s="196"/>
      <c r="DQ180" s="196"/>
      <c r="DR180" s="196"/>
      <c r="DS180" s="196"/>
      <c r="DT180" s="196"/>
      <c r="DU180" s="196"/>
      <c r="DV180" s="196"/>
      <c r="DW180" s="196"/>
      <c r="DX180" s="196"/>
      <c r="DY180" s="196"/>
      <c r="DZ180" s="196"/>
      <c r="EA180" s="196"/>
      <c r="EB180" s="196"/>
      <c r="EC180" s="196"/>
      <c r="ED180" s="196"/>
      <c r="EE180" s="196"/>
      <c r="EF180" s="196"/>
      <c r="EG180" s="196"/>
      <c r="EH180" s="196"/>
      <c r="EI180" s="196"/>
      <c r="EJ180" s="196"/>
      <c r="EK180" s="196"/>
      <c r="EL180" s="196"/>
      <c r="EM180" s="196"/>
      <c r="EN180" s="196"/>
      <c r="EO180" s="196"/>
      <c r="EP180" s="196"/>
      <c r="EQ180" s="196"/>
      <c r="ER180" s="196"/>
      <c r="ES180" s="196"/>
      <c r="ET180" s="196"/>
      <c r="EU180" s="196"/>
      <c r="EV180" s="196"/>
      <c r="EW180" s="196"/>
      <c r="EX180" s="196"/>
      <c r="EY180" s="196"/>
      <c r="EZ180" s="196"/>
      <c r="FA180" s="196"/>
      <c r="FB180" s="196"/>
      <c r="FC180" s="196"/>
      <c r="FD180" s="196"/>
      <c r="FE180" s="196"/>
      <c r="FF180" s="196"/>
      <c r="FG180" s="196"/>
      <c r="FH180" s="196"/>
      <c r="FI180" s="196"/>
      <c r="FJ180" s="196"/>
      <c r="FK180" s="196"/>
      <c r="FL180" s="196"/>
      <c r="FM180" s="196"/>
      <c r="FN180" s="196"/>
      <c r="FO180" s="196"/>
      <c r="FP180" s="196"/>
      <c r="FQ180" s="196"/>
      <c r="FR180" s="196"/>
      <c r="FS180" s="196"/>
      <c r="FT180" s="196"/>
      <c r="FU180" s="196"/>
      <c r="FV180" s="196"/>
      <c r="FW180" s="196"/>
      <c r="FX180" s="196"/>
      <c r="FY180" s="196"/>
      <c r="FZ180" s="196"/>
      <c r="GA180" s="196"/>
      <c r="GB180" s="196"/>
      <c r="GC180" s="196"/>
    </row>
    <row r="181" spans="1:185" s="197" customFormat="1" ht="178.5" customHeight="1" x14ac:dyDescent="0.25">
      <c r="A181" s="429" t="s">
        <v>32</v>
      </c>
      <c r="B181" s="434"/>
      <c r="C181" s="397">
        <v>44461</v>
      </c>
      <c r="D181" s="400" t="s">
        <v>33</v>
      </c>
      <c r="E181" s="179" t="s">
        <v>396</v>
      </c>
      <c r="F181" s="179" t="s">
        <v>397</v>
      </c>
      <c r="G181" s="179" t="s">
        <v>279</v>
      </c>
      <c r="H181" s="395" t="s">
        <v>1119</v>
      </c>
      <c r="I181" s="179" t="s">
        <v>56</v>
      </c>
      <c r="J181" s="179" t="s">
        <v>38</v>
      </c>
      <c r="K181" s="179"/>
      <c r="L181" s="175" t="s">
        <v>39</v>
      </c>
      <c r="M181" s="179" t="s">
        <v>321</v>
      </c>
      <c r="N181" s="397">
        <v>44743</v>
      </c>
      <c r="O181" s="397">
        <v>44985</v>
      </c>
      <c r="P181" s="452">
        <f t="shared" ca="1" si="6"/>
        <v>427</v>
      </c>
      <c r="Q181" s="322" t="str">
        <f t="shared" ca="1" si="7"/>
        <v>VENCIDA</v>
      </c>
      <c r="R181" s="179" t="s">
        <v>322</v>
      </c>
      <c r="S181" s="179" t="s">
        <v>74</v>
      </c>
      <c r="T181" s="392">
        <v>1</v>
      </c>
      <c r="U181" s="180"/>
      <c r="V181" s="179"/>
      <c r="W181" s="175" t="s">
        <v>51</v>
      </c>
      <c r="X181" s="281"/>
      <c r="Y181" s="391"/>
      <c r="Z181" s="179"/>
      <c r="AA181" s="175" t="s">
        <v>44</v>
      </c>
      <c r="AB181" s="180"/>
      <c r="AC181" s="181" t="s">
        <v>1409</v>
      </c>
      <c r="AD181" s="453">
        <f t="shared" si="8"/>
        <v>176</v>
      </c>
      <c r="AE181" s="196"/>
      <c r="AF181" s="196"/>
      <c r="AG181" s="196"/>
      <c r="AH181" s="196"/>
      <c r="AI181" s="196"/>
      <c r="AJ181" s="196"/>
      <c r="AK181" s="196"/>
      <c r="AL181" s="196"/>
      <c r="AM181" s="196"/>
      <c r="AN181" s="196"/>
      <c r="AO181" s="196"/>
      <c r="AP181" s="196"/>
      <c r="AQ181" s="196"/>
      <c r="AR181" s="196"/>
      <c r="AS181" s="196"/>
      <c r="AT181" s="196"/>
      <c r="AU181" s="196"/>
      <c r="AV181" s="196"/>
      <c r="AW181" s="196"/>
      <c r="AX181" s="196"/>
      <c r="AY181" s="196"/>
      <c r="AZ181" s="196"/>
      <c r="BA181" s="196"/>
      <c r="BB181" s="196"/>
      <c r="BC181" s="196"/>
      <c r="BD181" s="196"/>
      <c r="BE181" s="196"/>
      <c r="BF181" s="196"/>
      <c r="BG181" s="196"/>
      <c r="BH181" s="196"/>
      <c r="BI181" s="196"/>
      <c r="BJ181" s="196"/>
      <c r="BK181" s="196"/>
      <c r="BL181" s="196"/>
      <c r="BM181" s="196"/>
      <c r="BN181" s="196"/>
      <c r="BO181" s="196"/>
      <c r="BP181" s="196"/>
      <c r="BQ181" s="196"/>
      <c r="BR181" s="196"/>
      <c r="BS181" s="196"/>
      <c r="BT181" s="196"/>
      <c r="BU181" s="196"/>
      <c r="BV181" s="196"/>
      <c r="BW181" s="196"/>
      <c r="BX181" s="196"/>
      <c r="BY181" s="196"/>
      <c r="BZ181" s="196"/>
      <c r="CA181" s="196"/>
      <c r="CB181" s="196"/>
      <c r="CC181" s="196"/>
      <c r="CD181" s="196"/>
      <c r="CE181" s="196"/>
      <c r="CF181" s="196"/>
      <c r="CG181" s="196"/>
      <c r="CH181" s="196"/>
      <c r="CI181" s="196"/>
      <c r="CJ181" s="196"/>
      <c r="CK181" s="196"/>
      <c r="CL181" s="196"/>
      <c r="CM181" s="196"/>
      <c r="CN181" s="196"/>
      <c r="CO181" s="196"/>
      <c r="CP181" s="196"/>
      <c r="CQ181" s="196"/>
      <c r="CR181" s="196"/>
      <c r="CS181" s="196"/>
      <c r="CT181" s="196"/>
      <c r="CU181" s="196"/>
      <c r="CV181" s="196"/>
      <c r="CW181" s="196"/>
      <c r="CX181" s="196"/>
      <c r="CY181" s="196"/>
      <c r="CZ181" s="196"/>
      <c r="DA181" s="196"/>
      <c r="DB181" s="196"/>
      <c r="DC181" s="196"/>
      <c r="DD181" s="196"/>
      <c r="DE181" s="196"/>
      <c r="DF181" s="196"/>
      <c r="DG181" s="196"/>
      <c r="DH181" s="196"/>
      <c r="DI181" s="196"/>
      <c r="DJ181" s="196"/>
      <c r="DK181" s="196"/>
      <c r="DL181" s="196"/>
      <c r="DM181" s="196"/>
      <c r="DN181" s="196"/>
      <c r="DO181" s="196"/>
      <c r="DP181" s="196"/>
      <c r="DQ181" s="196"/>
      <c r="DR181" s="196"/>
      <c r="DS181" s="196"/>
      <c r="DT181" s="196"/>
      <c r="DU181" s="196"/>
      <c r="DV181" s="196"/>
      <c r="DW181" s="196"/>
      <c r="DX181" s="196"/>
      <c r="DY181" s="196"/>
      <c r="DZ181" s="196"/>
      <c r="EA181" s="196"/>
      <c r="EB181" s="196"/>
      <c r="EC181" s="196"/>
      <c r="ED181" s="196"/>
      <c r="EE181" s="196"/>
      <c r="EF181" s="196"/>
      <c r="EG181" s="196"/>
      <c r="EH181" s="196"/>
      <c r="EI181" s="196"/>
      <c r="EJ181" s="196"/>
      <c r="EK181" s="196"/>
      <c r="EL181" s="196"/>
      <c r="EM181" s="196"/>
      <c r="EN181" s="196"/>
      <c r="EO181" s="196"/>
      <c r="EP181" s="196"/>
      <c r="EQ181" s="196"/>
      <c r="ER181" s="196"/>
      <c r="ES181" s="196"/>
      <c r="ET181" s="196"/>
      <c r="EU181" s="196"/>
      <c r="EV181" s="196"/>
      <c r="EW181" s="196"/>
      <c r="EX181" s="196"/>
      <c r="EY181" s="196"/>
      <c r="EZ181" s="196"/>
      <c r="FA181" s="196"/>
      <c r="FB181" s="196"/>
      <c r="FC181" s="196"/>
      <c r="FD181" s="196"/>
      <c r="FE181" s="196"/>
      <c r="FF181" s="196"/>
      <c r="FG181" s="196"/>
      <c r="FH181" s="196"/>
      <c r="FI181" s="196"/>
      <c r="FJ181" s="196"/>
      <c r="FK181" s="196"/>
      <c r="FL181" s="196"/>
      <c r="FM181" s="196"/>
      <c r="FN181" s="196"/>
      <c r="FO181" s="196"/>
      <c r="FP181" s="196"/>
      <c r="FQ181" s="196"/>
      <c r="FR181" s="196"/>
      <c r="FS181" s="196"/>
      <c r="FT181" s="196"/>
      <c r="FU181" s="196"/>
      <c r="FV181" s="196"/>
      <c r="FW181" s="196"/>
      <c r="FX181" s="196"/>
      <c r="FY181" s="196"/>
      <c r="FZ181" s="196"/>
      <c r="GA181" s="196"/>
      <c r="GB181" s="196"/>
      <c r="GC181" s="196"/>
    </row>
    <row r="182" spans="1:185" s="197" customFormat="1" ht="178.5" customHeight="1" x14ac:dyDescent="0.25">
      <c r="A182" s="429" t="s">
        <v>32</v>
      </c>
      <c r="B182" s="434"/>
      <c r="C182" s="397">
        <v>44461</v>
      </c>
      <c r="D182" s="400" t="s">
        <v>33</v>
      </c>
      <c r="E182" s="179" t="s">
        <v>396</v>
      </c>
      <c r="F182" s="179" t="s">
        <v>397</v>
      </c>
      <c r="G182" s="179" t="s">
        <v>279</v>
      </c>
      <c r="H182" s="395" t="s">
        <v>1119</v>
      </c>
      <c r="I182" s="179" t="s">
        <v>56</v>
      </c>
      <c r="J182" s="179" t="s">
        <v>38</v>
      </c>
      <c r="K182" s="179"/>
      <c r="L182" s="175" t="s">
        <v>39</v>
      </c>
      <c r="M182" s="179" t="s">
        <v>333</v>
      </c>
      <c r="N182" s="397">
        <v>44743</v>
      </c>
      <c r="O182" s="397">
        <v>44985</v>
      </c>
      <c r="P182" s="452">
        <f t="shared" ca="1" si="6"/>
        <v>427</v>
      </c>
      <c r="Q182" s="322" t="str">
        <f t="shared" ca="1" si="7"/>
        <v>VENCIDA</v>
      </c>
      <c r="R182" s="179" t="s">
        <v>334</v>
      </c>
      <c r="S182" s="179" t="s">
        <v>42</v>
      </c>
      <c r="T182" s="392">
        <v>4</v>
      </c>
      <c r="U182" s="180"/>
      <c r="V182" s="179"/>
      <c r="W182" s="175" t="s">
        <v>51</v>
      </c>
      <c r="X182" s="281"/>
      <c r="Y182" s="391"/>
      <c r="Z182" s="179"/>
      <c r="AA182" s="175" t="s">
        <v>44</v>
      </c>
      <c r="AB182" s="180"/>
      <c r="AC182" s="181" t="s">
        <v>1409</v>
      </c>
      <c r="AD182" s="453">
        <f t="shared" si="8"/>
        <v>177</v>
      </c>
      <c r="AE182" s="196"/>
      <c r="AF182" s="196"/>
      <c r="AG182" s="196"/>
      <c r="AH182" s="196"/>
      <c r="AI182" s="196"/>
      <c r="AJ182" s="196"/>
      <c r="AK182" s="196"/>
      <c r="AL182" s="196"/>
      <c r="AM182" s="196"/>
      <c r="AN182" s="196"/>
      <c r="AO182" s="196"/>
      <c r="AP182" s="196"/>
      <c r="AQ182" s="196"/>
      <c r="AR182" s="196"/>
      <c r="AS182" s="196"/>
      <c r="AT182" s="196"/>
      <c r="AU182" s="196"/>
      <c r="AV182" s="196"/>
      <c r="AW182" s="196"/>
      <c r="AX182" s="196"/>
      <c r="AY182" s="196"/>
      <c r="AZ182" s="196"/>
      <c r="BA182" s="196"/>
      <c r="BB182" s="196"/>
      <c r="BC182" s="196"/>
      <c r="BD182" s="196"/>
      <c r="BE182" s="196"/>
      <c r="BF182" s="196"/>
      <c r="BG182" s="196"/>
      <c r="BH182" s="196"/>
      <c r="BI182" s="196"/>
      <c r="BJ182" s="196"/>
      <c r="BK182" s="196"/>
      <c r="BL182" s="196"/>
      <c r="BM182" s="196"/>
      <c r="BN182" s="196"/>
      <c r="BO182" s="196"/>
      <c r="BP182" s="196"/>
      <c r="BQ182" s="196"/>
      <c r="BR182" s="196"/>
      <c r="BS182" s="196"/>
      <c r="BT182" s="196"/>
      <c r="BU182" s="196"/>
      <c r="BV182" s="196"/>
      <c r="BW182" s="196"/>
      <c r="BX182" s="196"/>
      <c r="BY182" s="196"/>
      <c r="BZ182" s="196"/>
      <c r="CA182" s="196"/>
      <c r="CB182" s="196"/>
      <c r="CC182" s="196"/>
      <c r="CD182" s="196"/>
      <c r="CE182" s="196"/>
      <c r="CF182" s="196"/>
      <c r="CG182" s="196"/>
      <c r="CH182" s="196"/>
      <c r="CI182" s="196"/>
      <c r="CJ182" s="196"/>
      <c r="CK182" s="196"/>
      <c r="CL182" s="196"/>
      <c r="CM182" s="196"/>
      <c r="CN182" s="196"/>
      <c r="CO182" s="196"/>
      <c r="CP182" s="196"/>
      <c r="CQ182" s="196"/>
      <c r="CR182" s="196"/>
      <c r="CS182" s="196"/>
      <c r="CT182" s="196"/>
      <c r="CU182" s="196"/>
      <c r="CV182" s="196"/>
      <c r="CW182" s="196"/>
      <c r="CX182" s="196"/>
      <c r="CY182" s="196"/>
      <c r="CZ182" s="196"/>
      <c r="DA182" s="196"/>
      <c r="DB182" s="196"/>
      <c r="DC182" s="196"/>
      <c r="DD182" s="196"/>
      <c r="DE182" s="196"/>
      <c r="DF182" s="196"/>
      <c r="DG182" s="196"/>
      <c r="DH182" s="196"/>
      <c r="DI182" s="196"/>
      <c r="DJ182" s="196"/>
      <c r="DK182" s="196"/>
      <c r="DL182" s="196"/>
      <c r="DM182" s="196"/>
      <c r="DN182" s="196"/>
      <c r="DO182" s="196"/>
      <c r="DP182" s="196"/>
      <c r="DQ182" s="196"/>
      <c r="DR182" s="196"/>
      <c r="DS182" s="196"/>
      <c r="DT182" s="196"/>
      <c r="DU182" s="196"/>
      <c r="DV182" s="196"/>
      <c r="DW182" s="196"/>
      <c r="DX182" s="196"/>
      <c r="DY182" s="196"/>
      <c r="DZ182" s="196"/>
      <c r="EA182" s="196"/>
      <c r="EB182" s="196"/>
      <c r="EC182" s="196"/>
      <c r="ED182" s="196"/>
      <c r="EE182" s="196"/>
      <c r="EF182" s="196"/>
      <c r="EG182" s="196"/>
      <c r="EH182" s="196"/>
      <c r="EI182" s="196"/>
      <c r="EJ182" s="196"/>
      <c r="EK182" s="196"/>
      <c r="EL182" s="196"/>
      <c r="EM182" s="196"/>
      <c r="EN182" s="196"/>
      <c r="EO182" s="196"/>
      <c r="EP182" s="196"/>
      <c r="EQ182" s="196"/>
      <c r="ER182" s="196"/>
      <c r="ES182" s="196"/>
      <c r="ET182" s="196"/>
      <c r="EU182" s="196"/>
      <c r="EV182" s="196"/>
      <c r="EW182" s="196"/>
      <c r="EX182" s="196"/>
      <c r="EY182" s="196"/>
      <c r="EZ182" s="196"/>
      <c r="FA182" s="196"/>
      <c r="FB182" s="196"/>
      <c r="FC182" s="196"/>
      <c r="FD182" s="196"/>
      <c r="FE182" s="196"/>
      <c r="FF182" s="196"/>
      <c r="FG182" s="196"/>
      <c r="FH182" s="196"/>
      <c r="FI182" s="196"/>
      <c r="FJ182" s="196"/>
      <c r="FK182" s="196"/>
      <c r="FL182" s="196"/>
      <c r="FM182" s="196"/>
      <c r="FN182" s="196"/>
      <c r="FO182" s="196"/>
      <c r="FP182" s="196"/>
      <c r="FQ182" s="196"/>
      <c r="FR182" s="196"/>
      <c r="FS182" s="196"/>
      <c r="FT182" s="196"/>
      <c r="FU182" s="196"/>
      <c r="FV182" s="196"/>
      <c r="FW182" s="196"/>
      <c r="FX182" s="196"/>
      <c r="FY182" s="196"/>
      <c r="FZ182" s="196"/>
      <c r="GA182" s="196"/>
      <c r="GB182" s="196"/>
      <c r="GC182" s="196"/>
    </row>
    <row r="183" spans="1:185" s="197" customFormat="1" ht="178.5" customHeight="1" x14ac:dyDescent="0.25">
      <c r="A183" s="429" t="s">
        <v>32</v>
      </c>
      <c r="B183" s="434">
        <v>890</v>
      </c>
      <c r="C183" s="397">
        <v>44461</v>
      </c>
      <c r="D183" s="400" t="s">
        <v>33</v>
      </c>
      <c r="E183" s="179" t="s">
        <v>400</v>
      </c>
      <c r="F183" s="179" t="s">
        <v>401</v>
      </c>
      <c r="G183" s="179" t="s">
        <v>279</v>
      </c>
      <c r="H183" s="395" t="s">
        <v>1119</v>
      </c>
      <c r="I183" s="179" t="s">
        <v>56</v>
      </c>
      <c r="J183" s="179" t="s">
        <v>38</v>
      </c>
      <c r="K183" s="179"/>
      <c r="L183" s="175" t="s">
        <v>39</v>
      </c>
      <c r="M183" s="179" t="s">
        <v>402</v>
      </c>
      <c r="N183" s="403">
        <v>44743</v>
      </c>
      <c r="O183" s="397">
        <v>44895</v>
      </c>
      <c r="P183" s="452">
        <f t="shared" ca="1" si="6"/>
        <v>517</v>
      </c>
      <c r="Q183" s="322" t="str">
        <f t="shared" ca="1" si="7"/>
        <v>VENCIDA</v>
      </c>
      <c r="R183" s="179" t="s">
        <v>403</v>
      </c>
      <c r="S183" s="179" t="s">
        <v>74</v>
      </c>
      <c r="T183" s="392">
        <v>100</v>
      </c>
      <c r="U183" s="180"/>
      <c r="V183" s="179"/>
      <c r="W183" s="175" t="s">
        <v>51</v>
      </c>
      <c r="X183" s="281"/>
      <c r="Y183" s="391"/>
      <c r="Z183" s="179"/>
      <c r="AA183" s="175" t="s">
        <v>44</v>
      </c>
      <c r="AB183" s="180"/>
      <c r="AC183" s="181" t="s">
        <v>1170</v>
      </c>
      <c r="AD183" s="453">
        <f t="shared" si="8"/>
        <v>178</v>
      </c>
      <c r="AE183" s="196"/>
      <c r="AF183" s="196"/>
      <c r="AG183" s="196"/>
      <c r="AH183" s="196"/>
      <c r="AI183" s="196"/>
      <c r="AJ183" s="196"/>
      <c r="AK183" s="196"/>
      <c r="AL183" s="196"/>
      <c r="AM183" s="196"/>
      <c r="AN183" s="196"/>
      <c r="AO183" s="196"/>
      <c r="AP183" s="196"/>
      <c r="AQ183" s="196"/>
      <c r="AR183" s="196"/>
      <c r="AS183" s="196"/>
      <c r="AT183" s="196"/>
      <c r="AU183" s="196"/>
      <c r="AV183" s="196"/>
      <c r="AW183" s="196"/>
      <c r="AX183" s="196"/>
      <c r="AY183" s="196"/>
      <c r="AZ183" s="196"/>
      <c r="BA183" s="196"/>
      <c r="BB183" s="196"/>
      <c r="BC183" s="196"/>
      <c r="BD183" s="196"/>
      <c r="BE183" s="196"/>
      <c r="BF183" s="196"/>
      <c r="BG183" s="196"/>
      <c r="BH183" s="196"/>
      <c r="BI183" s="196"/>
      <c r="BJ183" s="196"/>
      <c r="BK183" s="196"/>
      <c r="BL183" s="196"/>
      <c r="BM183" s="196"/>
      <c r="BN183" s="196"/>
      <c r="BO183" s="196"/>
      <c r="BP183" s="196"/>
      <c r="BQ183" s="196"/>
      <c r="BR183" s="196"/>
      <c r="BS183" s="196"/>
      <c r="BT183" s="196"/>
      <c r="BU183" s="196"/>
      <c r="BV183" s="196"/>
      <c r="BW183" s="196"/>
      <c r="BX183" s="196"/>
      <c r="BY183" s="196"/>
      <c r="BZ183" s="196"/>
      <c r="CA183" s="196"/>
      <c r="CB183" s="196"/>
      <c r="CC183" s="196"/>
      <c r="CD183" s="196"/>
      <c r="CE183" s="196"/>
      <c r="CF183" s="196"/>
      <c r="CG183" s="196"/>
      <c r="CH183" s="196"/>
      <c r="CI183" s="196"/>
      <c r="CJ183" s="196"/>
      <c r="CK183" s="196"/>
      <c r="CL183" s="196"/>
      <c r="CM183" s="196"/>
      <c r="CN183" s="196"/>
      <c r="CO183" s="196"/>
      <c r="CP183" s="196"/>
      <c r="CQ183" s="196"/>
      <c r="CR183" s="196"/>
      <c r="CS183" s="196"/>
      <c r="CT183" s="196"/>
      <c r="CU183" s="196"/>
      <c r="CV183" s="196"/>
      <c r="CW183" s="196"/>
      <c r="CX183" s="196"/>
      <c r="CY183" s="196"/>
      <c r="CZ183" s="196"/>
      <c r="DA183" s="196"/>
      <c r="DB183" s="196"/>
      <c r="DC183" s="196"/>
      <c r="DD183" s="196"/>
      <c r="DE183" s="196"/>
      <c r="DF183" s="196"/>
      <c r="DG183" s="196"/>
      <c r="DH183" s="196"/>
      <c r="DI183" s="196"/>
      <c r="DJ183" s="196"/>
      <c r="DK183" s="196"/>
      <c r="DL183" s="196"/>
      <c r="DM183" s="196"/>
      <c r="DN183" s="196"/>
      <c r="DO183" s="196"/>
      <c r="DP183" s="196"/>
      <c r="DQ183" s="196"/>
      <c r="DR183" s="196"/>
      <c r="DS183" s="196"/>
      <c r="DT183" s="196"/>
      <c r="DU183" s="196"/>
      <c r="DV183" s="196"/>
      <c r="DW183" s="196"/>
      <c r="DX183" s="196"/>
      <c r="DY183" s="196"/>
      <c r="DZ183" s="196"/>
      <c r="EA183" s="196"/>
      <c r="EB183" s="196"/>
      <c r="EC183" s="196"/>
      <c r="ED183" s="196"/>
      <c r="EE183" s="196"/>
      <c r="EF183" s="196"/>
      <c r="EG183" s="196"/>
      <c r="EH183" s="196"/>
      <c r="EI183" s="196"/>
      <c r="EJ183" s="196"/>
      <c r="EK183" s="196"/>
      <c r="EL183" s="196"/>
      <c r="EM183" s="196"/>
      <c r="EN183" s="196"/>
      <c r="EO183" s="196"/>
      <c r="EP183" s="196"/>
      <c r="EQ183" s="196"/>
      <c r="ER183" s="196"/>
      <c r="ES183" s="196"/>
      <c r="ET183" s="196"/>
      <c r="EU183" s="196"/>
      <c r="EV183" s="196"/>
      <c r="EW183" s="196"/>
      <c r="EX183" s="196"/>
      <c r="EY183" s="196"/>
      <c r="EZ183" s="196"/>
      <c r="FA183" s="196"/>
      <c r="FB183" s="196"/>
      <c r="FC183" s="196"/>
      <c r="FD183" s="196"/>
      <c r="FE183" s="196"/>
      <c r="FF183" s="196"/>
      <c r="FG183" s="196"/>
      <c r="FH183" s="196"/>
      <c r="FI183" s="196"/>
      <c r="FJ183" s="196"/>
      <c r="FK183" s="196"/>
      <c r="FL183" s="196"/>
      <c r="FM183" s="196"/>
      <c r="FN183" s="196"/>
      <c r="FO183" s="196"/>
      <c r="FP183" s="196"/>
      <c r="FQ183" s="196"/>
      <c r="FR183" s="196"/>
      <c r="FS183" s="196"/>
      <c r="FT183" s="196"/>
      <c r="FU183" s="196"/>
      <c r="FV183" s="196"/>
      <c r="FW183" s="196"/>
      <c r="FX183" s="196"/>
      <c r="FY183" s="196"/>
      <c r="FZ183" s="196"/>
      <c r="GA183" s="196"/>
      <c r="GB183" s="196"/>
      <c r="GC183" s="196"/>
    </row>
    <row r="184" spans="1:185" s="197" customFormat="1" ht="178.5" customHeight="1" x14ac:dyDescent="0.25">
      <c r="A184" s="429" t="s">
        <v>32</v>
      </c>
      <c r="B184" s="434">
        <v>891</v>
      </c>
      <c r="C184" s="397">
        <v>44461</v>
      </c>
      <c r="D184" s="400" t="s">
        <v>33</v>
      </c>
      <c r="E184" s="179" t="s">
        <v>404</v>
      </c>
      <c r="F184" s="179" t="s">
        <v>405</v>
      </c>
      <c r="G184" s="179" t="s">
        <v>279</v>
      </c>
      <c r="H184" s="395" t="s">
        <v>1119</v>
      </c>
      <c r="I184" s="179" t="s">
        <v>56</v>
      </c>
      <c r="J184" s="179" t="s">
        <v>38</v>
      </c>
      <c r="K184" s="179"/>
      <c r="L184" s="175" t="s">
        <v>39</v>
      </c>
      <c r="M184" s="179" t="s">
        <v>319</v>
      </c>
      <c r="N184" s="403">
        <v>44743</v>
      </c>
      <c r="O184" s="397">
        <v>44985</v>
      </c>
      <c r="P184" s="452">
        <f t="shared" ca="1" si="6"/>
        <v>427</v>
      </c>
      <c r="Q184" s="322" t="str">
        <f t="shared" ca="1" si="7"/>
        <v>VENCIDA</v>
      </c>
      <c r="R184" s="179" t="s">
        <v>320</v>
      </c>
      <c r="S184" s="179" t="s">
        <v>42</v>
      </c>
      <c r="T184" s="392">
        <v>8</v>
      </c>
      <c r="U184" s="180"/>
      <c r="V184" s="179"/>
      <c r="W184" s="175" t="s">
        <v>51</v>
      </c>
      <c r="X184" s="281"/>
      <c r="Y184" s="391"/>
      <c r="Z184" s="179"/>
      <c r="AA184" s="175" t="s">
        <v>44</v>
      </c>
      <c r="AB184" s="180"/>
      <c r="AC184" s="181" t="s">
        <v>1409</v>
      </c>
      <c r="AD184" s="453">
        <f t="shared" si="8"/>
        <v>179</v>
      </c>
      <c r="AE184" s="196"/>
      <c r="AF184" s="196"/>
      <c r="AG184" s="196"/>
      <c r="AH184" s="196"/>
      <c r="AI184" s="196"/>
      <c r="AJ184" s="196"/>
      <c r="AK184" s="196"/>
      <c r="AL184" s="196"/>
      <c r="AM184" s="196"/>
      <c r="AN184" s="196"/>
      <c r="AO184" s="196"/>
      <c r="AP184" s="196"/>
      <c r="AQ184" s="196"/>
      <c r="AR184" s="196"/>
      <c r="AS184" s="196"/>
      <c r="AT184" s="196"/>
      <c r="AU184" s="196"/>
      <c r="AV184" s="196"/>
      <c r="AW184" s="196"/>
      <c r="AX184" s="196"/>
      <c r="AY184" s="196"/>
      <c r="AZ184" s="196"/>
      <c r="BA184" s="196"/>
      <c r="BB184" s="196"/>
      <c r="BC184" s="196"/>
      <c r="BD184" s="196"/>
      <c r="BE184" s="196"/>
      <c r="BF184" s="196"/>
      <c r="BG184" s="196"/>
      <c r="BH184" s="196"/>
      <c r="BI184" s="196"/>
      <c r="BJ184" s="196"/>
      <c r="BK184" s="196"/>
      <c r="BL184" s="196"/>
      <c r="BM184" s="196"/>
      <c r="BN184" s="196"/>
      <c r="BO184" s="196"/>
      <c r="BP184" s="196"/>
      <c r="BQ184" s="196"/>
      <c r="BR184" s="196"/>
      <c r="BS184" s="196"/>
      <c r="BT184" s="196"/>
      <c r="BU184" s="196"/>
      <c r="BV184" s="196"/>
      <c r="BW184" s="196"/>
      <c r="BX184" s="196"/>
      <c r="BY184" s="196"/>
      <c r="BZ184" s="196"/>
      <c r="CA184" s="196"/>
      <c r="CB184" s="196"/>
      <c r="CC184" s="196"/>
      <c r="CD184" s="196"/>
      <c r="CE184" s="196"/>
      <c r="CF184" s="196"/>
      <c r="CG184" s="196"/>
      <c r="CH184" s="196"/>
      <c r="CI184" s="196"/>
      <c r="CJ184" s="196"/>
      <c r="CK184" s="196"/>
      <c r="CL184" s="196"/>
      <c r="CM184" s="196"/>
      <c r="CN184" s="196"/>
      <c r="CO184" s="196"/>
      <c r="CP184" s="196"/>
      <c r="CQ184" s="196"/>
      <c r="CR184" s="196"/>
      <c r="CS184" s="196"/>
      <c r="CT184" s="196"/>
      <c r="CU184" s="196"/>
      <c r="CV184" s="196"/>
      <c r="CW184" s="196"/>
      <c r="CX184" s="196"/>
      <c r="CY184" s="196"/>
      <c r="CZ184" s="196"/>
      <c r="DA184" s="196"/>
      <c r="DB184" s="196"/>
      <c r="DC184" s="196"/>
      <c r="DD184" s="196"/>
      <c r="DE184" s="196"/>
      <c r="DF184" s="196"/>
      <c r="DG184" s="196"/>
      <c r="DH184" s="196"/>
      <c r="DI184" s="196"/>
      <c r="DJ184" s="196"/>
      <c r="DK184" s="196"/>
      <c r="DL184" s="196"/>
      <c r="DM184" s="196"/>
      <c r="DN184" s="196"/>
      <c r="DO184" s="196"/>
      <c r="DP184" s="196"/>
      <c r="DQ184" s="196"/>
      <c r="DR184" s="196"/>
      <c r="DS184" s="196"/>
      <c r="DT184" s="196"/>
      <c r="DU184" s="196"/>
      <c r="DV184" s="196"/>
      <c r="DW184" s="196"/>
      <c r="DX184" s="196"/>
      <c r="DY184" s="196"/>
      <c r="DZ184" s="196"/>
      <c r="EA184" s="196"/>
      <c r="EB184" s="196"/>
      <c r="EC184" s="196"/>
      <c r="ED184" s="196"/>
      <c r="EE184" s="196"/>
      <c r="EF184" s="196"/>
      <c r="EG184" s="196"/>
      <c r="EH184" s="196"/>
      <c r="EI184" s="196"/>
      <c r="EJ184" s="196"/>
      <c r="EK184" s="196"/>
      <c r="EL184" s="196"/>
      <c r="EM184" s="196"/>
      <c r="EN184" s="196"/>
      <c r="EO184" s="196"/>
      <c r="EP184" s="196"/>
      <c r="EQ184" s="196"/>
      <c r="ER184" s="196"/>
      <c r="ES184" s="196"/>
      <c r="ET184" s="196"/>
      <c r="EU184" s="196"/>
      <c r="EV184" s="196"/>
      <c r="EW184" s="196"/>
      <c r="EX184" s="196"/>
      <c r="EY184" s="196"/>
      <c r="EZ184" s="196"/>
      <c r="FA184" s="196"/>
      <c r="FB184" s="196"/>
      <c r="FC184" s="196"/>
      <c r="FD184" s="196"/>
      <c r="FE184" s="196"/>
      <c r="FF184" s="196"/>
      <c r="FG184" s="196"/>
      <c r="FH184" s="196"/>
      <c r="FI184" s="196"/>
      <c r="FJ184" s="196"/>
      <c r="FK184" s="196"/>
      <c r="FL184" s="196"/>
      <c r="FM184" s="196"/>
      <c r="FN184" s="196"/>
      <c r="FO184" s="196"/>
      <c r="FP184" s="196"/>
      <c r="FQ184" s="196"/>
      <c r="FR184" s="196"/>
      <c r="FS184" s="196"/>
      <c r="FT184" s="196"/>
      <c r="FU184" s="196"/>
      <c r="FV184" s="196"/>
      <c r="FW184" s="196"/>
      <c r="FX184" s="196"/>
      <c r="FY184" s="196"/>
      <c r="FZ184" s="196"/>
      <c r="GA184" s="196"/>
      <c r="GB184" s="196"/>
      <c r="GC184" s="196"/>
    </row>
    <row r="185" spans="1:185" s="197" customFormat="1" ht="178.5" customHeight="1" x14ac:dyDescent="0.25">
      <c r="A185" s="429" t="s">
        <v>32</v>
      </c>
      <c r="B185" s="434"/>
      <c r="C185" s="397">
        <v>44461</v>
      </c>
      <c r="D185" s="400" t="s">
        <v>33</v>
      </c>
      <c r="E185" s="179" t="s">
        <v>404</v>
      </c>
      <c r="F185" s="179" t="s">
        <v>405</v>
      </c>
      <c r="G185" s="179" t="s">
        <v>279</v>
      </c>
      <c r="H185" s="395" t="s">
        <v>1119</v>
      </c>
      <c r="I185" s="179" t="s">
        <v>56</v>
      </c>
      <c r="J185" s="179" t="s">
        <v>38</v>
      </c>
      <c r="K185" s="179"/>
      <c r="L185" s="175" t="s">
        <v>39</v>
      </c>
      <c r="M185" s="179" t="s">
        <v>377</v>
      </c>
      <c r="N185" s="397">
        <v>44743</v>
      </c>
      <c r="O185" s="397">
        <v>44895</v>
      </c>
      <c r="P185" s="452">
        <f t="shared" ca="1" si="6"/>
        <v>517</v>
      </c>
      <c r="Q185" s="322" t="str">
        <f t="shared" ca="1" si="7"/>
        <v>VENCIDA</v>
      </c>
      <c r="R185" s="179" t="s">
        <v>344</v>
      </c>
      <c r="S185" s="179" t="s">
        <v>42</v>
      </c>
      <c r="T185" s="392">
        <v>2</v>
      </c>
      <c r="U185" s="180"/>
      <c r="V185" s="179"/>
      <c r="W185" s="175" t="s">
        <v>51</v>
      </c>
      <c r="X185" s="281"/>
      <c r="Y185" s="391"/>
      <c r="Z185" s="179"/>
      <c r="AA185" s="175" t="s">
        <v>44</v>
      </c>
      <c r="AB185" s="180"/>
      <c r="AC185" s="181" t="s">
        <v>1170</v>
      </c>
      <c r="AD185" s="453">
        <f t="shared" si="8"/>
        <v>180</v>
      </c>
      <c r="AE185" s="196"/>
      <c r="AF185" s="196"/>
      <c r="AG185" s="196"/>
      <c r="AH185" s="196"/>
      <c r="AI185" s="196"/>
      <c r="AJ185" s="196"/>
      <c r="AK185" s="196"/>
      <c r="AL185" s="196"/>
      <c r="AM185" s="196"/>
      <c r="AN185" s="196"/>
      <c r="AO185" s="196"/>
      <c r="AP185" s="196"/>
      <c r="AQ185" s="196"/>
      <c r="AR185" s="196"/>
      <c r="AS185" s="196"/>
      <c r="AT185" s="196"/>
      <c r="AU185" s="196"/>
      <c r="AV185" s="196"/>
      <c r="AW185" s="196"/>
      <c r="AX185" s="196"/>
      <c r="AY185" s="196"/>
      <c r="AZ185" s="196"/>
      <c r="BA185" s="196"/>
      <c r="BB185" s="196"/>
      <c r="BC185" s="196"/>
      <c r="BD185" s="196"/>
      <c r="BE185" s="196"/>
      <c r="BF185" s="196"/>
      <c r="BG185" s="196"/>
      <c r="BH185" s="196"/>
      <c r="BI185" s="196"/>
      <c r="BJ185" s="196"/>
      <c r="BK185" s="196"/>
      <c r="BL185" s="196"/>
      <c r="BM185" s="196"/>
      <c r="BN185" s="196"/>
      <c r="BO185" s="196"/>
      <c r="BP185" s="196"/>
      <c r="BQ185" s="196"/>
      <c r="BR185" s="196"/>
      <c r="BS185" s="196"/>
      <c r="BT185" s="196"/>
      <c r="BU185" s="196"/>
      <c r="BV185" s="196"/>
      <c r="BW185" s="196"/>
      <c r="BX185" s="196"/>
      <c r="BY185" s="196"/>
      <c r="BZ185" s="196"/>
      <c r="CA185" s="196"/>
      <c r="CB185" s="196"/>
      <c r="CC185" s="196"/>
      <c r="CD185" s="196"/>
      <c r="CE185" s="196"/>
      <c r="CF185" s="196"/>
      <c r="CG185" s="196"/>
      <c r="CH185" s="196"/>
      <c r="CI185" s="196"/>
      <c r="CJ185" s="196"/>
      <c r="CK185" s="196"/>
      <c r="CL185" s="196"/>
      <c r="CM185" s="196"/>
      <c r="CN185" s="196"/>
      <c r="CO185" s="196"/>
      <c r="CP185" s="196"/>
      <c r="CQ185" s="196"/>
      <c r="CR185" s="196"/>
      <c r="CS185" s="196"/>
      <c r="CT185" s="196"/>
      <c r="CU185" s="196"/>
      <c r="CV185" s="196"/>
      <c r="CW185" s="196"/>
      <c r="CX185" s="196"/>
      <c r="CY185" s="196"/>
      <c r="CZ185" s="196"/>
      <c r="DA185" s="196"/>
      <c r="DB185" s="196"/>
      <c r="DC185" s="196"/>
      <c r="DD185" s="196"/>
      <c r="DE185" s="196"/>
      <c r="DF185" s="196"/>
      <c r="DG185" s="196"/>
      <c r="DH185" s="196"/>
      <c r="DI185" s="196"/>
      <c r="DJ185" s="196"/>
      <c r="DK185" s="196"/>
      <c r="DL185" s="196"/>
      <c r="DM185" s="196"/>
      <c r="DN185" s="196"/>
      <c r="DO185" s="196"/>
      <c r="DP185" s="196"/>
      <c r="DQ185" s="196"/>
      <c r="DR185" s="196"/>
      <c r="DS185" s="196"/>
      <c r="DT185" s="196"/>
      <c r="DU185" s="196"/>
      <c r="DV185" s="196"/>
      <c r="DW185" s="196"/>
      <c r="DX185" s="196"/>
      <c r="DY185" s="196"/>
      <c r="DZ185" s="196"/>
      <c r="EA185" s="196"/>
      <c r="EB185" s="196"/>
      <c r="EC185" s="196"/>
      <c r="ED185" s="196"/>
      <c r="EE185" s="196"/>
      <c r="EF185" s="196"/>
      <c r="EG185" s="196"/>
      <c r="EH185" s="196"/>
      <c r="EI185" s="196"/>
      <c r="EJ185" s="196"/>
      <c r="EK185" s="196"/>
      <c r="EL185" s="196"/>
      <c r="EM185" s="196"/>
      <c r="EN185" s="196"/>
      <c r="EO185" s="196"/>
      <c r="EP185" s="196"/>
      <c r="EQ185" s="196"/>
      <c r="ER185" s="196"/>
      <c r="ES185" s="196"/>
      <c r="ET185" s="196"/>
      <c r="EU185" s="196"/>
      <c r="EV185" s="196"/>
      <c r="EW185" s="196"/>
      <c r="EX185" s="196"/>
      <c r="EY185" s="196"/>
      <c r="EZ185" s="196"/>
      <c r="FA185" s="196"/>
      <c r="FB185" s="196"/>
      <c r="FC185" s="196"/>
      <c r="FD185" s="196"/>
      <c r="FE185" s="196"/>
      <c r="FF185" s="196"/>
      <c r="FG185" s="196"/>
      <c r="FH185" s="196"/>
      <c r="FI185" s="196"/>
      <c r="FJ185" s="196"/>
      <c r="FK185" s="196"/>
      <c r="FL185" s="196"/>
      <c r="FM185" s="196"/>
      <c r="FN185" s="196"/>
      <c r="FO185" s="196"/>
      <c r="FP185" s="196"/>
      <c r="FQ185" s="196"/>
      <c r="FR185" s="196"/>
      <c r="FS185" s="196"/>
      <c r="FT185" s="196"/>
      <c r="FU185" s="196"/>
      <c r="FV185" s="196"/>
      <c r="FW185" s="196"/>
      <c r="FX185" s="196"/>
      <c r="FY185" s="196"/>
      <c r="FZ185" s="196"/>
      <c r="GA185" s="196"/>
      <c r="GB185" s="196"/>
      <c r="GC185" s="196"/>
    </row>
    <row r="186" spans="1:185" s="197" customFormat="1" ht="178.5" customHeight="1" x14ac:dyDescent="0.25">
      <c r="A186" s="429" t="s">
        <v>32</v>
      </c>
      <c r="B186" s="434">
        <v>892</v>
      </c>
      <c r="C186" s="397">
        <v>44461</v>
      </c>
      <c r="D186" s="400" t="s">
        <v>106</v>
      </c>
      <c r="E186" s="179" t="s">
        <v>406</v>
      </c>
      <c r="F186" s="179"/>
      <c r="G186" s="179" t="s">
        <v>279</v>
      </c>
      <c r="H186" s="395" t="s">
        <v>1119</v>
      </c>
      <c r="I186" s="179" t="s">
        <v>56</v>
      </c>
      <c r="J186" s="179" t="s">
        <v>38</v>
      </c>
      <c r="K186" s="179"/>
      <c r="L186" s="175" t="s">
        <v>109</v>
      </c>
      <c r="M186" s="179" t="s">
        <v>319</v>
      </c>
      <c r="N186" s="403">
        <v>44743</v>
      </c>
      <c r="O186" s="397">
        <v>44985</v>
      </c>
      <c r="P186" s="452">
        <f t="shared" ca="1" si="6"/>
        <v>427</v>
      </c>
      <c r="Q186" s="322" t="str">
        <f t="shared" ca="1" si="7"/>
        <v>VENCIDA</v>
      </c>
      <c r="R186" s="179" t="s">
        <v>320</v>
      </c>
      <c r="S186" s="179" t="s">
        <v>42</v>
      </c>
      <c r="T186" s="392">
        <v>8</v>
      </c>
      <c r="U186" s="180"/>
      <c r="V186" s="179"/>
      <c r="W186" s="175" t="s">
        <v>51</v>
      </c>
      <c r="X186" s="281"/>
      <c r="Y186" s="391"/>
      <c r="Z186" s="179"/>
      <c r="AA186" s="175" t="s">
        <v>44</v>
      </c>
      <c r="AB186" s="180"/>
      <c r="AC186" s="181" t="s">
        <v>1409</v>
      </c>
      <c r="AD186" s="453">
        <f t="shared" si="8"/>
        <v>181</v>
      </c>
      <c r="AE186" s="196"/>
      <c r="AF186" s="196"/>
      <c r="AG186" s="196"/>
      <c r="AH186" s="196"/>
      <c r="AI186" s="196"/>
      <c r="AJ186" s="196"/>
      <c r="AK186" s="196"/>
      <c r="AL186" s="196"/>
      <c r="AM186" s="196"/>
      <c r="AN186" s="196"/>
      <c r="AO186" s="196"/>
      <c r="AP186" s="196"/>
      <c r="AQ186" s="196"/>
      <c r="AR186" s="196"/>
      <c r="AS186" s="196"/>
      <c r="AT186" s="196"/>
      <c r="AU186" s="196"/>
      <c r="AV186" s="196"/>
      <c r="AW186" s="196"/>
      <c r="AX186" s="196"/>
      <c r="AY186" s="196"/>
      <c r="AZ186" s="196"/>
      <c r="BA186" s="196"/>
      <c r="BB186" s="196"/>
      <c r="BC186" s="196"/>
      <c r="BD186" s="196"/>
      <c r="BE186" s="196"/>
      <c r="BF186" s="196"/>
      <c r="BG186" s="196"/>
      <c r="BH186" s="196"/>
      <c r="BI186" s="196"/>
      <c r="BJ186" s="196"/>
      <c r="BK186" s="196"/>
      <c r="BL186" s="196"/>
      <c r="BM186" s="196"/>
      <c r="BN186" s="196"/>
      <c r="BO186" s="196"/>
      <c r="BP186" s="196"/>
      <c r="BQ186" s="196"/>
      <c r="BR186" s="196"/>
      <c r="BS186" s="196"/>
      <c r="BT186" s="196"/>
      <c r="BU186" s="196"/>
      <c r="BV186" s="196"/>
      <c r="BW186" s="196"/>
      <c r="BX186" s="196"/>
      <c r="BY186" s="196"/>
      <c r="BZ186" s="196"/>
      <c r="CA186" s="196"/>
      <c r="CB186" s="196"/>
      <c r="CC186" s="196"/>
      <c r="CD186" s="196"/>
      <c r="CE186" s="196"/>
      <c r="CF186" s="196"/>
      <c r="CG186" s="196"/>
      <c r="CH186" s="196"/>
      <c r="CI186" s="196"/>
      <c r="CJ186" s="196"/>
      <c r="CK186" s="196"/>
      <c r="CL186" s="196"/>
      <c r="CM186" s="196"/>
      <c r="CN186" s="196"/>
      <c r="CO186" s="196"/>
      <c r="CP186" s="196"/>
      <c r="CQ186" s="196"/>
      <c r="CR186" s="196"/>
      <c r="CS186" s="196"/>
      <c r="CT186" s="196"/>
      <c r="CU186" s="196"/>
      <c r="CV186" s="196"/>
      <c r="CW186" s="196"/>
      <c r="CX186" s="196"/>
      <c r="CY186" s="196"/>
      <c r="CZ186" s="196"/>
      <c r="DA186" s="196"/>
      <c r="DB186" s="196"/>
      <c r="DC186" s="196"/>
      <c r="DD186" s="196"/>
      <c r="DE186" s="196"/>
      <c r="DF186" s="196"/>
      <c r="DG186" s="196"/>
      <c r="DH186" s="196"/>
      <c r="DI186" s="196"/>
      <c r="DJ186" s="196"/>
      <c r="DK186" s="196"/>
      <c r="DL186" s="196"/>
      <c r="DM186" s="196"/>
      <c r="DN186" s="196"/>
      <c r="DO186" s="196"/>
      <c r="DP186" s="196"/>
      <c r="DQ186" s="196"/>
      <c r="DR186" s="196"/>
      <c r="DS186" s="196"/>
      <c r="DT186" s="196"/>
      <c r="DU186" s="196"/>
      <c r="DV186" s="196"/>
      <c r="DW186" s="196"/>
      <c r="DX186" s="196"/>
      <c r="DY186" s="196"/>
      <c r="DZ186" s="196"/>
      <c r="EA186" s="196"/>
      <c r="EB186" s="196"/>
      <c r="EC186" s="196"/>
      <c r="ED186" s="196"/>
      <c r="EE186" s="196"/>
      <c r="EF186" s="196"/>
      <c r="EG186" s="196"/>
      <c r="EH186" s="196"/>
      <c r="EI186" s="196"/>
      <c r="EJ186" s="196"/>
      <c r="EK186" s="196"/>
      <c r="EL186" s="196"/>
      <c r="EM186" s="196"/>
      <c r="EN186" s="196"/>
      <c r="EO186" s="196"/>
      <c r="EP186" s="196"/>
      <c r="EQ186" s="196"/>
      <c r="ER186" s="196"/>
      <c r="ES186" s="196"/>
      <c r="ET186" s="196"/>
      <c r="EU186" s="196"/>
      <c r="EV186" s="196"/>
      <c r="EW186" s="196"/>
      <c r="EX186" s="196"/>
      <c r="EY186" s="196"/>
      <c r="EZ186" s="196"/>
      <c r="FA186" s="196"/>
      <c r="FB186" s="196"/>
      <c r="FC186" s="196"/>
      <c r="FD186" s="196"/>
      <c r="FE186" s="196"/>
      <c r="FF186" s="196"/>
      <c r="FG186" s="196"/>
      <c r="FH186" s="196"/>
      <c r="FI186" s="196"/>
      <c r="FJ186" s="196"/>
      <c r="FK186" s="196"/>
      <c r="FL186" s="196"/>
      <c r="FM186" s="196"/>
      <c r="FN186" s="196"/>
      <c r="FO186" s="196"/>
      <c r="FP186" s="196"/>
      <c r="FQ186" s="196"/>
      <c r="FR186" s="196"/>
      <c r="FS186" s="196"/>
      <c r="FT186" s="196"/>
      <c r="FU186" s="196"/>
      <c r="FV186" s="196"/>
      <c r="FW186" s="196"/>
      <c r="FX186" s="196"/>
      <c r="FY186" s="196"/>
      <c r="FZ186" s="196"/>
      <c r="GA186" s="196"/>
      <c r="GB186" s="196"/>
      <c r="GC186" s="196"/>
    </row>
    <row r="187" spans="1:185" s="197" customFormat="1" ht="178.5" customHeight="1" x14ac:dyDescent="0.25">
      <c r="A187" s="429" t="s">
        <v>32</v>
      </c>
      <c r="B187" s="434"/>
      <c r="C187" s="397">
        <v>44461</v>
      </c>
      <c r="D187" s="400" t="s">
        <v>106</v>
      </c>
      <c r="E187" s="179" t="s">
        <v>406</v>
      </c>
      <c r="F187" s="179"/>
      <c r="G187" s="179" t="s">
        <v>279</v>
      </c>
      <c r="H187" s="395" t="s">
        <v>1119</v>
      </c>
      <c r="I187" s="179" t="s">
        <v>56</v>
      </c>
      <c r="J187" s="179" t="s">
        <v>38</v>
      </c>
      <c r="K187" s="179"/>
      <c r="L187" s="175" t="s">
        <v>109</v>
      </c>
      <c r="M187" s="179" t="s">
        <v>333</v>
      </c>
      <c r="N187" s="397">
        <v>44743</v>
      </c>
      <c r="O187" s="397">
        <v>44985</v>
      </c>
      <c r="P187" s="452">
        <f t="shared" ca="1" si="6"/>
        <v>427</v>
      </c>
      <c r="Q187" s="322" t="str">
        <f t="shared" ca="1" si="7"/>
        <v>VENCIDA</v>
      </c>
      <c r="R187" s="179" t="s">
        <v>334</v>
      </c>
      <c r="S187" s="179" t="s">
        <v>42</v>
      </c>
      <c r="T187" s="392">
        <v>4</v>
      </c>
      <c r="U187" s="180"/>
      <c r="V187" s="179"/>
      <c r="W187" s="175" t="s">
        <v>51</v>
      </c>
      <c r="X187" s="281"/>
      <c r="Y187" s="391"/>
      <c r="Z187" s="179"/>
      <c r="AA187" s="175" t="s">
        <v>44</v>
      </c>
      <c r="AB187" s="180"/>
      <c r="AC187" s="181" t="s">
        <v>1444</v>
      </c>
      <c r="AD187" s="453">
        <f t="shared" si="8"/>
        <v>182</v>
      </c>
      <c r="AE187" s="196"/>
      <c r="AF187" s="196"/>
      <c r="AG187" s="196"/>
      <c r="AH187" s="196"/>
      <c r="AI187" s="196"/>
      <c r="AJ187" s="196"/>
      <c r="AK187" s="196"/>
      <c r="AL187" s="196"/>
      <c r="AM187" s="196"/>
      <c r="AN187" s="196"/>
      <c r="AO187" s="196"/>
      <c r="AP187" s="196"/>
      <c r="AQ187" s="196"/>
      <c r="AR187" s="196"/>
      <c r="AS187" s="196"/>
      <c r="AT187" s="196"/>
      <c r="AU187" s="196"/>
      <c r="AV187" s="196"/>
      <c r="AW187" s="196"/>
      <c r="AX187" s="196"/>
      <c r="AY187" s="196"/>
      <c r="AZ187" s="196"/>
      <c r="BA187" s="196"/>
      <c r="BB187" s="196"/>
      <c r="BC187" s="196"/>
      <c r="BD187" s="196"/>
      <c r="BE187" s="196"/>
      <c r="BF187" s="196"/>
      <c r="BG187" s="196"/>
      <c r="BH187" s="196"/>
      <c r="BI187" s="196"/>
      <c r="BJ187" s="196"/>
      <c r="BK187" s="196"/>
      <c r="BL187" s="196"/>
      <c r="BM187" s="196"/>
      <c r="BN187" s="196"/>
      <c r="BO187" s="196"/>
      <c r="BP187" s="196"/>
      <c r="BQ187" s="196"/>
      <c r="BR187" s="196"/>
      <c r="BS187" s="196"/>
      <c r="BT187" s="196"/>
      <c r="BU187" s="196"/>
      <c r="BV187" s="196"/>
      <c r="BW187" s="196"/>
      <c r="BX187" s="196"/>
      <c r="BY187" s="196"/>
      <c r="BZ187" s="196"/>
      <c r="CA187" s="196"/>
      <c r="CB187" s="196"/>
      <c r="CC187" s="196"/>
      <c r="CD187" s="196"/>
      <c r="CE187" s="196"/>
      <c r="CF187" s="196"/>
      <c r="CG187" s="196"/>
      <c r="CH187" s="196"/>
      <c r="CI187" s="196"/>
      <c r="CJ187" s="196"/>
      <c r="CK187" s="196"/>
      <c r="CL187" s="196"/>
      <c r="CM187" s="196"/>
      <c r="CN187" s="196"/>
      <c r="CO187" s="196"/>
      <c r="CP187" s="196"/>
      <c r="CQ187" s="196"/>
      <c r="CR187" s="196"/>
      <c r="CS187" s="196"/>
      <c r="CT187" s="196"/>
      <c r="CU187" s="196"/>
      <c r="CV187" s="196"/>
      <c r="CW187" s="196"/>
      <c r="CX187" s="196"/>
      <c r="CY187" s="196"/>
      <c r="CZ187" s="196"/>
      <c r="DA187" s="196"/>
      <c r="DB187" s="196"/>
      <c r="DC187" s="196"/>
      <c r="DD187" s="196"/>
      <c r="DE187" s="196"/>
      <c r="DF187" s="196"/>
      <c r="DG187" s="196"/>
      <c r="DH187" s="196"/>
      <c r="DI187" s="196"/>
      <c r="DJ187" s="196"/>
      <c r="DK187" s="196"/>
      <c r="DL187" s="196"/>
      <c r="DM187" s="196"/>
      <c r="DN187" s="196"/>
      <c r="DO187" s="196"/>
      <c r="DP187" s="196"/>
      <c r="DQ187" s="196"/>
      <c r="DR187" s="196"/>
      <c r="DS187" s="196"/>
      <c r="DT187" s="196"/>
      <c r="DU187" s="196"/>
      <c r="DV187" s="196"/>
      <c r="DW187" s="196"/>
      <c r="DX187" s="196"/>
      <c r="DY187" s="196"/>
      <c r="DZ187" s="196"/>
      <c r="EA187" s="196"/>
      <c r="EB187" s="196"/>
      <c r="EC187" s="196"/>
      <c r="ED187" s="196"/>
      <c r="EE187" s="196"/>
      <c r="EF187" s="196"/>
      <c r="EG187" s="196"/>
      <c r="EH187" s="196"/>
      <c r="EI187" s="196"/>
      <c r="EJ187" s="196"/>
      <c r="EK187" s="196"/>
      <c r="EL187" s="196"/>
      <c r="EM187" s="196"/>
      <c r="EN187" s="196"/>
      <c r="EO187" s="196"/>
      <c r="EP187" s="196"/>
      <c r="EQ187" s="196"/>
      <c r="ER187" s="196"/>
      <c r="ES187" s="196"/>
      <c r="ET187" s="196"/>
      <c r="EU187" s="196"/>
      <c r="EV187" s="196"/>
      <c r="EW187" s="196"/>
      <c r="EX187" s="196"/>
      <c r="EY187" s="196"/>
      <c r="EZ187" s="196"/>
      <c r="FA187" s="196"/>
      <c r="FB187" s="196"/>
      <c r="FC187" s="196"/>
      <c r="FD187" s="196"/>
      <c r="FE187" s="196"/>
      <c r="FF187" s="196"/>
      <c r="FG187" s="196"/>
      <c r="FH187" s="196"/>
      <c r="FI187" s="196"/>
      <c r="FJ187" s="196"/>
      <c r="FK187" s="196"/>
      <c r="FL187" s="196"/>
      <c r="FM187" s="196"/>
      <c r="FN187" s="196"/>
      <c r="FO187" s="196"/>
      <c r="FP187" s="196"/>
      <c r="FQ187" s="196"/>
      <c r="FR187" s="196"/>
      <c r="FS187" s="196"/>
      <c r="FT187" s="196"/>
      <c r="FU187" s="196"/>
      <c r="FV187" s="196"/>
      <c r="FW187" s="196"/>
      <c r="FX187" s="196"/>
      <c r="FY187" s="196"/>
      <c r="FZ187" s="196"/>
      <c r="GA187" s="196"/>
      <c r="GB187" s="196"/>
      <c r="GC187" s="196"/>
    </row>
    <row r="188" spans="1:185" s="197" customFormat="1" ht="178.5" customHeight="1" x14ac:dyDescent="0.25">
      <c r="A188" s="429" t="s">
        <v>32</v>
      </c>
      <c r="B188" s="434">
        <v>893</v>
      </c>
      <c r="C188" s="397">
        <v>44461</v>
      </c>
      <c r="D188" s="400" t="s">
        <v>33</v>
      </c>
      <c r="E188" s="179" t="s">
        <v>407</v>
      </c>
      <c r="F188" s="179" t="s">
        <v>408</v>
      </c>
      <c r="G188" s="179" t="s">
        <v>279</v>
      </c>
      <c r="H188" s="395" t="s">
        <v>1119</v>
      </c>
      <c r="I188" s="179" t="s">
        <v>56</v>
      </c>
      <c r="J188" s="179" t="s">
        <v>38</v>
      </c>
      <c r="K188" s="179"/>
      <c r="L188" s="175" t="s">
        <v>39</v>
      </c>
      <c r="M188" s="179" t="s">
        <v>377</v>
      </c>
      <c r="N188" s="403">
        <v>44743</v>
      </c>
      <c r="O188" s="397">
        <v>44895</v>
      </c>
      <c r="P188" s="452">
        <f t="shared" ca="1" si="6"/>
        <v>517</v>
      </c>
      <c r="Q188" s="322" t="str">
        <f t="shared" ca="1" si="7"/>
        <v>VENCIDA</v>
      </c>
      <c r="R188" s="179" t="s">
        <v>344</v>
      </c>
      <c r="S188" s="179" t="s">
        <v>42</v>
      </c>
      <c r="T188" s="392">
        <v>2</v>
      </c>
      <c r="U188" s="180"/>
      <c r="V188" s="179"/>
      <c r="W188" s="175" t="s">
        <v>51</v>
      </c>
      <c r="X188" s="281"/>
      <c r="Y188" s="391"/>
      <c r="Z188" s="179"/>
      <c r="AA188" s="175" t="s">
        <v>44</v>
      </c>
      <c r="AB188" s="180"/>
      <c r="AC188" s="181" t="s">
        <v>1169</v>
      </c>
      <c r="AD188" s="453">
        <f t="shared" si="8"/>
        <v>183</v>
      </c>
      <c r="AE188" s="196"/>
      <c r="AF188" s="196"/>
      <c r="AG188" s="196"/>
      <c r="AH188" s="196"/>
      <c r="AI188" s="196"/>
      <c r="AJ188" s="196"/>
      <c r="AK188" s="196"/>
      <c r="AL188" s="196"/>
      <c r="AM188" s="196"/>
      <c r="AN188" s="196"/>
      <c r="AO188" s="196"/>
      <c r="AP188" s="196"/>
      <c r="AQ188" s="196"/>
      <c r="AR188" s="196"/>
      <c r="AS188" s="196"/>
      <c r="AT188" s="196"/>
      <c r="AU188" s="196"/>
      <c r="AV188" s="196"/>
      <c r="AW188" s="196"/>
      <c r="AX188" s="196"/>
      <c r="AY188" s="196"/>
      <c r="AZ188" s="196"/>
      <c r="BA188" s="196"/>
      <c r="BB188" s="196"/>
      <c r="BC188" s="196"/>
      <c r="BD188" s="196"/>
      <c r="BE188" s="196"/>
      <c r="BF188" s="196"/>
      <c r="BG188" s="196"/>
      <c r="BH188" s="196"/>
      <c r="BI188" s="196"/>
      <c r="BJ188" s="196"/>
      <c r="BK188" s="196"/>
      <c r="BL188" s="196"/>
      <c r="BM188" s="196"/>
      <c r="BN188" s="196"/>
      <c r="BO188" s="196"/>
      <c r="BP188" s="196"/>
      <c r="BQ188" s="196"/>
      <c r="BR188" s="196"/>
      <c r="BS188" s="196"/>
      <c r="BT188" s="196"/>
      <c r="BU188" s="196"/>
      <c r="BV188" s="196"/>
      <c r="BW188" s="196"/>
      <c r="BX188" s="196"/>
      <c r="BY188" s="196"/>
      <c r="BZ188" s="196"/>
      <c r="CA188" s="196"/>
      <c r="CB188" s="196"/>
      <c r="CC188" s="196"/>
      <c r="CD188" s="196"/>
      <c r="CE188" s="196"/>
      <c r="CF188" s="196"/>
      <c r="CG188" s="196"/>
      <c r="CH188" s="196"/>
      <c r="CI188" s="196"/>
      <c r="CJ188" s="196"/>
      <c r="CK188" s="196"/>
      <c r="CL188" s="196"/>
      <c r="CM188" s="196"/>
      <c r="CN188" s="196"/>
      <c r="CO188" s="196"/>
      <c r="CP188" s="196"/>
      <c r="CQ188" s="196"/>
      <c r="CR188" s="196"/>
      <c r="CS188" s="196"/>
      <c r="CT188" s="196"/>
      <c r="CU188" s="196"/>
      <c r="CV188" s="196"/>
      <c r="CW188" s="196"/>
      <c r="CX188" s="196"/>
      <c r="CY188" s="196"/>
      <c r="CZ188" s="196"/>
      <c r="DA188" s="196"/>
      <c r="DB188" s="196"/>
      <c r="DC188" s="196"/>
      <c r="DD188" s="196"/>
      <c r="DE188" s="196"/>
      <c r="DF188" s="196"/>
      <c r="DG188" s="196"/>
      <c r="DH188" s="196"/>
      <c r="DI188" s="196"/>
      <c r="DJ188" s="196"/>
      <c r="DK188" s="196"/>
      <c r="DL188" s="196"/>
      <c r="DM188" s="196"/>
      <c r="DN188" s="196"/>
      <c r="DO188" s="196"/>
      <c r="DP188" s="196"/>
      <c r="DQ188" s="196"/>
      <c r="DR188" s="196"/>
      <c r="DS188" s="196"/>
      <c r="DT188" s="196"/>
      <c r="DU188" s="196"/>
      <c r="DV188" s="196"/>
      <c r="DW188" s="196"/>
      <c r="DX188" s="196"/>
      <c r="DY188" s="196"/>
      <c r="DZ188" s="196"/>
      <c r="EA188" s="196"/>
      <c r="EB188" s="196"/>
      <c r="EC188" s="196"/>
      <c r="ED188" s="196"/>
      <c r="EE188" s="196"/>
      <c r="EF188" s="196"/>
      <c r="EG188" s="196"/>
      <c r="EH188" s="196"/>
      <c r="EI188" s="196"/>
      <c r="EJ188" s="196"/>
      <c r="EK188" s="196"/>
      <c r="EL188" s="196"/>
      <c r="EM188" s="196"/>
      <c r="EN188" s="196"/>
      <c r="EO188" s="196"/>
      <c r="EP188" s="196"/>
      <c r="EQ188" s="196"/>
      <c r="ER188" s="196"/>
      <c r="ES188" s="196"/>
      <c r="ET188" s="196"/>
      <c r="EU188" s="196"/>
      <c r="EV188" s="196"/>
      <c r="EW188" s="196"/>
      <c r="EX188" s="196"/>
      <c r="EY188" s="196"/>
      <c r="EZ188" s="196"/>
      <c r="FA188" s="196"/>
      <c r="FB188" s="196"/>
      <c r="FC188" s="196"/>
      <c r="FD188" s="196"/>
      <c r="FE188" s="196"/>
      <c r="FF188" s="196"/>
      <c r="FG188" s="196"/>
      <c r="FH188" s="196"/>
      <c r="FI188" s="196"/>
      <c r="FJ188" s="196"/>
      <c r="FK188" s="196"/>
      <c r="FL188" s="196"/>
      <c r="FM188" s="196"/>
      <c r="FN188" s="196"/>
      <c r="FO188" s="196"/>
      <c r="FP188" s="196"/>
      <c r="FQ188" s="196"/>
      <c r="FR188" s="196"/>
      <c r="FS188" s="196"/>
      <c r="FT188" s="196"/>
      <c r="FU188" s="196"/>
      <c r="FV188" s="196"/>
      <c r="FW188" s="196"/>
      <c r="FX188" s="196"/>
      <c r="FY188" s="196"/>
      <c r="FZ188" s="196"/>
      <c r="GA188" s="196"/>
      <c r="GB188" s="196"/>
      <c r="GC188" s="196"/>
    </row>
    <row r="189" spans="1:185" s="197" customFormat="1" ht="178.5" customHeight="1" x14ac:dyDescent="0.25">
      <c r="A189" s="429" t="s">
        <v>32</v>
      </c>
      <c r="B189" s="434"/>
      <c r="C189" s="397">
        <v>44461</v>
      </c>
      <c r="D189" s="400" t="s">
        <v>33</v>
      </c>
      <c r="E189" s="179" t="s">
        <v>407</v>
      </c>
      <c r="F189" s="179" t="s">
        <v>408</v>
      </c>
      <c r="G189" s="179" t="s">
        <v>279</v>
      </c>
      <c r="H189" s="395" t="s">
        <v>1119</v>
      </c>
      <c r="I189" s="179" t="s">
        <v>56</v>
      </c>
      <c r="J189" s="179" t="s">
        <v>38</v>
      </c>
      <c r="K189" s="179"/>
      <c r="L189" s="175" t="s">
        <v>39</v>
      </c>
      <c r="M189" s="179" t="s">
        <v>319</v>
      </c>
      <c r="N189" s="397">
        <v>44743</v>
      </c>
      <c r="O189" s="397">
        <v>44985</v>
      </c>
      <c r="P189" s="452">
        <f t="shared" ca="1" si="6"/>
        <v>427</v>
      </c>
      <c r="Q189" s="322" t="str">
        <f t="shared" ca="1" si="7"/>
        <v>VENCIDA</v>
      </c>
      <c r="R189" s="179" t="s">
        <v>320</v>
      </c>
      <c r="S189" s="179" t="s">
        <v>42</v>
      </c>
      <c r="T189" s="392">
        <v>8</v>
      </c>
      <c r="U189" s="180"/>
      <c r="V189" s="179"/>
      <c r="W189" s="175" t="s">
        <v>51</v>
      </c>
      <c r="X189" s="281"/>
      <c r="Y189" s="391"/>
      <c r="Z189" s="179"/>
      <c r="AA189" s="175" t="s">
        <v>44</v>
      </c>
      <c r="AB189" s="180"/>
      <c r="AC189" s="181" t="s">
        <v>1409</v>
      </c>
      <c r="AD189" s="453">
        <f t="shared" si="8"/>
        <v>184</v>
      </c>
      <c r="AE189" s="196"/>
      <c r="AF189" s="196"/>
      <c r="AG189" s="196"/>
      <c r="AH189" s="196"/>
      <c r="AI189" s="196"/>
      <c r="AJ189" s="196"/>
      <c r="AK189" s="196"/>
      <c r="AL189" s="196"/>
      <c r="AM189" s="196"/>
      <c r="AN189" s="196"/>
      <c r="AO189" s="196"/>
      <c r="AP189" s="196"/>
      <c r="AQ189" s="196"/>
      <c r="AR189" s="196"/>
      <c r="AS189" s="196"/>
      <c r="AT189" s="196"/>
      <c r="AU189" s="196"/>
      <c r="AV189" s="196"/>
      <c r="AW189" s="196"/>
      <c r="AX189" s="196"/>
      <c r="AY189" s="196"/>
      <c r="AZ189" s="196"/>
      <c r="BA189" s="196"/>
      <c r="BB189" s="196"/>
      <c r="BC189" s="196"/>
      <c r="BD189" s="196"/>
      <c r="BE189" s="196"/>
      <c r="BF189" s="196"/>
      <c r="BG189" s="196"/>
      <c r="BH189" s="196"/>
      <c r="BI189" s="196"/>
      <c r="BJ189" s="196"/>
      <c r="BK189" s="196"/>
      <c r="BL189" s="196"/>
      <c r="BM189" s="196"/>
      <c r="BN189" s="196"/>
      <c r="BO189" s="196"/>
      <c r="BP189" s="196"/>
      <c r="BQ189" s="196"/>
      <c r="BR189" s="196"/>
      <c r="BS189" s="196"/>
      <c r="BT189" s="196"/>
      <c r="BU189" s="196"/>
      <c r="BV189" s="196"/>
      <c r="BW189" s="196"/>
      <c r="BX189" s="196"/>
      <c r="BY189" s="196"/>
      <c r="BZ189" s="196"/>
      <c r="CA189" s="196"/>
      <c r="CB189" s="196"/>
      <c r="CC189" s="196"/>
      <c r="CD189" s="196"/>
      <c r="CE189" s="196"/>
      <c r="CF189" s="196"/>
      <c r="CG189" s="196"/>
      <c r="CH189" s="196"/>
      <c r="CI189" s="196"/>
      <c r="CJ189" s="196"/>
      <c r="CK189" s="196"/>
      <c r="CL189" s="196"/>
      <c r="CM189" s="196"/>
      <c r="CN189" s="196"/>
      <c r="CO189" s="196"/>
      <c r="CP189" s="196"/>
      <c r="CQ189" s="196"/>
      <c r="CR189" s="196"/>
      <c r="CS189" s="196"/>
      <c r="CT189" s="196"/>
      <c r="CU189" s="196"/>
      <c r="CV189" s="196"/>
      <c r="CW189" s="196"/>
      <c r="CX189" s="196"/>
      <c r="CY189" s="196"/>
      <c r="CZ189" s="196"/>
      <c r="DA189" s="196"/>
      <c r="DB189" s="196"/>
      <c r="DC189" s="196"/>
      <c r="DD189" s="196"/>
      <c r="DE189" s="196"/>
      <c r="DF189" s="196"/>
      <c r="DG189" s="196"/>
      <c r="DH189" s="196"/>
      <c r="DI189" s="196"/>
      <c r="DJ189" s="196"/>
      <c r="DK189" s="196"/>
      <c r="DL189" s="196"/>
      <c r="DM189" s="196"/>
      <c r="DN189" s="196"/>
      <c r="DO189" s="196"/>
      <c r="DP189" s="196"/>
      <c r="DQ189" s="196"/>
      <c r="DR189" s="196"/>
      <c r="DS189" s="196"/>
      <c r="DT189" s="196"/>
      <c r="DU189" s="196"/>
      <c r="DV189" s="196"/>
      <c r="DW189" s="196"/>
      <c r="DX189" s="196"/>
      <c r="DY189" s="196"/>
      <c r="DZ189" s="196"/>
      <c r="EA189" s="196"/>
      <c r="EB189" s="196"/>
      <c r="EC189" s="196"/>
      <c r="ED189" s="196"/>
      <c r="EE189" s="196"/>
      <c r="EF189" s="196"/>
      <c r="EG189" s="196"/>
      <c r="EH189" s="196"/>
      <c r="EI189" s="196"/>
      <c r="EJ189" s="196"/>
      <c r="EK189" s="196"/>
      <c r="EL189" s="196"/>
      <c r="EM189" s="196"/>
      <c r="EN189" s="196"/>
      <c r="EO189" s="196"/>
      <c r="EP189" s="196"/>
      <c r="EQ189" s="196"/>
      <c r="ER189" s="196"/>
      <c r="ES189" s="196"/>
      <c r="ET189" s="196"/>
      <c r="EU189" s="196"/>
      <c r="EV189" s="196"/>
      <c r="EW189" s="196"/>
      <c r="EX189" s="196"/>
      <c r="EY189" s="196"/>
      <c r="EZ189" s="196"/>
      <c r="FA189" s="196"/>
      <c r="FB189" s="196"/>
      <c r="FC189" s="196"/>
      <c r="FD189" s="196"/>
      <c r="FE189" s="196"/>
      <c r="FF189" s="196"/>
      <c r="FG189" s="196"/>
      <c r="FH189" s="196"/>
      <c r="FI189" s="196"/>
      <c r="FJ189" s="196"/>
      <c r="FK189" s="196"/>
      <c r="FL189" s="196"/>
      <c r="FM189" s="196"/>
      <c r="FN189" s="196"/>
      <c r="FO189" s="196"/>
      <c r="FP189" s="196"/>
      <c r="FQ189" s="196"/>
      <c r="FR189" s="196"/>
      <c r="FS189" s="196"/>
      <c r="FT189" s="196"/>
      <c r="FU189" s="196"/>
      <c r="FV189" s="196"/>
      <c r="FW189" s="196"/>
      <c r="FX189" s="196"/>
      <c r="FY189" s="196"/>
      <c r="FZ189" s="196"/>
      <c r="GA189" s="196"/>
      <c r="GB189" s="196"/>
      <c r="GC189" s="196"/>
    </row>
    <row r="190" spans="1:185" s="197" customFormat="1" ht="178.5" customHeight="1" x14ac:dyDescent="0.25">
      <c r="A190" s="429" t="s">
        <v>32</v>
      </c>
      <c r="B190" s="434">
        <v>894</v>
      </c>
      <c r="C190" s="397">
        <v>44461</v>
      </c>
      <c r="D190" s="400" t="s">
        <v>33</v>
      </c>
      <c r="E190" s="179" t="s">
        <v>409</v>
      </c>
      <c r="F190" s="179" t="s">
        <v>410</v>
      </c>
      <c r="G190" s="179" t="s">
        <v>279</v>
      </c>
      <c r="H190" s="395" t="s">
        <v>1119</v>
      </c>
      <c r="I190" s="179" t="s">
        <v>56</v>
      </c>
      <c r="J190" s="179" t="s">
        <v>38</v>
      </c>
      <c r="K190" s="179"/>
      <c r="L190" s="175" t="s">
        <v>39</v>
      </c>
      <c r="M190" s="179" t="s">
        <v>333</v>
      </c>
      <c r="N190" s="403">
        <v>44743</v>
      </c>
      <c r="O190" s="397">
        <v>44985</v>
      </c>
      <c r="P190" s="452">
        <f t="shared" ca="1" si="6"/>
        <v>427</v>
      </c>
      <c r="Q190" s="322" t="str">
        <f t="shared" ca="1" si="7"/>
        <v>VENCIDA</v>
      </c>
      <c r="R190" s="179" t="s">
        <v>334</v>
      </c>
      <c r="S190" s="179" t="s">
        <v>42</v>
      </c>
      <c r="T190" s="392">
        <v>4</v>
      </c>
      <c r="U190" s="180"/>
      <c r="V190" s="179"/>
      <c r="W190" s="175" t="s">
        <v>51</v>
      </c>
      <c r="X190" s="281"/>
      <c r="Y190" s="391"/>
      <c r="Z190" s="179"/>
      <c r="AA190" s="175" t="s">
        <v>44</v>
      </c>
      <c r="AB190" s="180"/>
      <c r="AC190" s="181" t="s">
        <v>1412</v>
      </c>
      <c r="AD190" s="453">
        <f t="shared" si="8"/>
        <v>185</v>
      </c>
      <c r="AE190" s="196"/>
      <c r="AF190" s="196"/>
      <c r="AG190" s="196"/>
      <c r="AH190" s="196"/>
      <c r="AI190" s="196"/>
      <c r="AJ190" s="196"/>
      <c r="AK190" s="196"/>
      <c r="AL190" s="196"/>
      <c r="AM190" s="196"/>
      <c r="AN190" s="196"/>
      <c r="AO190" s="196"/>
      <c r="AP190" s="196"/>
      <c r="AQ190" s="196"/>
      <c r="AR190" s="196"/>
      <c r="AS190" s="196"/>
      <c r="AT190" s="196"/>
      <c r="AU190" s="196"/>
      <c r="AV190" s="196"/>
      <c r="AW190" s="196"/>
      <c r="AX190" s="196"/>
      <c r="AY190" s="196"/>
      <c r="AZ190" s="196"/>
      <c r="BA190" s="196"/>
      <c r="BB190" s="196"/>
      <c r="BC190" s="196"/>
      <c r="BD190" s="196"/>
      <c r="BE190" s="196"/>
      <c r="BF190" s="196"/>
      <c r="BG190" s="196"/>
      <c r="BH190" s="196"/>
      <c r="BI190" s="196"/>
      <c r="BJ190" s="196"/>
      <c r="BK190" s="196"/>
      <c r="BL190" s="196"/>
      <c r="BM190" s="196"/>
      <c r="BN190" s="196"/>
      <c r="BO190" s="196"/>
      <c r="BP190" s="196"/>
      <c r="BQ190" s="196"/>
      <c r="BR190" s="196"/>
      <c r="BS190" s="196"/>
      <c r="BT190" s="196"/>
      <c r="BU190" s="196"/>
      <c r="BV190" s="196"/>
      <c r="BW190" s="196"/>
      <c r="BX190" s="196"/>
      <c r="BY190" s="196"/>
      <c r="BZ190" s="196"/>
      <c r="CA190" s="196"/>
      <c r="CB190" s="196"/>
      <c r="CC190" s="196"/>
      <c r="CD190" s="196"/>
      <c r="CE190" s="196"/>
      <c r="CF190" s="196"/>
      <c r="CG190" s="196"/>
      <c r="CH190" s="196"/>
      <c r="CI190" s="196"/>
      <c r="CJ190" s="196"/>
      <c r="CK190" s="196"/>
      <c r="CL190" s="196"/>
      <c r="CM190" s="196"/>
      <c r="CN190" s="196"/>
      <c r="CO190" s="196"/>
      <c r="CP190" s="196"/>
      <c r="CQ190" s="196"/>
      <c r="CR190" s="196"/>
      <c r="CS190" s="196"/>
      <c r="CT190" s="196"/>
      <c r="CU190" s="196"/>
      <c r="CV190" s="196"/>
      <c r="CW190" s="196"/>
      <c r="CX190" s="196"/>
      <c r="CY190" s="196"/>
      <c r="CZ190" s="196"/>
      <c r="DA190" s="196"/>
      <c r="DB190" s="196"/>
      <c r="DC190" s="196"/>
      <c r="DD190" s="196"/>
      <c r="DE190" s="196"/>
      <c r="DF190" s="196"/>
      <c r="DG190" s="196"/>
      <c r="DH190" s="196"/>
      <c r="DI190" s="196"/>
      <c r="DJ190" s="196"/>
      <c r="DK190" s="196"/>
      <c r="DL190" s="196"/>
      <c r="DM190" s="196"/>
      <c r="DN190" s="196"/>
      <c r="DO190" s="196"/>
      <c r="DP190" s="196"/>
      <c r="DQ190" s="196"/>
      <c r="DR190" s="196"/>
      <c r="DS190" s="196"/>
      <c r="DT190" s="196"/>
      <c r="DU190" s="196"/>
      <c r="DV190" s="196"/>
      <c r="DW190" s="196"/>
      <c r="DX190" s="196"/>
      <c r="DY190" s="196"/>
      <c r="DZ190" s="196"/>
      <c r="EA190" s="196"/>
      <c r="EB190" s="196"/>
      <c r="EC190" s="196"/>
      <c r="ED190" s="196"/>
      <c r="EE190" s="196"/>
      <c r="EF190" s="196"/>
      <c r="EG190" s="196"/>
      <c r="EH190" s="196"/>
      <c r="EI190" s="196"/>
      <c r="EJ190" s="196"/>
      <c r="EK190" s="196"/>
      <c r="EL190" s="196"/>
      <c r="EM190" s="196"/>
      <c r="EN190" s="196"/>
      <c r="EO190" s="196"/>
      <c r="EP190" s="196"/>
      <c r="EQ190" s="196"/>
      <c r="ER190" s="196"/>
      <c r="ES190" s="196"/>
      <c r="ET190" s="196"/>
      <c r="EU190" s="196"/>
      <c r="EV190" s="196"/>
      <c r="EW190" s="196"/>
      <c r="EX190" s="196"/>
      <c r="EY190" s="196"/>
      <c r="EZ190" s="196"/>
      <c r="FA190" s="196"/>
      <c r="FB190" s="196"/>
      <c r="FC190" s="196"/>
      <c r="FD190" s="196"/>
      <c r="FE190" s="196"/>
      <c r="FF190" s="196"/>
      <c r="FG190" s="196"/>
      <c r="FH190" s="196"/>
      <c r="FI190" s="196"/>
      <c r="FJ190" s="196"/>
      <c r="FK190" s="196"/>
      <c r="FL190" s="196"/>
      <c r="FM190" s="196"/>
      <c r="FN190" s="196"/>
      <c r="FO190" s="196"/>
      <c r="FP190" s="196"/>
      <c r="FQ190" s="196"/>
      <c r="FR190" s="196"/>
      <c r="FS190" s="196"/>
      <c r="FT190" s="196"/>
      <c r="FU190" s="196"/>
      <c r="FV190" s="196"/>
      <c r="FW190" s="196"/>
      <c r="FX190" s="196"/>
      <c r="FY190" s="196"/>
      <c r="FZ190" s="196"/>
      <c r="GA190" s="196"/>
      <c r="GB190" s="196"/>
      <c r="GC190" s="196"/>
    </row>
    <row r="191" spans="1:185" s="197" customFormat="1" ht="178.5" customHeight="1" x14ac:dyDescent="0.25">
      <c r="A191" s="429" t="s">
        <v>32</v>
      </c>
      <c r="B191" s="434"/>
      <c r="C191" s="397">
        <v>44461</v>
      </c>
      <c r="D191" s="400" t="s">
        <v>33</v>
      </c>
      <c r="E191" s="179" t="s">
        <v>409</v>
      </c>
      <c r="F191" s="179" t="s">
        <v>411</v>
      </c>
      <c r="G191" s="179" t="s">
        <v>279</v>
      </c>
      <c r="H191" s="395" t="s">
        <v>1119</v>
      </c>
      <c r="I191" s="179" t="s">
        <v>56</v>
      </c>
      <c r="J191" s="179" t="s">
        <v>38</v>
      </c>
      <c r="K191" s="179"/>
      <c r="L191" s="175" t="s">
        <v>39</v>
      </c>
      <c r="M191" s="179" t="s">
        <v>377</v>
      </c>
      <c r="N191" s="397">
        <v>44743</v>
      </c>
      <c r="O191" s="397">
        <v>44895</v>
      </c>
      <c r="P191" s="452">
        <f t="shared" ca="1" si="6"/>
        <v>517</v>
      </c>
      <c r="Q191" s="322" t="str">
        <f t="shared" ca="1" si="7"/>
        <v>VENCIDA</v>
      </c>
      <c r="R191" s="179" t="s">
        <v>344</v>
      </c>
      <c r="S191" s="179" t="s">
        <v>42</v>
      </c>
      <c r="T191" s="392">
        <v>2</v>
      </c>
      <c r="U191" s="180"/>
      <c r="V191" s="179"/>
      <c r="W191" s="175" t="s">
        <v>51</v>
      </c>
      <c r="X191" s="281"/>
      <c r="Y191" s="391"/>
      <c r="Z191" s="179"/>
      <c r="AA191" s="175" t="s">
        <v>44</v>
      </c>
      <c r="AB191" s="180"/>
      <c r="AC191" s="181" t="s">
        <v>1169</v>
      </c>
      <c r="AD191" s="453">
        <f t="shared" si="8"/>
        <v>186</v>
      </c>
      <c r="AE191" s="196"/>
      <c r="AF191" s="196"/>
      <c r="AG191" s="196"/>
      <c r="AH191" s="196"/>
      <c r="AI191" s="196"/>
      <c r="AJ191" s="196"/>
      <c r="AK191" s="196"/>
      <c r="AL191" s="196"/>
      <c r="AM191" s="196"/>
      <c r="AN191" s="196"/>
      <c r="AO191" s="196"/>
      <c r="AP191" s="196"/>
      <c r="AQ191" s="196"/>
      <c r="AR191" s="196"/>
      <c r="AS191" s="196"/>
      <c r="AT191" s="196"/>
      <c r="AU191" s="196"/>
      <c r="AV191" s="196"/>
      <c r="AW191" s="196"/>
      <c r="AX191" s="196"/>
      <c r="AY191" s="196"/>
      <c r="AZ191" s="196"/>
      <c r="BA191" s="196"/>
      <c r="BB191" s="196"/>
      <c r="BC191" s="196"/>
      <c r="BD191" s="196"/>
      <c r="BE191" s="196"/>
      <c r="BF191" s="196"/>
      <c r="BG191" s="196"/>
      <c r="BH191" s="196"/>
      <c r="BI191" s="196"/>
      <c r="BJ191" s="196"/>
      <c r="BK191" s="196"/>
      <c r="BL191" s="196"/>
      <c r="BM191" s="196"/>
      <c r="BN191" s="196"/>
      <c r="BO191" s="196"/>
      <c r="BP191" s="196"/>
      <c r="BQ191" s="196"/>
      <c r="BR191" s="196"/>
      <c r="BS191" s="196"/>
      <c r="BT191" s="196"/>
      <c r="BU191" s="196"/>
      <c r="BV191" s="196"/>
      <c r="BW191" s="196"/>
      <c r="BX191" s="196"/>
      <c r="BY191" s="196"/>
      <c r="BZ191" s="196"/>
      <c r="CA191" s="196"/>
      <c r="CB191" s="196"/>
      <c r="CC191" s="196"/>
      <c r="CD191" s="196"/>
      <c r="CE191" s="196"/>
      <c r="CF191" s="196"/>
      <c r="CG191" s="196"/>
      <c r="CH191" s="196"/>
      <c r="CI191" s="196"/>
      <c r="CJ191" s="196"/>
      <c r="CK191" s="196"/>
      <c r="CL191" s="196"/>
      <c r="CM191" s="196"/>
      <c r="CN191" s="196"/>
      <c r="CO191" s="196"/>
      <c r="CP191" s="196"/>
      <c r="CQ191" s="196"/>
      <c r="CR191" s="196"/>
      <c r="CS191" s="196"/>
      <c r="CT191" s="196"/>
      <c r="CU191" s="196"/>
      <c r="CV191" s="196"/>
      <c r="CW191" s="196"/>
      <c r="CX191" s="196"/>
      <c r="CY191" s="196"/>
      <c r="CZ191" s="196"/>
      <c r="DA191" s="196"/>
      <c r="DB191" s="196"/>
      <c r="DC191" s="196"/>
      <c r="DD191" s="196"/>
      <c r="DE191" s="196"/>
      <c r="DF191" s="196"/>
      <c r="DG191" s="196"/>
      <c r="DH191" s="196"/>
      <c r="DI191" s="196"/>
      <c r="DJ191" s="196"/>
      <c r="DK191" s="196"/>
      <c r="DL191" s="196"/>
      <c r="DM191" s="196"/>
      <c r="DN191" s="196"/>
      <c r="DO191" s="196"/>
      <c r="DP191" s="196"/>
      <c r="DQ191" s="196"/>
      <c r="DR191" s="196"/>
      <c r="DS191" s="196"/>
      <c r="DT191" s="196"/>
      <c r="DU191" s="196"/>
      <c r="DV191" s="196"/>
      <c r="DW191" s="196"/>
      <c r="DX191" s="196"/>
      <c r="DY191" s="196"/>
      <c r="DZ191" s="196"/>
      <c r="EA191" s="196"/>
      <c r="EB191" s="196"/>
      <c r="EC191" s="196"/>
      <c r="ED191" s="196"/>
      <c r="EE191" s="196"/>
      <c r="EF191" s="196"/>
      <c r="EG191" s="196"/>
      <c r="EH191" s="196"/>
      <c r="EI191" s="196"/>
      <c r="EJ191" s="196"/>
      <c r="EK191" s="196"/>
      <c r="EL191" s="196"/>
      <c r="EM191" s="196"/>
      <c r="EN191" s="196"/>
      <c r="EO191" s="196"/>
      <c r="EP191" s="196"/>
      <c r="EQ191" s="196"/>
      <c r="ER191" s="196"/>
      <c r="ES191" s="196"/>
      <c r="ET191" s="196"/>
      <c r="EU191" s="196"/>
      <c r="EV191" s="196"/>
      <c r="EW191" s="196"/>
      <c r="EX191" s="196"/>
      <c r="EY191" s="196"/>
      <c r="EZ191" s="196"/>
      <c r="FA191" s="196"/>
      <c r="FB191" s="196"/>
      <c r="FC191" s="196"/>
      <c r="FD191" s="196"/>
      <c r="FE191" s="196"/>
      <c r="FF191" s="196"/>
      <c r="FG191" s="196"/>
      <c r="FH191" s="196"/>
      <c r="FI191" s="196"/>
      <c r="FJ191" s="196"/>
      <c r="FK191" s="196"/>
      <c r="FL191" s="196"/>
      <c r="FM191" s="196"/>
      <c r="FN191" s="196"/>
      <c r="FO191" s="196"/>
      <c r="FP191" s="196"/>
      <c r="FQ191" s="196"/>
      <c r="FR191" s="196"/>
      <c r="FS191" s="196"/>
      <c r="FT191" s="196"/>
      <c r="FU191" s="196"/>
      <c r="FV191" s="196"/>
      <c r="FW191" s="196"/>
      <c r="FX191" s="196"/>
      <c r="FY191" s="196"/>
      <c r="FZ191" s="196"/>
      <c r="GA191" s="196"/>
      <c r="GB191" s="196"/>
      <c r="GC191" s="196"/>
    </row>
    <row r="192" spans="1:185" s="197" customFormat="1" ht="178.5" customHeight="1" x14ac:dyDescent="0.25">
      <c r="A192" s="429" t="s">
        <v>412</v>
      </c>
      <c r="B192" s="434">
        <v>901</v>
      </c>
      <c r="C192" s="397">
        <v>44631</v>
      </c>
      <c r="D192" s="400" t="s">
        <v>33</v>
      </c>
      <c r="E192" s="179" t="s">
        <v>413</v>
      </c>
      <c r="F192" s="179" t="s">
        <v>414</v>
      </c>
      <c r="G192" s="179" t="s">
        <v>279</v>
      </c>
      <c r="H192" s="395" t="s">
        <v>1086</v>
      </c>
      <c r="I192" s="179" t="s">
        <v>415</v>
      </c>
      <c r="J192" s="179" t="s">
        <v>416</v>
      </c>
      <c r="K192" s="179"/>
      <c r="L192" s="179" t="s">
        <v>48</v>
      </c>
      <c r="M192" s="179" t="s">
        <v>417</v>
      </c>
      <c r="N192" s="397">
        <v>44652</v>
      </c>
      <c r="O192" s="397">
        <v>45046</v>
      </c>
      <c r="P192" s="452" t="str">
        <f t="shared" ca="1" si="6"/>
        <v>CERRADA</v>
      </c>
      <c r="Q192" s="322" t="str">
        <f t="shared" ca="1" si="7"/>
        <v>CERRADA</v>
      </c>
      <c r="R192" s="179" t="s">
        <v>418</v>
      </c>
      <c r="S192" s="179" t="s">
        <v>42</v>
      </c>
      <c r="T192" s="392">
        <v>1</v>
      </c>
      <c r="U192" s="180"/>
      <c r="V192" s="179"/>
      <c r="W192" s="175" t="s">
        <v>140</v>
      </c>
      <c r="X192" s="281"/>
      <c r="Y192" s="391"/>
      <c r="Z192" s="179"/>
      <c r="AA192" s="175" t="s">
        <v>1376</v>
      </c>
      <c r="AB192" s="180">
        <v>45272</v>
      </c>
      <c r="AC192" s="177" t="s">
        <v>1526</v>
      </c>
      <c r="AD192" s="453">
        <f t="shared" si="8"/>
        <v>187</v>
      </c>
      <c r="AE192" s="196"/>
      <c r="AF192" s="196"/>
      <c r="AG192" s="196"/>
      <c r="AH192" s="196"/>
      <c r="AI192" s="196"/>
      <c r="AJ192" s="196"/>
      <c r="AK192" s="196"/>
      <c r="AL192" s="196"/>
      <c r="AM192" s="196"/>
      <c r="AN192" s="196"/>
      <c r="AO192" s="196"/>
      <c r="AP192" s="196"/>
      <c r="AQ192" s="196"/>
      <c r="AR192" s="196"/>
      <c r="AS192" s="196"/>
      <c r="AT192" s="196"/>
      <c r="AU192" s="196"/>
      <c r="AV192" s="196"/>
      <c r="AW192" s="196"/>
      <c r="AX192" s="196"/>
      <c r="AY192" s="196"/>
      <c r="AZ192" s="196"/>
      <c r="BA192" s="196"/>
      <c r="BB192" s="196"/>
      <c r="BC192" s="196"/>
      <c r="BD192" s="196"/>
      <c r="BE192" s="196"/>
      <c r="BF192" s="196"/>
      <c r="BG192" s="196"/>
      <c r="BH192" s="196"/>
      <c r="BI192" s="196"/>
      <c r="BJ192" s="196"/>
      <c r="BK192" s="196"/>
      <c r="BL192" s="196"/>
      <c r="BM192" s="196"/>
      <c r="BN192" s="196"/>
      <c r="BO192" s="196"/>
      <c r="BP192" s="196"/>
      <c r="BQ192" s="196"/>
      <c r="BR192" s="196"/>
      <c r="BS192" s="196"/>
      <c r="BT192" s="196"/>
      <c r="BU192" s="196"/>
      <c r="BV192" s="196"/>
      <c r="BW192" s="196"/>
      <c r="BX192" s="196"/>
      <c r="BY192" s="196"/>
      <c r="BZ192" s="196"/>
      <c r="CA192" s="196"/>
      <c r="CB192" s="196"/>
      <c r="CC192" s="196"/>
      <c r="CD192" s="196"/>
      <c r="CE192" s="196"/>
      <c r="CF192" s="196"/>
      <c r="CG192" s="196"/>
      <c r="CH192" s="196"/>
      <c r="CI192" s="196"/>
      <c r="CJ192" s="196"/>
      <c r="CK192" s="196"/>
      <c r="CL192" s="196"/>
      <c r="CM192" s="196"/>
      <c r="CN192" s="196"/>
      <c r="CO192" s="196"/>
      <c r="CP192" s="196"/>
      <c r="CQ192" s="196"/>
      <c r="CR192" s="196"/>
      <c r="CS192" s="196"/>
      <c r="CT192" s="196"/>
      <c r="CU192" s="196"/>
      <c r="CV192" s="196"/>
      <c r="CW192" s="196"/>
      <c r="CX192" s="196"/>
      <c r="CY192" s="196"/>
      <c r="CZ192" s="196"/>
      <c r="DA192" s="196"/>
      <c r="DB192" s="196"/>
      <c r="DC192" s="196"/>
      <c r="DD192" s="196"/>
      <c r="DE192" s="196"/>
      <c r="DF192" s="196"/>
      <c r="DG192" s="196"/>
      <c r="DH192" s="196"/>
      <c r="DI192" s="196"/>
      <c r="DJ192" s="196"/>
      <c r="DK192" s="196"/>
      <c r="DL192" s="196"/>
      <c r="DM192" s="196"/>
      <c r="DN192" s="196"/>
      <c r="DO192" s="196"/>
      <c r="DP192" s="196"/>
      <c r="DQ192" s="196"/>
      <c r="DR192" s="196"/>
      <c r="DS192" s="196"/>
      <c r="DT192" s="196"/>
      <c r="DU192" s="196"/>
      <c r="DV192" s="196"/>
      <c r="DW192" s="196"/>
      <c r="DX192" s="196"/>
      <c r="DY192" s="196"/>
      <c r="DZ192" s="196"/>
      <c r="EA192" s="196"/>
      <c r="EB192" s="196"/>
      <c r="EC192" s="196"/>
      <c r="ED192" s="196"/>
      <c r="EE192" s="196"/>
      <c r="EF192" s="196"/>
      <c r="EG192" s="196"/>
      <c r="EH192" s="196"/>
      <c r="EI192" s="196"/>
      <c r="EJ192" s="196"/>
      <c r="EK192" s="196"/>
      <c r="EL192" s="196"/>
      <c r="EM192" s="196"/>
      <c r="EN192" s="196"/>
      <c r="EO192" s="196"/>
      <c r="EP192" s="196"/>
      <c r="EQ192" s="196"/>
      <c r="ER192" s="196"/>
      <c r="ES192" s="196"/>
      <c r="ET192" s="196"/>
      <c r="EU192" s="196"/>
      <c r="EV192" s="196"/>
      <c r="EW192" s="196"/>
      <c r="EX192" s="196"/>
      <c r="EY192" s="196"/>
      <c r="EZ192" s="196"/>
      <c r="FA192" s="196"/>
      <c r="FB192" s="196"/>
      <c r="FC192" s="196"/>
      <c r="FD192" s="196"/>
      <c r="FE192" s="196"/>
      <c r="FF192" s="196"/>
      <c r="FG192" s="196"/>
      <c r="FH192" s="196"/>
      <c r="FI192" s="196"/>
      <c r="FJ192" s="196"/>
      <c r="FK192" s="196"/>
      <c r="FL192" s="196"/>
      <c r="FM192" s="196"/>
      <c r="FN192" s="196"/>
      <c r="FO192" s="196"/>
      <c r="FP192" s="196"/>
      <c r="FQ192" s="196"/>
      <c r="FR192" s="196"/>
      <c r="FS192" s="196"/>
      <c r="FT192" s="196"/>
      <c r="FU192" s="196"/>
      <c r="FV192" s="196"/>
      <c r="FW192" s="196"/>
      <c r="FX192" s="196"/>
      <c r="FY192" s="196"/>
      <c r="FZ192" s="196"/>
      <c r="GA192" s="196"/>
      <c r="GB192" s="196"/>
      <c r="GC192" s="196"/>
    </row>
    <row r="193" spans="1:185" s="197" customFormat="1" ht="178.5" customHeight="1" x14ac:dyDescent="0.25">
      <c r="A193" s="429" t="s">
        <v>412</v>
      </c>
      <c r="B193" s="434"/>
      <c r="C193" s="397">
        <v>44631</v>
      </c>
      <c r="D193" s="400" t="s">
        <v>33</v>
      </c>
      <c r="E193" s="179" t="s">
        <v>419</v>
      </c>
      <c r="F193" s="179" t="s">
        <v>414</v>
      </c>
      <c r="G193" s="179" t="s">
        <v>279</v>
      </c>
      <c r="H193" s="395" t="s">
        <v>1086</v>
      </c>
      <c r="I193" s="179" t="s">
        <v>415</v>
      </c>
      <c r="J193" s="179" t="s">
        <v>416</v>
      </c>
      <c r="K193" s="179"/>
      <c r="L193" s="179" t="s">
        <v>48</v>
      </c>
      <c r="M193" s="179" t="s">
        <v>420</v>
      </c>
      <c r="N193" s="397">
        <v>44652</v>
      </c>
      <c r="O193" s="397">
        <v>45046</v>
      </c>
      <c r="P193" s="452" t="str">
        <f t="shared" ca="1" si="6"/>
        <v>CERRADA</v>
      </c>
      <c r="Q193" s="322" t="str">
        <f t="shared" ca="1" si="7"/>
        <v>CERRADA</v>
      </c>
      <c r="R193" s="179" t="s">
        <v>421</v>
      </c>
      <c r="S193" s="179" t="s">
        <v>42</v>
      </c>
      <c r="T193" s="392">
        <v>2</v>
      </c>
      <c r="U193" s="180"/>
      <c r="V193" s="179"/>
      <c r="W193" s="175" t="s">
        <v>140</v>
      </c>
      <c r="X193" s="281"/>
      <c r="Y193" s="391"/>
      <c r="Z193" s="179"/>
      <c r="AA193" s="175" t="s">
        <v>1376</v>
      </c>
      <c r="AB193" s="180">
        <v>45272</v>
      </c>
      <c r="AC193" s="181" t="s">
        <v>1527</v>
      </c>
      <c r="AD193" s="453">
        <f t="shared" si="8"/>
        <v>188</v>
      </c>
      <c r="AE193" s="196"/>
      <c r="AF193" s="196"/>
      <c r="AG193" s="196"/>
      <c r="AH193" s="196"/>
      <c r="AI193" s="196"/>
      <c r="AJ193" s="196"/>
      <c r="AK193" s="196"/>
      <c r="AL193" s="196"/>
      <c r="AM193" s="196"/>
      <c r="AN193" s="196"/>
      <c r="AO193" s="196"/>
      <c r="AP193" s="196"/>
      <c r="AQ193" s="196"/>
      <c r="AR193" s="196"/>
      <c r="AS193" s="196"/>
      <c r="AT193" s="196"/>
      <c r="AU193" s="196"/>
      <c r="AV193" s="196"/>
      <c r="AW193" s="196"/>
      <c r="AX193" s="196"/>
      <c r="AY193" s="196"/>
      <c r="AZ193" s="196"/>
      <c r="BA193" s="196"/>
      <c r="BB193" s="196"/>
      <c r="BC193" s="196"/>
      <c r="BD193" s="196"/>
      <c r="BE193" s="196"/>
      <c r="BF193" s="196"/>
      <c r="BG193" s="196"/>
      <c r="BH193" s="196"/>
      <c r="BI193" s="196"/>
      <c r="BJ193" s="196"/>
      <c r="BK193" s="196"/>
      <c r="BL193" s="196"/>
      <c r="BM193" s="196"/>
      <c r="BN193" s="196"/>
      <c r="BO193" s="196"/>
      <c r="BP193" s="196"/>
      <c r="BQ193" s="196"/>
      <c r="BR193" s="196"/>
      <c r="BS193" s="196"/>
      <c r="BT193" s="196"/>
      <c r="BU193" s="196"/>
      <c r="BV193" s="196"/>
      <c r="BW193" s="196"/>
      <c r="BX193" s="196"/>
      <c r="BY193" s="196"/>
      <c r="BZ193" s="196"/>
      <c r="CA193" s="196"/>
      <c r="CB193" s="196"/>
      <c r="CC193" s="196"/>
      <c r="CD193" s="196"/>
      <c r="CE193" s="196"/>
      <c r="CF193" s="196"/>
      <c r="CG193" s="196"/>
      <c r="CH193" s="196"/>
      <c r="CI193" s="196"/>
      <c r="CJ193" s="196"/>
      <c r="CK193" s="196"/>
      <c r="CL193" s="196"/>
      <c r="CM193" s="196"/>
      <c r="CN193" s="196"/>
      <c r="CO193" s="196"/>
      <c r="CP193" s="196"/>
      <c r="CQ193" s="196"/>
      <c r="CR193" s="196"/>
      <c r="CS193" s="196"/>
      <c r="CT193" s="196"/>
      <c r="CU193" s="196"/>
      <c r="CV193" s="196"/>
      <c r="CW193" s="196"/>
      <c r="CX193" s="196"/>
      <c r="CY193" s="196"/>
      <c r="CZ193" s="196"/>
      <c r="DA193" s="196"/>
      <c r="DB193" s="196"/>
      <c r="DC193" s="196"/>
      <c r="DD193" s="196"/>
      <c r="DE193" s="196"/>
      <c r="DF193" s="196"/>
      <c r="DG193" s="196"/>
      <c r="DH193" s="196"/>
      <c r="DI193" s="196"/>
      <c r="DJ193" s="196"/>
      <c r="DK193" s="196"/>
      <c r="DL193" s="196"/>
      <c r="DM193" s="196"/>
      <c r="DN193" s="196"/>
      <c r="DO193" s="196"/>
      <c r="DP193" s="196"/>
      <c r="DQ193" s="196"/>
      <c r="DR193" s="196"/>
      <c r="DS193" s="196"/>
      <c r="DT193" s="196"/>
      <c r="DU193" s="196"/>
      <c r="DV193" s="196"/>
      <c r="DW193" s="196"/>
      <c r="DX193" s="196"/>
      <c r="DY193" s="196"/>
      <c r="DZ193" s="196"/>
      <c r="EA193" s="196"/>
      <c r="EB193" s="196"/>
      <c r="EC193" s="196"/>
      <c r="ED193" s="196"/>
      <c r="EE193" s="196"/>
      <c r="EF193" s="196"/>
      <c r="EG193" s="196"/>
      <c r="EH193" s="196"/>
      <c r="EI193" s="196"/>
      <c r="EJ193" s="196"/>
      <c r="EK193" s="196"/>
      <c r="EL193" s="196"/>
      <c r="EM193" s="196"/>
      <c r="EN193" s="196"/>
      <c r="EO193" s="196"/>
      <c r="EP193" s="196"/>
      <c r="EQ193" s="196"/>
      <c r="ER193" s="196"/>
      <c r="ES193" s="196"/>
      <c r="ET193" s="196"/>
      <c r="EU193" s="196"/>
      <c r="EV193" s="196"/>
      <c r="EW193" s="196"/>
      <c r="EX193" s="196"/>
      <c r="EY193" s="196"/>
      <c r="EZ193" s="196"/>
      <c r="FA193" s="196"/>
      <c r="FB193" s="196"/>
      <c r="FC193" s="196"/>
      <c r="FD193" s="196"/>
      <c r="FE193" s="196"/>
      <c r="FF193" s="196"/>
      <c r="FG193" s="196"/>
      <c r="FH193" s="196"/>
      <c r="FI193" s="196"/>
      <c r="FJ193" s="196"/>
      <c r="FK193" s="196"/>
      <c r="FL193" s="196"/>
      <c r="FM193" s="196"/>
      <c r="FN193" s="196"/>
      <c r="FO193" s="196"/>
      <c r="FP193" s="196"/>
      <c r="FQ193" s="196"/>
      <c r="FR193" s="196"/>
      <c r="FS193" s="196"/>
      <c r="FT193" s="196"/>
      <c r="FU193" s="196"/>
      <c r="FV193" s="196"/>
      <c r="FW193" s="196"/>
      <c r="FX193" s="196"/>
      <c r="FY193" s="196"/>
      <c r="FZ193" s="196"/>
      <c r="GA193" s="196"/>
      <c r="GB193" s="196"/>
      <c r="GC193" s="196"/>
    </row>
    <row r="194" spans="1:185" s="197" customFormat="1" ht="178.5" customHeight="1" x14ac:dyDescent="0.25">
      <c r="A194" s="429" t="s">
        <v>412</v>
      </c>
      <c r="B194" s="434"/>
      <c r="C194" s="397">
        <v>44536</v>
      </c>
      <c r="D194" s="400" t="s">
        <v>33</v>
      </c>
      <c r="E194" s="179" t="s">
        <v>552</v>
      </c>
      <c r="F194" s="179">
        <v>0</v>
      </c>
      <c r="G194" s="175" t="s">
        <v>55</v>
      </c>
      <c r="H194" s="395" t="s">
        <v>1107</v>
      </c>
      <c r="I194" s="179" t="s">
        <v>280</v>
      </c>
      <c r="J194" s="179" t="s">
        <v>416</v>
      </c>
      <c r="K194" s="179"/>
      <c r="L194" s="175" t="s">
        <v>39</v>
      </c>
      <c r="M194" s="179" t="s">
        <v>553</v>
      </c>
      <c r="N194" s="397">
        <v>44820</v>
      </c>
      <c r="O194" s="397">
        <v>45138</v>
      </c>
      <c r="P194" s="452">
        <f t="shared" ca="1" si="6"/>
        <v>274</v>
      </c>
      <c r="Q194" s="322" t="str">
        <f t="shared" ca="1" si="7"/>
        <v>VENCIDA</v>
      </c>
      <c r="R194" s="179" t="s">
        <v>554</v>
      </c>
      <c r="S194" s="179" t="s">
        <v>42</v>
      </c>
      <c r="T194" s="392">
        <v>1</v>
      </c>
      <c r="U194" s="180">
        <v>45000</v>
      </c>
      <c r="V194" s="179" t="s">
        <v>1040</v>
      </c>
      <c r="W194" s="175" t="s">
        <v>114</v>
      </c>
      <c r="X194" s="281"/>
      <c r="Y194" s="391"/>
      <c r="Z194" s="179"/>
      <c r="AA194" s="175" t="s">
        <v>44</v>
      </c>
      <c r="AB194" s="180"/>
      <c r="AC194" s="447" t="s">
        <v>1445</v>
      </c>
      <c r="AD194" s="453">
        <f t="shared" si="8"/>
        <v>189</v>
      </c>
      <c r="AE194" s="196"/>
      <c r="AF194" s="196"/>
      <c r="AG194" s="196"/>
      <c r="AH194" s="196"/>
      <c r="AI194" s="196"/>
      <c r="AJ194" s="196"/>
      <c r="AK194" s="196"/>
      <c r="AL194" s="196"/>
      <c r="AM194" s="196"/>
      <c r="AN194" s="196"/>
      <c r="AO194" s="196"/>
      <c r="AP194" s="196"/>
      <c r="AQ194" s="196"/>
      <c r="AR194" s="196"/>
      <c r="AS194" s="196"/>
      <c r="AT194" s="196"/>
      <c r="AU194" s="196"/>
      <c r="AV194" s="196"/>
      <c r="AW194" s="196"/>
      <c r="AX194" s="196"/>
      <c r="AY194" s="196"/>
      <c r="AZ194" s="196"/>
      <c r="BA194" s="196"/>
      <c r="BB194" s="196"/>
      <c r="BC194" s="196"/>
      <c r="BD194" s="196"/>
      <c r="BE194" s="196"/>
      <c r="BF194" s="196"/>
      <c r="BG194" s="196"/>
      <c r="BH194" s="196"/>
      <c r="BI194" s="196"/>
      <c r="BJ194" s="196"/>
      <c r="BK194" s="196"/>
      <c r="BL194" s="196"/>
      <c r="BM194" s="196"/>
      <c r="BN194" s="196"/>
      <c r="BO194" s="196"/>
      <c r="BP194" s="196"/>
      <c r="BQ194" s="196"/>
      <c r="BR194" s="196"/>
      <c r="BS194" s="196"/>
      <c r="BT194" s="196"/>
      <c r="BU194" s="196"/>
      <c r="BV194" s="196"/>
      <c r="BW194" s="196"/>
      <c r="BX194" s="196"/>
      <c r="BY194" s="196"/>
      <c r="BZ194" s="196"/>
      <c r="CA194" s="196"/>
      <c r="CB194" s="196"/>
      <c r="CC194" s="196"/>
      <c r="CD194" s="196"/>
      <c r="CE194" s="196"/>
      <c r="CF194" s="196"/>
      <c r="CG194" s="196"/>
      <c r="CH194" s="196"/>
      <c r="CI194" s="196"/>
      <c r="CJ194" s="196"/>
      <c r="CK194" s="196"/>
      <c r="CL194" s="196"/>
      <c r="CM194" s="196"/>
      <c r="CN194" s="196"/>
      <c r="CO194" s="196"/>
      <c r="CP194" s="196"/>
      <c r="CQ194" s="196"/>
      <c r="CR194" s="196"/>
      <c r="CS194" s="196"/>
      <c r="CT194" s="196"/>
      <c r="CU194" s="196"/>
      <c r="CV194" s="196"/>
      <c r="CW194" s="196"/>
      <c r="CX194" s="196"/>
      <c r="CY194" s="196"/>
      <c r="CZ194" s="196"/>
      <c r="DA194" s="196"/>
      <c r="DB194" s="196"/>
      <c r="DC194" s="196"/>
      <c r="DD194" s="196"/>
      <c r="DE194" s="196"/>
      <c r="DF194" s="196"/>
      <c r="DG194" s="196"/>
      <c r="DH194" s="196"/>
      <c r="DI194" s="196"/>
      <c r="DJ194" s="196"/>
      <c r="DK194" s="196"/>
      <c r="DL194" s="196"/>
      <c r="DM194" s="196"/>
      <c r="DN194" s="196"/>
      <c r="DO194" s="196"/>
      <c r="DP194" s="196"/>
      <c r="DQ194" s="196"/>
      <c r="DR194" s="196"/>
      <c r="DS194" s="196"/>
      <c r="DT194" s="196"/>
      <c r="DU194" s="196"/>
      <c r="DV194" s="196"/>
      <c r="DW194" s="196"/>
      <c r="DX194" s="196"/>
      <c r="DY194" s="196"/>
      <c r="DZ194" s="196"/>
      <c r="EA194" s="196"/>
      <c r="EB194" s="196"/>
      <c r="EC194" s="196"/>
      <c r="ED194" s="196"/>
      <c r="EE194" s="196"/>
      <c r="EF194" s="196"/>
      <c r="EG194" s="196"/>
      <c r="EH194" s="196"/>
      <c r="EI194" s="196"/>
      <c r="EJ194" s="196"/>
      <c r="EK194" s="196"/>
      <c r="EL194" s="196"/>
      <c r="EM194" s="196"/>
      <c r="EN194" s="196"/>
      <c r="EO194" s="196"/>
      <c r="EP194" s="196"/>
      <c r="EQ194" s="196"/>
      <c r="ER194" s="196"/>
      <c r="ES194" s="196"/>
      <c r="ET194" s="196"/>
      <c r="EU194" s="196"/>
      <c r="EV194" s="196"/>
      <c r="EW194" s="196"/>
      <c r="EX194" s="196"/>
      <c r="EY194" s="196"/>
      <c r="EZ194" s="196"/>
      <c r="FA194" s="196"/>
      <c r="FB194" s="196"/>
      <c r="FC194" s="196"/>
      <c r="FD194" s="196"/>
      <c r="FE194" s="196"/>
      <c r="FF194" s="196"/>
      <c r="FG194" s="196"/>
      <c r="FH194" s="196"/>
      <c r="FI194" s="196"/>
      <c r="FJ194" s="196"/>
      <c r="FK194" s="196"/>
      <c r="FL194" s="196"/>
      <c r="FM194" s="196"/>
      <c r="FN194" s="196"/>
      <c r="FO194" s="196"/>
      <c r="FP194" s="196"/>
      <c r="FQ194" s="196"/>
      <c r="FR194" s="196"/>
      <c r="FS194" s="196"/>
      <c r="FT194" s="196"/>
      <c r="FU194" s="196"/>
      <c r="FV194" s="196"/>
      <c r="FW194" s="196"/>
      <c r="FX194" s="196"/>
      <c r="FY194" s="196"/>
      <c r="FZ194" s="196"/>
      <c r="GA194" s="196"/>
      <c r="GB194" s="196"/>
      <c r="GC194" s="196"/>
    </row>
    <row r="195" spans="1:185" s="197" customFormat="1" ht="178.5" customHeight="1" x14ac:dyDescent="0.25">
      <c r="A195" s="429" t="s">
        <v>412</v>
      </c>
      <c r="B195" s="434"/>
      <c r="C195" s="397">
        <v>44536</v>
      </c>
      <c r="D195" s="400" t="s">
        <v>33</v>
      </c>
      <c r="E195" s="179" t="s">
        <v>555</v>
      </c>
      <c r="F195" s="179">
        <v>0</v>
      </c>
      <c r="G195" s="175" t="s">
        <v>55</v>
      </c>
      <c r="H195" s="395" t="s">
        <v>1107</v>
      </c>
      <c r="I195" s="179" t="s">
        <v>280</v>
      </c>
      <c r="J195" s="179" t="s">
        <v>416</v>
      </c>
      <c r="K195" s="179"/>
      <c r="L195" s="175" t="s">
        <v>39</v>
      </c>
      <c r="M195" s="179" t="s">
        <v>556</v>
      </c>
      <c r="N195" s="397">
        <v>44819</v>
      </c>
      <c r="O195" s="397">
        <v>45138</v>
      </c>
      <c r="P195" s="452">
        <f t="shared" ca="1" si="6"/>
        <v>274</v>
      </c>
      <c r="Q195" s="322" t="str">
        <f t="shared" ca="1" si="7"/>
        <v>VENCIDA</v>
      </c>
      <c r="R195" s="179" t="s">
        <v>557</v>
      </c>
      <c r="S195" s="179" t="s">
        <v>42</v>
      </c>
      <c r="T195" s="392">
        <v>1</v>
      </c>
      <c r="U195" s="180">
        <v>45000</v>
      </c>
      <c r="V195" s="179" t="s">
        <v>1040</v>
      </c>
      <c r="W195" s="175" t="s">
        <v>114</v>
      </c>
      <c r="X195" s="281"/>
      <c r="Y195" s="391"/>
      <c r="Z195" s="179"/>
      <c r="AA195" s="175" t="s">
        <v>44</v>
      </c>
      <c r="AB195" s="180"/>
      <c r="AC195" s="447" t="s">
        <v>1446</v>
      </c>
      <c r="AD195" s="453">
        <f t="shared" si="8"/>
        <v>190</v>
      </c>
      <c r="AE195" s="196"/>
      <c r="AF195" s="196"/>
      <c r="AG195" s="196"/>
      <c r="AH195" s="196"/>
      <c r="AI195" s="196"/>
      <c r="AJ195" s="196"/>
      <c r="AK195" s="196"/>
      <c r="AL195" s="196"/>
      <c r="AM195" s="196"/>
      <c r="AN195" s="196"/>
      <c r="AO195" s="196"/>
      <c r="AP195" s="196"/>
      <c r="AQ195" s="196"/>
      <c r="AR195" s="196"/>
      <c r="AS195" s="196"/>
      <c r="AT195" s="196"/>
      <c r="AU195" s="196"/>
      <c r="AV195" s="196"/>
      <c r="AW195" s="196"/>
      <c r="AX195" s="196"/>
      <c r="AY195" s="196"/>
      <c r="AZ195" s="196"/>
      <c r="BA195" s="196"/>
      <c r="BB195" s="196"/>
      <c r="BC195" s="196"/>
      <c r="BD195" s="196"/>
      <c r="BE195" s="196"/>
      <c r="BF195" s="196"/>
      <c r="BG195" s="196"/>
      <c r="BH195" s="196"/>
      <c r="BI195" s="196"/>
      <c r="BJ195" s="196"/>
      <c r="BK195" s="196"/>
      <c r="BL195" s="196"/>
      <c r="BM195" s="196"/>
      <c r="BN195" s="196"/>
      <c r="BO195" s="196"/>
      <c r="BP195" s="196"/>
      <c r="BQ195" s="196"/>
      <c r="BR195" s="196"/>
      <c r="BS195" s="196"/>
      <c r="BT195" s="196"/>
      <c r="BU195" s="196"/>
      <c r="BV195" s="196"/>
      <c r="BW195" s="196"/>
      <c r="BX195" s="196"/>
      <c r="BY195" s="196"/>
      <c r="BZ195" s="196"/>
      <c r="CA195" s="196"/>
      <c r="CB195" s="196"/>
      <c r="CC195" s="196"/>
      <c r="CD195" s="196"/>
      <c r="CE195" s="196"/>
      <c r="CF195" s="196"/>
      <c r="CG195" s="196"/>
      <c r="CH195" s="196"/>
      <c r="CI195" s="196"/>
      <c r="CJ195" s="196"/>
      <c r="CK195" s="196"/>
      <c r="CL195" s="196"/>
      <c r="CM195" s="196"/>
      <c r="CN195" s="196"/>
      <c r="CO195" s="196"/>
      <c r="CP195" s="196"/>
      <c r="CQ195" s="196"/>
      <c r="CR195" s="196"/>
      <c r="CS195" s="196"/>
      <c r="CT195" s="196"/>
      <c r="CU195" s="196"/>
      <c r="CV195" s="196"/>
      <c r="CW195" s="196"/>
      <c r="CX195" s="196"/>
      <c r="CY195" s="196"/>
      <c r="CZ195" s="196"/>
      <c r="DA195" s="196"/>
      <c r="DB195" s="196"/>
      <c r="DC195" s="196"/>
      <c r="DD195" s="196"/>
      <c r="DE195" s="196"/>
      <c r="DF195" s="196"/>
      <c r="DG195" s="196"/>
      <c r="DH195" s="196"/>
      <c r="DI195" s="196"/>
      <c r="DJ195" s="196"/>
      <c r="DK195" s="196"/>
      <c r="DL195" s="196"/>
      <c r="DM195" s="196"/>
      <c r="DN195" s="196"/>
      <c r="DO195" s="196"/>
      <c r="DP195" s="196"/>
      <c r="DQ195" s="196"/>
      <c r="DR195" s="196"/>
      <c r="DS195" s="196"/>
      <c r="DT195" s="196"/>
      <c r="DU195" s="196"/>
      <c r="DV195" s="196"/>
      <c r="DW195" s="196"/>
      <c r="DX195" s="196"/>
      <c r="DY195" s="196"/>
      <c r="DZ195" s="196"/>
      <c r="EA195" s="196"/>
      <c r="EB195" s="196"/>
      <c r="EC195" s="196"/>
      <c r="ED195" s="196"/>
      <c r="EE195" s="196"/>
      <c r="EF195" s="196"/>
      <c r="EG195" s="196"/>
      <c r="EH195" s="196"/>
      <c r="EI195" s="196"/>
      <c r="EJ195" s="196"/>
      <c r="EK195" s="196"/>
      <c r="EL195" s="196"/>
      <c r="EM195" s="196"/>
      <c r="EN195" s="196"/>
      <c r="EO195" s="196"/>
      <c r="EP195" s="196"/>
      <c r="EQ195" s="196"/>
      <c r="ER195" s="196"/>
      <c r="ES195" s="196"/>
      <c r="ET195" s="196"/>
      <c r="EU195" s="196"/>
      <c r="EV195" s="196"/>
      <c r="EW195" s="196"/>
      <c r="EX195" s="196"/>
      <c r="EY195" s="196"/>
      <c r="EZ195" s="196"/>
      <c r="FA195" s="196"/>
      <c r="FB195" s="196"/>
      <c r="FC195" s="196"/>
      <c r="FD195" s="196"/>
      <c r="FE195" s="196"/>
      <c r="FF195" s="196"/>
      <c r="FG195" s="196"/>
      <c r="FH195" s="196"/>
      <c r="FI195" s="196"/>
      <c r="FJ195" s="196"/>
      <c r="FK195" s="196"/>
      <c r="FL195" s="196"/>
      <c r="FM195" s="196"/>
      <c r="FN195" s="196"/>
      <c r="FO195" s="196"/>
      <c r="FP195" s="196"/>
      <c r="FQ195" s="196"/>
      <c r="FR195" s="196"/>
      <c r="FS195" s="196"/>
      <c r="FT195" s="196"/>
      <c r="FU195" s="196"/>
      <c r="FV195" s="196"/>
      <c r="FW195" s="196"/>
      <c r="FX195" s="196"/>
      <c r="FY195" s="196"/>
      <c r="FZ195" s="196"/>
      <c r="GA195" s="196"/>
      <c r="GB195" s="196"/>
      <c r="GC195" s="196"/>
    </row>
    <row r="196" spans="1:185" s="197" customFormat="1" ht="178.5" customHeight="1" x14ac:dyDescent="0.25">
      <c r="A196" s="429" t="s">
        <v>412</v>
      </c>
      <c r="B196" s="434"/>
      <c r="C196" s="397">
        <v>44536</v>
      </c>
      <c r="D196" s="400" t="s">
        <v>33</v>
      </c>
      <c r="E196" s="179" t="s">
        <v>558</v>
      </c>
      <c r="F196" s="179"/>
      <c r="G196" s="175" t="s">
        <v>55</v>
      </c>
      <c r="H196" s="395" t="s">
        <v>1107</v>
      </c>
      <c r="I196" s="179" t="s">
        <v>280</v>
      </c>
      <c r="J196" s="179" t="s">
        <v>416</v>
      </c>
      <c r="K196" s="179"/>
      <c r="L196" s="179" t="s">
        <v>48</v>
      </c>
      <c r="M196" s="179" t="s">
        <v>559</v>
      </c>
      <c r="N196" s="397">
        <v>44819</v>
      </c>
      <c r="O196" s="397">
        <v>45077</v>
      </c>
      <c r="P196" s="452">
        <f t="shared" ca="1" si="6"/>
        <v>335</v>
      </c>
      <c r="Q196" s="322" t="str">
        <f t="shared" ca="1" si="7"/>
        <v>VENCIDA</v>
      </c>
      <c r="R196" s="179" t="s">
        <v>560</v>
      </c>
      <c r="S196" s="179" t="s">
        <v>42</v>
      </c>
      <c r="T196" s="392">
        <v>1</v>
      </c>
      <c r="U196" s="180">
        <v>45000</v>
      </c>
      <c r="V196" s="179" t="s">
        <v>1040</v>
      </c>
      <c r="W196" s="175" t="s">
        <v>114</v>
      </c>
      <c r="X196" s="281"/>
      <c r="Y196" s="391"/>
      <c r="Z196" s="179"/>
      <c r="AA196" s="175" t="s">
        <v>44</v>
      </c>
      <c r="AB196" s="180"/>
      <c r="AC196" s="447" t="s">
        <v>1447</v>
      </c>
      <c r="AD196" s="453">
        <f t="shared" si="8"/>
        <v>191</v>
      </c>
      <c r="AE196" s="196"/>
      <c r="AF196" s="196"/>
      <c r="AG196" s="196"/>
      <c r="AH196" s="196"/>
      <c r="AI196" s="196"/>
      <c r="AJ196" s="196"/>
      <c r="AK196" s="196"/>
      <c r="AL196" s="196"/>
      <c r="AM196" s="196"/>
      <c r="AN196" s="196"/>
      <c r="AO196" s="196"/>
      <c r="AP196" s="196"/>
      <c r="AQ196" s="196"/>
      <c r="AR196" s="196"/>
      <c r="AS196" s="196"/>
      <c r="AT196" s="196"/>
      <c r="AU196" s="196"/>
      <c r="AV196" s="196"/>
      <c r="AW196" s="196"/>
      <c r="AX196" s="196"/>
      <c r="AY196" s="196"/>
      <c r="AZ196" s="196"/>
      <c r="BA196" s="196"/>
      <c r="BB196" s="196"/>
      <c r="BC196" s="196"/>
      <c r="BD196" s="196"/>
      <c r="BE196" s="196"/>
      <c r="BF196" s="196"/>
      <c r="BG196" s="196"/>
      <c r="BH196" s="196"/>
      <c r="BI196" s="196"/>
      <c r="BJ196" s="196"/>
      <c r="BK196" s="196"/>
      <c r="BL196" s="196"/>
      <c r="BM196" s="196"/>
      <c r="BN196" s="196"/>
      <c r="BO196" s="196"/>
      <c r="BP196" s="196"/>
      <c r="BQ196" s="196"/>
      <c r="BR196" s="196"/>
      <c r="BS196" s="196"/>
      <c r="BT196" s="196"/>
      <c r="BU196" s="196"/>
      <c r="BV196" s="196"/>
      <c r="BW196" s="196"/>
      <c r="BX196" s="196"/>
      <c r="BY196" s="196"/>
      <c r="BZ196" s="196"/>
      <c r="CA196" s="196"/>
      <c r="CB196" s="196"/>
      <c r="CC196" s="196"/>
      <c r="CD196" s="196"/>
      <c r="CE196" s="196"/>
      <c r="CF196" s="196"/>
      <c r="CG196" s="196"/>
      <c r="CH196" s="196"/>
      <c r="CI196" s="196"/>
      <c r="CJ196" s="196"/>
      <c r="CK196" s="196"/>
      <c r="CL196" s="196"/>
      <c r="CM196" s="196"/>
      <c r="CN196" s="196"/>
      <c r="CO196" s="196"/>
      <c r="CP196" s="196"/>
      <c r="CQ196" s="196"/>
      <c r="CR196" s="196"/>
      <c r="CS196" s="196"/>
      <c r="CT196" s="196"/>
      <c r="CU196" s="196"/>
      <c r="CV196" s="196"/>
      <c r="CW196" s="196"/>
      <c r="CX196" s="196"/>
      <c r="CY196" s="196"/>
      <c r="CZ196" s="196"/>
      <c r="DA196" s="196"/>
      <c r="DB196" s="196"/>
      <c r="DC196" s="196"/>
      <c r="DD196" s="196"/>
      <c r="DE196" s="196"/>
      <c r="DF196" s="196"/>
      <c r="DG196" s="196"/>
      <c r="DH196" s="196"/>
      <c r="DI196" s="196"/>
      <c r="DJ196" s="196"/>
      <c r="DK196" s="196"/>
      <c r="DL196" s="196"/>
      <c r="DM196" s="196"/>
      <c r="DN196" s="196"/>
      <c r="DO196" s="196"/>
      <c r="DP196" s="196"/>
      <c r="DQ196" s="196"/>
      <c r="DR196" s="196"/>
      <c r="DS196" s="196"/>
      <c r="DT196" s="196"/>
      <c r="DU196" s="196"/>
      <c r="DV196" s="196"/>
      <c r="DW196" s="196"/>
      <c r="DX196" s="196"/>
      <c r="DY196" s="196"/>
      <c r="DZ196" s="196"/>
      <c r="EA196" s="196"/>
      <c r="EB196" s="196"/>
      <c r="EC196" s="196"/>
      <c r="ED196" s="196"/>
      <c r="EE196" s="196"/>
      <c r="EF196" s="196"/>
      <c r="EG196" s="196"/>
      <c r="EH196" s="196"/>
      <c r="EI196" s="196"/>
      <c r="EJ196" s="196"/>
      <c r="EK196" s="196"/>
      <c r="EL196" s="196"/>
      <c r="EM196" s="196"/>
      <c r="EN196" s="196"/>
      <c r="EO196" s="196"/>
      <c r="EP196" s="196"/>
      <c r="EQ196" s="196"/>
      <c r="ER196" s="196"/>
      <c r="ES196" s="196"/>
      <c r="ET196" s="196"/>
      <c r="EU196" s="196"/>
      <c r="EV196" s="196"/>
      <c r="EW196" s="196"/>
      <c r="EX196" s="196"/>
      <c r="EY196" s="196"/>
      <c r="EZ196" s="196"/>
      <c r="FA196" s="196"/>
      <c r="FB196" s="196"/>
      <c r="FC196" s="196"/>
      <c r="FD196" s="196"/>
      <c r="FE196" s="196"/>
      <c r="FF196" s="196"/>
      <c r="FG196" s="196"/>
      <c r="FH196" s="196"/>
      <c r="FI196" s="196"/>
      <c r="FJ196" s="196"/>
      <c r="FK196" s="196"/>
      <c r="FL196" s="196"/>
      <c r="FM196" s="196"/>
      <c r="FN196" s="196"/>
      <c r="FO196" s="196"/>
      <c r="FP196" s="196"/>
      <c r="FQ196" s="196"/>
      <c r="FR196" s="196"/>
      <c r="FS196" s="196"/>
      <c r="FT196" s="196"/>
      <c r="FU196" s="196"/>
      <c r="FV196" s="196"/>
      <c r="FW196" s="196"/>
      <c r="FX196" s="196"/>
      <c r="FY196" s="196"/>
      <c r="FZ196" s="196"/>
      <c r="GA196" s="196"/>
      <c r="GB196" s="196"/>
      <c r="GC196" s="196"/>
    </row>
    <row r="197" spans="1:185" s="197" customFormat="1" ht="178.5" customHeight="1" x14ac:dyDescent="0.25">
      <c r="A197" s="429" t="s">
        <v>412</v>
      </c>
      <c r="B197" s="434">
        <v>931</v>
      </c>
      <c r="C197" s="397">
        <v>44536</v>
      </c>
      <c r="D197" s="400" t="s">
        <v>33</v>
      </c>
      <c r="E197" s="179" t="s">
        <v>561</v>
      </c>
      <c r="F197" s="179">
        <v>0</v>
      </c>
      <c r="G197" s="175" t="s">
        <v>55</v>
      </c>
      <c r="H197" s="395" t="s">
        <v>1107</v>
      </c>
      <c r="I197" s="179" t="s">
        <v>280</v>
      </c>
      <c r="J197" s="179" t="s">
        <v>416</v>
      </c>
      <c r="K197" s="179"/>
      <c r="L197" s="179" t="s">
        <v>48</v>
      </c>
      <c r="M197" s="179" t="s">
        <v>562</v>
      </c>
      <c r="N197" s="397">
        <v>44819</v>
      </c>
      <c r="O197" s="397">
        <v>45138</v>
      </c>
      <c r="P197" s="452">
        <f t="shared" ca="1" si="6"/>
        <v>274</v>
      </c>
      <c r="Q197" s="322" t="str">
        <f t="shared" ca="1" si="7"/>
        <v>VENCIDA</v>
      </c>
      <c r="R197" s="179" t="s">
        <v>563</v>
      </c>
      <c r="S197" s="179" t="s">
        <v>42</v>
      </c>
      <c r="T197" s="392">
        <v>2</v>
      </c>
      <c r="U197" s="180">
        <v>45000</v>
      </c>
      <c r="V197" s="179" t="s">
        <v>1040</v>
      </c>
      <c r="W197" s="175" t="s">
        <v>114</v>
      </c>
      <c r="X197" s="281"/>
      <c r="Y197" s="391"/>
      <c r="Z197" s="179"/>
      <c r="AA197" s="175" t="s">
        <v>44</v>
      </c>
      <c r="AB197" s="180"/>
      <c r="AC197" s="447" t="s">
        <v>1420</v>
      </c>
      <c r="AD197" s="453">
        <f t="shared" si="8"/>
        <v>192</v>
      </c>
      <c r="AE197" s="196"/>
      <c r="AF197" s="196"/>
      <c r="AG197" s="196"/>
      <c r="AH197" s="196"/>
      <c r="AI197" s="196"/>
      <c r="AJ197" s="196"/>
      <c r="AK197" s="196"/>
      <c r="AL197" s="196"/>
      <c r="AM197" s="196"/>
      <c r="AN197" s="196"/>
      <c r="AO197" s="196"/>
      <c r="AP197" s="196"/>
      <c r="AQ197" s="196"/>
      <c r="AR197" s="196"/>
      <c r="AS197" s="196"/>
      <c r="AT197" s="196"/>
      <c r="AU197" s="196"/>
      <c r="AV197" s="196"/>
      <c r="AW197" s="196"/>
      <c r="AX197" s="196"/>
      <c r="AY197" s="196"/>
      <c r="AZ197" s="196"/>
      <c r="BA197" s="196"/>
      <c r="BB197" s="196"/>
      <c r="BC197" s="196"/>
      <c r="BD197" s="196"/>
      <c r="BE197" s="196"/>
      <c r="BF197" s="196"/>
      <c r="BG197" s="196"/>
      <c r="BH197" s="196"/>
      <c r="BI197" s="196"/>
      <c r="BJ197" s="196"/>
      <c r="BK197" s="196"/>
      <c r="BL197" s="196"/>
      <c r="BM197" s="196"/>
      <c r="BN197" s="196"/>
      <c r="BO197" s="196"/>
      <c r="BP197" s="196"/>
      <c r="BQ197" s="196"/>
      <c r="BR197" s="196"/>
      <c r="BS197" s="196"/>
      <c r="BT197" s="196"/>
      <c r="BU197" s="196"/>
      <c r="BV197" s="196"/>
      <c r="BW197" s="196"/>
      <c r="BX197" s="196"/>
      <c r="BY197" s="196"/>
      <c r="BZ197" s="196"/>
      <c r="CA197" s="196"/>
      <c r="CB197" s="196"/>
      <c r="CC197" s="196"/>
      <c r="CD197" s="196"/>
      <c r="CE197" s="196"/>
      <c r="CF197" s="196"/>
      <c r="CG197" s="196"/>
      <c r="CH197" s="196"/>
      <c r="CI197" s="196"/>
      <c r="CJ197" s="196"/>
      <c r="CK197" s="196"/>
      <c r="CL197" s="196"/>
      <c r="CM197" s="196"/>
      <c r="CN197" s="196"/>
      <c r="CO197" s="196"/>
      <c r="CP197" s="196"/>
      <c r="CQ197" s="196"/>
      <c r="CR197" s="196"/>
      <c r="CS197" s="196"/>
      <c r="CT197" s="196"/>
      <c r="CU197" s="196"/>
      <c r="CV197" s="196"/>
      <c r="CW197" s="196"/>
      <c r="CX197" s="196"/>
      <c r="CY197" s="196"/>
      <c r="CZ197" s="196"/>
      <c r="DA197" s="196"/>
      <c r="DB197" s="196"/>
      <c r="DC197" s="196"/>
      <c r="DD197" s="196"/>
      <c r="DE197" s="196"/>
      <c r="DF197" s="196"/>
      <c r="DG197" s="196"/>
      <c r="DH197" s="196"/>
      <c r="DI197" s="196"/>
      <c r="DJ197" s="196"/>
      <c r="DK197" s="196"/>
      <c r="DL197" s="196"/>
      <c r="DM197" s="196"/>
      <c r="DN197" s="196"/>
      <c r="DO197" s="196"/>
      <c r="DP197" s="196"/>
      <c r="DQ197" s="196"/>
      <c r="DR197" s="196"/>
      <c r="DS197" s="196"/>
      <c r="DT197" s="196"/>
      <c r="DU197" s="196"/>
      <c r="DV197" s="196"/>
      <c r="DW197" s="196"/>
      <c r="DX197" s="196"/>
      <c r="DY197" s="196"/>
      <c r="DZ197" s="196"/>
      <c r="EA197" s="196"/>
      <c r="EB197" s="196"/>
      <c r="EC197" s="196"/>
      <c r="ED197" s="196"/>
      <c r="EE197" s="196"/>
      <c r="EF197" s="196"/>
      <c r="EG197" s="196"/>
      <c r="EH197" s="196"/>
      <c r="EI197" s="196"/>
      <c r="EJ197" s="196"/>
      <c r="EK197" s="196"/>
      <c r="EL197" s="196"/>
      <c r="EM197" s="196"/>
      <c r="EN197" s="196"/>
      <c r="EO197" s="196"/>
      <c r="EP197" s="196"/>
      <c r="EQ197" s="196"/>
      <c r="ER197" s="196"/>
      <c r="ES197" s="196"/>
      <c r="ET197" s="196"/>
      <c r="EU197" s="196"/>
      <c r="EV197" s="196"/>
      <c r="EW197" s="196"/>
      <c r="EX197" s="196"/>
      <c r="EY197" s="196"/>
      <c r="EZ197" s="196"/>
      <c r="FA197" s="196"/>
      <c r="FB197" s="196"/>
      <c r="FC197" s="196"/>
      <c r="FD197" s="196"/>
      <c r="FE197" s="196"/>
      <c r="FF197" s="196"/>
      <c r="FG197" s="196"/>
      <c r="FH197" s="196"/>
      <c r="FI197" s="196"/>
      <c r="FJ197" s="196"/>
      <c r="FK197" s="196"/>
      <c r="FL197" s="196"/>
      <c r="FM197" s="196"/>
      <c r="FN197" s="196"/>
      <c r="FO197" s="196"/>
      <c r="FP197" s="196"/>
      <c r="FQ197" s="196"/>
      <c r="FR197" s="196"/>
      <c r="FS197" s="196"/>
      <c r="FT197" s="196"/>
      <c r="FU197" s="196"/>
      <c r="FV197" s="196"/>
      <c r="FW197" s="196"/>
      <c r="FX197" s="196"/>
      <c r="FY197" s="196"/>
      <c r="FZ197" s="196"/>
      <c r="GA197" s="196"/>
      <c r="GB197" s="196"/>
      <c r="GC197" s="196"/>
    </row>
    <row r="198" spans="1:185" s="197" customFormat="1" ht="178.5" customHeight="1" x14ac:dyDescent="0.25">
      <c r="A198" s="429" t="s">
        <v>412</v>
      </c>
      <c r="B198" s="434"/>
      <c r="C198" s="397">
        <v>44536</v>
      </c>
      <c r="D198" s="400" t="s">
        <v>33</v>
      </c>
      <c r="E198" s="179" t="s">
        <v>561</v>
      </c>
      <c r="F198" s="179"/>
      <c r="G198" s="175" t="s">
        <v>55</v>
      </c>
      <c r="H198" s="395" t="s">
        <v>1107</v>
      </c>
      <c r="I198" s="179" t="s">
        <v>280</v>
      </c>
      <c r="J198" s="179" t="s">
        <v>416</v>
      </c>
      <c r="K198" s="179"/>
      <c r="L198" s="175" t="s">
        <v>39</v>
      </c>
      <c r="M198" s="179" t="s">
        <v>564</v>
      </c>
      <c r="N198" s="397">
        <v>44819</v>
      </c>
      <c r="O198" s="397">
        <v>45138</v>
      </c>
      <c r="P198" s="452">
        <f t="shared" ref="P198:P261" ca="1" si="9">IF(AB198&gt;0,"CERRADA",TODAY()-O198)</f>
        <v>274</v>
      </c>
      <c r="Q198" s="322" t="str">
        <f t="shared" ref="Q198:Q261" ca="1" si="10">IF(AB198&lt;&gt;"","CERRADA",IF(AB198="",(IF(TODAY()-O198&lt;0,"A TIEMPO",IF(O198-TODAY()&lt;0,"VENCIDA")))))</f>
        <v>VENCIDA</v>
      </c>
      <c r="R198" s="179" t="s">
        <v>565</v>
      </c>
      <c r="S198" s="179" t="s">
        <v>42</v>
      </c>
      <c r="T198" s="392">
        <v>1</v>
      </c>
      <c r="U198" s="180">
        <v>45000</v>
      </c>
      <c r="V198" s="179" t="s">
        <v>1040</v>
      </c>
      <c r="W198" s="175" t="s">
        <v>114</v>
      </c>
      <c r="X198" s="281"/>
      <c r="Y198" s="391"/>
      <c r="Z198" s="179"/>
      <c r="AA198" s="175" t="s">
        <v>44</v>
      </c>
      <c r="AB198" s="180"/>
      <c r="AC198" s="447" t="s">
        <v>1448</v>
      </c>
      <c r="AD198" s="453">
        <f t="shared" ref="AD198:AD261" si="11">ROW(Z193)</f>
        <v>193</v>
      </c>
      <c r="AE198" s="196"/>
      <c r="AF198" s="196"/>
      <c r="AG198" s="196"/>
      <c r="AH198" s="196"/>
      <c r="AI198" s="196"/>
      <c r="AJ198" s="196"/>
      <c r="AK198" s="196"/>
      <c r="AL198" s="196"/>
      <c r="AM198" s="196"/>
      <c r="AN198" s="196"/>
      <c r="AO198" s="196"/>
      <c r="AP198" s="196"/>
      <c r="AQ198" s="196"/>
      <c r="AR198" s="196"/>
      <c r="AS198" s="196"/>
      <c r="AT198" s="196"/>
      <c r="AU198" s="196"/>
      <c r="AV198" s="196"/>
      <c r="AW198" s="196"/>
      <c r="AX198" s="196"/>
      <c r="AY198" s="196"/>
      <c r="AZ198" s="196"/>
      <c r="BA198" s="196"/>
      <c r="BB198" s="196"/>
      <c r="BC198" s="196"/>
      <c r="BD198" s="196"/>
      <c r="BE198" s="196"/>
      <c r="BF198" s="196"/>
      <c r="BG198" s="196"/>
      <c r="BH198" s="196"/>
      <c r="BI198" s="196"/>
      <c r="BJ198" s="196"/>
      <c r="BK198" s="196"/>
      <c r="BL198" s="196"/>
      <c r="BM198" s="196"/>
      <c r="BN198" s="196"/>
      <c r="BO198" s="196"/>
      <c r="BP198" s="196"/>
      <c r="BQ198" s="196"/>
      <c r="BR198" s="196"/>
      <c r="BS198" s="196"/>
      <c r="BT198" s="196"/>
      <c r="BU198" s="196"/>
      <c r="BV198" s="196"/>
      <c r="BW198" s="196"/>
      <c r="BX198" s="196"/>
      <c r="BY198" s="196"/>
      <c r="BZ198" s="196"/>
      <c r="CA198" s="196"/>
      <c r="CB198" s="196"/>
      <c r="CC198" s="196"/>
      <c r="CD198" s="196"/>
      <c r="CE198" s="196"/>
      <c r="CF198" s="196"/>
      <c r="CG198" s="196"/>
      <c r="CH198" s="196"/>
      <c r="CI198" s="196"/>
      <c r="CJ198" s="196"/>
      <c r="CK198" s="196"/>
      <c r="CL198" s="196"/>
      <c r="CM198" s="196"/>
      <c r="CN198" s="196"/>
      <c r="CO198" s="196"/>
      <c r="CP198" s="196"/>
      <c r="CQ198" s="196"/>
      <c r="CR198" s="196"/>
      <c r="CS198" s="196"/>
      <c r="CT198" s="196"/>
      <c r="CU198" s="196"/>
      <c r="CV198" s="196"/>
      <c r="CW198" s="196"/>
      <c r="CX198" s="196"/>
      <c r="CY198" s="196"/>
      <c r="CZ198" s="196"/>
      <c r="DA198" s="196"/>
      <c r="DB198" s="196"/>
      <c r="DC198" s="196"/>
      <c r="DD198" s="196"/>
      <c r="DE198" s="196"/>
      <c r="DF198" s="196"/>
      <c r="DG198" s="196"/>
      <c r="DH198" s="196"/>
      <c r="DI198" s="196"/>
      <c r="DJ198" s="196"/>
      <c r="DK198" s="196"/>
      <c r="DL198" s="196"/>
      <c r="DM198" s="196"/>
      <c r="DN198" s="196"/>
      <c r="DO198" s="196"/>
      <c r="DP198" s="196"/>
      <c r="DQ198" s="196"/>
      <c r="DR198" s="196"/>
      <c r="DS198" s="196"/>
      <c r="DT198" s="196"/>
      <c r="DU198" s="196"/>
      <c r="DV198" s="196"/>
      <c r="DW198" s="196"/>
      <c r="DX198" s="196"/>
      <c r="DY198" s="196"/>
      <c r="DZ198" s="196"/>
      <c r="EA198" s="196"/>
      <c r="EB198" s="196"/>
      <c r="EC198" s="196"/>
      <c r="ED198" s="196"/>
      <c r="EE198" s="196"/>
      <c r="EF198" s="196"/>
      <c r="EG198" s="196"/>
      <c r="EH198" s="196"/>
      <c r="EI198" s="196"/>
      <c r="EJ198" s="196"/>
      <c r="EK198" s="196"/>
      <c r="EL198" s="196"/>
      <c r="EM198" s="196"/>
      <c r="EN198" s="196"/>
      <c r="EO198" s="196"/>
      <c r="EP198" s="196"/>
      <c r="EQ198" s="196"/>
      <c r="ER198" s="196"/>
      <c r="ES198" s="196"/>
      <c r="ET198" s="196"/>
      <c r="EU198" s="196"/>
      <c r="EV198" s="196"/>
      <c r="EW198" s="196"/>
      <c r="EX198" s="196"/>
      <c r="EY198" s="196"/>
      <c r="EZ198" s="196"/>
      <c r="FA198" s="196"/>
      <c r="FB198" s="196"/>
      <c r="FC198" s="196"/>
      <c r="FD198" s="196"/>
      <c r="FE198" s="196"/>
      <c r="FF198" s="196"/>
      <c r="FG198" s="196"/>
      <c r="FH198" s="196"/>
      <c r="FI198" s="196"/>
      <c r="FJ198" s="196"/>
      <c r="FK198" s="196"/>
      <c r="FL198" s="196"/>
      <c r="FM198" s="196"/>
      <c r="FN198" s="196"/>
      <c r="FO198" s="196"/>
      <c r="FP198" s="196"/>
      <c r="FQ198" s="196"/>
      <c r="FR198" s="196"/>
      <c r="FS198" s="196"/>
      <c r="FT198" s="196"/>
      <c r="FU198" s="196"/>
      <c r="FV198" s="196"/>
      <c r="FW198" s="196"/>
      <c r="FX198" s="196"/>
      <c r="FY198" s="196"/>
      <c r="FZ198" s="196"/>
      <c r="GA198" s="196"/>
      <c r="GB198" s="196"/>
      <c r="GC198" s="196"/>
    </row>
    <row r="199" spans="1:185" s="197" customFormat="1" ht="178.5" customHeight="1" x14ac:dyDescent="0.25">
      <c r="A199" s="429" t="s">
        <v>412</v>
      </c>
      <c r="B199" s="434">
        <v>932</v>
      </c>
      <c r="C199" s="397">
        <v>44536</v>
      </c>
      <c r="D199" s="400" t="s">
        <v>33</v>
      </c>
      <c r="E199" s="179" t="s">
        <v>566</v>
      </c>
      <c r="F199" s="179">
        <v>0</v>
      </c>
      <c r="G199" s="175" t="s">
        <v>55</v>
      </c>
      <c r="H199" s="395" t="s">
        <v>1107</v>
      </c>
      <c r="I199" s="179" t="s">
        <v>280</v>
      </c>
      <c r="J199" s="179" t="s">
        <v>416</v>
      </c>
      <c r="K199" s="179"/>
      <c r="L199" s="179" t="s">
        <v>48</v>
      </c>
      <c r="M199" s="179" t="s">
        <v>567</v>
      </c>
      <c r="N199" s="397">
        <v>44819</v>
      </c>
      <c r="O199" s="397">
        <v>45138</v>
      </c>
      <c r="P199" s="452">
        <f t="shared" ca="1" si="9"/>
        <v>274</v>
      </c>
      <c r="Q199" s="322" t="str">
        <f t="shared" ca="1" si="10"/>
        <v>VENCIDA</v>
      </c>
      <c r="R199" s="179" t="s">
        <v>568</v>
      </c>
      <c r="S199" s="179" t="s">
        <v>42</v>
      </c>
      <c r="T199" s="392">
        <v>1</v>
      </c>
      <c r="U199" s="180">
        <v>45000</v>
      </c>
      <c r="V199" s="179" t="s">
        <v>1040</v>
      </c>
      <c r="W199" s="175" t="s">
        <v>114</v>
      </c>
      <c r="X199" s="281"/>
      <c r="Y199" s="391"/>
      <c r="Z199" s="179"/>
      <c r="AA199" s="175" t="s">
        <v>44</v>
      </c>
      <c r="AB199" s="180"/>
      <c r="AC199" s="181" t="s">
        <v>1421</v>
      </c>
      <c r="AD199" s="453">
        <f t="shared" si="11"/>
        <v>194</v>
      </c>
      <c r="AE199" s="196"/>
      <c r="AF199" s="196"/>
      <c r="AG199" s="196"/>
      <c r="AH199" s="196"/>
      <c r="AI199" s="196"/>
      <c r="AJ199" s="196"/>
      <c r="AK199" s="196"/>
      <c r="AL199" s="196"/>
      <c r="AM199" s="196"/>
      <c r="AN199" s="196"/>
      <c r="AO199" s="196"/>
      <c r="AP199" s="196"/>
      <c r="AQ199" s="196"/>
      <c r="AR199" s="196"/>
      <c r="AS199" s="196"/>
      <c r="AT199" s="196"/>
      <c r="AU199" s="196"/>
      <c r="AV199" s="196"/>
      <c r="AW199" s="196"/>
      <c r="AX199" s="196"/>
      <c r="AY199" s="196"/>
      <c r="AZ199" s="196"/>
      <c r="BA199" s="196"/>
      <c r="BB199" s="196"/>
      <c r="BC199" s="196"/>
      <c r="BD199" s="196"/>
      <c r="BE199" s="196"/>
      <c r="BF199" s="196"/>
      <c r="BG199" s="196"/>
      <c r="BH199" s="196"/>
      <c r="BI199" s="196"/>
      <c r="BJ199" s="196"/>
      <c r="BK199" s="196"/>
      <c r="BL199" s="196"/>
      <c r="BM199" s="196"/>
      <c r="BN199" s="196"/>
      <c r="BO199" s="196"/>
      <c r="BP199" s="196"/>
      <c r="BQ199" s="196"/>
      <c r="BR199" s="196"/>
      <c r="BS199" s="196"/>
      <c r="BT199" s="196"/>
      <c r="BU199" s="196"/>
      <c r="BV199" s="196"/>
      <c r="BW199" s="196"/>
      <c r="BX199" s="196"/>
      <c r="BY199" s="196"/>
      <c r="BZ199" s="196"/>
      <c r="CA199" s="196"/>
      <c r="CB199" s="196"/>
      <c r="CC199" s="196"/>
      <c r="CD199" s="196"/>
      <c r="CE199" s="196"/>
      <c r="CF199" s="196"/>
      <c r="CG199" s="196"/>
      <c r="CH199" s="196"/>
      <c r="CI199" s="196"/>
      <c r="CJ199" s="196"/>
      <c r="CK199" s="196"/>
      <c r="CL199" s="196"/>
      <c r="CM199" s="196"/>
      <c r="CN199" s="196"/>
      <c r="CO199" s="196"/>
      <c r="CP199" s="196"/>
      <c r="CQ199" s="196"/>
      <c r="CR199" s="196"/>
      <c r="CS199" s="196"/>
      <c r="CT199" s="196"/>
      <c r="CU199" s="196"/>
      <c r="CV199" s="196"/>
      <c r="CW199" s="196"/>
      <c r="CX199" s="196"/>
      <c r="CY199" s="196"/>
      <c r="CZ199" s="196"/>
      <c r="DA199" s="196"/>
      <c r="DB199" s="196"/>
      <c r="DC199" s="196"/>
      <c r="DD199" s="196"/>
      <c r="DE199" s="196"/>
      <c r="DF199" s="196"/>
      <c r="DG199" s="196"/>
      <c r="DH199" s="196"/>
      <c r="DI199" s="196"/>
      <c r="DJ199" s="196"/>
      <c r="DK199" s="196"/>
      <c r="DL199" s="196"/>
      <c r="DM199" s="196"/>
      <c r="DN199" s="196"/>
      <c r="DO199" s="196"/>
      <c r="DP199" s="196"/>
      <c r="DQ199" s="196"/>
      <c r="DR199" s="196"/>
      <c r="DS199" s="196"/>
      <c r="DT199" s="196"/>
      <c r="DU199" s="196"/>
      <c r="DV199" s="196"/>
      <c r="DW199" s="196"/>
      <c r="DX199" s="196"/>
      <c r="DY199" s="196"/>
      <c r="DZ199" s="196"/>
      <c r="EA199" s="196"/>
      <c r="EB199" s="196"/>
      <c r="EC199" s="196"/>
      <c r="ED199" s="196"/>
      <c r="EE199" s="196"/>
      <c r="EF199" s="196"/>
      <c r="EG199" s="196"/>
      <c r="EH199" s="196"/>
      <c r="EI199" s="196"/>
      <c r="EJ199" s="196"/>
      <c r="EK199" s="196"/>
      <c r="EL199" s="196"/>
      <c r="EM199" s="196"/>
      <c r="EN199" s="196"/>
      <c r="EO199" s="196"/>
      <c r="EP199" s="196"/>
      <c r="EQ199" s="196"/>
      <c r="ER199" s="196"/>
      <c r="ES199" s="196"/>
      <c r="ET199" s="196"/>
      <c r="EU199" s="196"/>
      <c r="EV199" s="196"/>
      <c r="EW199" s="196"/>
      <c r="EX199" s="196"/>
      <c r="EY199" s="196"/>
      <c r="EZ199" s="196"/>
      <c r="FA199" s="196"/>
      <c r="FB199" s="196"/>
      <c r="FC199" s="196"/>
      <c r="FD199" s="196"/>
      <c r="FE199" s="196"/>
      <c r="FF199" s="196"/>
      <c r="FG199" s="196"/>
      <c r="FH199" s="196"/>
      <c r="FI199" s="196"/>
      <c r="FJ199" s="196"/>
      <c r="FK199" s="196"/>
      <c r="FL199" s="196"/>
      <c r="FM199" s="196"/>
      <c r="FN199" s="196"/>
      <c r="FO199" s="196"/>
      <c r="FP199" s="196"/>
      <c r="FQ199" s="196"/>
      <c r="FR199" s="196"/>
      <c r="FS199" s="196"/>
      <c r="FT199" s="196"/>
      <c r="FU199" s="196"/>
      <c r="FV199" s="196"/>
      <c r="FW199" s="196"/>
      <c r="FX199" s="196"/>
      <c r="FY199" s="196"/>
      <c r="FZ199" s="196"/>
      <c r="GA199" s="196"/>
      <c r="GB199" s="196"/>
      <c r="GC199" s="196"/>
    </row>
    <row r="200" spans="1:185" s="197" customFormat="1" ht="178.5" customHeight="1" x14ac:dyDescent="0.25">
      <c r="A200" s="429" t="s">
        <v>412</v>
      </c>
      <c r="B200" s="434"/>
      <c r="C200" s="397">
        <v>44536</v>
      </c>
      <c r="D200" s="400" t="s">
        <v>33</v>
      </c>
      <c r="E200" s="179" t="s">
        <v>569</v>
      </c>
      <c r="F200" s="179"/>
      <c r="G200" s="175" t="s">
        <v>55</v>
      </c>
      <c r="H200" s="395" t="s">
        <v>1107</v>
      </c>
      <c r="I200" s="179" t="s">
        <v>280</v>
      </c>
      <c r="J200" s="179" t="s">
        <v>416</v>
      </c>
      <c r="K200" s="179"/>
      <c r="L200" s="175" t="s">
        <v>39</v>
      </c>
      <c r="M200" s="179" t="s">
        <v>570</v>
      </c>
      <c r="N200" s="397">
        <v>44819</v>
      </c>
      <c r="O200" s="397">
        <v>45077</v>
      </c>
      <c r="P200" s="452">
        <f t="shared" ca="1" si="9"/>
        <v>335</v>
      </c>
      <c r="Q200" s="322" t="str">
        <f t="shared" ca="1" si="10"/>
        <v>VENCIDA</v>
      </c>
      <c r="R200" s="179" t="s">
        <v>571</v>
      </c>
      <c r="S200" s="179" t="s">
        <v>42</v>
      </c>
      <c r="T200" s="392">
        <v>1</v>
      </c>
      <c r="U200" s="180">
        <v>45000</v>
      </c>
      <c r="V200" s="179" t="s">
        <v>1040</v>
      </c>
      <c r="W200" s="175" t="s">
        <v>114</v>
      </c>
      <c r="X200" s="281"/>
      <c r="Y200" s="391"/>
      <c r="Z200" s="179"/>
      <c r="AA200" s="175" t="s">
        <v>44</v>
      </c>
      <c r="AB200" s="180"/>
      <c r="AC200" s="181" t="s">
        <v>1449</v>
      </c>
      <c r="AD200" s="453">
        <f t="shared" si="11"/>
        <v>195</v>
      </c>
      <c r="AE200" s="196"/>
      <c r="AF200" s="196"/>
      <c r="AG200" s="196"/>
      <c r="AH200" s="196"/>
      <c r="AI200" s="196"/>
      <c r="AJ200" s="196"/>
      <c r="AK200" s="196"/>
      <c r="AL200" s="196"/>
      <c r="AM200" s="196"/>
      <c r="AN200" s="196"/>
      <c r="AO200" s="196"/>
      <c r="AP200" s="196"/>
      <c r="AQ200" s="196"/>
      <c r="AR200" s="196"/>
      <c r="AS200" s="196"/>
      <c r="AT200" s="196"/>
      <c r="AU200" s="196"/>
      <c r="AV200" s="196"/>
      <c r="AW200" s="196"/>
      <c r="AX200" s="196"/>
      <c r="AY200" s="196"/>
      <c r="AZ200" s="196"/>
      <c r="BA200" s="196"/>
      <c r="BB200" s="196"/>
      <c r="BC200" s="196"/>
      <c r="BD200" s="196"/>
      <c r="BE200" s="196"/>
      <c r="BF200" s="196"/>
      <c r="BG200" s="196"/>
      <c r="BH200" s="196"/>
      <c r="BI200" s="196"/>
      <c r="BJ200" s="196"/>
      <c r="BK200" s="196"/>
      <c r="BL200" s="196"/>
      <c r="BM200" s="196"/>
      <c r="BN200" s="196"/>
      <c r="BO200" s="196"/>
      <c r="BP200" s="196"/>
      <c r="BQ200" s="196"/>
      <c r="BR200" s="196"/>
      <c r="BS200" s="196"/>
      <c r="BT200" s="196"/>
      <c r="BU200" s="196"/>
      <c r="BV200" s="196"/>
      <c r="BW200" s="196"/>
      <c r="BX200" s="196"/>
      <c r="BY200" s="196"/>
      <c r="BZ200" s="196"/>
      <c r="CA200" s="196"/>
      <c r="CB200" s="196"/>
      <c r="CC200" s="196"/>
      <c r="CD200" s="196"/>
      <c r="CE200" s="196"/>
      <c r="CF200" s="196"/>
      <c r="CG200" s="196"/>
      <c r="CH200" s="196"/>
      <c r="CI200" s="196"/>
      <c r="CJ200" s="196"/>
      <c r="CK200" s="196"/>
      <c r="CL200" s="196"/>
      <c r="CM200" s="196"/>
      <c r="CN200" s="196"/>
      <c r="CO200" s="196"/>
      <c r="CP200" s="196"/>
      <c r="CQ200" s="196"/>
      <c r="CR200" s="196"/>
      <c r="CS200" s="196"/>
      <c r="CT200" s="196"/>
      <c r="CU200" s="196"/>
      <c r="CV200" s="196"/>
      <c r="CW200" s="196"/>
      <c r="CX200" s="196"/>
      <c r="CY200" s="196"/>
      <c r="CZ200" s="196"/>
      <c r="DA200" s="196"/>
      <c r="DB200" s="196"/>
      <c r="DC200" s="196"/>
      <c r="DD200" s="196"/>
      <c r="DE200" s="196"/>
      <c r="DF200" s="196"/>
      <c r="DG200" s="196"/>
      <c r="DH200" s="196"/>
      <c r="DI200" s="196"/>
      <c r="DJ200" s="196"/>
      <c r="DK200" s="196"/>
      <c r="DL200" s="196"/>
      <c r="DM200" s="196"/>
      <c r="DN200" s="196"/>
      <c r="DO200" s="196"/>
      <c r="DP200" s="196"/>
      <c r="DQ200" s="196"/>
      <c r="DR200" s="196"/>
      <c r="DS200" s="196"/>
      <c r="DT200" s="196"/>
      <c r="DU200" s="196"/>
      <c r="DV200" s="196"/>
      <c r="DW200" s="196"/>
      <c r="DX200" s="196"/>
      <c r="DY200" s="196"/>
      <c r="DZ200" s="196"/>
      <c r="EA200" s="196"/>
      <c r="EB200" s="196"/>
      <c r="EC200" s="196"/>
      <c r="ED200" s="196"/>
      <c r="EE200" s="196"/>
      <c r="EF200" s="196"/>
      <c r="EG200" s="196"/>
      <c r="EH200" s="196"/>
      <c r="EI200" s="196"/>
      <c r="EJ200" s="196"/>
      <c r="EK200" s="196"/>
      <c r="EL200" s="196"/>
      <c r="EM200" s="196"/>
      <c r="EN200" s="196"/>
      <c r="EO200" s="196"/>
      <c r="EP200" s="196"/>
      <c r="EQ200" s="196"/>
      <c r="ER200" s="196"/>
      <c r="ES200" s="196"/>
      <c r="ET200" s="196"/>
      <c r="EU200" s="196"/>
      <c r="EV200" s="196"/>
      <c r="EW200" s="196"/>
      <c r="EX200" s="196"/>
      <c r="EY200" s="196"/>
      <c r="EZ200" s="196"/>
      <c r="FA200" s="196"/>
      <c r="FB200" s="196"/>
      <c r="FC200" s="196"/>
      <c r="FD200" s="196"/>
      <c r="FE200" s="196"/>
      <c r="FF200" s="196"/>
      <c r="FG200" s="196"/>
      <c r="FH200" s="196"/>
      <c r="FI200" s="196"/>
      <c r="FJ200" s="196"/>
      <c r="FK200" s="196"/>
      <c r="FL200" s="196"/>
      <c r="FM200" s="196"/>
      <c r="FN200" s="196"/>
      <c r="FO200" s="196"/>
      <c r="FP200" s="196"/>
      <c r="FQ200" s="196"/>
      <c r="FR200" s="196"/>
      <c r="FS200" s="196"/>
      <c r="FT200" s="196"/>
      <c r="FU200" s="196"/>
      <c r="FV200" s="196"/>
      <c r="FW200" s="196"/>
      <c r="FX200" s="196"/>
      <c r="FY200" s="196"/>
      <c r="FZ200" s="196"/>
      <c r="GA200" s="196"/>
      <c r="GB200" s="196"/>
      <c r="GC200" s="196"/>
    </row>
    <row r="201" spans="1:185" s="197" customFormat="1" ht="178.5" customHeight="1" x14ac:dyDescent="0.25">
      <c r="A201" s="429" t="s">
        <v>412</v>
      </c>
      <c r="B201" s="434">
        <v>934</v>
      </c>
      <c r="C201" s="397">
        <v>44536</v>
      </c>
      <c r="D201" s="400" t="s">
        <v>33</v>
      </c>
      <c r="E201" s="179" t="s">
        <v>572</v>
      </c>
      <c r="F201" s="179">
        <v>0</v>
      </c>
      <c r="G201" s="175" t="s">
        <v>55</v>
      </c>
      <c r="H201" s="395" t="s">
        <v>1107</v>
      </c>
      <c r="I201" s="179" t="s">
        <v>280</v>
      </c>
      <c r="J201" s="179" t="s">
        <v>416</v>
      </c>
      <c r="K201" s="179"/>
      <c r="L201" s="179" t="s">
        <v>48</v>
      </c>
      <c r="M201" s="179" t="s">
        <v>573</v>
      </c>
      <c r="N201" s="397">
        <v>44819</v>
      </c>
      <c r="O201" s="397">
        <v>45138</v>
      </c>
      <c r="P201" s="452" t="str">
        <f t="shared" ca="1" si="9"/>
        <v>CERRADA</v>
      </c>
      <c r="Q201" s="322" t="str">
        <f t="shared" ca="1" si="10"/>
        <v>CERRADA</v>
      </c>
      <c r="R201" s="179" t="s">
        <v>574</v>
      </c>
      <c r="S201" s="179" t="s">
        <v>42</v>
      </c>
      <c r="T201" s="392">
        <v>2</v>
      </c>
      <c r="U201" s="180">
        <v>45000</v>
      </c>
      <c r="V201" s="179" t="s">
        <v>1041</v>
      </c>
      <c r="W201" s="175" t="s">
        <v>114</v>
      </c>
      <c r="X201" s="281"/>
      <c r="Y201" s="391"/>
      <c r="Z201" s="179"/>
      <c r="AA201" s="175" t="s">
        <v>1376</v>
      </c>
      <c r="AB201" s="180">
        <v>45156</v>
      </c>
      <c r="AC201" s="447" t="s">
        <v>1358</v>
      </c>
      <c r="AD201" s="453">
        <f t="shared" si="11"/>
        <v>196</v>
      </c>
      <c r="AE201" s="196"/>
      <c r="AF201" s="196"/>
      <c r="AG201" s="196"/>
      <c r="AH201" s="196"/>
      <c r="AI201" s="196"/>
      <c r="AJ201" s="196"/>
      <c r="AK201" s="196"/>
      <c r="AL201" s="196"/>
      <c r="AM201" s="196"/>
      <c r="AN201" s="196"/>
      <c r="AO201" s="196"/>
      <c r="AP201" s="196"/>
      <c r="AQ201" s="196"/>
      <c r="AR201" s="196"/>
      <c r="AS201" s="196"/>
      <c r="AT201" s="196"/>
      <c r="AU201" s="196"/>
      <c r="AV201" s="196"/>
      <c r="AW201" s="196"/>
      <c r="AX201" s="196"/>
      <c r="AY201" s="196"/>
      <c r="AZ201" s="196"/>
      <c r="BA201" s="196"/>
      <c r="BB201" s="196"/>
      <c r="BC201" s="196"/>
      <c r="BD201" s="196"/>
      <c r="BE201" s="196"/>
      <c r="BF201" s="196"/>
      <c r="BG201" s="196"/>
      <c r="BH201" s="196"/>
      <c r="BI201" s="196"/>
      <c r="BJ201" s="196"/>
      <c r="BK201" s="196"/>
      <c r="BL201" s="196"/>
      <c r="BM201" s="196"/>
      <c r="BN201" s="196"/>
      <c r="BO201" s="196"/>
      <c r="BP201" s="196"/>
      <c r="BQ201" s="196"/>
      <c r="BR201" s="196"/>
      <c r="BS201" s="196"/>
      <c r="BT201" s="196"/>
      <c r="BU201" s="196"/>
      <c r="BV201" s="196"/>
      <c r="BW201" s="196"/>
      <c r="BX201" s="196"/>
      <c r="BY201" s="196"/>
      <c r="BZ201" s="196"/>
      <c r="CA201" s="196"/>
      <c r="CB201" s="196"/>
      <c r="CC201" s="196"/>
      <c r="CD201" s="196"/>
      <c r="CE201" s="196"/>
      <c r="CF201" s="196"/>
      <c r="CG201" s="196"/>
      <c r="CH201" s="196"/>
      <c r="CI201" s="196"/>
      <c r="CJ201" s="196"/>
      <c r="CK201" s="196"/>
      <c r="CL201" s="196"/>
      <c r="CM201" s="196"/>
      <c r="CN201" s="196"/>
      <c r="CO201" s="196"/>
      <c r="CP201" s="196"/>
      <c r="CQ201" s="196"/>
      <c r="CR201" s="196"/>
      <c r="CS201" s="196"/>
      <c r="CT201" s="196"/>
      <c r="CU201" s="196"/>
      <c r="CV201" s="196"/>
      <c r="CW201" s="196"/>
      <c r="CX201" s="196"/>
      <c r="CY201" s="196"/>
      <c r="CZ201" s="196"/>
      <c r="DA201" s="196"/>
      <c r="DB201" s="196"/>
      <c r="DC201" s="196"/>
      <c r="DD201" s="196"/>
      <c r="DE201" s="196"/>
      <c r="DF201" s="196"/>
      <c r="DG201" s="196"/>
      <c r="DH201" s="196"/>
      <c r="DI201" s="196"/>
      <c r="DJ201" s="196"/>
      <c r="DK201" s="196"/>
      <c r="DL201" s="196"/>
      <c r="DM201" s="196"/>
      <c r="DN201" s="196"/>
      <c r="DO201" s="196"/>
      <c r="DP201" s="196"/>
      <c r="DQ201" s="196"/>
      <c r="DR201" s="196"/>
      <c r="DS201" s="196"/>
      <c r="DT201" s="196"/>
      <c r="DU201" s="196"/>
      <c r="DV201" s="196"/>
      <c r="DW201" s="196"/>
      <c r="DX201" s="196"/>
      <c r="DY201" s="196"/>
      <c r="DZ201" s="196"/>
      <c r="EA201" s="196"/>
      <c r="EB201" s="196"/>
      <c r="EC201" s="196"/>
      <c r="ED201" s="196"/>
      <c r="EE201" s="196"/>
      <c r="EF201" s="196"/>
      <c r="EG201" s="196"/>
      <c r="EH201" s="196"/>
      <c r="EI201" s="196"/>
      <c r="EJ201" s="196"/>
      <c r="EK201" s="196"/>
      <c r="EL201" s="196"/>
      <c r="EM201" s="196"/>
      <c r="EN201" s="196"/>
      <c r="EO201" s="196"/>
      <c r="EP201" s="196"/>
      <c r="EQ201" s="196"/>
      <c r="ER201" s="196"/>
      <c r="ES201" s="196"/>
      <c r="ET201" s="196"/>
      <c r="EU201" s="196"/>
      <c r="EV201" s="196"/>
      <c r="EW201" s="196"/>
      <c r="EX201" s="196"/>
      <c r="EY201" s="196"/>
      <c r="EZ201" s="196"/>
      <c r="FA201" s="196"/>
      <c r="FB201" s="196"/>
      <c r="FC201" s="196"/>
      <c r="FD201" s="196"/>
      <c r="FE201" s="196"/>
      <c r="FF201" s="196"/>
      <c r="FG201" s="196"/>
      <c r="FH201" s="196"/>
      <c r="FI201" s="196"/>
      <c r="FJ201" s="196"/>
      <c r="FK201" s="196"/>
      <c r="FL201" s="196"/>
      <c r="FM201" s="196"/>
      <c r="FN201" s="196"/>
      <c r="FO201" s="196"/>
      <c r="FP201" s="196"/>
      <c r="FQ201" s="196"/>
      <c r="FR201" s="196"/>
      <c r="FS201" s="196"/>
      <c r="FT201" s="196"/>
      <c r="FU201" s="196"/>
      <c r="FV201" s="196"/>
      <c r="FW201" s="196"/>
      <c r="FX201" s="196"/>
      <c r="FY201" s="196"/>
      <c r="FZ201" s="196"/>
      <c r="GA201" s="196"/>
      <c r="GB201" s="196"/>
      <c r="GC201" s="196"/>
    </row>
    <row r="202" spans="1:185" s="197" customFormat="1" ht="178.5" customHeight="1" x14ac:dyDescent="0.25">
      <c r="A202" s="429" t="s">
        <v>412</v>
      </c>
      <c r="B202" s="434">
        <v>935</v>
      </c>
      <c r="C202" s="397">
        <v>44536</v>
      </c>
      <c r="D202" s="400" t="s">
        <v>106</v>
      </c>
      <c r="E202" s="179" t="s">
        <v>575</v>
      </c>
      <c r="F202" s="179">
        <v>0</v>
      </c>
      <c r="G202" s="175" t="s">
        <v>55</v>
      </c>
      <c r="H202" s="395" t="s">
        <v>1107</v>
      </c>
      <c r="I202" s="179" t="s">
        <v>280</v>
      </c>
      <c r="J202" s="179"/>
      <c r="K202" s="179"/>
      <c r="L202" s="175" t="s">
        <v>109</v>
      </c>
      <c r="M202" s="179" t="s">
        <v>576</v>
      </c>
      <c r="N202" s="397">
        <v>44819</v>
      </c>
      <c r="O202" s="397">
        <v>45138</v>
      </c>
      <c r="P202" s="452">
        <f t="shared" ca="1" si="9"/>
        <v>274</v>
      </c>
      <c r="Q202" s="322" t="str">
        <f t="shared" ca="1" si="10"/>
        <v>VENCIDA</v>
      </c>
      <c r="R202" s="179" t="s">
        <v>577</v>
      </c>
      <c r="S202" s="179" t="s">
        <v>42</v>
      </c>
      <c r="T202" s="392">
        <v>1</v>
      </c>
      <c r="U202" s="180">
        <v>45000</v>
      </c>
      <c r="V202" s="179" t="s">
        <v>1040</v>
      </c>
      <c r="W202" s="175" t="s">
        <v>114</v>
      </c>
      <c r="X202" s="281"/>
      <c r="Y202" s="391"/>
      <c r="Z202" s="179"/>
      <c r="AA202" s="175" t="s">
        <v>44</v>
      </c>
      <c r="AB202" s="180"/>
      <c r="AC202" s="447" t="s">
        <v>1422</v>
      </c>
      <c r="AD202" s="453">
        <f t="shared" si="11"/>
        <v>197</v>
      </c>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196"/>
      <c r="AZ202" s="196"/>
      <c r="BA202" s="196"/>
      <c r="BB202" s="196"/>
      <c r="BC202" s="196"/>
      <c r="BD202" s="196"/>
      <c r="BE202" s="196"/>
      <c r="BF202" s="196"/>
      <c r="BG202" s="196"/>
      <c r="BH202" s="196"/>
      <c r="BI202" s="196"/>
      <c r="BJ202" s="196"/>
      <c r="BK202" s="196"/>
      <c r="BL202" s="196"/>
      <c r="BM202" s="196"/>
      <c r="BN202" s="196"/>
      <c r="BO202" s="196"/>
      <c r="BP202" s="196"/>
      <c r="BQ202" s="196"/>
      <c r="BR202" s="196"/>
      <c r="BS202" s="196"/>
      <c r="BT202" s="196"/>
      <c r="BU202" s="196"/>
      <c r="BV202" s="196"/>
      <c r="BW202" s="196"/>
      <c r="BX202" s="196"/>
      <c r="BY202" s="196"/>
      <c r="BZ202" s="196"/>
      <c r="CA202" s="196"/>
      <c r="CB202" s="196"/>
      <c r="CC202" s="196"/>
      <c r="CD202" s="196"/>
      <c r="CE202" s="196"/>
      <c r="CF202" s="196"/>
      <c r="CG202" s="196"/>
      <c r="CH202" s="196"/>
      <c r="CI202" s="196"/>
      <c r="CJ202" s="196"/>
      <c r="CK202" s="196"/>
      <c r="CL202" s="196"/>
      <c r="CM202" s="196"/>
      <c r="CN202" s="196"/>
      <c r="CO202" s="196"/>
      <c r="CP202" s="196"/>
      <c r="CQ202" s="196"/>
      <c r="CR202" s="196"/>
      <c r="CS202" s="196"/>
      <c r="CT202" s="196"/>
      <c r="CU202" s="196"/>
      <c r="CV202" s="196"/>
      <c r="CW202" s="196"/>
      <c r="CX202" s="196"/>
      <c r="CY202" s="196"/>
      <c r="CZ202" s="196"/>
      <c r="DA202" s="196"/>
      <c r="DB202" s="196"/>
      <c r="DC202" s="196"/>
      <c r="DD202" s="196"/>
      <c r="DE202" s="196"/>
      <c r="DF202" s="196"/>
      <c r="DG202" s="196"/>
      <c r="DH202" s="196"/>
      <c r="DI202" s="196"/>
      <c r="DJ202" s="196"/>
      <c r="DK202" s="196"/>
      <c r="DL202" s="196"/>
      <c r="DM202" s="196"/>
      <c r="DN202" s="196"/>
      <c r="DO202" s="196"/>
      <c r="DP202" s="196"/>
      <c r="DQ202" s="196"/>
      <c r="DR202" s="196"/>
      <c r="DS202" s="196"/>
      <c r="DT202" s="196"/>
      <c r="DU202" s="196"/>
      <c r="DV202" s="196"/>
      <c r="DW202" s="196"/>
      <c r="DX202" s="196"/>
      <c r="DY202" s="196"/>
      <c r="DZ202" s="196"/>
      <c r="EA202" s="196"/>
      <c r="EB202" s="196"/>
      <c r="EC202" s="196"/>
      <c r="ED202" s="196"/>
      <c r="EE202" s="196"/>
      <c r="EF202" s="196"/>
      <c r="EG202" s="196"/>
      <c r="EH202" s="196"/>
      <c r="EI202" s="196"/>
      <c r="EJ202" s="196"/>
      <c r="EK202" s="196"/>
      <c r="EL202" s="196"/>
      <c r="EM202" s="196"/>
      <c r="EN202" s="196"/>
      <c r="EO202" s="196"/>
      <c r="EP202" s="196"/>
      <c r="EQ202" s="196"/>
      <c r="ER202" s="196"/>
      <c r="ES202" s="196"/>
      <c r="ET202" s="196"/>
      <c r="EU202" s="196"/>
      <c r="EV202" s="196"/>
      <c r="EW202" s="196"/>
      <c r="EX202" s="196"/>
      <c r="EY202" s="196"/>
      <c r="EZ202" s="196"/>
      <c r="FA202" s="196"/>
      <c r="FB202" s="196"/>
      <c r="FC202" s="196"/>
      <c r="FD202" s="196"/>
      <c r="FE202" s="196"/>
      <c r="FF202" s="196"/>
      <c r="FG202" s="196"/>
      <c r="FH202" s="196"/>
      <c r="FI202" s="196"/>
      <c r="FJ202" s="196"/>
      <c r="FK202" s="196"/>
      <c r="FL202" s="196"/>
      <c r="FM202" s="196"/>
      <c r="FN202" s="196"/>
      <c r="FO202" s="196"/>
      <c r="FP202" s="196"/>
      <c r="FQ202" s="196"/>
      <c r="FR202" s="196"/>
      <c r="FS202" s="196"/>
      <c r="FT202" s="196"/>
      <c r="FU202" s="196"/>
      <c r="FV202" s="196"/>
      <c r="FW202" s="196"/>
      <c r="FX202" s="196"/>
      <c r="FY202" s="196"/>
      <c r="FZ202" s="196"/>
      <c r="GA202" s="196"/>
      <c r="GB202" s="196"/>
      <c r="GC202" s="196"/>
    </row>
    <row r="203" spans="1:185" s="197" customFormat="1" ht="178.5" customHeight="1" x14ac:dyDescent="0.25">
      <c r="A203" s="429" t="s">
        <v>412</v>
      </c>
      <c r="B203" s="434">
        <v>940</v>
      </c>
      <c r="C203" s="397" t="s">
        <v>423</v>
      </c>
      <c r="D203" s="400" t="s">
        <v>33</v>
      </c>
      <c r="E203" s="179" t="s">
        <v>428</v>
      </c>
      <c r="F203" s="179" t="s">
        <v>424</v>
      </c>
      <c r="G203" s="175" t="s">
        <v>55</v>
      </c>
      <c r="H203" s="395" t="s">
        <v>1066</v>
      </c>
      <c r="I203" s="179" t="s">
        <v>425</v>
      </c>
      <c r="J203" s="179"/>
      <c r="K203" s="179" t="s">
        <v>416</v>
      </c>
      <c r="L203" s="179" t="s">
        <v>48</v>
      </c>
      <c r="M203" s="179" t="s">
        <v>429</v>
      </c>
      <c r="N203" s="397">
        <v>44792</v>
      </c>
      <c r="O203" s="397">
        <v>45000</v>
      </c>
      <c r="P203" s="452" t="str">
        <f t="shared" ca="1" si="9"/>
        <v>CERRADA</v>
      </c>
      <c r="Q203" s="322" t="str">
        <f t="shared" ca="1" si="10"/>
        <v>CERRADA</v>
      </c>
      <c r="R203" s="179" t="s">
        <v>426</v>
      </c>
      <c r="S203" s="179" t="s">
        <v>74</v>
      </c>
      <c r="T203" s="392">
        <v>1</v>
      </c>
      <c r="U203" s="180"/>
      <c r="V203" s="179"/>
      <c r="W203" s="175" t="s">
        <v>1210</v>
      </c>
      <c r="X203" s="281"/>
      <c r="Y203" s="391"/>
      <c r="Z203" s="179"/>
      <c r="AA203" s="175" t="s">
        <v>1376</v>
      </c>
      <c r="AB203" s="180">
        <v>45168</v>
      </c>
      <c r="AC203" s="181" t="s">
        <v>1496</v>
      </c>
      <c r="AD203" s="453">
        <f t="shared" si="11"/>
        <v>198</v>
      </c>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196"/>
      <c r="AZ203" s="196"/>
      <c r="BA203" s="196"/>
      <c r="BB203" s="196"/>
      <c r="BC203" s="196"/>
      <c r="BD203" s="196"/>
      <c r="BE203" s="196"/>
      <c r="BF203" s="196"/>
      <c r="BG203" s="196"/>
      <c r="BH203" s="196"/>
      <c r="BI203" s="196"/>
      <c r="BJ203" s="196"/>
      <c r="BK203" s="196"/>
      <c r="BL203" s="196"/>
      <c r="BM203" s="196"/>
      <c r="BN203" s="196"/>
      <c r="BO203" s="196"/>
      <c r="BP203" s="196"/>
      <c r="BQ203" s="196"/>
      <c r="BR203" s="196"/>
      <c r="BS203" s="196"/>
      <c r="BT203" s="196"/>
      <c r="BU203" s="196"/>
      <c r="BV203" s="196"/>
      <c r="BW203" s="196"/>
      <c r="BX203" s="196"/>
      <c r="BY203" s="196"/>
      <c r="BZ203" s="196"/>
      <c r="CA203" s="196"/>
      <c r="CB203" s="196"/>
      <c r="CC203" s="196"/>
      <c r="CD203" s="196"/>
      <c r="CE203" s="196"/>
      <c r="CF203" s="196"/>
      <c r="CG203" s="196"/>
      <c r="CH203" s="196"/>
      <c r="CI203" s="196"/>
      <c r="CJ203" s="196"/>
      <c r="CK203" s="196"/>
      <c r="CL203" s="196"/>
      <c r="CM203" s="196"/>
      <c r="CN203" s="196"/>
      <c r="CO203" s="196"/>
      <c r="CP203" s="196"/>
      <c r="CQ203" s="196"/>
      <c r="CR203" s="196"/>
      <c r="CS203" s="196"/>
      <c r="CT203" s="196"/>
      <c r="CU203" s="196"/>
      <c r="CV203" s="196"/>
      <c r="CW203" s="196"/>
      <c r="CX203" s="196"/>
      <c r="CY203" s="196"/>
      <c r="CZ203" s="196"/>
      <c r="DA203" s="196"/>
      <c r="DB203" s="196"/>
      <c r="DC203" s="196"/>
      <c r="DD203" s="196"/>
      <c r="DE203" s="196"/>
      <c r="DF203" s="196"/>
      <c r="DG203" s="196"/>
      <c r="DH203" s="196"/>
      <c r="DI203" s="196"/>
      <c r="DJ203" s="196"/>
      <c r="DK203" s="196"/>
      <c r="DL203" s="196"/>
      <c r="DM203" s="196"/>
      <c r="DN203" s="196"/>
      <c r="DO203" s="196"/>
      <c r="DP203" s="196"/>
      <c r="DQ203" s="196"/>
      <c r="DR203" s="196"/>
      <c r="DS203" s="196"/>
      <c r="DT203" s="196"/>
      <c r="DU203" s="196"/>
      <c r="DV203" s="196"/>
      <c r="DW203" s="196"/>
      <c r="DX203" s="196"/>
      <c r="DY203" s="196"/>
      <c r="DZ203" s="196"/>
      <c r="EA203" s="196"/>
      <c r="EB203" s="196"/>
      <c r="EC203" s="196"/>
      <c r="ED203" s="196"/>
      <c r="EE203" s="196"/>
      <c r="EF203" s="196"/>
      <c r="EG203" s="196"/>
      <c r="EH203" s="196"/>
      <c r="EI203" s="196"/>
      <c r="EJ203" s="196"/>
      <c r="EK203" s="196"/>
      <c r="EL203" s="196"/>
      <c r="EM203" s="196"/>
      <c r="EN203" s="196"/>
      <c r="EO203" s="196"/>
      <c r="EP203" s="196"/>
      <c r="EQ203" s="196"/>
      <c r="ER203" s="196"/>
      <c r="ES203" s="196"/>
      <c r="ET203" s="196"/>
      <c r="EU203" s="196"/>
      <c r="EV203" s="196"/>
      <c r="EW203" s="196"/>
      <c r="EX203" s="196"/>
      <c r="EY203" s="196"/>
      <c r="EZ203" s="196"/>
      <c r="FA203" s="196"/>
      <c r="FB203" s="196"/>
      <c r="FC203" s="196"/>
      <c r="FD203" s="196"/>
      <c r="FE203" s="196"/>
      <c r="FF203" s="196"/>
      <c r="FG203" s="196"/>
      <c r="FH203" s="196"/>
      <c r="FI203" s="196"/>
      <c r="FJ203" s="196"/>
      <c r="FK203" s="196"/>
      <c r="FL203" s="196"/>
      <c r="FM203" s="196"/>
      <c r="FN203" s="196"/>
      <c r="FO203" s="196"/>
      <c r="FP203" s="196"/>
      <c r="FQ203" s="196"/>
      <c r="FR203" s="196"/>
      <c r="FS203" s="196"/>
      <c r="FT203" s="196"/>
      <c r="FU203" s="196"/>
      <c r="FV203" s="196"/>
      <c r="FW203" s="196"/>
      <c r="FX203" s="196"/>
      <c r="FY203" s="196"/>
      <c r="FZ203" s="196"/>
      <c r="GA203" s="196"/>
      <c r="GB203" s="196"/>
      <c r="GC203" s="196"/>
    </row>
    <row r="204" spans="1:185" s="197" customFormat="1" ht="178.5" customHeight="1" x14ac:dyDescent="0.25">
      <c r="A204" s="429" t="s">
        <v>412</v>
      </c>
      <c r="B204" s="434">
        <v>962</v>
      </c>
      <c r="C204" s="397">
        <v>44383</v>
      </c>
      <c r="D204" s="400" t="s">
        <v>33</v>
      </c>
      <c r="E204" s="179" t="s">
        <v>431</v>
      </c>
      <c r="F204" s="179" t="s">
        <v>432</v>
      </c>
      <c r="G204" s="175" t="s">
        <v>55</v>
      </c>
      <c r="H204" s="395" t="s">
        <v>1113</v>
      </c>
      <c r="I204" s="179" t="s">
        <v>104</v>
      </c>
      <c r="J204" s="179"/>
      <c r="K204" s="179" t="s">
        <v>38</v>
      </c>
      <c r="L204" s="175" t="s">
        <v>39</v>
      </c>
      <c r="M204" s="179" t="s">
        <v>433</v>
      </c>
      <c r="N204" s="397">
        <v>44804</v>
      </c>
      <c r="O204" s="397">
        <v>44926</v>
      </c>
      <c r="P204" s="452">
        <f t="shared" ca="1" si="9"/>
        <v>486</v>
      </c>
      <c r="Q204" s="322" t="str">
        <f t="shared" ca="1" si="10"/>
        <v>VENCIDA</v>
      </c>
      <c r="R204" s="179" t="s">
        <v>434</v>
      </c>
      <c r="S204" s="179" t="s">
        <v>74</v>
      </c>
      <c r="T204" s="392">
        <v>1</v>
      </c>
      <c r="U204" s="180"/>
      <c r="V204" s="179"/>
      <c r="W204" s="175" t="s">
        <v>114</v>
      </c>
      <c r="X204" s="281"/>
      <c r="Y204" s="391"/>
      <c r="Z204" s="179"/>
      <c r="AA204" s="175" t="s">
        <v>44</v>
      </c>
      <c r="AB204" s="180"/>
      <c r="AC204" s="178" t="s">
        <v>1359</v>
      </c>
      <c r="AD204" s="453">
        <f t="shared" si="11"/>
        <v>199</v>
      </c>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196"/>
      <c r="AZ204" s="196"/>
      <c r="BA204" s="196"/>
      <c r="BB204" s="196"/>
      <c r="BC204" s="196"/>
      <c r="BD204" s="196"/>
      <c r="BE204" s="196"/>
      <c r="BF204" s="196"/>
      <c r="BG204" s="196"/>
      <c r="BH204" s="196"/>
      <c r="BI204" s="196"/>
      <c r="BJ204" s="196"/>
      <c r="BK204" s="196"/>
      <c r="BL204" s="196"/>
      <c r="BM204" s="196"/>
      <c r="BN204" s="196"/>
      <c r="BO204" s="196"/>
      <c r="BP204" s="196"/>
      <c r="BQ204" s="196"/>
      <c r="BR204" s="196"/>
      <c r="BS204" s="196"/>
      <c r="BT204" s="196"/>
      <c r="BU204" s="196"/>
      <c r="BV204" s="196"/>
      <c r="BW204" s="196"/>
      <c r="BX204" s="196"/>
      <c r="BY204" s="196"/>
      <c r="BZ204" s="196"/>
      <c r="CA204" s="196"/>
      <c r="CB204" s="196"/>
      <c r="CC204" s="196"/>
      <c r="CD204" s="196"/>
      <c r="CE204" s="196"/>
      <c r="CF204" s="196"/>
      <c r="CG204" s="196"/>
      <c r="CH204" s="196"/>
      <c r="CI204" s="196"/>
      <c r="CJ204" s="196"/>
      <c r="CK204" s="196"/>
      <c r="CL204" s="196"/>
      <c r="CM204" s="196"/>
      <c r="CN204" s="196"/>
      <c r="CO204" s="196"/>
      <c r="CP204" s="196"/>
      <c r="CQ204" s="196"/>
      <c r="CR204" s="196"/>
      <c r="CS204" s="196"/>
      <c r="CT204" s="196"/>
      <c r="CU204" s="196"/>
      <c r="CV204" s="196"/>
      <c r="CW204" s="196"/>
      <c r="CX204" s="196"/>
      <c r="CY204" s="196"/>
      <c r="CZ204" s="196"/>
      <c r="DA204" s="196"/>
      <c r="DB204" s="196"/>
      <c r="DC204" s="196"/>
      <c r="DD204" s="196"/>
      <c r="DE204" s="196"/>
      <c r="DF204" s="196"/>
      <c r="DG204" s="196"/>
      <c r="DH204" s="196"/>
      <c r="DI204" s="196"/>
      <c r="DJ204" s="196"/>
      <c r="DK204" s="196"/>
      <c r="DL204" s="196"/>
      <c r="DM204" s="196"/>
      <c r="DN204" s="196"/>
      <c r="DO204" s="196"/>
      <c r="DP204" s="196"/>
      <c r="DQ204" s="196"/>
      <c r="DR204" s="196"/>
      <c r="DS204" s="196"/>
      <c r="DT204" s="196"/>
      <c r="DU204" s="196"/>
      <c r="DV204" s="196"/>
      <c r="DW204" s="196"/>
      <c r="DX204" s="196"/>
      <c r="DY204" s="196"/>
      <c r="DZ204" s="196"/>
      <c r="EA204" s="196"/>
      <c r="EB204" s="196"/>
      <c r="EC204" s="196"/>
      <c r="ED204" s="196"/>
      <c r="EE204" s="196"/>
      <c r="EF204" s="196"/>
      <c r="EG204" s="196"/>
      <c r="EH204" s="196"/>
      <c r="EI204" s="196"/>
      <c r="EJ204" s="196"/>
      <c r="EK204" s="196"/>
      <c r="EL204" s="196"/>
      <c r="EM204" s="196"/>
      <c r="EN204" s="196"/>
      <c r="EO204" s="196"/>
      <c r="EP204" s="196"/>
      <c r="EQ204" s="196"/>
      <c r="ER204" s="196"/>
      <c r="ES204" s="196"/>
      <c r="ET204" s="196"/>
      <c r="EU204" s="196"/>
      <c r="EV204" s="196"/>
      <c r="EW204" s="196"/>
      <c r="EX204" s="196"/>
      <c r="EY204" s="196"/>
      <c r="EZ204" s="196"/>
      <c r="FA204" s="196"/>
      <c r="FB204" s="196"/>
      <c r="FC204" s="196"/>
      <c r="FD204" s="196"/>
      <c r="FE204" s="196"/>
      <c r="FF204" s="196"/>
      <c r="FG204" s="196"/>
      <c r="FH204" s="196"/>
      <c r="FI204" s="196"/>
      <c r="FJ204" s="196"/>
      <c r="FK204" s="196"/>
      <c r="FL204" s="196"/>
      <c r="FM204" s="196"/>
      <c r="FN204" s="196"/>
      <c r="FO204" s="196"/>
      <c r="FP204" s="196"/>
      <c r="FQ204" s="196"/>
      <c r="FR204" s="196"/>
      <c r="FS204" s="196"/>
      <c r="FT204" s="196"/>
      <c r="FU204" s="196"/>
      <c r="FV204" s="196"/>
      <c r="FW204" s="196"/>
      <c r="FX204" s="196"/>
      <c r="FY204" s="196"/>
      <c r="FZ204" s="196"/>
      <c r="GA204" s="196"/>
      <c r="GB204" s="196"/>
      <c r="GC204" s="196"/>
    </row>
    <row r="205" spans="1:185" s="197" customFormat="1" ht="178.5" customHeight="1" x14ac:dyDescent="0.25">
      <c r="A205" s="429" t="s">
        <v>412</v>
      </c>
      <c r="B205" s="434">
        <v>963</v>
      </c>
      <c r="C205" s="397">
        <v>44383</v>
      </c>
      <c r="D205" s="400" t="s">
        <v>33</v>
      </c>
      <c r="E205" s="179" t="s">
        <v>435</v>
      </c>
      <c r="F205" s="179" t="s">
        <v>436</v>
      </c>
      <c r="G205" s="175" t="s">
        <v>55</v>
      </c>
      <c r="H205" s="395" t="s">
        <v>1113</v>
      </c>
      <c r="I205" s="179" t="s">
        <v>104</v>
      </c>
      <c r="J205" s="179"/>
      <c r="K205" s="179" t="s">
        <v>38</v>
      </c>
      <c r="L205" s="179" t="s">
        <v>48</v>
      </c>
      <c r="M205" s="179" t="s">
        <v>437</v>
      </c>
      <c r="N205" s="397">
        <v>44805</v>
      </c>
      <c r="O205" s="397">
        <v>44926</v>
      </c>
      <c r="P205" s="452">
        <f t="shared" ca="1" si="9"/>
        <v>486</v>
      </c>
      <c r="Q205" s="322" t="str">
        <f t="shared" ca="1" si="10"/>
        <v>VENCIDA</v>
      </c>
      <c r="R205" s="179" t="s">
        <v>438</v>
      </c>
      <c r="S205" s="179" t="s">
        <v>42</v>
      </c>
      <c r="T205" s="392">
        <v>1</v>
      </c>
      <c r="U205" s="180"/>
      <c r="V205" s="179"/>
      <c r="W205" s="175" t="s">
        <v>114</v>
      </c>
      <c r="X205" s="281"/>
      <c r="Y205" s="391"/>
      <c r="Z205" s="179"/>
      <c r="AA205" s="175" t="s">
        <v>44</v>
      </c>
      <c r="AB205" s="180"/>
      <c r="AC205" s="178" t="s">
        <v>1360</v>
      </c>
      <c r="AD205" s="453">
        <f t="shared" si="11"/>
        <v>200</v>
      </c>
      <c r="AE205" s="196"/>
      <c r="AF205" s="196"/>
      <c r="AG205" s="196"/>
      <c r="AH205" s="196"/>
      <c r="AI205" s="196"/>
      <c r="AJ205" s="196"/>
      <c r="AK205" s="196"/>
      <c r="AL205" s="196"/>
      <c r="AM205" s="196"/>
      <c r="AN205" s="196"/>
      <c r="AO205" s="196"/>
      <c r="AP205" s="196"/>
      <c r="AQ205" s="196"/>
      <c r="AR205" s="196"/>
      <c r="AS205" s="196"/>
      <c r="AT205" s="196"/>
      <c r="AU205" s="196"/>
      <c r="AV205" s="196"/>
      <c r="AW205" s="196"/>
      <c r="AX205" s="196"/>
      <c r="AY205" s="196"/>
      <c r="AZ205" s="196"/>
      <c r="BA205" s="196"/>
      <c r="BB205" s="196"/>
      <c r="BC205" s="196"/>
      <c r="BD205" s="196"/>
      <c r="BE205" s="196"/>
      <c r="BF205" s="196"/>
      <c r="BG205" s="196"/>
      <c r="BH205" s="196"/>
      <c r="BI205" s="196"/>
      <c r="BJ205" s="196"/>
      <c r="BK205" s="196"/>
      <c r="BL205" s="196"/>
      <c r="BM205" s="196"/>
      <c r="BN205" s="196"/>
      <c r="BO205" s="196"/>
      <c r="BP205" s="196"/>
      <c r="BQ205" s="196"/>
      <c r="BR205" s="196"/>
      <c r="BS205" s="196"/>
      <c r="BT205" s="196"/>
      <c r="BU205" s="196"/>
      <c r="BV205" s="196"/>
      <c r="BW205" s="196"/>
      <c r="BX205" s="196"/>
      <c r="BY205" s="196"/>
      <c r="BZ205" s="196"/>
      <c r="CA205" s="196"/>
      <c r="CB205" s="196"/>
      <c r="CC205" s="196"/>
      <c r="CD205" s="196"/>
      <c r="CE205" s="196"/>
      <c r="CF205" s="196"/>
      <c r="CG205" s="196"/>
      <c r="CH205" s="196"/>
      <c r="CI205" s="196"/>
      <c r="CJ205" s="196"/>
      <c r="CK205" s="196"/>
      <c r="CL205" s="196"/>
      <c r="CM205" s="196"/>
      <c r="CN205" s="196"/>
      <c r="CO205" s="196"/>
      <c r="CP205" s="196"/>
      <c r="CQ205" s="196"/>
      <c r="CR205" s="196"/>
      <c r="CS205" s="196"/>
      <c r="CT205" s="196"/>
      <c r="CU205" s="196"/>
      <c r="CV205" s="196"/>
      <c r="CW205" s="196"/>
      <c r="CX205" s="196"/>
      <c r="CY205" s="196"/>
      <c r="CZ205" s="196"/>
      <c r="DA205" s="196"/>
      <c r="DB205" s="196"/>
      <c r="DC205" s="196"/>
      <c r="DD205" s="196"/>
      <c r="DE205" s="196"/>
      <c r="DF205" s="196"/>
      <c r="DG205" s="196"/>
      <c r="DH205" s="196"/>
      <c r="DI205" s="196"/>
      <c r="DJ205" s="196"/>
      <c r="DK205" s="196"/>
      <c r="DL205" s="196"/>
      <c r="DM205" s="196"/>
      <c r="DN205" s="196"/>
      <c r="DO205" s="196"/>
      <c r="DP205" s="196"/>
      <c r="DQ205" s="196"/>
      <c r="DR205" s="196"/>
      <c r="DS205" s="196"/>
      <c r="DT205" s="196"/>
      <c r="DU205" s="196"/>
      <c r="DV205" s="196"/>
      <c r="DW205" s="196"/>
      <c r="DX205" s="196"/>
      <c r="DY205" s="196"/>
      <c r="DZ205" s="196"/>
      <c r="EA205" s="196"/>
      <c r="EB205" s="196"/>
      <c r="EC205" s="196"/>
      <c r="ED205" s="196"/>
      <c r="EE205" s="196"/>
      <c r="EF205" s="196"/>
      <c r="EG205" s="196"/>
      <c r="EH205" s="196"/>
      <c r="EI205" s="196"/>
      <c r="EJ205" s="196"/>
      <c r="EK205" s="196"/>
      <c r="EL205" s="196"/>
      <c r="EM205" s="196"/>
      <c r="EN205" s="196"/>
      <c r="EO205" s="196"/>
      <c r="EP205" s="196"/>
      <c r="EQ205" s="196"/>
      <c r="ER205" s="196"/>
      <c r="ES205" s="196"/>
      <c r="ET205" s="196"/>
      <c r="EU205" s="196"/>
      <c r="EV205" s="196"/>
      <c r="EW205" s="196"/>
      <c r="EX205" s="196"/>
      <c r="EY205" s="196"/>
      <c r="EZ205" s="196"/>
      <c r="FA205" s="196"/>
      <c r="FB205" s="196"/>
      <c r="FC205" s="196"/>
      <c r="FD205" s="196"/>
      <c r="FE205" s="196"/>
      <c r="FF205" s="196"/>
      <c r="FG205" s="196"/>
      <c r="FH205" s="196"/>
      <c r="FI205" s="196"/>
      <c r="FJ205" s="196"/>
      <c r="FK205" s="196"/>
      <c r="FL205" s="196"/>
      <c r="FM205" s="196"/>
      <c r="FN205" s="196"/>
      <c r="FO205" s="196"/>
      <c r="FP205" s="196"/>
      <c r="FQ205" s="196"/>
      <c r="FR205" s="196"/>
      <c r="FS205" s="196"/>
      <c r="FT205" s="196"/>
      <c r="FU205" s="196"/>
      <c r="FV205" s="196"/>
      <c r="FW205" s="196"/>
      <c r="FX205" s="196"/>
      <c r="FY205" s="196"/>
      <c r="FZ205" s="196"/>
      <c r="GA205" s="196"/>
      <c r="GB205" s="196"/>
      <c r="GC205" s="196"/>
    </row>
    <row r="206" spans="1:185" s="197" customFormat="1" ht="178.5" customHeight="1" x14ac:dyDescent="0.25">
      <c r="A206" s="429" t="s">
        <v>412</v>
      </c>
      <c r="B206" s="434">
        <v>965</v>
      </c>
      <c r="C206" s="397">
        <v>44383</v>
      </c>
      <c r="D206" s="400" t="s">
        <v>33</v>
      </c>
      <c r="E206" s="179" t="s">
        <v>439</v>
      </c>
      <c r="F206" s="179" t="s">
        <v>440</v>
      </c>
      <c r="G206" s="175" t="s">
        <v>55</v>
      </c>
      <c r="H206" s="395" t="s">
        <v>1113</v>
      </c>
      <c r="I206" s="179" t="s">
        <v>104</v>
      </c>
      <c r="J206" s="179"/>
      <c r="K206" s="179" t="s">
        <v>38</v>
      </c>
      <c r="L206" s="175" t="s">
        <v>39</v>
      </c>
      <c r="M206" s="179" t="s">
        <v>441</v>
      </c>
      <c r="N206" s="397">
        <v>44774</v>
      </c>
      <c r="O206" s="397">
        <v>44865</v>
      </c>
      <c r="P206" s="452">
        <f t="shared" ca="1" si="9"/>
        <v>547</v>
      </c>
      <c r="Q206" s="322" t="str">
        <f t="shared" ca="1" si="10"/>
        <v>VENCIDA</v>
      </c>
      <c r="R206" s="179" t="s">
        <v>442</v>
      </c>
      <c r="S206" s="179" t="s">
        <v>42</v>
      </c>
      <c r="T206" s="392">
        <v>4</v>
      </c>
      <c r="U206" s="180"/>
      <c r="V206" s="179"/>
      <c r="W206" s="175" t="s">
        <v>114</v>
      </c>
      <c r="X206" s="281"/>
      <c r="Y206" s="391"/>
      <c r="Z206" s="179"/>
      <c r="AA206" s="175" t="s">
        <v>44</v>
      </c>
      <c r="AB206" s="180"/>
      <c r="AC206" s="178" t="s">
        <v>1361</v>
      </c>
      <c r="AD206" s="453">
        <f t="shared" si="11"/>
        <v>201</v>
      </c>
      <c r="AE206" s="196"/>
      <c r="AF206" s="196"/>
      <c r="AG206" s="196"/>
      <c r="AH206" s="196"/>
      <c r="AI206" s="196"/>
      <c r="AJ206" s="196"/>
      <c r="AK206" s="196"/>
      <c r="AL206" s="196"/>
      <c r="AM206" s="196"/>
      <c r="AN206" s="196"/>
      <c r="AO206" s="196"/>
      <c r="AP206" s="196"/>
      <c r="AQ206" s="196"/>
      <c r="AR206" s="196"/>
      <c r="AS206" s="196"/>
      <c r="AT206" s="196"/>
      <c r="AU206" s="196"/>
      <c r="AV206" s="196"/>
      <c r="AW206" s="196"/>
      <c r="AX206" s="196"/>
      <c r="AY206" s="196"/>
      <c r="AZ206" s="196"/>
      <c r="BA206" s="196"/>
      <c r="BB206" s="196"/>
      <c r="BC206" s="196"/>
      <c r="BD206" s="196"/>
      <c r="BE206" s="196"/>
      <c r="BF206" s="196"/>
      <c r="BG206" s="196"/>
      <c r="BH206" s="196"/>
      <c r="BI206" s="196"/>
      <c r="BJ206" s="196"/>
      <c r="BK206" s="196"/>
      <c r="BL206" s="196"/>
      <c r="BM206" s="196"/>
      <c r="BN206" s="196"/>
      <c r="BO206" s="196"/>
      <c r="BP206" s="196"/>
      <c r="BQ206" s="196"/>
      <c r="BR206" s="196"/>
      <c r="BS206" s="196"/>
      <c r="BT206" s="196"/>
      <c r="BU206" s="196"/>
      <c r="BV206" s="196"/>
      <c r="BW206" s="196"/>
      <c r="BX206" s="196"/>
      <c r="BY206" s="196"/>
      <c r="BZ206" s="196"/>
      <c r="CA206" s="196"/>
      <c r="CB206" s="196"/>
      <c r="CC206" s="196"/>
      <c r="CD206" s="196"/>
      <c r="CE206" s="196"/>
      <c r="CF206" s="196"/>
      <c r="CG206" s="196"/>
      <c r="CH206" s="196"/>
      <c r="CI206" s="196"/>
      <c r="CJ206" s="196"/>
      <c r="CK206" s="196"/>
      <c r="CL206" s="196"/>
      <c r="CM206" s="196"/>
      <c r="CN206" s="196"/>
      <c r="CO206" s="196"/>
      <c r="CP206" s="196"/>
      <c r="CQ206" s="196"/>
      <c r="CR206" s="196"/>
      <c r="CS206" s="196"/>
      <c r="CT206" s="196"/>
      <c r="CU206" s="196"/>
      <c r="CV206" s="196"/>
      <c r="CW206" s="196"/>
      <c r="CX206" s="196"/>
      <c r="CY206" s="196"/>
      <c r="CZ206" s="196"/>
      <c r="DA206" s="196"/>
      <c r="DB206" s="196"/>
      <c r="DC206" s="196"/>
      <c r="DD206" s="196"/>
      <c r="DE206" s="196"/>
      <c r="DF206" s="196"/>
      <c r="DG206" s="196"/>
      <c r="DH206" s="196"/>
      <c r="DI206" s="196"/>
      <c r="DJ206" s="196"/>
      <c r="DK206" s="196"/>
      <c r="DL206" s="196"/>
      <c r="DM206" s="196"/>
      <c r="DN206" s="196"/>
      <c r="DO206" s="196"/>
      <c r="DP206" s="196"/>
      <c r="DQ206" s="196"/>
      <c r="DR206" s="196"/>
      <c r="DS206" s="196"/>
      <c r="DT206" s="196"/>
      <c r="DU206" s="196"/>
      <c r="DV206" s="196"/>
      <c r="DW206" s="196"/>
      <c r="DX206" s="196"/>
      <c r="DY206" s="196"/>
      <c r="DZ206" s="196"/>
      <c r="EA206" s="196"/>
      <c r="EB206" s="196"/>
      <c r="EC206" s="196"/>
      <c r="ED206" s="196"/>
      <c r="EE206" s="196"/>
      <c r="EF206" s="196"/>
      <c r="EG206" s="196"/>
      <c r="EH206" s="196"/>
      <c r="EI206" s="196"/>
      <c r="EJ206" s="196"/>
      <c r="EK206" s="196"/>
      <c r="EL206" s="196"/>
      <c r="EM206" s="196"/>
      <c r="EN206" s="196"/>
      <c r="EO206" s="196"/>
      <c r="EP206" s="196"/>
      <c r="EQ206" s="196"/>
      <c r="ER206" s="196"/>
      <c r="ES206" s="196"/>
      <c r="ET206" s="196"/>
      <c r="EU206" s="196"/>
      <c r="EV206" s="196"/>
      <c r="EW206" s="196"/>
      <c r="EX206" s="196"/>
      <c r="EY206" s="196"/>
      <c r="EZ206" s="196"/>
      <c r="FA206" s="196"/>
      <c r="FB206" s="196"/>
      <c r="FC206" s="196"/>
      <c r="FD206" s="196"/>
      <c r="FE206" s="196"/>
      <c r="FF206" s="196"/>
      <c r="FG206" s="196"/>
      <c r="FH206" s="196"/>
      <c r="FI206" s="196"/>
      <c r="FJ206" s="196"/>
      <c r="FK206" s="196"/>
      <c r="FL206" s="196"/>
      <c r="FM206" s="196"/>
      <c r="FN206" s="196"/>
      <c r="FO206" s="196"/>
      <c r="FP206" s="196"/>
      <c r="FQ206" s="196"/>
      <c r="FR206" s="196"/>
      <c r="FS206" s="196"/>
      <c r="FT206" s="196"/>
      <c r="FU206" s="196"/>
      <c r="FV206" s="196"/>
      <c r="FW206" s="196"/>
      <c r="FX206" s="196"/>
      <c r="FY206" s="196"/>
      <c r="FZ206" s="196"/>
      <c r="GA206" s="196"/>
      <c r="GB206" s="196"/>
      <c r="GC206" s="196"/>
    </row>
    <row r="207" spans="1:185" s="197" customFormat="1" ht="178.5" customHeight="1" x14ac:dyDescent="0.25">
      <c r="A207" s="429" t="s">
        <v>412</v>
      </c>
      <c r="B207" s="434"/>
      <c r="C207" s="397">
        <v>44383</v>
      </c>
      <c r="D207" s="400" t="s">
        <v>33</v>
      </c>
      <c r="E207" s="179" t="s">
        <v>439</v>
      </c>
      <c r="F207" s="179" t="s">
        <v>440</v>
      </c>
      <c r="G207" s="175" t="s">
        <v>55</v>
      </c>
      <c r="H207" s="395" t="s">
        <v>1113</v>
      </c>
      <c r="I207" s="179" t="s">
        <v>104</v>
      </c>
      <c r="J207" s="179"/>
      <c r="K207" s="179" t="s">
        <v>38</v>
      </c>
      <c r="L207" s="179" t="s">
        <v>48</v>
      </c>
      <c r="M207" s="179" t="s">
        <v>443</v>
      </c>
      <c r="N207" s="397">
        <v>44774</v>
      </c>
      <c r="O207" s="397">
        <v>44895</v>
      </c>
      <c r="P207" s="452">
        <f t="shared" ca="1" si="9"/>
        <v>517</v>
      </c>
      <c r="Q207" s="322" t="str">
        <f t="shared" ca="1" si="10"/>
        <v>VENCIDA</v>
      </c>
      <c r="R207" s="179" t="s">
        <v>444</v>
      </c>
      <c r="S207" s="179" t="s">
        <v>42</v>
      </c>
      <c r="T207" s="392">
        <v>1</v>
      </c>
      <c r="U207" s="180"/>
      <c r="V207" s="179"/>
      <c r="W207" s="175" t="s">
        <v>114</v>
      </c>
      <c r="X207" s="281"/>
      <c r="Y207" s="391"/>
      <c r="Z207" s="179"/>
      <c r="AA207" s="175" t="s">
        <v>44</v>
      </c>
      <c r="AB207" s="180"/>
      <c r="AC207" s="178" t="s">
        <v>1362</v>
      </c>
      <c r="AD207" s="453">
        <f t="shared" si="11"/>
        <v>202</v>
      </c>
      <c r="AE207" s="196"/>
      <c r="AF207" s="196"/>
      <c r="AG207" s="196"/>
      <c r="AH207" s="196"/>
      <c r="AI207" s="196"/>
      <c r="AJ207" s="196"/>
      <c r="AK207" s="196"/>
      <c r="AL207" s="196"/>
      <c r="AM207" s="196"/>
      <c r="AN207" s="196"/>
      <c r="AO207" s="196"/>
      <c r="AP207" s="196"/>
      <c r="AQ207" s="196"/>
      <c r="AR207" s="196"/>
      <c r="AS207" s="196"/>
      <c r="AT207" s="196"/>
      <c r="AU207" s="196"/>
      <c r="AV207" s="196"/>
      <c r="AW207" s="196"/>
      <c r="AX207" s="196"/>
      <c r="AY207" s="196"/>
      <c r="AZ207" s="196"/>
      <c r="BA207" s="196"/>
      <c r="BB207" s="196"/>
      <c r="BC207" s="196"/>
      <c r="BD207" s="196"/>
      <c r="BE207" s="196"/>
      <c r="BF207" s="196"/>
      <c r="BG207" s="196"/>
      <c r="BH207" s="196"/>
      <c r="BI207" s="196"/>
      <c r="BJ207" s="196"/>
      <c r="BK207" s="196"/>
      <c r="BL207" s="196"/>
      <c r="BM207" s="196"/>
      <c r="BN207" s="196"/>
      <c r="BO207" s="196"/>
      <c r="BP207" s="196"/>
      <c r="BQ207" s="196"/>
      <c r="BR207" s="196"/>
      <c r="BS207" s="196"/>
      <c r="BT207" s="196"/>
      <c r="BU207" s="196"/>
      <c r="BV207" s="196"/>
      <c r="BW207" s="196"/>
      <c r="BX207" s="196"/>
      <c r="BY207" s="196"/>
      <c r="BZ207" s="196"/>
      <c r="CA207" s="196"/>
      <c r="CB207" s="196"/>
      <c r="CC207" s="196"/>
      <c r="CD207" s="196"/>
      <c r="CE207" s="196"/>
      <c r="CF207" s="196"/>
      <c r="CG207" s="196"/>
      <c r="CH207" s="196"/>
      <c r="CI207" s="196"/>
      <c r="CJ207" s="196"/>
      <c r="CK207" s="196"/>
      <c r="CL207" s="196"/>
      <c r="CM207" s="196"/>
      <c r="CN207" s="196"/>
      <c r="CO207" s="196"/>
      <c r="CP207" s="196"/>
      <c r="CQ207" s="196"/>
      <c r="CR207" s="196"/>
      <c r="CS207" s="196"/>
      <c r="CT207" s="196"/>
      <c r="CU207" s="196"/>
      <c r="CV207" s="196"/>
      <c r="CW207" s="196"/>
      <c r="CX207" s="196"/>
      <c r="CY207" s="196"/>
      <c r="CZ207" s="196"/>
      <c r="DA207" s="196"/>
      <c r="DB207" s="196"/>
      <c r="DC207" s="196"/>
      <c r="DD207" s="196"/>
      <c r="DE207" s="196"/>
      <c r="DF207" s="196"/>
      <c r="DG207" s="196"/>
      <c r="DH207" s="196"/>
      <c r="DI207" s="196"/>
      <c r="DJ207" s="196"/>
      <c r="DK207" s="196"/>
      <c r="DL207" s="196"/>
      <c r="DM207" s="196"/>
      <c r="DN207" s="196"/>
      <c r="DO207" s="196"/>
      <c r="DP207" s="196"/>
      <c r="DQ207" s="196"/>
      <c r="DR207" s="196"/>
      <c r="DS207" s="196"/>
      <c r="DT207" s="196"/>
      <c r="DU207" s="196"/>
      <c r="DV207" s="196"/>
      <c r="DW207" s="196"/>
      <c r="DX207" s="196"/>
      <c r="DY207" s="196"/>
      <c r="DZ207" s="196"/>
      <c r="EA207" s="196"/>
      <c r="EB207" s="196"/>
      <c r="EC207" s="196"/>
      <c r="ED207" s="196"/>
      <c r="EE207" s="196"/>
      <c r="EF207" s="196"/>
      <c r="EG207" s="196"/>
      <c r="EH207" s="196"/>
      <c r="EI207" s="196"/>
      <c r="EJ207" s="196"/>
      <c r="EK207" s="196"/>
      <c r="EL207" s="196"/>
      <c r="EM207" s="196"/>
      <c r="EN207" s="196"/>
      <c r="EO207" s="196"/>
      <c r="EP207" s="196"/>
      <c r="EQ207" s="196"/>
      <c r="ER207" s="196"/>
      <c r="ES207" s="196"/>
      <c r="ET207" s="196"/>
      <c r="EU207" s="196"/>
      <c r="EV207" s="196"/>
      <c r="EW207" s="196"/>
      <c r="EX207" s="196"/>
      <c r="EY207" s="196"/>
      <c r="EZ207" s="196"/>
      <c r="FA207" s="196"/>
      <c r="FB207" s="196"/>
      <c r="FC207" s="196"/>
      <c r="FD207" s="196"/>
      <c r="FE207" s="196"/>
      <c r="FF207" s="196"/>
      <c r="FG207" s="196"/>
      <c r="FH207" s="196"/>
      <c r="FI207" s="196"/>
      <c r="FJ207" s="196"/>
      <c r="FK207" s="196"/>
      <c r="FL207" s="196"/>
      <c r="FM207" s="196"/>
      <c r="FN207" s="196"/>
      <c r="FO207" s="196"/>
      <c r="FP207" s="196"/>
      <c r="FQ207" s="196"/>
      <c r="FR207" s="196"/>
      <c r="FS207" s="196"/>
      <c r="FT207" s="196"/>
      <c r="FU207" s="196"/>
      <c r="FV207" s="196"/>
      <c r="FW207" s="196"/>
      <c r="FX207" s="196"/>
      <c r="FY207" s="196"/>
      <c r="FZ207" s="196"/>
      <c r="GA207" s="196"/>
      <c r="GB207" s="196"/>
      <c r="GC207" s="196"/>
    </row>
    <row r="208" spans="1:185" s="197" customFormat="1" ht="178.5" customHeight="1" x14ac:dyDescent="0.25">
      <c r="A208" s="429" t="s">
        <v>412</v>
      </c>
      <c r="B208" s="434">
        <v>966</v>
      </c>
      <c r="C208" s="397">
        <v>44383</v>
      </c>
      <c r="D208" s="400" t="s">
        <v>106</v>
      </c>
      <c r="E208" s="179" t="s">
        <v>445</v>
      </c>
      <c r="F208" s="179" t="s">
        <v>446</v>
      </c>
      <c r="G208" s="175" t="s">
        <v>55</v>
      </c>
      <c r="H208" s="395" t="s">
        <v>1113</v>
      </c>
      <c r="I208" s="179" t="s">
        <v>104</v>
      </c>
      <c r="J208" s="179"/>
      <c r="K208" s="179" t="s">
        <v>38</v>
      </c>
      <c r="L208" s="175" t="s">
        <v>109</v>
      </c>
      <c r="M208" s="179" t="s">
        <v>447</v>
      </c>
      <c r="N208" s="397">
        <v>44774</v>
      </c>
      <c r="O208" s="397">
        <v>44895</v>
      </c>
      <c r="P208" s="452">
        <f t="shared" ca="1" si="9"/>
        <v>517</v>
      </c>
      <c r="Q208" s="322" t="str">
        <f t="shared" ca="1" si="10"/>
        <v>VENCIDA</v>
      </c>
      <c r="R208" s="179" t="s">
        <v>448</v>
      </c>
      <c r="S208" s="179" t="s">
        <v>74</v>
      </c>
      <c r="T208" s="392">
        <v>1</v>
      </c>
      <c r="U208" s="180"/>
      <c r="V208" s="179"/>
      <c r="W208" s="175" t="s">
        <v>114</v>
      </c>
      <c r="X208" s="281"/>
      <c r="Y208" s="391"/>
      <c r="Z208" s="179"/>
      <c r="AA208" s="175" t="s">
        <v>44</v>
      </c>
      <c r="AB208" s="180"/>
      <c r="AC208" s="178" t="s">
        <v>1362</v>
      </c>
      <c r="AD208" s="453">
        <f t="shared" si="11"/>
        <v>203</v>
      </c>
      <c r="AE208" s="196"/>
      <c r="AF208" s="196"/>
      <c r="AG208" s="196"/>
      <c r="AH208" s="196"/>
      <c r="AI208" s="196"/>
      <c r="AJ208" s="196"/>
      <c r="AK208" s="196"/>
      <c r="AL208" s="196"/>
      <c r="AM208" s="196"/>
      <c r="AN208" s="196"/>
      <c r="AO208" s="196"/>
      <c r="AP208" s="196"/>
      <c r="AQ208" s="196"/>
      <c r="AR208" s="196"/>
      <c r="AS208" s="196"/>
      <c r="AT208" s="196"/>
      <c r="AU208" s="196"/>
      <c r="AV208" s="196"/>
      <c r="AW208" s="196"/>
      <c r="AX208" s="196"/>
      <c r="AY208" s="196"/>
      <c r="AZ208" s="196"/>
      <c r="BA208" s="196"/>
      <c r="BB208" s="196"/>
      <c r="BC208" s="196"/>
      <c r="BD208" s="196"/>
      <c r="BE208" s="196"/>
      <c r="BF208" s="196"/>
      <c r="BG208" s="196"/>
      <c r="BH208" s="196"/>
      <c r="BI208" s="196"/>
      <c r="BJ208" s="196"/>
      <c r="BK208" s="196"/>
      <c r="BL208" s="196"/>
      <c r="BM208" s="196"/>
      <c r="BN208" s="196"/>
      <c r="BO208" s="196"/>
      <c r="BP208" s="196"/>
      <c r="BQ208" s="196"/>
      <c r="BR208" s="196"/>
      <c r="BS208" s="196"/>
      <c r="BT208" s="196"/>
      <c r="BU208" s="196"/>
      <c r="BV208" s="196"/>
      <c r="BW208" s="196"/>
      <c r="BX208" s="196"/>
      <c r="BY208" s="196"/>
      <c r="BZ208" s="196"/>
      <c r="CA208" s="196"/>
      <c r="CB208" s="196"/>
      <c r="CC208" s="196"/>
      <c r="CD208" s="196"/>
      <c r="CE208" s="196"/>
      <c r="CF208" s="196"/>
      <c r="CG208" s="196"/>
      <c r="CH208" s="196"/>
      <c r="CI208" s="196"/>
      <c r="CJ208" s="196"/>
      <c r="CK208" s="196"/>
      <c r="CL208" s="196"/>
      <c r="CM208" s="196"/>
      <c r="CN208" s="196"/>
      <c r="CO208" s="196"/>
      <c r="CP208" s="196"/>
      <c r="CQ208" s="196"/>
      <c r="CR208" s="196"/>
      <c r="CS208" s="196"/>
      <c r="CT208" s="196"/>
      <c r="CU208" s="196"/>
      <c r="CV208" s="196"/>
      <c r="CW208" s="196"/>
      <c r="CX208" s="196"/>
      <c r="CY208" s="196"/>
      <c r="CZ208" s="196"/>
      <c r="DA208" s="196"/>
      <c r="DB208" s="196"/>
      <c r="DC208" s="196"/>
      <c r="DD208" s="196"/>
      <c r="DE208" s="196"/>
      <c r="DF208" s="196"/>
      <c r="DG208" s="196"/>
      <c r="DH208" s="196"/>
      <c r="DI208" s="196"/>
      <c r="DJ208" s="196"/>
      <c r="DK208" s="196"/>
      <c r="DL208" s="196"/>
      <c r="DM208" s="196"/>
      <c r="DN208" s="196"/>
      <c r="DO208" s="196"/>
      <c r="DP208" s="196"/>
      <c r="DQ208" s="196"/>
      <c r="DR208" s="196"/>
      <c r="DS208" s="196"/>
      <c r="DT208" s="196"/>
      <c r="DU208" s="196"/>
      <c r="DV208" s="196"/>
      <c r="DW208" s="196"/>
      <c r="DX208" s="196"/>
      <c r="DY208" s="196"/>
      <c r="DZ208" s="196"/>
      <c r="EA208" s="196"/>
      <c r="EB208" s="196"/>
      <c r="EC208" s="196"/>
      <c r="ED208" s="196"/>
      <c r="EE208" s="196"/>
      <c r="EF208" s="196"/>
      <c r="EG208" s="196"/>
      <c r="EH208" s="196"/>
      <c r="EI208" s="196"/>
      <c r="EJ208" s="196"/>
      <c r="EK208" s="196"/>
      <c r="EL208" s="196"/>
      <c r="EM208" s="196"/>
      <c r="EN208" s="196"/>
      <c r="EO208" s="196"/>
      <c r="EP208" s="196"/>
      <c r="EQ208" s="196"/>
      <c r="ER208" s="196"/>
      <c r="ES208" s="196"/>
      <c r="ET208" s="196"/>
      <c r="EU208" s="196"/>
      <c r="EV208" s="196"/>
      <c r="EW208" s="196"/>
      <c r="EX208" s="196"/>
      <c r="EY208" s="196"/>
      <c r="EZ208" s="196"/>
      <c r="FA208" s="196"/>
      <c r="FB208" s="196"/>
      <c r="FC208" s="196"/>
      <c r="FD208" s="196"/>
      <c r="FE208" s="196"/>
      <c r="FF208" s="196"/>
      <c r="FG208" s="196"/>
      <c r="FH208" s="196"/>
      <c r="FI208" s="196"/>
      <c r="FJ208" s="196"/>
      <c r="FK208" s="196"/>
      <c r="FL208" s="196"/>
      <c r="FM208" s="196"/>
      <c r="FN208" s="196"/>
      <c r="FO208" s="196"/>
      <c r="FP208" s="196"/>
      <c r="FQ208" s="196"/>
      <c r="FR208" s="196"/>
      <c r="FS208" s="196"/>
      <c r="FT208" s="196"/>
      <c r="FU208" s="196"/>
      <c r="FV208" s="196"/>
      <c r="FW208" s="196"/>
      <c r="FX208" s="196"/>
      <c r="FY208" s="196"/>
      <c r="FZ208" s="196"/>
      <c r="GA208" s="196"/>
      <c r="GB208" s="196"/>
      <c r="GC208" s="196"/>
    </row>
    <row r="209" spans="1:185" s="197" customFormat="1" ht="178.5" customHeight="1" x14ac:dyDescent="0.25">
      <c r="A209" s="429" t="s">
        <v>412</v>
      </c>
      <c r="B209" s="434">
        <v>977</v>
      </c>
      <c r="C209" s="397">
        <v>44834</v>
      </c>
      <c r="D209" s="400" t="s">
        <v>33</v>
      </c>
      <c r="E209" s="179" t="s">
        <v>449</v>
      </c>
      <c r="F209" s="179" t="s">
        <v>450</v>
      </c>
      <c r="G209" s="182" t="s">
        <v>136</v>
      </c>
      <c r="H209" s="395" t="s">
        <v>1066</v>
      </c>
      <c r="I209" s="179" t="s">
        <v>451</v>
      </c>
      <c r="J209" s="179"/>
      <c r="K209" s="179" t="s">
        <v>38</v>
      </c>
      <c r="L209" s="179" t="s">
        <v>48</v>
      </c>
      <c r="M209" s="179" t="s">
        <v>452</v>
      </c>
      <c r="N209" s="397">
        <v>44852</v>
      </c>
      <c r="O209" s="397">
        <v>45321</v>
      </c>
      <c r="P209" s="452">
        <f t="shared" ca="1" si="9"/>
        <v>91</v>
      </c>
      <c r="Q209" s="322" t="str">
        <f t="shared" ca="1" si="10"/>
        <v>VENCIDA</v>
      </c>
      <c r="R209" s="179" t="s">
        <v>453</v>
      </c>
      <c r="S209" s="179" t="s">
        <v>42</v>
      </c>
      <c r="T209" s="392">
        <v>4</v>
      </c>
      <c r="U209" s="180"/>
      <c r="V209" s="179"/>
      <c r="W209" s="175" t="s">
        <v>991</v>
      </c>
      <c r="X209" s="281"/>
      <c r="Y209" s="391"/>
      <c r="Z209" s="179"/>
      <c r="AA209" s="175" t="s">
        <v>44</v>
      </c>
      <c r="AB209" s="180"/>
      <c r="AC209" s="181" t="s">
        <v>1497</v>
      </c>
      <c r="AD209" s="453">
        <f t="shared" si="11"/>
        <v>204</v>
      </c>
      <c r="AE209" s="196"/>
      <c r="AF209" s="196"/>
      <c r="AG209" s="196"/>
      <c r="AH209" s="196"/>
      <c r="AI209" s="196"/>
      <c r="AJ209" s="196"/>
      <c r="AK209" s="196"/>
      <c r="AL209" s="196"/>
      <c r="AM209" s="196"/>
      <c r="AN209" s="196"/>
      <c r="AO209" s="196"/>
      <c r="AP209" s="196"/>
      <c r="AQ209" s="196"/>
      <c r="AR209" s="196"/>
      <c r="AS209" s="196"/>
      <c r="AT209" s="196"/>
      <c r="AU209" s="196"/>
      <c r="AV209" s="196"/>
      <c r="AW209" s="196"/>
      <c r="AX209" s="196"/>
      <c r="AY209" s="196"/>
      <c r="AZ209" s="196"/>
      <c r="BA209" s="196"/>
      <c r="BB209" s="196"/>
      <c r="BC209" s="196"/>
      <c r="BD209" s="196"/>
      <c r="BE209" s="196"/>
      <c r="BF209" s="196"/>
      <c r="BG209" s="196"/>
      <c r="BH209" s="196"/>
      <c r="BI209" s="196"/>
      <c r="BJ209" s="196"/>
      <c r="BK209" s="196"/>
      <c r="BL209" s="196"/>
      <c r="BM209" s="196"/>
      <c r="BN209" s="196"/>
      <c r="BO209" s="196"/>
      <c r="BP209" s="196"/>
      <c r="BQ209" s="196"/>
      <c r="BR209" s="196"/>
      <c r="BS209" s="196"/>
      <c r="BT209" s="196"/>
      <c r="BU209" s="196"/>
      <c r="BV209" s="196"/>
      <c r="BW209" s="196"/>
      <c r="BX209" s="196"/>
      <c r="BY209" s="196"/>
      <c r="BZ209" s="196"/>
      <c r="CA209" s="196"/>
      <c r="CB209" s="196"/>
      <c r="CC209" s="196"/>
      <c r="CD209" s="196"/>
      <c r="CE209" s="196"/>
      <c r="CF209" s="196"/>
      <c r="CG209" s="196"/>
      <c r="CH209" s="196"/>
      <c r="CI209" s="196"/>
      <c r="CJ209" s="196"/>
      <c r="CK209" s="196"/>
      <c r="CL209" s="196"/>
      <c r="CM209" s="196"/>
      <c r="CN209" s="196"/>
      <c r="CO209" s="196"/>
      <c r="CP209" s="196"/>
      <c r="CQ209" s="196"/>
      <c r="CR209" s="196"/>
      <c r="CS209" s="196"/>
      <c r="CT209" s="196"/>
      <c r="CU209" s="196"/>
      <c r="CV209" s="196"/>
      <c r="CW209" s="196"/>
      <c r="CX209" s="196"/>
      <c r="CY209" s="196"/>
      <c r="CZ209" s="196"/>
      <c r="DA209" s="196"/>
      <c r="DB209" s="196"/>
      <c r="DC209" s="196"/>
      <c r="DD209" s="196"/>
      <c r="DE209" s="196"/>
      <c r="DF209" s="196"/>
      <c r="DG209" s="196"/>
      <c r="DH209" s="196"/>
      <c r="DI209" s="196"/>
      <c r="DJ209" s="196"/>
      <c r="DK209" s="196"/>
      <c r="DL209" s="196"/>
      <c r="DM209" s="196"/>
      <c r="DN209" s="196"/>
      <c r="DO209" s="196"/>
      <c r="DP209" s="196"/>
      <c r="DQ209" s="196"/>
      <c r="DR209" s="196"/>
      <c r="DS209" s="196"/>
      <c r="DT209" s="196"/>
      <c r="DU209" s="196"/>
      <c r="DV209" s="196"/>
      <c r="DW209" s="196"/>
      <c r="DX209" s="196"/>
      <c r="DY209" s="196"/>
      <c r="DZ209" s="196"/>
      <c r="EA209" s="196"/>
      <c r="EB209" s="196"/>
      <c r="EC209" s="196"/>
      <c r="ED209" s="196"/>
      <c r="EE209" s="196"/>
      <c r="EF209" s="196"/>
      <c r="EG209" s="196"/>
      <c r="EH209" s="196"/>
      <c r="EI209" s="196"/>
      <c r="EJ209" s="196"/>
      <c r="EK209" s="196"/>
      <c r="EL209" s="196"/>
      <c r="EM209" s="196"/>
      <c r="EN209" s="196"/>
      <c r="EO209" s="196"/>
      <c r="EP209" s="196"/>
      <c r="EQ209" s="196"/>
      <c r="ER209" s="196"/>
      <c r="ES209" s="196"/>
      <c r="ET209" s="196"/>
      <c r="EU209" s="196"/>
      <c r="EV209" s="196"/>
      <c r="EW209" s="196"/>
      <c r="EX209" s="196"/>
      <c r="EY209" s="196"/>
      <c r="EZ209" s="196"/>
      <c r="FA209" s="196"/>
      <c r="FB209" s="196"/>
      <c r="FC209" s="196"/>
      <c r="FD209" s="196"/>
      <c r="FE209" s="196"/>
      <c r="FF209" s="196"/>
      <c r="FG209" s="196"/>
      <c r="FH209" s="196"/>
      <c r="FI209" s="196"/>
      <c r="FJ209" s="196"/>
      <c r="FK209" s="196"/>
      <c r="FL209" s="196"/>
      <c r="FM209" s="196"/>
      <c r="FN209" s="196"/>
      <c r="FO209" s="196"/>
      <c r="FP209" s="196"/>
      <c r="FQ209" s="196"/>
      <c r="FR209" s="196"/>
      <c r="FS209" s="196"/>
      <c r="FT209" s="196"/>
      <c r="FU209" s="196"/>
      <c r="FV209" s="196"/>
      <c r="FW209" s="196"/>
      <c r="FX209" s="196"/>
      <c r="FY209" s="196"/>
      <c r="FZ209" s="196"/>
      <c r="GA209" s="196"/>
      <c r="GB209" s="196"/>
      <c r="GC209" s="196"/>
    </row>
    <row r="210" spans="1:185" s="197" customFormat="1" ht="178.5" customHeight="1" x14ac:dyDescent="0.25">
      <c r="A210" s="429" t="s">
        <v>412</v>
      </c>
      <c r="B210" s="434"/>
      <c r="C210" s="397">
        <v>44834</v>
      </c>
      <c r="D210" s="400" t="s">
        <v>33</v>
      </c>
      <c r="E210" s="179" t="s">
        <v>449</v>
      </c>
      <c r="F210" s="179" t="s">
        <v>450</v>
      </c>
      <c r="G210" s="182" t="s">
        <v>136</v>
      </c>
      <c r="H210" s="395" t="s">
        <v>1066</v>
      </c>
      <c r="I210" s="179" t="s">
        <v>451</v>
      </c>
      <c r="J210" s="179"/>
      <c r="K210" s="179" t="s">
        <v>38</v>
      </c>
      <c r="L210" s="175" t="s">
        <v>39</v>
      </c>
      <c r="M210" s="179" t="s">
        <v>454</v>
      </c>
      <c r="N210" s="397">
        <v>44852</v>
      </c>
      <c r="O210" s="397">
        <v>44865</v>
      </c>
      <c r="P210" s="452" t="str">
        <f t="shared" ca="1" si="9"/>
        <v>CERRADA</v>
      </c>
      <c r="Q210" s="322" t="str">
        <f t="shared" ca="1" si="10"/>
        <v>CERRADA</v>
      </c>
      <c r="R210" s="179" t="s">
        <v>455</v>
      </c>
      <c r="S210" s="179" t="s">
        <v>42</v>
      </c>
      <c r="T210" s="392"/>
      <c r="U210" s="180"/>
      <c r="V210" s="179"/>
      <c r="W210" s="175" t="s">
        <v>991</v>
      </c>
      <c r="X210" s="281"/>
      <c r="Y210" s="391"/>
      <c r="Z210" s="179"/>
      <c r="AA210" s="175" t="s">
        <v>1376</v>
      </c>
      <c r="AB210" s="180">
        <v>45280</v>
      </c>
      <c r="AC210" s="181" t="s">
        <v>1523</v>
      </c>
      <c r="AD210" s="453">
        <f t="shared" si="11"/>
        <v>205</v>
      </c>
      <c r="AE210" s="196"/>
      <c r="AF210" s="196"/>
      <c r="AG210" s="196"/>
      <c r="AH210" s="196"/>
      <c r="AI210" s="196"/>
      <c r="AJ210" s="196"/>
      <c r="AK210" s="196"/>
      <c r="AL210" s="196"/>
      <c r="AM210" s="196"/>
      <c r="AN210" s="196"/>
      <c r="AO210" s="196"/>
      <c r="AP210" s="196"/>
      <c r="AQ210" s="196"/>
      <c r="AR210" s="196"/>
      <c r="AS210" s="196"/>
      <c r="AT210" s="196"/>
      <c r="AU210" s="196"/>
      <c r="AV210" s="196"/>
      <c r="AW210" s="196"/>
      <c r="AX210" s="196"/>
      <c r="AY210" s="196"/>
      <c r="AZ210" s="196"/>
      <c r="BA210" s="196"/>
      <c r="BB210" s="196"/>
      <c r="BC210" s="196"/>
      <c r="BD210" s="196"/>
      <c r="BE210" s="196"/>
      <c r="BF210" s="196"/>
      <c r="BG210" s="196"/>
      <c r="BH210" s="196"/>
      <c r="BI210" s="196"/>
      <c r="BJ210" s="196"/>
      <c r="BK210" s="196"/>
      <c r="BL210" s="196"/>
      <c r="BM210" s="196"/>
      <c r="BN210" s="196"/>
      <c r="BO210" s="196"/>
      <c r="BP210" s="196"/>
      <c r="BQ210" s="196"/>
      <c r="BR210" s="196"/>
      <c r="BS210" s="196"/>
      <c r="BT210" s="196"/>
      <c r="BU210" s="196"/>
      <c r="BV210" s="196"/>
      <c r="BW210" s="196"/>
      <c r="BX210" s="196"/>
      <c r="BY210" s="196"/>
      <c r="BZ210" s="196"/>
      <c r="CA210" s="196"/>
      <c r="CB210" s="196"/>
      <c r="CC210" s="196"/>
      <c r="CD210" s="196"/>
      <c r="CE210" s="196"/>
      <c r="CF210" s="196"/>
      <c r="CG210" s="196"/>
      <c r="CH210" s="196"/>
      <c r="CI210" s="196"/>
      <c r="CJ210" s="196"/>
      <c r="CK210" s="196"/>
      <c r="CL210" s="196"/>
      <c r="CM210" s="196"/>
      <c r="CN210" s="196"/>
      <c r="CO210" s="196"/>
      <c r="CP210" s="196"/>
      <c r="CQ210" s="196"/>
      <c r="CR210" s="196"/>
      <c r="CS210" s="196"/>
      <c r="CT210" s="196"/>
      <c r="CU210" s="196"/>
      <c r="CV210" s="196"/>
      <c r="CW210" s="196"/>
      <c r="CX210" s="196"/>
      <c r="CY210" s="196"/>
      <c r="CZ210" s="196"/>
      <c r="DA210" s="196"/>
      <c r="DB210" s="196"/>
      <c r="DC210" s="196"/>
      <c r="DD210" s="196"/>
      <c r="DE210" s="196"/>
      <c r="DF210" s="196"/>
      <c r="DG210" s="196"/>
      <c r="DH210" s="196"/>
      <c r="DI210" s="196"/>
      <c r="DJ210" s="196"/>
      <c r="DK210" s="196"/>
      <c r="DL210" s="196"/>
      <c r="DM210" s="196"/>
      <c r="DN210" s="196"/>
      <c r="DO210" s="196"/>
      <c r="DP210" s="196"/>
      <c r="DQ210" s="196"/>
      <c r="DR210" s="196"/>
      <c r="DS210" s="196"/>
      <c r="DT210" s="196"/>
      <c r="DU210" s="196"/>
      <c r="DV210" s="196"/>
      <c r="DW210" s="196"/>
      <c r="DX210" s="196"/>
      <c r="DY210" s="196"/>
      <c r="DZ210" s="196"/>
      <c r="EA210" s="196"/>
      <c r="EB210" s="196"/>
      <c r="EC210" s="196"/>
      <c r="ED210" s="196"/>
      <c r="EE210" s="196"/>
      <c r="EF210" s="196"/>
      <c r="EG210" s="196"/>
      <c r="EH210" s="196"/>
      <c r="EI210" s="196"/>
      <c r="EJ210" s="196"/>
      <c r="EK210" s="196"/>
      <c r="EL210" s="196"/>
      <c r="EM210" s="196"/>
      <c r="EN210" s="196"/>
      <c r="EO210" s="196"/>
      <c r="EP210" s="196"/>
      <c r="EQ210" s="196"/>
      <c r="ER210" s="196"/>
      <c r="ES210" s="196"/>
      <c r="ET210" s="196"/>
      <c r="EU210" s="196"/>
      <c r="EV210" s="196"/>
      <c r="EW210" s="196"/>
      <c r="EX210" s="196"/>
      <c r="EY210" s="196"/>
      <c r="EZ210" s="196"/>
      <c r="FA210" s="196"/>
      <c r="FB210" s="196"/>
      <c r="FC210" s="196"/>
      <c r="FD210" s="196"/>
      <c r="FE210" s="196"/>
      <c r="FF210" s="196"/>
      <c r="FG210" s="196"/>
      <c r="FH210" s="196"/>
      <c r="FI210" s="196"/>
      <c r="FJ210" s="196"/>
      <c r="FK210" s="196"/>
      <c r="FL210" s="196"/>
      <c r="FM210" s="196"/>
      <c r="FN210" s="196"/>
      <c r="FO210" s="196"/>
      <c r="FP210" s="196"/>
      <c r="FQ210" s="196"/>
      <c r="FR210" s="196"/>
      <c r="FS210" s="196"/>
      <c r="FT210" s="196"/>
      <c r="FU210" s="196"/>
      <c r="FV210" s="196"/>
      <c r="FW210" s="196"/>
      <c r="FX210" s="196"/>
      <c r="FY210" s="196"/>
      <c r="FZ210" s="196"/>
      <c r="GA210" s="196"/>
      <c r="GB210" s="196"/>
      <c r="GC210" s="196"/>
    </row>
    <row r="211" spans="1:185" s="197" customFormat="1" ht="178.5" customHeight="1" x14ac:dyDescent="0.25">
      <c r="A211" s="429" t="s">
        <v>412</v>
      </c>
      <c r="B211" s="434">
        <v>979</v>
      </c>
      <c r="C211" s="397">
        <v>44784</v>
      </c>
      <c r="D211" s="400" t="s">
        <v>33</v>
      </c>
      <c r="E211" s="179" t="s">
        <v>456</v>
      </c>
      <c r="F211" s="179" t="s">
        <v>457</v>
      </c>
      <c r="G211" s="175" t="s">
        <v>107</v>
      </c>
      <c r="H211" s="395" t="s">
        <v>1066</v>
      </c>
      <c r="I211" s="179" t="s">
        <v>108</v>
      </c>
      <c r="J211" s="179"/>
      <c r="K211" s="179" t="s">
        <v>38</v>
      </c>
      <c r="L211" s="179" t="s">
        <v>48</v>
      </c>
      <c r="M211" s="179" t="s">
        <v>458</v>
      </c>
      <c r="N211" s="397">
        <v>44854</v>
      </c>
      <c r="O211" s="397">
        <v>45017</v>
      </c>
      <c r="P211" s="452">
        <f t="shared" ca="1" si="9"/>
        <v>395</v>
      </c>
      <c r="Q211" s="322" t="str">
        <f t="shared" ca="1" si="10"/>
        <v>VENCIDA</v>
      </c>
      <c r="R211" s="179" t="s">
        <v>459</v>
      </c>
      <c r="S211" s="179" t="s">
        <v>42</v>
      </c>
      <c r="T211" s="392">
        <v>15</v>
      </c>
      <c r="U211" s="180"/>
      <c r="V211" s="179"/>
      <c r="W211" s="175" t="s">
        <v>51</v>
      </c>
      <c r="X211" s="281"/>
      <c r="Y211" s="391"/>
      <c r="Z211" s="179"/>
      <c r="AA211" s="175" t="s">
        <v>44</v>
      </c>
      <c r="AB211" s="180"/>
      <c r="AC211" s="177" t="s">
        <v>1498</v>
      </c>
      <c r="AD211" s="453">
        <f t="shared" si="11"/>
        <v>206</v>
      </c>
      <c r="AE211" s="196"/>
      <c r="AF211" s="196"/>
      <c r="AG211" s="196"/>
      <c r="AH211" s="196"/>
      <c r="AI211" s="196"/>
      <c r="AJ211" s="196"/>
      <c r="AK211" s="196"/>
      <c r="AL211" s="196"/>
      <c r="AM211" s="196"/>
      <c r="AN211" s="196"/>
      <c r="AO211" s="196"/>
      <c r="AP211" s="196"/>
      <c r="AQ211" s="196"/>
      <c r="AR211" s="196"/>
      <c r="AS211" s="196"/>
      <c r="AT211" s="196"/>
      <c r="AU211" s="196"/>
      <c r="AV211" s="196"/>
      <c r="AW211" s="196"/>
      <c r="AX211" s="196"/>
      <c r="AY211" s="196"/>
      <c r="AZ211" s="196"/>
      <c r="BA211" s="196"/>
      <c r="BB211" s="196"/>
      <c r="BC211" s="196"/>
      <c r="BD211" s="196"/>
      <c r="BE211" s="196"/>
      <c r="BF211" s="196"/>
      <c r="BG211" s="196"/>
      <c r="BH211" s="196"/>
      <c r="BI211" s="196"/>
      <c r="BJ211" s="196"/>
      <c r="BK211" s="196"/>
      <c r="BL211" s="196"/>
      <c r="BM211" s="196"/>
      <c r="BN211" s="196"/>
      <c r="BO211" s="196"/>
      <c r="BP211" s="196"/>
      <c r="BQ211" s="196"/>
      <c r="BR211" s="196"/>
      <c r="BS211" s="196"/>
      <c r="BT211" s="196"/>
      <c r="BU211" s="196"/>
      <c r="BV211" s="196"/>
      <c r="BW211" s="196"/>
      <c r="BX211" s="196"/>
      <c r="BY211" s="196"/>
      <c r="BZ211" s="196"/>
      <c r="CA211" s="196"/>
      <c r="CB211" s="196"/>
      <c r="CC211" s="196"/>
      <c r="CD211" s="196"/>
      <c r="CE211" s="196"/>
      <c r="CF211" s="196"/>
      <c r="CG211" s="196"/>
      <c r="CH211" s="196"/>
      <c r="CI211" s="196"/>
      <c r="CJ211" s="196"/>
      <c r="CK211" s="196"/>
      <c r="CL211" s="196"/>
      <c r="CM211" s="196"/>
      <c r="CN211" s="196"/>
      <c r="CO211" s="196"/>
      <c r="CP211" s="196"/>
      <c r="CQ211" s="196"/>
      <c r="CR211" s="196"/>
      <c r="CS211" s="196"/>
      <c r="CT211" s="196"/>
      <c r="CU211" s="196"/>
      <c r="CV211" s="196"/>
      <c r="CW211" s="196"/>
      <c r="CX211" s="196"/>
      <c r="CY211" s="196"/>
      <c r="CZ211" s="196"/>
      <c r="DA211" s="196"/>
      <c r="DB211" s="196"/>
      <c r="DC211" s="196"/>
      <c r="DD211" s="196"/>
      <c r="DE211" s="196"/>
      <c r="DF211" s="196"/>
      <c r="DG211" s="196"/>
      <c r="DH211" s="196"/>
      <c r="DI211" s="196"/>
      <c r="DJ211" s="196"/>
      <c r="DK211" s="196"/>
      <c r="DL211" s="196"/>
      <c r="DM211" s="196"/>
      <c r="DN211" s="196"/>
      <c r="DO211" s="196"/>
      <c r="DP211" s="196"/>
      <c r="DQ211" s="196"/>
      <c r="DR211" s="196"/>
      <c r="DS211" s="196"/>
      <c r="DT211" s="196"/>
      <c r="DU211" s="196"/>
      <c r="DV211" s="196"/>
      <c r="DW211" s="196"/>
      <c r="DX211" s="196"/>
      <c r="DY211" s="196"/>
      <c r="DZ211" s="196"/>
      <c r="EA211" s="196"/>
      <c r="EB211" s="196"/>
      <c r="EC211" s="196"/>
      <c r="ED211" s="196"/>
      <c r="EE211" s="196"/>
      <c r="EF211" s="196"/>
      <c r="EG211" s="196"/>
      <c r="EH211" s="196"/>
      <c r="EI211" s="196"/>
      <c r="EJ211" s="196"/>
      <c r="EK211" s="196"/>
      <c r="EL211" s="196"/>
      <c r="EM211" s="196"/>
      <c r="EN211" s="196"/>
      <c r="EO211" s="196"/>
      <c r="EP211" s="196"/>
      <c r="EQ211" s="196"/>
      <c r="ER211" s="196"/>
      <c r="ES211" s="196"/>
      <c r="ET211" s="196"/>
      <c r="EU211" s="196"/>
      <c r="EV211" s="196"/>
      <c r="EW211" s="196"/>
      <c r="EX211" s="196"/>
      <c r="EY211" s="196"/>
      <c r="EZ211" s="196"/>
      <c r="FA211" s="196"/>
      <c r="FB211" s="196"/>
      <c r="FC211" s="196"/>
      <c r="FD211" s="196"/>
      <c r="FE211" s="196"/>
      <c r="FF211" s="196"/>
      <c r="FG211" s="196"/>
      <c r="FH211" s="196"/>
      <c r="FI211" s="196"/>
      <c r="FJ211" s="196"/>
      <c r="FK211" s="196"/>
      <c r="FL211" s="196"/>
      <c r="FM211" s="196"/>
      <c r="FN211" s="196"/>
      <c r="FO211" s="196"/>
      <c r="FP211" s="196"/>
      <c r="FQ211" s="196"/>
      <c r="FR211" s="196"/>
      <c r="FS211" s="196"/>
      <c r="FT211" s="196"/>
      <c r="FU211" s="196"/>
      <c r="FV211" s="196"/>
      <c r="FW211" s="196"/>
      <c r="FX211" s="196"/>
      <c r="FY211" s="196"/>
      <c r="FZ211" s="196"/>
      <c r="GA211" s="196"/>
      <c r="GB211" s="196"/>
      <c r="GC211" s="196"/>
    </row>
    <row r="212" spans="1:185" s="197" customFormat="1" ht="178.5" customHeight="1" x14ac:dyDescent="0.25">
      <c r="A212" s="429" t="s">
        <v>412</v>
      </c>
      <c r="B212" s="434"/>
      <c r="C212" s="397">
        <v>44784</v>
      </c>
      <c r="D212" s="400" t="s">
        <v>33</v>
      </c>
      <c r="E212" s="182" t="s">
        <v>456</v>
      </c>
      <c r="F212" s="179" t="s">
        <v>457</v>
      </c>
      <c r="G212" s="175" t="s">
        <v>107</v>
      </c>
      <c r="H212" s="395" t="s">
        <v>1066</v>
      </c>
      <c r="I212" s="179" t="s">
        <v>108</v>
      </c>
      <c r="J212" s="179"/>
      <c r="K212" s="179" t="s">
        <v>38</v>
      </c>
      <c r="L212" s="175" t="s">
        <v>39</v>
      </c>
      <c r="M212" s="179" t="s">
        <v>460</v>
      </c>
      <c r="N212" s="397">
        <v>44854</v>
      </c>
      <c r="O212" s="397">
        <v>45017</v>
      </c>
      <c r="P212" s="452">
        <f t="shared" ca="1" si="9"/>
        <v>395</v>
      </c>
      <c r="Q212" s="322" t="str">
        <f t="shared" ca="1" si="10"/>
        <v>VENCIDA</v>
      </c>
      <c r="R212" s="179" t="s">
        <v>461</v>
      </c>
      <c r="S212" s="179" t="s">
        <v>42</v>
      </c>
      <c r="T212" s="392">
        <v>15</v>
      </c>
      <c r="U212" s="180"/>
      <c r="V212" s="179"/>
      <c r="W212" s="175" t="s">
        <v>51</v>
      </c>
      <c r="X212" s="281"/>
      <c r="Y212" s="391"/>
      <c r="Z212" s="179"/>
      <c r="AA212" s="175" t="s">
        <v>44</v>
      </c>
      <c r="AB212" s="180"/>
      <c r="AC212" s="177" t="s">
        <v>1498</v>
      </c>
      <c r="AD212" s="453">
        <f t="shared" si="11"/>
        <v>207</v>
      </c>
      <c r="AE212" s="196"/>
      <c r="AF212" s="196"/>
      <c r="AG212" s="196"/>
      <c r="AH212" s="196"/>
      <c r="AI212" s="196"/>
      <c r="AJ212" s="196"/>
      <c r="AK212" s="196"/>
      <c r="AL212" s="196"/>
      <c r="AM212" s="196"/>
      <c r="AN212" s="196"/>
      <c r="AO212" s="196"/>
      <c r="AP212" s="196"/>
      <c r="AQ212" s="196"/>
      <c r="AR212" s="196"/>
      <c r="AS212" s="196"/>
      <c r="AT212" s="196"/>
      <c r="AU212" s="196"/>
      <c r="AV212" s="196"/>
      <c r="AW212" s="196"/>
      <c r="AX212" s="196"/>
      <c r="AY212" s="196"/>
      <c r="AZ212" s="196"/>
      <c r="BA212" s="196"/>
      <c r="BB212" s="196"/>
      <c r="BC212" s="196"/>
      <c r="BD212" s="196"/>
      <c r="BE212" s="196"/>
      <c r="BF212" s="196"/>
      <c r="BG212" s="196"/>
      <c r="BH212" s="196"/>
      <c r="BI212" s="196"/>
      <c r="BJ212" s="196"/>
      <c r="BK212" s="196"/>
      <c r="BL212" s="196"/>
      <c r="BM212" s="196"/>
      <c r="BN212" s="196"/>
      <c r="BO212" s="196"/>
      <c r="BP212" s="196"/>
      <c r="BQ212" s="196"/>
      <c r="BR212" s="196"/>
      <c r="BS212" s="196"/>
      <c r="BT212" s="196"/>
      <c r="BU212" s="196"/>
      <c r="BV212" s="196"/>
      <c r="BW212" s="196"/>
      <c r="BX212" s="196"/>
      <c r="BY212" s="196"/>
      <c r="BZ212" s="196"/>
      <c r="CA212" s="196"/>
      <c r="CB212" s="196"/>
      <c r="CC212" s="196"/>
      <c r="CD212" s="196"/>
      <c r="CE212" s="196"/>
      <c r="CF212" s="196"/>
      <c r="CG212" s="196"/>
      <c r="CH212" s="196"/>
      <c r="CI212" s="196"/>
      <c r="CJ212" s="196"/>
      <c r="CK212" s="196"/>
      <c r="CL212" s="196"/>
      <c r="CM212" s="196"/>
      <c r="CN212" s="196"/>
      <c r="CO212" s="196"/>
      <c r="CP212" s="196"/>
      <c r="CQ212" s="196"/>
      <c r="CR212" s="196"/>
      <c r="CS212" s="196"/>
      <c r="CT212" s="196"/>
      <c r="CU212" s="196"/>
      <c r="CV212" s="196"/>
      <c r="CW212" s="196"/>
      <c r="CX212" s="196"/>
      <c r="CY212" s="196"/>
      <c r="CZ212" s="196"/>
      <c r="DA212" s="196"/>
      <c r="DB212" s="196"/>
      <c r="DC212" s="196"/>
      <c r="DD212" s="196"/>
      <c r="DE212" s="196"/>
      <c r="DF212" s="196"/>
      <c r="DG212" s="196"/>
      <c r="DH212" s="196"/>
      <c r="DI212" s="196"/>
      <c r="DJ212" s="196"/>
      <c r="DK212" s="196"/>
      <c r="DL212" s="196"/>
      <c r="DM212" s="196"/>
      <c r="DN212" s="196"/>
      <c r="DO212" s="196"/>
      <c r="DP212" s="196"/>
      <c r="DQ212" s="196"/>
      <c r="DR212" s="196"/>
      <c r="DS212" s="196"/>
      <c r="DT212" s="196"/>
      <c r="DU212" s="196"/>
      <c r="DV212" s="196"/>
      <c r="DW212" s="196"/>
      <c r="DX212" s="196"/>
      <c r="DY212" s="196"/>
      <c r="DZ212" s="196"/>
      <c r="EA212" s="196"/>
      <c r="EB212" s="196"/>
      <c r="EC212" s="196"/>
      <c r="ED212" s="196"/>
      <c r="EE212" s="196"/>
      <c r="EF212" s="196"/>
      <c r="EG212" s="196"/>
      <c r="EH212" s="196"/>
      <c r="EI212" s="196"/>
      <c r="EJ212" s="196"/>
      <c r="EK212" s="196"/>
      <c r="EL212" s="196"/>
      <c r="EM212" s="196"/>
      <c r="EN212" s="196"/>
      <c r="EO212" s="196"/>
      <c r="EP212" s="196"/>
      <c r="EQ212" s="196"/>
      <c r="ER212" s="196"/>
      <c r="ES212" s="196"/>
      <c r="ET212" s="196"/>
      <c r="EU212" s="196"/>
      <c r="EV212" s="196"/>
      <c r="EW212" s="196"/>
      <c r="EX212" s="196"/>
      <c r="EY212" s="196"/>
      <c r="EZ212" s="196"/>
      <c r="FA212" s="196"/>
      <c r="FB212" s="196"/>
      <c r="FC212" s="196"/>
      <c r="FD212" s="196"/>
      <c r="FE212" s="196"/>
      <c r="FF212" s="196"/>
      <c r="FG212" s="196"/>
      <c r="FH212" s="196"/>
      <c r="FI212" s="196"/>
      <c r="FJ212" s="196"/>
      <c r="FK212" s="196"/>
      <c r="FL212" s="196"/>
      <c r="FM212" s="196"/>
      <c r="FN212" s="196"/>
      <c r="FO212" s="196"/>
      <c r="FP212" s="196"/>
      <c r="FQ212" s="196"/>
      <c r="FR212" s="196"/>
      <c r="FS212" s="196"/>
      <c r="FT212" s="196"/>
      <c r="FU212" s="196"/>
      <c r="FV212" s="196"/>
      <c r="FW212" s="196"/>
      <c r="FX212" s="196"/>
      <c r="FY212" s="196"/>
      <c r="FZ212" s="196"/>
      <c r="GA212" s="196"/>
      <c r="GB212" s="196"/>
      <c r="GC212" s="196"/>
    </row>
    <row r="213" spans="1:185" s="197" customFormat="1" ht="178.5" customHeight="1" x14ac:dyDescent="0.25">
      <c r="A213" s="429" t="s">
        <v>412</v>
      </c>
      <c r="B213" s="434">
        <v>982</v>
      </c>
      <c r="C213" s="397">
        <v>44820</v>
      </c>
      <c r="D213" s="400" t="s">
        <v>106</v>
      </c>
      <c r="E213" s="179" t="s">
        <v>582</v>
      </c>
      <c r="F213" s="179"/>
      <c r="G213" s="179" t="s">
        <v>279</v>
      </c>
      <c r="H213" s="395" t="s">
        <v>1099</v>
      </c>
      <c r="I213" s="179" t="s">
        <v>173</v>
      </c>
      <c r="J213" s="179"/>
      <c r="K213" s="179" t="s">
        <v>38</v>
      </c>
      <c r="L213" s="175" t="s">
        <v>109</v>
      </c>
      <c r="M213" s="179" t="s">
        <v>583</v>
      </c>
      <c r="N213" s="397">
        <v>44867</v>
      </c>
      <c r="O213" s="397">
        <v>45260</v>
      </c>
      <c r="P213" s="452">
        <f t="shared" ca="1" si="9"/>
        <v>152</v>
      </c>
      <c r="Q213" s="322" t="str">
        <f t="shared" ca="1" si="10"/>
        <v>VENCIDA</v>
      </c>
      <c r="R213" s="179" t="s">
        <v>584</v>
      </c>
      <c r="S213" s="179" t="s">
        <v>42</v>
      </c>
      <c r="T213" s="392">
        <v>2</v>
      </c>
      <c r="U213" s="180"/>
      <c r="V213" s="179"/>
      <c r="W213" s="175" t="s">
        <v>174</v>
      </c>
      <c r="X213" s="281"/>
      <c r="Y213" s="391"/>
      <c r="Z213" s="179"/>
      <c r="AA213" s="175" t="s">
        <v>44</v>
      </c>
      <c r="AB213" s="180"/>
      <c r="AC213" s="177" t="s">
        <v>585</v>
      </c>
      <c r="AD213" s="453">
        <f t="shared" si="11"/>
        <v>208</v>
      </c>
      <c r="AE213" s="196"/>
      <c r="AF213" s="196"/>
      <c r="AG213" s="196"/>
      <c r="AH213" s="196"/>
      <c r="AI213" s="196"/>
      <c r="AJ213" s="196"/>
      <c r="AK213" s="196"/>
      <c r="AL213" s="196"/>
      <c r="AM213" s="196"/>
      <c r="AN213" s="196"/>
      <c r="AO213" s="196"/>
      <c r="AP213" s="196"/>
      <c r="AQ213" s="196"/>
      <c r="AR213" s="196"/>
      <c r="AS213" s="196"/>
      <c r="AT213" s="196"/>
      <c r="AU213" s="196"/>
      <c r="AV213" s="196"/>
      <c r="AW213" s="196"/>
      <c r="AX213" s="196"/>
      <c r="AY213" s="196"/>
      <c r="AZ213" s="196"/>
      <c r="BA213" s="196"/>
      <c r="BB213" s="196"/>
      <c r="BC213" s="196"/>
      <c r="BD213" s="196"/>
      <c r="BE213" s="196"/>
      <c r="BF213" s="196"/>
      <c r="BG213" s="196"/>
      <c r="BH213" s="196"/>
      <c r="BI213" s="196"/>
      <c r="BJ213" s="196"/>
      <c r="BK213" s="196"/>
      <c r="BL213" s="196"/>
      <c r="BM213" s="196"/>
      <c r="BN213" s="196"/>
      <c r="BO213" s="196"/>
      <c r="BP213" s="196"/>
      <c r="BQ213" s="196"/>
      <c r="BR213" s="196"/>
      <c r="BS213" s="196"/>
      <c r="BT213" s="196"/>
      <c r="BU213" s="196"/>
      <c r="BV213" s="196"/>
      <c r="BW213" s="196"/>
      <c r="BX213" s="196"/>
      <c r="BY213" s="196"/>
      <c r="BZ213" s="196"/>
      <c r="CA213" s="196"/>
      <c r="CB213" s="196"/>
      <c r="CC213" s="196"/>
      <c r="CD213" s="196"/>
      <c r="CE213" s="196"/>
      <c r="CF213" s="196"/>
      <c r="CG213" s="196"/>
      <c r="CH213" s="196"/>
      <c r="CI213" s="196"/>
      <c r="CJ213" s="196"/>
      <c r="CK213" s="196"/>
      <c r="CL213" s="196"/>
      <c r="CM213" s="196"/>
      <c r="CN213" s="196"/>
      <c r="CO213" s="196"/>
      <c r="CP213" s="196"/>
      <c r="CQ213" s="196"/>
      <c r="CR213" s="196"/>
      <c r="CS213" s="196"/>
      <c r="CT213" s="196"/>
      <c r="CU213" s="196"/>
      <c r="CV213" s="196"/>
      <c r="CW213" s="196"/>
      <c r="CX213" s="196"/>
      <c r="CY213" s="196"/>
      <c r="CZ213" s="196"/>
      <c r="DA213" s="196"/>
      <c r="DB213" s="196"/>
      <c r="DC213" s="196"/>
      <c r="DD213" s="196"/>
      <c r="DE213" s="196"/>
      <c r="DF213" s="196"/>
      <c r="DG213" s="196"/>
      <c r="DH213" s="196"/>
      <c r="DI213" s="196"/>
      <c r="DJ213" s="196"/>
      <c r="DK213" s="196"/>
      <c r="DL213" s="196"/>
      <c r="DM213" s="196"/>
      <c r="DN213" s="196"/>
      <c r="DO213" s="196"/>
      <c r="DP213" s="196"/>
      <c r="DQ213" s="196"/>
      <c r="DR213" s="196"/>
      <c r="DS213" s="196"/>
      <c r="DT213" s="196"/>
      <c r="DU213" s="196"/>
      <c r="DV213" s="196"/>
      <c r="DW213" s="196"/>
      <c r="DX213" s="196"/>
      <c r="DY213" s="196"/>
      <c r="DZ213" s="196"/>
      <c r="EA213" s="196"/>
      <c r="EB213" s="196"/>
      <c r="EC213" s="196"/>
      <c r="ED213" s="196"/>
      <c r="EE213" s="196"/>
      <c r="EF213" s="196"/>
      <c r="EG213" s="196"/>
      <c r="EH213" s="196"/>
      <c r="EI213" s="196"/>
      <c r="EJ213" s="196"/>
      <c r="EK213" s="196"/>
      <c r="EL213" s="196"/>
      <c r="EM213" s="196"/>
      <c r="EN213" s="196"/>
      <c r="EO213" s="196"/>
      <c r="EP213" s="196"/>
      <c r="EQ213" s="196"/>
      <c r="ER213" s="196"/>
      <c r="ES213" s="196"/>
      <c r="ET213" s="196"/>
      <c r="EU213" s="196"/>
      <c r="EV213" s="196"/>
      <c r="EW213" s="196"/>
      <c r="EX213" s="196"/>
      <c r="EY213" s="196"/>
      <c r="EZ213" s="196"/>
      <c r="FA213" s="196"/>
      <c r="FB213" s="196"/>
      <c r="FC213" s="196"/>
      <c r="FD213" s="196"/>
      <c r="FE213" s="196"/>
      <c r="FF213" s="196"/>
      <c r="FG213" s="196"/>
      <c r="FH213" s="196"/>
      <c r="FI213" s="196"/>
      <c r="FJ213" s="196"/>
      <c r="FK213" s="196"/>
      <c r="FL213" s="196"/>
      <c r="FM213" s="196"/>
      <c r="FN213" s="196"/>
      <c r="FO213" s="196"/>
      <c r="FP213" s="196"/>
      <c r="FQ213" s="196"/>
      <c r="FR213" s="196"/>
      <c r="FS213" s="196"/>
      <c r="FT213" s="196"/>
      <c r="FU213" s="196"/>
      <c r="FV213" s="196"/>
      <c r="FW213" s="196"/>
      <c r="FX213" s="196"/>
      <c r="FY213" s="196"/>
      <c r="FZ213" s="196"/>
      <c r="GA213" s="196"/>
      <c r="GB213" s="196"/>
      <c r="GC213" s="196"/>
    </row>
    <row r="214" spans="1:185" s="197" customFormat="1" ht="178.5" customHeight="1" x14ac:dyDescent="0.25">
      <c r="A214" s="429" t="s">
        <v>412</v>
      </c>
      <c r="B214" s="434">
        <v>983</v>
      </c>
      <c r="C214" s="397">
        <v>44820</v>
      </c>
      <c r="D214" s="400" t="s">
        <v>106</v>
      </c>
      <c r="E214" s="179" t="s">
        <v>586</v>
      </c>
      <c r="F214" s="179"/>
      <c r="G214" s="179" t="s">
        <v>279</v>
      </c>
      <c r="H214" s="395" t="s">
        <v>1099</v>
      </c>
      <c r="I214" s="179" t="s">
        <v>173</v>
      </c>
      <c r="J214" s="179"/>
      <c r="K214" s="179" t="s">
        <v>38</v>
      </c>
      <c r="L214" s="175" t="s">
        <v>109</v>
      </c>
      <c r="M214" s="179" t="s">
        <v>587</v>
      </c>
      <c r="N214" s="397">
        <v>44867</v>
      </c>
      <c r="O214" s="397">
        <v>45260</v>
      </c>
      <c r="P214" s="452">
        <f t="shared" ca="1" si="9"/>
        <v>152</v>
      </c>
      <c r="Q214" s="322" t="str">
        <f t="shared" ca="1" si="10"/>
        <v>VENCIDA</v>
      </c>
      <c r="R214" s="179" t="s">
        <v>584</v>
      </c>
      <c r="S214" s="179" t="s">
        <v>42</v>
      </c>
      <c r="T214" s="392">
        <v>2</v>
      </c>
      <c r="U214" s="180"/>
      <c r="V214" s="179"/>
      <c r="W214" s="175" t="s">
        <v>174</v>
      </c>
      <c r="X214" s="281"/>
      <c r="Y214" s="391"/>
      <c r="Z214" s="179"/>
      <c r="AA214" s="175" t="s">
        <v>44</v>
      </c>
      <c r="AB214" s="180"/>
      <c r="AC214" s="177" t="s">
        <v>585</v>
      </c>
      <c r="AD214" s="453">
        <f t="shared" si="11"/>
        <v>209</v>
      </c>
      <c r="AE214" s="196"/>
      <c r="AF214" s="196"/>
      <c r="AG214" s="196"/>
      <c r="AH214" s="196"/>
      <c r="AI214" s="196"/>
      <c r="AJ214" s="196"/>
      <c r="AK214" s="196"/>
      <c r="AL214" s="196"/>
      <c r="AM214" s="196"/>
      <c r="AN214" s="196"/>
      <c r="AO214" s="196"/>
      <c r="AP214" s="196"/>
      <c r="AQ214" s="196"/>
      <c r="AR214" s="196"/>
      <c r="AS214" s="196"/>
      <c r="AT214" s="196"/>
      <c r="AU214" s="196"/>
      <c r="AV214" s="196"/>
      <c r="AW214" s="196"/>
      <c r="AX214" s="196"/>
      <c r="AY214" s="196"/>
      <c r="AZ214" s="196"/>
      <c r="BA214" s="196"/>
      <c r="BB214" s="196"/>
      <c r="BC214" s="196"/>
      <c r="BD214" s="196"/>
      <c r="BE214" s="196"/>
      <c r="BF214" s="196"/>
      <c r="BG214" s="196"/>
      <c r="BH214" s="196"/>
      <c r="BI214" s="196"/>
      <c r="BJ214" s="196"/>
      <c r="BK214" s="196"/>
      <c r="BL214" s="196"/>
      <c r="BM214" s="196"/>
      <c r="BN214" s="196"/>
      <c r="BO214" s="196"/>
      <c r="BP214" s="196"/>
      <c r="BQ214" s="196"/>
      <c r="BR214" s="196"/>
      <c r="BS214" s="196"/>
      <c r="BT214" s="196"/>
      <c r="BU214" s="196"/>
      <c r="BV214" s="196"/>
      <c r="BW214" s="196"/>
      <c r="BX214" s="196"/>
      <c r="BY214" s="196"/>
      <c r="BZ214" s="196"/>
      <c r="CA214" s="196"/>
      <c r="CB214" s="196"/>
      <c r="CC214" s="196"/>
      <c r="CD214" s="196"/>
      <c r="CE214" s="196"/>
      <c r="CF214" s="196"/>
      <c r="CG214" s="196"/>
      <c r="CH214" s="196"/>
      <c r="CI214" s="196"/>
      <c r="CJ214" s="196"/>
      <c r="CK214" s="196"/>
      <c r="CL214" s="196"/>
      <c r="CM214" s="196"/>
      <c r="CN214" s="196"/>
      <c r="CO214" s="196"/>
      <c r="CP214" s="196"/>
      <c r="CQ214" s="196"/>
      <c r="CR214" s="196"/>
      <c r="CS214" s="196"/>
      <c r="CT214" s="196"/>
      <c r="CU214" s="196"/>
      <c r="CV214" s="196"/>
      <c r="CW214" s="196"/>
      <c r="CX214" s="196"/>
      <c r="CY214" s="196"/>
      <c r="CZ214" s="196"/>
      <c r="DA214" s="196"/>
      <c r="DB214" s="196"/>
      <c r="DC214" s="196"/>
      <c r="DD214" s="196"/>
      <c r="DE214" s="196"/>
      <c r="DF214" s="196"/>
      <c r="DG214" s="196"/>
      <c r="DH214" s="196"/>
      <c r="DI214" s="196"/>
      <c r="DJ214" s="196"/>
      <c r="DK214" s="196"/>
      <c r="DL214" s="196"/>
      <c r="DM214" s="196"/>
      <c r="DN214" s="196"/>
      <c r="DO214" s="196"/>
      <c r="DP214" s="196"/>
      <c r="DQ214" s="196"/>
      <c r="DR214" s="196"/>
      <c r="DS214" s="196"/>
      <c r="DT214" s="196"/>
      <c r="DU214" s="196"/>
      <c r="DV214" s="196"/>
      <c r="DW214" s="196"/>
      <c r="DX214" s="196"/>
      <c r="DY214" s="196"/>
      <c r="DZ214" s="196"/>
      <c r="EA214" s="196"/>
      <c r="EB214" s="196"/>
      <c r="EC214" s="196"/>
      <c r="ED214" s="196"/>
      <c r="EE214" s="196"/>
      <c r="EF214" s="196"/>
      <c r="EG214" s="196"/>
      <c r="EH214" s="196"/>
      <c r="EI214" s="196"/>
      <c r="EJ214" s="196"/>
      <c r="EK214" s="196"/>
      <c r="EL214" s="196"/>
      <c r="EM214" s="196"/>
      <c r="EN214" s="196"/>
      <c r="EO214" s="196"/>
      <c r="EP214" s="196"/>
      <c r="EQ214" s="196"/>
      <c r="ER214" s="196"/>
      <c r="ES214" s="196"/>
      <c r="ET214" s="196"/>
      <c r="EU214" s="196"/>
      <c r="EV214" s="196"/>
      <c r="EW214" s="196"/>
      <c r="EX214" s="196"/>
      <c r="EY214" s="196"/>
      <c r="EZ214" s="196"/>
      <c r="FA214" s="196"/>
      <c r="FB214" s="196"/>
      <c r="FC214" s="196"/>
      <c r="FD214" s="196"/>
      <c r="FE214" s="196"/>
      <c r="FF214" s="196"/>
      <c r="FG214" s="196"/>
      <c r="FH214" s="196"/>
      <c r="FI214" s="196"/>
      <c r="FJ214" s="196"/>
      <c r="FK214" s="196"/>
      <c r="FL214" s="196"/>
      <c r="FM214" s="196"/>
      <c r="FN214" s="196"/>
      <c r="FO214" s="196"/>
      <c r="FP214" s="196"/>
      <c r="FQ214" s="196"/>
      <c r="FR214" s="196"/>
      <c r="FS214" s="196"/>
      <c r="FT214" s="196"/>
      <c r="FU214" s="196"/>
      <c r="FV214" s="196"/>
      <c r="FW214" s="196"/>
      <c r="FX214" s="196"/>
      <c r="FY214" s="196"/>
      <c r="FZ214" s="196"/>
      <c r="GA214" s="196"/>
      <c r="GB214" s="196"/>
      <c r="GC214" s="196"/>
    </row>
    <row r="215" spans="1:185" s="197" customFormat="1" ht="178.5" customHeight="1" x14ac:dyDescent="0.25">
      <c r="A215" s="429" t="s">
        <v>412</v>
      </c>
      <c r="B215" s="434"/>
      <c r="C215" s="397">
        <v>44820</v>
      </c>
      <c r="D215" s="400" t="s">
        <v>106</v>
      </c>
      <c r="E215" s="179" t="s">
        <v>586</v>
      </c>
      <c r="F215" s="179"/>
      <c r="G215" s="179" t="s">
        <v>279</v>
      </c>
      <c r="H215" s="395" t="s">
        <v>1099</v>
      </c>
      <c r="I215" s="179" t="s">
        <v>173</v>
      </c>
      <c r="J215" s="179"/>
      <c r="K215" s="179" t="s">
        <v>38</v>
      </c>
      <c r="L215" s="175" t="s">
        <v>109</v>
      </c>
      <c r="M215" s="179" t="s">
        <v>588</v>
      </c>
      <c r="N215" s="397">
        <v>44867</v>
      </c>
      <c r="O215" s="397">
        <v>45260</v>
      </c>
      <c r="P215" s="452">
        <f t="shared" ca="1" si="9"/>
        <v>152</v>
      </c>
      <c r="Q215" s="322" t="str">
        <f t="shared" ca="1" si="10"/>
        <v>VENCIDA</v>
      </c>
      <c r="R215" s="179" t="s">
        <v>584</v>
      </c>
      <c r="S215" s="179" t="s">
        <v>42</v>
      </c>
      <c r="T215" s="392">
        <v>2</v>
      </c>
      <c r="U215" s="180"/>
      <c r="V215" s="179"/>
      <c r="W215" s="175" t="s">
        <v>174</v>
      </c>
      <c r="X215" s="281"/>
      <c r="Y215" s="391"/>
      <c r="Z215" s="179"/>
      <c r="AA215" s="175" t="s">
        <v>44</v>
      </c>
      <c r="AB215" s="180"/>
      <c r="AC215" s="177" t="s">
        <v>585</v>
      </c>
      <c r="AD215" s="453">
        <f t="shared" si="11"/>
        <v>210</v>
      </c>
      <c r="AE215" s="196"/>
      <c r="AF215" s="196"/>
      <c r="AG215" s="196"/>
      <c r="AH215" s="196"/>
      <c r="AI215" s="196"/>
      <c r="AJ215" s="196"/>
      <c r="AK215" s="196"/>
      <c r="AL215" s="196"/>
      <c r="AM215" s="196"/>
      <c r="AN215" s="196"/>
      <c r="AO215" s="196"/>
      <c r="AP215" s="196"/>
      <c r="AQ215" s="196"/>
      <c r="AR215" s="196"/>
      <c r="AS215" s="196"/>
      <c r="AT215" s="196"/>
      <c r="AU215" s="196"/>
      <c r="AV215" s="196"/>
      <c r="AW215" s="196"/>
      <c r="AX215" s="196"/>
      <c r="AY215" s="196"/>
      <c r="AZ215" s="196"/>
      <c r="BA215" s="196"/>
      <c r="BB215" s="196"/>
      <c r="BC215" s="196"/>
      <c r="BD215" s="196"/>
      <c r="BE215" s="196"/>
      <c r="BF215" s="196"/>
      <c r="BG215" s="196"/>
      <c r="BH215" s="196"/>
      <c r="BI215" s="196"/>
      <c r="BJ215" s="196"/>
      <c r="BK215" s="196"/>
      <c r="BL215" s="196"/>
      <c r="BM215" s="196"/>
      <c r="BN215" s="196"/>
      <c r="BO215" s="196"/>
      <c r="BP215" s="196"/>
      <c r="BQ215" s="196"/>
      <c r="BR215" s="196"/>
      <c r="BS215" s="196"/>
      <c r="BT215" s="196"/>
      <c r="BU215" s="196"/>
      <c r="BV215" s="196"/>
      <c r="BW215" s="196"/>
      <c r="BX215" s="196"/>
      <c r="BY215" s="196"/>
      <c r="BZ215" s="196"/>
      <c r="CA215" s="196"/>
      <c r="CB215" s="196"/>
      <c r="CC215" s="196"/>
      <c r="CD215" s="196"/>
      <c r="CE215" s="196"/>
      <c r="CF215" s="196"/>
      <c r="CG215" s="196"/>
      <c r="CH215" s="196"/>
      <c r="CI215" s="196"/>
      <c r="CJ215" s="196"/>
      <c r="CK215" s="196"/>
      <c r="CL215" s="196"/>
      <c r="CM215" s="196"/>
      <c r="CN215" s="196"/>
      <c r="CO215" s="196"/>
      <c r="CP215" s="196"/>
      <c r="CQ215" s="196"/>
      <c r="CR215" s="196"/>
      <c r="CS215" s="196"/>
      <c r="CT215" s="196"/>
      <c r="CU215" s="196"/>
      <c r="CV215" s="196"/>
      <c r="CW215" s="196"/>
      <c r="CX215" s="196"/>
      <c r="CY215" s="196"/>
      <c r="CZ215" s="196"/>
      <c r="DA215" s="196"/>
      <c r="DB215" s="196"/>
      <c r="DC215" s="196"/>
      <c r="DD215" s="196"/>
      <c r="DE215" s="196"/>
      <c r="DF215" s="196"/>
      <c r="DG215" s="196"/>
      <c r="DH215" s="196"/>
      <c r="DI215" s="196"/>
      <c r="DJ215" s="196"/>
      <c r="DK215" s="196"/>
      <c r="DL215" s="196"/>
      <c r="DM215" s="196"/>
      <c r="DN215" s="196"/>
      <c r="DO215" s="196"/>
      <c r="DP215" s="196"/>
      <c r="DQ215" s="196"/>
      <c r="DR215" s="196"/>
      <c r="DS215" s="196"/>
      <c r="DT215" s="196"/>
      <c r="DU215" s="196"/>
      <c r="DV215" s="196"/>
      <c r="DW215" s="196"/>
      <c r="DX215" s="196"/>
      <c r="DY215" s="196"/>
      <c r="DZ215" s="196"/>
      <c r="EA215" s="196"/>
      <c r="EB215" s="196"/>
      <c r="EC215" s="196"/>
      <c r="ED215" s="196"/>
      <c r="EE215" s="196"/>
      <c r="EF215" s="196"/>
      <c r="EG215" s="196"/>
      <c r="EH215" s="196"/>
      <c r="EI215" s="196"/>
      <c r="EJ215" s="196"/>
      <c r="EK215" s="196"/>
      <c r="EL215" s="196"/>
      <c r="EM215" s="196"/>
      <c r="EN215" s="196"/>
      <c r="EO215" s="196"/>
      <c r="EP215" s="196"/>
      <c r="EQ215" s="196"/>
      <c r="ER215" s="196"/>
      <c r="ES215" s="196"/>
      <c r="ET215" s="196"/>
      <c r="EU215" s="196"/>
      <c r="EV215" s="196"/>
      <c r="EW215" s="196"/>
      <c r="EX215" s="196"/>
      <c r="EY215" s="196"/>
      <c r="EZ215" s="196"/>
      <c r="FA215" s="196"/>
      <c r="FB215" s="196"/>
      <c r="FC215" s="196"/>
      <c r="FD215" s="196"/>
      <c r="FE215" s="196"/>
      <c r="FF215" s="196"/>
      <c r="FG215" s="196"/>
      <c r="FH215" s="196"/>
      <c r="FI215" s="196"/>
      <c r="FJ215" s="196"/>
      <c r="FK215" s="196"/>
      <c r="FL215" s="196"/>
      <c r="FM215" s="196"/>
      <c r="FN215" s="196"/>
      <c r="FO215" s="196"/>
      <c r="FP215" s="196"/>
      <c r="FQ215" s="196"/>
      <c r="FR215" s="196"/>
      <c r="FS215" s="196"/>
      <c r="FT215" s="196"/>
      <c r="FU215" s="196"/>
      <c r="FV215" s="196"/>
      <c r="FW215" s="196"/>
      <c r="FX215" s="196"/>
      <c r="FY215" s="196"/>
      <c r="FZ215" s="196"/>
      <c r="GA215" s="196"/>
      <c r="GB215" s="196"/>
      <c r="GC215" s="196"/>
    </row>
    <row r="216" spans="1:185" s="197" customFormat="1" ht="178.5" customHeight="1" x14ac:dyDescent="0.25">
      <c r="A216" s="429" t="s">
        <v>412</v>
      </c>
      <c r="B216" s="434">
        <v>984</v>
      </c>
      <c r="C216" s="397">
        <v>44820</v>
      </c>
      <c r="D216" s="400" t="s">
        <v>33</v>
      </c>
      <c r="E216" s="179" t="s">
        <v>589</v>
      </c>
      <c r="F216" s="179"/>
      <c r="G216" s="179" t="s">
        <v>279</v>
      </c>
      <c r="H216" s="395" t="s">
        <v>1099</v>
      </c>
      <c r="I216" s="179" t="s">
        <v>173</v>
      </c>
      <c r="J216" s="179"/>
      <c r="K216" s="179" t="s">
        <v>38</v>
      </c>
      <c r="L216" s="175" t="s">
        <v>39</v>
      </c>
      <c r="M216" s="179" t="s">
        <v>1462</v>
      </c>
      <c r="N216" s="397">
        <v>44867</v>
      </c>
      <c r="O216" s="397">
        <v>45260</v>
      </c>
      <c r="P216" s="452" t="str">
        <f t="shared" ca="1" si="9"/>
        <v>CERRADA</v>
      </c>
      <c r="Q216" s="322" t="str">
        <f t="shared" ca="1" si="10"/>
        <v>CERRADA</v>
      </c>
      <c r="R216" s="179" t="s">
        <v>590</v>
      </c>
      <c r="S216" s="179" t="s">
        <v>42</v>
      </c>
      <c r="T216" s="392">
        <v>2</v>
      </c>
      <c r="U216" s="180"/>
      <c r="V216" s="179"/>
      <c r="W216" s="175" t="s">
        <v>174</v>
      </c>
      <c r="X216" s="281"/>
      <c r="Y216" s="391"/>
      <c r="Z216" s="179"/>
      <c r="AA216" s="175" t="s">
        <v>1376</v>
      </c>
      <c r="AB216" s="397">
        <v>45240</v>
      </c>
      <c r="AC216" s="177" t="s">
        <v>1423</v>
      </c>
      <c r="AD216" s="453">
        <f t="shared" si="11"/>
        <v>211</v>
      </c>
      <c r="AE216" s="196"/>
      <c r="AF216" s="196"/>
      <c r="AG216" s="196"/>
      <c r="AH216" s="196"/>
      <c r="AI216" s="196"/>
      <c r="AJ216" s="196"/>
      <c r="AK216" s="196"/>
      <c r="AL216" s="196"/>
      <c r="AM216" s="196"/>
      <c r="AN216" s="196"/>
      <c r="AO216" s="196"/>
      <c r="AP216" s="196"/>
      <c r="AQ216" s="196"/>
      <c r="AR216" s="196"/>
      <c r="AS216" s="196"/>
      <c r="AT216" s="196"/>
      <c r="AU216" s="196"/>
      <c r="AV216" s="196"/>
      <c r="AW216" s="196"/>
      <c r="AX216" s="196"/>
      <c r="AY216" s="196"/>
      <c r="AZ216" s="196"/>
      <c r="BA216" s="196"/>
      <c r="BB216" s="196"/>
      <c r="BC216" s="196"/>
      <c r="BD216" s="196"/>
      <c r="BE216" s="196"/>
      <c r="BF216" s="196"/>
      <c r="BG216" s="196"/>
      <c r="BH216" s="196"/>
      <c r="BI216" s="196"/>
      <c r="BJ216" s="196"/>
      <c r="BK216" s="196"/>
      <c r="BL216" s="196"/>
      <c r="BM216" s="196"/>
      <c r="BN216" s="196"/>
      <c r="BO216" s="196"/>
      <c r="BP216" s="196"/>
      <c r="BQ216" s="196"/>
      <c r="BR216" s="196"/>
      <c r="BS216" s="196"/>
      <c r="BT216" s="196"/>
      <c r="BU216" s="196"/>
      <c r="BV216" s="196"/>
      <c r="BW216" s="196"/>
      <c r="BX216" s="196"/>
      <c r="BY216" s="196"/>
      <c r="BZ216" s="196"/>
      <c r="CA216" s="196"/>
      <c r="CB216" s="196"/>
      <c r="CC216" s="196"/>
      <c r="CD216" s="196"/>
      <c r="CE216" s="196"/>
      <c r="CF216" s="196"/>
      <c r="CG216" s="196"/>
      <c r="CH216" s="196"/>
      <c r="CI216" s="196"/>
      <c r="CJ216" s="196"/>
      <c r="CK216" s="196"/>
      <c r="CL216" s="196"/>
      <c r="CM216" s="196"/>
      <c r="CN216" s="196"/>
      <c r="CO216" s="196"/>
      <c r="CP216" s="196"/>
      <c r="CQ216" s="196"/>
      <c r="CR216" s="196"/>
      <c r="CS216" s="196"/>
      <c r="CT216" s="196"/>
      <c r="CU216" s="196"/>
      <c r="CV216" s="196"/>
      <c r="CW216" s="196"/>
      <c r="CX216" s="196"/>
      <c r="CY216" s="196"/>
      <c r="CZ216" s="196"/>
      <c r="DA216" s="196"/>
      <c r="DB216" s="196"/>
      <c r="DC216" s="196"/>
      <c r="DD216" s="196"/>
      <c r="DE216" s="196"/>
      <c r="DF216" s="196"/>
      <c r="DG216" s="196"/>
      <c r="DH216" s="196"/>
      <c r="DI216" s="196"/>
      <c r="DJ216" s="196"/>
      <c r="DK216" s="196"/>
      <c r="DL216" s="196"/>
      <c r="DM216" s="196"/>
      <c r="DN216" s="196"/>
      <c r="DO216" s="196"/>
      <c r="DP216" s="196"/>
      <c r="DQ216" s="196"/>
      <c r="DR216" s="196"/>
      <c r="DS216" s="196"/>
      <c r="DT216" s="196"/>
      <c r="DU216" s="196"/>
      <c r="DV216" s="196"/>
      <c r="DW216" s="196"/>
      <c r="DX216" s="196"/>
      <c r="DY216" s="196"/>
      <c r="DZ216" s="196"/>
      <c r="EA216" s="196"/>
      <c r="EB216" s="196"/>
      <c r="EC216" s="196"/>
      <c r="ED216" s="196"/>
      <c r="EE216" s="196"/>
      <c r="EF216" s="196"/>
      <c r="EG216" s="196"/>
      <c r="EH216" s="196"/>
      <c r="EI216" s="196"/>
      <c r="EJ216" s="196"/>
      <c r="EK216" s="196"/>
      <c r="EL216" s="196"/>
      <c r="EM216" s="196"/>
      <c r="EN216" s="196"/>
      <c r="EO216" s="196"/>
      <c r="EP216" s="196"/>
      <c r="EQ216" s="196"/>
      <c r="ER216" s="196"/>
      <c r="ES216" s="196"/>
      <c r="ET216" s="196"/>
      <c r="EU216" s="196"/>
      <c r="EV216" s="196"/>
      <c r="EW216" s="196"/>
      <c r="EX216" s="196"/>
      <c r="EY216" s="196"/>
      <c r="EZ216" s="196"/>
      <c r="FA216" s="196"/>
      <c r="FB216" s="196"/>
      <c r="FC216" s="196"/>
      <c r="FD216" s="196"/>
      <c r="FE216" s="196"/>
      <c r="FF216" s="196"/>
      <c r="FG216" s="196"/>
      <c r="FH216" s="196"/>
      <c r="FI216" s="196"/>
      <c r="FJ216" s="196"/>
      <c r="FK216" s="196"/>
      <c r="FL216" s="196"/>
      <c r="FM216" s="196"/>
      <c r="FN216" s="196"/>
      <c r="FO216" s="196"/>
      <c r="FP216" s="196"/>
      <c r="FQ216" s="196"/>
      <c r="FR216" s="196"/>
      <c r="FS216" s="196"/>
      <c r="FT216" s="196"/>
      <c r="FU216" s="196"/>
      <c r="FV216" s="196"/>
      <c r="FW216" s="196"/>
      <c r="FX216" s="196"/>
      <c r="FY216" s="196"/>
      <c r="FZ216" s="196"/>
      <c r="GA216" s="196"/>
      <c r="GB216" s="196"/>
      <c r="GC216" s="196"/>
    </row>
    <row r="217" spans="1:185" s="197" customFormat="1" ht="178.5" customHeight="1" x14ac:dyDescent="0.25">
      <c r="A217" s="429" t="s">
        <v>412</v>
      </c>
      <c r="B217" s="434"/>
      <c r="C217" s="397">
        <v>44820</v>
      </c>
      <c r="D217" s="400" t="s">
        <v>33</v>
      </c>
      <c r="E217" s="179" t="s">
        <v>589</v>
      </c>
      <c r="F217" s="179" t="s">
        <v>1450</v>
      </c>
      <c r="G217" s="179" t="s">
        <v>279</v>
      </c>
      <c r="H217" s="395" t="s">
        <v>1099</v>
      </c>
      <c r="I217" s="179" t="s">
        <v>173</v>
      </c>
      <c r="J217" s="179"/>
      <c r="K217" s="179" t="s">
        <v>38</v>
      </c>
      <c r="L217" s="175" t="s">
        <v>39</v>
      </c>
      <c r="M217" s="179" t="s">
        <v>611</v>
      </c>
      <c r="N217" s="397">
        <v>44867</v>
      </c>
      <c r="O217" s="397">
        <v>45260</v>
      </c>
      <c r="P217" s="452" t="str">
        <f t="shared" ca="1" si="9"/>
        <v>CERRADA</v>
      </c>
      <c r="Q217" s="322" t="str">
        <f t="shared" ca="1" si="10"/>
        <v>CERRADA</v>
      </c>
      <c r="R217" s="179" t="s">
        <v>591</v>
      </c>
      <c r="S217" s="179" t="s">
        <v>42</v>
      </c>
      <c r="T217" s="392">
        <v>1</v>
      </c>
      <c r="U217" s="180"/>
      <c r="V217" s="179"/>
      <c r="W217" s="175" t="s">
        <v>174</v>
      </c>
      <c r="X217" s="281"/>
      <c r="Y217" s="391"/>
      <c r="Z217" s="179"/>
      <c r="AA217" s="175" t="s">
        <v>1376</v>
      </c>
      <c r="AB217" s="397">
        <v>45240</v>
      </c>
      <c r="AC217" s="177" t="s">
        <v>1451</v>
      </c>
      <c r="AD217" s="453">
        <f t="shared" si="11"/>
        <v>212</v>
      </c>
      <c r="AE217" s="196"/>
      <c r="AF217" s="196"/>
      <c r="AG217" s="196"/>
      <c r="AH217" s="196"/>
      <c r="AI217" s="196"/>
      <c r="AJ217" s="196"/>
      <c r="AK217" s="196"/>
      <c r="AL217" s="196"/>
      <c r="AM217" s="196"/>
      <c r="AN217" s="196"/>
      <c r="AO217" s="196"/>
      <c r="AP217" s="196"/>
      <c r="AQ217" s="196"/>
      <c r="AR217" s="196"/>
      <c r="AS217" s="196"/>
      <c r="AT217" s="196"/>
      <c r="AU217" s="196"/>
      <c r="AV217" s="196"/>
      <c r="AW217" s="196"/>
      <c r="AX217" s="196"/>
      <c r="AY217" s="196"/>
      <c r="AZ217" s="196"/>
      <c r="BA217" s="196"/>
      <c r="BB217" s="196"/>
      <c r="BC217" s="196"/>
      <c r="BD217" s="196"/>
      <c r="BE217" s="196"/>
      <c r="BF217" s="196"/>
      <c r="BG217" s="196"/>
      <c r="BH217" s="196"/>
      <c r="BI217" s="196"/>
      <c r="BJ217" s="196"/>
      <c r="BK217" s="196"/>
      <c r="BL217" s="196"/>
      <c r="BM217" s="196"/>
      <c r="BN217" s="196"/>
      <c r="BO217" s="196"/>
      <c r="BP217" s="196"/>
      <c r="BQ217" s="196"/>
      <c r="BR217" s="196"/>
      <c r="BS217" s="196"/>
      <c r="BT217" s="196"/>
      <c r="BU217" s="196"/>
      <c r="BV217" s="196"/>
      <c r="BW217" s="196"/>
      <c r="BX217" s="196"/>
      <c r="BY217" s="196"/>
      <c r="BZ217" s="196"/>
      <c r="CA217" s="196"/>
      <c r="CB217" s="196"/>
      <c r="CC217" s="196"/>
      <c r="CD217" s="196"/>
      <c r="CE217" s="196"/>
      <c r="CF217" s="196"/>
      <c r="CG217" s="196"/>
      <c r="CH217" s="196"/>
      <c r="CI217" s="196"/>
      <c r="CJ217" s="196"/>
      <c r="CK217" s="196"/>
      <c r="CL217" s="196"/>
      <c r="CM217" s="196"/>
      <c r="CN217" s="196"/>
      <c r="CO217" s="196"/>
      <c r="CP217" s="196"/>
      <c r="CQ217" s="196"/>
      <c r="CR217" s="196"/>
      <c r="CS217" s="196"/>
      <c r="CT217" s="196"/>
      <c r="CU217" s="196"/>
      <c r="CV217" s="196"/>
      <c r="CW217" s="196"/>
      <c r="CX217" s="196"/>
      <c r="CY217" s="196"/>
      <c r="CZ217" s="196"/>
      <c r="DA217" s="196"/>
      <c r="DB217" s="196"/>
      <c r="DC217" s="196"/>
      <c r="DD217" s="196"/>
      <c r="DE217" s="196"/>
      <c r="DF217" s="196"/>
      <c r="DG217" s="196"/>
      <c r="DH217" s="196"/>
      <c r="DI217" s="196"/>
      <c r="DJ217" s="196"/>
      <c r="DK217" s="196"/>
      <c r="DL217" s="196"/>
      <c r="DM217" s="196"/>
      <c r="DN217" s="196"/>
      <c r="DO217" s="196"/>
      <c r="DP217" s="196"/>
      <c r="DQ217" s="196"/>
      <c r="DR217" s="196"/>
      <c r="DS217" s="196"/>
      <c r="DT217" s="196"/>
      <c r="DU217" s="196"/>
      <c r="DV217" s="196"/>
      <c r="DW217" s="196"/>
      <c r="DX217" s="196"/>
      <c r="DY217" s="196"/>
      <c r="DZ217" s="196"/>
      <c r="EA217" s="196"/>
      <c r="EB217" s="196"/>
      <c r="EC217" s="196"/>
      <c r="ED217" s="196"/>
      <c r="EE217" s="196"/>
      <c r="EF217" s="196"/>
      <c r="EG217" s="196"/>
      <c r="EH217" s="196"/>
      <c r="EI217" s="196"/>
      <c r="EJ217" s="196"/>
      <c r="EK217" s="196"/>
      <c r="EL217" s="196"/>
      <c r="EM217" s="196"/>
      <c r="EN217" s="196"/>
      <c r="EO217" s="196"/>
      <c r="EP217" s="196"/>
      <c r="EQ217" s="196"/>
      <c r="ER217" s="196"/>
      <c r="ES217" s="196"/>
      <c r="ET217" s="196"/>
      <c r="EU217" s="196"/>
      <c r="EV217" s="196"/>
      <c r="EW217" s="196"/>
      <c r="EX217" s="196"/>
      <c r="EY217" s="196"/>
      <c r="EZ217" s="196"/>
      <c r="FA217" s="196"/>
      <c r="FB217" s="196"/>
      <c r="FC217" s="196"/>
      <c r="FD217" s="196"/>
      <c r="FE217" s="196"/>
      <c r="FF217" s="196"/>
      <c r="FG217" s="196"/>
      <c r="FH217" s="196"/>
      <c r="FI217" s="196"/>
      <c r="FJ217" s="196"/>
      <c r="FK217" s="196"/>
      <c r="FL217" s="196"/>
      <c r="FM217" s="196"/>
      <c r="FN217" s="196"/>
      <c r="FO217" s="196"/>
      <c r="FP217" s="196"/>
      <c r="FQ217" s="196"/>
      <c r="FR217" s="196"/>
      <c r="FS217" s="196"/>
      <c r="FT217" s="196"/>
      <c r="FU217" s="196"/>
      <c r="FV217" s="196"/>
      <c r="FW217" s="196"/>
      <c r="FX217" s="196"/>
      <c r="FY217" s="196"/>
      <c r="FZ217" s="196"/>
      <c r="GA217" s="196"/>
      <c r="GB217" s="196"/>
      <c r="GC217" s="196"/>
    </row>
    <row r="218" spans="1:185" s="197" customFormat="1" ht="178.5" customHeight="1" x14ac:dyDescent="0.25">
      <c r="A218" s="429" t="s">
        <v>412</v>
      </c>
      <c r="B218" s="434">
        <v>985</v>
      </c>
      <c r="C218" s="397">
        <v>44820</v>
      </c>
      <c r="D218" s="400" t="s">
        <v>33</v>
      </c>
      <c r="E218" s="179" t="s">
        <v>592</v>
      </c>
      <c r="F218" s="179"/>
      <c r="G218" s="179" t="s">
        <v>279</v>
      </c>
      <c r="H218" s="395" t="s">
        <v>1099</v>
      </c>
      <c r="I218" s="179" t="s">
        <v>173</v>
      </c>
      <c r="J218" s="179"/>
      <c r="K218" s="179" t="s">
        <v>38</v>
      </c>
      <c r="L218" s="175" t="s">
        <v>39</v>
      </c>
      <c r="M218" s="179" t="s">
        <v>593</v>
      </c>
      <c r="N218" s="397">
        <v>44867</v>
      </c>
      <c r="O218" s="397">
        <v>45260</v>
      </c>
      <c r="P218" s="452">
        <f t="shared" ca="1" si="9"/>
        <v>152</v>
      </c>
      <c r="Q218" s="322" t="str">
        <f t="shared" ca="1" si="10"/>
        <v>VENCIDA</v>
      </c>
      <c r="R218" s="179" t="s">
        <v>590</v>
      </c>
      <c r="S218" s="179" t="s">
        <v>42</v>
      </c>
      <c r="T218" s="392">
        <v>2</v>
      </c>
      <c r="U218" s="180"/>
      <c r="V218" s="179"/>
      <c r="W218" s="175" t="s">
        <v>174</v>
      </c>
      <c r="X218" s="281"/>
      <c r="Y218" s="391"/>
      <c r="Z218" s="179"/>
      <c r="AA218" s="175" t="s">
        <v>44</v>
      </c>
      <c r="AB218" s="180"/>
      <c r="AC218" s="177" t="s">
        <v>585</v>
      </c>
      <c r="AD218" s="453">
        <f t="shared" si="11"/>
        <v>213</v>
      </c>
      <c r="AE218" s="196"/>
      <c r="AF218" s="196"/>
      <c r="AG218" s="196"/>
      <c r="AH218" s="196"/>
      <c r="AI218" s="196"/>
      <c r="AJ218" s="196"/>
      <c r="AK218" s="196"/>
      <c r="AL218" s="196"/>
      <c r="AM218" s="196"/>
      <c r="AN218" s="196"/>
      <c r="AO218" s="196"/>
      <c r="AP218" s="196"/>
      <c r="AQ218" s="196"/>
      <c r="AR218" s="196"/>
      <c r="AS218" s="196"/>
      <c r="AT218" s="196"/>
      <c r="AU218" s="196"/>
      <c r="AV218" s="196"/>
      <c r="AW218" s="196"/>
      <c r="AX218" s="196"/>
      <c r="AY218" s="196"/>
      <c r="AZ218" s="196"/>
      <c r="BA218" s="196"/>
      <c r="BB218" s="196"/>
      <c r="BC218" s="196"/>
      <c r="BD218" s="196"/>
      <c r="BE218" s="196"/>
      <c r="BF218" s="196"/>
      <c r="BG218" s="196"/>
      <c r="BH218" s="196"/>
      <c r="BI218" s="196"/>
      <c r="BJ218" s="196"/>
      <c r="BK218" s="196"/>
      <c r="BL218" s="196"/>
      <c r="BM218" s="196"/>
      <c r="BN218" s="196"/>
      <c r="BO218" s="196"/>
      <c r="BP218" s="196"/>
      <c r="BQ218" s="196"/>
      <c r="BR218" s="196"/>
      <c r="BS218" s="196"/>
      <c r="BT218" s="196"/>
      <c r="BU218" s="196"/>
      <c r="BV218" s="196"/>
      <c r="BW218" s="196"/>
      <c r="BX218" s="196"/>
      <c r="BY218" s="196"/>
      <c r="BZ218" s="196"/>
      <c r="CA218" s="196"/>
      <c r="CB218" s="196"/>
      <c r="CC218" s="196"/>
      <c r="CD218" s="196"/>
      <c r="CE218" s="196"/>
      <c r="CF218" s="196"/>
      <c r="CG218" s="196"/>
      <c r="CH218" s="196"/>
      <c r="CI218" s="196"/>
      <c r="CJ218" s="196"/>
      <c r="CK218" s="196"/>
      <c r="CL218" s="196"/>
      <c r="CM218" s="196"/>
      <c r="CN218" s="196"/>
      <c r="CO218" s="196"/>
      <c r="CP218" s="196"/>
      <c r="CQ218" s="196"/>
      <c r="CR218" s="196"/>
      <c r="CS218" s="196"/>
      <c r="CT218" s="196"/>
      <c r="CU218" s="196"/>
      <c r="CV218" s="196"/>
      <c r="CW218" s="196"/>
      <c r="CX218" s="196"/>
      <c r="CY218" s="196"/>
      <c r="CZ218" s="196"/>
      <c r="DA218" s="196"/>
      <c r="DB218" s="196"/>
      <c r="DC218" s="196"/>
      <c r="DD218" s="196"/>
      <c r="DE218" s="196"/>
      <c r="DF218" s="196"/>
      <c r="DG218" s="196"/>
      <c r="DH218" s="196"/>
      <c r="DI218" s="196"/>
      <c r="DJ218" s="196"/>
      <c r="DK218" s="196"/>
      <c r="DL218" s="196"/>
      <c r="DM218" s="196"/>
      <c r="DN218" s="196"/>
      <c r="DO218" s="196"/>
      <c r="DP218" s="196"/>
      <c r="DQ218" s="196"/>
      <c r="DR218" s="196"/>
      <c r="DS218" s="196"/>
      <c r="DT218" s="196"/>
      <c r="DU218" s="196"/>
      <c r="DV218" s="196"/>
      <c r="DW218" s="196"/>
      <c r="DX218" s="196"/>
      <c r="DY218" s="196"/>
      <c r="DZ218" s="196"/>
      <c r="EA218" s="196"/>
      <c r="EB218" s="196"/>
      <c r="EC218" s="196"/>
      <c r="ED218" s="196"/>
      <c r="EE218" s="196"/>
      <c r="EF218" s="196"/>
      <c r="EG218" s="196"/>
      <c r="EH218" s="196"/>
      <c r="EI218" s="196"/>
      <c r="EJ218" s="196"/>
      <c r="EK218" s="196"/>
      <c r="EL218" s="196"/>
      <c r="EM218" s="196"/>
      <c r="EN218" s="196"/>
      <c r="EO218" s="196"/>
      <c r="EP218" s="196"/>
      <c r="EQ218" s="196"/>
      <c r="ER218" s="196"/>
      <c r="ES218" s="196"/>
      <c r="ET218" s="196"/>
      <c r="EU218" s="196"/>
      <c r="EV218" s="196"/>
      <c r="EW218" s="196"/>
      <c r="EX218" s="196"/>
      <c r="EY218" s="196"/>
      <c r="EZ218" s="196"/>
      <c r="FA218" s="196"/>
      <c r="FB218" s="196"/>
      <c r="FC218" s="196"/>
      <c r="FD218" s="196"/>
      <c r="FE218" s="196"/>
      <c r="FF218" s="196"/>
      <c r="FG218" s="196"/>
      <c r="FH218" s="196"/>
      <c r="FI218" s="196"/>
      <c r="FJ218" s="196"/>
      <c r="FK218" s="196"/>
      <c r="FL218" s="196"/>
      <c r="FM218" s="196"/>
      <c r="FN218" s="196"/>
      <c r="FO218" s="196"/>
      <c r="FP218" s="196"/>
      <c r="FQ218" s="196"/>
      <c r="FR218" s="196"/>
      <c r="FS218" s="196"/>
      <c r="FT218" s="196"/>
      <c r="FU218" s="196"/>
      <c r="FV218" s="196"/>
      <c r="FW218" s="196"/>
      <c r="FX218" s="196"/>
      <c r="FY218" s="196"/>
      <c r="FZ218" s="196"/>
      <c r="GA218" s="196"/>
      <c r="GB218" s="196"/>
      <c r="GC218" s="196"/>
    </row>
    <row r="219" spans="1:185" s="197" customFormat="1" ht="178.5" customHeight="1" x14ac:dyDescent="0.25">
      <c r="A219" s="429" t="s">
        <v>412</v>
      </c>
      <c r="B219" s="434"/>
      <c r="C219" s="397">
        <v>44820</v>
      </c>
      <c r="D219" s="400" t="s">
        <v>33</v>
      </c>
      <c r="E219" s="179" t="s">
        <v>592</v>
      </c>
      <c r="F219" s="179"/>
      <c r="G219" s="179" t="s">
        <v>279</v>
      </c>
      <c r="H219" s="395" t="s">
        <v>1099</v>
      </c>
      <c r="I219" s="179" t="s">
        <v>173</v>
      </c>
      <c r="J219" s="179"/>
      <c r="K219" s="179" t="s">
        <v>38</v>
      </c>
      <c r="L219" s="175" t="s">
        <v>39</v>
      </c>
      <c r="M219" s="179" t="s">
        <v>594</v>
      </c>
      <c r="N219" s="397">
        <v>44867</v>
      </c>
      <c r="O219" s="397">
        <v>45260</v>
      </c>
      <c r="P219" s="452">
        <f t="shared" ca="1" si="9"/>
        <v>152</v>
      </c>
      <c r="Q219" s="322" t="str">
        <f t="shared" ca="1" si="10"/>
        <v>VENCIDA</v>
      </c>
      <c r="R219" s="179" t="s">
        <v>591</v>
      </c>
      <c r="S219" s="179" t="s">
        <v>42</v>
      </c>
      <c r="T219" s="392">
        <v>1</v>
      </c>
      <c r="U219" s="180"/>
      <c r="V219" s="179"/>
      <c r="W219" s="175" t="s">
        <v>174</v>
      </c>
      <c r="X219" s="281"/>
      <c r="Y219" s="391"/>
      <c r="Z219" s="179"/>
      <c r="AA219" s="175" t="s">
        <v>44</v>
      </c>
      <c r="AB219" s="180"/>
      <c r="AC219" s="177" t="s">
        <v>585</v>
      </c>
      <c r="AD219" s="453">
        <f t="shared" si="11"/>
        <v>214</v>
      </c>
      <c r="AE219" s="196"/>
      <c r="AF219" s="196"/>
      <c r="AG219" s="196"/>
      <c r="AH219" s="196"/>
      <c r="AI219" s="196"/>
      <c r="AJ219" s="196"/>
      <c r="AK219" s="196"/>
      <c r="AL219" s="196"/>
      <c r="AM219" s="196"/>
      <c r="AN219" s="196"/>
      <c r="AO219" s="196"/>
      <c r="AP219" s="196"/>
      <c r="AQ219" s="196"/>
      <c r="AR219" s="196"/>
      <c r="AS219" s="196"/>
      <c r="AT219" s="196"/>
      <c r="AU219" s="196"/>
      <c r="AV219" s="196"/>
      <c r="AW219" s="196"/>
      <c r="AX219" s="196"/>
      <c r="AY219" s="196"/>
      <c r="AZ219" s="196"/>
      <c r="BA219" s="196"/>
      <c r="BB219" s="196"/>
      <c r="BC219" s="196"/>
      <c r="BD219" s="196"/>
      <c r="BE219" s="196"/>
      <c r="BF219" s="196"/>
      <c r="BG219" s="196"/>
      <c r="BH219" s="196"/>
      <c r="BI219" s="196"/>
      <c r="BJ219" s="196"/>
      <c r="BK219" s="196"/>
      <c r="BL219" s="196"/>
      <c r="BM219" s="196"/>
      <c r="BN219" s="196"/>
      <c r="BO219" s="196"/>
      <c r="BP219" s="196"/>
      <c r="BQ219" s="196"/>
      <c r="BR219" s="196"/>
      <c r="BS219" s="196"/>
      <c r="BT219" s="196"/>
      <c r="BU219" s="196"/>
      <c r="BV219" s="196"/>
      <c r="BW219" s="196"/>
      <c r="BX219" s="196"/>
      <c r="BY219" s="196"/>
      <c r="BZ219" s="196"/>
      <c r="CA219" s="196"/>
      <c r="CB219" s="196"/>
      <c r="CC219" s="196"/>
      <c r="CD219" s="196"/>
      <c r="CE219" s="196"/>
      <c r="CF219" s="196"/>
      <c r="CG219" s="196"/>
      <c r="CH219" s="196"/>
      <c r="CI219" s="196"/>
      <c r="CJ219" s="196"/>
      <c r="CK219" s="196"/>
      <c r="CL219" s="196"/>
      <c r="CM219" s="196"/>
      <c r="CN219" s="196"/>
      <c r="CO219" s="196"/>
      <c r="CP219" s="196"/>
      <c r="CQ219" s="196"/>
      <c r="CR219" s="196"/>
      <c r="CS219" s="196"/>
      <c r="CT219" s="196"/>
      <c r="CU219" s="196"/>
      <c r="CV219" s="196"/>
      <c r="CW219" s="196"/>
      <c r="CX219" s="196"/>
      <c r="CY219" s="196"/>
      <c r="CZ219" s="196"/>
      <c r="DA219" s="196"/>
      <c r="DB219" s="196"/>
      <c r="DC219" s="196"/>
      <c r="DD219" s="196"/>
      <c r="DE219" s="196"/>
      <c r="DF219" s="196"/>
      <c r="DG219" s="196"/>
      <c r="DH219" s="196"/>
      <c r="DI219" s="196"/>
      <c r="DJ219" s="196"/>
      <c r="DK219" s="196"/>
      <c r="DL219" s="196"/>
      <c r="DM219" s="196"/>
      <c r="DN219" s="196"/>
      <c r="DO219" s="196"/>
      <c r="DP219" s="196"/>
      <c r="DQ219" s="196"/>
      <c r="DR219" s="196"/>
      <c r="DS219" s="196"/>
      <c r="DT219" s="196"/>
      <c r="DU219" s="196"/>
      <c r="DV219" s="196"/>
      <c r="DW219" s="196"/>
      <c r="DX219" s="196"/>
      <c r="DY219" s="196"/>
      <c r="DZ219" s="196"/>
      <c r="EA219" s="196"/>
      <c r="EB219" s="196"/>
      <c r="EC219" s="196"/>
      <c r="ED219" s="196"/>
      <c r="EE219" s="196"/>
      <c r="EF219" s="196"/>
      <c r="EG219" s="196"/>
      <c r="EH219" s="196"/>
      <c r="EI219" s="196"/>
      <c r="EJ219" s="196"/>
      <c r="EK219" s="196"/>
      <c r="EL219" s="196"/>
      <c r="EM219" s="196"/>
      <c r="EN219" s="196"/>
      <c r="EO219" s="196"/>
      <c r="EP219" s="196"/>
      <c r="EQ219" s="196"/>
      <c r="ER219" s="196"/>
      <c r="ES219" s="196"/>
      <c r="ET219" s="196"/>
      <c r="EU219" s="196"/>
      <c r="EV219" s="196"/>
      <c r="EW219" s="196"/>
      <c r="EX219" s="196"/>
      <c r="EY219" s="196"/>
      <c r="EZ219" s="196"/>
      <c r="FA219" s="196"/>
      <c r="FB219" s="196"/>
      <c r="FC219" s="196"/>
      <c r="FD219" s="196"/>
      <c r="FE219" s="196"/>
      <c r="FF219" s="196"/>
      <c r="FG219" s="196"/>
      <c r="FH219" s="196"/>
      <c r="FI219" s="196"/>
      <c r="FJ219" s="196"/>
      <c r="FK219" s="196"/>
      <c r="FL219" s="196"/>
      <c r="FM219" s="196"/>
      <c r="FN219" s="196"/>
      <c r="FO219" s="196"/>
      <c r="FP219" s="196"/>
      <c r="FQ219" s="196"/>
      <c r="FR219" s="196"/>
      <c r="FS219" s="196"/>
      <c r="FT219" s="196"/>
      <c r="FU219" s="196"/>
      <c r="FV219" s="196"/>
      <c r="FW219" s="196"/>
      <c r="FX219" s="196"/>
      <c r="FY219" s="196"/>
      <c r="FZ219" s="196"/>
      <c r="GA219" s="196"/>
      <c r="GB219" s="196"/>
      <c r="GC219" s="196"/>
    </row>
    <row r="220" spans="1:185" s="197" customFormat="1" ht="178.5" customHeight="1" x14ac:dyDescent="0.25">
      <c r="A220" s="429" t="s">
        <v>412</v>
      </c>
      <c r="B220" s="434">
        <v>986</v>
      </c>
      <c r="C220" s="397">
        <v>44820</v>
      </c>
      <c r="D220" s="400" t="s">
        <v>33</v>
      </c>
      <c r="E220" s="179" t="s">
        <v>595</v>
      </c>
      <c r="F220" s="179"/>
      <c r="G220" s="175" t="s">
        <v>36</v>
      </c>
      <c r="H220" s="395" t="s">
        <v>1099</v>
      </c>
      <c r="I220" s="179" t="s">
        <v>173</v>
      </c>
      <c r="J220" s="179"/>
      <c r="K220" s="179" t="s">
        <v>38</v>
      </c>
      <c r="L220" s="175" t="s">
        <v>39</v>
      </c>
      <c r="M220" s="179" t="s">
        <v>596</v>
      </c>
      <c r="N220" s="397">
        <v>44867</v>
      </c>
      <c r="O220" s="397">
        <v>45260</v>
      </c>
      <c r="P220" s="452">
        <f t="shared" ca="1" si="9"/>
        <v>152</v>
      </c>
      <c r="Q220" s="322" t="str">
        <f t="shared" ca="1" si="10"/>
        <v>VENCIDA</v>
      </c>
      <c r="R220" s="179" t="s">
        <v>591</v>
      </c>
      <c r="S220" s="179" t="s">
        <v>42</v>
      </c>
      <c r="T220" s="392">
        <v>5</v>
      </c>
      <c r="U220" s="180"/>
      <c r="V220" s="179"/>
      <c r="W220" s="175" t="s">
        <v>174</v>
      </c>
      <c r="X220" s="281"/>
      <c r="Y220" s="391"/>
      <c r="Z220" s="179"/>
      <c r="AA220" s="175" t="s">
        <v>44</v>
      </c>
      <c r="AB220" s="180"/>
      <c r="AC220" s="177" t="s">
        <v>585</v>
      </c>
      <c r="AD220" s="453">
        <f t="shared" si="11"/>
        <v>215</v>
      </c>
      <c r="AE220" s="196"/>
      <c r="AF220" s="196"/>
      <c r="AG220" s="196"/>
      <c r="AH220" s="196"/>
      <c r="AI220" s="196"/>
      <c r="AJ220" s="196"/>
      <c r="AK220" s="196"/>
      <c r="AL220" s="196"/>
      <c r="AM220" s="196"/>
      <c r="AN220" s="196"/>
      <c r="AO220" s="196"/>
      <c r="AP220" s="196"/>
      <c r="AQ220" s="196"/>
      <c r="AR220" s="196"/>
      <c r="AS220" s="196"/>
      <c r="AT220" s="196"/>
      <c r="AU220" s="196"/>
      <c r="AV220" s="196"/>
      <c r="AW220" s="196"/>
      <c r="AX220" s="196"/>
      <c r="AY220" s="196"/>
      <c r="AZ220" s="196"/>
      <c r="BA220" s="196"/>
      <c r="BB220" s="196"/>
      <c r="BC220" s="196"/>
      <c r="BD220" s="196"/>
      <c r="BE220" s="196"/>
      <c r="BF220" s="196"/>
      <c r="BG220" s="196"/>
      <c r="BH220" s="196"/>
      <c r="BI220" s="196"/>
      <c r="BJ220" s="196"/>
      <c r="BK220" s="196"/>
      <c r="BL220" s="196"/>
      <c r="BM220" s="196"/>
      <c r="BN220" s="196"/>
      <c r="BO220" s="196"/>
      <c r="BP220" s="196"/>
      <c r="BQ220" s="196"/>
      <c r="BR220" s="196"/>
      <c r="BS220" s="196"/>
      <c r="BT220" s="196"/>
      <c r="BU220" s="196"/>
      <c r="BV220" s="196"/>
      <c r="BW220" s="196"/>
      <c r="BX220" s="196"/>
      <c r="BY220" s="196"/>
      <c r="BZ220" s="196"/>
      <c r="CA220" s="196"/>
      <c r="CB220" s="196"/>
      <c r="CC220" s="196"/>
      <c r="CD220" s="196"/>
      <c r="CE220" s="196"/>
      <c r="CF220" s="196"/>
      <c r="CG220" s="196"/>
      <c r="CH220" s="196"/>
      <c r="CI220" s="196"/>
      <c r="CJ220" s="196"/>
      <c r="CK220" s="196"/>
      <c r="CL220" s="196"/>
      <c r="CM220" s="196"/>
      <c r="CN220" s="196"/>
      <c r="CO220" s="196"/>
      <c r="CP220" s="196"/>
      <c r="CQ220" s="196"/>
      <c r="CR220" s="196"/>
      <c r="CS220" s="196"/>
      <c r="CT220" s="196"/>
      <c r="CU220" s="196"/>
      <c r="CV220" s="196"/>
      <c r="CW220" s="196"/>
      <c r="CX220" s="196"/>
      <c r="CY220" s="196"/>
      <c r="CZ220" s="196"/>
      <c r="DA220" s="196"/>
      <c r="DB220" s="196"/>
      <c r="DC220" s="196"/>
      <c r="DD220" s="196"/>
      <c r="DE220" s="196"/>
      <c r="DF220" s="196"/>
      <c r="DG220" s="196"/>
      <c r="DH220" s="196"/>
      <c r="DI220" s="196"/>
      <c r="DJ220" s="196"/>
      <c r="DK220" s="196"/>
      <c r="DL220" s="196"/>
      <c r="DM220" s="196"/>
      <c r="DN220" s="196"/>
      <c r="DO220" s="196"/>
      <c r="DP220" s="196"/>
      <c r="DQ220" s="196"/>
      <c r="DR220" s="196"/>
      <c r="DS220" s="196"/>
      <c r="DT220" s="196"/>
      <c r="DU220" s="196"/>
      <c r="DV220" s="196"/>
      <c r="DW220" s="196"/>
      <c r="DX220" s="196"/>
      <c r="DY220" s="196"/>
      <c r="DZ220" s="196"/>
      <c r="EA220" s="196"/>
      <c r="EB220" s="196"/>
      <c r="EC220" s="196"/>
      <c r="ED220" s="196"/>
      <c r="EE220" s="196"/>
      <c r="EF220" s="196"/>
      <c r="EG220" s="196"/>
      <c r="EH220" s="196"/>
      <c r="EI220" s="196"/>
      <c r="EJ220" s="196"/>
      <c r="EK220" s="196"/>
      <c r="EL220" s="196"/>
      <c r="EM220" s="196"/>
      <c r="EN220" s="196"/>
      <c r="EO220" s="196"/>
      <c r="EP220" s="196"/>
      <c r="EQ220" s="196"/>
      <c r="ER220" s="196"/>
      <c r="ES220" s="196"/>
      <c r="ET220" s="196"/>
      <c r="EU220" s="196"/>
      <c r="EV220" s="196"/>
      <c r="EW220" s="196"/>
      <c r="EX220" s="196"/>
      <c r="EY220" s="196"/>
      <c r="EZ220" s="196"/>
      <c r="FA220" s="196"/>
      <c r="FB220" s="196"/>
      <c r="FC220" s="196"/>
      <c r="FD220" s="196"/>
      <c r="FE220" s="196"/>
      <c r="FF220" s="196"/>
      <c r="FG220" s="196"/>
      <c r="FH220" s="196"/>
      <c r="FI220" s="196"/>
      <c r="FJ220" s="196"/>
      <c r="FK220" s="196"/>
      <c r="FL220" s="196"/>
      <c r="FM220" s="196"/>
      <c r="FN220" s="196"/>
      <c r="FO220" s="196"/>
      <c r="FP220" s="196"/>
      <c r="FQ220" s="196"/>
      <c r="FR220" s="196"/>
      <c r="FS220" s="196"/>
      <c r="FT220" s="196"/>
      <c r="FU220" s="196"/>
      <c r="FV220" s="196"/>
      <c r="FW220" s="196"/>
      <c r="FX220" s="196"/>
      <c r="FY220" s="196"/>
      <c r="FZ220" s="196"/>
      <c r="GA220" s="196"/>
      <c r="GB220" s="196"/>
      <c r="GC220" s="196"/>
    </row>
    <row r="221" spans="1:185" s="197" customFormat="1" ht="178.5" customHeight="1" x14ac:dyDescent="0.25">
      <c r="A221" s="429" t="s">
        <v>412</v>
      </c>
      <c r="B221" s="434">
        <v>987</v>
      </c>
      <c r="C221" s="397">
        <v>44820</v>
      </c>
      <c r="D221" s="400" t="s">
        <v>33</v>
      </c>
      <c r="E221" s="179" t="s">
        <v>597</v>
      </c>
      <c r="F221" s="179"/>
      <c r="G221" s="175" t="s">
        <v>36</v>
      </c>
      <c r="H221" s="395" t="s">
        <v>1099</v>
      </c>
      <c r="I221" s="179" t="s">
        <v>173</v>
      </c>
      <c r="J221" s="179"/>
      <c r="K221" s="179" t="s">
        <v>38</v>
      </c>
      <c r="L221" s="175" t="s">
        <v>39</v>
      </c>
      <c r="M221" s="179" t="s">
        <v>598</v>
      </c>
      <c r="N221" s="397">
        <v>44867</v>
      </c>
      <c r="O221" s="397">
        <v>45473</v>
      </c>
      <c r="P221" s="452">
        <f t="shared" ca="1" si="9"/>
        <v>-61</v>
      </c>
      <c r="Q221" s="322" t="str">
        <f t="shared" ca="1" si="10"/>
        <v>A TIEMPO</v>
      </c>
      <c r="R221" s="179" t="s">
        <v>599</v>
      </c>
      <c r="S221" s="179" t="s">
        <v>42</v>
      </c>
      <c r="T221" s="392">
        <v>2</v>
      </c>
      <c r="U221" s="180"/>
      <c r="V221" s="179"/>
      <c r="W221" s="175" t="s">
        <v>174</v>
      </c>
      <c r="X221" s="281"/>
      <c r="Y221" s="391"/>
      <c r="Z221" s="179"/>
      <c r="AA221" s="175" t="s">
        <v>44</v>
      </c>
      <c r="AB221" s="180"/>
      <c r="AC221" s="177" t="s">
        <v>1499</v>
      </c>
      <c r="AD221" s="453">
        <f t="shared" si="11"/>
        <v>216</v>
      </c>
      <c r="AE221" s="196"/>
      <c r="AF221" s="196"/>
      <c r="AG221" s="196"/>
      <c r="AH221" s="196"/>
      <c r="AI221" s="196"/>
      <c r="AJ221" s="196"/>
      <c r="AK221" s="196"/>
      <c r="AL221" s="196"/>
      <c r="AM221" s="196"/>
      <c r="AN221" s="196"/>
      <c r="AO221" s="196"/>
      <c r="AP221" s="196"/>
      <c r="AQ221" s="196"/>
      <c r="AR221" s="196"/>
      <c r="AS221" s="196"/>
      <c r="AT221" s="196"/>
      <c r="AU221" s="196"/>
      <c r="AV221" s="196"/>
      <c r="AW221" s="196"/>
      <c r="AX221" s="196"/>
      <c r="AY221" s="196"/>
      <c r="AZ221" s="196"/>
      <c r="BA221" s="196"/>
      <c r="BB221" s="196"/>
      <c r="BC221" s="196"/>
      <c r="BD221" s="196"/>
      <c r="BE221" s="196"/>
      <c r="BF221" s="196"/>
      <c r="BG221" s="196"/>
      <c r="BH221" s="196"/>
      <c r="BI221" s="196"/>
      <c r="BJ221" s="196"/>
      <c r="BK221" s="196"/>
      <c r="BL221" s="196"/>
      <c r="BM221" s="196"/>
      <c r="BN221" s="196"/>
      <c r="BO221" s="196"/>
      <c r="BP221" s="196"/>
      <c r="BQ221" s="196"/>
      <c r="BR221" s="196"/>
      <c r="BS221" s="196"/>
      <c r="BT221" s="196"/>
      <c r="BU221" s="196"/>
      <c r="BV221" s="196"/>
      <c r="BW221" s="196"/>
      <c r="BX221" s="196"/>
      <c r="BY221" s="196"/>
      <c r="BZ221" s="196"/>
      <c r="CA221" s="196"/>
      <c r="CB221" s="196"/>
      <c r="CC221" s="196"/>
      <c r="CD221" s="196"/>
      <c r="CE221" s="196"/>
      <c r="CF221" s="196"/>
      <c r="CG221" s="196"/>
      <c r="CH221" s="196"/>
      <c r="CI221" s="196"/>
      <c r="CJ221" s="196"/>
      <c r="CK221" s="196"/>
      <c r="CL221" s="196"/>
      <c r="CM221" s="196"/>
      <c r="CN221" s="196"/>
      <c r="CO221" s="196"/>
      <c r="CP221" s="196"/>
      <c r="CQ221" s="196"/>
      <c r="CR221" s="196"/>
      <c r="CS221" s="196"/>
      <c r="CT221" s="196"/>
      <c r="CU221" s="196"/>
      <c r="CV221" s="196"/>
      <c r="CW221" s="196"/>
      <c r="CX221" s="196"/>
      <c r="CY221" s="196"/>
      <c r="CZ221" s="196"/>
      <c r="DA221" s="196"/>
      <c r="DB221" s="196"/>
      <c r="DC221" s="196"/>
      <c r="DD221" s="196"/>
      <c r="DE221" s="196"/>
      <c r="DF221" s="196"/>
      <c r="DG221" s="196"/>
      <c r="DH221" s="196"/>
      <c r="DI221" s="196"/>
      <c r="DJ221" s="196"/>
      <c r="DK221" s="196"/>
      <c r="DL221" s="196"/>
      <c r="DM221" s="196"/>
      <c r="DN221" s="196"/>
      <c r="DO221" s="196"/>
      <c r="DP221" s="196"/>
      <c r="DQ221" s="196"/>
      <c r="DR221" s="196"/>
      <c r="DS221" s="196"/>
      <c r="DT221" s="196"/>
      <c r="DU221" s="196"/>
      <c r="DV221" s="196"/>
      <c r="DW221" s="196"/>
      <c r="DX221" s="196"/>
      <c r="DY221" s="196"/>
      <c r="DZ221" s="196"/>
      <c r="EA221" s="196"/>
      <c r="EB221" s="196"/>
      <c r="EC221" s="196"/>
      <c r="ED221" s="196"/>
      <c r="EE221" s="196"/>
      <c r="EF221" s="196"/>
      <c r="EG221" s="196"/>
      <c r="EH221" s="196"/>
      <c r="EI221" s="196"/>
      <c r="EJ221" s="196"/>
      <c r="EK221" s="196"/>
      <c r="EL221" s="196"/>
      <c r="EM221" s="196"/>
      <c r="EN221" s="196"/>
      <c r="EO221" s="196"/>
      <c r="EP221" s="196"/>
      <c r="EQ221" s="196"/>
      <c r="ER221" s="196"/>
      <c r="ES221" s="196"/>
      <c r="ET221" s="196"/>
      <c r="EU221" s="196"/>
      <c r="EV221" s="196"/>
      <c r="EW221" s="196"/>
      <c r="EX221" s="196"/>
      <c r="EY221" s="196"/>
      <c r="EZ221" s="196"/>
      <c r="FA221" s="196"/>
      <c r="FB221" s="196"/>
      <c r="FC221" s="196"/>
      <c r="FD221" s="196"/>
      <c r="FE221" s="196"/>
      <c r="FF221" s="196"/>
      <c r="FG221" s="196"/>
      <c r="FH221" s="196"/>
      <c r="FI221" s="196"/>
      <c r="FJ221" s="196"/>
      <c r="FK221" s="196"/>
      <c r="FL221" s="196"/>
      <c r="FM221" s="196"/>
      <c r="FN221" s="196"/>
      <c r="FO221" s="196"/>
      <c r="FP221" s="196"/>
      <c r="FQ221" s="196"/>
      <c r="FR221" s="196"/>
      <c r="FS221" s="196"/>
      <c r="FT221" s="196"/>
      <c r="FU221" s="196"/>
      <c r="FV221" s="196"/>
      <c r="FW221" s="196"/>
      <c r="FX221" s="196"/>
      <c r="FY221" s="196"/>
      <c r="FZ221" s="196"/>
      <c r="GA221" s="196"/>
      <c r="GB221" s="196"/>
      <c r="GC221" s="196"/>
    </row>
    <row r="222" spans="1:185" s="197" customFormat="1" ht="178.5" customHeight="1" x14ac:dyDescent="0.25">
      <c r="A222" s="429" t="s">
        <v>412</v>
      </c>
      <c r="B222" s="434">
        <v>988</v>
      </c>
      <c r="C222" s="397">
        <v>44820</v>
      </c>
      <c r="D222" s="400" t="s">
        <v>106</v>
      </c>
      <c r="E222" s="179" t="s">
        <v>600</v>
      </c>
      <c r="F222" s="179"/>
      <c r="G222" s="175" t="s">
        <v>36</v>
      </c>
      <c r="H222" s="395" t="s">
        <v>1099</v>
      </c>
      <c r="I222" s="179" t="s">
        <v>173</v>
      </c>
      <c r="J222" s="179"/>
      <c r="K222" s="179" t="s">
        <v>38</v>
      </c>
      <c r="L222" s="175" t="s">
        <v>109</v>
      </c>
      <c r="M222" s="179" t="s">
        <v>601</v>
      </c>
      <c r="N222" s="397">
        <v>44867</v>
      </c>
      <c r="O222" s="397">
        <v>45260</v>
      </c>
      <c r="P222" s="452" t="str">
        <f t="shared" ca="1" si="9"/>
        <v>CERRADA</v>
      </c>
      <c r="Q222" s="322" t="str">
        <f t="shared" ca="1" si="10"/>
        <v>CERRADA</v>
      </c>
      <c r="R222" s="179" t="s">
        <v>591</v>
      </c>
      <c r="S222" s="179" t="s">
        <v>42</v>
      </c>
      <c r="T222" s="392">
        <v>8</v>
      </c>
      <c r="U222" s="180">
        <v>45232</v>
      </c>
      <c r="V222" s="179" t="s">
        <v>1515</v>
      </c>
      <c r="W222" s="175" t="s">
        <v>174</v>
      </c>
      <c r="X222" s="281"/>
      <c r="Y222" s="391"/>
      <c r="Z222" s="179"/>
      <c r="AA222" s="175" t="s">
        <v>1376</v>
      </c>
      <c r="AB222" s="397">
        <v>45279</v>
      </c>
      <c r="AC222" s="177" t="s">
        <v>1500</v>
      </c>
      <c r="AD222" s="453">
        <f t="shared" si="11"/>
        <v>217</v>
      </c>
      <c r="AE222" s="196"/>
      <c r="AF222" s="196"/>
      <c r="AG222" s="196"/>
      <c r="AH222" s="196"/>
      <c r="AI222" s="196"/>
      <c r="AJ222" s="196"/>
      <c r="AK222" s="196"/>
      <c r="AL222" s="196"/>
      <c r="AM222" s="196"/>
      <c r="AN222" s="196"/>
      <c r="AO222" s="196"/>
      <c r="AP222" s="196"/>
      <c r="AQ222" s="196"/>
      <c r="AR222" s="196"/>
      <c r="AS222" s="196"/>
      <c r="AT222" s="196"/>
      <c r="AU222" s="196"/>
      <c r="AV222" s="196"/>
      <c r="AW222" s="196"/>
      <c r="AX222" s="196"/>
      <c r="AY222" s="196"/>
      <c r="AZ222" s="196"/>
      <c r="BA222" s="196"/>
      <c r="BB222" s="196"/>
      <c r="BC222" s="196"/>
      <c r="BD222" s="196"/>
      <c r="BE222" s="196"/>
      <c r="BF222" s="196"/>
      <c r="BG222" s="196"/>
      <c r="BH222" s="196"/>
      <c r="BI222" s="196"/>
      <c r="BJ222" s="196"/>
      <c r="BK222" s="196"/>
      <c r="BL222" s="196"/>
      <c r="BM222" s="196"/>
      <c r="BN222" s="196"/>
      <c r="BO222" s="196"/>
      <c r="BP222" s="196"/>
      <c r="BQ222" s="196"/>
      <c r="BR222" s="196"/>
      <c r="BS222" s="196"/>
      <c r="BT222" s="196"/>
      <c r="BU222" s="196"/>
      <c r="BV222" s="196"/>
      <c r="BW222" s="196"/>
      <c r="BX222" s="196"/>
      <c r="BY222" s="196"/>
      <c r="BZ222" s="196"/>
      <c r="CA222" s="196"/>
      <c r="CB222" s="196"/>
      <c r="CC222" s="196"/>
      <c r="CD222" s="196"/>
      <c r="CE222" s="196"/>
      <c r="CF222" s="196"/>
      <c r="CG222" s="196"/>
      <c r="CH222" s="196"/>
      <c r="CI222" s="196"/>
      <c r="CJ222" s="196"/>
      <c r="CK222" s="196"/>
      <c r="CL222" s="196"/>
      <c r="CM222" s="196"/>
      <c r="CN222" s="196"/>
      <c r="CO222" s="196"/>
      <c r="CP222" s="196"/>
      <c r="CQ222" s="196"/>
      <c r="CR222" s="196"/>
      <c r="CS222" s="196"/>
      <c r="CT222" s="196"/>
      <c r="CU222" s="196"/>
      <c r="CV222" s="196"/>
      <c r="CW222" s="196"/>
      <c r="CX222" s="196"/>
      <c r="CY222" s="196"/>
      <c r="CZ222" s="196"/>
      <c r="DA222" s="196"/>
      <c r="DB222" s="196"/>
      <c r="DC222" s="196"/>
      <c r="DD222" s="196"/>
      <c r="DE222" s="196"/>
      <c r="DF222" s="196"/>
      <c r="DG222" s="196"/>
      <c r="DH222" s="196"/>
      <c r="DI222" s="196"/>
      <c r="DJ222" s="196"/>
      <c r="DK222" s="196"/>
      <c r="DL222" s="196"/>
      <c r="DM222" s="196"/>
      <c r="DN222" s="196"/>
      <c r="DO222" s="196"/>
      <c r="DP222" s="196"/>
      <c r="DQ222" s="196"/>
      <c r="DR222" s="196"/>
      <c r="DS222" s="196"/>
      <c r="DT222" s="196"/>
      <c r="DU222" s="196"/>
      <c r="DV222" s="196"/>
      <c r="DW222" s="196"/>
      <c r="DX222" s="196"/>
      <c r="DY222" s="196"/>
      <c r="DZ222" s="196"/>
      <c r="EA222" s="196"/>
      <c r="EB222" s="196"/>
      <c r="EC222" s="196"/>
      <c r="ED222" s="196"/>
      <c r="EE222" s="196"/>
      <c r="EF222" s="196"/>
      <c r="EG222" s="196"/>
      <c r="EH222" s="196"/>
      <c r="EI222" s="196"/>
      <c r="EJ222" s="196"/>
      <c r="EK222" s="196"/>
      <c r="EL222" s="196"/>
      <c r="EM222" s="196"/>
      <c r="EN222" s="196"/>
      <c r="EO222" s="196"/>
      <c r="EP222" s="196"/>
      <c r="EQ222" s="196"/>
      <c r="ER222" s="196"/>
      <c r="ES222" s="196"/>
      <c r="ET222" s="196"/>
      <c r="EU222" s="196"/>
      <c r="EV222" s="196"/>
      <c r="EW222" s="196"/>
      <c r="EX222" s="196"/>
      <c r="EY222" s="196"/>
      <c r="EZ222" s="196"/>
      <c r="FA222" s="196"/>
      <c r="FB222" s="196"/>
      <c r="FC222" s="196"/>
      <c r="FD222" s="196"/>
      <c r="FE222" s="196"/>
      <c r="FF222" s="196"/>
      <c r="FG222" s="196"/>
      <c r="FH222" s="196"/>
      <c r="FI222" s="196"/>
      <c r="FJ222" s="196"/>
      <c r="FK222" s="196"/>
      <c r="FL222" s="196"/>
      <c r="FM222" s="196"/>
      <c r="FN222" s="196"/>
      <c r="FO222" s="196"/>
      <c r="FP222" s="196"/>
      <c r="FQ222" s="196"/>
      <c r="FR222" s="196"/>
      <c r="FS222" s="196"/>
      <c r="FT222" s="196"/>
      <c r="FU222" s="196"/>
      <c r="FV222" s="196"/>
      <c r="FW222" s="196"/>
      <c r="FX222" s="196"/>
      <c r="FY222" s="196"/>
      <c r="FZ222" s="196"/>
      <c r="GA222" s="196"/>
      <c r="GB222" s="196"/>
      <c r="GC222" s="196"/>
    </row>
    <row r="223" spans="1:185" s="197" customFormat="1" ht="178.5" customHeight="1" x14ac:dyDescent="0.25">
      <c r="A223" s="429" t="s">
        <v>412</v>
      </c>
      <c r="B223" s="434">
        <v>989</v>
      </c>
      <c r="C223" s="397">
        <v>44820</v>
      </c>
      <c r="D223" s="400" t="s">
        <v>106</v>
      </c>
      <c r="E223" s="179" t="s">
        <v>602</v>
      </c>
      <c r="F223" s="179"/>
      <c r="G223" s="175" t="s">
        <v>36</v>
      </c>
      <c r="H223" s="395" t="s">
        <v>1099</v>
      </c>
      <c r="I223" s="179" t="s">
        <v>173</v>
      </c>
      <c r="J223" s="179"/>
      <c r="K223" s="179" t="s">
        <v>38</v>
      </c>
      <c r="L223" s="175" t="s">
        <v>109</v>
      </c>
      <c r="M223" s="179" t="s">
        <v>603</v>
      </c>
      <c r="N223" s="397">
        <v>44867</v>
      </c>
      <c r="O223" s="397">
        <v>45260</v>
      </c>
      <c r="P223" s="452" t="str">
        <f t="shared" ca="1" si="9"/>
        <v>CERRADA</v>
      </c>
      <c r="Q223" s="322" t="str">
        <f t="shared" ca="1" si="10"/>
        <v>CERRADA</v>
      </c>
      <c r="R223" s="179" t="s">
        <v>604</v>
      </c>
      <c r="S223" s="179" t="s">
        <v>42</v>
      </c>
      <c r="T223" s="392">
        <v>1</v>
      </c>
      <c r="U223" s="180">
        <v>45272</v>
      </c>
      <c r="V223" s="179" t="s">
        <v>1516</v>
      </c>
      <c r="W223" s="175" t="s">
        <v>174</v>
      </c>
      <c r="X223" s="281"/>
      <c r="Y223" s="391"/>
      <c r="Z223" s="179"/>
      <c r="AA223" s="175" t="s">
        <v>1376</v>
      </c>
      <c r="AB223" s="397">
        <v>45279</v>
      </c>
      <c r="AC223" s="177" t="s">
        <v>1501</v>
      </c>
      <c r="AD223" s="453">
        <f t="shared" si="11"/>
        <v>218</v>
      </c>
      <c r="AE223" s="196"/>
      <c r="AF223" s="196"/>
      <c r="AG223" s="196"/>
      <c r="AH223" s="196"/>
      <c r="AI223" s="196"/>
      <c r="AJ223" s="196"/>
      <c r="AK223" s="196"/>
      <c r="AL223" s="196"/>
      <c r="AM223" s="196"/>
      <c r="AN223" s="196"/>
      <c r="AO223" s="196"/>
      <c r="AP223" s="196"/>
      <c r="AQ223" s="196"/>
      <c r="AR223" s="196"/>
      <c r="AS223" s="196"/>
      <c r="AT223" s="196"/>
      <c r="AU223" s="196"/>
      <c r="AV223" s="196"/>
      <c r="AW223" s="196"/>
      <c r="AX223" s="196"/>
      <c r="AY223" s="196"/>
      <c r="AZ223" s="196"/>
      <c r="BA223" s="196"/>
      <c r="BB223" s="196"/>
      <c r="BC223" s="196"/>
      <c r="BD223" s="196"/>
      <c r="BE223" s="196"/>
      <c r="BF223" s="196"/>
      <c r="BG223" s="196"/>
      <c r="BH223" s="196"/>
      <c r="BI223" s="196"/>
      <c r="BJ223" s="196"/>
      <c r="BK223" s="196"/>
      <c r="BL223" s="196"/>
      <c r="BM223" s="196"/>
      <c r="BN223" s="196"/>
      <c r="BO223" s="196"/>
      <c r="BP223" s="196"/>
      <c r="BQ223" s="196"/>
      <c r="BR223" s="196"/>
      <c r="BS223" s="196"/>
      <c r="BT223" s="196"/>
      <c r="BU223" s="196"/>
      <c r="BV223" s="196"/>
      <c r="BW223" s="196"/>
      <c r="BX223" s="196"/>
      <c r="BY223" s="196"/>
      <c r="BZ223" s="196"/>
      <c r="CA223" s="196"/>
      <c r="CB223" s="196"/>
      <c r="CC223" s="196"/>
      <c r="CD223" s="196"/>
      <c r="CE223" s="196"/>
      <c r="CF223" s="196"/>
      <c r="CG223" s="196"/>
      <c r="CH223" s="196"/>
      <c r="CI223" s="196"/>
      <c r="CJ223" s="196"/>
      <c r="CK223" s="196"/>
      <c r="CL223" s="196"/>
      <c r="CM223" s="196"/>
      <c r="CN223" s="196"/>
      <c r="CO223" s="196"/>
      <c r="CP223" s="196"/>
      <c r="CQ223" s="196"/>
      <c r="CR223" s="196"/>
      <c r="CS223" s="196"/>
      <c r="CT223" s="196"/>
      <c r="CU223" s="196"/>
      <c r="CV223" s="196"/>
      <c r="CW223" s="196"/>
      <c r="CX223" s="196"/>
      <c r="CY223" s="196"/>
      <c r="CZ223" s="196"/>
      <c r="DA223" s="196"/>
      <c r="DB223" s="196"/>
      <c r="DC223" s="196"/>
      <c r="DD223" s="196"/>
      <c r="DE223" s="196"/>
      <c r="DF223" s="196"/>
      <c r="DG223" s="196"/>
      <c r="DH223" s="196"/>
      <c r="DI223" s="196"/>
      <c r="DJ223" s="196"/>
      <c r="DK223" s="196"/>
      <c r="DL223" s="196"/>
      <c r="DM223" s="196"/>
      <c r="DN223" s="196"/>
      <c r="DO223" s="196"/>
      <c r="DP223" s="196"/>
      <c r="DQ223" s="196"/>
      <c r="DR223" s="196"/>
      <c r="DS223" s="196"/>
      <c r="DT223" s="196"/>
      <c r="DU223" s="196"/>
      <c r="DV223" s="196"/>
      <c r="DW223" s="196"/>
      <c r="DX223" s="196"/>
      <c r="DY223" s="196"/>
      <c r="DZ223" s="196"/>
      <c r="EA223" s="196"/>
      <c r="EB223" s="196"/>
      <c r="EC223" s="196"/>
      <c r="ED223" s="196"/>
      <c r="EE223" s="196"/>
      <c r="EF223" s="196"/>
      <c r="EG223" s="196"/>
      <c r="EH223" s="196"/>
      <c r="EI223" s="196"/>
      <c r="EJ223" s="196"/>
      <c r="EK223" s="196"/>
      <c r="EL223" s="196"/>
      <c r="EM223" s="196"/>
      <c r="EN223" s="196"/>
      <c r="EO223" s="196"/>
      <c r="EP223" s="196"/>
      <c r="EQ223" s="196"/>
      <c r="ER223" s="196"/>
      <c r="ES223" s="196"/>
      <c r="ET223" s="196"/>
      <c r="EU223" s="196"/>
      <c r="EV223" s="196"/>
      <c r="EW223" s="196"/>
      <c r="EX223" s="196"/>
      <c r="EY223" s="196"/>
      <c r="EZ223" s="196"/>
      <c r="FA223" s="196"/>
      <c r="FB223" s="196"/>
      <c r="FC223" s="196"/>
      <c r="FD223" s="196"/>
      <c r="FE223" s="196"/>
      <c r="FF223" s="196"/>
      <c r="FG223" s="196"/>
      <c r="FH223" s="196"/>
      <c r="FI223" s="196"/>
      <c r="FJ223" s="196"/>
      <c r="FK223" s="196"/>
      <c r="FL223" s="196"/>
      <c r="FM223" s="196"/>
      <c r="FN223" s="196"/>
      <c r="FO223" s="196"/>
      <c r="FP223" s="196"/>
      <c r="FQ223" s="196"/>
      <c r="FR223" s="196"/>
      <c r="FS223" s="196"/>
      <c r="FT223" s="196"/>
      <c r="FU223" s="196"/>
      <c r="FV223" s="196"/>
      <c r="FW223" s="196"/>
      <c r="FX223" s="196"/>
      <c r="FY223" s="196"/>
      <c r="FZ223" s="196"/>
      <c r="GA223" s="196"/>
      <c r="GB223" s="196"/>
      <c r="GC223" s="196"/>
    </row>
    <row r="224" spans="1:185" s="197" customFormat="1" ht="178.5" customHeight="1" x14ac:dyDescent="0.25">
      <c r="A224" s="429" t="s">
        <v>412</v>
      </c>
      <c r="B224" s="434">
        <v>990</v>
      </c>
      <c r="C224" s="397">
        <v>44820</v>
      </c>
      <c r="D224" s="400" t="s">
        <v>106</v>
      </c>
      <c r="E224" s="179" t="s">
        <v>582</v>
      </c>
      <c r="F224" s="179">
        <v>0</v>
      </c>
      <c r="G224" s="179" t="s">
        <v>279</v>
      </c>
      <c r="H224" s="395" t="s">
        <v>1099</v>
      </c>
      <c r="I224" s="179" t="s">
        <v>1034</v>
      </c>
      <c r="J224" s="179"/>
      <c r="K224" s="179" t="s">
        <v>38</v>
      </c>
      <c r="L224" s="175" t="s">
        <v>109</v>
      </c>
      <c r="M224" s="179" t="s">
        <v>605</v>
      </c>
      <c r="N224" s="397">
        <v>44867</v>
      </c>
      <c r="O224" s="397">
        <v>45260</v>
      </c>
      <c r="P224" s="452" t="str">
        <f t="shared" ca="1" si="9"/>
        <v>CERRADA</v>
      </c>
      <c r="Q224" s="322" t="str">
        <f t="shared" ca="1" si="10"/>
        <v>CERRADA</v>
      </c>
      <c r="R224" s="179" t="s">
        <v>606</v>
      </c>
      <c r="S224" s="179" t="s">
        <v>42</v>
      </c>
      <c r="T224" s="392">
        <v>1</v>
      </c>
      <c r="U224" s="180"/>
      <c r="V224" s="179"/>
      <c r="W224" s="175" t="s">
        <v>43</v>
      </c>
      <c r="X224" s="281"/>
      <c r="Y224" s="391"/>
      <c r="Z224" s="179"/>
      <c r="AA224" s="175" t="s">
        <v>1376</v>
      </c>
      <c r="AB224" s="397">
        <v>45261</v>
      </c>
      <c r="AC224" s="177" t="s">
        <v>1502</v>
      </c>
      <c r="AD224" s="453">
        <f t="shared" si="11"/>
        <v>219</v>
      </c>
      <c r="AE224" s="196"/>
      <c r="AF224" s="196"/>
      <c r="AG224" s="196"/>
      <c r="AH224" s="196"/>
      <c r="AI224" s="196"/>
      <c r="AJ224" s="196"/>
      <c r="AK224" s="196"/>
      <c r="AL224" s="196"/>
      <c r="AM224" s="196"/>
      <c r="AN224" s="196"/>
      <c r="AO224" s="196"/>
      <c r="AP224" s="196"/>
      <c r="AQ224" s="196"/>
      <c r="AR224" s="196"/>
      <c r="AS224" s="196"/>
      <c r="AT224" s="196"/>
      <c r="AU224" s="196"/>
      <c r="AV224" s="196"/>
      <c r="AW224" s="196"/>
      <c r="AX224" s="196"/>
      <c r="AY224" s="196"/>
      <c r="AZ224" s="196"/>
      <c r="BA224" s="196"/>
      <c r="BB224" s="196"/>
      <c r="BC224" s="196"/>
      <c r="BD224" s="196"/>
      <c r="BE224" s="196"/>
      <c r="BF224" s="196"/>
      <c r="BG224" s="196"/>
      <c r="BH224" s="196"/>
      <c r="BI224" s="196"/>
      <c r="BJ224" s="196"/>
      <c r="BK224" s="196"/>
      <c r="BL224" s="196"/>
      <c r="BM224" s="196"/>
      <c r="BN224" s="196"/>
      <c r="BO224" s="196"/>
      <c r="BP224" s="196"/>
      <c r="BQ224" s="196"/>
      <c r="BR224" s="196"/>
      <c r="BS224" s="196"/>
      <c r="BT224" s="196"/>
      <c r="BU224" s="196"/>
      <c r="BV224" s="196"/>
      <c r="BW224" s="196"/>
      <c r="BX224" s="196"/>
      <c r="BY224" s="196"/>
      <c r="BZ224" s="196"/>
      <c r="CA224" s="196"/>
      <c r="CB224" s="196"/>
      <c r="CC224" s="196"/>
      <c r="CD224" s="196"/>
      <c r="CE224" s="196"/>
      <c r="CF224" s="196"/>
      <c r="CG224" s="196"/>
      <c r="CH224" s="196"/>
      <c r="CI224" s="196"/>
      <c r="CJ224" s="196"/>
      <c r="CK224" s="196"/>
      <c r="CL224" s="196"/>
      <c r="CM224" s="196"/>
      <c r="CN224" s="196"/>
      <c r="CO224" s="196"/>
      <c r="CP224" s="196"/>
      <c r="CQ224" s="196"/>
      <c r="CR224" s="196"/>
      <c r="CS224" s="196"/>
      <c r="CT224" s="196"/>
      <c r="CU224" s="196"/>
      <c r="CV224" s="196"/>
      <c r="CW224" s="196"/>
      <c r="CX224" s="196"/>
      <c r="CY224" s="196"/>
      <c r="CZ224" s="196"/>
      <c r="DA224" s="196"/>
      <c r="DB224" s="196"/>
      <c r="DC224" s="196"/>
      <c r="DD224" s="196"/>
      <c r="DE224" s="196"/>
      <c r="DF224" s="196"/>
      <c r="DG224" s="196"/>
      <c r="DH224" s="196"/>
      <c r="DI224" s="196"/>
      <c r="DJ224" s="196"/>
      <c r="DK224" s="196"/>
      <c r="DL224" s="196"/>
      <c r="DM224" s="196"/>
      <c r="DN224" s="196"/>
      <c r="DO224" s="196"/>
      <c r="DP224" s="196"/>
      <c r="DQ224" s="196"/>
      <c r="DR224" s="196"/>
      <c r="DS224" s="196"/>
      <c r="DT224" s="196"/>
      <c r="DU224" s="196"/>
      <c r="DV224" s="196"/>
      <c r="DW224" s="196"/>
      <c r="DX224" s="196"/>
      <c r="DY224" s="196"/>
      <c r="DZ224" s="196"/>
      <c r="EA224" s="196"/>
      <c r="EB224" s="196"/>
      <c r="EC224" s="196"/>
      <c r="ED224" s="196"/>
      <c r="EE224" s="196"/>
      <c r="EF224" s="196"/>
      <c r="EG224" s="196"/>
      <c r="EH224" s="196"/>
      <c r="EI224" s="196"/>
      <c r="EJ224" s="196"/>
      <c r="EK224" s="196"/>
      <c r="EL224" s="196"/>
      <c r="EM224" s="196"/>
      <c r="EN224" s="196"/>
      <c r="EO224" s="196"/>
      <c r="EP224" s="196"/>
      <c r="EQ224" s="196"/>
      <c r="ER224" s="196"/>
      <c r="ES224" s="196"/>
      <c r="ET224" s="196"/>
      <c r="EU224" s="196"/>
      <c r="EV224" s="196"/>
      <c r="EW224" s="196"/>
      <c r="EX224" s="196"/>
      <c r="EY224" s="196"/>
      <c r="EZ224" s="196"/>
      <c r="FA224" s="196"/>
      <c r="FB224" s="196"/>
      <c r="FC224" s="196"/>
      <c r="FD224" s="196"/>
      <c r="FE224" s="196"/>
      <c r="FF224" s="196"/>
      <c r="FG224" s="196"/>
      <c r="FH224" s="196"/>
      <c r="FI224" s="196"/>
      <c r="FJ224" s="196"/>
      <c r="FK224" s="196"/>
      <c r="FL224" s="196"/>
      <c r="FM224" s="196"/>
      <c r="FN224" s="196"/>
      <c r="FO224" s="196"/>
      <c r="FP224" s="196"/>
      <c r="FQ224" s="196"/>
      <c r="FR224" s="196"/>
      <c r="FS224" s="196"/>
      <c r="FT224" s="196"/>
      <c r="FU224" s="196"/>
      <c r="FV224" s="196"/>
      <c r="FW224" s="196"/>
      <c r="FX224" s="196"/>
      <c r="FY224" s="196"/>
      <c r="FZ224" s="196"/>
      <c r="GA224" s="196"/>
      <c r="GB224" s="196"/>
      <c r="GC224" s="196"/>
    </row>
    <row r="225" spans="1:185" s="197" customFormat="1" ht="178.5" customHeight="1" x14ac:dyDescent="0.25">
      <c r="A225" s="429" t="s">
        <v>412</v>
      </c>
      <c r="B225" s="434">
        <v>991</v>
      </c>
      <c r="C225" s="397">
        <v>44820</v>
      </c>
      <c r="D225" s="400" t="s">
        <v>33</v>
      </c>
      <c r="E225" s="179" t="s">
        <v>597</v>
      </c>
      <c r="F225" s="179"/>
      <c r="G225" s="175" t="s">
        <v>36</v>
      </c>
      <c r="H225" s="395" t="s">
        <v>1099</v>
      </c>
      <c r="I225" s="179" t="s">
        <v>1034</v>
      </c>
      <c r="J225" s="179"/>
      <c r="K225" s="179" t="s">
        <v>38</v>
      </c>
      <c r="L225" s="175" t="s">
        <v>39</v>
      </c>
      <c r="M225" s="179" t="s">
        <v>608</v>
      </c>
      <c r="N225" s="397">
        <v>44867</v>
      </c>
      <c r="O225" s="397">
        <v>45260</v>
      </c>
      <c r="P225" s="452">
        <f t="shared" ca="1" si="9"/>
        <v>152</v>
      </c>
      <c r="Q225" s="322" t="str">
        <f t="shared" ca="1" si="10"/>
        <v>VENCIDA</v>
      </c>
      <c r="R225" s="179" t="s">
        <v>599</v>
      </c>
      <c r="S225" s="179" t="s">
        <v>42</v>
      </c>
      <c r="T225" s="392">
        <v>2</v>
      </c>
      <c r="U225" s="180"/>
      <c r="V225" s="179"/>
      <c r="W225" s="175" t="s">
        <v>43</v>
      </c>
      <c r="X225" s="281"/>
      <c r="Y225" s="391"/>
      <c r="Z225" s="179"/>
      <c r="AA225" s="175" t="s">
        <v>44</v>
      </c>
      <c r="AB225" s="180"/>
      <c r="AC225" s="177" t="s">
        <v>607</v>
      </c>
      <c r="AD225" s="453">
        <f t="shared" si="11"/>
        <v>220</v>
      </c>
      <c r="AE225" s="196"/>
      <c r="AF225" s="196"/>
      <c r="AG225" s="196"/>
      <c r="AH225" s="196"/>
      <c r="AI225" s="196"/>
      <c r="AJ225" s="196"/>
      <c r="AK225" s="196"/>
      <c r="AL225" s="196"/>
      <c r="AM225" s="196"/>
      <c r="AN225" s="196"/>
      <c r="AO225" s="196"/>
      <c r="AP225" s="196"/>
      <c r="AQ225" s="196"/>
      <c r="AR225" s="196"/>
      <c r="AS225" s="196"/>
      <c r="AT225" s="196"/>
      <c r="AU225" s="196"/>
      <c r="AV225" s="196"/>
      <c r="AW225" s="196"/>
      <c r="AX225" s="196"/>
      <c r="AY225" s="196"/>
      <c r="AZ225" s="196"/>
      <c r="BA225" s="196"/>
      <c r="BB225" s="196"/>
      <c r="BC225" s="196"/>
      <c r="BD225" s="196"/>
      <c r="BE225" s="196"/>
      <c r="BF225" s="196"/>
      <c r="BG225" s="196"/>
      <c r="BH225" s="196"/>
      <c r="BI225" s="196"/>
      <c r="BJ225" s="196"/>
      <c r="BK225" s="196"/>
      <c r="BL225" s="196"/>
      <c r="BM225" s="196"/>
      <c r="BN225" s="196"/>
      <c r="BO225" s="196"/>
      <c r="BP225" s="196"/>
      <c r="BQ225" s="196"/>
      <c r="BR225" s="196"/>
      <c r="BS225" s="196"/>
      <c r="BT225" s="196"/>
      <c r="BU225" s="196"/>
      <c r="BV225" s="196"/>
      <c r="BW225" s="196"/>
      <c r="BX225" s="196"/>
      <c r="BY225" s="196"/>
      <c r="BZ225" s="196"/>
      <c r="CA225" s="196"/>
      <c r="CB225" s="196"/>
      <c r="CC225" s="196"/>
      <c r="CD225" s="196"/>
      <c r="CE225" s="196"/>
      <c r="CF225" s="196"/>
      <c r="CG225" s="196"/>
      <c r="CH225" s="196"/>
      <c r="CI225" s="196"/>
      <c r="CJ225" s="196"/>
      <c r="CK225" s="196"/>
      <c r="CL225" s="196"/>
      <c r="CM225" s="196"/>
      <c r="CN225" s="196"/>
      <c r="CO225" s="196"/>
      <c r="CP225" s="196"/>
      <c r="CQ225" s="196"/>
      <c r="CR225" s="196"/>
      <c r="CS225" s="196"/>
      <c r="CT225" s="196"/>
      <c r="CU225" s="196"/>
      <c r="CV225" s="196"/>
      <c r="CW225" s="196"/>
      <c r="CX225" s="196"/>
      <c r="CY225" s="196"/>
      <c r="CZ225" s="196"/>
      <c r="DA225" s="196"/>
      <c r="DB225" s="196"/>
      <c r="DC225" s="196"/>
      <c r="DD225" s="196"/>
      <c r="DE225" s="196"/>
      <c r="DF225" s="196"/>
      <c r="DG225" s="196"/>
      <c r="DH225" s="196"/>
      <c r="DI225" s="196"/>
      <c r="DJ225" s="196"/>
      <c r="DK225" s="196"/>
      <c r="DL225" s="196"/>
      <c r="DM225" s="196"/>
      <c r="DN225" s="196"/>
      <c r="DO225" s="196"/>
      <c r="DP225" s="196"/>
      <c r="DQ225" s="196"/>
      <c r="DR225" s="196"/>
      <c r="DS225" s="196"/>
      <c r="DT225" s="196"/>
      <c r="DU225" s="196"/>
      <c r="DV225" s="196"/>
      <c r="DW225" s="196"/>
      <c r="DX225" s="196"/>
      <c r="DY225" s="196"/>
      <c r="DZ225" s="196"/>
      <c r="EA225" s="196"/>
      <c r="EB225" s="196"/>
      <c r="EC225" s="196"/>
      <c r="ED225" s="196"/>
      <c r="EE225" s="196"/>
      <c r="EF225" s="196"/>
      <c r="EG225" s="196"/>
      <c r="EH225" s="196"/>
      <c r="EI225" s="196"/>
      <c r="EJ225" s="196"/>
      <c r="EK225" s="196"/>
      <c r="EL225" s="196"/>
      <c r="EM225" s="196"/>
      <c r="EN225" s="196"/>
      <c r="EO225" s="196"/>
      <c r="EP225" s="196"/>
      <c r="EQ225" s="196"/>
      <c r="ER225" s="196"/>
      <c r="ES225" s="196"/>
      <c r="ET225" s="196"/>
      <c r="EU225" s="196"/>
      <c r="EV225" s="196"/>
      <c r="EW225" s="196"/>
      <c r="EX225" s="196"/>
      <c r="EY225" s="196"/>
      <c r="EZ225" s="196"/>
      <c r="FA225" s="196"/>
      <c r="FB225" s="196"/>
      <c r="FC225" s="196"/>
      <c r="FD225" s="196"/>
      <c r="FE225" s="196"/>
      <c r="FF225" s="196"/>
      <c r="FG225" s="196"/>
      <c r="FH225" s="196"/>
      <c r="FI225" s="196"/>
      <c r="FJ225" s="196"/>
      <c r="FK225" s="196"/>
      <c r="FL225" s="196"/>
      <c r="FM225" s="196"/>
      <c r="FN225" s="196"/>
      <c r="FO225" s="196"/>
      <c r="FP225" s="196"/>
      <c r="FQ225" s="196"/>
      <c r="FR225" s="196"/>
      <c r="FS225" s="196"/>
      <c r="FT225" s="196"/>
      <c r="FU225" s="196"/>
      <c r="FV225" s="196"/>
      <c r="FW225" s="196"/>
      <c r="FX225" s="196"/>
      <c r="FY225" s="196"/>
      <c r="FZ225" s="196"/>
      <c r="GA225" s="196"/>
      <c r="GB225" s="196"/>
      <c r="GC225" s="196"/>
    </row>
    <row r="226" spans="1:185" s="197" customFormat="1" ht="178.5" customHeight="1" x14ac:dyDescent="0.25">
      <c r="A226" s="429" t="s">
        <v>412</v>
      </c>
      <c r="B226" s="434">
        <v>992</v>
      </c>
      <c r="C226" s="397">
        <v>44820</v>
      </c>
      <c r="D226" s="400" t="s">
        <v>33</v>
      </c>
      <c r="E226" s="179" t="s">
        <v>589</v>
      </c>
      <c r="F226" s="179"/>
      <c r="G226" s="179" t="s">
        <v>279</v>
      </c>
      <c r="H226" s="395" t="s">
        <v>1099</v>
      </c>
      <c r="I226" s="179" t="s">
        <v>964</v>
      </c>
      <c r="J226" s="179"/>
      <c r="K226" s="179" t="s">
        <v>38</v>
      </c>
      <c r="L226" s="175" t="s">
        <v>39</v>
      </c>
      <c r="M226" s="179" t="s">
        <v>609</v>
      </c>
      <c r="N226" s="397">
        <v>44867</v>
      </c>
      <c r="O226" s="397">
        <v>45260</v>
      </c>
      <c r="P226" s="452">
        <f t="shared" ca="1" si="9"/>
        <v>152</v>
      </c>
      <c r="Q226" s="322" t="str">
        <f t="shared" ca="1" si="10"/>
        <v>VENCIDA</v>
      </c>
      <c r="R226" s="179" t="s">
        <v>591</v>
      </c>
      <c r="S226" s="179" t="s">
        <v>42</v>
      </c>
      <c r="T226" s="392">
        <v>2</v>
      </c>
      <c r="U226" s="180"/>
      <c r="V226" s="179"/>
      <c r="W226" s="175" t="s">
        <v>43</v>
      </c>
      <c r="X226" s="281"/>
      <c r="Y226" s="391"/>
      <c r="Z226" s="179"/>
      <c r="AA226" s="175" t="s">
        <v>44</v>
      </c>
      <c r="AB226" s="180"/>
      <c r="AC226" s="177" t="s">
        <v>610</v>
      </c>
      <c r="AD226" s="453">
        <f t="shared" si="11"/>
        <v>221</v>
      </c>
      <c r="AE226" s="196"/>
      <c r="AF226" s="196"/>
      <c r="AG226" s="196"/>
      <c r="AH226" s="196"/>
      <c r="AI226" s="196"/>
      <c r="AJ226" s="196"/>
      <c r="AK226" s="196"/>
      <c r="AL226" s="196"/>
      <c r="AM226" s="196"/>
      <c r="AN226" s="196"/>
      <c r="AO226" s="196"/>
      <c r="AP226" s="196"/>
      <c r="AQ226" s="196"/>
      <c r="AR226" s="196"/>
      <c r="AS226" s="196"/>
      <c r="AT226" s="196"/>
      <c r="AU226" s="196"/>
      <c r="AV226" s="196"/>
      <c r="AW226" s="196"/>
      <c r="AX226" s="196"/>
      <c r="AY226" s="196"/>
      <c r="AZ226" s="196"/>
      <c r="BA226" s="196"/>
      <c r="BB226" s="196"/>
      <c r="BC226" s="196"/>
      <c r="BD226" s="196"/>
      <c r="BE226" s="196"/>
      <c r="BF226" s="196"/>
      <c r="BG226" s="196"/>
      <c r="BH226" s="196"/>
      <c r="BI226" s="196"/>
      <c r="BJ226" s="196"/>
      <c r="BK226" s="196"/>
      <c r="BL226" s="196"/>
      <c r="BM226" s="196"/>
      <c r="BN226" s="196"/>
      <c r="BO226" s="196"/>
      <c r="BP226" s="196"/>
      <c r="BQ226" s="196"/>
      <c r="BR226" s="196"/>
      <c r="BS226" s="196"/>
      <c r="BT226" s="196"/>
      <c r="BU226" s="196"/>
      <c r="BV226" s="196"/>
      <c r="BW226" s="196"/>
      <c r="BX226" s="196"/>
      <c r="BY226" s="196"/>
      <c r="BZ226" s="196"/>
      <c r="CA226" s="196"/>
      <c r="CB226" s="196"/>
      <c r="CC226" s="196"/>
      <c r="CD226" s="196"/>
      <c r="CE226" s="196"/>
      <c r="CF226" s="196"/>
      <c r="CG226" s="196"/>
      <c r="CH226" s="196"/>
      <c r="CI226" s="196"/>
      <c r="CJ226" s="196"/>
      <c r="CK226" s="196"/>
      <c r="CL226" s="196"/>
      <c r="CM226" s="196"/>
      <c r="CN226" s="196"/>
      <c r="CO226" s="196"/>
      <c r="CP226" s="196"/>
      <c r="CQ226" s="196"/>
      <c r="CR226" s="196"/>
      <c r="CS226" s="196"/>
      <c r="CT226" s="196"/>
      <c r="CU226" s="196"/>
      <c r="CV226" s="196"/>
      <c r="CW226" s="196"/>
      <c r="CX226" s="196"/>
      <c r="CY226" s="196"/>
      <c r="CZ226" s="196"/>
      <c r="DA226" s="196"/>
      <c r="DB226" s="196"/>
      <c r="DC226" s="196"/>
      <c r="DD226" s="196"/>
      <c r="DE226" s="196"/>
      <c r="DF226" s="196"/>
      <c r="DG226" s="196"/>
      <c r="DH226" s="196"/>
      <c r="DI226" s="196"/>
      <c r="DJ226" s="196"/>
      <c r="DK226" s="196"/>
      <c r="DL226" s="196"/>
      <c r="DM226" s="196"/>
      <c r="DN226" s="196"/>
      <c r="DO226" s="196"/>
      <c r="DP226" s="196"/>
      <c r="DQ226" s="196"/>
      <c r="DR226" s="196"/>
      <c r="DS226" s="196"/>
      <c r="DT226" s="196"/>
      <c r="DU226" s="196"/>
      <c r="DV226" s="196"/>
      <c r="DW226" s="196"/>
      <c r="DX226" s="196"/>
      <c r="DY226" s="196"/>
      <c r="DZ226" s="196"/>
      <c r="EA226" s="196"/>
      <c r="EB226" s="196"/>
      <c r="EC226" s="196"/>
      <c r="ED226" s="196"/>
      <c r="EE226" s="196"/>
      <c r="EF226" s="196"/>
      <c r="EG226" s="196"/>
      <c r="EH226" s="196"/>
      <c r="EI226" s="196"/>
      <c r="EJ226" s="196"/>
      <c r="EK226" s="196"/>
      <c r="EL226" s="196"/>
      <c r="EM226" s="196"/>
      <c r="EN226" s="196"/>
      <c r="EO226" s="196"/>
      <c r="EP226" s="196"/>
      <c r="EQ226" s="196"/>
      <c r="ER226" s="196"/>
      <c r="ES226" s="196"/>
      <c r="ET226" s="196"/>
      <c r="EU226" s="196"/>
      <c r="EV226" s="196"/>
      <c r="EW226" s="196"/>
      <c r="EX226" s="196"/>
      <c r="EY226" s="196"/>
      <c r="EZ226" s="196"/>
      <c r="FA226" s="196"/>
      <c r="FB226" s="196"/>
      <c r="FC226" s="196"/>
      <c r="FD226" s="196"/>
      <c r="FE226" s="196"/>
      <c r="FF226" s="196"/>
      <c r="FG226" s="196"/>
      <c r="FH226" s="196"/>
      <c r="FI226" s="196"/>
      <c r="FJ226" s="196"/>
      <c r="FK226" s="196"/>
      <c r="FL226" s="196"/>
      <c r="FM226" s="196"/>
      <c r="FN226" s="196"/>
      <c r="FO226" s="196"/>
      <c r="FP226" s="196"/>
      <c r="FQ226" s="196"/>
      <c r="FR226" s="196"/>
      <c r="FS226" s="196"/>
      <c r="FT226" s="196"/>
      <c r="FU226" s="196"/>
      <c r="FV226" s="196"/>
      <c r="FW226" s="196"/>
      <c r="FX226" s="196"/>
      <c r="FY226" s="196"/>
      <c r="FZ226" s="196"/>
      <c r="GA226" s="196"/>
      <c r="GB226" s="196"/>
      <c r="GC226" s="196"/>
    </row>
    <row r="227" spans="1:185" s="197" customFormat="1" ht="178.5" customHeight="1" x14ac:dyDescent="0.25">
      <c r="A227" s="429" t="s">
        <v>412</v>
      </c>
      <c r="B227" s="434"/>
      <c r="C227" s="397">
        <v>44820</v>
      </c>
      <c r="D227" s="400" t="s">
        <v>33</v>
      </c>
      <c r="E227" s="179" t="s">
        <v>589</v>
      </c>
      <c r="F227" s="179"/>
      <c r="G227" s="179" t="s">
        <v>279</v>
      </c>
      <c r="H227" s="395" t="s">
        <v>1099</v>
      </c>
      <c r="I227" s="179" t="s">
        <v>964</v>
      </c>
      <c r="J227" s="179"/>
      <c r="K227" s="179" t="s">
        <v>38</v>
      </c>
      <c r="L227" s="175" t="s">
        <v>39</v>
      </c>
      <c r="M227" s="179" t="s">
        <v>611</v>
      </c>
      <c r="N227" s="397">
        <v>44867</v>
      </c>
      <c r="O227" s="397">
        <v>45260</v>
      </c>
      <c r="P227" s="452">
        <f t="shared" ca="1" si="9"/>
        <v>152</v>
      </c>
      <c r="Q227" s="322" t="str">
        <f t="shared" ca="1" si="10"/>
        <v>VENCIDA</v>
      </c>
      <c r="R227" s="179" t="s">
        <v>612</v>
      </c>
      <c r="S227" s="179" t="s">
        <v>42</v>
      </c>
      <c r="T227" s="392">
        <v>1</v>
      </c>
      <c r="U227" s="180"/>
      <c r="V227" s="179"/>
      <c r="W227" s="175" t="s">
        <v>43</v>
      </c>
      <c r="X227" s="281"/>
      <c r="Y227" s="391"/>
      <c r="Z227" s="179"/>
      <c r="AA227" s="175" t="s">
        <v>44</v>
      </c>
      <c r="AB227" s="180"/>
      <c r="AC227" s="177" t="s">
        <v>610</v>
      </c>
      <c r="AD227" s="453">
        <f t="shared" si="11"/>
        <v>222</v>
      </c>
      <c r="AE227" s="196"/>
      <c r="AF227" s="196"/>
      <c r="AG227" s="196"/>
      <c r="AH227" s="196"/>
      <c r="AI227" s="196"/>
      <c r="AJ227" s="196"/>
      <c r="AK227" s="196"/>
      <c r="AL227" s="196"/>
      <c r="AM227" s="196"/>
      <c r="AN227" s="196"/>
      <c r="AO227" s="196"/>
      <c r="AP227" s="196"/>
      <c r="AQ227" s="196"/>
      <c r="AR227" s="196"/>
      <c r="AS227" s="196"/>
      <c r="AT227" s="196"/>
      <c r="AU227" s="196"/>
      <c r="AV227" s="196"/>
      <c r="AW227" s="196"/>
      <c r="AX227" s="196"/>
      <c r="AY227" s="196"/>
      <c r="AZ227" s="196"/>
      <c r="BA227" s="196"/>
      <c r="BB227" s="196"/>
      <c r="BC227" s="196"/>
      <c r="BD227" s="196"/>
      <c r="BE227" s="196"/>
      <c r="BF227" s="196"/>
      <c r="BG227" s="196"/>
      <c r="BH227" s="196"/>
      <c r="BI227" s="196"/>
      <c r="BJ227" s="196"/>
      <c r="BK227" s="196"/>
      <c r="BL227" s="196"/>
      <c r="BM227" s="196"/>
      <c r="BN227" s="196"/>
      <c r="BO227" s="196"/>
      <c r="BP227" s="196"/>
      <c r="BQ227" s="196"/>
      <c r="BR227" s="196"/>
      <c r="BS227" s="196"/>
      <c r="BT227" s="196"/>
      <c r="BU227" s="196"/>
      <c r="BV227" s="196"/>
      <c r="BW227" s="196"/>
      <c r="BX227" s="196"/>
      <c r="BY227" s="196"/>
      <c r="BZ227" s="196"/>
      <c r="CA227" s="196"/>
      <c r="CB227" s="196"/>
      <c r="CC227" s="196"/>
      <c r="CD227" s="196"/>
      <c r="CE227" s="196"/>
      <c r="CF227" s="196"/>
      <c r="CG227" s="196"/>
      <c r="CH227" s="196"/>
      <c r="CI227" s="196"/>
      <c r="CJ227" s="196"/>
      <c r="CK227" s="196"/>
      <c r="CL227" s="196"/>
      <c r="CM227" s="196"/>
      <c r="CN227" s="196"/>
      <c r="CO227" s="196"/>
      <c r="CP227" s="196"/>
      <c r="CQ227" s="196"/>
      <c r="CR227" s="196"/>
      <c r="CS227" s="196"/>
      <c r="CT227" s="196"/>
      <c r="CU227" s="196"/>
      <c r="CV227" s="196"/>
      <c r="CW227" s="196"/>
      <c r="CX227" s="196"/>
      <c r="CY227" s="196"/>
      <c r="CZ227" s="196"/>
      <c r="DA227" s="196"/>
      <c r="DB227" s="196"/>
      <c r="DC227" s="196"/>
      <c r="DD227" s="196"/>
      <c r="DE227" s="196"/>
      <c r="DF227" s="196"/>
      <c r="DG227" s="196"/>
      <c r="DH227" s="196"/>
      <c r="DI227" s="196"/>
      <c r="DJ227" s="196"/>
      <c r="DK227" s="196"/>
      <c r="DL227" s="196"/>
      <c r="DM227" s="196"/>
      <c r="DN227" s="196"/>
      <c r="DO227" s="196"/>
      <c r="DP227" s="196"/>
      <c r="DQ227" s="196"/>
      <c r="DR227" s="196"/>
      <c r="DS227" s="196"/>
      <c r="DT227" s="196"/>
      <c r="DU227" s="196"/>
      <c r="DV227" s="196"/>
      <c r="DW227" s="196"/>
      <c r="DX227" s="196"/>
      <c r="DY227" s="196"/>
      <c r="DZ227" s="196"/>
      <c r="EA227" s="196"/>
      <c r="EB227" s="196"/>
      <c r="EC227" s="196"/>
      <c r="ED227" s="196"/>
      <c r="EE227" s="196"/>
      <c r="EF227" s="196"/>
      <c r="EG227" s="196"/>
      <c r="EH227" s="196"/>
      <c r="EI227" s="196"/>
      <c r="EJ227" s="196"/>
      <c r="EK227" s="196"/>
      <c r="EL227" s="196"/>
      <c r="EM227" s="196"/>
      <c r="EN227" s="196"/>
      <c r="EO227" s="196"/>
      <c r="EP227" s="196"/>
      <c r="EQ227" s="196"/>
      <c r="ER227" s="196"/>
      <c r="ES227" s="196"/>
      <c r="ET227" s="196"/>
      <c r="EU227" s="196"/>
      <c r="EV227" s="196"/>
      <c r="EW227" s="196"/>
      <c r="EX227" s="196"/>
      <c r="EY227" s="196"/>
      <c r="EZ227" s="196"/>
      <c r="FA227" s="196"/>
      <c r="FB227" s="196"/>
      <c r="FC227" s="196"/>
      <c r="FD227" s="196"/>
      <c r="FE227" s="196"/>
      <c r="FF227" s="196"/>
      <c r="FG227" s="196"/>
      <c r="FH227" s="196"/>
      <c r="FI227" s="196"/>
      <c r="FJ227" s="196"/>
      <c r="FK227" s="196"/>
      <c r="FL227" s="196"/>
      <c r="FM227" s="196"/>
      <c r="FN227" s="196"/>
      <c r="FO227" s="196"/>
      <c r="FP227" s="196"/>
      <c r="FQ227" s="196"/>
      <c r="FR227" s="196"/>
      <c r="FS227" s="196"/>
      <c r="FT227" s="196"/>
      <c r="FU227" s="196"/>
      <c r="FV227" s="196"/>
      <c r="FW227" s="196"/>
      <c r="FX227" s="196"/>
      <c r="FY227" s="196"/>
      <c r="FZ227" s="196"/>
      <c r="GA227" s="196"/>
      <c r="GB227" s="196"/>
      <c r="GC227" s="196"/>
    </row>
    <row r="228" spans="1:185" s="197" customFormat="1" ht="178.5" customHeight="1" x14ac:dyDescent="0.25">
      <c r="A228" s="429" t="s">
        <v>412</v>
      </c>
      <c r="B228" s="434">
        <v>994</v>
      </c>
      <c r="C228" s="397">
        <v>44820</v>
      </c>
      <c r="D228" s="400" t="s">
        <v>106</v>
      </c>
      <c r="E228" s="179" t="s">
        <v>586</v>
      </c>
      <c r="F228" s="179"/>
      <c r="G228" s="179" t="s">
        <v>279</v>
      </c>
      <c r="H228" s="395" t="s">
        <v>1099</v>
      </c>
      <c r="I228" s="179" t="s">
        <v>614</v>
      </c>
      <c r="J228" s="179"/>
      <c r="K228" s="179" t="s">
        <v>38</v>
      </c>
      <c r="L228" s="175" t="s">
        <v>109</v>
      </c>
      <c r="M228" s="179" t="s">
        <v>615</v>
      </c>
      <c r="N228" s="397">
        <v>44867</v>
      </c>
      <c r="O228" s="397">
        <v>45260</v>
      </c>
      <c r="P228" s="452">
        <f t="shared" ca="1" si="9"/>
        <v>152</v>
      </c>
      <c r="Q228" s="322" t="str">
        <f t="shared" ca="1" si="10"/>
        <v>VENCIDA</v>
      </c>
      <c r="R228" s="179" t="s">
        <v>584</v>
      </c>
      <c r="S228" s="179" t="s">
        <v>42</v>
      </c>
      <c r="T228" s="392">
        <v>1</v>
      </c>
      <c r="U228" s="180"/>
      <c r="V228" s="179"/>
      <c r="W228" s="175" t="s">
        <v>43</v>
      </c>
      <c r="X228" s="281"/>
      <c r="Y228" s="391"/>
      <c r="Z228" s="179"/>
      <c r="AA228" s="175" t="s">
        <v>44</v>
      </c>
      <c r="AB228" s="180"/>
      <c r="AC228" s="177" t="s">
        <v>616</v>
      </c>
      <c r="AD228" s="453">
        <f t="shared" si="11"/>
        <v>223</v>
      </c>
      <c r="AE228" s="196"/>
      <c r="AF228" s="196"/>
      <c r="AG228" s="196"/>
      <c r="AH228" s="196"/>
      <c r="AI228" s="196"/>
      <c r="AJ228" s="196"/>
      <c r="AK228" s="196"/>
      <c r="AL228" s="196"/>
      <c r="AM228" s="196"/>
      <c r="AN228" s="196"/>
      <c r="AO228" s="196"/>
      <c r="AP228" s="196"/>
      <c r="AQ228" s="196"/>
      <c r="AR228" s="196"/>
      <c r="AS228" s="196"/>
      <c r="AT228" s="196"/>
      <c r="AU228" s="196"/>
      <c r="AV228" s="196"/>
      <c r="AW228" s="196"/>
      <c r="AX228" s="196"/>
      <c r="AY228" s="196"/>
      <c r="AZ228" s="196"/>
      <c r="BA228" s="196"/>
      <c r="BB228" s="196"/>
      <c r="BC228" s="196"/>
      <c r="BD228" s="196"/>
      <c r="BE228" s="196"/>
      <c r="BF228" s="196"/>
      <c r="BG228" s="196"/>
      <c r="BH228" s="196"/>
      <c r="BI228" s="196"/>
      <c r="BJ228" s="196"/>
      <c r="BK228" s="196"/>
      <c r="BL228" s="196"/>
      <c r="BM228" s="196"/>
      <c r="BN228" s="196"/>
      <c r="BO228" s="196"/>
      <c r="BP228" s="196"/>
      <c r="BQ228" s="196"/>
      <c r="BR228" s="196"/>
      <c r="BS228" s="196"/>
      <c r="BT228" s="196"/>
      <c r="BU228" s="196"/>
      <c r="BV228" s="196"/>
      <c r="BW228" s="196"/>
      <c r="BX228" s="196"/>
      <c r="BY228" s="196"/>
      <c r="BZ228" s="196"/>
      <c r="CA228" s="196"/>
      <c r="CB228" s="196"/>
      <c r="CC228" s="196"/>
      <c r="CD228" s="196"/>
      <c r="CE228" s="196"/>
      <c r="CF228" s="196"/>
      <c r="CG228" s="196"/>
      <c r="CH228" s="196"/>
      <c r="CI228" s="196"/>
      <c r="CJ228" s="196"/>
      <c r="CK228" s="196"/>
      <c r="CL228" s="196"/>
      <c r="CM228" s="196"/>
      <c r="CN228" s="196"/>
      <c r="CO228" s="196"/>
      <c r="CP228" s="196"/>
      <c r="CQ228" s="196"/>
      <c r="CR228" s="196"/>
      <c r="CS228" s="196"/>
      <c r="CT228" s="196"/>
      <c r="CU228" s="196"/>
      <c r="CV228" s="196"/>
      <c r="CW228" s="196"/>
      <c r="CX228" s="196"/>
      <c r="CY228" s="196"/>
      <c r="CZ228" s="196"/>
      <c r="DA228" s="196"/>
      <c r="DB228" s="196"/>
      <c r="DC228" s="196"/>
      <c r="DD228" s="196"/>
      <c r="DE228" s="196"/>
      <c r="DF228" s="196"/>
      <c r="DG228" s="196"/>
      <c r="DH228" s="196"/>
      <c r="DI228" s="196"/>
      <c r="DJ228" s="196"/>
      <c r="DK228" s="196"/>
      <c r="DL228" s="196"/>
      <c r="DM228" s="196"/>
      <c r="DN228" s="196"/>
      <c r="DO228" s="196"/>
      <c r="DP228" s="196"/>
      <c r="DQ228" s="196"/>
      <c r="DR228" s="196"/>
      <c r="DS228" s="196"/>
      <c r="DT228" s="196"/>
      <c r="DU228" s="196"/>
      <c r="DV228" s="196"/>
      <c r="DW228" s="196"/>
      <c r="DX228" s="196"/>
      <c r="DY228" s="196"/>
      <c r="DZ228" s="196"/>
      <c r="EA228" s="196"/>
      <c r="EB228" s="196"/>
      <c r="EC228" s="196"/>
      <c r="ED228" s="196"/>
      <c r="EE228" s="196"/>
      <c r="EF228" s="196"/>
      <c r="EG228" s="196"/>
      <c r="EH228" s="196"/>
      <c r="EI228" s="196"/>
      <c r="EJ228" s="196"/>
      <c r="EK228" s="196"/>
      <c r="EL228" s="196"/>
      <c r="EM228" s="196"/>
      <c r="EN228" s="196"/>
      <c r="EO228" s="196"/>
      <c r="EP228" s="196"/>
      <c r="EQ228" s="196"/>
      <c r="ER228" s="196"/>
      <c r="ES228" s="196"/>
      <c r="ET228" s="196"/>
      <c r="EU228" s="196"/>
      <c r="EV228" s="196"/>
      <c r="EW228" s="196"/>
      <c r="EX228" s="196"/>
      <c r="EY228" s="196"/>
      <c r="EZ228" s="196"/>
      <c r="FA228" s="196"/>
      <c r="FB228" s="196"/>
      <c r="FC228" s="196"/>
      <c r="FD228" s="196"/>
      <c r="FE228" s="196"/>
      <c r="FF228" s="196"/>
      <c r="FG228" s="196"/>
      <c r="FH228" s="196"/>
      <c r="FI228" s="196"/>
      <c r="FJ228" s="196"/>
      <c r="FK228" s="196"/>
      <c r="FL228" s="196"/>
      <c r="FM228" s="196"/>
      <c r="FN228" s="196"/>
      <c r="FO228" s="196"/>
      <c r="FP228" s="196"/>
      <c r="FQ228" s="196"/>
      <c r="FR228" s="196"/>
      <c r="FS228" s="196"/>
      <c r="FT228" s="196"/>
      <c r="FU228" s="196"/>
      <c r="FV228" s="196"/>
      <c r="FW228" s="196"/>
      <c r="FX228" s="196"/>
      <c r="FY228" s="196"/>
      <c r="FZ228" s="196"/>
      <c r="GA228" s="196"/>
      <c r="GB228" s="196"/>
      <c r="GC228" s="196"/>
    </row>
    <row r="229" spans="1:185" s="197" customFormat="1" ht="178.5" customHeight="1" x14ac:dyDescent="0.25">
      <c r="A229" s="429" t="s">
        <v>412</v>
      </c>
      <c r="B229" s="434">
        <v>995</v>
      </c>
      <c r="C229" s="397">
        <v>44820</v>
      </c>
      <c r="D229" s="400" t="s">
        <v>33</v>
      </c>
      <c r="E229" s="179" t="s">
        <v>592</v>
      </c>
      <c r="F229" s="179"/>
      <c r="G229" s="179" t="s">
        <v>279</v>
      </c>
      <c r="H229" s="395" t="s">
        <v>1099</v>
      </c>
      <c r="I229" s="179" t="s">
        <v>614</v>
      </c>
      <c r="J229" s="179"/>
      <c r="K229" s="179" t="s">
        <v>38</v>
      </c>
      <c r="L229" s="175" t="s">
        <v>109</v>
      </c>
      <c r="M229" s="179" t="s">
        <v>617</v>
      </c>
      <c r="N229" s="397">
        <v>44867</v>
      </c>
      <c r="O229" s="397">
        <v>45260</v>
      </c>
      <c r="P229" s="452">
        <f t="shared" ca="1" si="9"/>
        <v>152</v>
      </c>
      <c r="Q229" s="322" t="str">
        <f t="shared" ca="1" si="10"/>
        <v>VENCIDA</v>
      </c>
      <c r="R229" s="179" t="s">
        <v>590</v>
      </c>
      <c r="S229" s="179" t="s">
        <v>42</v>
      </c>
      <c r="T229" s="392">
        <v>2</v>
      </c>
      <c r="U229" s="180"/>
      <c r="V229" s="179"/>
      <c r="W229" s="175" t="s">
        <v>43</v>
      </c>
      <c r="X229" s="281"/>
      <c r="Y229" s="391"/>
      <c r="Z229" s="179"/>
      <c r="AA229" s="175" t="s">
        <v>44</v>
      </c>
      <c r="AB229" s="180"/>
      <c r="AC229" s="177" t="s">
        <v>616</v>
      </c>
      <c r="AD229" s="453">
        <f t="shared" si="11"/>
        <v>224</v>
      </c>
      <c r="AE229" s="196"/>
      <c r="AF229" s="196"/>
      <c r="AG229" s="196"/>
      <c r="AH229" s="196"/>
      <c r="AI229" s="196"/>
      <c r="AJ229" s="196"/>
      <c r="AK229" s="196"/>
      <c r="AL229" s="196"/>
      <c r="AM229" s="196"/>
      <c r="AN229" s="196"/>
      <c r="AO229" s="196"/>
      <c r="AP229" s="196"/>
      <c r="AQ229" s="196"/>
      <c r="AR229" s="196"/>
      <c r="AS229" s="196"/>
      <c r="AT229" s="196"/>
      <c r="AU229" s="196"/>
      <c r="AV229" s="196"/>
      <c r="AW229" s="196"/>
      <c r="AX229" s="196"/>
      <c r="AY229" s="196"/>
      <c r="AZ229" s="196"/>
      <c r="BA229" s="196"/>
      <c r="BB229" s="196"/>
      <c r="BC229" s="196"/>
      <c r="BD229" s="196"/>
      <c r="BE229" s="196"/>
      <c r="BF229" s="196"/>
      <c r="BG229" s="196"/>
      <c r="BH229" s="196"/>
      <c r="BI229" s="196"/>
      <c r="BJ229" s="196"/>
      <c r="BK229" s="196"/>
      <c r="BL229" s="196"/>
      <c r="BM229" s="196"/>
      <c r="BN229" s="196"/>
      <c r="BO229" s="196"/>
      <c r="BP229" s="196"/>
      <c r="BQ229" s="196"/>
      <c r="BR229" s="196"/>
      <c r="BS229" s="196"/>
      <c r="BT229" s="196"/>
      <c r="BU229" s="196"/>
      <c r="BV229" s="196"/>
      <c r="BW229" s="196"/>
      <c r="BX229" s="196"/>
      <c r="BY229" s="196"/>
      <c r="BZ229" s="196"/>
      <c r="CA229" s="196"/>
      <c r="CB229" s="196"/>
      <c r="CC229" s="196"/>
      <c r="CD229" s="196"/>
      <c r="CE229" s="196"/>
      <c r="CF229" s="196"/>
      <c r="CG229" s="196"/>
      <c r="CH229" s="196"/>
      <c r="CI229" s="196"/>
      <c r="CJ229" s="196"/>
      <c r="CK229" s="196"/>
      <c r="CL229" s="196"/>
      <c r="CM229" s="196"/>
      <c r="CN229" s="196"/>
      <c r="CO229" s="196"/>
      <c r="CP229" s="196"/>
      <c r="CQ229" s="196"/>
      <c r="CR229" s="196"/>
      <c r="CS229" s="196"/>
      <c r="CT229" s="196"/>
      <c r="CU229" s="196"/>
      <c r="CV229" s="196"/>
      <c r="CW229" s="196"/>
      <c r="CX229" s="196"/>
      <c r="CY229" s="196"/>
      <c r="CZ229" s="196"/>
      <c r="DA229" s="196"/>
      <c r="DB229" s="196"/>
      <c r="DC229" s="196"/>
      <c r="DD229" s="196"/>
      <c r="DE229" s="196"/>
      <c r="DF229" s="196"/>
      <c r="DG229" s="196"/>
      <c r="DH229" s="196"/>
      <c r="DI229" s="196"/>
      <c r="DJ229" s="196"/>
      <c r="DK229" s="196"/>
      <c r="DL229" s="196"/>
      <c r="DM229" s="196"/>
      <c r="DN229" s="196"/>
      <c r="DO229" s="196"/>
      <c r="DP229" s="196"/>
      <c r="DQ229" s="196"/>
      <c r="DR229" s="196"/>
      <c r="DS229" s="196"/>
      <c r="DT229" s="196"/>
      <c r="DU229" s="196"/>
      <c r="DV229" s="196"/>
      <c r="DW229" s="196"/>
      <c r="DX229" s="196"/>
      <c r="DY229" s="196"/>
      <c r="DZ229" s="196"/>
      <c r="EA229" s="196"/>
      <c r="EB229" s="196"/>
      <c r="EC229" s="196"/>
      <c r="ED229" s="196"/>
      <c r="EE229" s="196"/>
      <c r="EF229" s="196"/>
      <c r="EG229" s="196"/>
      <c r="EH229" s="196"/>
      <c r="EI229" s="196"/>
      <c r="EJ229" s="196"/>
      <c r="EK229" s="196"/>
      <c r="EL229" s="196"/>
      <c r="EM229" s="196"/>
      <c r="EN229" s="196"/>
      <c r="EO229" s="196"/>
      <c r="EP229" s="196"/>
      <c r="EQ229" s="196"/>
      <c r="ER229" s="196"/>
      <c r="ES229" s="196"/>
      <c r="ET229" s="196"/>
      <c r="EU229" s="196"/>
      <c r="EV229" s="196"/>
      <c r="EW229" s="196"/>
      <c r="EX229" s="196"/>
      <c r="EY229" s="196"/>
      <c r="EZ229" s="196"/>
      <c r="FA229" s="196"/>
      <c r="FB229" s="196"/>
      <c r="FC229" s="196"/>
      <c r="FD229" s="196"/>
      <c r="FE229" s="196"/>
      <c r="FF229" s="196"/>
      <c r="FG229" s="196"/>
      <c r="FH229" s="196"/>
      <c r="FI229" s="196"/>
      <c r="FJ229" s="196"/>
      <c r="FK229" s="196"/>
      <c r="FL229" s="196"/>
      <c r="FM229" s="196"/>
      <c r="FN229" s="196"/>
      <c r="FO229" s="196"/>
      <c r="FP229" s="196"/>
      <c r="FQ229" s="196"/>
      <c r="FR229" s="196"/>
      <c r="FS229" s="196"/>
      <c r="FT229" s="196"/>
      <c r="FU229" s="196"/>
      <c r="FV229" s="196"/>
      <c r="FW229" s="196"/>
      <c r="FX229" s="196"/>
      <c r="FY229" s="196"/>
      <c r="FZ229" s="196"/>
      <c r="GA229" s="196"/>
      <c r="GB229" s="196"/>
      <c r="GC229" s="196"/>
    </row>
    <row r="230" spans="1:185" s="197" customFormat="1" ht="178.5" customHeight="1" x14ac:dyDescent="0.25">
      <c r="A230" s="429" t="s">
        <v>412</v>
      </c>
      <c r="B230" s="434"/>
      <c r="C230" s="397">
        <v>44820</v>
      </c>
      <c r="D230" s="400" t="s">
        <v>33</v>
      </c>
      <c r="E230" s="179" t="s">
        <v>592</v>
      </c>
      <c r="F230" s="179"/>
      <c r="G230" s="179" t="s">
        <v>279</v>
      </c>
      <c r="H230" s="395" t="s">
        <v>1099</v>
      </c>
      <c r="I230" s="179" t="s">
        <v>614</v>
      </c>
      <c r="J230" s="179"/>
      <c r="K230" s="179" t="s">
        <v>38</v>
      </c>
      <c r="L230" s="175" t="s">
        <v>39</v>
      </c>
      <c r="M230" s="179" t="s">
        <v>618</v>
      </c>
      <c r="N230" s="397">
        <v>44867</v>
      </c>
      <c r="O230" s="397">
        <v>45260</v>
      </c>
      <c r="P230" s="452">
        <f t="shared" ca="1" si="9"/>
        <v>152</v>
      </c>
      <c r="Q230" s="322" t="str">
        <f t="shared" ca="1" si="10"/>
        <v>VENCIDA</v>
      </c>
      <c r="R230" s="179" t="s">
        <v>612</v>
      </c>
      <c r="S230" s="179" t="s">
        <v>42</v>
      </c>
      <c r="T230" s="392">
        <v>1</v>
      </c>
      <c r="U230" s="180"/>
      <c r="V230" s="179"/>
      <c r="W230" s="175" t="s">
        <v>43</v>
      </c>
      <c r="X230" s="281"/>
      <c r="Y230" s="391"/>
      <c r="Z230" s="179"/>
      <c r="AA230" s="175" t="s">
        <v>44</v>
      </c>
      <c r="AB230" s="180"/>
      <c r="AC230" s="177" t="s">
        <v>616</v>
      </c>
      <c r="AD230" s="453">
        <f t="shared" si="11"/>
        <v>225</v>
      </c>
      <c r="AE230" s="196"/>
      <c r="AF230" s="196"/>
      <c r="AG230" s="196"/>
      <c r="AH230" s="196"/>
      <c r="AI230" s="196"/>
      <c r="AJ230" s="196"/>
      <c r="AK230" s="196"/>
      <c r="AL230" s="196"/>
      <c r="AM230" s="196"/>
      <c r="AN230" s="196"/>
      <c r="AO230" s="196"/>
      <c r="AP230" s="196"/>
      <c r="AQ230" s="196"/>
      <c r="AR230" s="196"/>
      <c r="AS230" s="196"/>
      <c r="AT230" s="196"/>
      <c r="AU230" s="196"/>
      <c r="AV230" s="196"/>
      <c r="AW230" s="196"/>
      <c r="AX230" s="196"/>
      <c r="AY230" s="196"/>
      <c r="AZ230" s="196"/>
      <c r="BA230" s="196"/>
      <c r="BB230" s="196"/>
      <c r="BC230" s="196"/>
      <c r="BD230" s="196"/>
      <c r="BE230" s="196"/>
      <c r="BF230" s="196"/>
      <c r="BG230" s="196"/>
      <c r="BH230" s="196"/>
      <c r="BI230" s="196"/>
      <c r="BJ230" s="196"/>
      <c r="BK230" s="196"/>
      <c r="BL230" s="196"/>
      <c r="BM230" s="196"/>
      <c r="BN230" s="196"/>
      <c r="BO230" s="196"/>
      <c r="BP230" s="196"/>
      <c r="BQ230" s="196"/>
      <c r="BR230" s="196"/>
      <c r="BS230" s="196"/>
      <c r="BT230" s="196"/>
      <c r="BU230" s="196"/>
      <c r="BV230" s="196"/>
      <c r="BW230" s="196"/>
      <c r="BX230" s="196"/>
      <c r="BY230" s="196"/>
      <c r="BZ230" s="196"/>
      <c r="CA230" s="196"/>
      <c r="CB230" s="196"/>
      <c r="CC230" s="196"/>
      <c r="CD230" s="196"/>
      <c r="CE230" s="196"/>
      <c r="CF230" s="196"/>
      <c r="CG230" s="196"/>
      <c r="CH230" s="196"/>
      <c r="CI230" s="196"/>
      <c r="CJ230" s="196"/>
      <c r="CK230" s="196"/>
      <c r="CL230" s="196"/>
      <c r="CM230" s="196"/>
      <c r="CN230" s="196"/>
      <c r="CO230" s="196"/>
      <c r="CP230" s="196"/>
      <c r="CQ230" s="196"/>
      <c r="CR230" s="196"/>
      <c r="CS230" s="196"/>
      <c r="CT230" s="196"/>
      <c r="CU230" s="196"/>
      <c r="CV230" s="196"/>
      <c r="CW230" s="196"/>
      <c r="CX230" s="196"/>
      <c r="CY230" s="196"/>
      <c r="CZ230" s="196"/>
      <c r="DA230" s="196"/>
      <c r="DB230" s="196"/>
      <c r="DC230" s="196"/>
      <c r="DD230" s="196"/>
      <c r="DE230" s="196"/>
      <c r="DF230" s="196"/>
      <c r="DG230" s="196"/>
      <c r="DH230" s="196"/>
      <c r="DI230" s="196"/>
      <c r="DJ230" s="196"/>
      <c r="DK230" s="196"/>
      <c r="DL230" s="196"/>
      <c r="DM230" s="196"/>
      <c r="DN230" s="196"/>
      <c r="DO230" s="196"/>
      <c r="DP230" s="196"/>
      <c r="DQ230" s="196"/>
      <c r="DR230" s="196"/>
      <c r="DS230" s="196"/>
      <c r="DT230" s="196"/>
      <c r="DU230" s="196"/>
      <c r="DV230" s="196"/>
      <c r="DW230" s="196"/>
      <c r="DX230" s="196"/>
      <c r="DY230" s="196"/>
      <c r="DZ230" s="196"/>
      <c r="EA230" s="196"/>
      <c r="EB230" s="196"/>
      <c r="EC230" s="196"/>
      <c r="ED230" s="196"/>
      <c r="EE230" s="196"/>
      <c r="EF230" s="196"/>
      <c r="EG230" s="196"/>
      <c r="EH230" s="196"/>
      <c r="EI230" s="196"/>
      <c r="EJ230" s="196"/>
      <c r="EK230" s="196"/>
      <c r="EL230" s="196"/>
      <c r="EM230" s="196"/>
      <c r="EN230" s="196"/>
      <c r="EO230" s="196"/>
      <c r="EP230" s="196"/>
      <c r="EQ230" s="196"/>
      <c r="ER230" s="196"/>
      <c r="ES230" s="196"/>
      <c r="ET230" s="196"/>
      <c r="EU230" s="196"/>
      <c r="EV230" s="196"/>
      <c r="EW230" s="196"/>
      <c r="EX230" s="196"/>
      <c r="EY230" s="196"/>
      <c r="EZ230" s="196"/>
      <c r="FA230" s="196"/>
      <c r="FB230" s="196"/>
      <c r="FC230" s="196"/>
      <c r="FD230" s="196"/>
      <c r="FE230" s="196"/>
      <c r="FF230" s="196"/>
      <c r="FG230" s="196"/>
      <c r="FH230" s="196"/>
      <c r="FI230" s="196"/>
      <c r="FJ230" s="196"/>
      <c r="FK230" s="196"/>
      <c r="FL230" s="196"/>
      <c r="FM230" s="196"/>
      <c r="FN230" s="196"/>
      <c r="FO230" s="196"/>
      <c r="FP230" s="196"/>
      <c r="FQ230" s="196"/>
      <c r="FR230" s="196"/>
      <c r="FS230" s="196"/>
      <c r="FT230" s="196"/>
      <c r="FU230" s="196"/>
      <c r="FV230" s="196"/>
      <c r="FW230" s="196"/>
      <c r="FX230" s="196"/>
      <c r="FY230" s="196"/>
      <c r="FZ230" s="196"/>
      <c r="GA230" s="196"/>
      <c r="GB230" s="196"/>
      <c r="GC230" s="196"/>
    </row>
    <row r="231" spans="1:185" s="197" customFormat="1" ht="178.5" customHeight="1" x14ac:dyDescent="0.25">
      <c r="A231" s="429" t="s">
        <v>105</v>
      </c>
      <c r="B231" s="434">
        <v>996</v>
      </c>
      <c r="C231" s="397">
        <v>44812</v>
      </c>
      <c r="D231" s="400" t="s">
        <v>33</v>
      </c>
      <c r="E231" s="179" t="s">
        <v>462</v>
      </c>
      <c r="F231" s="179" t="s">
        <v>463</v>
      </c>
      <c r="G231" s="182" t="s">
        <v>136</v>
      </c>
      <c r="H231" s="395" t="s">
        <v>1066</v>
      </c>
      <c r="I231" s="179" t="s">
        <v>451</v>
      </c>
      <c r="J231" s="179"/>
      <c r="K231" s="179" t="s">
        <v>38</v>
      </c>
      <c r="L231" s="179" t="s">
        <v>48</v>
      </c>
      <c r="M231" s="179" t="s">
        <v>464</v>
      </c>
      <c r="N231" s="397">
        <v>44852</v>
      </c>
      <c r="O231" s="397">
        <v>44895</v>
      </c>
      <c r="P231" s="452" t="str">
        <f t="shared" ca="1" si="9"/>
        <v>CERRADA</v>
      </c>
      <c r="Q231" s="322" t="str">
        <f t="shared" ca="1" si="10"/>
        <v>CERRADA</v>
      </c>
      <c r="R231" s="179" t="s">
        <v>465</v>
      </c>
      <c r="S231" s="179" t="s">
        <v>42</v>
      </c>
      <c r="T231" s="392">
        <v>1</v>
      </c>
      <c r="U231" s="180"/>
      <c r="V231" s="179"/>
      <c r="W231" s="175" t="s">
        <v>991</v>
      </c>
      <c r="X231" s="281"/>
      <c r="Y231" s="391"/>
      <c r="Z231" s="179"/>
      <c r="AA231" s="175" t="s">
        <v>1376</v>
      </c>
      <c r="AB231" s="180">
        <v>45280</v>
      </c>
      <c r="AC231" s="181" t="s">
        <v>1503</v>
      </c>
      <c r="AD231" s="453">
        <f t="shared" si="11"/>
        <v>226</v>
      </c>
      <c r="AE231" s="196"/>
      <c r="AF231" s="196"/>
      <c r="AG231" s="196"/>
      <c r="AH231" s="196"/>
      <c r="AI231" s="196"/>
      <c r="AJ231" s="196"/>
      <c r="AK231" s="196"/>
      <c r="AL231" s="196"/>
      <c r="AM231" s="196"/>
      <c r="AN231" s="196"/>
      <c r="AO231" s="196"/>
      <c r="AP231" s="196"/>
      <c r="AQ231" s="196"/>
      <c r="AR231" s="196"/>
      <c r="AS231" s="196"/>
      <c r="AT231" s="196"/>
      <c r="AU231" s="196"/>
      <c r="AV231" s="196"/>
      <c r="AW231" s="196"/>
      <c r="AX231" s="196"/>
      <c r="AY231" s="196"/>
      <c r="AZ231" s="196"/>
      <c r="BA231" s="196"/>
      <c r="BB231" s="196"/>
      <c r="BC231" s="196"/>
      <c r="BD231" s="196"/>
      <c r="BE231" s="196"/>
      <c r="BF231" s="196"/>
      <c r="BG231" s="196"/>
      <c r="BH231" s="196"/>
      <c r="BI231" s="196"/>
      <c r="BJ231" s="196"/>
      <c r="BK231" s="196"/>
      <c r="BL231" s="196"/>
      <c r="BM231" s="196"/>
      <c r="BN231" s="196"/>
      <c r="BO231" s="196"/>
      <c r="BP231" s="196"/>
      <c r="BQ231" s="196"/>
      <c r="BR231" s="196"/>
      <c r="BS231" s="196"/>
      <c r="BT231" s="196"/>
      <c r="BU231" s="196"/>
      <c r="BV231" s="196"/>
      <c r="BW231" s="196"/>
      <c r="BX231" s="196"/>
      <c r="BY231" s="196"/>
      <c r="BZ231" s="196"/>
      <c r="CA231" s="196"/>
      <c r="CB231" s="196"/>
      <c r="CC231" s="196"/>
      <c r="CD231" s="196"/>
      <c r="CE231" s="196"/>
      <c r="CF231" s="196"/>
      <c r="CG231" s="196"/>
      <c r="CH231" s="196"/>
      <c r="CI231" s="196"/>
      <c r="CJ231" s="196"/>
      <c r="CK231" s="196"/>
      <c r="CL231" s="196"/>
      <c r="CM231" s="196"/>
      <c r="CN231" s="196"/>
      <c r="CO231" s="196"/>
      <c r="CP231" s="196"/>
      <c r="CQ231" s="196"/>
      <c r="CR231" s="196"/>
      <c r="CS231" s="196"/>
      <c r="CT231" s="196"/>
      <c r="CU231" s="196"/>
      <c r="CV231" s="196"/>
      <c r="CW231" s="196"/>
      <c r="CX231" s="196"/>
      <c r="CY231" s="196"/>
      <c r="CZ231" s="196"/>
      <c r="DA231" s="196"/>
      <c r="DB231" s="196"/>
      <c r="DC231" s="196"/>
      <c r="DD231" s="196"/>
      <c r="DE231" s="196"/>
      <c r="DF231" s="196"/>
      <c r="DG231" s="196"/>
      <c r="DH231" s="196"/>
      <c r="DI231" s="196"/>
      <c r="DJ231" s="196"/>
      <c r="DK231" s="196"/>
      <c r="DL231" s="196"/>
      <c r="DM231" s="196"/>
      <c r="DN231" s="196"/>
      <c r="DO231" s="196"/>
      <c r="DP231" s="196"/>
      <c r="DQ231" s="196"/>
      <c r="DR231" s="196"/>
      <c r="DS231" s="196"/>
      <c r="DT231" s="196"/>
      <c r="DU231" s="196"/>
      <c r="DV231" s="196"/>
      <c r="DW231" s="196"/>
      <c r="DX231" s="196"/>
      <c r="DY231" s="196"/>
      <c r="DZ231" s="196"/>
      <c r="EA231" s="196"/>
      <c r="EB231" s="196"/>
      <c r="EC231" s="196"/>
      <c r="ED231" s="196"/>
      <c r="EE231" s="196"/>
      <c r="EF231" s="196"/>
      <c r="EG231" s="196"/>
      <c r="EH231" s="196"/>
      <c r="EI231" s="196"/>
      <c r="EJ231" s="196"/>
      <c r="EK231" s="196"/>
      <c r="EL231" s="196"/>
      <c r="EM231" s="196"/>
      <c r="EN231" s="196"/>
      <c r="EO231" s="196"/>
      <c r="EP231" s="196"/>
      <c r="EQ231" s="196"/>
      <c r="ER231" s="196"/>
      <c r="ES231" s="196"/>
      <c r="ET231" s="196"/>
      <c r="EU231" s="196"/>
      <c r="EV231" s="196"/>
      <c r="EW231" s="196"/>
      <c r="EX231" s="196"/>
      <c r="EY231" s="196"/>
      <c r="EZ231" s="196"/>
      <c r="FA231" s="196"/>
      <c r="FB231" s="196"/>
      <c r="FC231" s="196"/>
      <c r="FD231" s="196"/>
      <c r="FE231" s="196"/>
      <c r="FF231" s="196"/>
      <c r="FG231" s="196"/>
      <c r="FH231" s="196"/>
      <c r="FI231" s="196"/>
      <c r="FJ231" s="196"/>
      <c r="FK231" s="196"/>
      <c r="FL231" s="196"/>
      <c r="FM231" s="196"/>
      <c r="FN231" s="196"/>
      <c r="FO231" s="196"/>
      <c r="FP231" s="196"/>
      <c r="FQ231" s="196"/>
      <c r="FR231" s="196"/>
      <c r="FS231" s="196"/>
      <c r="FT231" s="196"/>
      <c r="FU231" s="196"/>
      <c r="FV231" s="196"/>
      <c r="FW231" s="196"/>
      <c r="FX231" s="196"/>
      <c r="FY231" s="196"/>
      <c r="FZ231" s="196"/>
      <c r="GA231" s="196"/>
      <c r="GB231" s="196"/>
      <c r="GC231" s="196"/>
    </row>
    <row r="232" spans="1:185" s="197" customFormat="1" ht="178.5" customHeight="1" x14ac:dyDescent="0.25">
      <c r="A232" s="429" t="s">
        <v>105</v>
      </c>
      <c r="B232" s="434"/>
      <c r="C232" s="397">
        <v>44812</v>
      </c>
      <c r="D232" s="400" t="s">
        <v>33</v>
      </c>
      <c r="E232" s="179" t="s">
        <v>466</v>
      </c>
      <c r="F232" s="179" t="s">
        <v>463</v>
      </c>
      <c r="G232" s="182" t="s">
        <v>136</v>
      </c>
      <c r="H232" s="395" t="s">
        <v>1066</v>
      </c>
      <c r="I232" s="179" t="s">
        <v>451</v>
      </c>
      <c r="J232" s="179"/>
      <c r="K232" s="179" t="s">
        <v>38</v>
      </c>
      <c r="L232" s="175" t="s">
        <v>39</v>
      </c>
      <c r="M232" s="179" t="s">
        <v>467</v>
      </c>
      <c r="N232" s="397">
        <v>44852</v>
      </c>
      <c r="O232" s="397">
        <v>44956</v>
      </c>
      <c r="P232" s="452" t="str">
        <f t="shared" ca="1" si="9"/>
        <v>CERRADA</v>
      </c>
      <c r="Q232" s="322" t="str">
        <f t="shared" ca="1" si="10"/>
        <v>CERRADA</v>
      </c>
      <c r="R232" s="179" t="s">
        <v>468</v>
      </c>
      <c r="S232" s="179" t="s">
        <v>42</v>
      </c>
      <c r="T232" s="392">
        <v>1</v>
      </c>
      <c r="U232" s="180"/>
      <c r="V232" s="179"/>
      <c r="W232" s="175" t="s">
        <v>991</v>
      </c>
      <c r="X232" s="281"/>
      <c r="Y232" s="391"/>
      <c r="Z232" s="179"/>
      <c r="AA232" s="175" t="s">
        <v>1376</v>
      </c>
      <c r="AB232" s="180">
        <v>45280</v>
      </c>
      <c r="AC232" s="178" t="s">
        <v>1504</v>
      </c>
      <c r="AD232" s="453">
        <f t="shared" si="11"/>
        <v>227</v>
      </c>
      <c r="AE232" s="196"/>
      <c r="AF232" s="196"/>
      <c r="AG232" s="196"/>
      <c r="AH232" s="196"/>
      <c r="AI232" s="196"/>
      <c r="AJ232" s="196"/>
      <c r="AK232" s="196"/>
      <c r="AL232" s="196"/>
      <c r="AM232" s="196"/>
      <c r="AN232" s="196"/>
      <c r="AO232" s="196"/>
      <c r="AP232" s="196"/>
      <c r="AQ232" s="196"/>
      <c r="AR232" s="196"/>
      <c r="AS232" s="196"/>
      <c r="AT232" s="196"/>
      <c r="AU232" s="196"/>
      <c r="AV232" s="196"/>
      <c r="AW232" s="196"/>
      <c r="AX232" s="196"/>
      <c r="AY232" s="196"/>
      <c r="AZ232" s="196"/>
      <c r="BA232" s="196"/>
      <c r="BB232" s="196"/>
      <c r="BC232" s="196"/>
      <c r="BD232" s="196"/>
      <c r="BE232" s="196"/>
      <c r="BF232" s="196"/>
      <c r="BG232" s="196"/>
      <c r="BH232" s="196"/>
      <c r="BI232" s="196"/>
      <c r="BJ232" s="196"/>
      <c r="BK232" s="196"/>
      <c r="BL232" s="196"/>
      <c r="BM232" s="196"/>
      <c r="BN232" s="196"/>
      <c r="BO232" s="196"/>
      <c r="BP232" s="196"/>
      <c r="BQ232" s="196"/>
      <c r="BR232" s="196"/>
      <c r="BS232" s="196"/>
      <c r="BT232" s="196"/>
      <c r="BU232" s="196"/>
      <c r="BV232" s="196"/>
      <c r="BW232" s="196"/>
      <c r="BX232" s="196"/>
      <c r="BY232" s="196"/>
      <c r="BZ232" s="196"/>
      <c r="CA232" s="196"/>
      <c r="CB232" s="196"/>
      <c r="CC232" s="196"/>
      <c r="CD232" s="196"/>
      <c r="CE232" s="196"/>
      <c r="CF232" s="196"/>
      <c r="CG232" s="196"/>
      <c r="CH232" s="196"/>
      <c r="CI232" s="196"/>
      <c r="CJ232" s="196"/>
      <c r="CK232" s="196"/>
      <c r="CL232" s="196"/>
      <c r="CM232" s="196"/>
      <c r="CN232" s="196"/>
      <c r="CO232" s="196"/>
      <c r="CP232" s="196"/>
      <c r="CQ232" s="196"/>
      <c r="CR232" s="196"/>
      <c r="CS232" s="196"/>
      <c r="CT232" s="196"/>
      <c r="CU232" s="196"/>
      <c r="CV232" s="196"/>
      <c r="CW232" s="196"/>
      <c r="CX232" s="196"/>
      <c r="CY232" s="196"/>
      <c r="CZ232" s="196"/>
      <c r="DA232" s="196"/>
      <c r="DB232" s="196"/>
      <c r="DC232" s="196"/>
      <c r="DD232" s="196"/>
      <c r="DE232" s="196"/>
      <c r="DF232" s="196"/>
      <c r="DG232" s="196"/>
      <c r="DH232" s="196"/>
      <c r="DI232" s="196"/>
      <c r="DJ232" s="196"/>
      <c r="DK232" s="196"/>
      <c r="DL232" s="196"/>
      <c r="DM232" s="196"/>
      <c r="DN232" s="196"/>
      <c r="DO232" s="196"/>
      <c r="DP232" s="196"/>
      <c r="DQ232" s="196"/>
      <c r="DR232" s="196"/>
      <c r="DS232" s="196"/>
      <c r="DT232" s="196"/>
      <c r="DU232" s="196"/>
      <c r="DV232" s="196"/>
      <c r="DW232" s="196"/>
      <c r="DX232" s="196"/>
      <c r="DY232" s="196"/>
      <c r="DZ232" s="196"/>
      <c r="EA232" s="196"/>
      <c r="EB232" s="196"/>
      <c r="EC232" s="196"/>
      <c r="ED232" s="196"/>
      <c r="EE232" s="196"/>
      <c r="EF232" s="196"/>
      <c r="EG232" s="196"/>
      <c r="EH232" s="196"/>
      <c r="EI232" s="196"/>
      <c r="EJ232" s="196"/>
      <c r="EK232" s="196"/>
      <c r="EL232" s="196"/>
      <c r="EM232" s="196"/>
      <c r="EN232" s="196"/>
      <c r="EO232" s="196"/>
      <c r="EP232" s="196"/>
      <c r="EQ232" s="196"/>
      <c r="ER232" s="196"/>
      <c r="ES232" s="196"/>
      <c r="ET232" s="196"/>
      <c r="EU232" s="196"/>
      <c r="EV232" s="196"/>
      <c r="EW232" s="196"/>
      <c r="EX232" s="196"/>
      <c r="EY232" s="196"/>
      <c r="EZ232" s="196"/>
      <c r="FA232" s="196"/>
      <c r="FB232" s="196"/>
      <c r="FC232" s="196"/>
      <c r="FD232" s="196"/>
      <c r="FE232" s="196"/>
      <c r="FF232" s="196"/>
      <c r="FG232" s="196"/>
      <c r="FH232" s="196"/>
      <c r="FI232" s="196"/>
      <c r="FJ232" s="196"/>
      <c r="FK232" s="196"/>
      <c r="FL232" s="196"/>
      <c r="FM232" s="196"/>
      <c r="FN232" s="196"/>
      <c r="FO232" s="196"/>
      <c r="FP232" s="196"/>
      <c r="FQ232" s="196"/>
      <c r="FR232" s="196"/>
      <c r="FS232" s="196"/>
      <c r="FT232" s="196"/>
      <c r="FU232" s="196"/>
      <c r="FV232" s="196"/>
      <c r="FW232" s="196"/>
      <c r="FX232" s="196"/>
      <c r="FY232" s="196"/>
      <c r="FZ232" s="196"/>
      <c r="GA232" s="196"/>
      <c r="GB232" s="196"/>
      <c r="GC232" s="196"/>
    </row>
    <row r="233" spans="1:185" s="197" customFormat="1" ht="178.5" customHeight="1" x14ac:dyDescent="0.25">
      <c r="A233" s="429" t="s">
        <v>412</v>
      </c>
      <c r="B233" s="434">
        <v>997</v>
      </c>
      <c r="C233" s="397">
        <v>44834</v>
      </c>
      <c r="D233" s="400" t="s">
        <v>33</v>
      </c>
      <c r="E233" s="179" t="s">
        <v>469</v>
      </c>
      <c r="F233" s="179" t="s">
        <v>450</v>
      </c>
      <c r="G233" s="179" t="s">
        <v>283</v>
      </c>
      <c r="H233" s="395" t="s">
        <v>1066</v>
      </c>
      <c r="I233" s="179" t="s">
        <v>83</v>
      </c>
      <c r="J233" s="179"/>
      <c r="K233" s="179" t="s">
        <v>38</v>
      </c>
      <c r="L233" s="179" t="s">
        <v>48</v>
      </c>
      <c r="M233" s="179" t="s">
        <v>470</v>
      </c>
      <c r="N233" s="397">
        <v>44852</v>
      </c>
      <c r="O233" s="397">
        <v>45016</v>
      </c>
      <c r="P233" s="452">
        <f t="shared" ca="1" si="9"/>
        <v>396</v>
      </c>
      <c r="Q233" s="322" t="str">
        <f t="shared" ca="1" si="10"/>
        <v>VENCIDA</v>
      </c>
      <c r="R233" s="179" t="s">
        <v>453</v>
      </c>
      <c r="S233" s="179" t="s">
        <v>42</v>
      </c>
      <c r="T233" s="392">
        <v>4</v>
      </c>
      <c r="U233" s="180"/>
      <c r="V233" s="179"/>
      <c r="W233" s="175" t="s">
        <v>86</v>
      </c>
      <c r="X233" s="281"/>
      <c r="Y233" s="391"/>
      <c r="Z233" s="179"/>
      <c r="AA233" s="175" t="s">
        <v>44</v>
      </c>
      <c r="AB233" s="180"/>
      <c r="AC233" s="181" t="s">
        <v>1478</v>
      </c>
      <c r="AD233" s="453">
        <f t="shared" si="11"/>
        <v>228</v>
      </c>
      <c r="AE233" s="196"/>
      <c r="AF233" s="196"/>
      <c r="AG233" s="196"/>
      <c r="AH233" s="196"/>
      <c r="AI233" s="196"/>
      <c r="AJ233" s="196"/>
      <c r="AK233" s="196"/>
      <c r="AL233" s="196"/>
      <c r="AM233" s="196"/>
      <c r="AN233" s="196"/>
      <c r="AO233" s="196"/>
      <c r="AP233" s="196"/>
      <c r="AQ233" s="196"/>
      <c r="AR233" s="196"/>
      <c r="AS233" s="196"/>
      <c r="AT233" s="196"/>
      <c r="AU233" s="196"/>
      <c r="AV233" s="196"/>
      <c r="AW233" s="196"/>
      <c r="AX233" s="196"/>
      <c r="AY233" s="196"/>
      <c r="AZ233" s="196"/>
      <c r="BA233" s="196"/>
      <c r="BB233" s="196"/>
      <c r="BC233" s="196"/>
      <c r="BD233" s="196"/>
      <c r="BE233" s="196"/>
      <c r="BF233" s="196"/>
      <c r="BG233" s="196"/>
      <c r="BH233" s="196"/>
      <c r="BI233" s="196"/>
      <c r="BJ233" s="196"/>
      <c r="BK233" s="196"/>
      <c r="BL233" s="196"/>
      <c r="BM233" s="196"/>
      <c r="BN233" s="196"/>
      <c r="BO233" s="196"/>
      <c r="BP233" s="196"/>
      <c r="BQ233" s="196"/>
      <c r="BR233" s="196"/>
      <c r="BS233" s="196"/>
      <c r="BT233" s="196"/>
      <c r="BU233" s="196"/>
      <c r="BV233" s="196"/>
      <c r="BW233" s="196"/>
      <c r="BX233" s="196"/>
      <c r="BY233" s="196"/>
      <c r="BZ233" s="196"/>
      <c r="CA233" s="196"/>
      <c r="CB233" s="196"/>
      <c r="CC233" s="196"/>
      <c r="CD233" s="196"/>
      <c r="CE233" s="196"/>
      <c r="CF233" s="196"/>
      <c r="CG233" s="196"/>
      <c r="CH233" s="196"/>
      <c r="CI233" s="196"/>
      <c r="CJ233" s="196"/>
      <c r="CK233" s="196"/>
      <c r="CL233" s="196"/>
      <c r="CM233" s="196"/>
      <c r="CN233" s="196"/>
      <c r="CO233" s="196"/>
      <c r="CP233" s="196"/>
      <c r="CQ233" s="196"/>
      <c r="CR233" s="196"/>
      <c r="CS233" s="196"/>
      <c r="CT233" s="196"/>
      <c r="CU233" s="196"/>
      <c r="CV233" s="196"/>
      <c r="CW233" s="196"/>
      <c r="CX233" s="196"/>
      <c r="CY233" s="196"/>
      <c r="CZ233" s="196"/>
      <c r="DA233" s="196"/>
      <c r="DB233" s="196"/>
      <c r="DC233" s="196"/>
      <c r="DD233" s="196"/>
      <c r="DE233" s="196"/>
      <c r="DF233" s="196"/>
      <c r="DG233" s="196"/>
      <c r="DH233" s="196"/>
      <c r="DI233" s="196"/>
      <c r="DJ233" s="196"/>
      <c r="DK233" s="196"/>
      <c r="DL233" s="196"/>
      <c r="DM233" s="196"/>
      <c r="DN233" s="196"/>
      <c r="DO233" s="196"/>
      <c r="DP233" s="196"/>
      <c r="DQ233" s="196"/>
      <c r="DR233" s="196"/>
      <c r="DS233" s="196"/>
      <c r="DT233" s="196"/>
      <c r="DU233" s="196"/>
      <c r="DV233" s="196"/>
      <c r="DW233" s="196"/>
      <c r="DX233" s="196"/>
      <c r="DY233" s="196"/>
      <c r="DZ233" s="196"/>
      <c r="EA233" s="196"/>
      <c r="EB233" s="196"/>
      <c r="EC233" s="196"/>
      <c r="ED233" s="196"/>
      <c r="EE233" s="196"/>
      <c r="EF233" s="196"/>
      <c r="EG233" s="196"/>
      <c r="EH233" s="196"/>
      <c r="EI233" s="196"/>
      <c r="EJ233" s="196"/>
      <c r="EK233" s="196"/>
      <c r="EL233" s="196"/>
      <c r="EM233" s="196"/>
      <c r="EN233" s="196"/>
      <c r="EO233" s="196"/>
      <c r="EP233" s="196"/>
      <c r="EQ233" s="196"/>
      <c r="ER233" s="196"/>
      <c r="ES233" s="196"/>
      <c r="ET233" s="196"/>
      <c r="EU233" s="196"/>
      <c r="EV233" s="196"/>
      <c r="EW233" s="196"/>
      <c r="EX233" s="196"/>
      <c r="EY233" s="196"/>
      <c r="EZ233" s="196"/>
      <c r="FA233" s="196"/>
      <c r="FB233" s="196"/>
      <c r="FC233" s="196"/>
      <c r="FD233" s="196"/>
      <c r="FE233" s="196"/>
      <c r="FF233" s="196"/>
      <c r="FG233" s="196"/>
      <c r="FH233" s="196"/>
      <c r="FI233" s="196"/>
      <c r="FJ233" s="196"/>
      <c r="FK233" s="196"/>
      <c r="FL233" s="196"/>
      <c r="FM233" s="196"/>
      <c r="FN233" s="196"/>
      <c r="FO233" s="196"/>
      <c r="FP233" s="196"/>
      <c r="FQ233" s="196"/>
      <c r="FR233" s="196"/>
      <c r="FS233" s="196"/>
      <c r="FT233" s="196"/>
      <c r="FU233" s="196"/>
      <c r="FV233" s="196"/>
      <c r="FW233" s="196"/>
      <c r="FX233" s="196"/>
      <c r="FY233" s="196"/>
      <c r="FZ233" s="196"/>
      <c r="GA233" s="196"/>
      <c r="GB233" s="196"/>
      <c r="GC233" s="196"/>
    </row>
    <row r="234" spans="1:185" s="197" customFormat="1" ht="178.5" customHeight="1" x14ac:dyDescent="0.25">
      <c r="A234" s="429" t="s">
        <v>412</v>
      </c>
      <c r="B234" s="434"/>
      <c r="C234" s="397">
        <v>44834</v>
      </c>
      <c r="D234" s="400" t="s">
        <v>33</v>
      </c>
      <c r="E234" s="179" t="s">
        <v>469</v>
      </c>
      <c r="F234" s="179" t="s">
        <v>450</v>
      </c>
      <c r="G234" s="179" t="s">
        <v>283</v>
      </c>
      <c r="H234" s="395" t="s">
        <v>1066</v>
      </c>
      <c r="I234" s="179" t="s">
        <v>83</v>
      </c>
      <c r="J234" s="179"/>
      <c r="K234" s="179" t="s">
        <v>38</v>
      </c>
      <c r="L234" s="175" t="s">
        <v>39</v>
      </c>
      <c r="M234" s="179" t="s">
        <v>471</v>
      </c>
      <c r="N234" s="397">
        <v>44852</v>
      </c>
      <c r="O234" s="397">
        <v>45016</v>
      </c>
      <c r="P234" s="452">
        <f t="shared" ca="1" si="9"/>
        <v>396</v>
      </c>
      <c r="Q234" s="322" t="str">
        <f t="shared" ca="1" si="10"/>
        <v>VENCIDA</v>
      </c>
      <c r="R234" s="179" t="s">
        <v>455</v>
      </c>
      <c r="S234" s="179" t="s">
        <v>42</v>
      </c>
      <c r="T234" s="392">
        <v>1</v>
      </c>
      <c r="U234" s="180"/>
      <c r="V234" s="179"/>
      <c r="W234" s="175" t="s">
        <v>86</v>
      </c>
      <c r="X234" s="281"/>
      <c r="Y234" s="391"/>
      <c r="Z234" s="179"/>
      <c r="AA234" s="175" t="s">
        <v>44</v>
      </c>
      <c r="AB234" s="180"/>
      <c r="AC234" s="181" t="s">
        <v>1478</v>
      </c>
      <c r="AD234" s="453">
        <f t="shared" si="11"/>
        <v>229</v>
      </c>
      <c r="AE234" s="196"/>
      <c r="AF234" s="196"/>
      <c r="AG234" s="196"/>
      <c r="AH234" s="196"/>
      <c r="AI234" s="196"/>
      <c r="AJ234" s="196"/>
      <c r="AK234" s="196"/>
      <c r="AL234" s="196"/>
      <c r="AM234" s="196"/>
      <c r="AN234" s="196"/>
      <c r="AO234" s="196"/>
      <c r="AP234" s="196"/>
      <c r="AQ234" s="196"/>
      <c r="AR234" s="196"/>
      <c r="AS234" s="196"/>
      <c r="AT234" s="196"/>
      <c r="AU234" s="196"/>
      <c r="AV234" s="196"/>
      <c r="AW234" s="196"/>
      <c r="AX234" s="196"/>
      <c r="AY234" s="196"/>
      <c r="AZ234" s="196"/>
      <c r="BA234" s="196"/>
      <c r="BB234" s="196"/>
      <c r="BC234" s="196"/>
      <c r="BD234" s="196"/>
      <c r="BE234" s="196"/>
      <c r="BF234" s="196"/>
      <c r="BG234" s="196"/>
      <c r="BH234" s="196"/>
      <c r="BI234" s="196"/>
      <c r="BJ234" s="196"/>
      <c r="BK234" s="196"/>
      <c r="BL234" s="196"/>
      <c r="BM234" s="196"/>
      <c r="BN234" s="196"/>
      <c r="BO234" s="196"/>
      <c r="BP234" s="196"/>
      <c r="BQ234" s="196"/>
      <c r="BR234" s="196"/>
      <c r="BS234" s="196"/>
      <c r="BT234" s="196"/>
      <c r="BU234" s="196"/>
      <c r="BV234" s="196"/>
      <c r="BW234" s="196"/>
      <c r="BX234" s="196"/>
      <c r="BY234" s="196"/>
      <c r="BZ234" s="196"/>
      <c r="CA234" s="196"/>
      <c r="CB234" s="196"/>
      <c r="CC234" s="196"/>
      <c r="CD234" s="196"/>
      <c r="CE234" s="196"/>
      <c r="CF234" s="196"/>
      <c r="CG234" s="196"/>
      <c r="CH234" s="196"/>
      <c r="CI234" s="196"/>
      <c r="CJ234" s="196"/>
      <c r="CK234" s="196"/>
      <c r="CL234" s="196"/>
      <c r="CM234" s="196"/>
      <c r="CN234" s="196"/>
      <c r="CO234" s="196"/>
      <c r="CP234" s="196"/>
      <c r="CQ234" s="196"/>
      <c r="CR234" s="196"/>
      <c r="CS234" s="196"/>
      <c r="CT234" s="196"/>
      <c r="CU234" s="196"/>
      <c r="CV234" s="196"/>
      <c r="CW234" s="196"/>
      <c r="CX234" s="196"/>
      <c r="CY234" s="196"/>
      <c r="CZ234" s="196"/>
      <c r="DA234" s="196"/>
      <c r="DB234" s="196"/>
      <c r="DC234" s="196"/>
      <c r="DD234" s="196"/>
      <c r="DE234" s="196"/>
      <c r="DF234" s="196"/>
      <c r="DG234" s="196"/>
      <c r="DH234" s="196"/>
      <c r="DI234" s="196"/>
      <c r="DJ234" s="196"/>
      <c r="DK234" s="196"/>
      <c r="DL234" s="196"/>
      <c r="DM234" s="196"/>
      <c r="DN234" s="196"/>
      <c r="DO234" s="196"/>
      <c r="DP234" s="196"/>
      <c r="DQ234" s="196"/>
      <c r="DR234" s="196"/>
      <c r="DS234" s="196"/>
      <c r="DT234" s="196"/>
      <c r="DU234" s="196"/>
      <c r="DV234" s="196"/>
      <c r="DW234" s="196"/>
      <c r="DX234" s="196"/>
      <c r="DY234" s="196"/>
      <c r="DZ234" s="196"/>
      <c r="EA234" s="196"/>
      <c r="EB234" s="196"/>
      <c r="EC234" s="196"/>
      <c r="ED234" s="196"/>
      <c r="EE234" s="196"/>
      <c r="EF234" s="196"/>
      <c r="EG234" s="196"/>
      <c r="EH234" s="196"/>
      <c r="EI234" s="196"/>
      <c r="EJ234" s="196"/>
      <c r="EK234" s="196"/>
      <c r="EL234" s="196"/>
      <c r="EM234" s="196"/>
      <c r="EN234" s="196"/>
      <c r="EO234" s="196"/>
      <c r="EP234" s="196"/>
      <c r="EQ234" s="196"/>
      <c r="ER234" s="196"/>
      <c r="ES234" s="196"/>
      <c r="ET234" s="196"/>
      <c r="EU234" s="196"/>
      <c r="EV234" s="196"/>
      <c r="EW234" s="196"/>
      <c r="EX234" s="196"/>
      <c r="EY234" s="196"/>
      <c r="EZ234" s="196"/>
      <c r="FA234" s="196"/>
      <c r="FB234" s="196"/>
      <c r="FC234" s="196"/>
      <c r="FD234" s="196"/>
      <c r="FE234" s="196"/>
      <c r="FF234" s="196"/>
      <c r="FG234" s="196"/>
      <c r="FH234" s="196"/>
      <c r="FI234" s="196"/>
      <c r="FJ234" s="196"/>
      <c r="FK234" s="196"/>
      <c r="FL234" s="196"/>
      <c r="FM234" s="196"/>
      <c r="FN234" s="196"/>
      <c r="FO234" s="196"/>
      <c r="FP234" s="196"/>
      <c r="FQ234" s="196"/>
      <c r="FR234" s="196"/>
      <c r="FS234" s="196"/>
      <c r="FT234" s="196"/>
      <c r="FU234" s="196"/>
      <c r="FV234" s="196"/>
      <c r="FW234" s="196"/>
      <c r="FX234" s="196"/>
      <c r="FY234" s="196"/>
      <c r="FZ234" s="196"/>
      <c r="GA234" s="196"/>
      <c r="GB234" s="196"/>
      <c r="GC234" s="196"/>
    </row>
    <row r="235" spans="1:185" s="197" customFormat="1" ht="178.5" customHeight="1" x14ac:dyDescent="0.25">
      <c r="A235" s="429" t="s">
        <v>412</v>
      </c>
      <c r="B235" s="434">
        <v>998</v>
      </c>
      <c r="C235" s="397">
        <v>44383</v>
      </c>
      <c r="D235" s="400" t="s">
        <v>33</v>
      </c>
      <c r="E235" s="179" t="s">
        <v>472</v>
      </c>
      <c r="F235" s="179" t="s">
        <v>473</v>
      </c>
      <c r="G235" s="175" t="s">
        <v>55</v>
      </c>
      <c r="H235" s="395" t="s">
        <v>1119</v>
      </c>
      <c r="I235" s="179" t="s">
        <v>56</v>
      </c>
      <c r="J235" s="179"/>
      <c r="K235" s="179" t="s">
        <v>416</v>
      </c>
      <c r="L235" s="175" t="s">
        <v>39</v>
      </c>
      <c r="M235" s="179" t="s">
        <v>619</v>
      </c>
      <c r="N235" s="397">
        <v>44880</v>
      </c>
      <c r="O235" s="397">
        <v>45107</v>
      </c>
      <c r="P235" s="452">
        <f t="shared" ca="1" si="9"/>
        <v>305</v>
      </c>
      <c r="Q235" s="322" t="str">
        <f t="shared" ca="1" si="10"/>
        <v>VENCIDA</v>
      </c>
      <c r="R235" s="179" t="s">
        <v>620</v>
      </c>
      <c r="S235" s="179" t="s">
        <v>74</v>
      </c>
      <c r="T235" s="392">
        <v>100</v>
      </c>
      <c r="U235" s="180"/>
      <c r="V235" s="179"/>
      <c r="W235" s="175" t="s">
        <v>51</v>
      </c>
      <c r="X235" s="281"/>
      <c r="Y235" s="391"/>
      <c r="Z235" s="179"/>
      <c r="AA235" s="175" t="s">
        <v>44</v>
      </c>
      <c r="AB235" s="180"/>
      <c r="AC235" s="181" t="s">
        <v>1424</v>
      </c>
      <c r="AD235" s="453">
        <f t="shared" si="11"/>
        <v>230</v>
      </c>
      <c r="AE235" s="196"/>
      <c r="AF235" s="196"/>
      <c r="AG235" s="196"/>
      <c r="AH235" s="196"/>
      <c r="AI235" s="196"/>
      <c r="AJ235" s="196"/>
      <c r="AK235" s="196"/>
      <c r="AL235" s="196"/>
      <c r="AM235" s="196"/>
      <c r="AN235" s="196"/>
      <c r="AO235" s="196"/>
      <c r="AP235" s="196"/>
      <c r="AQ235" s="196"/>
      <c r="AR235" s="196"/>
      <c r="AS235" s="196"/>
      <c r="AT235" s="196"/>
      <c r="AU235" s="196"/>
      <c r="AV235" s="196"/>
      <c r="AW235" s="196"/>
      <c r="AX235" s="196"/>
      <c r="AY235" s="196"/>
      <c r="AZ235" s="196"/>
      <c r="BA235" s="196"/>
      <c r="BB235" s="196"/>
      <c r="BC235" s="196"/>
      <c r="BD235" s="196"/>
      <c r="BE235" s="196"/>
      <c r="BF235" s="196"/>
      <c r="BG235" s="196"/>
      <c r="BH235" s="196"/>
      <c r="BI235" s="196"/>
      <c r="BJ235" s="196"/>
      <c r="BK235" s="196"/>
      <c r="BL235" s="196"/>
      <c r="BM235" s="196"/>
      <c r="BN235" s="196"/>
      <c r="BO235" s="196"/>
      <c r="BP235" s="196"/>
      <c r="BQ235" s="196"/>
      <c r="BR235" s="196"/>
      <c r="BS235" s="196"/>
      <c r="BT235" s="196"/>
      <c r="BU235" s="196"/>
      <c r="BV235" s="196"/>
      <c r="BW235" s="196"/>
      <c r="BX235" s="196"/>
      <c r="BY235" s="196"/>
      <c r="BZ235" s="196"/>
      <c r="CA235" s="196"/>
      <c r="CB235" s="196"/>
      <c r="CC235" s="196"/>
      <c r="CD235" s="196"/>
      <c r="CE235" s="196"/>
      <c r="CF235" s="196"/>
      <c r="CG235" s="196"/>
      <c r="CH235" s="196"/>
      <c r="CI235" s="196"/>
      <c r="CJ235" s="196"/>
      <c r="CK235" s="196"/>
      <c r="CL235" s="196"/>
      <c r="CM235" s="196"/>
      <c r="CN235" s="196"/>
      <c r="CO235" s="196"/>
      <c r="CP235" s="196"/>
      <c r="CQ235" s="196"/>
      <c r="CR235" s="196"/>
      <c r="CS235" s="196"/>
      <c r="CT235" s="196"/>
      <c r="CU235" s="196"/>
      <c r="CV235" s="196"/>
      <c r="CW235" s="196"/>
      <c r="CX235" s="196"/>
      <c r="CY235" s="196"/>
      <c r="CZ235" s="196"/>
      <c r="DA235" s="196"/>
      <c r="DB235" s="196"/>
      <c r="DC235" s="196"/>
      <c r="DD235" s="196"/>
      <c r="DE235" s="196"/>
      <c r="DF235" s="196"/>
      <c r="DG235" s="196"/>
      <c r="DH235" s="196"/>
      <c r="DI235" s="196"/>
      <c r="DJ235" s="196"/>
      <c r="DK235" s="196"/>
      <c r="DL235" s="196"/>
      <c r="DM235" s="196"/>
      <c r="DN235" s="196"/>
      <c r="DO235" s="196"/>
      <c r="DP235" s="196"/>
      <c r="DQ235" s="196"/>
      <c r="DR235" s="196"/>
      <c r="DS235" s="196"/>
      <c r="DT235" s="196"/>
      <c r="DU235" s="196"/>
      <c r="DV235" s="196"/>
      <c r="DW235" s="196"/>
      <c r="DX235" s="196"/>
      <c r="DY235" s="196"/>
      <c r="DZ235" s="196"/>
      <c r="EA235" s="196"/>
      <c r="EB235" s="196"/>
      <c r="EC235" s="196"/>
      <c r="ED235" s="196"/>
      <c r="EE235" s="196"/>
      <c r="EF235" s="196"/>
      <c r="EG235" s="196"/>
      <c r="EH235" s="196"/>
      <c r="EI235" s="196"/>
      <c r="EJ235" s="196"/>
      <c r="EK235" s="196"/>
      <c r="EL235" s="196"/>
      <c r="EM235" s="196"/>
      <c r="EN235" s="196"/>
      <c r="EO235" s="196"/>
      <c r="EP235" s="196"/>
      <c r="EQ235" s="196"/>
      <c r="ER235" s="196"/>
      <c r="ES235" s="196"/>
      <c r="ET235" s="196"/>
      <c r="EU235" s="196"/>
      <c r="EV235" s="196"/>
      <c r="EW235" s="196"/>
      <c r="EX235" s="196"/>
      <c r="EY235" s="196"/>
      <c r="EZ235" s="196"/>
      <c r="FA235" s="196"/>
      <c r="FB235" s="196"/>
      <c r="FC235" s="196"/>
      <c r="FD235" s="196"/>
      <c r="FE235" s="196"/>
      <c r="FF235" s="196"/>
      <c r="FG235" s="196"/>
      <c r="FH235" s="196"/>
      <c r="FI235" s="196"/>
      <c r="FJ235" s="196"/>
      <c r="FK235" s="196"/>
      <c r="FL235" s="196"/>
      <c r="FM235" s="196"/>
      <c r="FN235" s="196"/>
      <c r="FO235" s="196"/>
      <c r="FP235" s="196"/>
      <c r="FQ235" s="196"/>
      <c r="FR235" s="196"/>
      <c r="FS235" s="196"/>
      <c r="FT235" s="196"/>
      <c r="FU235" s="196"/>
      <c r="FV235" s="196"/>
      <c r="FW235" s="196"/>
      <c r="FX235" s="196"/>
      <c r="FY235" s="196"/>
      <c r="FZ235" s="196"/>
      <c r="GA235" s="196"/>
      <c r="GB235" s="196"/>
      <c r="GC235" s="196"/>
    </row>
    <row r="236" spans="1:185" s="197" customFormat="1" ht="178.5" customHeight="1" x14ac:dyDescent="0.25">
      <c r="A236" s="429" t="s">
        <v>412</v>
      </c>
      <c r="B236" s="434"/>
      <c r="C236" s="397">
        <v>44383</v>
      </c>
      <c r="D236" s="400" t="s">
        <v>33</v>
      </c>
      <c r="E236" s="179" t="s">
        <v>472</v>
      </c>
      <c r="F236" s="179" t="s">
        <v>473</v>
      </c>
      <c r="G236" s="175" t="s">
        <v>55</v>
      </c>
      <c r="H236" s="395" t="s">
        <v>1119</v>
      </c>
      <c r="I236" s="179" t="s">
        <v>56</v>
      </c>
      <c r="J236" s="179"/>
      <c r="K236" s="179" t="s">
        <v>416</v>
      </c>
      <c r="L236" s="175" t="s">
        <v>39</v>
      </c>
      <c r="M236" s="179" t="s">
        <v>621</v>
      </c>
      <c r="N236" s="403">
        <v>44880</v>
      </c>
      <c r="O236" s="397">
        <v>45107</v>
      </c>
      <c r="P236" s="452">
        <f t="shared" ca="1" si="9"/>
        <v>305</v>
      </c>
      <c r="Q236" s="322" t="str">
        <f t="shared" ca="1" si="10"/>
        <v>VENCIDA</v>
      </c>
      <c r="R236" s="179" t="s">
        <v>329</v>
      </c>
      <c r="S236" s="179" t="s">
        <v>42</v>
      </c>
      <c r="T236" s="392">
        <v>2</v>
      </c>
      <c r="U236" s="180"/>
      <c r="V236" s="179"/>
      <c r="W236" s="175" t="s">
        <v>51</v>
      </c>
      <c r="X236" s="281"/>
      <c r="Y236" s="391"/>
      <c r="Z236" s="179"/>
      <c r="AA236" s="175" t="s">
        <v>44</v>
      </c>
      <c r="AB236" s="180"/>
      <c r="AC236" s="177" t="s">
        <v>1452</v>
      </c>
      <c r="AD236" s="453">
        <f t="shared" si="11"/>
        <v>231</v>
      </c>
      <c r="AE236" s="196"/>
      <c r="AF236" s="196"/>
      <c r="AG236" s="196"/>
      <c r="AH236" s="196"/>
      <c r="AI236" s="196"/>
      <c r="AJ236" s="196"/>
      <c r="AK236" s="196"/>
      <c r="AL236" s="196"/>
      <c r="AM236" s="196"/>
      <c r="AN236" s="196"/>
      <c r="AO236" s="196"/>
      <c r="AP236" s="196"/>
      <c r="AQ236" s="196"/>
      <c r="AR236" s="196"/>
      <c r="AS236" s="196"/>
      <c r="AT236" s="196"/>
      <c r="AU236" s="196"/>
      <c r="AV236" s="196"/>
      <c r="AW236" s="196"/>
      <c r="AX236" s="196"/>
      <c r="AY236" s="196"/>
      <c r="AZ236" s="196"/>
      <c r="BA236" s="196"/>
      <c r="BB236" s="196"/>
      <c r="BC236" s="196"/>
      <c r="BD236" s="196"/>
      <c r="BE236" s="196"/>
      <c r="BF236" s="196"/>
      <c r="BG236" s="196"/>
      <c r="BH236" s="196"/>
      <c r="BI236" s="196"/>
      <c r="BJ236" s="196"/>
      <c r="BK236" s="196"/>
      <c r="BL236" s="196"/>
      <c r="BM236" s="196"/>
      <c r="BN236" s="196"/>
      <c r="BO236" s="196"/>
      <c r="BP236" s="196"/>
      <c r="BQ236" s="196"/>
      <c r="BR236" s="196"/>
      <c r="BS236" s="196"/>
      <c r="BT236" s="196"/>
      <c r="BU236" s="196"/>
      <c r="BV236" s="196"/>
      <c r="BW236" s="196"/>
      <c r="BX236" s="196"/>
      <c r="BY236" s="196"/>
      <c r="BZ236" s="196"/>
      <c r="CA236" s="196"/>
      <c r="CB236" s="196"/>
      <c r="CC236" s="196"/>
      <c r="CD236" s="196"/>
      <c r="CE236" s="196"/>
      <c r="CF236" s="196"/>
      <c r="CG236" s="196"/>
      <c r="CH236" s="196"/>
      <c r="CI236" s="196"/>
      <c r="CJ236" s="196"/>
      <c r="CK236" s="196"/>
      <c r="CL236" s="196"/>
      <c r="CM236" s="196"/>
      <c r="CN236" s="196"/>
      <c r="CO236" s="196"/>
      <c r="CP236" s="196"/>
      <c r="CQ236" s="196"/>
      <c r="CR236" s="196"/>
      <c r="CS236" s="196"/>
      <c r="CT236" s="196"/>
      <c r="CU236" s="196"/>
      <c r="CV236" s="196"/>
      <c r="CW236" s="196"/>
      <c r="CX236" s="196"/>
      <c r="CY236" s="196"/>
      <c r="CZ236" s="196"/>
      <c r="DA236" s="196"/>
      <c r="DB236" s="196"/>
      <c r="DC236" s="196"/>
      <c r="DD236" s="196"/>
      <c r="DE236" s="196"/>
      <c r="DF236" s="196"/>
      <c r="DG236" s="196"/>
      <c r="DH236" s="196"/>
      <c r="DI236" s="196"/>
      <c r="DJ236" s="196"/>
      <c r="DK236" s="196"/>
      <c r="DL236" s="196"/>
      <c r="DM236" s="196"/>
      <c r="DN236" s="196"/>
      <c r="DO236" s="196"/>
      <c r="DP236" s="196"/>
      <c r="DQ236" s="196"/>
      <c r="DR236" s="196"/>
      <c r="DS236" s="196"/>
      <c r="DT236" s="196"/>
      <c r="DU236" s="196"/>
      <c r="DV236" s="196"/>
      <c r="DW236" s="196"/>
      <c r="DX236" s="196"/>
      <c r="DY236" s="196"/>
      <c r="DZ236" s="196"/>
      <c r="EA236" s="196"/>
      <c r="EB236" s="196"/>
      <c r="EC236" s="196"/>
      <c r="ED236" s="196"/>
      <c r="EE236" s="196"/>
      <c r="EF236" s="196"/>
      <c r="EG236" s="196"/>
      <c r="EH236" s="196"/>
      <c r="EI236" s="196"/>
      <c r="EJ236" s="196"/>
      <c r="EK236" s="196"/>
      <c r="EL236" s="196"/>
      <c r="EM236" s="196"/>
      <c r="EN236" s="196"/>
      <c r="EO236" s="196"/>
      <c r="EP236" s="196"/>
      <c r="EQ236" s="196"/>
      <c r="ER236" s="196"/>
      <c r="ES236" s="196"/>
      <c r="ET236" s="196"/>
      <c r="EU236" s="196"/>
      <c r="EV236" s="196"/>
      <c r="EW236" s="196"/>
      <c r="EX236" s="196"/>
      <c r="EY236" s="196"/>
      <c r="EZ236" s="196"/>
      <c r="FA236" s="196"/>
      <c r="FB236" s="196"/>
      <c r="FC236" s="196"/>
      <c r="FD236" s="196"/>
      <c r="FE236" s="196"/>
      <c r="FF236" s="196"/>
      <c r="FG236" s="196"/>
      <c r="FH236" s="196"/>
      <c r="FI236" s="196"/>
      <c r="FJ236" s="196"/>
      <c r="FK236" s="196"/>
      <c r="FL236" s="196"/>
      <c r="FM236" s="196"/>
      <c r="FN236" s="196"/>
      <c r="FO236" s="196"/>
      <c r="FP236" s="196"/>
      <c r="FQ236" s="196"/>
      <c r="FR236" s="196"/>
      <c r="FS236" s="196"/>
      <c r="FT236" s="196"/>
      <c r="FU236" s="196"/>
      <c r="FV236" s="196"/>
      <c r="FW236" s="196"/>
      <c r="FX236" s="196"/>
      <c r="FY236" s="196"/>
      <c r="FZ236" s="196"/>
      <c r="GA236" s="196"/>
      <c r="GB236" s="196"/>
      <c r="GC236" s="196"/>
    </row>
    <row r="237" spans="1:185" s="197" customFormat="1" ht="178.5" customHeight="1" x14ac:dyDescent="0.25">
      <c r="A237" s="429" t="s">
        <v>412</v>
      </c>
      <c r="B237" s="434"/>
      <c r="C237" s="397">
        <v>44383</v>
      </c>
      <c r="D237" s="400" t="s">
        <v>33</v>
      </c>
      <c r="E237" s="179" t="s">
        <v>472</v>
      </c>
      <c r="F237" s="179" t="s">
        <v>473</v>
      </c>
      <c r="G237" s="175" t="s">
        <v>55</v>
      </c>
      <c r="H237" s="395" t="s">
        <v>1119</v>
      </c>
      <c r="I237" s="179" t="s">
        <v>56</v>
      </c>
      <c r="J237" s="179"/>
      <c r="K237" s="179" t="s">
        <v>416</v>
      </c>
      <c r="L237" s="175" t="s">
        <v>39</v>
      </c>
      <c r="M237" s="179" t="s">
        <v>474</v>
      </c>
      <c r="N237" s="403">
        <v>44880</v>
      </c>
      <c r="O237" s="397">
        <v>44926</v>
      </c>
      <c r="P237" s="452">
        <f t="shared" ca="1" si="9"/>
        <v>486</v>
      </c>
      <c r="Q237" s="322" t="str">
        <f t="shared" ca="1" si="10"/>
        <v>VENCIDA</v>
      </c>
      <c r="R237" s="179" t="s">
        <v>475</v>
      </c>
      <c r="S237" s="179" t="s">
        <v>42</v>
      </c>
      <c r="T237" s="392">
        <v>1</v>
      </c>
      <c r="U237" s="180"/>
      <c r="V237" s="179"/>
      <c r="W237" s="175" t="s">
        <v>51</v>
      </c>
      <c r="X237" s="281"/>
      <c r="Y237" s="391"/>
      <c r="Z237" s="179"/>
      <c r="AA237" s="175" t="s">
        <v>44</v>
      </c>
      <c r="AB237" s="180"/>
      <c r="AC237" s="181" t="s">
        <v>1453</v>
      </c>
      <c r="AD237" s="453">
        <f t="shared" si="11"/>
        <v>232</v>
      </c>
      <c r="AE237" s="196"/>
      <c r="AF237" s="196"/>
      <c r="AG237" s="196"/>
      <c r="AH237" s="196"/>
      <c r="AI237" s="196"/>
      <c r="AJ237" s="196"/>
      <c r="AK237" s="196"/>
      <c r="AL237" s="196"/>
      <c r="AM237" s="196"/>
      <c r="AN237" s="196"/>
      <c r="AO237" s="196"/>
      <c r="AP237" s="196"/>
      <c r="AQ237" s="196"/>
      <c r="AR237" s="196"/>
      <c r="AS237" s="196"/>
      <c r="AT237" s="196"/>
      <c r="AU237" s="196"/>
      <c r="AV237" s="196"/>
      <c r="AW237" s="196"/>
      <c r="AX237" s="196"/>
      <c r="AY237" s="196"/>
      <c r="AZ237" s="196"/>
      <c r="BA237" s="196"/>
      <c r="BB237" s="196"/>
      <c r="BC237" s="196"/>
      <c r="BD237" s="196"/>
      <c r="BE237" s="196"/>
      <c r="BF237" s="196"/>
      <c r="BG237" s="196"/>
      <c r="BH237" s="196"/>
      <c r="BI237" s="196"/>
      <c r="BJ237" s="196"/>
      <c r="BK237" s="196"/>
      <c r="BL237" s="196"/>
      <c r="BM237" s="196"/>
      <c r="BN237" s="196"/>
      <c r="BO237" s="196"/>
      <c r="BP237" s="196"/>
      <c r="BQ237" s="196"/>
      <c r="BR237" s="196"/>
      <c r="BS237" s="196"/>
      <c r="BT237" s="196"/>
      <c r="BU237" s="196"/>
      <c r="BV237" s="196"/>
      <c r="BW237" s="196"/>
      <c r="BX237" s="196"/>
      <c r="BY237" s="196"/>
      <c r="BZ237" s="196"/>
      <c r="CA237" s="196"/>
      <c r="CB237" s="196"/>
      <c r="CC237" s="196"/>
      <c r="CD237" s="196"/>
      <c r="CE237" s="196"/>
      <c r="CF237" s="196"/>
      <c r="CG237" s="196"/>
      <c r="CH237" s="196"/>
      <c r="CI237" s="196"/>
      <c r="CJ237" s="196"/>
      <c r="CK237" s="196"/>
      <c r="CL237" s="196"/>
      <c r="CM237" s="196"/>
      <c r="CN237" s="196"/>
      <c r="CO237" s="196"/>
      <c r="CP237" s="196"/>
      <c r="CQ237" s="196"/>
      <c r="CR237" s="196"/>
      <c r="CS237" s="196"/>
      <c r="CT237" s="196"/>
      <c r="CU237" s="196"/>
      <c r="CV237" s="196"/>
      <c r="CW237" s="196"/>
      <c r="CX237" s="196"/>
      <c r="CY237" s="196"/>
      <c r="CZ237" s="196"/>
      <c r="DA237" s="196"/>
      <c r="DB237" s="196"/>
      <c r="DC237" s="196"/>
      <c r="DD237" s="196"/>
      <c r="DE237" s="196"/>
      <c r="DF237" s="196"/>
      <c r="DG237" s="196"/>
      <c r="DH237" s="196"/>
      <c r="DI237" s="196"/>
      <c r="DJ237" s="196"/>
      <c r="DK237" s="196"/>
      <c r="DL237" s="196"/>
      <c r="DM237" s="196"/>
      <c r="DN237" s="196"/>
      <c r="DO237" s="196"/>
      <c r="DP237" s="196"/>
      <c r="DQ237" s="196"/>
      <c r="DR237" s="196"/>
      <c r="DS237" s="196"/>
      <c r="DT237" s="196"/>
      <c r="DU237" s="196"/>
      <c r="DV237" s="196"/>
      <c r="DW237" s="196"/>
      <c r="DX237" s="196"/>
      <c r="DY237" s="196"/>
      <c r="DZ237" s="196"/>
      <c r="EA237" s="196"/>
      <c r="EB237" s="196"/>
      <c r="EC237" s="196"/>
      <c r="ED237" s="196"/>
      <c r="EE237" s="196"/>
      <c r="EF237" s="196"/>
      <c r="EG237" s="196"/>
      <c r="EH237" s="196"/>
      <c r="EI237" s="196"/>
      <c r="EJ237" s="196"/>
      <c r="EK237" s="196"/>
      <c r="EL237" s="196"/>
      <c r="EM237" s="196"/>
      <c r="EN237" s="196"/>
      <c r="EO237" s="196"/>
      <c r="EP237" s="196"/>
      <c r="EQ237" s="196"/>
      <c r="ER237" s="196"/>
      <c r="ES237" s="196"/>
      <c r="ET237" s="196"/>
      <c r="EU237" s="196"/>
      <c r="EV237" s="196"/>
      <c r="EW237" s="196"/>
      <c r="EX237" s="196"/>
      <c r="EY237" s="196"/>
      <c r="EZ237" s="196"/>
      <c r="FA237" s="196"/>
      <c r="FB237" s="196"/>
      <c r="FC237" s="196"/>
      <c r="FD237" s="196"/>
      <c r="FE237" s="196"/>
      <c r="FF237" s="196"/>
      <c r="FG237" s="196"/>
      <c r="FH237" s="196"/>
      <c r="FI237" s="196"/>
      <c r="FJ237" s="196"/>
      <c r="FK237" s="196"/>
      <c r="FL237" s="196"/>
      <c r="FM237" s="196"/>
      <c r="FN237" s="196"/>
      <c r="FO237" s="196"/>
      <c r="FP237" s="196"/>
      <c r="FQ237" s="196"/>
      <c r="FR237" s="196"/>
      <c r="FS237" s="196"/>
      <c r="FT237" s="196"/>
      <c r="FU237" s="196"/>
      <c r="FV237" s="196"/>
      <c r="FW237" s="196"/>
      <c r="FX237" s="196"/>
      <c r="FY237" s="196"/>
      <c r="FZ237" s="196"/>
      <c r="GA237" s="196"/>
      <c r="GB237" s="196"/>
      <c r="GC237" s="196"/>
    </row>
    <row r="238" spans="1:185" s="197" customFormat="1" ht="178.5" customHeight="1" x14ac:dyDescent="0.25">
      <c r="A238" s="429" t="s">
        <v>412</v>
      </c>
      <c r="B238" s="434">
        <v>999</v>
      </c>
      <c r="C238" s="397">
        <v>44383</v>
      </c>
      <c r="D238" s="400" t="s">
        <v>33</v>
      </c>
      <c r="E238" s="179" t="s">
        <v>476</v>
      </c>
      <c r="F238" s="179" t="s">
        <v>477</v>
      </c>
      <c r="G238" s="175" t="s">
        <v>55</v>
      </c>
      <c r="H238" s="395" t="s">
        <v>1119</v>
      </c>
      <c r="I238" s="179" t="s">
        <v>56</v>
      </c>
      <c r="J238" s="179"/>
      <c r="K238" s="179" t="s">
        <v>416</v>
      </c>
      <c r="L238" s="179" t="s">
        <v>48</v>
      </c>
      <c r="M238" s="179" t="s">
        <v>478</v>
      </c>
      <c r="N238" s="397">
        <v>44880</v>
      </c>
      <c r="O238" s="397">
        <v>44957</v>
      </c>
      <c r="P238" s="452">
        <f t="shared" ca="1" si="9"/>
        <v>455</v>
      </c>
      <c r="Q238" s="322" t="str">
        <f t="shared" ca="1" si="10"/>
        <v>VENCIDA</v>
      </c>
      <c r="R238" s="179" t="s">
        <v>479</v>
      </c>
      <c r="S238" s="179" t="s">
        <v>74</v>
      </c>
      <c r="T238" s="392">
        <v>100</v>
      </c>
      <c r="U238" s="180"/>
      <c r="V238" s="179"/>
      <c r="W238" s="175" t="s">
        <v>51</v>
      </c>
      <c r="X238" s="281"/>
      <c r="Y238" s="391"/>
      <c r="Z238" s="179"/>
      <c r="AA238" s="175" t="s">
        <v>44</v>
      </c>
      <c r="AB238" s="180"/>
      <c r="AC238" s="181" t="s">
        <v>1425</v>
      </c>
      <c r="AD238" s="453">
        <f t="shared" si="11"/>
        <v>233</v>
      </c>
      <c r="AE238" s="196"/>
      <c r="AF238" s="196"/>
      <c r="AG238" s="196"/>
      <c r="AH238" s="196"/>
      <c r="AI238" s="196"/>
      <c r="AJ238" s="196"/>
      <c r="AK238" s="196"/>
      <c r="AL238" s="196"/>
      <c r="AM238" s="196"/>
      <c r="AN238" s="196"/>
      <c r="AO238" s="196"/>
      <c r="AP238" s="196"/>
      <c r="AQ238" s="196"/>
      <c r="AR238" s="196"/>
      <c r="AS238" s="196"/>
      <c r="AT238" s="196"/>
      <c r="AU238" s="196"/>
      <c r="AV238" s="196"/>
      <c r="AW238" s="196"/>
      <c r="AX238" s="196"/>
      <c r="AY238" s="196"/>
      <c r="AZ238" s="196"/>
      <c r="BA238" s="196"/>
      <c r="BB238" s="196"/>
      <c r="BC238" s="196"/>
      <c r="BD238" s="196"/>
      <c r="BE238" s="196"/>
      <c r="BF238" s="196"/>
      <c r="BG238" s="196"/>
      <c r="BH238" s="196"/>
      <c r="BI238" s="196"/>
      <c r="BJ238" s="196"/>
      <c r="BK238" s="196"/>
      <c r="BL238" s="196"/>
      <c r="BM238" s="196"/>
      <c r="BN238" s="196"/>
      <c r="BO238" s="196"/>
      <c r="BP238" s="196"/>
      <c r="BQ238" s="196"/>
      <c r="BR238" s="196"/>
      <c r="BS238" s="196"/>
      <c r="BT238" s="196"/>
      <c r="BU238" s="196"/>
      <c r="BV238" s="196"/>
      <c r="BW238" s="196"/>
      <c r="BX238" s="196"/>
      <c r="BY238" s="196"/>
      <c r="BZ238" s="196"/>
      <c r="CA238" s="196"/>
      <c r="CB238" s="196"/>
      <c r="CC238" s="196"/>
      <c r="CD238" s="196"/>
      <c r="CE238" s="196"/>
      <c r="CF238" s="196"/>
      <c r="CG238" s="196"/>
      <c r="CH238" s="196"/>
      <c r="CI238" s="196"/>
      <c r="CJ238" s="196"/>
      <c r="CK238" s="196"/>
      <c r="CL238" s="196"/>
      <c r="CM238" s="196"/>
      <c r="CN238" s="196"/>
      <c r="CO238" s="196"/>
      <c r="CP238" s="196"/>
      <c r="CQ238" s="196"/>
      <c r="CR238" s="196"/>
      <c r="CS238" s="196"/>
      <c r="CT238" s="196"/>
      <c r="CU238" s="196"/>
      <c r="CV238" s="196"/>
      <c r="CW238" s="196"/>
      <c r="CX238" s="196"/>
      <c r="CY238" s="196"/>
      <c r="CZ238" s="196"/>
      <c r="DA238" s="196"/>
      <c r="DB238" s="196"/>
      <c r="DC238" s="196"/>
      <c r="DD238" s="196"/>
      <c r="DE238" s="196"/>
      <c r="DF238" s="196"/>
      <c r="DG238" s="196"/>
      <c r="DH238" s="196"/>
      <c r="DI238" s="196"/>
      <c r="DJ238" s="196"/>
      <c r="DK238" s="196"/>
      <c r="DL238" s="196"/>
      <c r="DM238" s="196"/>
      <c r="DN238" s="196"/>
      <c r="DO238" s="196"/>
      <c r="DP238" s="196"/>
      <c r="DQ238" s="196"/>
      <c r="DR238" s="196"/>
      <c r="DS238" s="196"/>
      <c r="DT238" s="196"/>
      <c r="DU238" s="196"/>
      <c r="DV238" s="196"/>
      <c r="DW238" s="196"/>
      <c r="DX238" s="196"/>
      <c r="DY238" s="196"/>
      <c r="DZ238" s="196"/>
      <c r="EA238" s="196"/>
      <c r="EB238" s="196"/>
      <c r="EC238" s="196"/>
      <c r="ED238" s="196"/>
      <c r="EE238" s="196"/>
      <c r="EF238" s="196"/>
      <c r="EG238" s="196"/>
      <c r="EH238" s="196"/>
      <c r="EI238" s="196"/>
      <c r="EJ238" s="196"/>
      <c r="EK238" s="196"/>
      <c r="EL238" s="196"/>
      <c r="EM238" s="196"/>
      <c r="EN238" s="196"/>
      <c r="EO238" s="196"/>
      <c r="EP238" s="196"/>
      <c r="EQ238" s="196"/>
      <c r="ER238" s="196"/>
      <c r="ES238" s="196"/>
      <c r="ET238" s="196"/>
      <c r="EU238" s="196"/>
      <c r="EV238" s="196"/>
      <c r="EW238" s="196"/>
      <c r="EX238" s="196"/>
      <c r="EY238" s="196"/>
      <c r="EZ238" s="196"/>
      <c r="FA238" s="196"/>
      <c r="FB238" s="196"/>
      <c r="FC238" s="196"/>
      <c r="FD238" s="196"/>
      <c r="FE238" s="196"/>
      <c r="FF238" s="196"/>
      <c r="FG238" s="196"/>
      <c r="FH238" s="196"/>
      <c r="FI238" s="196"/>
      <c r="FJ238" s="196"/>
      <c r="FK238" s="196"/>
      <c r="FL238" s="196"/>
      <c r="FM238" s="196"/>
      <c r="FN238" s="196"/>
      <c r="FO238" s="196"/>
      <c r="FP238" s="196"/>
      <c r="FQ238" s="196"/>
      <c r="FR238" s="196"/>
      <c r="FS238" s="196"/>
      <c r="FT238" s="196"/>
      <c r="FU238" s="196"/>
      <c r="FV238" s="196"/>
      <c r="FW238" s="196"/>
      <c r="FX238" s="196"/>
      <c r="FY238" s="196"/>
      <c r="FZ238" s="196"/>
      <c r="GA238" s="196"/>
      <c r="GB238" s="196"/>
      <c r="GC238" s="196"/>
    </row>
    <row r="239" spans="1:185" s="197" customFormat="1" ht="178.5" customHeight="1" x14ac:dyDescent="0.25">
      <c r="A239" s="429" t="s">
        <v>412</v>
      </c>
      <c r="B239" s="434"/>
      <c r="C239" s="397">
        <v>44383</v>
      </c>
      <c r="D239" s="400" t="s">
        <v>33</v>
      </c>
      <c r="E239" s="179" t="s">
        <v>476</v>
      </c>
      <c r="F239" s="179" t="s">
        <v>477</v>
      </c>
      <c r="G239" s="175" t="s">
        <v>55</v>
      </c>
      <c r="H239" s="395" t="s">
        <v>1119</v>
      </c>
      <c r="I239" s="179" t="s">
        <v>56</v>
      </c>
      <c r="J239" s="179"/>
      <c r="K239" s="179" t="s">
        <v>416</v>
      </c>
      <c r="L239" s="175" t="s">
        <v>39</v>
      </c>
      <c r="M239" s="179" t="s">
        <v>621</v>
      </c>
      <c r="N239" s="403">
        <v>44880</v>
      </c>
      <c r="O239" s="397">
        <v>45107</v>
      </c>
      <c r="P239" s="452">
        <f t="shared" ca="1" si="9"/>
        <v>305</v>
      </c>
      <c r="Q239" s="322" t="str">
        <f t="shared" ca="1" si="10"/>
        <v>VENCIDA</v>
      </c>
      <c r="R239" s="179" t="s">
        <v>329</v>
      </c>
      <c r="S239" s="179" t="s">
        <v>42</v>
      </c>
      <c r="T239" s="392">
        <v>2</v>
      </c>
      <c r="U239" s="180"/>
      <c r="V239" s="179"/>
      <c r="W239" s="175" t="s">
        <v>51</v>
      </c>
      <c r="X239" s="281"/>
      <c r="Y239" s="391"/>
      <c r="Z239" s="179"/>
      <c r="AA239" s="175" t="s">
        <v>44</v>
      </c>
      <c r="AB239" s="180"/>
      <c r="AC239" s="181" t="s">
        <v>1426</v>
      </c>
      <c r="AD239" s="453">
        <f t="shared" si="11"/>
        <v>234</v>
      </c>
      <c r="AE239" s="196"/>
      <c r="AF239" s="196"/>
      <c r="AG239" s="196"/>
      <c r="AH239" s="196"/>
      <c r="AI239" s="196"/>
      <c r="AJ239" s="196"/>
      <c r="AK239" s="196"/>
      <c r="AL239" s="196"/>
      <c r="AM239" s="196"/>
      <c r="AN239" s="196"/>
      <c r="AO239" s="196"/>
      <c r="AP239" s="196"/>
      <c r="AQ239" s="196"/>
      <c r="AR239" s="196"/>
      <c r="AS239" s="196"/>
      <c r="AT239" s="196"/>
      <c r="AU239" s="196"/>
      <c r="AV239" s="196"/>
      <c r="AW239" s="196"/>
      <c r="AX239" s="196"/>
      <c r="AY239" s="196"/>
      <c r="AZ239" s="196"/>
      <c r="BA239" s="196"/>
      <c r="BB239" s="196"/>
      <c r="BC239" s="196"/>
      <c r="BD239" s="196"/>
      <c r="BE239" s="196"/>
      <c r="BF239" s="196"/>
      <c r="BG239" s="196"/>
      <c r="BH239" s="196"/>
      <c r="BI239" s="196"/>
      <c r="BJ239" s="196"/>
      <c r="BK239" s="196"/>
      <c r="BL239" s="196"/>
      <c r="BM239" s="196"/>
      <c r="BN239" s="196"/>
      <c r="BO239" s="196"/>
      <c r="BP239" s="196"/>
      <c r="BQ239" s="196"/>
      <c r="BR239" s="196"/>
      <c r="BS239" s="196"/>
      <c r="BT239" s="196"/>
      <c r="BU239" s="196"/>
      <c r="BV239" s="196"/>
      <c r="BW239" s="196"/>
      <c r="BX239" s="196"/>
      <c r="BY239" s="196"/>
      <c r="BZ239" s="196"/>
      <c r="CA239" s="196"/>
      <c r="CB239" s="196"/>
      <c r="CC239" s="196"/>
      <c r="CD239" s="196"/>
      <c r="CE239" s="196"/>
      <c r="CF239" s="196"/>
      <c r="CG239" s="196"/>
      <c r="CH239" s="196"/>
      <c r="CI239" s="196"/>
      <c r="CJ239" s="196"/>
      <c r="CK239" s="196"/>
      <c r="CL239" s="196"/>
      <c r="CM239" s="196"/>
      <c r="CN239" s="196"/>
      <c r="CO239" s="196"/>
      <c r="CP239" s="196"/>
      <c r="CQ239" s="196"/>
      <c r="CR239" s="196"/>
      <c r="CS239" s="196"/>
      <c r="CT239" s="196"/>
      <c r="CU239" s="196"/>
      <c r="CV239" s="196"/>
      <c r="CW239" s="196"/>
      <c r="CX239" s="196"/>
      <c r="CY239" s="196"/>
      <c r="CZ239" s="196"/>
      <c r="DA239" s="196"/>
      <c r="DB239" s="196"/>
      <c r="DC239" s="196"/>
      <c r="DD239" s="196"/>
      <c r="DE239" s="196"/>
      <c r="DF239" s="196"/>
      <c r="DG239" s="196"/>
      <c r="DH239" s="196"/>
      <c r="DI239" s="196"/>
      <c r="DJ239" s="196"/>
      <c r="DK239" s="196"/>
      <c r="DL239" s="196"/>
      <c r="DM239" s="196"/>
      <c r="DN239" s="196"/>
      <c r="DO239" s="196"/>
      <c r="DP239" s="196"/>
      <c r="DQ239" s="196"/>
      <c r="DR239" s="196"/>
      <c r="DS239" s="196"/>
      <c r="DT239" s="196"/>
      <c r="DU239" s="196"/>
      <c r="DV239" s="196"/>
      <c r="DW239" s="196"/>
      <c r="DX239" s="196"/>
      <c r="DY239" s="196"/>
      <c r="DZ239" s="196"/>
      <c r="EA239" s="196"/>
      <c r="EB239" s="196"/>
      <c r="EC239" s="196"/>
      <c r="ED239" s="196"/>
      <c r="EE239" s="196"/>
      <c r="EF239" s="196"/>
      <c r="EG239" s="196"/>
      <c r="EH239" s="196"/>
      <c r="EI239" s="196"/>
      <c r="EJ239" s="196"/>
      <c r="EK239" s="196"/>
      <c r="EL239" s="196"/>
      <c r="EM239" s="196"/>
      <c r="EN239" s="196"/>
      <c r="EO239" s="196"/>
      <c r="EP239" s="196"/>
      <c r="EQ239" s="196"/>
      <c r="ER239" s="196"/>
      <c r="ES239" s="196"/>
      <c r="ET239" s="196"/>
      <c r="EU239" s="196"/>
      <c r="EV239" s="196"/>
      <c r="EW239" s="196"/>
      <c r="EX239" s="196"/>
      <c r="EY239" s="196"/>
      <c r="EZ239" s="196"/>
      <c r="FA239" s="196"/>
      <c r="FB239" s="196"/>
      <c r="FC239" s="196"/>
      <c r="FD239" s="196"/>
      <c r="FE239" s="196"/>
      <c r="FF239" s="196"/>
      <c r="FG239" s="196"/>
      <c r="FH239" s="196"/>
      <c r="FI239" s="196"/>
      <c r="FJ239" s="196"/>
      <c r="FK239" s="196"/>
      <c r="FL239" s="196"/>
      <c r="FM239" s="196"/>
      <c r="FN239" s="196"/>
      <c r="FO239" s="196"/>
      <c r="FP239" s="196"/>
      <c r="FQ239" s="196"/>
      <c r="FR239" s="196"/>
      <c r="FS239" s="196"/>
      <c r="FT239" s="196"/>
      <c r="FU239" s="196"/>
      <c r="FV239" s="196"/>
      <c r="FW239" s="196"/>
      <c r="FX239" s="196"/>
      <c r="FY239" s="196"/>
      <c r="FZ239" s="196"/>
      <c r="GA239" s="196"/>
      <c r="GB239" s="196"/>
      <c r="GC239" s="196"/>
    </row>
    <row r="240" spans="1:185" s="197" customFormat="1" ht="178.5" customHeight="1" x14ac:dyDescent="0.25">
      <c r="A240" s="429" t="s">
        <v>412</v>
      </c>
      <c r="B240" s="434">
        <v>1000</v>
      </c>
      <c r="C240" s="397">
        <v>44383</v>
      </c>
      <c r="D240" s="400" t="s">
        <v>33</v>
      </c>
      <c r="E240" s="179" t="s">
        <v>427</v>
      </c>
      <c r="F240" s="179" t="s">
        <v>480</v>
      </c>
      <c r="G240" s="175" t="s">
        <v>55</v>
      </c>
      <c r="H240" s="395" t="s">
        <v>1119</v>
      </c>
      <c r="I240" s="179" t="s">
        <v>56</v>
      </c>
      <c r="J240" s="179"/>
      <c r="K240" s="179" t="s">
        <v>416</v>
      </c>
      <c r="L240" s="179" t="s">
        <v>48</v>
      </c>
      <c r="M240" s="179" t="s">
        <v>481</v>
      </c>
      <c r="N240" s="397">
        <v>44880</v>
      </c>
      <c r="O240" s="397">
        <v>44910</v>
      </c>
      <c r="P240" s="452">
        <f t="shared" ca="1" si="9"/>
        <v>502</v>
      </c>
      <c r="Q240" s="322" t="str">
        <f t="shared" ca="1" si="10"/>
        <v>VENCIDA</v>
      </c>
      <c r="R240" s="179" t="s">
        <v>482</v>
      </c>
      <c r="S240" s="179" t="s">
        <v>42</v>
      </c>
      <c r="T240" s="392">
        <v>1</v>
      </c>
      <c r="U240" s="180"/>
      <c r="V240" s="179"/>
      <c r="W240" s="175" t="s">
        <v>51</v>
      </c>
      <c r="X240" s="281"/>
      <c r="Y240" s="391"/>
      <c r="Z240" s="179"/>
      <c r="AA240" s="175" t="s">
        <v>44</v>
      </c>
      <c r="AB240" s="180"/>
      <c r="AC240" s="181" t="s">
        <v>1426</v>
      </c>
      <c r="AD240" s="453">
        <f t="shared" si="11"/>
        <v>235</v>
      </c>
      <c r="AE240" s="196"/>
      <c r="AF240" s="196"/>
      <c r="AG240" s="196"/>
      <c r="AH240" s="196"/>
      <c r="AI240" s="196"/>
      <c r="AJ240" s="196"/>
      <c r="AK240" s="196"/>
      <c r="AL240" s="196"/>
      <c r="AM240" s="196"/>
      <c r="AN240" s="196"/>
      <c r="AO240" s="196"/>
      <c r="AP240" s="196"/>
      <c r="AQ240" s="196"/>
      <c r="AR240" s="196"/>
      <c r="AS240" s="196"/>
      <c r="AT240" s="196"/>
      <c r="AU240" s="196"/>
      <c r="AV240" s="196"/>
      <c r="AW240" s="196"/>
      <c r="AX240" s="196"/>
      <c r="AY240" s="196"/>
      <c r="AZ240" s="196"/>
      <c r="BA240" s="196"/>
      <c r="BB240" s="196"/>
      <c r="BC240" s="196"/>
      <c r="BD240" s="196"/>
      <c r="BE240" s="196"/>
      <c r="BF240" s="196"/>
      <c r="BG240" s="196"/>
      <c r="BH240" s="196"/>
      <c r="BI240" s="196"/>
      <c r="BJ240" s="196"/>
      <c r="BK240" s="196"/>
      <c r="BL240" s="196"/>
      <c r="BM240" s="196"/>
      <c r="BN240" s="196"/>
      <c r="BO240" s="196"/>
      <c r="BP240" s="196"/>
      <c r="BQ240" s="196"/>
      <c r="BR240" s="196"/>
      <c r="BS240" s="196"/>
      <c r="BT240" s="196"/>
      <c r="BU240" s="196"/>
      <c r="BV240" s="196"/>
      <c r="BW240" s="196"/>
      <c r="BX240" s="196"/>
      <c r="BY240" s="196"/>
      <c r="BZ240" s="196"/>
      <c r="CA240" s="196"/>
      <c r="CB240" s="196"/>
      <c r="CC240" s="196"/>
      <c r="CD240" s="196"/>
      <c r="CE240" s="196"/>
      <c r="CF240" s="196"/>
      <c r="CG240" s="196"/>
      <c r="CH240" s="196"/>
      <c r="CI240" s="196"/>
      <c r="CJ240" s="196"/>
      <c r="CK240" s="196"/>
      <c r="CL240" s="196"/>
      <c r="CM240" s="196"/>
      <c r="CN240" s="196"/>
      <c r="CO240" s="196"/>
      <c r="CP240" s="196"/>
      <c r="CQ240" s="196"/>
      <c r="CR240" s="196"/>
      <c r="CS240" s="196"/>
      <c r="CT240" s="196"/>
      <c r="CU240" s="196"/>
      <c r="CV240" s="196"/>
      <c r="CW240" s="196"/>
      <c r="CX240" s="196"/>
      <c r="CY240" s="196"/>
      <c r="CZ240" s="196"/>
      <c r="DA240" s="196"/>
      <c r="DB240" s="196"/>
      <c r="DC240" s="196"/>
      <c r="DD240" s="196"/>
      <c r="DE240" s="196"/>
      <c r="DF240" s="196"/>
      <c r="DG240" s="196"/>
      <c r="DH240" s="196"/>
      <c r="DI240" s="196"/>
      <c r="DJ240" s="196"/>
      <c r="DK240" s="196"/>
      <c r="DL240" s="196"/>
      <c r="DM240" s="196"/>
      <c r="DN240" s="196"/>
      <c r="DO240" s="196"/>
      <c r="DP240" s="196"/>
      <c r="DQ240" s="196"/>
      <c r="DR240" s="196"/>
      <c r="DS240" s="196"/>
      <c r="DT240" s="196"/>
      <c r="DU240" s="196"/>
      <c r="DV240" s="196"/>
      <c r="DW240" s="196"/>
      <c r="DX240" s="196"/>
      <c r="DY240" s="196"/>
      <c r="DZ240" s="196"/>
      <c r="EA240" s="196"/>
      <c r="EB240" s="196"/>
      <c r="EC240" s="196"/>
      <c r="ED240" s="196"/>
      <c r="EE240" s="196"/>
      <c r="EF240" s="196"/>
      <c r="EG240" s="196"/>
      <c r="EH240" s="196"/>
      <c r="EI240" s="196"/>
      <c r="EJ240" s="196"/>
      <c r="EK240" s="196"/>
      <c r="EL240" s="196"/>
      <c r="EM240" s="196"/>
      <c r="EN240" s="196"/>
      <c r="EO240" s="196"/>
      <c r="EP240" s="196"/>
      <c r="EQ240" s="196"/>
      <c r="ER240" s="196"/>
      <c r="ES240" s="196"/>
      <c r="ET240" s="196"/>
      <c r="EU240" s="196"/>
      <c r="EV240" s="196"/>
      <c r="EW240" s="196"/>
      <c r="EX240" s="196"/>
      <c r="EY240" s="196"/>
      <c r="EZ240" s="196"/>
      <c r="FA240" s="196"/>
      <c r="FB240" s="196"/>
      <c r="FC240" s="196"/>
      <c r="FD240" s="196"/>
      <c r="FE240" s="196"/>
      <c r="FF240" s="196"/>
      <c r="FG240" s="196"/>
      <c r="FH240" s="196"/>
      <c r="FI240" s="196"/>
      <c r="FJ240" s="196"/>
      <c r="FK240" s="196"/>
      <c r="FL240" s="196"/>
      <c r="FM240" s="196"/>
      <c r="FN240" s="196"/>
      <c r="FO240" s="196"/>
      <c r="FP240" s="196"/>
      <c r="FQ240" s="196"/>
      <c r="FR240" s="196"/>
      <c r="FS240" s="196"/>
      <c r="FT240" s="196"/>
      <c r="FU240" s="196"/>
      <c r="FV240" s="196"/>
      <c r="FW240" s="196"/>
      <c r="FX240" s="196"/>
      <c r="FY240" s="196"/>
      <c r="FZ240" s="196"/>
      <c r="GA240" s="196"/>
      <c r="GB240" s="196"/>
      <c r="GC240" s="196"/>
    </row>
    <row r="241" spans="1:185" s="197" customFormat="1" ht="178.5" customHeight="1" x14ac:dyDescent="0.25">
      <c r="A241" s="429" t="s">
        <v>412</v>
      </c>
      <c r="B241" s="434"/>
      <c r="C241" s="397">
        <v>44383</v>
      </c>
      <c r="D241" s="400" t="s">
        <v>33</v>
      </c>
      <c r="E241" s="179" t="s">
        <v>427</v>
      </c>
      <c r="F241" s="179" t="s">
        <v>480</v>
      </c>
      <c r="G241" s="175" t="s">
        <v>55</v>
      </c>
      <c r="H241" s="395" t="s">
        <v>1119</v>
      </c>
      <c r="I241" s="179" t="s">
        <v>56</v>
      </c>
      <c r="J241" s="179"/>
      <c r="K241" s="179" t="s">
        <v>416</v>
      </c>
      <c r="L241" s="175" t="s">
        <v>39</v>
      </c>
      <c r="M241" s="179" t="s">
        <v>622</v>
      </c>
      <c r="N241" s="397">
        <v>44880</v>
      </c>
      <c r="O241" s="397">
        <v>45260</v>
      </c>
      <c r="P241" s="452">
        <f t="shared" ca="1" si="9"/>
        <v>152</v>
      </c>
      <c r="Q241" s="322" t="str">
        <f t="shared" ca="1" si="10"/>
        <v>VENCIDA</v>
      </c>
      <c r="R241" s="179" t="s">
        <v>623</v>
      </c>
      <c r="S241" s="179" t="s">
        <v>42</v>
      </c>
      <c r="T241" s="392">
        <v>12</v>
      </c>
      <c r="U241" s="180"/>
      <c r="V241" s="179"/>
      <c r="W241" s="175" t="s">
        <v>51</v>
      </c>
      <c r="X241" s="281"/>
      <c r="Y241" s="391"/>
      <c r="Z241" s="179"/>
      <c r="AA241" s="175" t="s">
        <v>44</v>
      </c>
      <c r="AB241" s="180"/>
      <c r="AC241" s="181" t="s">
        <v>1174</v>
      </c>
      <c r="AD241" s="453">
        <f t="shared" si="11"/>
        <v>236</v>
      </c>
      <c r="AE241" s="196"/>
      <c r="AF241" s="196"/>
      <c r="AG241" s="196"/>
      <c r="AH241" s="196"/>
      <c r="AI241" s="196"/>
      <c r="AJ241" s="196"/>
      <c r="AK241" s="196"/>
      <c r="AL241" s="196"/>
      <c r="AM241" s="196"/>
      <c r="AN241" s="196"/>
      <c r="AO241" s="196"/>
      <c r="AP241" s="196"/>
      <c r="AQ241" s="196"/>
      <c r="AR241" s="196"/>
      <c r="AS241" s="196"/>
      <c r="AT241" s="196"/>
      <c r="AU241" s="196"/>
      <c r="AV241" s="196"/>
      <c r="AW241" s="196"/>
      <c r="AX241" s="196"/>
      <c r="AY241" s="196"/>
      <c r="AZ241" s="196"/>
      <c r="BA241" s="196"/>
      <c r="BB241" s="196"/>
      <c r="BC241" s="196"/>
      <c r="BD241" s="196"/>
      <c r="BE241" s="196"/>
      <c r="BF241" s="196"/>
      <c r="BG241" s="196"/>
      <c r="BH241" s="196"/>
      <c r="BI241" s="196"/>
      <c r="BJ241" s="196"/>
      <c r="BK241" s="196"/>
      <c r="BL241" s="196"/>
      <c r="BM241" s="196"/>
      <c r="BN241" s="196"/>
      <c r="BO241" s="196"/>
      <c r="BP241" s="196"/>
      <c r="BQ241" s="196"/>
      <c r="BR241" s="196"/>
      <c r="BS241" s="196"/>
      <c r="BT241" s="196"/>
      <c r="BU241" s="196"/>
      <c r="BV241" s="196"/>
      <c r="BW241" s="196"/>
      <c r="BX241" s="196"/>
      <c r="BY241" s="196"/>
      <c r="BZ241" s="196"/>
      <c r="CA241" s="196"/>
      <c r="CB241" s="196"/>
      <c r="CC241" s="196"/>
      <c r="CD241" s="196"/>
      <c r="CE241" s="196"/>
      <c r="CF241" s="196"/>
      <c r="CG241" s="196"/>
      <c r="CH241" s="196"/>
      <c r="CI241" s="196"/>
      <c r="CJ241" s="196"/>
      <c r="CK241" s="196"/>
      <c r="CL241" s="196"/>
      <c r="CM241" s="196"/>
      <c r="CN241" s="196"/>
      <c r="CO241" s="196"/>
      <c r="CP241" s="196"/>
      <c r="CQ241" s="196"/>
      <c r="CR241" s="196"/>
      <c r="CS241" s="196"/>
      <c r="CT241" s="196"/>
      <c r="CU241" s="196"/>
      <c r="CV241" s="196"/>
      <c r="CW241" s="196"/>
      <c r="CX241" s="196"/>
      <c r="CY241" s="196"/>
      <c r="CZ241" s="196"/>
      <c r="DA241" s="196"/>
      <c r="DB241" s="196"/>
      <c r="DC241" s="196"/>
      <c r="DD241" s="196"/>
      <c r="DE241" s="196"/>
      <c r="DF241" s="196"/>
      <c r="DG241" s="196"/>
      <c r="DH241" s="196"/>
      <c r="DI241" s="196"/>
      <c r="DJ241" s="196"/>
      <c r="DK241" s="196"/>
      <c r="DL241" s="196"/>
      <c r="DM241" s="196"/>
      <c r="DN241" s="196"/>
      <c r="DO241" s="196"/>
      <c r="DP241" s="196"/>
      <c r="DQ241" s="196"/>
      <c r="DR241" s="196"/>
      <c r="DS241" s="196"/>
      <c r="DT241" s="196"/>
      <c r="DU241" s="196"/>
      <c r="DV241" s="196"/>
      <c r="DW241" s="196"/>
      <c r="DX241" s="196"/>
      <c r="DY241" s="196"/>
      <c r="DZ241" s="196"/>
      <c r="EA241" s="196"/>
      <c r="EB241" s="196"/>
      <c r="EC241" s="196"/>
      <c r="ED241" s="196"/>
      <c r="EE241" s="196"/>
      <c r="EF241" s="196"/>
      <c r="EG241" s="196"/>
      <c r="EH241" s="196"/>
      <c r="EI241" s="196"/>
      <c r="EJ241" s="196"/>
      <c r="EK241" s="196"/>
      <c r="EL241" s="196"/>
      <c r="EM241" s="196"/>
      <c r="EN241" s="196"/>
      <c r="EO241" s="196"/>
      <c r="EP241" s="196"/>
      <c r="EQ241" s="196"/>
      <c r="ER241" s="196"/>
      <c r="ES241" s="196"/>
      <c r="ET241" s="196"/>
      <c r="EU241" s="196"/>
      <c r="EV241" s="196"/>
      <c r="EW241" s="196"/>
      <c r="EX241" s="196"/>
      <c r="EY241" s="196"/>
      <c r="EZ241" s="196"/>
      <c r="FA241" s="196"/>
      <c r="FB241" s="196"/>
      <c r="FC241" s="196"/>
      <c r="FD241" s="196"/>
      <c r="FE241" s="196"/>
      <c r="FF241" s="196"/>
      <c r="FG241" s="196"/>
      <c r="FH241" s="196"/>
      <c r="FI241" s="196"/>
      <c r="FJ241" s="196"/>
      <c r="FK241" s="196"/>
      <c r="FL241" s="196"/>
      <c r="FM241" s="196"/>
      <c r="FN241" s="196"/>
      <c r="FO241" s="196"/>
      <c r="FP241" s="196"/>
      <c r="FQ241" s="196"/>
      <c r="FR241" s="196"/>
      <c r="FS241" s="196"/>
      <c r="FT241" s="196"/>
      <c r="FU241" s="196"/>
      <c r="FV241" s="196"/>
      <c r="FW241" s="196"/>
      <c r="FX241" s="196"/>
      <c r="FY241" s="196"/>
      <c r="FZ241" s="196"/>
      <c r="GA241" s="196"/>
      <c r="GB241" s="196"/>
      <c r="GC241" s="196"/>
    </row>
    <row r="242" spans="1:185" s="197" customFormat="1" ht="178.5" customHeight="1" x14ac:dyDescent="0.25">
      <c r="A242" s="429" t="s">
        <v>412</v>
      </c>
      <c r="B242" s="434"/>
      <c r="C242" s="397">
        <v>44383</v>
      </c>
      <c r="D242" s="400" t="s">
        <v>33</v>
      </c>
      <c r="E242" s="179" t="s">
        <v>427</v>
      </c>
      <c r="F242" s="179" t="s">
        <v>480</v>
      </c>
      <c r="G242" s="175" t="s">
        <v>55</v>
      </c>
      <c r="H242" s="395" t="s">
        <v>1119</v>
      </c>
      <c r="I242" s="179" t="s">
        <v>56</v>
      </c>
      <c r="J242" s="179"/>
      <c r="K242" s="179" t="s">
        <v>416</v>
      </c>
      <c r="L242" s="175" t="s">
        <v>39</v>
      </c>
      <c r="M242" s="179" t="s">
        <v>624</v>
      </c>
      <c r="N242" s="397">
        <v>44880</v>
      </c>
      <c r="O242" s="397">
        <v>45260</v>
      </c>
      <c r="P242" s="452">
        <f t="shared" ca="1" si="9"/>
        <v>152</v>
      </c>
      <c r="Q242" s="322" t="str">
        <f t="shared" ca="1" si="10"/>
        <v>VENCIDA</v>
      </c>
      <c r="R242" s="179" t="s">
        <v>329</v>
      </c>
      <c r="S242" s="179" t="s">
        <v>42</v>
      </c>
      <c r="T242" s="392">
        <v>6</v>
      </c>
      <c r="U242" s="180"/>
      <c r="V242" s="179"/>
      <c r="W242" s="175" t="s">
        <v>51</v>
      </c>
      <c r="X242" s="281"/>
      <c r="Y242" s="391"/>
      <c r="Z242" s="179"/>
      <c r="AA242" s="175" t="s">
        <v>44</v>
      </c>
      <c r="AB242" s="180"/>
      <c r="AC242" s="181" t="s">
        <v>1174</v>
      </c>
      <c r="AD242" s="453">
        <f t="shared" si="11"/>
        <v>237</v>
      </c>
      <c r="AE242" s="196"/>
      <c r="AF242" s="196"/>
      <c r="AG242" s="196"/>
      <c r="AH242" s="196"/>
      <c r="AI242" s="196"/>
      <c r="AJ242" s="196"/>
      <c r="AK242" s="196"/>
      <c r="AL242" s="196"/>
      <c r="AM242" s="196"/>
      <c r="AN242" s="196"/>
      <c r="AO242" s="196"/>
      <c r="AP242" s="196"/>
      <c r="AQ242" s="196"/>
      <c r="AR242" s="196"/>
      <c r="AS242" s="196"/>
      <c r="AT242" s="196"/>
      <c r="AU242" s="196"/>
      <c r="AV242" s="196"/>
      <c r="AW242" s="196"/>
      <c r="AX242" s="196"/>
      <c r="AY242" s="196"/>
      <c r="AZ242" s="196"/>
      <c r="BA242" s="196"/>
      <c r="BB242" s="196"/>
      <c r="BC242" s="196"/>
      <c r="BD242" s="196"/>
      <c r="BE242" s="196"/>
      <c r="BF242" s="196"/>
      <c r="BG242" s="196"/>
      <c r="BH242" s="196"/>
      <c r="BI242" s="196"/>
      <c r="BJ242" s="196"/>
      <c r="BK242" s="196"/>
      <c r="BL242" s="196"/>
      <c r="BM242" s="196"/>
      <c r="BN242" s="196"/>
      <c r="BO242" s="196"/>
      <c r="BP242" s="196"/>
      <c r="BQ242" s="196"/>
      <c r="BR242" s="196"/>
      <c r="BS242" s="196"/>
      <c r="BT242" s="196"/>
      <c r="BU242" s="196"/>
      <c r="BV242" s="196"/>
      <c r="BW242" s="196"/>
      <c r="BX242" s="196"/>
      <c r="BY242" s="196"/>
      <c r="BZ242" s="196"/>
      <c r="CA242" s="196"/>
      <c r="CB242" s="196"/>
      <c r="CC242" s="196"/>
      <c r="CD242" s="196"/>
      <c r="CE242" s="196"/>
      <c r="CF242" s="196"/>
      <c r="CG242" s="196"/>
      <c r="CH242" s="196"/>
      <c r="CI242" s="196"/>
      <c r="CJ242" s="196"/>
      <c r="CK242" s="196"/>
      <c r="CL242" s="196"/>
      <c r="CM242" s="196"/>
      <c r="CN242" s="196"/>
      <c r="CO242" s="196"/>
      <c r="CP242" s="196"/>
      <c r="CQ242" s="196"/>
      <c r="CR242" s="196"/>
      <c r="CS242" s="196"/>
      <c r="CT242" s="196"/>
      <c r="CU242" s="196"/>
      <c r="CV242" s="196"/>
      <c r="CW242" s="196"/>
      <c r="CX242" s="196"/>
      <c r="CY242" s="196"/>
      <c r="CZ242" s="196"/>
      <c r="DA242" s="196"/>
      <c r="DB242" s="196"/>
      <c r="DC242" s="196"/>
      <c r="DD242" s="196"/>
      <c r="DE242" s="196"/>
      <c r="DF242" s="196"/>
      <c r="DG242" s="196"/>
      <c r="DH242" s="196"/>
      <c r="DI242" s="196"/>
      <c r="DJ242" s="196"/>
      <c r="DK242" s="196"/>
      <c r="DL242" s="196"/>
      <c r="DM242" s="196"/>
      <c r="DN242" s="196"/>
      <c r="DO242" s="196"/>
      <c r="DP242" s="196"/>
      <c r="DQ242" s="196"/>
      <c r="DR242" s="196"/>
      <c r="DS242" s="196"/>
      <c r="DT242" s="196"/>
      <c r="DU242" s="196"/>
      <c r="DV242" s="196"/>
      <c r="DW242" s="196"/>
      <c r="DX242" s="196"/>
      <c r="DY242" s="196"/>
      <c r="DZ242" s="196"/>
      <c r="EA242" s="196"/>
      <c r="EB242" s="196"/>
      <c r="EC242" s="196"/>
      <c r="ED242" s="196"/>
      <c r="EE242" s="196"/>
      <c r="EF242" s="196"/>
      <c r="EG242" s="196"/>
      <c r="EH242" s="196"/>
      <c r="EI242" s="196"/>
      <c r="EJ242" s="196"/>
      <c r="EK242" s="196"/>
      <c r="EL242" s="196"/>
      <c r="EM242" s="196"/>
      <c r="EN242" s="196"/>
      <c r="EO242" s="196"/>
      <c r="EP242" s="196"/>
      <c r="EQ242" s="196"/>
      <c r="ER242" s="196"/>
      <c r="ES242" s="196"/>
      <c r="ET242" s="196"/>
      <c r="EU242" s="196"/>
      <c r="EV242" s="196"/>
      <c r="EW242" s="196"/>
      <c r="EX242" s="196"/>
      <c r="EY242" s="196"/>
      <c r="EZ242" s="196"/>
      <c r="FA242" s="196"/>
      <c r="FB242" s="196"/>
      <c r="FC242" s="196"/>
      <c r="FD242" s="196"/>
      <c r="FE242" s="196"/>
      <c r="FF242" s="196"/>
      <c r="FG242" s="196"/>
      <c r="FH242" s="196"/>
      <c r="FI242" s="196"/>
      <c r="FJ242" s="196"/>
      <c r="FK242" s="196"/>
      <c r="FL242" s="196"/>
      <c r="FM242" s="196"/>
      <c r="FN242" s="196"/>
      <c r="FO242" s="196"/>
      <c r="FP242" s="196"/>
      <c r="FQ242" s="196"/>
      <c r="FR242" s="196"/>
      <c r="FS242" s="196"/>
      <c r="FT242" s="196"/>
      <c r="FU242" s="196"/>
      <c r="FV242" s="196"/>
      <c r="FW242" s="196"/>
      <c r="FX242" s="196"/>
      <c r="FY242" s="196"/>
      <c r="FZ242" s="196"/>
      <c r="GA242" s="196"/>
      <c r="GB242" s="196"/>
      <c r="GC242" s="196"/>
    </row>
    <row r="243" spans="1:185" s="197" customFormat="1" ht="178.5" customHeight="1" x14ac:dyDescent="0.25">
      <c r="A243" s="429" t="s">
        <v>412</v>
      </c>
      <c r="B243" s="434"/>
      <c r="C243" s="397">
        <v>44383</v>
      </c>
      <c r="D243" s="400" t="s">
        <v>33</v>
      </c>
      <c r="E243" s="179" t="s">
        <v>427</v>
      </c>
      <c r="F243" s="179" t="s">
        <v>480</v>
      </c>
      <c r="G243" s="175" t="s">
        <v>55</v>
      </c>
      <c r="H243" s="395" t="s">
        <v>1119</v>
      </c>
      <c r="I243" s="179" t="s">
        <v>56</v>
      </c>
      <c r="J243" s="179"/>
      <c r="K243" s="179" t="s">
        <v>416</v>
      </c>
      <c r="L243" s="175" t="s">
        <v>39</v>
      </c>
      <c r="M243" s="179" t="s">
        <v>625</v>
      </c>
      <c r="N243" s="397">
        <v>44880</v>
      </c>
      <c r="O243" s="397">
        <v>45107</v>
      </c>
      <c r="P243" s="452">
        <f t="shared" ca="1" si="9"/>
        <v>305</v>
      </c>
      <c r="Q243" s="322" t="str">
        <f t="shared" ca="1" si="10"/>
        <v>VENCIDA</v>
      </c>
      <c r="R243" s="179" t="s">
        <v>329</v>
      </c>
      <c r="S243" s="179" t="s">
        <v>42</v>
      </c>
      <c r="T243" s="392">
        <v>2</v>
      </c>
      <c r="U243" s="180"/>
      <c r="V243" s="179"/>
      <c r="W243" s="175" t="s">
        <v>51</v>
      </c>
      <c r="X243" s="281"/>
      <c r="Y243" s="391"/>
      <c r="Z243" s="179"/>
      <c r="AA243" s="175" t="s">
        <v>44</v>
      </c>
      <c r="AB243" s="180"/>
      <c r="AC243" s="181" t="s">
        <v>1426</v>
      </c>
      <c r="AD243" s="453">
        <f t="shared" si="11"/>
        <v>238</v>
      </c>
      <c r="AE243" s="196"/>
      <c r="AF243" s="196"/>
      <c r="AG243" s="196"/>
      <c r="AH243" s="196"/>
      <c r="AI243" s="196"/>
      <c r="AJ243" s="196"/>
      <c r="AK243" s="196"/>
      <c r="AL243" s="196"/>
      <c r="AM243" s="196"/>
      <c r="AN243" s="196"/>
      <c r="AO243" s="196"/>
      <c r="AP243" s="196"/>
      <c r="AQ243" s="196"/>
      <c r="AR243" s="196"/>
      <c r="AS243" s="196"/>
      <c r="AT243" s="196"/>
      <c r="AU243" s="196"/>
      <c r="AV243" s="196"/>
      <c r="AW243" s="196"/>
      <c r="AX243" s="196"/>
      <c r="AY243" s="196"/>
      <c r="AZ243" s="196"/>
      <c r="BA243" s="196"/>
      <c r="BB243" s="196"/>
      <c r="BC243" s="196"/>
      <c r="BD243" s="196"/>
      <c r="BE243" s="196"/>
      <c r="BF243" s="196"/>
      <c r="BG243" s="196"/>
      <c r="BH243" s="196"/>
      <c r="BI243" s="196"/>
      <c r="BJ243" s="196"/>
      <c r="BK243" s="196"/>
      <c r="BL243" s="196"/>
      <c r="BM243" s="196"/>
      <c r="BN243" s="196"/>
      <c r="BO243" s="196"/>
      <c r="BP243" s="196"/>
      <c r="BQ243" s="196"/>
      <c r="BR243" s="196"/>
      <c r="BS243" s="196"/>
      <c r="BT243" s="196"/>
      <c r="BU243" s="196"/>
      <c r="BV243" s="196"/>
      <c r="BW243" s="196"/>
      <c r="BX243" s="196"/>
      <c r="BY243" s="196"/>
      <c r="BZ243" s="196"/>
      <c r="CA243" s="196"/>
      <c r="CB243" s="196"/>
      <c r="CC243" s="196"/>
      <c r="CD243" s="196"/>
      <c r="CE243" s="196"/>
      <c r="CF243" s="196"/>
      <c r="CG243" s="196"/>
      <c r="CH243" s="196"/>
      <c r="CI243" s="196"/>
      <c r="CJ243" s="196"/>
      <c r="CK243" s="196"/>
      <c r="CL243" s="196"/>
      <c r="CM243" s="196"/>
      <c r="CN243" s="196"/>
      <c r="CO243" s="196"/>
      <c r="CP243" s="196"/>
      <c r="CQ243" s="196"/>
      <c r="CR243" s="196"/>
      <c r="CS243" s="196"/>
      <c r="CT243" s="196"/>
      <c r="CU243" s="196"/>
      <c r="CV243" s="196"/>
      <c r="CW243" s="196"/>
      <c r="CX243" s="196"/>
      <c r="CY243" s="196"/>
      <c r="CZ243" s="196"/>
      <c r="DA243" s="196"/>
      <c r="DB243" s="196"/>
      <c r="DC243" s="196"/>
      <c r="DD243" s="196"/>
      <c r="DE243" s="196"/>
      <c r="DF243" s="196"/>
      <c r="DG243" s="196"/>
      <c r="DH243" s="196"/>
      <c r="DI243" s="196"/>
      <c r="DJ243" s="196"/>
      <c r="DK243" s="196"/>
      <c r="DL243" s="196"/>
      <c r="DM243" s="196"/>
      <c r="DN243" s="196"/>
      <c r="DO243" s="196"/>
      <c r="DP243" s="196"/>
      <c r="DQ243" s="196"/>
      <c r="DR243" s="196"/>
      <c r="DS243" s="196"/>
      <c r="DT243" s="196"/>
      <c r="DU243" s="196"/>
      <c r="DV243" s="196"/>
      <c r="DW243" s="196"/>
      <c r="DX243" s="196"/>
      <c r="DY243" s="196"/>
      <c r="DZ243" s="196"/>
      <c r="EA243" s="196"/>
      <c r="EB243" s="196"/>
      <c r="EC243" s="196"/>
      <c r="ED243" s="196"/>
      <c r="EE243" s="196"/>
      <c r="EF243" s="196"/>
      <c r="EG243" s="196"/>
      <c r="EH243" s="196"/>
      <c r="EI243" s="196"/>
      <c r="EJ243" s="196"/>
      <c r="EK243" s="196"/>
      <c r="EL243" s="196"/>
      <c r="EM243" s="196"/>
      <c r="EN243" s="196"/>
      <c r="EO243" s="196"/>
      <c r="EP243" s="196"/>
      <c r="EQ243" s="196"/>
      <c r="ER243" s="196"/>
      <c r="ES243" s="196"/>
      <c r="ET243" s="196"/>
      <c r="EU243" s="196"/>
      <c r="EV243" s="196"/>
      <c r="EW243" s="196"/>
      <c r="EX243" s="196"/>
      <c r="EY243" s="196"/>
      <c r="EZ243" s="196"/>
      <c r="FA243" s="196"/>
      <c r="FB243" s="196"/>
      <c r="FC243" s="196"/>
      <c r="FD243" s="196"/>
      <c r="FE243" s="196"/>
      <c r="FF243" s="196"/>
      <c r="FG243" s="196"/>
      <c r="FH243" s="196"/>
      <c r="FI243" s="196"/>
      <c r="FJ243" s="196"/>
      <c r="FK243" s="196"/>
      <c r="FL243" s="196"/>
      <c r="FM243" s="196"/>
      <c r="FN243" s="196"/>
      <c r="FO243" s="196"/>
      <c r="FP243" s="196"/>
      <c r="FQ243" s="196"/>
      <c r="FR243" s="196"/>
      <c r="FS243" s="196"/>
      <c r="FT243" s="196"/>
      <c r="FU243" s="196"/>
      <c r="FV243" s="196"/>
      <c r="FW243" s="196"/>
      <c r="FX243" s="196"/>
      <c r="FY243" s="196"/>
      <c r="FZ243" s="196"/>
      <c r="GA243" s="196"/>
      <c r="GB243" s="196"/>
      <c r="GC243" s="196"/>
    </row>
    <row r="244" spans="1:185" s="197" customFormat="1" ht="178.5" customHeight="1" x14ac:dyDescent="0.25">
      <c r="A244" s="429" t="s">
        <v>412</v>
      </c>
      <c r="B244" s="434">
        <v>1001</v>
      </c>
      <c r="C244" s="397">
        <v>44383</v>
      </c>
      <c r="D244" s="400" t="s">
        <v>33</v>
      </c>
      <c r="E244" s="179" t="s">
        <v>626</v>
      </c>
      <c r="F244" s="179" t="s">
        <v>627</v>
      </c>
      <c r="G244" s="175" t="s">
        <v>55</v>
      </c>
      <c r="H244" s="395" t="s">
        <v>1119</v>
      </c>
      <c r="I244" s="179" t="s">
        <v>56</v>
      </c>
      <c r="J244" s="179"/>
      <c r="K244" s="179" t="s">
        <v>416</v>
      </c>
      <c r="L244" s="175" t="s">
        <v>39</v>
      </c>
      <c r="M244" s="179" t="s">
        <v>621</v>
      </c>
      <c r="N244" s="397">
        <v>44880</v>
      </c>
      <c r="O244" s="397">
        <v>45107</v>
      </c>
      <c r="P244" s="452">
        <f t="shared" ca="1" si="9"/>
        <v>305</v>
      </c>
      <c r="Q244" s="322" t="str">
        <f t="shared" ca="1" si="10"/>
        <v>VENCIDA</v>
      </c>
      <c r="R244" s="179" t="s">
        <v>329</v>
      </c>
      <c r="S244" s="179" t="s">
        <v>42</v>
      </c>
      <c r="T244" s="392">
        <v>2</v>
      </c>
      <c r="U244" s="180"/>
      <c r="V244" s="179"/>
      <c r="W244" s="175" t="s">
        <v>51</v>
      </c>
      <c r="X244" s="281"/>
      <c r="Y244" s="391"/>
      <c r="Z244" s="179"/>
      <c r="AA244" s="175" t="s">
        <v>44</v>
      </c>
      <c r="AB244" s="180"/>
      <c r="AC244" s="181" t="s">
        <v>1426</v>
      </c>
      <c r="AD244" s="453">
        <f t="shared" si="11"/>
        <v>239</v>
      </c>
      <c r="AE244" s="196"/>
      <c r="AF244" s="196"/>
      <c r="AG244" s="196"/>
      <c r="AH244" s="196"/>
      <c r="AI244" s="196"/>
      <c r="AJ244" s="196"/>
      <c r="AK244" s="196"/>
      <c r="AL244" s="196"/>
      <c r="AM244" s="196"/>
      <c r="AN244" s="196"/>
      <c r="AO244" s="196"/>
      <c r="AP244" s="196"/>
      <c r="AQ244" s="196"/>
      <c r="AR244" s="196"/>
      <c r="AS244" s="196"/>
      <c r="AT244" s="196"/>
      <c r="AU244" s="196"/>
      <c r="AV244" s="196"/>
      <c r="AW244" s="196"/>
      <c r="AX244" s="196"/>
      <c r="AY244" s="196"/>
      <c r="AZ244" s="196"/>
      <c r="BA244" s="196"/>
      <c r="BB244" s="196"/>
      <c r="BC244" s="196"/>
      <c r="BD244" s="196"/>
      <c r="BE244" s="196"/>
      <c r="BF244" s="196"/>
      <c r="BG244" s="196"/>
      <c r="BH244" s="196"/>
      <c r="BI244" s="196"/>
      <c r="BJ244" s="196"/>
      <c r="BK244" s="196"/>
      <c r="BL244" s="196"/>
      <c r="BM244" s="196"/>
      <c r="BN244" s="196"/>
      <c r="BO244" s="196"/>
      <c r="BP244" s="196"/>
      <c r="BQ244" s="196"/>
      <c r="BR244" s="196"/>
      <c r="BS244" s="196"/>
      <c r="BT244" s="196"/>
      <c r="BU244" s="196"/>
      <c r="BV244" s="196"/>
      <c r="BW244" s="196"/>
      <c r="BX244" s="196"/>
      <c r="BY244" s="196"/>
      <c r="BZ244" s="196"/>
      <c r="CA244" s="196"/>
      <c r="CB244" s="196"/>
      <c r="CC244" s="196"/>
      <c r="CD244" s="196"/>
      <c r="CE244" s="196"/>
      <c r="CF244" s="196"/>
      <c r="CG244" s="196"/>
      <c r="CH244" s="196"/>
      <c r="CI244" s="196"/>
      <c r="CJ244" s="196"/>
      <c r="CK244" s="196"/>
      <c r="CL244" s="196"/>
      <c r="CM244" s="196"/>
      <c r="CN244" s="196"/>
      <c r="CO244" s="196"/>
      <c r="CP244" s="196"/>
      <c r="CQ244" s="196"/>
      <c r="CR244" s="196"/>
      <c r="CS244" s="196"/>
      <c r="CT244" s="196"/>
      <c r="CU244" s="196"/>
      <c r="CV244" s="196"/>
      <c r="CW244" s="196"/>
      <c r="CX244" s="196"/>
      <c r="CY244" s="196"/>
      <c r="CZ244" s="196"/>
      <c r="DA244" s="196"/>
      <c r="DB244" s="196"/>
      <c r="DC244" s="196"/>
      <c r="DD244" s="196"/>
      <c r="DE244" s="196"/>
      <c r="DF244" s="196"/>
      <c r="DG244" s="196"/>
      <c r="DH244" s="196"/>
      <c r="DI244" s="196"/>
      <c r="DJ244" s="196"/>
      <c r="DK244" s="196"/>
      <c r="DL244" s="196"/>
      <c r="DM244" s="196"/>
      <c r="DN244" s="196"/>
      <c r="DO244" s="196"/>
      <c r="DP244" s="196"/>
      <c r="DQ244" s="196"/>
      <c r="DR244" s="196"/>
      <c r="DS244" s="196"/>
      <c r="DT244" s="196"/>
      <c r="DU244" s="196"/>
      <c r="DV244" s="196"/>
      <c r="DW244" s="196"/>
      <c r="DX244" s="196"/>
      <c r="DY244" s="196"/>
      <c r="DZ244" s="196"/>
      <c r="EA244" s="196"/>
      <c r="EB244" s="196"/>
      <c r="EC244" s="196"/>
      <c r="ED244" s="196"/>
      <c r="EE244" s="196"/>
      <c r="EF244" s="196"/>
      <c r="EG244" s="196"/>
      <c r="EH244" s="196"/>
      <c r="EI244" s="196"/>
      <c r="EJ244" s="196"/>
      <c r="EK244" s="196"/>
      <c r="EL244" s="196"/>
      <c r="EM244" s="196"/>
      <c r="EN244" s="196"/>
      <c r="EO244" s="196"/>
      <c r="EP244" s="196"/>
      <c r="EQ244" s="196"/>
      <c r="ER244" s="196"/>
      <c r="ES244" s="196"/>
      <c r="ET244" s="196"/>
      <c r="EU244" s="196"/>
      <c r="EV244" s="196"/>
      <c r="EW244" s="196"/>
      <c r="EX244" s="196"/>
      <c r="EY244" s="196"/>
      <c r="EZ244" s="196"/>
      <c r="FA244" s="196"/>
      <c r="FB244" s="196"/>
      <c r="FC244" s="196"/>
      <c r="FD244" s="196"/>
      <c r="FE244" s="196"/>
      <c r="FF244" s="196"/>
      <c r="FG244" s="196"/>
      <c r="FH244" s="196"/>
      <c r="FI244" s="196"/>
      <c r="FJ244" s="196"/>
      <c r="FK244" s="196"/>
      <c r="FL244" s="196"/>
      <c r="FM244" s="196"/>
      <c r="FN244" s="196"/>
      <c r="FO244" s="196"/>
      <c r="FP244" s="196"/>
      <c r="FQ244" s="196"/>
      <c r="FR244" s="196"/>
      <c r="FS244" s="196"/>
      <c r="FT244" s="196"/>
      <c r="FU244" s="196"/>
      <c r="FV244" s="196"/>
      <c r="FW244" s="196"/>
      <c r="FX244" s="196"/>
      <c r="FY244" s="196"/>
      <c r="FZ244" s="196"/>
      <c r="GA244" s="196"/>
      <c r="GB244" s="196"/>
      <c r="GC244" s="196"/>
    </row>
    <row r="245" spans="1:185" s="197" customFormat="1" ht="178.5" customHeight="1" x14ac:dyDescent="0.25">
      <c r="A245" s="429" t="s">
        <v>412</v>
      </c>
      <c r="B245" s="434"/>
      <c r="C245" s="397">
        <v>44383</v>
      </c>
      <c r="D245" s="400" t="s">
        <v>33</v>
      </c>
      <c r="E245" s="179" t="s">
        <v>626</v>
      </c>
      <c r="F245" s="179" t="s">
        <v>627</v>
      </c>
      <c r="G245" s="175" t="s">
        <v>55</v>
      </c>
      <c r="H245" s="395" t="s">
        <v>1119</v>
      </c>
      <c r="I245" s="179" t="s">
        <v>56</v>
      </c>
      <c r="J245" s="179"/>
      <c r="K245" s="179" t="s">
        <v>416</v>
      </c>
      <c r="L245" s="175" t="s">
        <v>39</v>
      </c>
      <c r="M245" s="179" t="s">
        <v>628</v>
      </c>
      <c r="N245" s="397">
        <v>44880</v>
      </c>
      <c r="O245" s="397">
        <v>45107</v>
      </c>
      <c r="P245" s="452">
        <f t="shared" ca="1" si="9"/>
        <v>305</v>
      </c>
      <c r="Q245" s="322" t="str">
        <f t="shared" ca="1" si="10"/>
        <v>VENCIDA</v>
      </c>
      <c r="R245" s="179" t="s">
        <v>620</v>
      </c>
      <c r="S245" s="179" t="s">
        <v>74</v>
      </c>
      <c r="T245" s="392">
        <v>100</v>
      </c>
      <c r="U245" s="180"/>
      <c r="V245" s="179"/>
      <c r="W245" s="175" t="s">
        <v>51</v>
      </c>
      <c r="X245" s="281"/>
      <c r="Y245" s="391"/>
      <c r="Z245" s="179"/>
      <c r="AA245" s="175" t="s">
        <v>44</v>
      </c>
      <c r="AB245" s="180"/>
      <c r="AC245" s="181" t="s">
        <v>1454</v>
      </c>
      <c r="AD245" s="453">
        <f t="shared" si="11"/>
        <v>240</v>
      </c>
      <c r="AE245" s="196"/>
      <c r="AF245" s="196"/>
      <c r="AG245" s="196"/>
      <c r="AH245" s="196"/>
      <c r="AI245" s="196"/>
      <c r="AJ245" s="196"/>
      <c r="AK245" s="196"/>
      <c r="AL245" s="196"/>
      <c r="AM245" s="196"/>
      <c r="AN245" s="196"/>
      <c r="AO245" s="196"/>
      <c r="AP245" s="196"/>
      <c r="AQ245" s="196"/>
      <c r="AR245" s="196"/>
      <c r="AS245" s="196"/>
      <c r="AT245" s="196"/>
      <c r="AU245" s="196"/>
      <c r="AV245" s="196"/>
      <c r="AW245" s="196"/>
      <c r="AX245" s="196"/>
      <c r="AY245" s="196"/>
      <c r="AZ245" s="196"/>
      <c r="BA245" s="196"/>
      <c r="BB245" s="196"/>
      <c r="BC245" s="196"/>
      <c r="BD245" s="196"/>
      <c r="BE245" s="196"/>
      <c r="BF245" s="196"/>
      <c r="BG245" s="196"/>
      <c r="BH245" s="196"/>
      <c r="BI245" s="196"/>
      <c r="BJ245" s="196"/>
      <c r="BK245" s="196"/>
      <c r="BL245" s="196"/>
      <c r="BM245" s="196"/>
      <c r="BN245" s="196"/>
      <c r="BO245" s="196"/>
      <c r="BP245" s="196"/>
      <c r="BQ245" s="196"/>
      <c r="BR245" s="196"/>
      <c r="BS245" s="196"/>
      <c r="BT245" s="196"/>
      <c r="BU245" s="196"/>
      <c r="BV245" s="196"/>
      <c r="BW245" s="196"/>
      <c r="BX245" s="196"/>
      <c r="BY245" s="196"/>
      <c r="BZ245" s="196"/>
      <c r="CA245" s="196"/>
      <c r="CB245" s="196"/>
      <c r="CC245" s="196"/>
      <c r="CD245" s="196"/>
      <c r="CE245" s="196"/>
      <c r="CF245" s="196"/>
      <c r="CG245" s="196"/>
      <c r="CH245" s="196"/>
      <c r="CI245" s="196"/>
      <c r="CJ245" s="196"/>
      <c r="CK245" s="196"/>
      <c r="CL245" s="196"/>
      <c r="CM245" s="196"/>
      <c r="CN245" s="196"/>
      <c r="CO245" s="196"/>
      <c r="CP245" s="196"/>
      <c r="CQ245" s="196"/>
      <c r="CR245" s="196"/>
      <c r="CS245" s="196"/>
      <c r="CT245" s="196"/>
      <c r="CU245" s="196"/>
      <c r="CV245" s="196"/>
      <c r="CW245" s="196"/>
      <c r="CX245" s="196"/>
      <c r="CY245" s="196"/>
      <c r="CZ245" s="196"/>
      <c r="DA245" s="196"/>
      <c r="DB245" s="196"/>
      <c r="DC245" s="196"/>
      <c r="DD245" s="196"/>
      <c r="DE245" s="196"/>
      <c r="DF245" s="196"/>
      <c r="DG245" s="196"/>
      <c r="DH245" s="196"/>
      <c r="DI245" s="196"/>
      <c r="DJ245" s="196"/>
      <c r="DK245" s="196"/>
      <c r="DL245" s="196"/>
      <c r="DM245" s="196"/>
      <c r="DN245" s="196"/>
      <c r="DO245" s="196"/>
      <c r="DP245" s="196"/>
      <c r="DQ245" s="196"/>
      <c r="DR245" s="196"/>
      <c r="DS245" s="196"/>
      <c r="DT245" s="196"/>
      <c r="DU245" s="196"/>
      <c r="DV245" s="196"/>
      <c r="DW245" s="196"/>
      <c r="DX245" s="196"/>
      <c r="DY245" s="196"/>
      <c r="DZ245" s="196"/>
      <c r="EA245" s="196"/>
      <c r="EB245" s="196"/>
      <c r="EC245" s="196"/>
      <c r="ED245" s="196"/>
      <c r="EE245" s="196"/>
      <c r="EF245" s="196"/>
      <c r="EG245" s="196"/>
      <c r="EH245" s="196"/>
      <c r="EI245" s="196"/>
      <c r="EJ245" s="196"/>
      <c r="EK245" s="196"/>
      <c r="EL245" s="196"/>
      <c r="EM245" s="196"/>
      <c r="EN245" s="196"/>
      <c r="EO245" s="196"/>
      <c r="EP245" s="196"/>
      <c r="EQ245" s="196"/>
      <c r="ER245" s="196"/>
      <c r="ES245" s="196"/>
      <c r="ET245" s="196"/>
      <c r="EU245" s="196"/>
      <c r="EV245" s="196"/>
      <c r="EW245" s="196"/>
      <c r="EX245" s="196"/>
      <c r="EY245" s="196"/>
      <c r="EZ245" s="196"/>
      <c r="FA245" s="196"/>
      <c r="FB245" s="196"/>
      <c r="FC245" s="196"/>
      <c r="FD245" s="196"/>
      <c r="FE245" s="196"/>
      <c r="FF245" s="196"/>
      <c r="FG245" s="196"/>
      <c r="FH245" s="196"/>
      <c r="FI245" s="196"/>
      <c r="FJ245" s="196"/>
      <c r="FK245" s="196"/>
      <c r="FL245" s="196"/>
      <c r="FM245" s="196"/>
      <c r="FN245" s="196"/>
      <c r="FO245" s="196"/>
      <c r="FP245" s="196"/>
      <c r="FQ245" s="196"/>
      <c r="FR245" s="196"/>
      <c r="FS245" s="196"/>
      <c r="FT245" s="196"/>
      <c r="FU245" s="196"/>
      <c r="FV245" s="196"/>
      <c r="FW245" s="196"/>
      <c r="FX245" s="196"/>
      <c r="FY245" s="196"/>
      <c r="FZ245" s="196"/>
      <c r="GA245" s="196"/>
      <c r="GB245" s="196"/>
      <c r="GC245" s="196"/>
    </row>
    <row r="246" spans="1:185" s="197" customFormat="1" ht="178.5" customHeight="1" x14ac:dyDescent="0.25">
      <c r="A246" s="429" t="s">
        <v>412</v>
      </c>
      <c r="B246" s="434">
        <v>1002</v>
      </c>
      <c r="C246" s="397">
        <v>44383</v>
      </c>
      <c r="D246" s="400" t="s">
        <v>33</v>
      </c>
      <c r="E246" s="179" t="s">
        <v>629</v>
      </c>
      <c r="F246" s="179" t="s">
        <v>630</v>
      </c>
      <c r="G246" s="175" t="s">
        <v>55</v>
      </c>
      <c r="H246" s="395" t="s">
        <v>1119</v>
      </c>
      <c r="I246" s="179" t="s">
        <v>56</v>
      </c>
      <c r="J246" s="179"/>
      <c r="K246" s="179" t="s">
        <v>416</v>
      </c>
      <c r="L246" s="175" t="s">
        <v>39</v>
      </c>
      <c r="M246" s="179" t="s">
        <v>621</v>
      </c>
      <c r="N246" s="397">
        <v>44880</v>
      </c>
      <c r="O246" s="397">
        <v>45107</v>
      </c>
      <c r="P246" s="452">
        <f t="shared" ca="1" si="9"/>
        <v>305</v>
      </c>
      <c r="Q246" s="322" t="str">
        <f t="shared" ca="1" si="10"/>
        <v>VENCIDA</v>
      </c>
      <c r="R246" s="179" t="s">
        <v>329</v>
      </c>
      <c r="S246" s="179" t="s">
        <v>42</v>
      </c>
      <c r="T246" s="392">
        <v>2</v>
      </c>
      <c r="U246" s="180"/>
      <c r="V246" s="179"/>
      <c r="W246" s="175" t="s">
        <v>51</v>
      </c>
      <c r="X246" s="281"/>
      <c r="Y246" s="391"/>
      <c r="Z246" s="179"/>
      <c r="AA246" s="175" t="s">
        <v>44</v>
      </c>
      <c r="AB246" s="180"/>
      <c r="AC246" s="181" t="s">
        <v>1426</v>
      </c>
      <c r="AD246" s="453">
        <f t="shared" si="11"/>
        <v>241</v>
      </c>
      <c r="AE246" s="196"/>
      <c r="AF246" s="196"/>
      <c r="AG246" s="196"/>
      <c r="AH246" s="196"/>
      <c r="AI246" s="196"/>
      <c r="AJ246" s="196"/>
      <c r="AK246" s="196"/>
      <c r="AL246" s="196"/>
      <c r="AM246" s="196"/>
      <c r="AN246" s="196"/>
      <c r="AO246" s="196"/>
      <c r="AP246" s="196"/>
      <c r="AQ246" s="196"/>
      <c r="AR246" s="196"/>
      <c r="AS246" s="196"/>
      <c r="AT246" s="196"/>
      <c r="AU246" s="196"/>
      <c r="AV246" s="196"/>
      <c r="AW246" s="196"/>
      <c r="AX246" s="196"/>
      <c r="AY246" s="196"/>
      <c r="AZ246" s="196"/>
      <c r="BA246" s="196"/>
      <c r="BB246" s="196"/>
      <c r="BC246" s="196"/>
      <c r="BD246" s="196"/>
      <c r="BE246" s="196"/>
      <c r="BF246" s="196"/>
      <c r="BG246" s="196"/>
      <c r="BH246" s="196"/>
      <c r="BI246" s="196"/>
      <c r="BJ246" s="196"/>
      <c r="BK246" s="196"/>
      <c r="BL246" s="196"/>
      <c r="BM246" s="196"/>
      <c r="BN246" s="196"/>
      <c r="BO246" s="196"/>
      <c r="BP246" s="196"/>
      <c r="BQ246" s="196"/>
      <c r="BR246" s="196"/>
      <c r="BS246" s="196"/>
      <c r="BT246" s="196"/>
      <c r="BU246" s="196"/>
      <c r="BV246" s="196"/>
      <c r="BW246" s="196"/>
      <c r="BX246" s="196"/>
      <c r="BY246" s="196"/>
      <c r="BZ246" s="196"/>
      <c r="CA246" s="196"/>
      <c r="CB246" s="196"/>
      <c r="CC246" s="196"/>
      <c r="CD246" s="196"/>
      <c r="CE246" s="196"/>
      <c r="CF246" s="196"/>
      <c r="CG246" s="196"/>
      <c r="CH246" s="196"/>
      <c r="CI246" s="196"/>
      <c r="CJ246" s="196"/>
      <c r="CK246" s="196"/>
      <c r="CL246" s="196"/>
      <c r="CM246" s="196"/>
      <c r="CN246" s="196"/>
      <c r="CO246" s="196"/>
      <c r="CP246" s="196"/>
      <c r="CQ246" s="196"/>
      <c r="CR246" s="196"/>
      <c r="CS246" s="196"/>
      <c r="CT246" s="196"/>
      <c r="CU246" s="196"/>
      <c r="CV246" s="196"/>
      <c r="CW246" s="196"/>
      <c r="CX246" s="196"/>
      <c r="CY246" s="196"/>
      <c r="CZ246" s="196"/>
      <c r="DA246" s="196"/>
      <c r="DB246" s="196"/>
      <c r="DC246" s="196"/>
      <c r="DD246" s="196"/>
      <c r="DE246" s="196"/>
      <c r="DF246" s="196"/>
      <c r="DG246" s="196"/>
      <c r="DH246" s="196"/>
      <c r="DI246" s="196"/>
      <c r="DJ246" s="196"/>
      <c r="DK246" s="196"/>
      <c r="DL246" s="196"/>
      <c r="DM246" s="196"/>
      <c r="DN246" s="196"/>
      <c r="DO246" s="196"/>
      <c r="DP246" s="196"/>
      <c r="DQ246" s="196"/>
      <c r="DR246" s="196"/>
      <c r="DS246" s="196"/>
      <c r="DT246" s="196"/>
      <c r="DU246" s="196"/>
      <c r="DV246" s="196"/>
      <c r="DW246" s="196"/>
      <c r="DX246" s="196"/>
      <c r="DY246" s="196"/>
      <c r="DZ246" s="196"/>
      <c r="EA246" s="196"/>
      <c r="EB246" s="196"/>
      <c r="EC246" s="196"/>
      <c r="ED246" s="196"/>
      <c r="EE246" s="196"/>
      <c r="EF246" s="196"/>
      <c r="EG246" s="196"/>
      <c r="EH246" s="196"/>
      <c r="EI246" s="196"/>
      <c r="EJ246" s="196"/>
      <c r="EK246" s="196"/>
      <c r="EL246" s="196"/>
      <c r="EM246" s="196"/>
      <c r="EN246" s="196"/>
      <c r="EO246" s="196"/>
      <c r="EP246" s="196"/>
      <c r="EQ246" s="196"/>
      <c r="ER246" s="196"/>
      <c r="ES246" s="196"/>
      <c r="ET246" s="196"/>
      <c r="EU246" s="196"/>
      <c r="EV246" s="196"/>
      <c r="EW246" s="196"/>
      <c r="EX246" s="196"/>
      <c r="EY246" s="196"/>
      <c r="EZ246" s="196"/>
      <c r="FA246" s="196"/>
      <c r="FB246" s="196"/>
      <c r="FC246" s="196"/>
      <c r="FD246" s="196"/>
      <c r="FE246" s="196"/>
      <c r="FF246" s="196"/>
      <c r="FG246" s="196"/>
      <c r="FH246" s="196"/>
      <c r="FI246" s="196"/>
      <c r="FJ246" s="196"/>
      <c r="FK246" s="196"/>
      <c r="FL246" s="196"/>
      <c r="FM246" s="196"/>
      <c r="FN246" s="196"/>
      <c r="FO246" s="196"/>
      <c r="FP246" s="196"/>
      <c r="FQ246" s="196"/>
      <c r="FR246" s="196"/>
      <c r="FS246" s="196"/>
      <c r="FT246" s="196"/>
      <c r="FU246" s="196"/>
      <c r="FV246" s="196"/>
      <c r="FW246" s="196"/>
      <c r="FX246" s="196"/>
      <c r="FY246" s="196"/>
      <c r="FZ246" s="196"/>
      <c r="GA246" s="196"/>
      <c r="GB246" s="196"/>
      <c r="GC246" s="196"/>
    </row>
    <row r="247" spans="1:185" s="197" customFormat="1" ht="178.5" customHeight="1" x14ac:dyDescent="0.25">
      <c r="A247" s="429" t="s">
        <v>412</v>
      </c>
      <c r="B247" s="434"/>
      <c r="C247" s="397">
        <v>44383</v>
      </c>
      <c r="D247" s="400" t="s">
        <v>33</v>
      </c>
      <c r="E247" s="182" t="s">
        <v>629</v>
      </c>
      <c r="F247" s="179" t="s">
        <v>630</v>
      </c>
      <c r="G247" s="175" t="s">
        <v>55</v>
      </c>
      <c r="H247" s="395" t="s">
        <v>1119</v>
      </c>
      <c r="I247" s="179" t="s">
        <v>56</v>
      </c>
      <c r="J247" s="179"/>
      <c r="K247" s="179" t="s">
        <v>416</v>
      </c>
      <c r="L247" s="175" t="s">
        <v>39</v>
      </c>
      <c r="M247" s="179" t="s">
        <v>624</v>
      </c>
      <c r="N247" s="397">
        <v>44880</v>
      </c>
      <c r="O247" s="397">
        <v>45260</v>
      </c>
      <c r="P247" s="452">
        <f t="shared" ca="1" si="9"/>
        <v>152</v>
      </c>
      <c r="Q247" s="322" t="str">
        <f t="shared" ca="1" si="10"/>
        <v>VENCIDA</v>
      </c>
      <c r="R247" s="179" t="s">
        <v>329</v>
      </c>
      <c r="S247" s="179" t="s">
        <v>42</v>
      </c>
      <c r="T247" s="392">
        <v>6</v>
      </c>
      <c r="U247" s="180"/>
      <c r="V247" s="179"/>
      <c r="W247" s="175" t="s">
        <v>51</v>
      </c>
      <c r="X247" s="281"/>
      <c r="Y247" s="391"/>
      <c r="Z247" s="179"/>
      <c r="AA247" s="175" t="s">
        <v>44</v>
      </c>
      <c r="AB247" s="180"/>
      <c r="AC247" s="181" t="s">
        <v>1174</v>
      </c>
      <c r="AD247" s="453">
        <f t="shared" si="11"/>
        <v>242</v>
      </c>
      <c r="AE247" s="196"/>
      <c r="AF247" s="196"/>
      <c r="AG247" s="196"/>
      <c r="AH247" s="196"/>
      <c r="AI247" s="196"/>
      <c r="AJ247" s="196"/>
      <c r="AK247" s="196"/>
      <c r="AL247" s="196"/>
      <c r="AM247" s="196"/>
      <c r="AN247" s="196"/>
      <c r="AO247" s="196"/>
      <c r="AP247" s="196"/>
      <c r="AQ247" s="196"/>
      <c r="AR247" s="196"/>
      <c r="AS247" s="196"/>
      <c r="AT247" s="196"/>
      <c r="AU247" s="196"/>
      <c r="AV247" s="196"/>
      <c r="AW247" s="196"/>
      <c r="AX247" s="196"/>
      <c r="AY247" s="196"/>
      <c r="AZ247" s="196"/>
      <c r="BA247" s="196"/>
      <c r="BB247" s="196"/>
      <c r="BC247" s="196"/>
      <c r="BD247" s="196"/>
      <c r="BE247" s="196"/>
      <c r="BF247" s="196"/>
      <c r="BG247" s="196"/>
      <c r="BH247" s="196"/>
      <c r="BI247" s="196"/>
      <c r="BJ247" s="196"/>
      <c r="BK247" s="196"/>
      <c r="BL247" s="196"/>
      <c r="BM247" s="196"/>
      <c r="BN247" s="196"/>
      <c r="BO247" s="196"/>
      <c r="BP247" s="196"/>
      <c r="BQ247" s="196"/>
      <c r="BR247" s="196"/>
      <c r="BS247" s="196"/>
      <c r="BT247" s="196"/>
      <c r="BU247" s="196"/>
      <c r="BV247" s="196"/>
      <c r="BW247" s="196"/>
      <c r="BX247" s="196"/>
      <c r="BY247" s="196"/>
      <c r="BZ247" s="196"/>
      <c r="CA247" s="196"/>
      <c r="CB247" s="196"/>
      <c r="CC247" s="196"/>
      <c r="CD247" s="196"/>
      <c r="CE247" s="196"/>
      <c r="CF247" s="196"/>
      <c r="CG247" s="196"/>
      <c r="CH247" s="196"/>
      <c r="CI247" s="196"/>
      <c r="CJ247" s="196"/>
      <c r="CK247" s="196"/>
      <c r="CL247" s="196"/>
      <c r="CM247" s="196"/>
      <c r="CN247" s="196"/>
      <c r="CO247" s="196"/>
      <c r="CP247" s="196"/>
      <c r="CQ247" s="196"/>
      <c r="CR247" s="196"/>
      <c r="CS247" s="196"/>
      <c r="CT247" s="196"/>
      <c r="CU247" s="196"/>
      <c r="CV247" s="196"/>
      <c r="CW247" s="196"/>
      <c r="CX247" s="196"/>
      <c r="CY247" s="196"/>
      <c r="CZ247" s="196"/>
      <c r="DA247" s="196"/>
      <c r="DB247" s="196"/>
      <c r="DC247" s="196"/>
      <c r="DD247" s="196"/>
      <c r="DE247" s="196"/>
      <c r="DF247" s="196"/>
      <c r="DG247" s="196"/>
      <c r="DH247" s="196"/>
      <c r="DI247" s="196"/>
      <c r="DJ247" s="196"/>
      <c r="DK247" s="196"/>
      <c r="DL247" s="196"/>
      <c r="DM247" s="196"/>
      <c r="DN247" s="196"/>
      <c r="DO247" s="196"/>
      <c r="DP247" s="196"/>
      <c r="DQ247" s="196"/>
      <c r="DR247" s="196"/>
      <c r="DS247" s="196"/>
      <c r="DT247" s="196"/>
      <c r="DU247" s="196"/>
      <c r="DV247" s="196"/>
      <c r="DW247" s="196"/>
      <c r="DX247" s="196"/>
      <c r="DY247" s="196"/>
      <c r="DZ247" s="196"/>
      <c r="EA247" s="196"/>
      <c r="EB247" s="196"/>
      <c r="EC247" s="196"/>
      <c r="ED247" s="196"/>
      <c r="EE247" s="196"/>
      <c r="EF247" s="196"/>
      <c r="EG247" s="196"/>
      <c r="EH247" s="196"/>
      <c r="EI247" s="196"/>
      <c r="EJ247" s="196"/>
      <c r="EK247" s="196"/>
      <c r="EL247" s="196"/>
      <c r="EM247" s="196"/>
      <c r="EN247" s="196"/>
      <c r="EO247" s="196"/>
      <c r="EP247" s="196"/>
      <c r="EQ247" s="196"/>
      <c r="ER247" s="196"/>
      <c r="ES247" s="196"/>
      <c r="ET247" s="196"/>
      <c r="EU247" s="196"/>
      <c r="EV247" s="196"/>
      <c r="EW247" s="196"/>
      <c r="EX247" s="196"/>
      <c r="EY247" s="196"/>
      <c r="EZ247" s="196"/>
      <c r="FA247" s="196"/>
      <c r="FB247" s="196"/>
      <c r="FC247" s="196"/>
      <c r="FD247" s="196"/>
      <c r="FE247" s="196"/>
      <c r="FF247" s="196"/>
      <c r="FG247" s="196"/>
      <c r="FH247" s="196"/>
      <c r="FI247" s="196"/>
      <c r="FJ247" s="196"/>
      <c r="FK247" s="196"/>
      <c r="FL247" s="196"/>
      <c r="FM247" s="196"/>
      <c r="FN247" s="196"/>
      <c r="FO247" s="196"/>
      <c r="FP247" s="196"/>
      <c r="FQ247" s="196"/>
      <c r="FR247" s="196"/>
      <c r="FS247" s="196"/>
      <c r="FT247" s="196"/>
      <c r="FU247" s="196"/>
      <c r="FV247" s="196"/>
      <c r="FW247" s="196"/>
      <c r="FX247" s="196"/>
      <c r="FY247" s="196"/>
      <c r="FZ247" s="196"/>
      <c r="GA247" s="196"/>
      <c r="GB247" s="196"/>
      <c r="GC247" s="196"/>
    </row>
    <row r="248" spans="1:185" s="197" customFormat="1" ht="178.5" customHeight="1" x14ac:dyDescent="0.25">
      <c r="A248" s="429" t="s">
        <v>412</v>
      </c>
      <c r="B248" s="434">
        <v>1003</v>
      </c>
      <c r="C248" s="397">
        <v>44383</v>
      </c>
      <c r="D248" s="400" t="s">
        <v>33</v>
      </c>
      <c r="E248" s="179" t="s">
        <v>483</v>
      </c>
      <c r="F248" s="179" t="s">
        <v>484</v>
      </c>
      <c r="G248" s="175" t="s">
        <v>55</v>
      </c>
      <c r="H248" s="395" t="s">
        <v>1119</v>
      </c>
      <c r="I248" s="179" t="s">
        <v>56</v>
      </c>
      <c r="J248" s="179"/>
      <c r="K248" s="179" t="s">
        <v>416</v>
      </c>
      <c r="L248" s="179" t="s">
        <v>48</v>
      </c>
      <c r="M248" s="179" t="s">
        <v>485</v>
      </c>
      <c r="N248" s="397">
        <v>44880</v>
      </c>
      <c r="O248" s="397">
        <v>44910</v>
      </c>
      <c r="P248" s="452">
        <f t="shared" ca="1" si="9"/>
        <v>502</v>
      </c>
      <c r="Q248" s="322" t="str">
        <f t="shared" ca="1" si="10"/>
        <v>VENCIDA</v>
      </c>
      <c r="R248" s="179" t="s">
        <v>482</v>
      </c>
      <c r="S248" s="179" t="s">
        <v>42</v>
      </c>
      <c r="T248" s="392">
        <v>1</v>
      </c>
      <c r="U248" s="180"/>
      <c r="V248" s="179"/>
      <c r="W248" s="175" t="s">
        <v>51</v>
      </c>
      <c r="X248" s="281"/>
      <c r="Y248" s="391"/>
      <c r="Z248" s="179"/>
      <c r="AA248" s="175" t="s">
        <v>44</v>
      </c>
      <c r="AB248" s="180"/>
      <c r="AC248" s="181" t="s">
        <v>1425</v>
      </c>
      <c r="AD248" s="453">
        <f t="shared" si="11"/>
        <v>243</v>
      </c>
      <c r="AE248" s="196"/>
      <c r="AF248" s="196"/>
      <c r="AG248" s="196"/>
      <c r="AH248" s="196"/>
      <c r="AI248" s="196"/>
      <c r="AJ248" s="196"/>
      <c r="AK248" s="196"/>
      <c r="AL248" s="196"/>
      <c r="AM248" s="196"/>
      <c r="AN248" s="196"/>
      <c r="AO248" s="196"/>
      <c r="AP248" s="196"/>
      <c r="AQ248" s="196"/>
      <c r="AR248" s="196"/>
      <c r="AS248" s="196"/>
      <c r="AT248" s="196"/>
      <c r="AU248" s="196"/>
      <c r="AV248" s="196"/>
      <c r="AW248" s="196"/>
      <c r="AX248" s="196"/>
      <c r="AY248" s="196"/>
      <c r="AZ248" s="196"/>
      <c r="BA248" s="196"/>
      <c r="BB248" s="196"/>
      <c r="BC248" s="196"/>
      <c r="BD248" s="196"/>
      <c r="BE248" s="196"/>
      <c r="BF248" s="196"/>
      <c r="BG248" s="196"/>
      <c r="BH248" s="196"/>
      <c r="BI248" s="196"/>
      <c r="BJ248" s="196"/>
      <c r="BK248" s="196"/>
      <c r="BL248" s="196"/>
      <c r="BM248" s="196"/>
      <c r="BN248" s="196"/>
      <c r="BO248" s="196"/>
      <c r="BP248" s="196"/>
      <c r="BQ248" s="196"/>
      <c r="BR248" s="196"/>
      <c r="BS248" s="196"/>
      <c r="BT248" s="196"/>
      <c r="BU248" s="196"/>
      <c r="BV248" s="196"/>
      <c r="BW248" s="196"/>
      <c r="BX248" s="196"/>
      <c r="BY248" s="196"/>
      <c r="BZ248" s="196"/>
      <c r="CA248" s="196"/>
      <c r="CB248" s="196"/>
      <c r="CC248" s="196"/>
      <c r="CD248" s="196"/>
      <c r="CE248" s="196"/>
      <c r="CF248" s="196"/>
      <c r="CG248" s="196"/>
      <c r="CH248" s="196"/>
      <c r="CI248" s="196"/>
      <c r="CJ248" s="196"/>
      <c r="CK248" s="196"/>
      <c r="CL248" s="196"/>
      <c r="CM248" s="196"/>
      <c r="CN248" s="196"/>
      <c r="CO248" s="196"/>
      <c r="CP248" s="196"/>
      <c r="CQ248" s="196"/>
      <c r="CR248" s="196"/>
      <c r="CS248" s="196"/>
      <c r="CT248" s="196"/>
      <c r="CU248" s="196"/>
      <c r="CV248" s="196"/>
      <c r="CW248" s="196"/>
      <c r="CX248" s="196"/>
      <c r="CY248" s="196"/>
      <c r="CZ248" s="196"/>
      <c r="DA248" s="196"/>
      <c r="DB248" s="196"/>
      <c r="DC248" s="196"/>
      <c r="DD248" s="196"/>
      <c r="DE248" s="196"/>
      <c r="DF248" s="196"/>
      <c r="DG248" s="196"/>
      <c r="DH248" s="196"/>
      <c r="DI248" s="196"/>
      <c r="DJ248" s="196"/>
      <c r="DK248" s="196"/>
      <c r="DL248" s="196"/>
      <c r="DM248" s="196"/>
      <c r="DN248" s="196"/>
      <c r="DO248" s="196"/>
      <c r="DP248" s="196"/>
      <c r="DQ248" s="196"/>
      <c r="DR248" s="196"/>
      <c r="DS248" s="196"/>
      <c r="DT248" s="196"/>
      <c r="DU248" s="196"/>
      <c r="DV248" s="196"/>
      <c r="DW248" s="196"/>
      <c r="DX248" s="196"/>
      <c r="DY248" s="196"/>
      <c r="DZ248" s="196"/>
      <c r="EA248" s="196"/>
      <c r="EB248" s="196"/>
      <c r="EC248" s="196"/>
      <c r="ED248" s="196"/>
      <c r="EE248" s="196"/>
      <c r="EF248" s="196"/>
      <c r="EG248" s="196"/>
      <c r="EH248" s="196"/>
      <c r="EI248" s="196"/>
      <c r="EJ248" s="196"/>
      <c r="EK248" s="196"/>
      <c r="EL248" s="196"/>
      <c r="EM248" s="196"/>
      <c r="EN248" s="196"/>
      <c r="EO248" s="196"/>
      <c r="EP248" s="196"/>
      <c r="EQ248" s="196"/>
      <c r="ER248" s="196"/>
      <c r="ES248" s="196"/>
      <c r="ET248" s="196"/>
      <c r="EU248" s="196"/>
      <c r="EV248" s="196"/>
      <c r="EW248" s="196"/>
      <c r="EX248" s="196"/>
      <c r="EY248" s="196"/>
      <c r="EZ248" s="196"/>
      <c r="FA248" s="196"/>
      <c r="FB248" s="196"/>
      <c r="FC248" s="196"/>
      <c r="FD248" s="196"/>
      <c r="FE248" s="196"/>
      <c r="FF248" s="196"/>
      <c r="FG248" s="196"/>
      <c r="FH248" s="196"/>
      <c r="FI248" s="196"/>
      <c r="FJ248" s="196"/>
      <c r="FK248" s="196"/>
      <c r="FL248" s="196"/>
      <c r="FM248" s="196"/>
      <c r="FN248" s="196"/>
      <c r="FO248" s="196"/>
      <c r="FP248" s="196"/>
      <c r="FQ248" s="196"/>
      <c r="FR248" s="196"/>
      <c r="FS248" s="196"/>
      <c r="FT248" s="196"/>
      <c r="FU248" s="196"/>
      <c r="FV248" s="196"/>
      <c r="FW248" s="196"/>
      <c r="FX248" s="196"/>
      <c r="FY248" s="196"/>
      <c r="FZ248" s="196"/>
      <c r="GA248" s="196"/>
      <c r="GB248" s="196"/>
      <c r="GC248" s="196"/>
    </row>
    <row r="249" spans="1:185" s="197" customFormat="1" ht="178.5" customHeight="1" x14ac:dyDescent="0.25">
      <c r="A249" s="429" t="s">
        <v>412</v>
      </c>
      <c r="B249" s="434"/>
      <c r="C249" s="397">
        <v>44383</v>
      </c>
      <c r="D249" s="400" t="s">
        <v>33</v>
      </c>
      <c r="E249" s="179" t="s">
        <v>483</v>
      </c>
      <c r="F249" s="179" t="s">
        <v>484</v>
      </c>
      <c r="G249" s="175" t="s">
        <v>55</v>
      </c>
      <c r="H249" s="395" t="s">
        <v>1119</v>
      </c>
      <c r="I249" s="179" t="s">
        <v>56</v>
      </c>
      <c r="J249" s="179"/>
      <c r="K249" s="179" t="s">
        <v>416</v>
      </c>
      <c r="L249" s="175" t="s">
        <v>39</v>
      </c>
      <c r="M249" s="179" t="s">
        <v>631</v>
      </c>
      <c r="N249" s="397">
        <v>44880</v>
      </c>
      <c r="O249" s="397">
        <v>45260</v>
      </c>
      <c r="P249" s="452">
        <f t="shared" ca="1" si="9"/>
        <v>152</v>
      </c>
      <c r="Q249" s="322" t="str">
        <f t="shared" ca="1" si="10"/>
        <v>VENCIDA</v>
      </c>
      <c r="R249" s="179" t="s">
        <v>623</v>
      </c>
      <c r="S249" s="179" t="s">
        <v>42</v>
      </c>
      <c r="T249" s="392">
        <v>12</v>
      </c>
      <c r="U249" s="180"/>
      <c r="V249" s="179"/>
      <c r="W249" s="175" t="s">
        <v>51</v>
      </c>
      <c r="X249" s="281"/>
      <c r="Y249" s="391"/>
      <c r="Z249" s="179"/>
      <c r="AA249" s="175" t="s">
        <v>44</v>
      </c>
      <c r="AB249" s="180"/>
      <c r="AC249" s="177" t="s">
        <v>1455</v>
      </c>
      <c r="AD249" s="453">
        <f t="shared" si="11"/>
        <v>244</v>
      </c>
      <c r="AE249" s="196"/>
      <c r="AF249" s="196"/>
      <c r="AG249" s="196"/>
      <c r="AH249" s="196"/>
      <c r="AI249" s="196"/>
      <c r="AJ249" s="196"/>
      <c r="AK249" s="196"/>
      <c r="AL249" s="196"/>
      <c r="AM249" s="196"/>
      <c r="AN249" s="196"/>
      <c r="AO249" s="196"/>
      <c r="AP249" s="196"/>
      <c r="AQ249" s="196"/>
      <c r="AR249" s="196"/>
      <c r="AS249" s="196"/>
      <c r="AT249" s="196"/>
      <c r="AU249" s="196"/>
      <c r="AV249" s="196"/>
      <c r="AW249" s="196"/>
      <c r="AX249" s="196"/>
      <c r="AY249" s="196"/>
      <c r="AZ249" s="196"/>
      <c r="BA249" s="196"/>
      <c r="BB249" s="196"/>
      <c r="BC249" s="196"/>
      <c r="BD249" s="196"/>
      <c r="BE249" s="196"/>
      <c r="BF249" s="196"/>
      <c r="BG249" s="196"/>
      <c r="BH249" s="196"/>
      <c r="BI249" s="196"/>
      <c r="BJ249" s="196"/>
      <c r="BK249" s="196"/>
      <c r="BL249" s="196"/>
      <c r="BM249" s="196"/>
      <c r="BN249" s="196"/>
      <c r="BO249" s="196"/>
      <c r="BP249" s="196"/>
      <c r="BQ249" s="196"/>
      <c r="BR249" s="196"/>
      <c r="BS249" s="196"/>
      <c r="BT249" s="196"/>
      <c r="BU249" s="196"/>
      <c r="BV249" s="196"/>
      <c r="BW249" s="196"/>
      <c r="BX249" s="196"/>
      <c r="BY249" s="196"/>
      <c r="BZ249" s="196"/>
      <c r="CA249" s="196"/>
      <c r="CB249" s="196"/>
      <c r="CC249" s="196"/>
      <c r="CD249" s="196"/>
      <c r="CE249" s="196"/>
      <c r="CF249" s="196"/>
      <c r="CG249" s="196"/>
      <c r="CH249" s="196"/>
      <c r="CI249" s="196"/>
      <c r="CJ249" s="196"/>
      <c r="CK249" s="196"/>
      <c r="CL249" s="196"/>
      <c r="CM249" s="196"/>
      <c r="CN249" s="196"/>
      <c r="CO249" s="196"/>
      <c r="CP249" s="196"/>
      <c r="CQ249" s="196"/>
      <c r="CR249" s="196"/>
      <c r="CS249" s="196"/>
      <c r="CT249" s="196"/>
      <c r="CU249" s="196"/>
      <c r="CV249" s="196"/>
      <c r="CW249" s="196"/>
      <c r="CX249" s="196"/>
      <c r="CY249" s="196"/>
      <c r="CZ249" s="196"/>
      <c r="DA249" s="196"/>
      <c r="DB249" s="196"/>
      <c r="DC249" s="196"/>
      <c r="DD249" s="196"/>
      <c r="DE249" s="196"/>
      <c r="DF249" s="196"/>
      <c r="DG249" s="196"/>
      <c r="DH249" s="196"/>
      <c r="DI249" s="196"/>
      <c r="DJ249" s="196"/>
      <c r="DK249" s="196"/>
      <c r="DL249" s="196"/>
      <c r="DM249" s="196"/>
      <c r="DN249" s="196"/>
      <c r="DO249" s="196"/>
      <c r="DP249" s="196"/>
      <c r="DQ249" s="196"/>
      <c r="DR249" s="196"/>
      <c r="DS249" s="196"/>
      <c r="DT249" s="196"/>
      <c r="DU249" s="196"/>
      <c r="DV249" s="196"/>
      <c r="DW249" s="196"/>
      <c r="DX249" s="196"/>
      <c r="DY249" s="196"/>
      <c r="DZ249" s="196"/>
      <c r="EA249" s="196"/>
      <c r="EB249" s="196"/>
      <c r="EC249" s="196"/>
      <c r="ED249" s="196"/>
      <c r="EE249" s="196"/>
      <c r="EF249" s="196"/>
      <c r="EG249" s="196"/>
      <c r="EH249" s="196"/>
      <c r="EI249" s="196"/>
      <c r="EJ249" s="196"/>
      <c r="EK249" s="196"/>
      <c r="EL249" s="196"/>
      <c r="EM249" s="196"/>
      <c r="EN249" s="196"/>
      <c r="EO249" s="196"/>
      <c r="EP249" s="196"/>
      <c r="EQ249" s="196"/>
      <c r="ER249" s="196"/>
      <c r="ES249" s="196"/>
      <c r="ET249" s="196"/>
      <c r="EU249" s="196"/>
      <c r="EV249" s="196"/>
      <c r="EW249" s="196"/>
      <c r="EX249" s="196"/>
      <c r="EY249" s="196"/>
      <c r="EZ249" s="196"/>
      <c r="FA249" s="196"/>
      <c r="FB249" s="196"/>
      <c r="FC249" s="196"/>
      <c r="FD249" s="196"/>
      <c r="FE249" s="196"/>
      <c r="FF249" s="196"/>
      <c r="FG249" s="196"/>
      <c r="FH249" s="196"/>
      <c r="FI249" s="196"/>
      <c r="FJ249" s="196"/>
      <c r="FK249" s="196"/>
      <c r="FL249" s="196"/>
      <c r="FM249" s="196"/>
      <c r="FN249" s="196"/>
      <c r="FO249" s="196"/>
      <c r="FP249" s="196"/>
      <c r="FQ249" s="196"/>
      <c r="FR249" s="196"/>
      <c r="FS249" s="196"/>
      <c r="FT249" s="196"/>
      <c r="FU249" s="196"/>
      <c r="FV249" s="196"/>
      <c r="FW249" s="196"/>
      <c r="FX249" s="196"/>
      <c r="FY249" s="196"/>
      <c r="FZ249" s="196"/>
      <c r="GA249" s="196"/>
      <c r="GB249" s="196"/>
      <c r="GC249" s="196"/>
    </row>
    <row r="250" spans="1:185" s="197" customFormat="1" ht="178.5" customHeight="1" x14ac:dyDescent="0.25">
      <c r="A250" s="429" t="s">
        <v>412</v>
      </c>
      <c r="B250" s="434"/>
      <c r="C250" s="397">
        <v>44383</v>
      </c>
      <c r="D250" s="400" t="s">
        <v>33</v>
      </c>
      <c r="E250" s="179" t="s">
        <v>483</v>
      </c>
      <c r="F250" s="179" t="s">
        <v>484</v>
      </c>
      <c r="G250" s="175" t="s">
        <v>55</v>
      </c>
      <c r="H250" s="395" t="s">
        <v>1119</v>
      </c>
      <c r="I250" s="179" t="s">
        <v>56</v>
      </c>
      <c r="J250" s="179"/>
      <c r="K250" s="179" t="s">
        <v>416</v>
      </c>
      <c r="L250" s="175" t="s">
        <v>39</v>
      </c>
      <c r="M250" s="179" t="s">
        <v>632</v>
      </c>
      <c r="N250" s="397">
        <v>44880</v>
      </c>
      <c r="O250" s="397">
        <v>45107</v>
      </c>
      <c r="P250" s="452">
        <f t="shared" ca="1" si="9"/>
        <v>305</v>
      </c>
      <c r="Q250" s="322" t="str">
        <f t="shared" ca="1" si="10"/>
        <v>VENCIDA</v>
      </c>
      <c r="R250" s="179" t="s">
        <v>329</v>
      </c>
      <c r="S250" s="179" t="s">
        <v>42</v>
      </c>
      <c r="T250" s="392">
        <v>2</v>
      </c>
      <c r="U250" s="180"/>
      <c r="V250" s="179"/>
      <c r="W250" s="175" t="s">
        <v>51</v>
      </c>
      <c r="X250" s="281"/>
      <c r="Y250" s="391"/>
      <c r="Z250" s="179"/>
      <c r="AA250" s="175" t="s">
        <v>44</v>
      </c>
      <c r="AB250" s="180"/>
      <c r="AC250" s="177" t="s">
        <v>1043</v>
      </c>
      <c r="AD250" s="453">
        <f t="shared" si="11"/>
        <v>245</v>
      </c>
      <c r="AE250" s="196"/>
      <c r="AF250" s="196"/>
      <c r="AG250" s="196"/>
      <c r="AH250" s="196"/>
      <c r="AI250" s="196"/>
      <c r="AJ250" s="196"/>
      <c r="AK250" s="196"/>
      <c r="AL250" s="196"/>
      <c r="AM250" s="196"/>
      <c r="AN250" s="196"/>
      <c r="AO250" s="196"/>
      <c r="AP250" s="196"/>
      <c r="AQ250" s="196"/>
      <c r="AR250" s="196"/>
      <c r="AS250" s="196"/>
      <c r="AT250" s="196"/>
      <c r="AU250" s="196"/>
      <c r="AV250" s="196"/>
      <c r="AW250" s="196"/>
      <c r="AX250" s="196"/>
      <c r="AY250" s="196"/>
      <c r="AZ250" s="196"/>
      <c r="BA250" s="196"/>
      <c r="BB250" s="196"/>
      <c r="BC250" s="196"/>
      <c r="BD250" s="196"/>
      <c r="BE250" s="196"/>
      <c r="BF250" s="196"/>
      <c r="BG250" s="196"/>
      <c r="BH250" s="196"/>
      <c r="BI250" s="196"/>
      <c r="BJ250" s="196"/>
      <c r="BK250" s="196"/>
      <c r="BL250" s="196"/>
      <c r="BM250" s="196"/>
      <c r="BN250" s="196"/>
      <c r="BO250" s="196"/>
      <c r="BP250" s="196"/>
      <c r="BQ250" s="196"/>
      <c r="BR250" s="196"/>
      <c r="BS250" s="196"/>
      <c r="BT250" s="196"/>
      <c r="BU250" s="196"/>
      <c r="BV250" s="196"/>
      <c r="BW250" s="196"/>
      <c r="BX250" s="196"/>
      <c r="BY250" s="196"/>
      <c r="BZ250" s="196"/>
      <c r="CA250" s="196"/>
      <c r="CB250" s="196"/>
      <c r="CC250" s="196"/>
      <c r="CD250" s="196"/>
      <c r="CE250" s="196"/>
      <c r="CF250" s="196"/>
      <c r="CG250" s="196"/>
      <c r="CH250" s="196"/>
      <c r="CI250" s="196"/>
      <c r="CJ250" s="196"/>
      <c r="CK250" s="196"/>
      <c r="CL250" s="196"/>
      <c r="CM250" s="196"/>
      <c r="CN250" s="196"/>
      <c r="CO250" s="196"/>
      <c r="CP250" s="196"/>
      <c r="CQ250" s="196"/>
      <c r="CR250" s="196"/>
      <c r="CS250" s="196"/>
      <c r="CT250" s="196"/>
      <c r="CU250" s="196"/>
      <c r="CV250" s="196"/>
      <c r="CW250" s="196"/>
      <c r="CX250" s="196"/>
      <c r="CY250" s="196"/>
      <c r="CZ250" s="196"/>
      <c r="DA250" s="196"/>
      <c r="DB250" s="196"/>
      <c r="DC250" s="196"/>
      <c r="DD250" s="196"/>
      <c r="DE250" s="196"/>
      <c r="DF250" s="196"/>
      <c r="DG250" s="196"/>
      <c r="DH250" s="196"/>
      <c r="DI250" s="196"/>
      <c r="DJ250" s="196"/>
      <c r="DK250" s="196"/>
      <c r="DL250" s="196"/>
      <c r="DM250" s="196"/>
      <c r="DN250" s="196"/>
      <c r="DO250" s="196"/>
      <c r="DP250" s="196"/>
      <c r="DQ250" s="196"/>
      <c r="DR250" s="196"/>
      <c r="DS250" s="196"/>
      <c r="DT250" s="196"/>
      <c r="DU250" s="196"/>
      <c r="DV250" s="196"/>
      <c r="DW250" s="196"/>
      <c r="DX250" s="196"/>
      <c r="DY250" s="196"/>
      <c r="DZ250" s="196"/>
      <c r="EA250" s="196"/>
      <c r="EB250" s="196"/>
      <c r="EC250" s="196"/>
      <c r="ED250" s="196"/>
      <c r="EE250" s="196"/>
      <c r="EF250" s="196"/>
      <c r="EG250" s="196"/>
      <c r="EH250" s="196"/>
      <c r="EI250" s="196"/>
      <c r="EJ250" s="196"/>
      <c r="EK250" s="196"/>
      <c r="EL250" s="196"/>
      <c r="EM250" s="196"/>
      <c r="EN250" s="196"/>
      <c r="EO250" s="196"/>
      <c r="EP250" s="196"/>
      <c r="EQ250" s="196"/>
      <c r="ER250" s="196"/>
      <c r="ES250" s="196"/>
      <c r="ET250" s="196"/>
      <c r="EU250" s="196"/>
      <c r="EV250" s="196"/>
      <c r="EW250" s="196"/>
      <c r="EX250" s="196"/>
      <c r="EY250" s="196"/>
      <c r="EZ250" s="196"/>
      <c r="FA250" s="196"/>
      <c r="FB250" s="196"/>
      <c r="FC250" s="196"/>
      <c r="FD250" s="196"/>
      <c r="FE250" s="196"/>
      <c r="FF250" s="196"/>
      <c r="FG250" s="196"/>
      <c r="FH250" s="196"/>
      <c r="FI250" s="196"/>
      <c r="FJ250" s="196"/>
      <c r="FK250" s="196"/>
      <c r="FL250" s="196"/>
      <c r="FM250" s="196"/>
      <c r="FN250" s="196"/>
      <c r="FO250" s="196"/>
      <c r="FP250" s="196"/>
      <c r="FQ250" s="196"/>
      <c r="FR250" s="196"/>
      <c r="FS250" s="196"/>
      <c r="FT250" s="196"/>
      <c r="FU250" s="196"/>
      <c r="FV250" s="196"/>
      <c r="FW250" s="196"/>
      <c r="FX250" s="196"/>
      <c r="FY250" s="196"/>
      <c r="FZ250" s="196"/>
      <c r="GA250" s="196"/>
      <c r="GB250" s="196"/>
      <c r="GC250" s="196"/>
    </row>
    <row r="251" spans="1:185" s="197" customFormat="1" ht="178.5" customHeight="1" x14ac:dyDescent="0.25">
      <c r="A251" s="429" t="s">
        <v>412</v>
      </c>
      <c r="B251" s="434"/>
      <c r="C251" s="397">
        <v>44383</v>
      </c>
      <c r="D251" s="400" t="s">
        <v>33</v>
      </c>
      <c r="E251" s="179" t="s">
        <v>483</v>
      </c>
      <c r="F251" s="179" t="s">
        <v>484</v>
      </c>
      <c r="G251" s="175" t="s">
        <v>55</v>
      </c>
      <c r="H251" s="395" t="s">
        <v>1119</v>
      </c>
      <c r="I251" s="179" t="s">
        <v>56</v>
      </c>
      <c r="J251" s="179"/>
      <c r="K251" s="179" t="s">
        <v>416</v>
      </c>
      <c r="L251" s="175" t="s">
        <v>39</v>
      </c>
      <c r="M251" s="179" t="s">
        <v>633</v>
      </c>
      <c r="N251" s="397">
        <v>44880</v>
      </c>
      <c r="O251" s="397">
        <v>45260</v>
      </c>
      <c r="P251" s="452">
        <f t="shared" ca="1" si="9"/>
        <v>152</v>
      </c>
      <c r="Q251" s="322" t="str">
        <f t="shared" ca="1" si="10"/>
        <v>VENCIDA</v>
      </c>
      <c r="R251" s="179" t="s">
        <v>329</v>
      </c>
      <c r="S251" s="179" t="s">
        <v>42</v>
      </c>
      <c r="T251" s="392">
        <v>12</v>
      </c>
      <c r="U251" s="180"/>
      <c r="V251" s="179"/>
      <c r="W251" s="175" t="s">
        <v>51</v>
      </c>
      <c r="X251" s="281"/>
      <c r="Y251" s="391"/>
      <c r="Z251" s="179"/>
      <c r="AA251" s="175" t="s">
        <v>44</v>
      </c>
      <c r="AB251" s="180"/>
      <c r="AC251" s="177" t="s">
        <v>1455</v>
      </c>
      <c r="AD251" s="453">
        <f t="shared" si="11"/>
        <v>246</v>
      </c>
      <c r="AE251" s="196"/>
      <c r="AF251" s="196"/>
      <c r="AG251" s="196"/>
      <c r="AH251" s="196"/>
      <c r="AI251" s="196"/>
      <c r="AJ251" s="196"/>
      <c r="AK251" s="196"/>
      <c r="AL251" s="196"/>
      <c r="AM251" s="196"/>
      <c r="AN251" s="196"/>
      <c r="AO251" s="196"/>
      <c r="AP251" s="196"/>
      <c r="AQ251" s="196"/>
      <c r="AR251" s="196"/>
      <c r="AS251" s="196"/>
      <c r="AT251" s="196"/>
      <c r="AU251" s="196"/>
      <c r="AV251" s="196"/>
      <c r="AW251" s="196"/>
      <c r="AX251" s="196"/>
      <c r="AY251" s="196"/>
      <c r="AZ251" s="196"/>
      <c r="BA251" s="196"/>
      <c r="BB251" s="196"/>
      <c r="BC251" s="196"/>
      <c r="BD251" s="196"/>
      <c r="BE251" s="196"/>
      <c r="BF251" s="196"/>
      <c r="BG251" s="196"/>
      <c r="BH251" s="196"/>
      <c r="BI251" s="196"/>
      <c r="BJ251" s="196"/>
      <c r="BK251" s="196"/>
      <c r="BL251" s="196"/>
      <c r="BM251" s="196"/>
      <c r="BN251" s="196"/>
      <c r="BO251" s="196"/>
      <c r="BP251" s="196"/>
      <c r="BQ251" s="196"/>
      <c r="BR251" s="196"/>
      <c r="BS251" s="196"/>
      <c r="BT251" s="196"/>
      <c r="BU251" s="196"/>
      <c r="BV251" s="196"/>
      <c r="BW251" s="196"/>
      <c r="BX251" s="196"/>
      <c r="BY251" s="196"/>
      <c r="BZ251" s="196"/>
      <c r="CA251" s="196"/>
      <c r="CB251" s="196"/>
      <c r="CC251" s="196"/>
      <c r="CD251" s="196"/>
      <c r="CE251" s="196"/>
      <c r="CF251" s="196"/>
      <c r="CG251" s="196"/>
      <c r="CH251" s="196"/>
      <c r="CI251" s="196"/>
      <c r="CJ251" s="196"/>
      <c r="CK251" s="196"/>
      <c r="CL251" s="196"/>
      <c r="CM251" s="196"/>
      <c r="CN251" s="196"/>
      <c r="CO251" s="196"/>
      <c r="CP251" s="196"/>
      <c r="CQ251" s="196"/>
      <c r="CR251" s="196"/>
      <c r="CS251" s="196"/>
      <c r="CT251" s="196"/>
      <c r="CU251" s="196"/>
      <c r="CV251" s="196"/>
      <c r="CW251" s="196"/>
      <c r="CX251" s="196"/>
      <c r="CY251" s="196"/>
      <c r="CZ251" s="196"/>
      <c r="DA251" s="196"/>
      <c r="DB251" s="196"/>
      <c r="DC251" s="196"/>
      <c r="DD251" s="196"/>
      <c r="DE251" s="196"/>
      <c r="DF251" s="196"/>
      <c r="DG251" s="196"/>
      <c r="DH251" s="196"/>
      <c r="DI251" s="196"/>
      <c r="DJ251" s="196"/>
      <c r="DK251" s="196"/>
      <c r="DL251" s="196"/>
      <c r="DM251" s="196"/>
      <c r="DN251" s="196"/>
      <c r="DO251" s="196"/>
      <c r="DP251" s="196"/>
      <c r="DQ251" s="196"/>
      <c r="DR251" s="196"/>
      <c r="DS251" s="196"/>
      <c r="DT251" s="196"/>
      <c r="DU251" s="196"/>
      <c r="DV251" s="196"/>
      <c r="DW251" s="196"/>
      <c r="DX251" s="196"/>
      <c r="DY251" s="196"/>
      <c r="DZ251" s="196"/>
      <c r="EA251" s="196"/>
      <c r="EB251" s="196"/>
      <c r="EC251" s="196"/>
      <c r="ED251" s="196"/>
      <c r="EE251" s="196"/>
      <c r="EF251" s="196"/>
      <c r="EG251" s="196"/>
      <c r="EH251" s="196"/>
      <c r="EI251" s="196"/>
      <c r="EJ251" s="196"/>
      <c r="EK251" s="196"/>
      <c r="EL251" s="196"/>
      <c r="EM251" s="196"/>
      <c r="EN251" s="196"/>
      <c r="EO251" s="196"/>
      <c r="EP251" s="196"/>
      <c r="EQ251" s="196"/>
      <c r="ER251" s="196"/>
      <c r="ES251" s="196"/>
      <c r="ET251" s="196"/>
      <c r="EU251" s="196"/>
      <c r="EV251" s="196"/>
      <c r="EW251" s="196"/>
      <c r="EX251" s="196"/>
      <c r="EY251" s="196"/>
      <c r="EZ251" s="196"/>
      <c r="FA251" s="196"/>
      <c r="FB251" s="196"/>
      <c r="FC251" s="196"/>
      <c r="FD251" s="196"/>
      <c r="FE251" s="196"/>
      <c r="FF251" s="196"/>
      <c r="FG251" s="196"/>
      <c r="FH251" s="196"/>
      <c r="FI251" s="196"/>
      <c r="FJ251" s="196"/>
      <c r="FK251" s="196"/>
      <c r="FL251" s="196"/>
      <c r="FM251" s="196"/>
      <c r="FN251" s="196"/>
      <c r="FO251" s="196"/>
      <c r="FP251" s="196"/>
      <c r="FQ251" s="196"/>
      <c r="FR251" s="196"/>
      <c r="FS251" s="196"/>
      <c r="FT251" s="196"/>
      <c r="FU251" s="196"/>
      <c r="FV251" s="196"/>
      <c r="FW251" s="196"/>
      <c r="FX251" s="196"/>
      <c r="FY251" s="196"/>
      <c r="FZ251" s="196"/>
      <c r="GA251" s="196"/>
      <c r="GB251" s="196"/>
      <c r="GC251" s="196"/>
    </row>
    <row r="252" spans="1:185" s="197" customFormat="1" ht="178.5" customHeight="1" x14ac:dyDescent="0.25">
      <c r="A252" s="429" t="s">
        <v>412</v>
      </c>
      <c r="B252" s="434">
        <v>1004</v>
      </c>
      <c r="C252" s="397">
        <v>44383</v>
      </c>
      <c r="D252" s="400" t="s">
        <v>33</v>
      </c>
      <c r="E252" s="179" t="s">
        <v>486</v>
      </c>
      <c r="F252" s="179" t="s">
        <v>487</v>
      </c>
      <c r="G252" s="175" t="s">
        <v>55</v>
      </c>
      <c r="H252" s="395" t="s">
        <v>1119</v>
      </c>
      <c r="I252" s="179" t="s">
        <v>56</v>
      </c>
      <c r="J252" s="179"/>
      <c r="K252" s="179" t="s">
        <v>416</v>
      </c>
      <c r="L252" s="179" t="s">
        <v>48</v>
      </c>
      <c r="M252" s="179" t="s">
        <v>488</v>
      </c>
      <c r="N252" s="397">
        <v>44880</v>
      </c>
      <c r="O252" s="397">
        <v>44910</v>
      </c>
      <c r="P252" s="452">
        <f t="shared" ca="1" si="9"/>
        <v>502</v>
      </c>
      <c r="Q252" s="322" t="str">
        <f t="shared" ca="1" si="10"/>
        <v>VENCIDA</v>
      </c>
      <c r="R252" s="179" t="s">
        <v>482</v>
      </c>
      <c r="S252" s="179" t="s">
        <v>42</v>
      </c>
      <c r="T252" s="392">
        <v>1</v>
      </c>
      <c r="U252" s="180"/>
      <c r="V252" s="179"/>
      <c r="W252" s="175" t="s">
        <v>51</v>
      </c>
      <c r="X252" s="281"/>
      <c r="Y252" s="391"/>
      <c r="Z252" s="179"/>
      <c r="AA252" s="175" t="s">
        <v>44</v>
      </c>
      <c r="AB252" s="180"/>
      <c r="AC252" s="181" t="s">
        <v>1426</v>
      </c>
      <c r="AD252" s="453">
        <f t="shared" si="11"/>
        <v>247</v>
      </c>
      <c r="AE252" s="196"/>
      <c r="AF252" s="196"/>
      <c r="AG252" s="196"/>
      <c r="AH252" s="196"/>
      <c r="AI252" s="196"/>
      <c r="AJ252" s="196"/>
      <c r="AK252" s="196"/>
      <c r="AL252" s="196"/>
      <c r="AM252" s="196"/>
      <c r="AN252" s="196"/>
      <c r="AO252" s="196"/>
      <c r="AP252" s="196"/>
      <c r="AQ252" s="196"/>
      <c r="AR252" s="196"/>
      <c r="AS252" s="196"/>
      <c r="AT252" s="196"/>
      <c r="AU252" s="196"/>
      <c r="AV252" s="196"/>
      <c r="AW252" s="196"/>
      <c r="AX252" s="196"/>
      <c r="AY252" s="196"/>
      <c r="AZ252" s="196"/>
      <c r="BA252" s="196"/>
      <c r="BB252" s="196"/>
      <c r="BC252" s="196"/>
      <c r="BD252" s="196"/>
      <c r="BE252" s="196"/>
      <c r="BF252" s="196"/>
      <c r="BG252" s="196"/>
      <c r="BH252" s="196"/>
      <c r="BI252" s="196"/>
      <c r="BJ252" s="196"/>
      <c r="BK252" s="196"/>
      <c r="BL252" s="196"/>
      <c r="BM252" s="196"/>
      <c r="BN252" s="196"/>
      <c r="BO252" s="196"/>
      <c r="BP252" s="196"/>
      <c r="BQ252" s="196"/>
      <c r="BR252" s="196"/>
      <c r="BS252" s="196"/>
      <c r="BT252" s="196"/>
      <c r="BU252" s="196"/>
      <c r="BV252" s="196"/>
      <c r="BW252" s="196"/>
      <c r="BX252" s="196"/>
      <c r="BY252" s="196"/>
      <c r="BZ252" s="196"/>
      <c r="CA252" s="196"/>
      <c r="CB252" s="196"/>
      <c r="CC252" s="196"/>
      <c r="CD252" s="196"/>
      <c r="CE252" s="196"/>
      <c r="CF252" s="196"/>
      <c r="CG252" s="196"/>
      <c r="CH252" s="196"/>
      <c r="CI252" s="196"/>
      <c r="CJ252" s="196"/>
      <c r="CK252" s="196"/>
      <c r="CL252" s="196"/>
      <c r="CM252" s="196"/>
      <c r="CN252" s="196"/>
      <c r="CO252" s="196"/>
      <c r="CP252" s="196"/>
      <c r="CQ252" s="196"/>
      <c r="CR252" s="196"/>
      <c r="CS252" s="196"/>
      <c r="CT252" s="196"/>
      <c r="CU252" s="196"/>
      <c r="CV252" s="196"/>
      <c r="CW252" s="196"/>
      <c r="CX252" s="196"/>
      <c r="CY252" s="196"/>
      <c r="CZ252" s="196"/>
      <c r="DA252" s="196"/>
      <c r="DB252" s="196"/>
      <c r="DC252" s="196"/>
      <c r="DD252" s="196"/>
      <c r="DE252" s="196"/>
      <c r="DF252" s="196"/>
      <c r="DG252" s="196"/>
      <c r="DH252" s="196"/>
      <c r="DI252" s="196"/>
      <c r="DJ252" s="196"/>
      <c r="DK252" s="196"/>
      <c r="DL252" s="196"/>
      <c r="DM252" s="196"/>
      <c r="DN252" s="196"/>
      <c r="DO252" s="196"/>
      <c r="DP252" s="196"/>
      <c r="DQ252" s="196"/>
      <c r="DR252" s="196"/>
      <c r="DS252" s="196"/>
      <c r="DT252" s="196"/>
      <c r="DU252" s="196"/>
      <c r="DV252" s="196"/>
      <c r="DW252" s="196"/>
      <c r="DX252" s="196"/>
      <c r="DY252" s="196"/>
      <c r="DZ252" s="196"/>
      <c r="EA252" s="196"/>
      <c r="EB252" s="196"/>
      <c r="EC252" s="196"/>
      <c r="ED252" s="196"/>
      <c r="EE252" s="196"/>
      <c r="EF252" s="196"/>
      <c r="EG252" s="196"/>
      <c r="EH252" s="196"/>
      <c r="EI252" s="196"/>
      <c r="EJ252" s="196"/>
      <c r="EK252" s="196"/>
      <c r="EL252" s="196"/>
      <c r="EM252" s="196"/>
      <c r="EN252" s="196"/>
      <c r="EO252" s="196"/>
      <c r="EP252" s="196"/>
      <c r="EQ252" s="196"/>
      <c r="ER252" s="196"/>
      <c r="ES252" s="196"/>
      <c r="ET252" s="196"/>
      <c r="EU252" s="196"/>
      <c r="EV252" s="196"/>
      <c r="EW252" s="196"/>
      <c r="EX252" s="196"/>
      <c r="EY252" s="196"/>
      <c r="EZ252" s="196"/>
      <c r="FA252" s="196"/>
      <c r="FB252" s="196"/>
      <c r="FC252" s="196"/>
      <c r="FD252" s="196"/>
      <c r="FE252" s="196"/>
      <c r="FF252" s="196"/>
      <c r="FG252" s="196"/>
      <c r="FH252" s="196"/>
      <c r="FI252" s="196"/>
      <c r="FJ252" s="196"/>
      <c r="FK252" s="196"/>
      <c r="FL252" s="196"/>
      <c r="FM252" s="196"/>
      <c r="FN252" s="196"/>
      <c r="FO252" s="196"/>
      <c r="FP252" s="196"/>
      <c r="FQ252" s="196"/>
      <c r="FR252" s="196"/>
      <c r="FS252" s="196"/>
      <c r="FT252" s="196"/>
      <c r="FU252" s="196"/>
      <c r="FV252" s="196"/>
      <c r="FW252" s="196"/>
      <c r="FX252" s="196"/>
      <c r="FY252" s="196"/>
      <c r="FZ252" s="196"/>
      <c r="GA252" s="196"/>
      <c r="GB252" s="196"/>
      <c r="GC252" s="196"/>
    </row>
    <row r="253" spans="1:185" s="197" customFormat="1" ht="178.5" customHeight="1" x14ac:dyDescent="0.25">
      <c r="A253" s="429" t="s">
        <v>412</v>
      </c>
      <c r="B253" s="434"/>
      <c r="C253" s="397">
        <v>44383</v>
      </c>
      <c r="D253" s="400" t="s">
        <v>33</v>
      </c>
      <c r="E253" s="179" t="s">
        <v>634</v>
      </c>
      <c r="F253" s="179" t="s">
        <v>487</v>
      </c>
      <c r="G253" s="175" t="s">
        <v>55</v>
      </c>
      <c r="H253" s="395" t="s">
        <v>1119</v>
      </c>
      <c r="I253" s="179" t="s">
        <v>56</v>
      </c>
      <c r="J253" s="179"/>
      <c r="K253" s="179" t="s">
        <v>416</v>
      </c>
      <c r="L253" s="175" t="s">
        <v>39</v>
      </c>
      <c r="M253" s="179" t="s">
        <v>635</v>
      </c>
      <c r="N253" s="397">
        <v>44880</v>
      </c>
      <c r="O253" s="397">
        <v>45169</v>
      </c>
      <c r="P253" s="452">
        <f t="shared" ca="1" si="9"/>
        <v>243</v>
      </c>
      <c r="Q253" s="322" t="str">
        <f t="shared" ca="1" si="10"/>
        <v>VENCIDA</v>
      </c>
      <c r="R253" s="179" t="s">
        <v>329</v>
      </c>
      <c r="S253" s="179" t="s">
        <v>42</v>
      </c>
      <c r="T253" s="392">
        <v>12</v>
      </c>
      <c r="U253" s="180"/>
      <c r="V253" s="179"/>
      <c r="W253" s="175" t="s">
        <v>51</v>
      </c>
      <c r="X253" s="281"/>
      <c r="Y253" s="391"/>
      <c r="Z253" s="179"/>
      <c r="AA253" s="175" t="s">
        <v>44</v>
      </c>
      <c r="AB253" s="180"/>
      <c r="AC253" s="177" t="s">
        <v>1043</v>
      </c>
      <c r="AD253" s="453">
        <f t="shared" si="11"/>
        <v>248</v>
      </c>
      <c r="AE253" s="196"/>
      <c r="AF253" s="196"/>
      <c r="AG253" s="196"/>
      <c r="AH253" s="196"/>
      <c r="AI253" s="196"/>
      <c r="AJ253" s="196"/>
      <c r="AK253" s="196"/>
      <c r="AL253" s="196"/>
      <c r="AM253" s="196"/>
      <c r="AN253" s="196"/>
      <c r="AO253" s="196"/>
      <c r="AP253" s="196"/>
      <c r="AQ253" s="196"/>
      <c r="AR253" s="196"/>
      <c r="AS253" s="196"/>
      <c r="AT253" s="196"/>
      <c r="AU253" s="196"/>
      <c r="AV253" s="196"/>
      <c r="AW253" s="196"/>
      <c r="AX253" s="196"/>
      <c r="AY253" s="196"/>
      <c r="AZ253" s="196"/>
      <c r="BA253" s="196"/>
      <c r="BB253" s="196"/>
      <c r="BC253" s="196"/>
      <c r="BD253" s="196"/>
      <c r="BE253" s="196"/>
      <c r="BF253" s="196"/>
      <c r="BG253" s="196"/>
      <c r="BH253" s="196"/>
      <c r="BI253" s="196"/>
      <c r="BJ253" s="196"/>
      <c r="BK253" s="196"/>
      <c r="BL253" s="196"/>
      <c r="BM253" s="196"/>
      <c r="BN253" s="196"/>
      <c r="BO253" s="196"/>
      <c r="BP253" s="196"/>
      <c r="BQ253" s="196"/>
      <c r="BR253" s="196"/>
      <c r="BS253" s="196"/>
      <c r="BT253" s="196"/>
      <c r="BU253" s="196"/>
      <c r="BV253" s="196"/>
      <c r="BW253" s="196"/>
      <c r="BX253" s="196"/>
      <c r="BY253" s="196"/>
      <c r="BZ253" s="196"/>
      <c r="CA253" s="196"/>
      <c r="CB253" s="196"/>
      <c r="CC253" s="196"/>
      <c r="CD253" s="196"/>
      <c r="CE253" s="196"/>
      <c r="CF253" s="196"/>
      <c r="CG253" s="196"/>
      <c r="CH253" s="196"/>
      <c r="CI253" s="196"/>
      <c r="CJ253" s="196"/>
      <c r="CK253" s="196"/>
      <c r="CL253" s="196"/>
      <c r="CM253" s="196"/>
      <c r="CN253" s="196"/>
      <c r="CO253" s="196"/>
      <c r="CP253" s="196"/>
      <c r="CQ253" s="196"/>
      <c r="CR253" s="196"/>
      <c r="CS253" s="196"/>
      <c r="CT253" s="196"/>
      <c r="CU253" s="196"/>
      <c r="CV253" s="196"/>
      <c r="CW253" s="196"/>
      <c r="CX253" s="196"/>
      <c r="CY253" s="196"/>
      <c r="CZ253" s="196"/>
      <c r="DA253" s="196"/>
      <c r="DB253" s="196"/>
      <c r="DC253" s="196"/>
      <c r="DD253" s="196"/>
      <c r="DE253" s="196"/>
      <c r="DF253" s="196"/>
      <c r="DG253" s="196"/>
      <c r="DH253" s="196"/>
      <c r="DI253" s="196"/>
      <c r="DJ253" s="196"/>
      <c r="DK253" s="196"/>
      <c r="DL253" s="196"/>
      <c r="DM253" s="196"/>
      <c r="DN253" s="196"/>
      <c r="DO253" s="196"/>
      <c r="DP253" s="196"/>
      <c r="DQ253" s="196"/>
      <c r="DR253" s="196"/>
      <c r="DS253" s="196"/>
      <c r="DT253" s="196"/>
      <c r="DU253" s="196"/>
      <c r="DV253" s="196"/>
      <c r="DW253" s="196"/>
      <c r="DX253" s="196"/>
      <c r="DY253" s="196"/>
      <c r="DZ253" s="196"/>
      <c r="EA253" s="196"/>
      <c r="EB253" s="196"/>
      <c r="EC253" s="196"/>
      <c r="ED253" s="196"/>
      <c r="EE253" s="196"/>
      <c r="EF253" s="196"/>
      <c r="EG253" s="196"/>
      <c r="EH253" s="196"/>
      <c r="EI253" s="196"/>
      <c r="EJ253" s="196"/>
      <c r="EK253" s="196"/>
      <c r="EL253" s="196"/>
      <c r="EM253" s="196"/>
      <c r="EN253" s="196"/>
      <c r="EO253" s="196"/>
      <c r="EP253" s="196"/>
      <c r="EQ253" s="196"/>
      <c r="ER253" s="196"/>
      <c r="ES253" s="196"/>
      <c r="ET253" s="196"/>
      <c r="EU253" s="196"/>
      <c r="EV253" s="196"/>
      <c r="EW253" s="196"/>
      <c r="EX253" s="196"/>
      <c r="EY253" s="196"/>
      <c r="EZ253" s="196"/>
      <c r="FA253" s="196"/>
      <c r="FB253" s="196"/>
      <c r="FC253" s="196"/>
      <c r="FD253" s="196"/>
      <c r="FE253" s="196"/>
      <c r="FF253" s="196"/>
      <c r="FG253" s="196"/>
      <c r="FH253" s="196"/>
      <c r="FI253" s="196"/>
      <c r="FJ253" s="196"/>
      <c r="FK253" s="196"/>
      <c r="FL253" s="196"/>
      <c r="FM253" s="196"/>
      <c r="FN253" s="196"/>
      <c r="FO253" s="196"/>
      <c r="FP253" s="196"/>
      <c r="FQ253" s="196"/>
      <c r="FR253" s="196"/>
      <c r="FS253" s="196"/>
      <c r="FT253" s="196"/>
      <c r="FU253" s="196"/>
      <c r="FV253" s="196"/>
      <c r="FW253" s="196"/>
      <c r="FX253" s="196"/>
      <c r="FY253" s="196"/>
      <c r="FZ253" s="196"/>
      <c r="GA253" s="196"/>
      <c r="GB253" s="196"/>
      <c r="GC253" s="196"/>
    </row>
    <row r="254" spans="1:185" s="197" customFormat="1" ht="178.5" customHeight="1" x14ac:dyDescent="0.25">
      <c r="A254" s="429" t="s">
        <v>412</v>
      </c>
      <c r="B254" s="434"/>
      <c r="C254" s="397">
        <v>44383</v>
      </c>
      <c r="D254" s="400" t="s">
        <v>33</v>
      </c>
      <c r="E254" s="179" t="s">
        <v>634</v>
      </c>
      <c r="F254" s="179" t="s">
        <v>487</v>
      </c>
      <c r="G254" s="175" t="s">
        <v>55</v>
      </c>
      <c r="H254" s="395" t="s">
        <v>1119</v>
      </c>
      <c r="I254" s="179" t="s">
        <v>56</v>
      </c>
      <c r="J254" s="179"/>
      <c r="K254" s="179" t="s">
        <v>416</v>
      </c>
      <c r="L254" s="175" t="s">
        <v>39</v>
      </c>
      <c r="M254" s="179" t="s">
        <v>625</v>
      </c>
      <c r="N254" s="397">
        <v>44880</v>
      </c>
      <c r="O254" s="397">
        <v>45107</v>
      </c>
      <c r="P254" s="452">
        <f t="shared" ca="1" si="9"/>
        <v>305</v>
      </c>
      <c r="Q254" s="322" t="str">
        <f t="shared" ca="1" si="10"/>
        <v>VENCIDA</v>
      </c>
      <c r="R254" s="179" t="s">
        <v>329</v>
      </c>
      <c r="S254" s="179" t="s">
        <v>42</v>
      </c>
      <c r="T254" s="392">
        <v>2</v>
      </c>
      <c r="U254" s="180"/>
      <c r="V254" s="179"/>
      <c r="W254" s="175" t="s">
        <v>51</v>
      </c>
      <c r="X254" s="281"/>
      <c r="Y254" s="391"/>
      <c r="Z254" s="179"/>
      <c r="AA254" s="175" t="s">
        <v>44</v>
      </c>
      <c r="AB254" s="180"/>
      <c r="AC254" s="181" t="s">
        <v>1456</v>
      </c>
      <c r="AD254" s="453">
        <f t="shared" si="11"/>
        <v>249</v>
      </c>
      <c r="AE254" s="196"/>
      <c r="AF254" s="196"/>
      <c r="AG254" s="196"/>
      <c r="AH254" s="196"/>
      <c r="AI254" s="196"/>
      <c r="AJ254" s="196"/>
      <c r="AK254" s="196"/>
      <c r="AL254" s="196"/>
      <c r="AM254" s="196"/>
      <c r="AN254" s="196"/>
      <c r="AO254" s="196"/>
      <c r="AP254" s="196"/>
      <c r="AQ254" s="196"/>
      <c r="AR254" s="196"/>
      <c r="AS254" s="196"/>
      <c r="AT254" s="196"/>
      <c r="AU254" s="196"/>
      <c r="AV254" s="196"/>
      <c r="AW254" s="196"/>
      <c r="AX254" s="196"/>
      <c r="AY254" s="196"/>
      <c r="AZ254" s="196"/>
      <c r="BA254" s="196"/>
      <c r="BB254" s="196"/>
      <c r="BC254" s="196"/>
      <c r="BD254" s="196"/>
      <c r="BE254" s="196"/>
      <c r="BF254" s="196"/>
      <c r="BG254" s="196"/>
      <c r="BH254" s="196"/>
      <c r="BI254" s="196"/>
      <c r="BJ254" s="196"/>
      <c r="BK254" s="196"/>
      <c r="BL254" s="196"/>
      <c r="BM254" s="196"/>
      <c r="BN254" s="196"/>
      <c r="BO254" s="196"/>
      <c r="BP254" s="196"/>
      <c r="BQ254" s="196"/>
      <c r="BR254" s="196"/>
      <c r="BS254" s="196"/>
      <c r="BT254" s="196"/>
      <c r="BU254" s="196"/>
      <c r="BV254" s="196"/>
      <c r="BW254" s="196"/>
      <c r="BX254" s="196"/>
      <c r="BY254" s="196"/>
      <c r="BZ254" s="196"/>
      <c r="CA254" s="196"/>
      <c r="CB254" s="196"/>
      <c r="CC254" s="196"/>
      <c r="CD254" s="196"/>
      <c r="CE254" s="196"/>
      <c r="CF254" s="196"/>
      <c r="CG254" s="196"/>
      <c r="CH254" s="196"/>
      <c r="CI254" s="196"/>
      <c r="CJ254" s="196"/>
      <c r="CK254" s="196"/>
      <c r="CL254" s="196"/>
      <c r="CM254" s="196"/>
      <c r="CN254" s="196"/>
      <c r="CO254" s="196"/>
      <c r="CP254" s="196"/>
      <c r="CQ254" s="196"/>
      <c r="CR254" s="196"/>
      <c r="CS254" s="196"/>
      <c r="CT254" s="196"/>
      <c r="CU254" s="196"/>
      <c r="CV254" s="196"/>
      <c r="CW254" s="196"/>
      <c r="CX254" s="196"/>
      <c r="CY254" s="196"/>
      <c r="CZ254" s="196"/>
      <c r="DA254" s="196"/>
      <c r="DB254" s="196"/>
      <c r="DC254" s="196"/>
      <c r="DD254" s="196"/>
      <c r="DE254" s="196"/>
      <c r="DF254" s="196"/>
      <c r="DG254" s="196"/>
      <c r="DH254" s="196"/>
      <c r="DI254" s="196"/>
      <c r="DJ254" s="196"/>
      <c r="DK254" s="196"/>
      <c r="DL254" s="196"/>
      <c r="DM254" s="196"/>
      <c r="DN254" s="196"/>
      <c r="DO254" s="196"/>
      <c r="DP254" s="196"/>
      <c r="DQ254" s="196"/>
      <c r="DR254" s="196"/>
      <c r="DS254" s="196"/>
      <c r="DT254" s="196"/>
      <c r="DU254" s="196"/>
      <c r="DV254" s="196"/>
      <c r="DW254" s="196"/>
      <c r="DX254" s="196"/>
      <c r="DY254" s="196"/>
      <c r="DZ254" s="196"/>
      <c r="EA254" s="196"/>
      <c r="EB254" s="196"/>
      <c r="EC254" s="196"/>
      <c r="ED254" s="196"/>
      <c r="EE254" s="196"/>
      <c r="EF254" s="196"/>
      <c r="EG254" s="196"/>
      <c r="EH254" s="196"/>
      <c r="EI254" s="196"/>
      <c r="EJ254" s="196"/>
      <c r="EK254" s="196"/>
      <c r="EL254" s="196"/>
      <c r="EM254" s="196"/>
      <c r="EN254" s="196"/>
      <c r="EO254" s="196"/>
      <c r="EP254" s="196"/>
      <c r="EQ254" s="196"/>
      <c r="ER254" s="196"/>
      <c r="ES254" s="196"/>
      <c r="ET254" s="196"/>
      <c r="EU254" s="196"/>
      <c r="EV254" s="196"/>
      <c r="EW254" s="196"/>
      <c r="EX254" s="196"/>
      <c r="EY254" s="196"/>
      <c r="EZ254" s="196"/>
      <c r="FA254" s="196"/>
      <c r="FB254" s="196"/>
      <c r="FC254" s="196"/>
      <c r="FD254" s="196"/>
      <c r="FE254" s="196"/>
      <c r="FF254" s="196"/>
      <c r="FG254" s="196"/>
      <c r="FH254" s="196"/>
      <c r="FI254" s="196"/>
      <c r="FJ254" s="196"/>
      <c r="FK254" s="196"/>
      <c r="FL254" s="196"/>
      <c r="FM254" s="196"/>
      <c r="FN254" s="196"/>
      <c r="FO254" s="196"/>
      <c r="FP254" s="196"/>
      <c r="FQ254" s="196"/>
      <c r="FR254" s="196"/>
      <c r="FS254" s="196"/>
      <c r="FT254" s="196"/>
      <c r="FU254" s="196"/>
      <c r="FV254" s="196"/>
      <c r="FW254" s="196"/>
      <c r="FX254" s="196"/>
      <c r="FY254" s="196"/>
      <c r="FZ254" s="196"/>
      <c r="GA254" s="196"/>
      <c r="GB254" s="196"/>
      <c r="GC254" s="196"/>
    </row>
    <row r="255" spans="1:185" s="197" customFormat="1" ht="178.5" customHeight="1" x14ac:dyDescent="0.25">
      <c r="A255" s="429" t="s">
        <v>412</v>
      </c>
      <c r="B255" s="434">
        <v>1005</v>
      </c>
      <c r="C255" s="397">
        <v>44383</v>
      </c>
      <c r="D255" s="400" t="s">
        <v>33</v>
      </c>
      <c r="E255" s="179" t="s">
        <v>489</v>
      </c>
      <c r="F255" s="179" t="s">
        <v>490</v>
      </c>
      <c r="G255" s="175" t="s">
        <v>55</v>
      </c>
      <c r="H255" s="395" t="s">
        <v>1119</v>
      </c>
      <c r="I255" s="179" t="s">
        <v>56</v>
      </c>
      <c r="J255" s="179"/>
      <c r="K255" s="179" t="s">
        <v>416</v>
      </c>
      <c r="L255" s="179" t="s">
        <v>48</v>
      </c>
      <c r="M255" s="179" t="s">
        <v>491</v>
      </c>
      <c r="N255" s="397">
        <v>44880</v>
      </c>
      <c r="O255" s="397">
        <v>44910</v>
      </c>
      <c r="P255" s="452">
        <f t="shared" ca="1" si="9"/>
        <v>502</v>
      </c>
      <c r="Q255" s="322" t="str">
        <f t="shared" ca="1" si="10"/>
        <v>VENCIDA</v>
      </c>
      <c r="R255" s="179" t="s">
        <v>482</v>
      </c>
      <c r="S255" s="179" t="s">
        <v>42</v>
      </c>
      <c r="T255" s="392">
        <v>1</v>
      </c>
      <c r="U255" s="180"/>
      <c r="V255" s="179"/>
      <c r="W255" s="175" t="s">
        <v>51</v>
      </c>
      <c r="X255" s="281"/>
      <c r="Y255" s="391"/>
      <c r="Z255" s="179"/>
      <c r="AA255" s="175" t="s">
        <v>44</v>
      </c>
      <c r="AB255" s="180"/>
      <c r="AC255" s="181" t="s">
        <v>1425</v>
      </c>
      <c r="AD255" s="453">
        <f t="shared" si="11"/>
        <v>250</v>
      </c>
      <c r="AE255" s="196"/>
      <c r="AF255" s="196"/>
      <c r="AG255" s="196"/>
      <c r="AH255" s="196"/>
      <c r="AI255" s="196"/>
      <c r="AJ255" s="196"/>
      <c r="AK255" s="196"/>
      <c r="AL255" s="196"/>
      <c r="AM255" s="196"/>
      <c r="AN255" s="196"/>
      <c r="AO255" s="196"/>
      <c r="AP255" s="196"/>
      <c r="AQ255" s="196"/>
      <c r="AR255" s="196"/>
      <c r="AS255" s="196"/>
      <c r="AT255" s="196"/>
      <c r="AU255" s="196"/>
      <c r="AV255" s="196"/>
      <c r="AW255" s="196"/>
      <c r="AX255" s="196"/>
      <c r="AY255" s="196"/>
      <c r="AZ255" s="196"/>
      <c r="BA255" s="196"/>
      <c r="BB255" s="196"/>
      <c r="BC255" s="196"/>
      <c r="BD255" s="196"/>
      <c r="BE255" s="196"/>
      <c r="BF255" s="196"/>
      <c r="BG255" s="196"/>
      <c r="BH255" s="196"/>
      <c r="BI255" s="196"/>
      <c r="BJ255" s="196"/>
      <c r="BK255" s="196"/>
      <c r="BL255" s="196"/>
      <c r="BM255" s="196"/>
      <c r="BN255" s="196"/>
      <c r="BO255" s="196"/>
      <c r="BP255" s="196"/>
      <c r="BQ255" s="196"/>
      <c r="BR255" s="196"/>
      <c r="BS255" s="196"/>
      <c r="BT255" s="196"/>
      <c r="BU255" s="196"/>
      <c r="BV255" s="196"/>
      <c r="BW255" s="196"/>
      <c r="BX255" s="196"/>
      <c r="BY255" s="196"/>
      <c r="BZ255" s="196"/>
      <c r="CA255" s="196"/>
      <c r="CB255" s="196"/>
      <c r="CC255" s="196"/>
      <c r="CD255" s="196"/>
      <c r="CE255" s="196"/>
      <c r="CF255" s="196"/>
      <c r="CG255" s="196"/>
      <c r="CH255" s="196"/>
      <c r="CI255" s="196"/>
      <c r="CJ255" s="196"/>
      <c r="CK255" s="196"/>
      <c r="CL255" s="196"/>
      <c r="CM255" s="196"/>
      <c r="CN255" s="196"/>
      <c r="CO255" s="196"/>
      <c r="CP255" s="196"/>
      <c r="CQ255" s="196"/>
      <c r="CR255" s="196"/>
      <c r="CS255" s="196"/>
      <c r="CT255" s="196"/>
      <c r="CU255" s="196"/>
      <c r="CV255" s="196"/>
      <c r="CW255" s="196"/>
      <c r="CX255" s="196"/>
      <c r="CY255" s="196"/>
      <c r="CZ255" s="196"/>
      <c r="DA255" s="196"/>
      <c r="DB255" s="196"/>
      <c r="DC255" s="196"/>
      <c r="DD255" s="196"/>
      <c r="DE255" s="196"/>
      <c r="DF255" s="196"/>
      <c r="DG255" s="196"/>
      <c r="DH255" s="196"/>
      <c r="DI255" s="196"/>
      <c r="DJ255" s="196"/>
      <c r="DK255" s="196"/>
      <c r="DL255" s="196"/>
      <c r="DM255" s="196"/>
      <c r="DN255" s="196"/>
      <c r="DO255" s="196"/>
      <c r="DP255" s="196"/>
      <c r="DQ255" s="196"/>
      <c r="DR255" s="196"/>
      <c r="DS255" s="196"/>
      <c r="DT255" s="196"/>
      <c r="DU255" s="196"/>
      <c r="DV255" s="196"/>
      <c r="DW255" s="196"/>
      <c r="DX255" s="196"/>
      <c r="DY255" s="196"/>
      <c r="DZ255" s="196"/>
      <c r="EA255" s="196"/>
      <c r="EB255" s="196"/>
      <c r="EC255" s="196"/>
      <c r="ED255" s="196"/>
      <c r="EE255" s="196"/>
      <c r="EF255" s="196"/>
      <c r="EG255" s="196"/>
      <c r="EH255" s="196"/>
      <c r="EI255" s="196"/>
      <c r="EJ255" s="196"/>
      <c r="EK255" s="196"/>
      <c r="EL255" s="196"/>
      <c r="EM255" s="196"/>
      <c r="EN255" s="196"/>
      <c r="EO255" s="196"/>
      <c r="EP255" s="196"/>
      <c r="EQ255" s="196"/>
      <c r="ER255" s="196"/>
      <c r="ES255" s="196"/>
      <c r="ET255" s="196"/>
      <c r="EU255" s="196"/>
      <c r="EV255" s="196"/>
      <c r="EW255" s="196"/>
      <c r="EX255" s="196"/>
      <c r="EY255" s="196"/>
      <c r="EZ255" s="196"/>
      <c r="FA255" s="196"/>
      <c r="FB255" s="196"/>
      <c r="FC255" s="196"/>
      <c r="FD255" s="196"/>
      <c r="FE255" s="196"/>
      <c r="FF255" s="196"/>
      <c r="FG255" s="196"/>
      <c r="FH255" s="196"/>
      <c r="FI255" s="196"/>
      <c r="FJ255" s="196"/>
      <c r="FK255" s="196"/>
      <c r="FL255" s="196"/>
      <c r="FM255" s="196"/>
      <c r="FN255" s="196"/>
      <c r="FO255" s="196"/>
      <c r="FP255" s="196"/>
      <c r="FQ255" s="196"/>
      <c r="FR255" s="196"/>
      <c r="FS255" s="196"/>
      <c r="FT255" s="196"/>
      <c r="FU255" s="196"/>
      <c r="FV255" s="196"/>
      <c r="FW255" s="196"/>
      <c r="FX255" s="196"/>
      <c r="FY255" s="196"/>
      <c r="FZ255" s="196"/>
      <c r="GA255" s="196"/>
      <c r="GB255" s="196"/>
      <c r="GC255" s="196"/>
    </row>
    <row r="256" spans="1:185" s="197" customFormat="1" ht="178.5" customHeight="1" x14ac:dyDescent="0.25">
      <c r="A256" s="429" t="s">
        <v>412</v>
      </c>
      <c r="B256" s="434"/>
      <c r="C256" s="397">
        <v>44383</v>
      </c>
      <c r="D256" s="400" t="s">
        <v>33</v>
      </c>
      <c r="E256" s="179" t="s">
        <v>489</v>
      </c>
      <c r="F256" s="179" t="s">
        <v>490</v>
      </c>
      <c r="G256" s="175" t="s">
        <v>55</v>
      </c>
      <c r="H256" s="395" t="s">
        <v>1119</v>
      </c>
      <c r="I256" s="179" t="s">
        <v>56</v>
      </c>
      <c r="J256" s="179"/>
      <c r="K256" s="179" t="s">
        <v>416</v>
      </c>
      <c r="L256" s="175" t="s">
        <v>39</v>
      </c>
      <c r="M256" s="179" t="s">
        <v>621</v>
      </c>
      <c r="N256" s="397">
        <v>44880</v>
      </c>
      <c r="O256" s="397">
        <v>45107</v>
      </c>
      <c r="P256" s="452">
        <f t="shared" ca="1" si="9"/>
        <v>305</v>
      </c>
      <c r="Q256" s="322" t="str">
        <f t="shared" ca="1" si="10"/>
        <v>VENCIDA</v>
      </c>
      <c r="R256" s="179" t="s">
        <v>329</v>
      </c>
      <c r="S256" s="179" t="s">
        <v>42</v>
      </c>
      <c r="T256" s="392">
        <v>2</v>
      </c>
      <c r="U256" s="180"/>
      <c r="V256" s="179"/>
      <c r="W256" s="175" t="s">
        <v>51</v>
      </c>
      <c r="X256" s="281"/>
      <c r="Y256" s="391"/>
      <c r="Z256" s="179"/>
      <c r="AA256" s="175" t="s">
        <v>44</v>
      </c>
      <c r="AB256" s="180"/>
      <c r="AC256" s="181" t="s">
        <v>1426</v>
      </c>
      <c r="AD256" s="453">
        <f t="shared" si="11"/>
        <v>251</v>
      </c>
      <c r="AE256" s="196"/>
      <c r="AF256" s="196"/>
      <c r="AG256" s="196"/>
      <c r="AH256" s="196"/>
      <c r="AI256" s="196"/>
      <c r="AJ256" s="196"/>
      <c r="AK256" s="196"/>
      <c r="AL256" s="196"/>
      <c r="AM256" s="196"/>
      <c r="AN256" s="196"/>
      <c r="AO256" s="196"/>
      <c r="AP256" s="196"/>
      <c r="AQ256" s="196"/>
      <c r="AR256" s="196"/>
      <c r="AS256" s="196"/>
      <c r="AT256" s="196"/>
      <c r="AU256" s="196"/>
      <c r="AV256" s="196"/>
      <c r="AW256" s="196"/>
      <c r="AX256" s="196"/>
      <c r="AY256" s="196"/>
      <c r="AZ256" s="196"/>
      <c r="BA256" s="196"/>
      <c r="BB256" s="196"/>
      <c r="BC256" s="196"/>
      <c r="BD256" s="196"/>
      <c r="BE256" s="196"/>
      <c r="BF256" s="196"/>
      <c r="BG256" s="196"/>
      <c r="BH256" s="196"/>
      <c r="BI256" s="196"/>
      <c r="BJ256" s="196"/>
      <c r="BK256" s="196"/>
      <c r="BL256" s="196"/>
      <c r="BM256" s="196"/>
      <c r="BN256" s="196"/>
      <c r="BO256" s="196"/>
      <c r="BP256" s="196"/>
      <c r="BQ256" s="196"/>
      <c r="BR256" s="196"/>
      <c r="BS256" s="196"/>
      <c r="BT256" s="196"/>
      <c r="BU256" s="196"/>
      <c r="BV256" s="196"/>
      <c r="BW256" s="196"/>
      <c r="BX256" s="196"/>
      <c r="BY256" s="196"/>
      <c r="BZ256" s="196"/>
      <c r="CA256" s="196"/>
      <c r="CB256" s="196"/>
      <c r="CC256" s="196"/>
      <c r="CD256" s="196"/>
      <c r="CE256" s="196"/>
      <c r="CF256" s="196"/>
      <c r="CG256" s="196"/>
      <c r="CH256" s="196"/>
      <c r="CI256" s="196"/>
      <c r="CJ256" s="196"/>
      <c r="CK256" s="196"/>
      <c r="CL256" s="196"/>
      <c r="CM256" s="196"/>
      <c r="CN256" s="196"/>
      <c r="CO256" s="196"/>
      <c r="CP256" s="196"/>
      <c r="CQ256" s="196"/>
      <c r="CR256" s="196"/>
      <c r="CS256" s="196"/>
      <c r="CT256" s="196"/>
      <c r="CU256" s="196"/>
      <c r="CV256" s="196"/>
      <c r="CW256" s="196"/>
      <c r="CX256" s="196"/>
      <c r="CY256" s="196"/>
      <c r="CZ256" s="196"/>
      <c r="DA256" s="196"/>
      <c r="DB256" s="196"/>
      <c r="DC256" s="196"/>
      <c r="DD256" s="196"/>
      <c r="DE256" s="196"/>
      <c r="DF256" s="196"/>
      <c r="DG256" s="196"/>
      <c r="DH256" s="196"/>
      <c r="DI256" s="196"/>
      <c r="DJ256" s="196"/>
      <c r="DK256" s="196"/>
      <c r="DL256" s="196"/>
      <c r="DM256" s="196"/>
      <c r="DN256" s="196"/>
      <c r="DO256" s="196"/>
      <c r="DP256" s="196"/>
      <c r="DQ256" s="196"/>
      <c r="DR256" s="196"/>
      <c r="DS256" s="196"/>
      <c r="DT256" s="196"/>
      <c r="DU256" s="196"/>
      <c r="DV256" s="196"/>
      <c r="DW256" s="196"/>
      <c r="DX256" s="196"/>
      <c r="DY256" s="196"/>
      <c r="DZ256" s="196"/>
      <c r="EA256" s="196"/>
      <c r="EB256" s="196"/>
      <c r="EC256" s="196"/>
      <c r="ED256" s="196"/>
      <c r="EE256" s="196"/>
      <c r="EF256" s="196"/>
      <c r="EG256" s="196"/>
      <c r="EH256" s="196"/>
      <c r="EI256" s="196"/>
      <c r="EJ256" s="196"/>
      <c r="EK256" s="196"/>
      <c r="EL256" s="196"/>
      <c r="EM256" s="196"/>
      <c r="EN256" s="196"/>
      <c r="EO256" s="196"/>
      <c r="EP256" s="196"/>
      <c r="EQ256" s="196"/>
      <c r="ER256" s="196"/>
      <c r="ES256" s="196"/>
      <c r="ET256" s="196"/>
      <c r="EU256" s="196"/>
      <c r="EV256" s="196"/>
      <c r="EW256" s="196"/>
      <c r="EX256" s="196"/>
      <c r="EY256" s="196"/>
      <c r="EZ256" s="196"/>
      <c r="FA256" s="196"/>
      <c r="FB256" s="196"/>
      <c r="FC256" s="196"/>
      <c r="FD256" s="196"/>
      <c r="FE256" s="196"/>
      <c r="FF256" s="196"/>
      <c r="FG256" s="196"/>
      <c r="FH256" s="196"/>
      <c r="FI256" s="196"/>
      <c r="FJ256" s="196"/>
      <c r="FK256" s="196"/>
      <c r="FL256" s="196"/>
      <c r="FM256" s="196"/>
      <c r="FN256" s="196"/>
      <c r="FO256" s="196"/>
      <c r="FP256" s="196"/>
      <c r="FQ256" s="196"/>
      <c r="FR256" s="196"/>
      <c r="FS256" s="196"/>
      <c r="FT256" s="196"/>
      <c r="FU256" s="196"/>
      <c r="FV256" s="196"/>
      <c r="FW256" s="196"/>
      <c r="FX256" s="196"/>
      <c r="FY256" s="196"/>
      <c r="FZ256" s="196"/>
      <c r="GA256" s="196"/>
      <c r="GB256" s="196"/>
      <c r="GC256" s="196"/>
    </row>
    <row r="257" spans="1:185" s="197" customFormat="1" ht="178.5" customHeight="1" x14ac:dyDescent="0.25">
      <c r="A257" s="429" t="s">
        <v>412</v>
      </c>
      <c r="B257" s="434"/>
      <c r="C257" s="397">
        <v>44383</v>
      </c>
      <c r="D257" s="400" t="s">
        <v>33</v>
      </c>
      <c r="E257" s="179" t="s">
        <v>489</v>
      </c>
      <c r="F257" s="179" t="s">
        <v>490</v>
      </c>
      <c r="G257" s="175" t="s">
        <v>55</v>
      </c>
      <c r="H257" s="395" t="s">
        <v>1119</v>
      </c>
      <c r="I257" s="179" t="s">
        <v>56</v>
      </c>
      <c r="J257" s="179"/>
      <c r="K257" s="179" t="s">
        <v>416</v>
      </c>
      <c r="L257" s="175" t="s">
        <v>39</v>
      </c>
      <c r="M257" s="179" t="s">
        <v>636</v>
      </c>
      <c r="N257" s="403">
        <v>44880</v>
      </c>
      <c r="O257" s="397">
        <v>45260</v>
      </c>
      <c r="P257" s="452">
        <f t="shared" ca="1" si="9"/>
        <v>152</v>
      </c>
      <c r="Q257" s="322" t="str">
        <f t="shared" ca="1" si="10"/>
        <v>VENCIDA</v>
      </c>
      <c r="R257" s="179" t="s">
        <v>329</v>
      </c>
      <c r="S257" s="179" t="s">
        <v>42</v>
      </c>
      <c r="T257" s="392">
        <v>6</v>
      </c>
      <c r="U257" s="180"/>
      <c r="V257" s="179"/>
      <c r="W257" s="175" t="s">
        <v>51</v>
      </c>
      <c r="X257" s="282"/>
      <c r="Y257" s="389"/>
      <c r="Z257" s="179"/>
      <c r="AA257" s="175" t="s">
        <v>44</v>
      </c>
      <c r="AB257" s="180"/>
      <c r="AC257" s="177" t="s">
        <v>1043</v>
      </c>
      <c r="AD257" s="453">
        <f t="shared" si="11"/>
        <v>252</v>
      </c>
      <c r="AE257" s="196"/>
      <c r="AF257" s="196"/>
      <c r="AG257" s="196"/>
      <c r="AH257" s="196"/>
      <c r="AI257" s="196"/>
      <c r="AJ257" s="196"/>
      <c r="AK257" s="196"/>
      <c r="AL257" s="196"/>
      <c r="AM257" s="196"/>
      <c r="AN257" s="196"/>
      <c r="AO257" s="196"/>
      <c r="AP257" s="196"/>
      <c r="AQ257" s="196"/>
      <c r="AR257" s="196"/>
      <c r="AS257" s="196"/>
      <c r="AT257" s="196"/>
      <c r="AU257" s="196"/>
      <c r="AV257" s="196"/>
      <c r="AW257" s="196"/>
      <c r="AX257" s="196"/>
      <c r="AY257" s="196"/>
      <c r="AZ257" s="196"/>
      <c r="BA257" s="196"/>
      <c r="BB257" s="196"/>
      <c r="BC257" s="196"/>
      <c r="BD257" s="196"/>
      <c r="BE257" s="196"/>
      <c r="BF257" s="196"/>
      <c r="BG257" s="196"/>
      <c r="BH257" s="196"/>
      <c r="BI257" s="196"/>
      <c r="BJ257" s="196"/>
      <c r="BK257" s="196"/>
      <c r="BL257" s="196"/>
      <c r="BM257" s="196"/>
      <c r="BN257" s="196"/>
      <c r="BO257" s="196"/>
      <c r="BP257" s="196"/>
      <c r="BQ257" s="196"/>
      <c r="BR257" s="196"/>
      <c r="BS257" s="196"/>
      <c r="BT257" s="196"/>
      <c r="BU257" s="196"/>
      <c r="BV257" s="196"/>
      <c r="BW257" s="196"/>
      <c r="BX257" s="196"/>
      <c r="BY257" s="196"/>
      <c r="BZ257" s="196"/>
      <c r="CA257" s="196"/>
      <c r="CB257" s="196"/>
      <c r="CC257" s="196"/>
      <c r="CD257" s="196"/>
      <c r="CE257" s="196"/>
      <c r="CF257" s="196"/>
      <c r="CG257" s="196"/>
      <c r="CH257" s="196"/>
      <c r="CI257" s="196"/>
      <c r="CJ257" s="196"/>
      <c r="CK257" s="196"/>
      <c r="CL257" s="196"/>
      <c r="CM257" s="196"/>
      <c r="CN257" s="196"/>
      <c r="CO257" s="196"/>
      <c r="CP257" s="196"/>
      <c r="CQ257" s="196"/>
      <c r="CR257" s="196"/>
      <c r="CS257" s="196"/>
      <c r="CT257" s="196"/>
      <c r="CU257" s="196"/>
      <c r="CV257" s="196"/>
      <c r="CW257" s="196"/>
      <c r="CX257" s="196"/>
      <c r="CY257" s="196"/>
      <c r="CZ257" s="196"/>
      <c r="DA257" s="196"/>
      <c r="DB257" s="196"/>
      <c r="DC257" s="196"/>
      <c r="DD257" s="196"/>
      <c r="DE257" s="196"/>
      <c r="DF257" s="196"/>
      <c r="DG257" s="196"/>
      <c r="DH257" s="196"/>
      <c r="DI257" s="196"/>
      <c r="DJ257" s="196"/>
      <c r="DK257" s="196"/>
      <c r="DL257" s="196"/>
      <c r="DM257" s="196"/>
      <c r="DN257" s="196"/>
      <c r="DO257" s="196"/>
      <c r="DP257" s="196"/>
      <c r="DQ257" s="196"/>
      <c r="DR257" s="196"/>
      <c r="DS257" s="196"/>
      <c r="DT257" s="196"/>
      <c r="DU257" s="196"/>
      <c r="DV257" s="196"/>
      <c r="DW257" s="196"/>
      <c r="DX257" s="196"/>
      <c r="DY257" s="196"/>
      <c r="DZ257" s="196"/>
      <c r="EA257" s="196"/>
      <c r="EB257" s="196"/>
      <c r="EC257" s="196"/>
      <c r="ED257" s="196"/>
      <c r="EE257" s="196"/>
      <c r="EF257" s="196"/>
      <c r="EG257" s="196"/>
      <c r="EH257" s="196"/>
      <c r="EI257" s="196"/>
      <c r="EJ257" s="196"/>
      <c r="EK257" s="196"/>
      <c r="EL257" s="196"/>
      <c r="EM257" s="196"/>
      <c r="EN257" s="196"/>
      <c r="EO257" s="196"/>
      <c r="EP257" s="196"/>
      <c r="EQ257" s="196"/>
      <c r="ER257" s="196"/>
      <c r="ES257" s="196"/>
      <c r="ET257" s="196"/>
      <c r="EU257" s="196"/>
      <c r="EV257" s="196"/>
      <c r="EW257" s="196"/>
      <c r="EX257" s="196"/>
      <c r="EY257" s="196"/>
      <c r="EZ257" s="196"/>
      <c r="FA257" s="196"/>
      <c r="FB257" s="196"/>
      <c r="FC257" s="196"/>
      <c r="FD257" s="196"/>
      <c r="FE257" s="196"/>
      <c r="FF257" s="196"/>
      <c r="FG257" s="196"/>
      <c r="FH257" s="196"/>
      <c r="FI257" s="196"/>
      <c r="FJ257" s="196"/>
      <c r="FK257" s="196"/>
      <c r="FL257" s="196"/>
      <c r="FM257" s="196"/>
      <c r="FN257" s="196"/>
      <c r="FO257" s="196"/>
      <c r="FP257" s="196"/>
      <c r="FQ257" s="196"/>
      <c r="FR257" s="196"/>
      <c r="FS257" s="196"/>
      <c r="FT257" s="196"/>
      <c r="FU257" s="196"/>
      <c r="FV257" s="196"/>
      <c r="FW257" s="196"/>
      <c r="FX257" s="196"/>
      <c r="FY257" s="196"/>
      <c r="FZ257" s="196"/>
      <c r="GA257" s="196"/>
      <c r="GB257" s="196"/>
      <c r="GC257" s="196"/>
    </row>
    <row r="258" spans="1:185" s="197" customFormat="1" ht="178.5" customHeight="1" x14ac:dyDescent="0.25">
      <c r="A258" s="429" t="s">
        <v>412</v>
      </c>
      <c r="B258" s="434">
        <v>1006</v>
      </c>
      <c r="C258" s="397">
        <v>44383</v>
      </c>
      <c r="D258" s="400" t="s">
        <v>33</v>
      </c>
      <c r="E258" s="179" t="s">
        <v>637</v>
      </c>
      <c r="F258" s="179" t="s">
        <v>477</v>
      </c>
      <c r="G258" s="175" t="s">
        <v>55</v>
      </c>
      <c r="H258" s="395" t="s">
        <v>1119</v>
      </c>
      <c r="I258" s="179" t="s">
        <v>56</v>
      </c>
      <c r="J258" s="179"/>
      <c r="K258" s="179" t="s">
        <v>416</v>
      </c>
      <c r="L258" s="175" t="s">
        <v>39</v>
      </c>
      <c r="M258" s="179" t="s">
        <v>625</v>
      </c>
      <c r="N258" s="397">
        <v>44880</v>
      </c>
      <c r="O258" s="397">
        <v>45107</v>
      </c>
      <c r="P258" s="452">
        <f t="shared" ca="1" si="9"/>
        <v>305</v>
      </c>
      <c r="Q258" s="322" t="str">
        <f t="shared" ca="1" si="10"/>
        <v>VENCIDA</v>
      </c>
      <c r="R258" s="179" t="s">
        <v>329</v>
      </c>
      <c r="S258" s="179" t="s">
        <v>42</v>
      </c>
      <c r="T258" s="392">
        <v>2</v>
      </c>
      <c r="U258" s="180"/>
      <c r="V258" s="179"/>
      <c r="W258" s="175" t="s">
        <v>51</v>
      </c>
      <c r="X258" s="281"/>
      <c r="Y258" s="391"/>
      <c r="Z258" s="179"/>
      <c r="AA258" s="175" t="s">
        <v>44</v>
      </c>
      <c r="AB258" s="180"/>
      <c r="AC258" s="181" t="s">
        <v>1426</v>
      </c>
      <c r="AD258" s="453">
        <f t="shared" si="11"/>
        <v>253</v>
      </c>
      <c r="AE258" s="196"/>
      <c r="AF258" s="196"/>
      <c r="AG258" s="196"/>
      <c r="AH258" s="196"/>
      <c r="AI258" s="196"/>
      <c r="AJ258" s="196"/>
      <c r="AK258" s="196"/>
      <c r="AL258" s="196"/>
      <c r="AM258" s="196"/>
      <c r="AN258" s="196"/>
      <c r="AO258" s="196"/>
      <c r="AP258" s="196"/>
      <c r="AQ258" s="196"/>
      <c r="AR258" s="196"/>
      <c r="AS258" s="196"/>
      <c r="AT258" s="196"/>
      <c r="AU258" s="196"/>
      <c r="AV258" s="196"/>
      <c r="AW258" s="196"/>
      <c r="AX258" s="196"/>
      <c r="AY258" s="196"/>
      <c r="AZ258" s="196"/>
      <c r="BA258" s="196"/>
      <c r="BB258" s="196"/>
      <c r="BC258" s="196"/>
      <c r="BD258" s="196"/>
      <c r="BE258" s="196"/>
      <c r="BF258" s="196"/>
      <c r="BG258" s="196"/>
      <c r="BH258" s="196"/>
      <c r="BI258" s="196"/>
      <c r="BJ258" s="196"/>
      <c r="BK258" s="196"/>
      <c r="BL258" s="196"/>
      <c r="BM258" s="196"/>
      <c r="BN258" s="196"/>
      <c r="BO258" s="196"/>
      <c r="BP258" s="196"/>
      <c r="BQ258" s="196"/>
      <c r="BR258" s="196"/>
      <c r="BS258" s="196"/>
      <c r="BT258" s="196"/>
      <c r="BU258" s="196"/>
      <c r="BV258" s="196"/>
      <c r="BW258" s="196"/>
      <c r="BX258" s="196"/>
      <c r="BY258" s="196"/>
      <c r="BZ258" s="196"/>
      <c r="CA258" s="196"/>
      <c r="CB258" s="196"/>
      <c r="CC258" s="196"/>
      <c r="CD258" s="196"/>
      <c r="CE258" s="196"/>
      <c r="CF258" s="196"/>
      <c r="CG258" s="196"/>
      <c r="CH258" s="196"/>
      <c r="CI258" s="196"/>
      <c r="CJ258" s="196"/>
      <c r="CK258" s="196"/>
      <c r="CL258" s="196"/>
      <c r="CM258" s="196"/>
      <c r="CN258" s="196"/>
      <c r="CO258" s="196"/>
      <c r="CP258" s="196"/>
      <c r="CQ258" s="196"/>
      <c r="CR258" s="196"/>
      <c r="CS258" s="196"/>
      <c r="CT258" s="196"/>
      <c r="CU258" s="196"/>
      <c r="CV258" s="196"/>
      <c r="CW258" s="196"/>
      <c r="CX258" s="196"/>
      <c r="CY258" s="196"/>
      <c r="CZ258" s="196"/>
      <c r="DA258" s="196"/>
      <c r="DB258" s="196"/>
      <c r="DC258" s="196"/>
      <c r="DD258" s="196"/>
      <c r="DE258" s="196"/>
      <c r="DF258" s="196"/>
      <c r="DG258" s="196"/>
      <c r="DH258" s="196"/>
      <c r="DI258" s="196"/>
      <c r="DJ258" s="196"/>
      <c r="DK258" s="196"/>
      <c r="DL258" s="196"/>
      <c r="DM258" s="196"/>
      <c r="DN258" s="196"/>
      <c r="DO258" s="196"/>
      <c r="DP258" s="196"/>
      <c r="DQ258" s="196"/>
      <c r="DR258" s="196"/>
      <c r="DS258" s="196"/>
      <c r="DT258" s="196"/>
      <c r="DU258" s="196"/>
      <c r="DV258" s="196"/>
      <c r="DW258" s="196"/>
      <c r="DX258" s="196"/>
      <c r="DY258" s="196"/>
      <c r="DZ258" s="196"/>
      <c r="EA258" s="196"/>
      <c r="EB258" s="196"/>
      <c r="EC258" s="196"/>
      <c r="ED258" s="196"/>
      <c r="EE258" s="196"/>
      <c r="EF258" s="196"/>
      <c r="EG258" s="196"/>
      <c r="EH258" s="196"/>
      <c r="EI258" s="196"/>
      <c r="EJ258" s="196"/>
      <c r="EK258" s="196"/>
      <c r="EL258" s="196"/>
      <c r="EM258" s="196"/>
      <c r="EN258" s="196"/>
      <c r="EO258" s="196"/>
      <c r="EP258" s="196"/>
      <c r="EQ258" s="196"/>
      <c r="ER258" s="196"/>
      <c r="ES258" s="196"/>
      <c r="ET258" s="196"/>
      <c r="EU258" s="196"/>
      <c r="EV258" s="196"/>
      <c r="EW258" s="196"/>
      <c r="EX258" s="196"/>
      <c r="EY258" s="196"/>
      <c r="EZ258" s="196"/>
      <c r="FA258" s="196"/>
      <c r="FB258" s="196"/>
      <c r="FC258" s="196"/>
      <c r="FD258" s="196"/>
      <c r="FE258" s="196"/>
      <c r="FF258" s="196"/>
      <c r="FG258" s="196"/>
      <c r="FH258" s="196"/>
      <c r="FI258" s="196"/>
      <c r="FJ258" s="196"/>
      <c r="FK258" s="196"/>
      <c r="FL258" s="196"/>
      <c r="FM258" s="196"/>
      <c r="FN258" s="196"/>
      <c r="FO258" s="196"/>
      <c r="FP258" s="196"/>
      <c r="FQ258" s="196"/>
      <c r="FR258" s="196"/>
      <c r="FS258" s="196"/>
      <c r="FT258" s="196"/>
      <c r="FU258" s="196"/>
      <c r="FV258" s="196"/>
      <c r="FW258" s="196"/>
      <c r="FX258" s="196"/>
      <c r="FY258" s="196"/>
      <c r="FZ258" s="196"/>
      <c r="GA258" s="196"/>
      <c r="GB258" s="196"/>
      <c r="GC258" s="196"/>
    </row>
    <row r="259" spans="1:185" s="197" customFormat="1" ht="178.5" customHeight="1" x14ac:dyDescent="0.25">
      <c r="A259" s="429" t="s">
        <v>412</v>
      </c>
      <c r="B259" s="434"/>
      <c r="C259" s="397">
        <v>44383</v>
      </c>
      <c r="D259" s="400" t="s">
        <v>33</v>
      </c>
      <c r="E259" s="179" t="s">
        <v>637</v>
      </c>
      <c r="F259" s="179" t="s">
        <v>477</v>
      </c>
      <c r="G259" s="175" t="s">
        <v>55</v>
      </c>
      <c r="H259" s="395" t="s">
        <v>1119</v>
      </c>
      <c r="I259" s="179" t="s">
        <v>56</v>
      </c>
      <c r="J259" s="179"/>
      <c r="K259" s="179" t="s">
        <v>416</v>
      </c>
      <c r="L259" s="175" t="s">
        <v>39</v>
      </c>
      <c r="M259" s="179" t="s">
        <v>638</v>
      </c>
      <c r="N259" s="397">
        <v>44880</v>
      </c>
      <c r="O259" s="397">
        <v>45260</v>
      </c>
      <c r="P259" s="452">
        <f t="shared" ca="1" si="9"/>
        <v>152</v>
      </c>
      <c r="Q259" s="322" t="str">
        <f t="shared" ca="1" si="10"/>
        <v>VENCIDA</v>
      </c>
      <c r="R259" s="179" t="s">
        <v>620</v>
      </c>
      <c r="S259" s="179" t="s">
        <v>74</v>
      </c>
      <c r="T259" s="392">
        <v>100</v>
      </c>
      <c r="U259" s="180"/>
      <c r="V259" s="179"/>
      <c r="W259" s="175" t="s">
        <v>51</v>
      </c>
      <c r="X259" s="282"/>
      <c r="Y259" s="389"/>
      <c r="Z259" s="179"/>
      <c r="AA259" s="175" t="s">
        <v>44</v>
      </c>
      <c r="AB259" s="180"/>
      <c r="AC259" s="177" t="s">
        <v>1043</v>
      </c>
      <c r="AD259" s="453">
        <f t="shared" si="11"/>
        <v>254</v>
      </c>
      <c r="AE259" s="196"/>
      <c r="AF259" s="196"/>
      <c r="AG259" s="196"/>
      <c r="AH259" s="196"/>
      <c r="AI259" s="196"/>
      <c r="AJ259" s="196"/>
      <c r="AK259" s="196"/>
      <c r="AL259" s="196"/>
      <c r="AM259" s="196"/>
      <c r="AN259" s="196"/>
      <c r="AO259" s="196"/>
      <c r="AP259" s="196"/>
      <c r="AQ259" s="196"/>
      <c r="AR259" s="196"/>
      <c r="AS259" s="196"/>
      <c r="AT259" s="196"/>
      <c r="AU259" s="196"/>
      <c r="AV259" s="196"/>
      <c r="AW259" s="196"/>
      <c r="AX259" s="196"/>
      <c r="AY259" s="196"/>
      <c r="AZ259" s="196"/>
      <c r="BA259" s="196"/>
      <c r="BB259" s="196"/>
      <c r="BC259" s="196"/>
      <c r="BD259" s="196"/>
      <c r="BE259" s="196"/>
      <c r="BF259" s="196"/>
      <c r="BG259" s="196"/>
      <c r="BH259" s="196"/>
      <c r="BI259" s="196"/>
      <c r="BJ259" s="196"/>
      <c r="BK259" s="196"/>
      <c r="BL259" s="196"/>
      <c r="BM259" s="196"/>
      <c r="BN259" s="196"/>
      <c r="BO259" s="196"/>
      <c r="BP259" s="196"/>
      <c r="BQ259" s="196"/>
      <c r="BR259" s="196"/>
      <c r="BS259" s="196"/>
      <c r="BT259" s="196"/>
      <c r="BU259" s="196"/>
      <c r="BV259" s="196"/>
      <c r="BW259" s="196"/>
      <c r="BX259" s="196"/>
      <c r="BY259" s="196"/>
      <c r="BZ259" s="196"/>
      <c r="CA259" s="196"/>
      <c r="CB259" s="196"/>
      <c r="CC259" s="196"/>
      <c r="CD259" s="196"/>
      <c r="CE259" s="196"/>
      <c r="CF259" s="196"/>
      <c r="CG259" s="196"/>
      <c r="CH259" s="196"/>
      <c r="CI259" s="196"/>
      <c r="CJ259" s="196"/>
      <c r="CK259" s="196"/>
      <c r="CL259" s="196"/>
      <c r="CM259" s="196"/>
      <c r="CN259" s="196"/>
      <c r="CO259" s="196"/>
      <c r="CP259" s="196"/>
      <c r="CQ259" s="196"/>
      <c r="CR259" s="196"/>
      <c r="CS259" s="196"/>
      <c r="CT259" s="196"/>
      <c r="CU259" s="196"/>
      <c r="CV259" s="196"/>
      <c r="CW259" s="196"/>
      <c r="CX259" s="196"/>
      <c r="CY259" s="196"/>
      <c r="CZ259" s="196"/>
      <c r="DA259" s="196"/>
      <c r="DB259" s="196"/>
      <c r="DC259" s="196"/>
      <c r="DD259" s="196"/>
      <c r="DE259" s="196"/>
      <c r="DF259" s="196"/>
      <c r="DG259" s="196"/>
      <c r="DH259" s="196"/>
      <c r="DI259" s="196"/>
      <c r="DJ259" s="196"/>
      <c r="DK259" s="196"/>
      <c r="DL259" s="196"/>
      <c r="DM259" s="196"/>
      <c r="DN259" s="196"/>
      <c r="DO259" s="196"/>
      <c r="DP259" s="196"/>
      <c r="DQ259" s="196"/>
      <c r="DR259" s="196"/>
      <c r="DS259" s="196"/>
      <c r="DT259" s="196"/>
      <c r="DU259" s="196"/>
      <c r="DV259" s="196"/>
      <c r="DW259" s="196"/>
      <c r="DX259" s="196"/>
      <c r="DY259" s="196"/>
      <c r="DZ259" s="196"/>
      <c r="EA259" s="196"/>
      <c r="EB259" s="196"/>
      <c r="EC259" s="196"/>
      <c r="ED259" s="196"/>
      <c r="EE259" s="196"/>
      <c r="EF259" s="196"/>
      <c r="EG259" s="196"/>
      <c r="EH259" s="196"/>
      <c r="EI259" s="196"/>
      <c r="EJ259" s="196"/>
      <c r="EK259" s="196"/>
      <c r="EL259" s="196"/>
      <c r="EM259" s="196"/>
      <c r="EN259" s="196"/>
      <c r="EO259" s="196"/>
      <c r="EP259" s="196"/>
      <c r="EQ259" s="196"/>
      <c r="ER259" s="196"/>
      <c r="ES259" s="196"/>
      <c r="ET259" s="196"/>
      <c r="EU259" s="196"/>
      <c r="EV259" s="196"/>
      <c r="EW259" s="196"/>
      <c r="EX259" s="196"/>
      <c r="EY259" s="196"/>
      <c r="EZ259" s="196"/>
      <c r="FA259" s="196"/>
      <c r="FB259" s="196"/>
      <c r="FC259" s="196"/>
      <c r="FD259" s="196"/>
      <c r="FE259" s="196"/>
      <c r="FF259" s="196"/>
      <c r="FG259" s="196"/>
      <c r="FH259" s="196"/>
      <c r="FI259" s="196"/>
      <c r="FJ259" s="196"/>
      <c r="FK259" s="196"/>
      <c r="FL259" s="196"/>
      <c r="FM259" s="196"/>
      <c r="FN259" s="196"/>
      <c r="FO259" s="196"/>
      <c r="FP259" s="196"/>
      <c r="FQ259" s="196"/>
      <c r="FR259" s="196"/>
      <c r="FS259" s="196"/>
      <c r="FT259" s="196"/>
      <c r="FU259" s="196"/>
      <c r="FV259" s="196"/>
      <c r="FW259" s="196"/>
      <c r="FX259" s="196"/>
      <c r="FY259" s="196"/>
      <c r="FZ259" s="196"/>
      <c r="GA259" s="196"/>
      <c r="GB259" s="196"/>
      <c r="GC259" s="196"/>
    </row>
    <row r="260" spans="1:185" s="197" customFormat="1" ht="178.5" customHeight="1" x14ac:dyDescent="0.25">
      <c r="A260" s="429" t="s">
        <v>412</v>
      </c>
      <c r="B260" s="434">
        <v>1007</v>
      </c>
      <c r="C260" s="397">
        <v>44383</v>
      </c>
      <c r="D260" s="400" t="s">
        <v>33</v>
      </c>
      <c r="E260" s="179" t="s">
        <v>639</v>
      </c>
      <c r="F260" s="179" t="s">
        <v>640</v>
      </c>
      <c r="G260" s="175" t="s">
        <v>55</v>
      </c>
      <c r="H260" s="395" t="s">
        <v>1119</v>
      </c>
      <c r="I260" s="179" t="s">
        <v>56</v>
      </c>
      <c r="J260" s="179"/>
      <c r="K260" s="179" t="s">
        <v>416</v>
      </c>
      <c r="L260" s="175" t="s">
        <v>109</v>
      </c>
      <c r="M260" s="179" t="s">
        <v>619</v>
      </c>
      <c r="N260" s="397">
        <v>44880</v>
      </c>
      <c r="O260" s="397">
        <v>45260</v>
      </c>
      <c r="P260" s="452">
        <f t="shared" ca="1" si="9"/>
        <v>152</v>
      </c>
      <c r="Q260" s="322" t="str">
        <f t="shared" ca="1" si="10"/>
        <v>VENCIDA</v>
      </c>
      <c r="R260" s="179" t="s">
        <v>620</v>
      </c>
      <c r="S260" s="179" t="s">
        <v>74</v>
      </c>
      <c r="T260" s="392">
        <v>100</v>
      </c>
      <c r="U260" s="180"/>
      <c r="V260" s="179"/>
      <c r="W260" s="175" t="s">
        <v>51</v>
      </c>
      <c r="X260" s="282"/>
      <c r="Y260" s="389"/>
      <c r="Z260" s="179"/>
      <c r="AA260" s="175" t="s">
        <v>44</v>
      </c>
      <c r="AB260" s="180"/>
      <c r="AC260" s="181" t="s">
        <v>1174</v>
      </c>
      <c r="AD260" s="453">
        <f t="shared" si="11"/>
        <v>255</v>
      </c>
      <c r="AE260" s="196"/>
      <c r="AF260" s="196"/>
      <c r="AG260" s="196"/>
      <c r="AH260" s="196"/>
      <c r="AI260" s="196"/>
      <c r="AJ260" s="196"/>
      <c r="AK260" s="196"/>
      <c r="AL260" s="196"/>
      <c r="AM260" s="196"/>
      <c r="AN260" s="196"/>
      <c r="AO260" s="196"/>
      <c r="AP260" s="196"/>
      <c r="AQ260" s="196"/>
      <c r="AR260" s="196"/>
      <c r="AS260" s="196"/>
      <c r="AT260" s="196"/>
      <c r="AU260" s="196"/>
      <c r="AV260" s="196"/>
      <c r="AW260" s="196"/>
      <c r="AX260" s="196"/>
      <c r="AY260" s="196"/>
      <c r="AZ260" s="196"/>
      <c r="BA260" s="196"/>
      <c r="BB260" s="196"/>
      <c r="BC260" s="196"/>
      <c r="BD260" s="196"/>
      <c r="BE260" s="196"/>
      <c r="BF260" s="196"/>
      <c r="BG260" s="196"/>
      <c r="BH260" s="196"/>
      <c r="BI260" s="196"/>
      <c r="BJ260" s="196"/>
      <c r="BK260" s="196"/>
      <c r="BL260" s="196"/>
      <c r="BM260" s="196"/>
      <c r="BN260" s="196"/>
      <c r="BO260" s="196"/>
      <c r="BP260" s="196"/>
      <c r="BQ260" s="196"/>
      <c r="BR260" s="196"/>
      <c r="BS260" s="196"/>
      <c r="BT260" s="196"/>
      <c r="BU260" s="196"/>
      <c r="BV260" s="196"/>
      <c r="BW260" s="196"/>
      <c r="BX260" s="196"/>
      <c r="BY260" s="196"/>
      <c r="BZ260" s="196"/>
      <c r="CA260" s="196"/>
      <c r="CB260" s="196"/>
      <c r="CC260" s="196"/>
      <c r="CD260" s="196"/>
      <c r="CE260" s="196"/>
      <c r="CF260" s="196"/>
      <c r="CG260" s="196"/>
      <c r="CH260" s="196"/>
      <c r="CI260" s="196"/>
      <c r="CJ260" s="196"/>
      <c r="CK260" s="196"/>
      <c r="CL260" s="196"/>
      <c r="CM260" s="196"/>
      <c r="CN260" s="196"/>
      <c r="CO260" s="196"/>
      <c r="CP260" s="196"/>
      <c r="CQ260" s="196"/>
      <c r="CR260" s="196"/>
      <c r="CS260" s="196"/>
      <c r="CT260" s="196"/>
      <c r="CU260" s="196"/>
      <c r="CV260" s="196"/>
      <c r="CW260" s="196"/>
      <c r="CX260" s="196"/>
      <c r="CY260" s="196"/>
      <c r="CZ260" s="196"/>
      <c r="DA260" s="196"/>
      <c r="DB260" s="196"/>
      <c r="DC260" s="196"/>
      <c r="DD260" s="196"/>
      <c r="DE260" s="196"/>
      <c r="DF260" s="196"/>
      <c r="DG260" s="196"/>
      <c r="DH260" s="196"/>
      <c r="DI260" s="196"/>
      <c r="DJ260" s="196"/>
      <c r="DK260" s="196"/>
      <c r="DL260" s="196"/>
      <c r="DM260" s="196"/>
      <c r="DN260" s="196"/>
      <c r="DO260" s="196"/>
      <c r="DP260" s="196"/>
      <c r="DQ260" s="196"/>
      <c r="DR260" s="196"/>
      <c r="DS260" s="196"/>
      <c r="DT260" s="196"/>
      <c r="DU260" s="196"/>
      <c r="DV260" s="196"/>
      <c r="DW260" s="196"/>
      <c r="DX260" s="196"/>
      <c r="DY260" s="196"/>
      <c r="DZ260" s="196"/>
      <c r="EA260" s="196"/>
      <c r="EB260" s="196"/>
      <c r="EC260" s="196"/>
      <c r="ED260" s="196"/>
      <c r="EE260" s="196"/>
      <c r="EF260" s="196"/>
      <c r="EG260" s="196"/>
      <c r="EH260" s="196"/>
      <c r="EI260" s="196"/>
      <c r="EJ260" s="196"/>
      <c r="EK260" s="196"/>
      <c r="EL260" s="196"/>
      <c r="EM260" s="196"/>
      <c r="EN260" s="196"/>
      <c r="EO260" s="196"/>
      <c r="EP260" s="196"/>
      <c r="EQ260" s="196"/>
      <c r="ER260" s="196"/>
      <c r="ES260" s="196"/>
      <c r="ET260" s="196"/>
      <c r="EU260" s="196"/>
      <c r="EV260" s="196"/>
      <c r="EW260" s="196"/>
      <c r="EX260" s="196"/>
      <c r="EY260" s="196"/>
      <c r="EZ260" s="196"/>
      <c r="FA260" s="196"/>
      <c r="FB260" s="196"/>
      <c r="FC260" s="196"/>
      <c r="FD260" s="196"/>
      <c r="FE260" s="196"/>
      <c r="FF260" s="196"/>
      <c r="FG260" s="196"/>
      <c r="FH260" s="196"/>
      <c r="FI260" s="196"/>
      <c r="FJ260" s="196"/>
      <c r="FK260" s="196"/>
      <c r="FL260" s="196"/>
      <c r="FM260" s="196"/>
      <c r="FN260" s="196"/>
      <c r="FO260" s="196"/>
      <c r="FP260" s="196"/>
      <c r="FQ260" s="196"/>
      <c r="FR260" s="196"/>
      <c r="FS260" s="196"/>
      <c r="FT260" s="196"/>
      <c r="FU260" s="196"/>
      <c r="FV260" s="196"/>
      <c r="FW260" s="196"/>
      <c r="FX260" s="196"/>
      <c r="FY260" s="196"/>
      <c r="FZ260" s="196"/>
      <c r="GA260" s="196"/>
      <c r="GB260" s="196"/>
      <c r="GC260" s="196"/>
    </row>
    <row r="261" spans="1:185" s="197" customFormat="1" ht="178.5" customHeight="1" x14ac:dyDescent="0.25">
      <c r="A261" s="429" t="s">
        <v>412</v>
      </c>
      <c r="B261" s="434">
        <v>1008</v>
      </c>
      <c r="C261" s="397">
        <v>44854</v>
      </c>
      <c r="D261" s="400" t="s">
        <v>33</v>
      </c>
      <c r="E261" s="179" t="s">
        <v>641</v>
      </c>
      <c r="F261" s="179" t="s">
        <v>642</v>
      </c>
      <c r="G261" s="175" t="s">
        <v>107</v>
      </c>
      <c r="H261" s="395" t="s">
        <v>1066</v>
      </c>
      <c r="I261" s="179" t="s">
        <v>108</v>
      </c>
      <c r="J261" s="179"/>
      <c r="K261" s="179" t="s">
        <v>416</v>
      </c>
      <c r="L261" s="179" t="s">
        <v>48</v>
      </c>
      <c r="M261" s="179" t="s">
        <v>643</v>
      </c>
      <c r="N261" s="397">
        <v>44893</v>
      </c>
      <c r="O261" s="397">
        <v>45137</v>
      </c>
      <c r="P261" s="452">
        <f t="shared" ca="1" si="9"/>
        <v>275</v>
      </c>
      <c r="Q261" s="322" t="str">
        <f t="shared" ca="1" si="10"/>
        <v>VENCIDA</v>
      </c>
      <c r="R261" s="179" t="s">
        <v>644</v>
      </c>
      <c r="S261" s="179" t="s">
        <v>42</v>
      </c>
      <c r="T261" s="392">
        <v>3</v>
      </c>
      <c r="U261" s="180"/>
      <c r="V261" s="179"/>
      <c r="W261" s="175" t="s">
        <v>51</v>
      </c>
      <c r="X261" s="281"/>
      <c r="Y261" s="391"/>
      <c r="Z261" s="179"/>
      <c r="AA261" s="175" t="s">
        <v>44</v>
      </c>
      <c r="AB261" s="180"/>
      <c r="AC261" s="181" t="s">
        <v>1505</v>
      </c>
      <c r="AD261" s="453">
        <f t="shared" si="11"/>
        <v>256</v>
      </c>
      <c r="AE261" s="196"/>
      <c r="AF261" s="196"/>
      <c r="AG261" s="196"/>
      <c r="AH261" s="196"/>
      <c r="AI261" s="196"/>
      <c r="AJ261" s="196"/>
      <c r="AK261" s="196"/>
      <c r="AL261" s="196"/>
      <c r="AM261" s="196"/>
      <c r="AN261" s="196"/>
      <c r="AO261" s="196"/>
      <c r="AP261" s="196"/>
      <c r="AQ261" s="196"/>
      <c r="AR261" s="196"/>
      <c r="AS261" s="196"/>
      <c r="AT261" s="196"/>
      <c r="AU261" s="196"/>
      <c r="AV261" s="196"/>
      <c r="AW261" s="196"/>
      <c r="AX261" s="196"/>
      <c r="AY261" s="196"/>
      <c r="AZ261" s="196"/>
      <c r="BA261" s="196"/>
      <c r="BB261" s="196"/>
      <c r="BC261" s="196"/>
      <c r="BD261" s="196"/>
      <c r="BE261" s="196"/>
      <c r="BF261" s="196"/>
      <c r="BG261" s="196"/>
      <c r="BH261" s="196"/>
      <c r="BI261" s="196"/>
      <c r="BJ261" s="196"/>
      <c r="BK261" s="196"/>
      <c r="BL261" s="196"/>
      <c r="BM261" s="196"/>
      <c r="BN261" s="196"/>
      <c r="BO261" s="196"/>
      <c r="BP261" s="196"/>
      <c r="BQ261" s="196"/>
      <c r="BR261" s="196"/>
      <c r="BS261" s="196"/>
      <c r="BT261" s="196"/>
      <c r="BU261" s="196"/>
      <c r="BV261" s="196"/>
      <c r="BW261" s="196"/>
      <c r="BX261" s="196"/>
      <c r="BY261" s="196"/>
      <c r="BZ261" s="196"/>
      <c r="CA261" s="196"/>
      <c r="CB261" s="196"/>
      <c r="CC261" s="196"/>
      <c r="CD261" s="196"/>
      <c r="CE261" s="196"/>
      <c r="CF261" s="196"/>
      <c r="CG261" s="196"/>
      <c r="CH261" s="196"/>
      <c r="CI261" s="196"/>
      <c r="CJ261" s="196"/>
      <c r="CK261" s="196"/>
      <c r="CL261" s="196"/>
      <c r="CM261" s="196"/>
      <c r="CN261" s="196"/>
      <c r="CO261" s="196"/>
      <c r="CP261" s="196"/>
      <c r="CQ261" s="196"/>
      <c r="CR261" s="196"/>
      <c r="CS261" s="196"/>
      <c r="CT261" s="196"/>
      <c r="CU261" s="196"/>
      <c r="CV261" s="196"/>
      <c r="CW261" s="196"/>
      <c r="CX261" s="196"/>
      <c r="CY261" s="196"/>
      <c r="CZ261" s="196"/>
      <c r="DA261" s="196"/>
      <c r="DB261" s="196"/>
      <c r="DC261" s="196"/>
      <c r="DD261" s="196"/>
      <c r="DE261" s="196"/>
      <c r="DF261" s="196"/>
      <c r="DG261" s="196"/>
      <c r="DH261" s="196"/>
      <c r="DI261" s="196"/>
      <c r="DJ261" s="196"/>
      <c r="DK261" s="196"/>
      <c r="DL261" s="196"/>
      <c r="DM261" s="196"/>
      <c r="DN261" s="196"/>
      <c r="DO261" s="196"/>
      <c r="DP261" s="196"/>
      <c r="DQ261" s="196"/>
      <c r="DR261" s="196"/>
      <c r="DS261" s="196"/>
      <c r="DT261" s="196"/>
      <c r="DU261" s="196"/>
      <c r="DV261" s="196"/>
      <c r="DW261" s="196"/>
      <c r="DX261" s="196"/>
      <c r="DY261" s="196"/>
      <c r="DZ261" s="196"/>
      <c r="EA261" s="196"/>
      <c r="EB261" s="196"/>
      <c r="EC261" s="196"/>
      <c r="ED261" s="196"/>
      <c r="EE261" s="196"/>
      <c r="EF261" s="196"/>
      <c r="EG261" s="196"/>
      <c r="EH261" s="196"/>
      <c r="EI261" s="196"/>
      <c r="EJ261" s="196"/>
      <c r="EK261" s="196"/>
      <c r="EL261" s="196"/>
      <c r="EM261" s="196"/>
      <c r="EN261" s="196"/>
      <c r="EO261" s="196"/>
      <c r="EP261" s="196"/>
      <c r="EQ261" s="196"/>
      <c r="ER261" s="196"/>
      <c r="ES261" s="196"/>
      <c r="ET261" s="196"/>
      <c r="EU261" s="196"/>
      <c r="EV261" s="196"/>
      <c r="EW261" s="196"/>
      <c r="EX261" s="196"/>
      <c r="EY261" s="196"/>
      <c r="EZ261" s="196"/>
      <c r="FA261" s="196"/>
      <c r="FB261" s="196"/>
      <c r="FC261" s="196"/>
      <c r="FD261" s="196"/>
      <c r="FE261" s="196"/>
      <c r="FF261" s="196"/>
      <c r="FG261" s="196"/>
      <c r="FH261" s="196"/>
      <c r="FI261" s="196"/>
      <c r="FJ261" s="196"/>
      <c r="FK261" s="196"/>
      <c r="FL261" s="196"/>
      <c r="FM261" s="196"/>
      <c r="FN261" s="196"/>
      <c r="FO261" s="196"/>
      <c r="FP261" s="196"/>
      <c r="FQ261" s="196"/>
      <c r="FR261" s="196"/>
      <c r="FS261" s="196"/>
      <c r="FT261" s="196"/>
      <c r="FU261" s="196"/>
      <c r="FV261" s="196"/>
      <c r="FW261" s="196"/>
      <c r="FX261" s="196"/>
      <c r="FY261" s="196"/>
      <c r="FZ261" s="196"/>
      <c r="GA261" s="196"/>
      <c r="GB261" s="196"/>
      <c r="GC261" s="196"/>
    </row>
    <row r="262" spans="1:185" s="197" customFormat="1" ht="178.5" customHeight="1" x14ac:dyDescent="0.25">
      <c r="A262" s="429" t="s">
        <v>412</v>
      </c>
      <c r="B262" s="434"/>
      <c r="C262" s="397">
        <v>44854</v>
      </c>
      <c r="D262" s="400" t="s">
        <v>33</v>
      </c>
      <c r="E262" s="179" t="s">
        <v>641</v>
      </c>
      <c r="F262" s="179" t="s">
        <v>642</v>
      </c>
      <c r="G262" s="175" t="s">
        <v>107</v>
      </c>
      <c r="H262" s="395" t="s">
        <v>1066</v>
      </c>
      <c r="I262" s="179" t="s">
        <v>108</v>
      </c>
      <c r="J262" s="179"/>
      <c r="K262" s="179" t="s">
        <v>416</v>
      </c>
      <c r="L262" s="175" t="s">
        <v>39</v>
      </c>
      <c r="M262" s="179" t="s">
        <v>645</v>
      </c>
      <c r="N262" s="397">
        <v>44893</v>
      </c>
      <c r="O262" s="397">
        <v>45137</v>
      </c>
      <c r="P262" s="452">
        <f t="shared" ref="P262:P325" ca="1" si="12">IF(AB262&gt;0,"CERRADA",TODAY()-O262)</f>
        <v>275</v>
      </c>
      <c r="Q262" s="322" t="str">
        <f t="shared" ref="Q262:Q325" ca="1" si="13">IF(AB262&lt;&gt;"","CERRADA",IF(AB262="",(IF(TODAY()-O262&lt;0,"A TIEMPO",IF(O262-TODAY()&lt;0,"VENCIDA")))))</f>
        <v>VENCIDA</v>
      </c>
      <c r="R262" s="179" t="s">
        <v>646</v>
      </c>
      <c r="S262" s="179" t="s">
        <v>42</v>
      </c>
      <c r="T262" s="392">
        <v>1</v>
      </c>
      <c r="U262" s="180"/>
      <c r="V262" s="179"/>
      <c r="W262" s="175" t="s">
        <v>51</v>
      </c>
      <c r="X262" s="281"/>
      <c r="Y262" s="391"/>
      <c r="Z262" s="179"/>
      <c r="AA262" s="175" t="s">
        <v>44</v>
      </c>
      <c r="AB262" s="180"/>
      <c r="AC262" s="177" t="s">
        <v>1505</v>
      </c>
      <c r="AD262" s="453">
        <f t="shared" ref="AD262:AD325" si="14">ROW(Z257)</f>
        <v>257</v>
      </c>
      <c r="AE262" s="196"/>
      <c r="AF262" s="196"/>
      <c r="AG262" s="196"/>
      <c r="AH262" s="196"/>
      <c r="AI262" s="196"/>
      <c r="AJ262" s="196"/>
      <c r="AK262" s="196"/>
      <c r="AL262" s="196"/>
      <c r="AM262" s="196"/>
      <c r="AN262" s="196"/>
      <c r="AO262" s="196"/>
      <c r="AP262" s="196"/>
      <c r="AQ262" s="196"/>
      <c r="AR262" s="196"/>
      <c r="AS262" s="196"/>
      <c r="AT262" s="196"/>
      <c r="AU262" s="196"/>
      <c r="AV262" s="196"/>
      <c r="AW262" s="196"/>
      <c r="AX262" s="196"/>
      <c r="AY262" s="196"/>
      <c r="AZ262" s="196"/>
      <c r="BA262" s="196"/>
      <c r="BB262" s="196"/>
      <c r="BC262" s="196"/>
      <c r="BD262" s="196"/>
      <c r="BE262" s="196"/>
      <c r="BF262" s="196"/>
      <c r="BG262" s="196"/>
      <c r="BH262" s="196"/>
      <c r="BI262" s="196"/>
      <c r="BJ262" s="196"/>
      <c r="BK262" s="196"/>
      <c r="BL262" s="196"/>
      <c r="BM262" s="196"/>
      <c r="BN262" s="196"/>
      <c r="BO262" s="196"/>
      <c r="BP262" s="196"/>
      <c r="BQ262" s="196"/>
      <c r="BR262" s="196"/>
      <c r="BS262" s="196"/>
      <c r="BT262" s="196"/>
      <c r="BU262" s="196"/>
      <c r="BV262" s="196"/>
      <c r="BW262" s="196"/>
      <c r="BX262" s="196"/>
      <c r="BY262" s="196"/>
      <c r="BZ262" s="196"/>
      <c r="CA262" s="196"/>
      <c r="CB262" s="196"/>
      <c r="CC262" s="196"/>
      <c r="CD262" s="196"/>
      <c r="CE262" s="196"/>
      <c r="CF262" s="196"/>
      <c r="CG262" s="196"/>
      <c r="CH262" s="196"/>
      <c r="CI262" s="196"/>
      <c r="CJ262" s="196"/>
      <c r="CK262" s="196"/>
      <c r="CL262" s="196"/>
      <c r="CM262" s="196"/>
      <c r="CN262" s="196"/>
      <c r="CO262" s="196"/>
      <c r="CP262" s="196"/>
      <c r="CQ262" s="196"/>
      <c r="CR262" s="196"/>
      <c r="CS262" s="196"/>
      <c r="CT262" s="196"/>
      <c r="CU262" s="196"/>
      <c r="CV262" s="196"/>
      <c r="CW262" s="196"/>
      <c r="CX262" s="196"/>
      <c r="CY262" s="196"/>
      <c r="CZ262" s="196"/>
      <c r="DA262" s="196"/>
      <c r="DB262" s="196"/>
      <c r="DC262" s="196"/>
      <c r="DD262" s="196"/>
      <c r="DE262" s="196"/>
      <c r="DF262" s="196"/>
      <c r="DG262" s="196"/>
      <c r="DH262" s="196"/>
      <c r="DI262" s="196"/>
      <c r="DJ262" s="196"/>
      <c r="DK262" s="196"/>
      <c r="DL262" s="196"/>
      <c r="DM262" s="196"/>
      <c r="DN262" s="196"/>
      <c r="DO262" s="196"/>
      <c r="DP262" s="196"/>
      <c r="DQ262" s="196"/>
      <c r="DR262" s="196"/>
      <c r="DS262" s="196"/>
      <c r="DT262" s="196"/>
      <c r="DU262" s="196"/>
      <c r="DV262" s="196"/>
      <c r="DW262" s="196"/>
      <c r="DX262" s="196"/>
      <c r="DY262" s="196"/>
      <c r="DZ262" s="196"/>
      <c r="EA262" s="196"/>
      <c r="EB262" s="196"/>
      <c r="EC262" s="196"/>
      <c r="ED262" s="196"/>
      <c r="EE262" s="196"/>
      <c r="EF262" s="196"/>
      <c r="EG262" s="196"/>
      <c r="EH262" s="196"/>
      <c r="EI262" s="196"/>
      <c r="EJ262" s="196"/>
      <c r="EK262" s="196"/>
      <c r="EL262" s="196"/>
      <c r="EM262" s="196"/>
      <c r="EN262" s="196"/>
      <c r="EO262" s="196"/>
      <c r="EP262" s="196"/>
      <c r="EQ262" s="196"/>
      <c r="ER262" s="196"/>
      <c r="ES262" s="196"/>
      <c r="ET262" s="196"/>
      <c r="EU262" s="196"/>
      <c r="EV262" s="196"/>
      <c r="EW262" s="196"/>
      <c r="EX262" s="196"/>
      <c r="EY262" s="196"/>
      <c r="EZ262" s="196"/>
      <c r="FA262" s="196"/>
      <c r="FB262" s="196"/>
      <c r="FC262" s="196"/>
      <c r="FD262" s="196"/>
      <c r="FE262" s="196"/>
      <c r="FF262" s="196"/>
      <c r="FG262" s="196"/>
      <c r="FH262" s="196"/>
      <c r="FI262" s="196"/>
      <c r="FJ262" s="196"/>
      <c r="FK262" s="196"/>
      <c r="FL262" s="196"/>
      <c r="FM262" s="196"/>
      <c r="FN262" s="196"/>
      <c r="FO262" s="196"/>
      <c r="FP262" s="196"/>
      <c r="FQ262" s="196"/>
      <c r="FR262" s="196"/>
      <c r="FS262" s="196"/>
      <c r="FT262" s="196"/>
      <c r="FU262" s="196"/>
      <c r="FV262" s="196"/>
      <c r="FW262" s="196"/>
      <c r="FX262" s="196"/>
      <c r="FY262" s="196"/>
      <c r="FZ262" s="196"/>
      <c r="GA262" s="196"/>
      <c r="GB262" s="196"/>
      <c r="GC262" s="196"/>
    </row>
    <row r="263" spans="1:185" s="197" customFormat="1" ht="178.5" customHeight="1" x14ac:dyDescent="0.25">
      <c r="A263" s="429" t="s">
        <v>412</v>
      </c>
      <c r="B263" s="434">
        <v>1009</v>
      </c>
      <c r="C263" s="397">
        <v>44854</v>
      </c>
      <c r="D263" s="400" t="s">
        <v>33</v>
      </c>
      <c r="E263" s="179" t="s">
        <v>647</v>
      </c>
      <c r="F263" s="179" t="s">
        <v>648</v>
      </c>
      <c r="G263" s="175" t="s">
        <v>107</v>
      </c>
      <c r="H263" s="395" t="s">
        <v>1066</v>
      </c>
      <c r="I263" s="179" t="s">
        <v>108</v>
      </c>
      <c r="J263" s="179"/>
      <c r="K263" s="179" t="s">
        <v>416</v>
      </c>
      <c r="L263" s="179" t="s">
        <v>48</v>
      </c>
      <c r="M263" s="179" t="s">
        <v>649</v>
      </c>
      <c r="N263" s="397">
        <v>44893</v>
      </c>
      <c r="O263" s="397">
        <v>45137</v>
      </c>
      <c r="P263" s="452">
        <f t="shared" ca="1" si="12"/>
        <v>275</v>
      </c>
      <c r="Q263" s="322" t="str">
        <f t="shared" ca="1" si="13"/>
        <v>VENCIDA</v>
      </c>
      <c r="R263" s="179" t="s">
        <v>650</v>
      </c>
      <c r="S263" s="179" t="s">
        <v>42</v>
      </c>
      <c r="T263" s="392">
        <v>1</v>
      </c>
      <c r="U263" s="180"/>
      <c r="V263" s="179"/>
      <c r="W263" s="175" t="s">
        <v>51</v>
      </c>
      <c r="X263" s="281"/>
      <c r="Y263" s="391"/>
      <c r="Z263" s="179"/>
      <c r="AA263" s="175" t="s">
        <v>44</v>
      </c>
      <c r="AB263" s="180"/>
      <c r="AC263" s="177" t="s">
        <v>1505</v>
      </c>
      <c r="AD263" s="453">
        <f t="shared" si="14"/>
        <v>258</v>
      </c>
      <c r="AE263" s="196"/>
      <c r="AF263" s="196"/>
      <c r="AG263" s="196"/>
      <c r="AH263" s="196"/>
      <c r="AI263" s="196"/>
      <c r="AJ263" s="196"/>
      <c r="AK263" s="196"/>
      <c r="AL263" s="196"/>
      <c r="AM263" s="196"/>
      <c r="AN263" s="196"/>
      <c r="AO263" s="196"/>
      <c r="AP263" s="196"/>
      <c r="AQ263" s="196"/>
      <c r="AR263" s="196"/>
      <c r="AS263" s="196"/>
      <c r="AT263" s="196"/>
      <c r="AU263" s="196"/>
      <c r="AV263" s="196"/>
      <c r="AW263" s="196"/>
      <c r="AX263" s="196"/>
      <c r="AY263" s="196"/>
      <c r="AZ263" s="196"/>
      <c r="BA263" s="196"/>
      <c r="BB263" s="196"/>
      <c r="BC263" s="196"/>
      <c r="BD263" s="196"/>
      <c r="BE263" s="196"/>
      <c r="BF263" s="196"/>
      <c r="BG263" s="196"/>
      <c r="BH263" s="196"/>
      <c r="BI263" s="196"/>
      <c r="BJ263" s="196"/>
      <c r="BK263" s="196"/>
      <c r="BL263" s="196"/>
      <c r="BM263" s="196"/>
      <c r="BN263" s="196"/>
      <c r="BO263" s="196"/>
      <c r="BP263" s="196"/>
      <c r="BQ263" s="196"/>
      <c r="BR263" s="196"/>
      <c r="BS263" s="196"/>
      <c r="BT263" s="196"/>
      <c r="BU263" s="196"/>
      <c r="BV263" s="196"/>
      <c r="BW263" s="196"/>
      <c r="BX263" s="196"/>
      <c r="BY263" s="196"/>
      <c r="BZ263" s="196"/>
      <c r="CA263" s="196"/>
      <c r="CB263" s="196"/>
      <c r="CC263" s="196"/>
      <c r="CD263" s="196"/>
      <c r="CE263" s="196"/>
      <c r="CF263" s="196"/>
      <c r="CG263" s="196"/>
      <c r="CH263" s="196"/>
      <c r="CI263" s="196"/>
      <c r="CJ263" s="196"/>
      <c r="CK263" s="196"/>
      <c r="CL263" s="196"/>
      <c r="CM263" s="196"/>
      <c r="CN263" s="196"/>
      <c r="CO263" s="196"/>
      <c r="CP263" s="196"/>
      <c r="CQ263" s="196"/>
      <c r="CR263" s="196"/>
      <c r="CS263" s="196"/>
      <c r="CT263" s="196"/>
      <c r="CU263" s="196"/>
      <c r="CV263" s="196"/>
      <c r="CW263" s="196"/>
      <c r="CX263" s="196"/>
      <c r="CY263" s="196"/>
      <c r="CZ263" s="196"/>
      <c r="DA263" s="196"/>
      <c r="DB263" s="196"/>
      <c r="DC263" s="196"/>
      <c r="DD263" s="196"/>
      <c r="DE263" s="196"/>
      <c r="DF263" s="196"/>
      <c r="DG263" s="196"/>
      <c r="DH263" s="196"/>
      <c r="DI263" s="196"/>
      <c r="DJ263" s="196"/>
      <c r="DK263" s="196"/>
      <c r="DL263" s="196"/>
      <c r="DM263" s="196"/>
      <c r="DN263" s="196"/>
      <c r="DO263" s="196"/>
      <c r="DP263" s="196"/>
      <c r="DQ263" s="196"/>
      <c r="DR263" s="196"/>
      <c r="DS263" s="196"/>
      <c r="DT263" s="196"/>
      <c r="DU263" s="196"/>
      <c r="DV263" s="196"/>
      <c r="DW263" s="196"/>
      <c r="DX263" s="196"/>
      <c r="DY263" s="196"/>
      <c r="DZ263" s="196"/>
      <c r="EA263" s="196"/>
      <c r="EB263" s="196"/>
      <c r="EC263" s="196"/>
      <c r="ED263" s="196"/>
      <c r="EE263" s="196"/>
      <c r="EF263" s="196"/>
      <c r="EG263" s="196"/>
      <c r="EH263" s="196"/>
      <c r="EI263" s="196"/>
      <c r="EJ263" s="196"/>
      <c r="EK263" s="196"/>
      <c r="EL263" s="196"/>
      <c r="EM263" s="196"/>
      <c r="EN263" s="196"/>
      <c r="EO263" s="196"/>
      <c r="EP263" s="196"/>
      <c r="EQ263" s="196"/>
      <c r="ER263" s="196"/>
      <c r="ES263" s="196"/>
      <c r="ET263" s="196"/>
      <c r="EU263" s="196"/>
      <c r="EV263" s="196"/>
      <c r="EW263" s="196"/>
      <c r="EX263" s="196"/>
      <c r="EY263" s="196"/>
      <c r="EZ263" s="196"/>
      <c r="FA263" s="196"/>
      <c r="FB263" s="196"/>
      <c r="FC263" s="196"/>
      <c r="FD263" s="196"/>
      <c r="FE263" s="196"/>
      <c r="FF263" s="196"/>
      <c r="FG263" s="196"/>
      <c r="FH263" s="196"/>
      <c r="FI263" s="196"/>
      <c r="FJ263" s="196"/>
      <c r="FK263" s="196"/>
      <c r="FL263" s="196"/>
      <c r="FM263" s="196"/>
      <c r="FN263" s="196"/>
      <c r="FO263" s="196"/>
      <c r="FP263" s="196"/>
      <c r="FQ263" s="196"/>
      <c r="FR263" s="196"/>
      <c r="FS263" s="196"/>
      <c r="FT263" s="196"/>
      <c r="FU263" s="196"/>
      <c r="FV263" s="196"/>
      <c r="FW263" s="196"/>
      <c r="FX263" s="196"/>
      <c r="FY263" s="196"/>
      <c r="FZ263" s="196"/>
      <c r="GA263" s="196"/>
      <c r="GB263" s="196"/>
      <c r="GC263" s="196"/>
    </row>
    <row r="264" spans="1:185" s="197" customFormat="1" ht="178.5" customHeight="1" x14ac:dyDescent="0.25">
      <c r="A264" s="429" t="s">
        <v>412</v>
      </c>
      <c r="B264" s="434"/>
      <c r="C264" s="397">
        <v>44854</v>
      </c>
      <c r="D264" s="400" t="s">
        <v>33</v>
      </c>
      <c r="E264" s="179" t="s">
        <v>647</v>
      </c>
      <c r="F264" s="179" t="s">
        <v>648</v>
      </c>
      <c r="G264" s="175" t="s">
        <v>107</v>
      </c>
      <c r="H264" s="395" t="s">
        <v>1066</v>
      </c>
      <c r="I264" s="179" t="s">
        <v>108</v>
      </c>
      <c r="J264" s="179"/>
      <c r="K264" s="179" t="s">
        <v>416</v>
      </c>
      <c r="L264" s="175" t="s">
        <v>39</v>
      </c>
      <c r="M264" s="179" t="s">
        <v>651</v>
      </c>
      <c r="N264" s="397">
        <v>44893</v>
      </c>
      <c r="O264" s="397">
        <v>45137</v>
      </c>
      <c r="P264" s="452">
        <f t="shared" ca="1" si="12"/>
        <v>275</v>
      </c>
      <c r="Q264" s="322" t="str">
        <f t="shared" ca="1" si="13"/>
        <v>VENCIDA</v>
      </c>
      <c r="R264" s="179" t="s">
        <v>652</v>
      </c>
      <c r="S264" s="179" t="s">
        <v>42</v>
      </c>
      <c r="T264" s="392">
        <v>1</v>
      </c>
      <c r="U264" s="180"/>
      <c r="V264" s="179"/>
      <c r="W264" s="175" t="s">
        <v>51</v>
      </c>
      <c r="X264" s="281"/>
      <c r="Y264" s="391"/>
      <c r="Z264" s="179"/>
      <c r="AA264" s="175" t="s">
        <v>44</v>
      </c>
      <c r="AB264" s="180"/>
      <c r="AC264" s="177" t="s">
        <v>1505</v>
      </c>
      <c r="AD264" s="453">
        <f t="shared" si="14"/>
        <v>259</v>
      </c>
      <c r="AE264" s="196"/>
      <c r="AF264" s="196"/>
      <c r="AG264" s="196"/>
      <c r="AH264" s="196"/>
      <c r="AI264" s="196"/>
      <c r="AJ264" s="196"/>
      <c r="AK264" s="196"/>
      <c r="AL264" s="196"/>
      <c r="AM264" s="196"/>
      <c r="AN264" s="196"/>
      <c r="AO264" s="196"/>
      <c r="AP264" s="196"/>
      <c r="AQ264" s="196"/>
      <c r="AR264" s="196"/>
      <c r="AS264" s="196"/>
      <c r="AT264" s="196"/>
      <c r="AU264" s="196"/>
      <c r="AV264" s="196"/>
      <c r="AW264" s="196"/>
      <c r="AX264" s="196"/>
      <c r="AY264" s="196"/>
      <c r="AZ264" s="196"/>
      <c r="BA264" s="196"/>
      <c r="BB264" s="196"/>
      <c r="BC264" s="196"/>
      <c r="BD264" s="196"/>
      <c r="BE264" s="196"/>
      <c r="BF264" s="196"/>
      <c r="BG264" s="196"/>
      <c r="BH264" s="196"/>
      <c r="BI264" s="196"/>
      <c r="BJ264" s="196"/>
      <c r="BK264" s="196"/>
      <c r="BL264" s="196"/>
      <c r="BM264" s="196"/>
      <c r="BN264" s="196"/>
      <c r="BO264" s="196"/>
      <c r="BP264" s="196"/>
      <c r="BQ264" s="196"/>
      <c r="BR264" s="196"/>
      <c r="BS264" s="196"/>
      <c r="BT264" s="196"/>
      <c r="BU264" s="196"/>
      <c r="BV264" s="196"/>
      <c r="BW264" s="196"/>
      <c r="BX264" s="196"/>
      <c r="BY264" s="196"/>
      <c r="BZ264" s="196"/>
      <c r="CA264" s="196"/>
      <c r="CB264" s="196"/>
      <c r="CC264" s="196"/>
      <c r="CD264" s="196"/>
      <c r="CE264" s="196"/>
      <c r="CF264" s="196"/>
      <c r="CG264" s="196"/>
      <c r="CH264" s="196"/>
      <c r="CI264" s="196"/>
      <c r="CJ264" s="196"/>
      <c r="CK264" s="196"/>
      <c r="CL264" s="196"/>
      <c r="CM264" s="196"/>
      <c r="CN264" s="196"/>
      <c r="CO264" s="196"/>
      <c r="CP264" s="196"/>
      <c r="CQ264" s="196"/>
      <c r="CR264" s="196"/>
      <c r="CS264" s="196"/>
      <c r="CT264" s="196"/>
      <c r="CU264" s="196"/>
      <c r="CV264" s="196"/>
      <c r="CW264" s="196"/>
      <c r="CX264" s="196"/>
      <c r="CY264" s="196"/>
      <c r="CZ264" s="196"/>
      <c r="DA264" s="196"/>
      <c r="DB264" s="196"/>
      <c r="DC264" s="196"/>
      <c r="DD264" s="196"/>
      <c r="DE264" s="196"/>
      <c r="DF264" s="196"/>
      <c r="DG264" s="196"/>
      <c r="DH264" s="196"/>
      <c r="DI264" s="196"/>
      <c r="DJ264" s="196"/>
      <c r="DK264" s="196"/>
      <c r="DL264" s="196"/>
      <c r="DM264" s="196"/>
      <c r="DN264" s="196"/>
      <c r="DO264" s="196"/>
      <c r="DP264" s="196"/>
      <c r="DQ264" s="196"/>
      <c r="DR264" s="196"/>
      <c r="DS264" s="196"/>
      <c r="DT264" s="196"/>
      <c r="DU264" s="196"/>
      <c r="DV264" s="196"/>
      <c r="DW264" s="196"/>
      <c r="DX264" s="196"/>
      <c r="DY264" s="196"/>
      <c r="DZ264" s="196"/>
      <c r="EA264" s="196"/>
      <c r="EB264" s="196"/>
      <c r="EC264" s="196"/>
      <c r="ED264" s="196"/>
      <c r="EE264" s="196"/>
      <c r="EF264" s="196"/>
      <c r="EG264" s="196"/>
      <c r="EH264" s="196"/>
      <c r="EI264" s="196"/>
      <c r="EJ264" s="196"/>
      <c r="EK264" s="196"/>
      <c r="EL264" s="196"/>
      <c r="EM264" s="196"/>
      <c r="EN264" s="196"/>
      <c r="EO264" s="196"/>
      <c r="EP264" s="196"/>
      <c r="EQ264" s="196"/>
      <c r="ER264" s="196"/>
      <c r="ES264" s="196"/>
      <c r="ET264" s="196"/>
      <c r="EU264" s="196"/>
      <c r="EV264" s="196"/>
      <c r="EW264" s="196"/>
      <c r="EX264" s="196"/>
      <c r="EY264" s="196"/>
      <c r="EZ264" s="196"/>
      <c r="FA264" s="196"/>
      <c r="FB264" s="196"/>
      <c r="FC264" s="196"/>
      <c r="FD264" s="196"/>
      <c r="FE264" s="196"/>
      <c r="FF264" s="196"/>
      <c r="FG264" s="196"/>
      <c r="FH264" s="196"/>
      <c r="FI264" s="196"/>
      <c r="FJ264" s="196"/>
      <c r="FK264" s="196"/>
      <c r="FL264" s="196"/>
      <c r="FM264" s="196"/>
      <c r="FN264" s="196"/>
      <c r="FO264" s="196"/>
      <c r="FP264" s="196"/>
      <c r="FQ264" s="196"/>
      <c r="FR264" s="196"/>
      <c r="FS264" s="196"/>
      <c r="FT264" s="196"/>
      <c r="FU264" s="196"/>
      <c r="FV264" s="196"/>
      <c r="FW264" s="196"/>
      <c r="FX264" s="196"/>
      <c r="FY264" s="196"/>
      <c r="FZ264" s="196"/>
      <c r="GA264" s="196"/>
      <c r="GB264" s="196"/>
      <c r="GC264" s="196"/>
    </row>
    <row r="265" spans="1:185" s="197" customFormat="1" ht="178.5" customHeight="1" x14ac:dyDescent="0.25">
      <c r="A265" s="429" t="s">
        <v>412</v>
      </c>
      <c r="B265" s="434">
        <v>1010</v>
      </c>
      <c r="C265" s="397">
        <v>44854</v>
      </c>
      <c r="D265" s="400" t="s">
        <v>33</v>
      </c>
      <c r="E265" s="179" t="s">
        <v>653</v>
      </c>
      <c r="F265" s="179" t="s">
        <v>654</v>
      </c>
      <c r="G265" s="175" t="s">
        <v>107</v>
      </c>
      <c r="H265" s="395" t="s">
        <v>1066</v>
      </c>
      <c r="I265" s="179" t="s">
        <v>108</v>
      </c>
      <c r="J265" s="179"/>
      <c r="K265" s="179" t="s">
        <v>416</v>
      </c>
      <c r="L265" s="179" t="s">
        <v>48</v>
      </c>
      <c r="M265" s="179" t="s">
        <v>655</v>
      </c>
      <c r="N265" s="397">
        <v>44893</v>
      </c>
      <c r="O265" s="397">
        <v>45137</v>
      </c>
      <c r="P265" s="452">
        <f t="shared" ca="1" si="12"/>
        <v>275</v>
      </c>
      <c r="Q265" s="322" t="str">
        <f t="shared" ca="1" si="13"/>
        <v>VENCIDA</v>
      </c>
      <c r="R265" s="179" t="s">
        <v>656</v>
      </c>
      <c r="S265" s="179" t="s">
        <v>42</v>
      </c>
      <c r="T265" s="392">
        <v>1</v>
      </c>
      <c r="U265" s="180"/>
      <c r="V265" s="179"/>
      <c r="W265" s="175" t="s">
        <v>51</v>
      </c>
      <c r="X265" s="281"/>
      <c r="Y265" s="391"/>
      <c r="Z265" s="179"/>
      <c r="AA265" s="175" t="s">
        <v>44</v>
      </c>
      <c r="AB265" s="180"/>
      <c r="AC265" s="177" t="s">
        <v>1505</v>
      </c>
      <c r="AD265" s="453">
        <f t="shared" si="14"/>
        <v>260</v>
      </c>
      <c r="AE265" s="196"/>
      <c r="AF265" s="196"/>
      <c r="AG265" s="196"/>
      <c r="AH265" s="196"/>
      <c r="AI265" s="196"/>
      <c r="AJ265" s="196"/>
      <c r="AK265" s="196"/>
      <c r="AL265" s="196"/>
      <c r="AM265" s="196"/>
      <c r="AN265" s="196"/>
      <c r="AO265" s="196"/>
      <c r="AP265" s="196"/>
      <c r="AQ265" s="196"/>
      <c r="AR265" s="196"/>
      <c r="AS265" s="196"/>
      <c r="AT265" s="196"/>
      <c r="AU265" s="196"/>
      <c r="AV265" s="196"/>
      <c r="AW265" s="196"/>
      <c r="AX265" s="196"/>
      <c r="AY265" s="196"/>
      <c r="AZ265" s="196"/>
      <c r="BA265" s="196"/>
      <c r="BB265" s="196"/>
      <c r="BC265" s="196"/>
      <c r="BD265" s="196"/>
      <c r="BE265" s="196"/>
      <c r="BF265" s="196"/>
      <c r="BG265" s="196"/>
      <c r="BH265" s="196"/>
      <c r="BI265" s="196"/>
      <c r="BJ265" s="196"/>
      <c r="BK265" s="196"/>
      <c r="BL265" s="196"/>
      <c r="BM265" s="196"/>
      <c r="BN265" s="196"/>
      <c r="BO265" s="196"/>
      <c r="BP265" s="196"/>
      <c r="BQ265" s="196"/>
      <c r="BR265" s="196"/>
      <c r="BS265" s="196"/>
      <c r="BT265" s="196"/>
      <c r="BU265" s="196"/>
      <c r="BV265" s="196"/>
      <c r="BW265" s="196"/>
      <c r="BX265" s="196"/>
      <c r="BY265" s="196"/>
      <c r="BZ265" s="196"/>
      <c r="CA265" s="196"/>
      <c r="CB265" s="196"/>
      <c r="CC265" s="196"/>
      <c r="CD265" s="196"/>
      <c r="CE265" s="196"/>
      <c r="CF265" s="196"/>
      <c r="CG265" s="196"/>
      <c r="CH265" s="196"/>
      <c r="CI265" s="196"/>
      <c r="CJ265" s="196"/>
      <c r="CK265" s="196"/>
      <c r="CL265" s="196"/>
      <c r="CM265" s="196"/>
      <c r="CN265" s="196"/>
      <c r="CO265" s="196"/>
      <c r="CP265" s="196"/>
      <c r="CQ265" s="196"/>
      <c r="CR265" s="196"/>
      <c r="CS265" s="196"/>
      <c r="CT265" s="196"/>
      <c r="CU265" s="196"/>
      <c r="CV265" s="196"/>
      <c r="CW265" s="196"/>
      <c r="CX265" s="196"/>
      <c r="CY265" s="196"/>
      <c r="CZ265" s="196"/>
      <c r="DA265" s="196"/>
      <c r="DB265" s="196"/>
      <c r="DC265" s="196"/>
      <c r="DD265" s="196"/>
      <c r="DE265" s="196"/>
      <c r="DF265" s="196"/>
      <c r="DG265" s="196"/>
      <c r="DH265" s="196"/>
      <c r="DI265" s="196"/>
      <c r="DJ265" s="196"/>
      <c r="DK265" s="196"/>
      <c r="DL265" s="196"/>
      <c r="DM265" s="196"/>
      <c r="DN265" s="196"/>
      <c r="DO265" s="196"/>
      <c r="DP265" s="196"/>
      <c r="DQ265" s="196"/>
      <c r="DR265" s="196"/>
      <c r="DS265" s="196"/>
      <c r="DT265" s="196"/>
      <c r="DU265" s="196"/>
      <c r="DV265" s="196"/>
      <c r="DW265" s="196"/>
      <c r="DX265" s="196"/>
      <c r="DY265" s="196"/>
      <c r="DZ265" s="196"/>
      <c r="EA265" s="196"/>
      <c r="EB265" s="196"/>
      <c r="EC265" s="196"/>
      <c r="ED265" s="196"/>
      <c r="EE265" s="196"/>
      <c r="EF265" s="196"/>
      <c r="EG265" s="196"/>
      <c r="EH265" s="196"/>
      <c r="EI265" s="196"/>
      <c r="EJ265" s="196"/>
      <c r="EK265" s="196"/>
      <c r="EL265" s="196"/>
      <c r="EM265" s="196"/>
      <c r="EN265" s="196"/>
      <c r="EO265" s="196"/>
      <c r="EP265" s="196"/>
      <c r="EQ265" s="196"/>
      <c r="ER265" s="196"/>
      <c r="ES265" s="196"/>
      <c r="ET265" s="196"/>
      <c r="EU265" s="196"/>
      <c r="EV265" s="196"/>
      <c r="EW265" s="196"/>
      <c r="EX265" s="196"/>
      <c r="EY265" s="196"/>
      <c r="EZ265" s="196"/>
      <c r="FA265" s="196"/>
      <c r="FB265" s="196"/>
      <c r="FC265" s="196"/>
      <c r="FD265" s="196"/>
      <c r="FE265" s="196"/>
      <c r="FF265" s="196"/>
      <c r="FG265" s="196"/>
      <c r="FH265" s="196"/>
      <c r="FI265" s="196"/>
      <c r="FJ265" s="196"/>
      <c r="FK265" s="196"/>
      <c r="FL265" s="196"/>
      <c r="FM265" s="196"/>
      <c r="FN265" s="196"/>
      <c r="FO265" s="196"/>
      <c r="FP265" s="196"/>
      <c r="FQ265" s="196"/>
      <c r="FR265" s="196"/>
      <c r="FS265" s="196"/>
      <c r="FT265" s="196"/>
      <c r="FU265" s="196"/>
      <c r="FV265" s="196"/>
      <c r="FW265" s="196"/>
      <c r="FX265" s="196"/>
      <c r="FY265" s="196"/>
      <c r="FZ265" s="196"/>
      <c r="GA265" s="196"/>
      <c r="GB265" s="196"/>
      <c r="GC265" s="196"/>
    </row>
    <row r="266" spans="1:185" s="197" customFormat="1" ht="178.5" customHeight="1" x14ac:dyDescent="0.25">
      <c r="A266" s="429" t="s">
        <v>412</v>
      </c>
      <c r="B266" s="434"/>
      <c r="C266" s="397">
        <v>44854</v>
      </c>
      <c r="D266" s="400" t="s">
        <v>33</v>
      </c>
      <c r="E266" s="179" t="s">
        <v>653</v>
      </c>
      <c r="F266" s="179" t="s">
        <v>654</v>
      </c>
      <c r="G266" s="175" t="s">
        <v>107</v>
      </c>
      <c r="H266" s="395" t="s">
        <v>1066</v>
      </c>
      <c r="I266" s="179" t="s">
        <v>108</v>
      </c>
      <c r="J266" s="179"/>
      <c r="K266" s="179" t="s">
        <v>416</v>
      </c>
      <c r="L266" s="175" t="s">
        <v>39</v>
      </c>
      <c r="M266" s="179" t="s">
        <v>657</v>
      </c>
      <c r="N266" s="397">
        <v>44893</v>
      </c>
      <c r="O266" s="397">
        <v>45137</v>
      </c>
      <c r="P266" s="452">
        <f t="shared" ca="1" si="12"/>
        <v>275</v>
      </c>
      <c r="Q266" s="322" t="str">
        <f t="shared" ca="1" si="13"/>
        <v>VENCIDA</v>
      </c>
      <c r="R266" s="179" t="s">
        <v>658</v>
      </c>
      <c r="S266" s="179" t="s">
        <v>42</v>
      </c>
      <c r="T266" s="392">
        <v>1</v>
      </c>
      <c r="U266" s="180"/>
      <c r="V266" s="179"/>
      <c r="W266" s="175" t="s">
        <v>51</v>
      </c>
      <c r="X266" s="281"/>
      <c r="Y266" s="391"/>
      <c r="Z266" s="179"/>
      <c r="AA266" s="175" t="s">
        <v>44</v>
      </c>
      <c r="AB266" s="180"/>
      <c r="AC266" s="177" t="s">
        <v>1505</v>
      </c>
      <c r="AD266" s="453">
        <f t="shared" si="14"/>
        <v>261</v>
      </c>
      <c r="AE266" s="196"/>
      <c r="AF266" s="196"/>
      <c r="AG266" s="196"/>
      <c r="AH266" s="196"/>
      <c r="AI266" s="196"/>
      <c r="AJ266" s="196"/>
      <c r="AK266" s="196"/>
      <c r="AL266" s="196"/>
      <c r="AM266" s="196"/>
      <c r="AN266" s="196"/>
      <c r="AO266" s="196"/>
      <c r="AP266" s="196"/>
      <c r="AQ266" s="196"/>
      <c r="AR266" s="196"/>
      <c r="AS266" s="196"/>
      <c r="AT266" s="196"/>
      <c r="AU266" s="196"/>
      <c r="AV266" s="196"/>
      <c r="AW266" s="196"/>
      <c r="AX266" s="196"/>
      <c r="AY266" s="196"/>
      <c r="AZ266" s="196"/>
      <c r="BA266" s="196"/>
      <c r="BB266" s="196"/>
      <c r="BC266" s="196"/>
      <c r="BD266" s="196"/>
      <c r="BE266" s="196"/>
      <c r="BF266" s="196"/>
      <c r="BG266" s="196"/>
      <c r="BH266" s="196"/>
      <c r="BI266" s="196"/>
      <c r="BJ266" s="196"/>
      <c r="BK266" s="196"/>
      <c r="BL266" s="196"/>
      <c r="BM266" s="196"/>
      <c r="BN266" s="196"/>
      <c r="BO266" s="196"/>
      <c r="BP266" s="196"/>
      <c r="BQ266" s="196"/>
      <c r="BR266" s="196"/>
      <c r="BS266" s="196"/>
      <c r="BT266" s="196"/>
      <c r="BU266" s="196"/>
      <c r="BV266" s="196"/>
      <c r="BW266" s="196"/>
      <c r="BX266" s="196"/>
      <c r="BY266" s="196"/>
      <c r="BZ266" s="196"/>
      <c r="CA266" s="196"/>
      <c r="CB266" s="196"/>
      <c r="CC266" s="196"/>
      <c r="CD266" s="196"/>
      <c r="CE266" s="196"/>
      <c r="CF266" s="196"/>
      <c r="CG266" s="196"/>
      <c r="CH266" s="196"/>
      <c r="CI266" s="196"/>
      <c r="CJ266" s="196"/>
      <c r="CK266" s="196"/>
      <c r="CL266" s="196"/>
      <c r="CM266" s="196"/>
      <c r="CN266" s="196"/>
      <c r="CO266" s="196"/>
      <c r="CP266" s="196"/>
      <c r="CQ266" s="196"/>
      <c r="CR266" s="196"/>
      <c r="CS266" s="196"/>
      <c r="CT266" s="196"/>
      <c r="CU266" s="196"/>
      <c r="CV266" s="196"/>
      <c r="CW266" s="196"/>
      <c r="CX266" s="196"/>
      <c r="CY266" s="196"/>
      <c r="CZ266" s="196"/>
      <c r="DA266" s="196"/>
      <c r="DB266" s="196"/>
      <c r="DC266" s="196"/>
      <c r="DD266" s="196"/>
      <c r="DE266" s="196"/>
      <c r="DF266" s="196"/>
      <c r="DG266" s="196"/>
      <c r="DH266" s="196"/>
      <c r="DI266" s="196"/>
      <c r="DJ266" s="196"/>
      <c r="DK266" s="196"/>
      <c r="DL266" s="196"/>
      <c r="DM266" s="196"/>
      <c r="DN266" s="196"/>
      <c r="DO266" s="196"/>
      <c r="DP266" s="196"/>
      <c r="DQ266" s="196"/>
      <c r="DR266" s="196"/>
      <c r="DS266" s="196"/>
      <c r="DT266" s="196"/>
      <c r="DU266" s="196"/>
      <c r="DV266" s="196"/>
      <c r="DW266" s="196"/>
      <c r="DX266" s="196"/>
      <c r="DY266" s="196"/>
      <c r="DZ266" s="196"/>
      <c r="EA266" s="196"/>
      <c r="EB266" s="196"/>
      <c r="EC266" s="196"/>
      <c r="ED266" s="196"/>
      <c r="EE266" s="196"/>
      <c r="EF266" s="196"/>
      <c r="EG266" s="196"/>
      <c r="EH266" s="196"/>
      <c r="EI266" s="196"/>
      <c r="EJ266" s="196"/>
      <c r="EK266" s="196"/>
      <c r="EL266" s="196"/>
      <c r="EM266" s="196"/>
      <c r="EN266" s="196"/>
      <c r="EO266" s="196"/>
      <c r="EP266" s="196"/>
      <c r="EQ266" s="196"/>
      <c r="ER266" s="196"/>
      <c r="ES266" s="196"/>
      <c r="ET266" s="196"/>
      <c r="EU266" s="196"/>
      <c r="EV266" s="196"/>
      <c r="EW266" s="196"/>
      <c r="EX266" s="196"/>
      <c r="EY266" s="196"/>
      <c r="EZ266" s="196"/>
      <c r="FA266" s="196"/>
      <c r="FB266" s="196"/>
      <c r="FC266" s="196"/>
      <c r="FD266" s="196"/>
      <c r="FE266" s="196"/>
      <c r="FF266" s="196"/>
      <c r="FG266" s="196"/>
      <c r="FH266" s="196"/>
      <c r="FI266" s="196"/>
      <c r="FJ266" s="196"/>
      <c r="FK266" s="196"/>
      <c r="FL266" s="196"/>
      <c r="FM266" s="196"/>
      <c r="FN266" s="196"/>
      <c r="FO266" s="196"/>
      <c r="FP266" s="196"/>
      <c r="FQ266" s="196"/>
      <c r="FR266" s="196"/>
      <c r="FS266" s="196"/>
      <c r="FT266" s="196"/>
      <c r="FU266" s="196"/>
      <c r="FV266" s="196"/>
      <c r="FW266" s="196"/>
      <c r="FX266" s="196"/>
      <c r="FY266" s="196"/>
      <c r="FZ266" s="196"/>
      <c r="GA266" s="196"/>
      <c r="GB266" s="196"/>
      <c r="GC266" s="196"/>
    </row>
    <row r="267" spans="1:185" s="197" customFormat="1" ht="178.5" customHeight="1" x14ac:dyDescent="0.25">
      <c r="A267" s="429" t="s">
        <v>412</v>
      </c>
      <c r="B267" s="434">
        <v>1011</v>
      </c>
      <c r="C267" s="397">
        <v>44854</v>
      </c>
      <c r="D267" s="400" t="s">
        <v>33</v>
      </c>
      <c r="E267" s="179" t="s">
        <v>659</v>
      </c>
      <c r="F267" s="179" t="s">
        <v>660</v>
      </c>
      <c r="G267" s="175" t="s">
        <v>107</v>
      </c>
      <c r="H267" s="395" t="s">
        <v>1066</v>
      </c>
      <c r="I267" s="179" t="s">
        <v>108</v>
      </c>
      <c r="J267" s="179"/>
      <c r="K267" s="179" t="s">
        <v>416</v>
      </c>
      <c r="L267" s="179" t="s">
        <v>48</v>
      </c>
      <c r="M267" s="179" t="s">
        <v>661</v>
      </c>
      <c r="N267" s="397">
        <v>44893</v>
      </c>
      <c r="O267" s="397">
        <v>45137</v>
      </c>
      <c r="P267" s="452">
        <f t="shared" ca="1" si="12"/>
        <v>275</v>
      </c>
      <c r="Q267" s="322" t="str">
        <f t="shared" ca="1" si="13"/>
        <v>VENCIDA</v>
      </c>
      <c r="R267" s="179" t="s">
        <v>662</v>
      </c>
      <c r="S267" s="179" t="s">
        <v>42</v>
      </c>
      <c r="T267" s="392">
        <v>1</v>
      </c>
      <c r="U267" s="180"/>
      <c r="V267" s="179"/>
      <c r="W267" s="175" t="s">
        <v>51</v>
      </c>
      <c r="X267" s="282"/>
      <c r="Y267" s="389"/>
      <c r="Z267" s="179"/>
      <c r="AA267" s="175" t="s">
        <v>44</v>
      </c>
      <c r="AB267" s="180"/>
      <c r="AC267" s="177" t="s">
        <v>1505</v>
      </c>
      <c r="AD267" s="453">
        <f t="shared" si="14"/>
        <v>262</v>
      </c>
      <c r="AE267" s="196"/>
      <c r="AF267" s="196"/>
      <c r="AG267" s="196"/>
      <c r="AH267" s="196"/>
      <c r="AI267" s="196"/>
      <c r="AJ267" s="196"/>
      <c r="AK267" s="196"/>
      <c r="AL267" s="196"/>
      <c r="AM267" s="196"/>
      <c r="AN267" s="196"/>
      <c r="AO267" s="196"/>
      <c r="AP267" s="196"/>
      <c r="AQ267" s="196"/>
      <c r="AR267" s="196"/>
      <c r="AS267" s="196"/>
      <c r="AT267" s="196"/>
      <c r="AU267" s="196"/>
      <c r="AV267" s="196"/>
      <c r="AW267" s="196"/>
      <c r="AX267" s="196"/>
      <c r="AY267" s="196"/>
      <c r="AZ267" s="196"/>
      <c r="BA267" s="196"/>
      <c r="BB267" s="196"/>
      <c r="BC267" s="196"/>
      <c r="BD267" s="196"/>
      <c r="BE267" s="196"/>
      <c r="BF267" s="196"/>
      <c r="BG267" s="196"/>
      <c r="BH267" s="196"/>
      <c r="BI267" s="196"/>
      <c r="BJ267" s="196"/>
      <c r="BK267" s="196"/>
      <c r="BL267" s="196"/>
      <c r="BM267" s="196"/>
      <c r="BN267" s="196"/>
      <c r="BO267" s="196"/>
      <c r="BP267" s="196"/>
      <c r="BQ267" s="196"/>
      <c r="BR267" s="196"/>
      <c r="BS267" s="196"/>
      <c r="BT267" s="196"/>
      <c r="BU267" s="196"/>
      <c r="BV267" s="196"/>
      <c r="BW267" s="196"/>
      <c r="BX267" s="196"/>
      <c r="BY267" s="196"/>
      <c r="BZ267" s="196"/>
      <c r="CA267" s="196"/>
      <c r="CB267" s="196"/>
      <c r="CC267" s="196"/>
      <c r="CD267" s="196"/>
      <c r="CE267" s="196"/>
      <c r="CF267" s="196"/>
      <c r="CG267" s="196"/>
      <c r="CH267" s="196"/>
      <c r="CI267" s="196"/>
      <c r="CJ267" s="196"/>
      <c r="CK267" s="196"/>
      <c r="CL267" s="196"/>
      <c r="CM267" s="196"/>
      <c r="CN267" s="196"/>
      <c r="CO267" s="196"/>
      <c r="CP267" s="196"/>
      <c r="CQ267" s="196"/>
      <c r="CR267" s="196"/>
      <c r="CS267" s="196"/>
      <c r="CT267" s="196"/>
      <c r="CU267" s="196"/>
      <c r="CV267" s="196"/>
      <c r="CW267" s="196"/>
      <c r="CX267" s="196"/>
      <c r="CY267" s="196"/>
      <c r="CZ267" s="196"/>
      <c r="DA267" s="196"/>
      <c r="DB267" s="196"/>
      <c r="DC267" s="196"/>
      <c r="DD267" s="196"/>
      <c r="DE267" s="196"/>
      <c r="DF267" s="196"/>
      <c r="DG267" s="196"/>
      <c r="DH267" s="196"/>
      <c r="DI267" s="196"/>
      <c r="DJ267" s="196"/>
      <c r="DK267" s="196"/>
      <c r="DL267" s="196"/>
      <c r="DM267" s="196"/>
      <c r="DN267" s="196"/>
      <c r="DO267" s="196"/>
      <c r="DP267" s="196"/>
      <c r="DQ267" s="196"/>
      <c r="DR267" s="196"/>
      <c r="DS267" s="196"/>
      <c r="DT267" s="196"/>
      <c r="DU267" s="196"/>
      <c r="DV267" s="196"/>
      <c r="DW267" s="196"/>
      <c r="DX267" s="196"/>
      <c r="DY267" s="196"/>
      <c r="DZ267" s="196"/>
      <c r="EA267" s="196"/>
      <c r="EB267" s="196"/>
      <c r="EC267" s="196"/>
      <c r="ED267" s="196"/>
      <c r="EE267" s="196"/>
      <c r="EF267" s="196"/>
      <c r="EG267" s="196"/>
      <c r="EH267" s="196"/>
      <c r="EI267" s="196"/>
      <c r="EJ267" s="196"/>
      <c r="EK267" s="196"/>
      <c r="EL267" s="196"/>
      <c r="EM267" s="196"/>
      <c r="EN267" s="196"/>
      <c r="EO267" s="196"/>
      <c r="EP267" s="196"/>
      <c r="EQ267" s="196"/>
      <c r="ER267" s="196"/>
      <c r="ES267" s="196"/>
      <c r="ET267" s="196"/>
      <c r="EU267" s="196"/>
      <c r="EV267" s="196"/>
      <c r="EW267" s="196"/>
      <c r="EX267" s="196"/>
      <c r="EY267" s="196"/>
      <c r="EZ267" s="196"/>
      <c r="FA267" s="196"/>
      <c r="FB267" s="196"/>
      <c r="FC267" s="196"/>
      <c r="FD267" s="196"/>
      <c r="FE267" s="196"/>
      <c r="FF267" s="196"/>
      <c r="FG267" s="196"/>
      <c r="FH267" s="196"/>
      <c r="FI267" s="196"/>
      <c r="FJ267" s="196"/>
      <c r="FK267" s="196"/>
      <c r="FL267" s="196"/>
      <c r="FM267" s="196"/>
      <c r="FN267" s="196"/>
      <c r="FO267" s="196"/>
      <c r="FP267" s="196"/>
      <c r="FQ267" s="196"/>
      <c r="FR267" s="196"/>
      <c r="FS267" s="196"/>
      <c r="FT267" s="196"/>
      <c r="FU267" s="196"/>
      <c r="FV267" s="196"/>
      <c r="FW267" s="196"/>
      <c r="FX267" s="196"/>
      <c r="FY267" s="196"/>
      <c r="FZ267" s="196"/>
      <c r="GA267" s="196"/>
      <c r="GB267" s="196"/>
      <c r="GC267" s="196"/>
    </row>
    <row r="268" spans="1:185" s="197" customFormat="1" ht="178.5" customHeight="1" x14ac:dyDescent="0.25">
      <c r="A268" s="429" t="s">
        <v>412</v>
      </c>
      <c r="B268" s="434"/>
      <c r="C268" s="397">
        <v>44854</v>
      </c>
      <c r="D268" s="400" t="s">
        <v>33</v>
      </c>
      <c r="E268" s="179" t="s">
        <v>659</v>
      </c>
      <c r="F268" s="179" t="s">
        <v>660</v>
      </c>
      <c r="G268" s="175" t="s">
        <v>107</v>
      </c>
      <c r="H268" s="395" t="s">
        <v>1066</v>
      </c>
      <c r="I268" s="179" t="s">
        <v>108</v>
      </c>
      <c r="J268" s="179"/>
      <c r="K268" s="179" t="s">
        <v>416</v>
      </c>
      <c r="L268" s="175" t="s">
        <v>39</v>
      </c>
      <c r="M268" s="179" t="s">
        <v>663</v>
      </c>
      <c r="N268" s="397">
        <v>44893</v>
      </c>
      <c r="O268" s="397">
        <v>45137</v>
      </c>
      <c r="P268" s="452">
        <f t="shared" ca="1" si="12"/>
        <v>275</v>
      </c>
      <c r="Q268" s="322" t="str">
        <f t="shared" ca="1" si="13"/>
        <v>VENCIDA</v>
      </c>
      <c r="R268" s="179" t="s">
        <v>652</v>
      </c>
      <c r="S268" s="179" t="s">
        <v>42</v>
      </c>
      <c r="T268" s="392">
        <v>1</v>
      </c>
      <c r="U268" s="180"/>
      <c r="V268" s="179"/>
      <c r="W268" s="175" t="s">
        <v>51</v>
      </c>
      <c r="X268" s="281"/>
      <c r="Y268" s="391"/>
      <c r="Z268" s="179"/>
      <c r="AA268" s="175" t="s">
        <v>44</v>
      </c>
      <c r="AB268" s="180"/>
      <c r="AC268" s="177" t="s">
        <v>1506</v>
      </c>
      <c r="AD268" s="453">
        <f t="shared" si="14"/>
        <v>263</v>
      </c>
      <c r="AE268" s="196"/>
      <c r="AF268" s="196"/>
      <c r="AG268" s="196"/>
      <c r="AH268" s="196"/>
      <c r="AI268" s="196"/>
      <c r="AJ268" s="196"/>
      <c r="AK268" s="196"/>
      <c r="AL268" s="196"/>
      <c r="AM268" s="196"/>
      <c r="AN268" s="196"/>
      <c r="AO268" s="196"/>
      <c r="AP268" s="196"/>
      <c r="AQ268" s="196"/>
      <c r="AR268" s="196"/>
      <c r="AS268" s="196"/>
      <c r="AT268" s="196"/>
      <c r="AU268" s="196"/>
      <c r="AV268" s="196"/>
      <c r="AW268" s="196"/>
      <c r="AX268" s="196"/>
      <c r="AY268" s="196"/>
      <c r="AZ268" s="196"/>
      <c r="BA268" s="196"/>
      <c r="BB268" s="196"/>
      <c r="BC268" s="196"/>
      <c r="BD268" s="196"/>
      <c r="BE268" s="196"/>
      <c r="BF268" s="196"/>
      <c r="BG268" s="196"/>
      <c r="BH268" s="196"/>
      <c r="BI268" s="196"/>
      <c r="BJ268" s="196"/>
      <c r="BK268" s="196"/>
      <c r="BL268" s="196"/>
      <c r="BM268" s="196"/>
      <c r="BN268" s="196"/>
      <c r="BO268" s="196"/>
      <c r="BP268" s="196"/>
      <c r="BQ268" s="196"/>
      <c r="BR268" s="196"/>
      <c r="BS268" s="196"/>
      <c r="BT268" s="196"/>
      <c r="BU268" s="196"/>
      <c r="BV268" s="196"/>
      <c r="BW268" s="196"/>
      <c r="BX268" s="196"/>
      <c r="BY268" s="196"/>
      <c r="BZ268" s="196"/>
      <c r="CA268" s="196"/>
      <c r="CB268" s="196"/>
      <c r="CC268" s="196"/>
      <c r="CD268" s="196"/>
      <c r="CE268" s="196"/>
      <c r="CF268" s="196"/>
      <c r="CG268" s="196"/>
      <c r="CH268" s="196"/>
      <c r="CI268" s="196"/>
      <c r="CJ268" s="196"/>
      <c r="CK268" s="196"/>
      <c r="CL268" s="196"/>
      <c r="CM268" s="196"/>
      <c r="CN268" s="196"/>
      <c r="CO268" s="196"/>
      <c r="CP268" s="196"/>
      <c r="CQ268" s="196"/>
      <c r="CR268" s="196"/>
      <c r="CS268" s="196"/>
      <c r="CT268" s="196"/>
      <c r="CU268" s="196"/>
      <c r="CV268" s="196"/>
      <c r="CW268" s="196"/>
      <c r="CX268" s="196"/>
      <c r="CY268" s="196"/>
      <c r="CZ268" s="196"/>
      <c r="DA268" s="196"/>
      <c r="DB268" s="196"/>
      <c r="DC268" s="196"/>
      <c r="DD268" s="196"/>
      <c r="DE268" s="196"/>
      <c r="DF268" s="196"/>
      <c r="DG268" s="196"/>
      <c r="DH268" s="196"/>
      <c r="DI268" s="196"/>
      <c r="DJ268" s="196"/>
      <c r="DK268" s="196"/>
      <c r="DL268" s="196"/>
      <c r="DM268" s="196"/>
      <c r="DN268" s="196"/>
      <c r="DO268" s="196"/>
      <c r="DP268" s="196"/>
      <c r="DQ268" s="196"/>
      <c r="DR268" s="196"/>
      <c r="DS268" s="196"/>
      <c r="DT268" s="196"/>
      <c r="DU268" s="196"/>
      <c r="DV268" s="196"/>
      <c r="DW268" s="196"/>
      <c r="DX268" s="196"/>
      <c r="DY268" s="196"/>
      <c r="DZ268" s="196"/>
      <c r="EA268" s="196"/>
      <c r="EB268" s="196"/>
      <c r="EC268" s="196"/>
      <c r="ED268" s="196"/>
      <c r="EE268" s="196"/>
      <c r="EF268" s="196"/>
      <c r="EG268" s="196"/>
      <c r="EH268" s="196"/>
      <c r="EI268" s="196"/>
      <c r="EJ268" s="196"/>
      <c r="EK268" s="196"/>
      <c r="EL268" s="196"/>
      <c r="EM268" s="196"/>
      <c r="EN268" s="196"/>
      <c r="EO268" s="196"/>
      <c r="EP268" s="196"/>
      <c r="EQ268" s="196"/>
      <c r="ER268" s="196"/>
      <c r="ES268" s="196"/>
      <c r="ET268" s="196"/>
      <c r="EU268" s="196"/>
      <c r="EV268" s="196"/>
      <c r="EW268" s="196"/>
      <c r="EX268" s="196"/>
      <c r="EY268" s="196"/>
      <c r="EZ268" s="196"/>
      <c r="FA268" s="196"/>
      <c r="FB268" s="196"/>
      <c r="FC268" s="196"/>
      <c r="FD268" s="196"/>
      <c r="FE268" s="196"/>
      <c r="FF268" s="196"/>
      <c r="FG268" s="196"/>
      <c r="FH268" s="196"/>
      <c r="FI268" s="196"/>
      <c r="FJ268" s="196"/>
      <c r="FK268" s="196"/>
      <c r="FL268" s="196"/>
      <c r="FM268" s="196"/>
      <c r="FN268" s="196"/>
      <c r="FO268" s="196"/>
      <c r="FP268" s="196"/>
      <c r="FQ268" s="196"/>
      <c r="FR268" s="196"/>
      <c r="FS268" s="196"/>
      <c r="FT268" s="196"/>
      <c r="FU268" s="196"/>
      <c r="FV268" s="196"/>
      <c r="FW268" s="196"/>
      <c r="FX268" s="196"/>
      <c r="FY268" s="196"/>
      <c r="FZ268" s="196"/>
      <c r="GA268" s="196"/>
      <c r="GB268" s="196"/>
      <c r="GC268" s="196"/>
    </row>
    <row r="269" spans="1:185" s="197" customFormat="1" ht="178.5" customHeight="1" x14ac:dyDescent="0.25">
      <c r="A269" s="429" t="s">
        <v>412</v>
      </c>
      <c r="B269" s="434">
        <v>1012</v>
      </c>
      <c r="C269" s="397">
        <v>44854</v>
      </c>
      <c r="D269" s="400" t="s">
        <v>33</v>
      </c>
      <c r="E269" s="179" t="s">
        <v>664</v>
      </c>
      <c r="F269" s="179" t="s">
        <v>665</v>
      </c>
      <c r="G269" s="175" t="s">
        <v>107</v>
      </c>
      <c r="H269" s="395" t="s">
        <v>1066</v>
      </c>
      <c r="I269" s="179" t="s">
        <v>108</v>
      </c>
      <c r="J269" s="179"/>
      <c r="K269" s="179" t="s">
        <v>416</v>
      </c>
      <c r="L269" s="179" t="s">
        <v>48</v>
      </c>
      <c r="M269" s="179" t="s">
        <v>666</v>
      </c>
      <c r="N269" s="397">
        <v>44893</v>
      </c>
      <c r="O269" s="397">
        <v>45137</v>
      </c>
      <c r="P269" s="452">
        <f t="shared" ca="1" si="12"/>
        <v>275</v>
      </c>
      <c r="Q269" s="322" t="str">
        <f t="shared" ca="1" si="13"/>
        <v>VENCIDA</v>
      </c>
      <c r="R269" s="179" t="s">
        <v>667</v>
      </c>
      <c r="S269" s="179" t="s">
        <v>42</v>
      </c>
      <c r="T269" s="392">
        <v>1</v>
      </c>
      <c r="U269" s="180"/>
      <c r="V269" s="179"/>
      <c r="W269" s="175" t="s">
        <v>51</v>
      </c>
      <c r="X269" s="281"/>
      <c r="Y269" s="391"/>
      <c r="Z269" s="179"/>
      <c r="AA269" s="175" t="s">
        <v>44</v>
      </c>
      <c r="AB269" s="180"/>
      <c r="AC269" s="178" t="s">
        <v>1507</v>
      </c>
      <c r="AD269" s="453">
        <f t="shared" si="14"/>
        <v>264</v>
      </c>
      <c r="AE269" s="196"/>
      <c r="AF269" s="196"/>
      <c r="AG269" s="196"/>
      <c r="AH269" s="196"/>
      <c r="AI269" s="196"/>
      <c r="AJ269" s="196"/>
      <c r="AK269" s="196"/>
      <c r="AL269" s="196"/>
      <c r="AM269" s="196"/>
      <c r="AN269" s="196"/>
      <c r="AO269" s="196"/>
      <c r="AP269" s="196"/>
      <c r="AQ269" s="196"/>
      <c r="AR269" s="196"/>
      <c r="AS269" s="196"/>
      <c r="AT269" s="196"/>
      <c r="AU269" s="196"/>
      <c r="AV269" s="196"/>
      <c r="AW269" s="196"/>
      <c r="AX269" s="196"/>
      <c r="AY269" s="196"/>
      <c r="AZ269" s="196"/>
      <c r="BA269" s="196"/>
      <c r="BB269" s="196"/>
      <c r="BC269" s="196"/>
      <c r="BD269" s="196"/>
      <c r="BE269" s="196"/>
      <c r="BF269" s="196"/>
      <c r="BG269" s="196"/>
      <c r="BH269" s="196"/>
      <c r="BI269" s="196"/>
      <c r="BJ269" s="196"/>
      <c r="BK269" s="196"/>
      <c r="BL269" s="196"/>
      <c r="BM269" s="196"/>
      <c r="BN269" s="196"/>
      <c r="BO269" s="196"/>
      <c r="BP269" s="196"/>
      <c r="BQ269" s="196"/>
      <c r="BR269" s="196"/>
      <c r="BS269" s="196"/>
      <c r="BT269" s="196"/>
      <c r="BU269" s="196"/>
      <c r="BV269" s="196"/>
      <c r="BW269" s="196"/>
      <c r="BX269" s="196"/>
      <c r="BY269" s="196"/>
      <c r="BZ269" s="196"/>
      <c r="CA269" s="196"/>
      <c r="CB269" s="196"/>
      <c r="CC269" s="196"/>
      <c r="CD269" s="196"/>
      <c r="CE269" s="196"/>
      <c r="CF269" s="196"/>
      <c r="CG269" s="196"/>
      <c r="CH269" s="196"/>
      <c r="CI269" s="196"/>
      <c r="CJ269" s="196"/>
      <c r="CK269" s="196"/>
      <c r="CL269" s="196"/>
      <c r="CM269" s="196"/>
      <c r="CN269" s="196"/>
      <c r="CO269" s="196"/>
      <c r="CP269" s="196"/>
      <c r="CQ269" s="196"/>
      <c r="CR269" s="196"/>
      <c r="CS269" s="196"/>
      <c r="CT269" s="196"/>
      <c r="CU269" s="196"/>
      <c r="CV269" s="196"/>
      <c r="CW269" s="196"/>
      <c r="CX269" s="196"/>
      <c r="CY269" s="196"/>
      <c r="CZ269" s="196"/>
      <c r="DA269" s="196"/>
      <c r="DB269" s="196"/>
      <c r="DC269" s="196"/>
      <c r="DD269" s="196"/>
      <c r="DE269" s="196"/>
      <c r="DF269" s="196"/>
      <c r="DG269" s="196"/>
      <c r="DH269" s="196"/>
      <c r="DI269" s="196"/>
      <c r="DJ269" s="196"/>
      <c r="DK269" s="196"/>
      <c r="DL269" s="196"/>
      <c r="DM269" s="196"/>
      <c r="DN269" s="196"/>
      <c r="DO269" s="196"/>
      <c r="DP269" s="196"/>
      <c r="DQ269" s="196"/>
      <c r="DR269" s="196"/>
      <c r="DS269" s="196"/>
      <c r="DT269" s="196"/>
      <c r="DU269" s="196"/>
      <c r="DV269" s="196"/>
      <c r="DW269" s="196"/>
      <c r="DX269" s="196"/>
      <c r="DY269" s="196"/>
      <c r="DZ269" s="196"/>
      <c r="EA269" s="196"/>
      <c r="EB269" s="196"/>
      <c r="EC269" s="196"/>
      <c r="ED269" s="196"/>
      <c r="EE269" s="196"/>
      <c r="EF269" s="196"/>
      <c r="EG269" s="196"/>
      <c r="EH269" s="196"/>
      <c r="EI269" s="196"/>
      <c r="EJ269" s="196"/>
      <c r="EK269" s="196"/>
      <c r="EL269" s="196"/>
      <c r="EM269" s="196"/>
      <c r="EN269" s="196"/>
      <c r="EO269" s="196"/>
      <c r="EP269" s="196"/>
      <c r="EQ269" s="196"/>
      <c r="ER269" s="196"/>
      <c r="ES269" s="196"/>
      <c r="ET269" s="196"/>
      <c r="EU269" s="196"/>
      <c r="EV269" s="196"/>
      <c r="EW269" s="196"/>
      <c r="EX269" s="196"/>
      <c r="EY269" s="196"/>
      <c r="EZ269" s="196"/>
      <c r="FA269" s="196"/>
      <c r="FB269" s="196"/>
      <c r="FC269" s="196"/>
      <c r="FD269" s="196"/>
      <c r="FE269" s="196"/>
      <c r="FF269" s="196"/>
      <c r="FG269" s="196"/>
      <c r="FH269" s="196"/>
      <c r="FI269" s="196"/>
      <c r="FJ269" s="196"/>
      <c r="FK269" s="196"/>
      <c r="FL269" s="196"/>
      <c r="FM269" s="196"/>
      <c r="FN269" s="196"/>
      <c r="FO269" s="196"/>
      <c r="FP269" s="196"/>
      <c r="FQ269" s="196"/>
      <c r="FR269" s="196"/>
      <c r="FS269" s="196"/>
      <c r="FT269" s="196"/>
      <c r="FU269" s="196"/>
      <c r="FV269" s="196"/>
      <c r="FW269" s="196"/>
      <c r="FX269" s="196"/>
      <c r="FY269" s="196"/>
      <c r="FZ269" s="196"/>
      <c r="GA269" s="196"/>
      <c r="GB269" s="196"/>
      <c r="GC269" s="196"/>
    </row>
    <row r="270" spans="1:185" s="197" customFormat="1" ht="178.5" customHeight="1" x14ac:dyDescent="0.25">
      <c r="A270" s="429" t="s">
        <v>412</v>
      </c>
      <c r="B270" s="434"/>
      <c r="C270" s="397">
        <v>44854</v>
      </c>
      <c r="D270" s="400" t="s">
        <v>33</v>
      </c>
      <c r="E270" s="179" t="s">
        <v>664</v>
      </c>
      <c r="F270" s="179" t="s">
        <v>665</v>
      </c>
      <c r="G270" s="175" t="s">
        <v>107</v>
      </c>
      <c r="H270" s="395" t="s">
        <v>1066</v>
      </c>
      <c r="I270" s="179" t="s">
        <v>108</v>
      </c>
      <c r="J270" s="179"/>
      <c r="K270" s="179" t="s">
        <v>416</v>
      </c>
      <c r="L270" s="175" t="s">
        <v>39</v>
      </c>
      <c r="M270" s="179" t="s">
        <v>668</v>
      </c>
      <c r="N270" s="397">
        <v>44893</v>
      </c>
      <c r="O270" s="397">
        <v>45137</v>
      </c>
      <c r="P270" s="452">
        <f t="shared" ca="1" si="12"/>
        <v>275</v>
      </c>
      <c r="Q270" s="322" t="str">
        <f t="shared" ca="1" si="13"/>
        <v>VENCIDA</v>
      </c>
      <c r="R270" s="179" t="s">
        <v>669</v>
      </c>
      <c r="S270" s="179" t="s">
        <v>42</v>
      </c>
      <c r="T270" s="392">
        <v>1</v>
      </c>
      <c r="U270" s="180"/>
      <c r="V270" s="179"/>
      <c r="W270" s="175" t="s">
        <v>51</v>
      </c>
      <c r="X270" s="281"/>
      <c r="Y270" s="391"/>
      <c r="Z270" s="179"/>
      <c r="AA270" s="175" t="s">
        <v>44</v>
      </c>
      <c r="AB270" s="180"/>
      <c r="AC270" s="177" t="s">
        <v>1508</v>
      </c>
      <c r="AD270" s="453">
        <f t="shared" si="14"/>
        <v>265</v>
      </c>
      <c r="AE270" s="196"/>
      <c r="AF270" s="196"/>
      <c r="AG270" s="196"/>
      <c r="AH270" s="196"/>
      <c r="AI270" s="196"/>
      <c r="AJ270" s="196"/>
      <c r="AK270" s="196"/>
      <c r="AL270" s="196"/>
      <c r="AM270" s="196"/>
      <c r="AN270" s="196"/>
      <c r="AO270" s="196"/>
      <c r="AP270" s="196"/>
      <c r="AQ270" s="196"/>
      <c r="AR270" s="196"/>
      <c r="AS270" s="196"/>
      <c r="AT270" s="196"/>
      <c r="AU270" s="196"/>
      <c r="AV270" s="196"/>
      <c r="AW270" s="196"/>
      <c r="AX270" s="196"/>
      <c r="AY270" s="196"/>
      <c r="AZ270" s="196"/>
      <c r="BA270" s="196"/>
      <c r="BB270" s="196"/>
      <c r="BC270" s="196"/>
      <c r="BD270" s="196"/>
      <c r="BE270" s="196"/>
      <c r="BF270" s="196"/>
      <c r="BG270" s="196"/>
      <c r="BH270" s="196"/>
      <c r="BI270" s="196"/>
      <c r="BJ270" s="196"/>
      <c r="BK270" s="196"/>
      <c r="BL270" s="196"/>
      <c r="BM270" s="196"/>
      <c r="BN270" s="196"/>
      <c r="BO270" s="196"/>
      <c r="BP270" s="196"/>
      <c r="BQ270" s="196"/>
      <c r="BR270" s="196"/>
      <c r="BS270" s="196"/>
      <c r="BT270" s="196"/>
      <c r="BU270" s="196"/>
      <c r="BV270" s="196"/>
      <c r="BW270" s="196"/>
      <c r="BX270" s="196"/>
      <c r="BY270" s="196"/>
      <c r="BZ270" s="196"/>
      <c r="CA270" s="196"/>
      <c r="CB270" s="196"/>
      <c r="CC270" s="196"/>
      <c r="CD270" s="196"/>
      <c r="CE270" s="196"/>
      <c r="CF270" s="196"/>
      <c r="CG270" s="196"/>
      <c r="CH270" s="196"/>
      <c r="CI270" s="196"/>
      <c r="CJ270" s="196"/>
      <c r="CK270" s="196"/>
      <c r="CL270" s="196"/>
      <c r="CM270" s="196"/>
      <c r="CN270" s="196"/>
      <c r="CO270" s="196"/>
      <c r="CP270" s="196"/>
      <c r="CQ270" s="196"/>
      <c r="CR270" s="196"/>
      <c r="CS270" s="196"/>
      <c r="CT270" s="196"/>
      <c r="CU270" s="196"/>
      <c r="CV270" s="196"/>
      <c r="CW270" s="196"/>
      <c r="CX270" s="196"/>
      <c r="CY270" s="196"/>
      <c r="CZ270" s="196"/>
      <c r="DA270" s="196"/>
      <c r="DB270" s="196"/>
      <c r="DC270" s="196"/>
      <c r="DD270" s="196"/>
      <c r="DE270" s="196"/>
      <c r="DF270" s="196"/>
      <c r="DG270" s="196"/>
      <c r="DH270" s="196"/>
      <c r="DI270" s="196"/>
      <c r="DJ270" s="196"/>
      <c r="DK270" s="196"/>
      <c r="DL270" s="196"/>
      <c r="DM270" s="196"/>
      <c r="DN270" s="196"/>
      <c r="DO270" s="196"/>
      <c r="DP270" s="196"/>
      <c r="DQ270" s="196"/>
      <c r="DR270" s="196"/>
      <c r="DS270" s="196"/>
      <c r="DT270" s="196"/>
      <c r="DU270" s="196"/>
      <c r="DV270" s="196"/>
      <c r="DW270" s="196"/>
      <c r="DX270" s="196"/>
      <c r="DY270" s="196"/>
      <c r="DZ270" s="196"/>
      <c r="EA270" s="196"/>
      <c r="EB270" s="196"/>
      <c r="EC270" s="196"/>
      <c r="ED270" s="196"/>
      <c r="EE270" s="196"/>
      <c r="EF270" s="196"/>
      <c r="EG270" s="196"/>
      <c r="EH270" s="196"/>
      <c r="EI270" s="196"/>
      <c r="EJ270" s="196"/>
      <c r="EK270" s="196"/>
      <c r="EL270" s="196"/>
      <c r="EM270" s="196"/>
      <c r="EN270" s="196"/>
      <c r="EO270" s="196"/>
      <c r="EP270" s="196"/>
      <c r="EQ270" s="196"/>
      <c r="ER270" s="196"/>
      <c r="ES270" s="196"/>
      <c r="ET270" s="196"/>
      <c r="EU270" s="196"/>
      <c r="EV270" s="196"/>
      <c r="EW270" s="196"/>
      <c r="EX270" s="196"/>
      <c r="EY270" s="196"/>
      <c r="EZ270" s="196"/>
      <c r="FA270" s="196"/>
      <c r="FB270" s="196"/>
      <c r="FC270" s="196"/>
      <c r="FD270" s="196"/>
      <c r="FE270" s="196"/>
      <c r="FF270" s="196"/>
      <c r="FG270" s="196"/>
      <c r="FH270" s="196"/>
      <c r="FI270" s="196"/>
      <c r="FJ270" s="196"/>
      <c r="FK270" s="196"/>
      <c r="FL270" s="196"/>
      <c r="FM270" s="196"/>
      <c r="FN270" s="196"/>
      <c r="FO270" s="196"/>
      <c r="FP270" s="196"/>
      <c r="FQ270" s="196"/>
      <c r="FR270" s="196"/>
      <c r="FS270" s="196"/>
      <c r="FT270" s="196"/>
      <c r="FU270" s="196"/>
      <c r="FV270" s="196"/>
      <c r="FW270" s="196"/>
      <c r="FX270" s="196"/>
      <c r="FY270" s="196"/>
      <c r="FZ270" s="196"/>
      <c r="GA270" s="196"/>
      <c r="GB270" s="196"/>
      <c r="GC270" s="196"/>
    </row>
    <row r="271" spans="1:185" s="197" customFormat="1" ht="178.5" customHeight="1" x14ac:dyDescent="0.25">
      <c r="A271" s="429" t="s">
        <v>412</v>
      </c>
      <c r="B271" s="434">
        <v>1013</v>
      </c>
      <c r="C271" s="397">
        <v>44854</v>
      </c>
      <c r="D271" s="400" t="s">
        <v>33</v>
      </c>
      <c r="E271" s="179" t="s">
        <v>670</v>
      </c>
      <c r="F271" s="179" t="s">
        <v>671</v>
      </c>
      <c r="G271" s="175" t="s">
        <v>107</v>
      </c>
      <c r="H271" s="395" t="s">
        <v>1066</v>
      </c>
      <c r="I271" s="179" t="s">
        <v>108</v>
      </c>
      <c r="J271" s="179"/>
      <c r="K271" s="179" t="s">
        <v>416</v>
      </c>
      <c r="L271" s="179" t="s">
        <v>48</v>
      </c>
      <c r="M271" s="179" t="s">
        <v>672</v>
      </c>
      <c r="N271" s="397">
        <v>44893</v>
      </c>
      <c r="O271" s="397">
        <v>45137</v>
      </c>
      <c r="P271" s="452">
        <f t="shared" ca="1" si="12"/>
        <v>275</v>
      </c>
      <c r="Q271" s="322" t="str">
        <f t="shared" ca="1" si="13"/>
        <v>VENCIDA</v>
      </c>
      <c r="R271" s="179" t="s">
        <v>257</v>
      </c>
      <c r="S271" s="179" t="s">
        <v>42</v>
      </c>
      <c r="T271" s="392">
        <v>1</v>
      </c>
      <c r="U271" s="180"/>
      <c r="V271" s="179"/>
      <c r="W271" s="175" t="s">
        <v>51</v>
      </c>
      <c r="X271" s="281"/>
      <c r="Y271" s="391"/>
      <c r="Z271" s="179"/>
      <c r="AA271" s="175" t="s">
        <v>44</v>
      </c>
      <c r="AB271" s="180"/>
      <c r="AC271" s="177" t="s">
        <v>1505</v>
      </c>
      <c r="AD271" s="453">
        <f t="shared" si="14"/>
        <v>266</v>
      </c>
      <c r="AE271" s="196"/>
      <c r="AF271" s="196"/>
      <c r="AG271" s="196"/>
      <c r="AH271" s="196"/>
      <c r="AI271" s="196"/>
      <c r="AJ271" s="196"/>
      <c r="AK271" s="196"/>
      <c r="AL271" s="196"/>
      <c r="AM271" s="196"/>
      <c r="AN271" s="196"/>
      <c r="AO271" s="196"/>
      <c r="AP271" s="196"/>
      <c r="AQ271" s="196"/>
      <c r="AR271" s="196"/>
      <c r="AS271" s="196"/>
      <c r="AT271" s="196"/>
      <c r="AU271" s="196"/>
      <c r="AV271" s="196"/>
      <c r="AW271" s="196"/>
      <c r="AX271" s="196"/>
      <c r="AY271" s="196"/>
      <c r="AZ271" s="196"/>
      <c r="BA271" s="196"/>
      <c r="BB271" s="196"/>
      <c r="BC271" s="196"/>
      <c r="BD271" s="196"/>
      <c r="BE271" s="196"/>
      <c r="BF271" s="196"/>
      <c r="BG271" s="196"/>
      <c r="BH271" s="196"/>
      <c r="BI271" s="196"/>
      <c r="BJ271" s="196"/>
      <c r="BK271" s="196"/>
      <c r="BL271" s="196"/>
      <c r="BM271" s="196"/>
      <c r="BN271" s="196"/>
      <c r="BO271" s="196"/>
      <c r="BP271" s="196"/>
      <c r="BQ271" s="196"/>
      <c r="BR271" s="196"/>
      <c r="BS271" s="196"/>
      <c r="BT271" s="196"/>
      <c r="BU271" s="196"/>
      <c r="BV271" s="196"/>
      <c r="BW271" s="196"/>
      <c r="BX271" s="196"/>
      <c r="BY271" s="196"/>
      <c r="BZ271" s="196"/>
      <c r="CA271" s="196"/>
      <c r="CB271" s="196"/>
      <c r="CC271" s="196"/>
      <c r="CD271" s="196"/>
      <c r="CE271" s="196"/>
      <c r="CF271" s="196"/>
      <c r="CG271" s="196"/>
      <c r="CH271" s="196"/>
      <c r="CI271" s="196"/>
      <c r="CJ271" s="196"/>
      <c r="CK271" s="196"/>
      <c r="CL271" s="196"/>
      <c r="CM271" s="196"/>
      <c r="CN271" s="196"/>
      <c r="CO271" s="196"/>
      <c r="CP271" s="196"/>
      <c r="CQ271" s="196"/>
      <c r="CR271" s="196"/>
      <c r="CS271" s="196"/>
      <c r="CT271" s="196"/>
      <c r="CU271" s="196"/>
      <c r="CV271" s="196"/>
      <c r="CW271" s="196"/>
      <c r="CX271" s="196"/>
      <c r="CY271" s="196"/>
      <c r="CZ271" s="196"/>
      <c r="DA271" s="196"/>
      <c r="DB271" s="196"/>
      <c r="DC271" s="196"/>
      <c r="DD271" s="196"/>
      <c r="DE271" s="196"/>
      <c r="DF271" s="196"/>
      <c r="DG271" s="196"/>
      <c r="DH271" s="196"/>
      <c r="DI271" s="196"/>
      <c r="DJ271" s="196"/>
      <c r="DK271" s="196"/>
      <c r="DL271" s="196"/>
      <c r="DM271" s="196"/>
      <c r="DN271" s="196"/>
      <c r="DO271" s="196"/>
      <c r="DP271" s="196"/>
      <c r="DQ271" s="196"/>
      <c r="DR271" s="196"/>
      <c r="DS271" s="196"/>
      <c r="DT271" s="196"/>
      <c r="DU271" s="196"/>
      <c r="DV271" s="196"/>
      <c r="DW271" s="196"/>
      <c r="DX271" s="196"/>
      <c r="DY271" s="196"/>
      <c r="DZ271" s="196"/>
      <c r="EA271" s="196"/>
      <c r="EB271" s="196"/>
      <c r="EC271" s="196"/>
      <c r="ED271" s="196"/>
      <c r="EE271" s="196"/>
      <c r="EF271" s="196"/>
      <c r="EG271" s="196"/>
      <c r="EH271" s="196"/>
      <c r="EI271" s="196"/>
      <c r="EJ271" s="196"/>
      <c r="EK271" s="196"/>
      <c r="EL271" s="196"/>
      <c r="EM271" s="196"/>
      <c r="EN271" s="196"/>
      <c r="EO271" s="196"/>
      <c r="EP271" s="196"/>
      <c r="EQ271" s="196"/>
      <c r="ER271" s="196"/>
      <c r="ES271" s="196"/>
      <c r="ET271" s="196"/>
      <c r="EU271" s="196"/>
      <c r="EV271" s="196"/>
      <c r="EW271" s="196"/>
      <c r="EX271" s="196"/>
      <c r="EY271" s="196"/>
      <c r="EZ271" s="196"/>
      <c r="FA271" s="196"/>
      <c r="FB271" s="196"/>
      <c r="FC271" s="196"/>
      <c r="FD271" s="196"/>
      <c r="FE271" s="196"/>
      <c r="FF271" s="196"/>
      <c r="FG271" s="196"/>
      <c r="FH271" s="196"/>
      <c r="FI271" s="196"/>
      <c r="FJ271" s="196"/>
      <c r="FK271" s="196"/>
      <c r="FL271" s="196"/>
      <c r="FM271" s="196"/>
      <c r="FN271" s="196"/>
      <c r="FO271" s="196"/>
      <c r="FP271" s="196"/>
      <c r="FQ271" s="196"/>
      <c r="FR271" s="196"/>
      <c r="FS271" s="196"/>
      <c r="FT271" s="196"/>
      <c r="FU271" s="196"/>
      <c r="FV271" s="196"/>
      <c r="FW271" s="196"/>
      <c r="FX271" s="196"/>
      <c r="FY271" s="196"/>
      <c r="FZ271" s="196"/>
      <c r="GA271" s="196"/>
      <c r="GB271" s="196"/>
      <c r="GC271" s="196"/>
    </row>
    <row r="272" spans="1:185" s="197" customFormat="1" ht="178.5" customHeight="1" x14ac:dyDescent="0.25">
      <c r="A272" s="429" t="s">
        <v>412</v>
      </c>
      <c r="B272" s="434"/>
      <c r="C272" s="397">
        <v>44854</v>
      </c>
      <c r="D272" s="400" t="s">
        <v>33</v>
      </c>
      <c r="E272" s="179" t="s">
        <v>670</v>
      </c>
      <c r="F272" s="179" t="s">
        <v>671</v>
      </c>
      <c r="G272" s="175" t="s">
        <v>107</v>
      </c>
      <c r="H272" s="395" t="s">
        <v>1066</v>
      </c>
      <c r="I272" s="179" t="s">
        <v>108</v>
      </c>
      <c r="J272" s="179"/>
      <c r="K272" s="179" t="s">
        <v>416</v>
      </c>
      <c r="L272" s="175" t="s">
        <v>39</v>
      </c>
      <c r="M272" s="179" t="s">
        <v>673</v>
      </c>
      <c r="N272" s="397">
        <v>44893</v>
      </c>
      <c r="O272" s="397">
        <v>45137</v>
      </c>
      <c r="P272" s="452">
        <f t="shared" ca="1" si="12"/>
        <v>275</v>
      </c>
      <c r="Q272" s="322" t="str">
        <f t="shared" ca="1" si="13"/>
        <v>VENCIDA</v>
      </c>
      <c r="R272" s="179" t="s">
        <v>674</v>
      </c>
      <c r="S272" s="179" t="s">
        <v>42</v>
      </c>
      <c r="T272" s="392">
        <v>2</v>
      </c>
      <c r="U272" s="180"/>
      <c r="V272" s="179"/>
      <c r="W272" s="175" t="s">
        <v>51</v>
      </c>
      <c r="X272" s="281"/>
      <c r="Y272" s="391"/>
      <c r="Z272" s="179"/>
      <c r="AA272" s="175" t="s">
        <v>44</v>
      </c>
      <c r="AB272" s="180"/>
      <c r="AC272" s="177" t="s">
        <v>1505</v>
      </c>
      <c r="AD272" s="453">
        <f t="shared" si="14"/>
        <v>267</v>
      </c>
      <c r="AE272" s="196"/>
      <c r="AF272" s="196"/>
      <c r="AG272" s="196"/>
      <c r="AH272" s="196"/>
      <c r="AI272" s="196"/>
      <c r="AJ272" s="196"/>
      <c r="AK272" s="196"/>
      <c r="AL272" s="196"/>
      <c r="AM272" s="196"/>
      <c r="AN272" s="196"/>
      <c r="AO272" s="196"/>
      <c r="AP272" s="196"/>
      <c r="AQ272" s="196"/>
      <c r="AR272" s="196"/>
      <c r="AS272" s="196"/>
      <c r="AT272" s="196"/>
      <c r="AU272" s="196"/>
      <c r="AV272" s="196"/>
      <c r="AW272" s="196"/>
      <c r="AX272" s="196"/>
      <c r="AY272" s="196"/>
      <c r="AZ272" s="196"/>
      <c r="BA272" s="196"/>
      <c r="BB272" s="196"/>
      <c r="BC272" s="196"/>
      <c r="BD272" s="196"/>
      <c r="BE272" s="196"/>
      <c r="BF272" s="196"/>
      <c r="BG272" s="196"/>
      <c r="BH272" s="196"/>
      <c r="BI272" s="196"/>
      <c r="BJ272" s="196"/>
      <c r="BK272" s="196"/>
      <c r="BL272" s="196"/>
      <c r="BM272" s="196"/>
      <c r="BN272" s="196"/>
      <c r="BO272" s="196"/>
      <c r="BP272" s="196"/>
      <c r="BQ272" s="196"/>
      <c r="BR272" s="196"/>
      <c r="BS272" s="196"/>
      <c r="BT272" s="196"/>
      <c r="BU272" s="196"/>
      <c r="BV272" s="196"/>
      <c r="BW272" s="196"/>
      <c r="BX272" s="196"/>
      <c r="BY272" s="196"/>
      <c r="BZ272" s="196"/>
      <c r="CA272" s="196"/>
      <c r="CB272" s="196"/>
      <c r="CC272" s="196"/>
      <c r="CD272" s="196"/>
      <c r="CE272" s="196"/>
      <c r="CF272" s="196"/>
      <c r="CG272" s="196"/>
      <c r="CH272" s="196"/>
      <c r="CI272" s="196"/>
      <c r="CJ272" s="196"/>
      <c r="CK272" s="196"/>
      <c r="CL272" s="196"/>
      <c r="CM272" s="196"/>
      <c r="CN272" s="196"/>
      <c r="CO272" s="196"/>
      <c r="CP272" s="196"/>
      <c r="CQ272" s="196"/>
      <c r="CR272" s="196"/>
      <c r="CS272" s="196"/>
      <c r="CT272" s="196"/>
      <c r="CU272" s="196"/>
      <c r="CV272" s="196"/>
      <c r="CW272" s="196"/>
      <c r="CX272" s="196"/>
      <c r="CY272" s="196"/>
      <c r="CZ272" s="196"/>
      <c r="DA272" s="196"/>
      <c r="DB272" s="196"/>
      <c r="DC272" s="196"/>
      <c r="DD272" s="196"/>
      <c r="DE272" s="196"/>
      <c r="DF272" s="196"/>
      <c r="DG272" s="196"/>
      <c r="DH272" s="196"/>
      <c r="DI272" s="196"/>
      <c r="DJ272" s="196"/>
      <c r="DK272" s="196"/>
      <c r="DL272" s="196"/>
      <c r="DM272" s="196"/>
      <c r="DN272" s="196"/>
      <c r="DO272" s="196"/>
      <c r="DP272" s="196"/>
      <c r="DQ272" s="196"/>
      <c r="DR272" s="196"/>
      <c r="DS272" s="196"/>
      <c r="DT272" s="196"/>
      <c r="DU272" s="196"/>
      <c r="DV272" s="196"/>
      <c r="DW272" s="196"/>
      <c r="DX272" s="196"/>
      <c r="DY272" s="196"/>
      <c r="DZ272" s="196"/>
      <c r="EA272" s="196"/>
      <c r="EB272" s="196"/>
      <c r="EC272" s="196"/>
      <c r="ED272" s="196"/>
      <c r="EE272" s="196"/>
      <c r="EF272" s="196"/>
      <c r="EG272" s="196"/>
      <c r="EH272" s="196"/>
      <c r="EI272" s="196"/>
      <c r="EJ272" s="196"/>
      <c r="EK272" s="196"/>
      <c r="EL272" s="196"/>
      <c r="EM272" s="196"/>
      <c r="EN272" s="196"/>
      <c r="EO272" s="196"/>
      <c r="EP272" s="196"/>
      <c r="EQ272" s="196"/>
      <c r="ER272" s="196"/>
      <c r="ES272" s="196"/>
      <c r="ET272" s="196"/>
      <c r="EU272" s="196"/>
      <c r="EV272" s="196"/>
      <c r="EW272" s="196"/>
      <c r="EX272" s="196"/>
      <c r="EY272" s="196"/>
      <c r="EZ272" s="196"/>
      <c r="FA272" s="196"/>
      <c r="FB272" s="196"/>
      <c r="FC272" s="196"/>
      <c r="FD272" s="196"/>
      <c r="FE272" s="196"/>
      <c r="FF272" s="196"/>
      <c r="FG272" s="196"/>
      <c r="FH272" s="196"/>
      <c r="FI272" s="196"/>
      <c r="FJ272" s="196"/>
      <c r="FK272" s="196"/>
      <c r="FL272" s="196"/>
      <c r="FM272" s="196"/>
      <c r="FN272" s="196"/>
      <c r="FO272" s="196"/>
      <c r="FP272" s="196"/>
      <c r="FQ272" s="196"/>
      <c r="FR272" s="196"/>
      <c r="FS272" s="196"/>
      <c r="FT272" s="196"/>
      <c r="FU272" s="196"/>
      <c r="FV272" s="196"/>
      <c r="FW272" s="196"/>
      <c r="FX272" s="196"/>
      <c r="FY272" s="196"/>
      <c r="FZ272" s="196"/>
      <c r="GA272" s="196"/>
      <c r="GB272" s="196"/>
      <c r="GC272" s="196"/>
    </row>
    <row r="273" spans="1:185" s="197" customFormat="1" ht="178.5" customHeight="1" x14ac:dyDescent="0.25">
      <c r="A273" s="429" t="s">
        <v>412</v>
      </c>
      <c r="B273" s="434">
        <v>1014</v>
      </c>
      <c r="C273" s="397">
        <v>44854</v>
      </c>
      <c r="D273" s="400" t="s">
        <v>33</v>
      </c>
      <c r="E273" s="179" t="s">
        <v>675</v>
      </c>
      <c r="F273" s="179" t="s">
        <v>676</v>
      </c>
      <c r="G273" s="175" t="s">
        <v>107</v>
      </c>
      <c r="H273" s="395" t="s">
        <v>1066</v>
      </c>
      <c r="I273" s="179" t="s">
        <v>108</v>
      </c>
      <c r="J273" s="179"/>
      <c r="K273" s="179" t="s">
        <v>416</v>
      </c>
      <c r="L273" s="179" t="s">
        <v>48</v>
      </c>
      <c r="M273" s="179" t="s">
        <v>677</v>
      </c>
      <c r="N273" s="397">
        <v>44893</v>
      </c>
      <c r="O273" s="397">
        <v>45137</v>
      </c>
      <c r="P273" s="452">
        <f t="shared" ca="1" si="12"/>
        <v>275</v>
      </c>
      <c r="Q273" s="322" t="str">
        <f t="shared" ca="1" si="13"/>
        <v>VENCIDA</v>
      </c>
      <c r="R273" s="179" t="s">
        <v>678</v>
      </c>
      <c r="S273" s="179" t="s">
        <v>42</v>
      </c>
      <c r="T273" s="392">
        <v>1</v>
      </c>
      <c r="U273" s="180"/>
      <c r="V273" s="179"/>
      <c r="W273" s="175" t="s">
        <v>51</v>
      </c>
      <c r="X273" s="281"/>
      <c r="Y273" s="391"/>
      <c r="Z273" s="179"/>
      <c r="AA273" s="175" t="s">
        <v>44</v>
      </c>
      <c r="AB273" s="180"/>
      <c r="AC273" s="177" t="s">
        <v>1505</v>
      </c>
      <c r="AD273" s="453">
        <f t="shared" si="14"/>
        <v>268</v>
      </c>
      <c r="AE273" s="196"/>
      <c r="AF273" s="196"/>
      <c r="AG273" s="196"/>
      <c r="AH273" s="196"/>
      <c r="AI273" s="196"/>
      <c r="AJ273" s="196"/>
      <c r="AK273" s="196"/>
      <c r="AL273" s="196"/>
      <c r="AM273" s="196"/>
      <c r="AN273" s="196"/>
      <c r="AO273" s="196"/>
      <c r="AP273" s="196"/>
      <c r="AQ273" s="196"/>
      <c r="AR273" s="196"/>
      <c r="AS273" s="196"/>
      <c r="AT273" s="196"/>
      <c r="AU273" s="196"/>
      <c r="AV273" s="196"/>
      <c r="AW273" s="196"/>
      <c r="AX273" s="196"/>
      <c r="AY273" s="196"/>
      <c r="AZ273" s="196"/>
      <c r="BA273" s="196"/>
      <c r="BB273" s="196"/>
      <c r="BC273" s="196"/>
      <c r="BD273" s="196"/>
      <c r="BE273" s="196"/>
      <c r="BF273" s="196"/>
      <c r="BG273" s="196"/>
      <c r="BH273" s="196"/>
      <c r="BI273" s="196"/>
      <c r="BJ273" s="196"/>
      <c r="BK273" s="196"/>
      <c r="BL273" s="196"/>
      <c r="BM273" s="196"/>
      <c r="BN273" s="196"/>
      <c r="BO273" s="196"/>
      <c r="BP273" s="196"/>
      <c r="BQ273" s="196"/>
      <c r="BR273" s="196"/>
      <c r="BS273" s="196"/>
      <c r="BT273" s="196"/>
      <c r="BU273" s="196"/>
      <c r="BV273" s="196"/>
      <c r="BW273" s="196"/>
      <c r="BX273" s="196"/>
      <c r="BY273" s="196"/>
      <c r="BZ273" s="196"/>
      <c r="CA273" s="196"/>
      <c r="CB273" s="196"/>
      <c r="CC273" s="196"/>
      <c r="CD273" s="196"/>
      <c r="CE273" s="196"/>
      <c r="CF273" s="196"/>
      <c r="CG273" s="196"/>
      <c r="CH273" s="196"/>
      <c r="CI273" s="196"/>
      <c r="CJ273" s="196"/>
      <c r="CK273" s="196"/>
      <c r="CL273" s="196"/>
      <c r="CM273" s="196"/>
      <c r="CN273" s="196"/>
      <c r="CO273" s="196"/>
      <c r="CP273" s="196"/>
      <c r="CQ273" s="196"/>
      <c r="CR273" s="196"/>
      <c r="CS273" s="196"/>
      <c r="CT273" s="196"/>
      <c r="CU273" s="196"/>
      <c r="CV273" s="196"/>
      <c r="CW273" s="196"/>
      <c r="CX273" s="196"/>
      <c r="CY273" s="196"/>
      <c r="CZ273" s="196"/>
      <c r="DA273" s="196"/>
      <c r="DB273" s="196"/>
      <c r="DC273" s="196"/>
      <c r="DD273" s="196"/>
      <c r="DE273" s="196"/>
      <c r="DF273" s="196"/>
      <c r="DG273" s="196"/>
      <c r="DH273" s="196"/>
      <c r="DI273" s="196"/>
      <c r="DJ273" s="196"/>
      <c r="DK273" s="196"/>
      <c r="DL273" s="196"/>
      <c r="DM273" s="196"/>
      <c r="DN273" s="196"/>
      <c r="DO273" s="196"/>
      <c r="DP273" s="196"/>
      <c r="DQ273" s="196"/>
      <c r="DR273" s="196"/>
      <c r="DS273" s="196"/>
      <c r="DT273" s="196"/>
      <c r="DU273" s="196"/>
      <c r="DV273" s="196"/>
      <c r="DW273" s="196"/>
      <c r="DX273" s="196"/>
      <c r="DY273" s="196"/>
      <c r="DZ273" s="196"/>
      <c r="EA273" s="196"/>
      <c r="EB273" s="196"/>
      <c r="EC273" s="196"/>
      <c r="ED273" s="196"/>
      <c r="EE273" s="196"/>
      <c r="EF273" s="196"/>
      <c r="EG273" s="196"/>
      <c r="EH273" s="196"/>
      <c r="EI273" s="196"/>
      <c r="EJ273" s="196"/>
      <c r="EK273" s="196"/>
      <c r="EL273" s="196"/>
      <c r="EM273" s="196"/>
      <c r="EN273" s="196"/>
      <c r="EO273" s="196"/>
      <c r="EP273" s="196"/>
      <c r="EQ273" s="196"/>
      <c r="ER273" s="196"/>
      <c r="ES273" s="196"/>
      <c r="ET273" s="196"/>
      <c r="EU273" s="196"/>
      <c r="EV273" s="196"/>
      <c r="EW273" s="196"/>
      <c r="EX273" s="196"/>
      <c r="EY273" s="196"/>
      <c r="EZ273" s="196"/>
      <c r="FA273" s="196"/>
      <c r="FB273" s="196"/>
      <c r="FC273" s="196"/>
      <c r="FD273" s="196"/>
      <c r="FE273" s="196"/>
      <c r="FF273" s="196"/>
      <c r="FG273" s="196"/>
      <c r="FH273" s="196"/>
      <c r="FI273" s="196"/>
      <c r="FJ273" s="196"/>
      <c r="FK273" s="196"/>
      <c r="FL273" s="196"/>
      <c r="FM273" s="196"/>
      <c r="FN273" s="196"/>
      <c r="FO273" s="196"/>
      <c r="FP273" s="196"/>
      <c r="FQ273" s="196"/>
      <c r="FR273" s="196"/>
      <c r="FS273" s="196"/>
      <c r="FT273" s="196"/>
      <c r="FU273" s="196"/>
      <c r="FV273" s="196"/>
      <c r="FW273" s="196"/>
      <c r="FX273" s="196"/>
      <c r="FY273" s="196"/>
      <c r="FZ273" s="196"/>
      <c r="GA273" s="196"/>
      <c r="GB273" s="196"/>
      <c r="GC273" s="196"/>
    </row>
    <row r="274" spans="1:185" s="197" customFormat="1" ht="178.5" customHeight="1" x14ac:dyDescent="0.25">
      <c r="A274" s="429" t="s">
        <v>412</v>
      </c>
      <c r="B274" s="434"/>
      <c r="C274" s="397">
        <v>44854</v>
      </c>
      <c r="D274" s="400" t="s">
        <v>33</v>
      </c>
      <c r="E274" s="179" t="s">
        <v>675</v>
      </c>
      <c r="F274" s="179" t="s">
        <v>676</v>
      </c>
      <c r="G274" s="175" t="s">
        <v>107</v>
      </c>
      <c r="H274" s="395" t="s">
        <v>1066</v>
      </c>
      <c r="I274" s="179" t="s">
        <v>108</v>
      </c>
      <c r="J274" s="179"/>
      <c r="K274" s="179" t="s">
        <v>416</v>
      </c>
      <c r="L274" s="175" t="s">
        <v>39</v>
      </c>
      <c r="M274" s="179" t="s">
        <v>679</v>
      </c>
      <c r="N274" s="397">
        <v>44893</v>
      </c>
      <c r="O274" s="397">
        <v>45137</v>
      </c>
      <c r="P274" s="452">
        <f t="shared" ca="1" si="12"/>
        <v>275</v>
      </c>
      <c r="Q274" s="322" t="str">
        <f t="shared" ca="1" si="13"/>
        <v>VENCIDA</v>
      </c>
      <c r="R274" s="179" t="s">
        <v>680</v>
      </c>
      <c r="S274" s="179" t="s">
        <v>42</v>
      </c>
      <c r="T274" s="392">
        <v>1</v>
      </c>
      <c r="U274" s="180"/>
      <c r="V274" s="179"/>
      <c r="W274" s="175" t="s">
        <v>51</v>
      </c>
      <c r="X274" s="281"/>
      <c r="Y274" s="391"/>
      <c r="Z274" s="179"/>
      <c r="AA274" s="175" t="s">
        <v>44</v>
      </c>
      <c r="AB274" s="180"/>
      <c r="AC274" s="177" t="s">
        <v>1505</v>
      </c>
      <c r="AD274" s="453">
        <f t="shared" si="14"/>
        <v>269</v>
      </c>
      <c r="AE274" s="196"/>
      <c r="AF274" s="196"/>
      <c r="AG274" s="196"/>
      <c r="AH274" s="196"/>
      <c r="AI274" s="196"/>
      <c r="AJ274" s="196"/>
      <c r="AK274" s="196"/>
      <c r="AL274" s="196"/>
      <c r="AM274" s="196"/>
      <c r="AN274" s="196"/>
      <c r="AO274" s="196"/>
      <c r="AP274" s="196"/>
      <c r="AQ274" s="196"/>
      <c r="AR274" s="196"/>
      <c r="AS274" s="196"/>
      <c r="AT274" s="196"/>
      <c r="AU274" s="196"/>
      <c r="AV274" s="196"/>
      <c r="AW274" s="196"/>
      <c r="AX274" s="196"/>
      <c r="AY274" s="196"/>
      <c r="AZ274" s="196"/>
      <c r="BA274" s="196"/>
      <c r="BB274" s="196"/>
      <c r="BC274" s="196"/>
      <c r="BD274" s="196"/>
      <c r="BE274" s="196"/>
      <c r="BF274" s="196"/>
      <c r="BG274" s="196"/>
      <c r="BH274" s="196"/>
      <c r="BI274" s="196"/>
      <c r="BJ274" s="196"/>
      <c r="BK274" s="196"/>
      <c r="BL274" s="196"/>
      <c r="BM274" s="196"/>
      <c r="BN274" s="196"/>
      <c r="BO274" s="196"/>
      <c r="BP274" s="196"/>
      <c r="BQ274" s="196"/>
      <c r="BR274" s="196"/>
      <c r="BS274" s="196"/>
      <c r="BT274" s="196"/>
      <c r="BU274" s="196"/>
      <c r="BV274" s="196"/>
      <c r="BW274" s="196"/>
      <c r="BX274" s="196"/>
      <c r="BY274" s="196"/>
      <c r="BZ274" s="196"/>
      <c r="CA274" s="196"/>
      <c r="CB274" s="196"/>
      <c r="CC274" s="196"/>
      <c r="CD274" s="196"/>
      <c r="CE274" s="196"/>
      <c r="CF274" s="196"/>
      <c r="CG274" s="196"/>
      <c r="CH274" s="196"/>
      <c r="CI274" s="196"/>
      <c r="CJ274" s="196"/>
      <c r="CK274" s="196"/>
      <c r="CL274" s="196"/>
      <c r="CM274" s="196"/>
      <c r="CN274" s="196"/>
      <c r="CO274" s="196"/>
      <c r="CP274" s="196"/>
      <c r="CQ274" s="196"/>
      <c r="CR274" s="196"/>
      <c r="CS274" s="196"/>
      <c r="CT274" s="196"/>
      <c r="CU274" s="196"/>
      <c r="CV274" s="196"/>
      <c r="CW274" s="196"/>
      <c r="CX274" s="196"/>
      <c r="CY274" s="196"/>
      <c r="CZ274" s="196"/>
      <c r="DA274" s="196"/>
      <c r="DB274" s="196"/>
      <c r="DC274" s="196"/>
      <c r="DD274" s="196"/>
      <c r="DE274" s="196"/>
      <c r="DF274" s="196"/>
      <c r="DG274" s="196"/>
      <c r="DH274" s="196"/>
      <c r="DI274" s="196"/>
      <c r="DJ274" s="196"/>
      <c r="DK274" s="196"/>
      <c r="DL274" s="196"/>
      <c r="DM274" s="196"/>
      <c r="DN274" s="196"/>
      <c r="DO274" s="196"/>
      <c r="DP274" s="196"/>
      <c r="DQ274" s="196"/>
      <c r="DR274" s="196"/>
      <c r="DS274" s="196"/>
      <c r="DT274" s="196"/>
      <c r="DU274" s="196"/>
      <c r="DV274" s="196"/>
      <c r="DW274" s="196"/>
      <c r="DX274" s="196"/>
      <c r="DY274" s="196"/>
      <c r="DZ274" s="196"/>
      <c r="EA274" s="196"/>
      <c r="EB274" s="196"/>
      <c r="EC274" s="196"/>
      <c r="ED274" s="196"/>
      <c r="EE274" s="196"/>
      <c r="EF274" s="196"/>
      <c r="EG274" s="196"/>
      <c r="EH274" s="196"/>
      <c r="EI274" s="196"/>
      <c r="EJ274" s="196"/>
      <c r="EK274" s="196"/>
      <c r="EL274" s="196"/>
      <c r="EM274" s="196"/>
      <c r="EN274" s="196"/>
      <c r="EO274" s="196"/>
      <c r="EP274" s="196"/>
      <c r="EQ274" s="196"/>
      <c r="ER274" s="196"/>
      <c r="ES274" s="196"/>
      <c r="ET274" s="196"/>
      <c r="EU274" s="196"/>
      <c r="EV274" s="196"/>
      <c r="EW274" s="196"/>
      <c r="EX274" s="196"/>
      <c r="EY274" s="196"/>
      <c r="EZ274" s="196"/>
      <c r="FA274" s="196"/>
      <c r="FB274" s="196"/>
      <c r="FC274" s="196"/>
      <c r="FD274" s="196"/>
      <c r="FE274" s="196"/>
      <c r="FF274" s="196"/>
      <c r="FG274" s="196"/>
      <c r="FH274" s="196"/>
      <c r="FI274" s="196"/>
      <c r="FJ274" s="196"/>
      <c r="FK274" s="196"/>
      <c r="FL274" s="196"/>
      <c r="FM274" s="196"/>
      <c r="FN274" s="196"/>
      <c r="FO274" s="196"/>
      <c r="FP274" s="196"/>
      <c r="FQ274" s="196"/>
      <c r="FR274" s="196"/>
      <c r="FS274" s="196"/>
      <c r="FT274" s="196"/>
      <c r="FU274" s="196"/>
      <c r="FV274" s="196"/>
      <c r="FW274" s="196"/>
      <c r="FX274" s="196"/>
      <c r="FY274" s="196"/>
      <c r="FZ274" s="196"/>
      <c r="GA274" s="196"/>
      <c r="GB274" s="196"/>
      <c r="GC274" s="196"/>
    </row>
    <row r="275" spans="1:185" s="197" customFormat="1" ht="178.5" customHeight="1" x14ac:dyDescent="0.25">
      <c r="A275" s="429" t="s">
        <v>412</v>
      </c>
      <c r="B275" s="434">
        <v>1015</v>
      </c>
      <c r="C275" s="397">
        <v>44854</v>
      </c>
      <c r="D275" s="400" t="s">
        <v>33</v>
      </c>
      <c r="E275" s="179" t="s">
        <v>681</v>
      </c>
      <c r="F275" s="179" t="s">
        <v>682</v>
      </c>
      <c r="G275" s="175" t="s">
        <v>107</v>
      </c>
      <c r="H275" s="395" t="s">
        <v>1066</v>
      </c>
      <c r="I275" s="179" t="s">
        <v>108</v>
      </c>
      <c r="J275" s="179"/>
      <c r="K275" s="179" t="s">
        <v>416</v>
      </c>
      <c r="L275" s="179" t="s">
        <v>48</v>
      </c>
      <c r="M275" s="179" t="s">
        <v>683</v>
      </c>
      <c r="N275" s="397">
        <v>44893</v>
      </c>
      <c r="O275" s="397">
        <v>45137</v>
      </c>
      <c r="P275" s="452">
        <f t="shared" ca="1" si="12"/>
        <v>275</v>
      </c>
      <c r="Q275" s="322" t="str">
        <f t="shared" ca="1" si="13"/>
        <v>VENCIDA</v>
      </c>
      <c r="R275" s="179" t="s">
        <v>684</v>
      </c>
      <c r="S275" s="179" t="s">
        <v>42</v>
      </c>
      <c r="T275" s="392">
        <v>1</v>
      </c>
      <c r="U275" s="180"/>
      <c r="V275" s="179"/>
      <c r="W275" s="175" t="s">
        <v>51</v>
      </c>
      <c r="X275" s="281"/>
      <c r="Y275" s="391"/>
      <c r="Z275" s="179"/>
      <c r="AA275" s="175" t="s">
        <v>44</v>
      </c>
      <c r="AB275" s="180"/>
      <c r="AC275" s="177" t="s">
        <v>1505</v>
      </c>
      <c r="AD275" s="453">
        <f t="shared" si="14"/>
        <v>270</v>
      </c>
      <c r="AE275" s="196"/>
      <c r="AF275" s="196"/>
      <c r="AG275" s="196"/>
      <c r="AH275" s="196"/>
      <c r="AI275" s="196"/>
      <c r="AJ275" s="196"/>
      <c r="AK275" s="196"/>
      <c r="AL275" s="196"/>
      <c r="AM275" s="196"/>
      <c r="AN275" s="196"/>
      <c r="AO275" s="196"/>
      <c r="AP275" s="196"/>
      <c r="AQ275" s="196"/>
      <c r="AR275" s="196"/>
      <c r="AS275" s="196"/>
      <c r="AT275" s="196"/>
      <c r="AU275" s="196"/>
      <c r="AV275" s="196"/>
      <c r="AW275" s="196"/>
      <c r="AX275" s="196"/>
      <c r="AY275" s="196"/>
      <c r="AZ275" s="196"/>
      <c r="BA275" s="196"/>
      <c r="BB275" s="196"/>
      <c r="BC275" s="196"/>
      <c r="BD275" s="196"/>
      <c r="BE275" s="196"/>
      <c r="BF275" s="196"/>
      <c r="BG275" s="196"/>
      <c r="BH275" s="196"/>
      <c r="BI275" s="196"/>
      <c r="BJ275" s="196"/>
      <c r="BK275" s="196"/>
      <c r="BL275" s="196"/>
      <c r="BM275" s="196"/>
      <c r="BN275" s="196"/>
      <c r="BO275" s="196"/>
      <c r="BP275" s="196"/>
      <c r="BQ275" s="196"/>
      <c r="BR275" s="196"/>
      <c r="BS275" s="196"/>
      <c r="BT275" s="196"/>
      <c r="BU275" s="196"/>
      <c r="BV275" s="196"/>
      <c r="BW275" s="196"/>
      <c r="BX275" s="196"/>
      <c r="BY275" s="196"/>
      <c r="BZ275" s="196"/>
      <c r="CA275" s="196"/>
      <c r="CB275" s="196"/>
      <c r="CC275" s="196"/>
      <c r="CD275" s="196"/>
      <c r="CE275" s="196"/>
      <c r="CF275" s="196"/>
      <c r="CG275" s="196"/>
      <c r="CH275" s="196"/>
      <c r="CI275" s="196"/>
      <c r="CJ275" s="196"/>
      <c r="CK275" s="196"/>
      <c r="CL275" s="196"/>
      <c r="CM275" s="196"/>
      <c r="CN275" s="196"/>
      <c r="CO275" s="196"/>
      <c r="CP275" s="196"/>
      <c r="CQ275" s="196"/>
      <c r="CR275" s="196"/>
      <c r="CS275" s="196"/>
      <c r="CT275" s="196"/>
      <c r="CU275" s="196"/>
      <c r="CV275" s="196"/>
      <c r="CW275" s="196"/>
      <c r="CX275" s="196"/>
      <c r="CY275" s="196"/>
      <c r="CZ275" s="196"/>
      <c r="DA275" s="196"/>
      <c r="DB275" s="196"/>
      <c r="DC275" s="196"/>
      <c r="DD275" s="196"/>
      <c r="DE275" s="196"/>
      <c r="DF275" s="196"/>
      <c r="DG275" s="196"/>
      <c r="DH275" s="196"/>
      <c r="DI275" s="196"/>
      <c r="DJ275" s="196"/>
      <c r="DK275" s="196"/>
      <c r="DL275" s="196"/>
      <c r="DM275" s="196"/>
      <c r="DN275" s="196"/>
      <c r="DO275" s="196"/>
      <c r="DP275" s="196"/>
      <c r="DQ275" s="196"/>
      <c r="DR275" s="196"/>
      <c r="DS275" s="196"/>
      <c r="DT275" s="196"/>
      <c r="DU275" s="196"/>
      <c r="DV275" s="196"/>
      <c r="DW275" s="196"/>
      <c r="DX275" s="196"/>
      <c r="DY275" s="196"/>
      <c r="DZ275" s="196"/>
      <c r="EA275" s="196"/>
      <c r="EB275" s="196"/>
      <c r="EC275" s="196"/>
      <c r="ED275" s="196"/>
      <c r="EE275" s="196"/>
      <c r="EF275" s="196"/>
      <c r="EG275" s="196"/>
      <c r="EH275" s="196"/>
      <c r="EI275" s="196"/>
      <c r="EJ275" s="196"/>
      <c r="EK275" s="196"/>
      <c r="EL275" s="196"/>
      <c r="EM275" s="196"/>
      <c r="EN275" s="196"/>
      <c r="EO275" s="196"/>
      <c r="EP275" s="196"/>
      <c r="EQ275" s="196"/>
      <c r="ER275" s="196"/>
      <c r="ES275" s="196"/>
      <c r="ET275" s="196"/>
      <c r="EU275" s="196"/>
      <c r="EV275" s="196"/>
      <c r="EW275" s="196"/>
      <c r="EX275" s="196"/>
      <c r="EY275" s="196"/>
      <c r="EZ275" s="196"/>
      <c r="FA275" s="196"/>
      <c r="FB275" s="196"/>
      <c r="FC275" s="196"/>
      <c r="FD275" s="196"/>
      <c r="FE275" s="196"/>
      <c r="FF275" s="196"/>
      <c r="FG275" s="196"/>
      <c r="FH275" s="196"/>
      <c r="FI275" s="196"/>
      <c r="FJ275" s="196"/>
      <c r="FK275" s="196"/>
      <c r="FL275" s="196"/>
      <c r="FM275" s="196"/>
      <c r="FN275" s="196"/>
      <c r="FO275" s="196"/>
      <c r="FP275" s="196"/>
      <c r="FQ275" s="196"/>
      <c r="FR275" s="196"/>
      <c r="FS275" s="196"/>
      <c r="FT275" s="196"/>
      <c r="FU275" s="196"/>
      <c r="FV275" s="196"/>
      <c r="FW275" s="196"/>
      <c r="FX275" s="196"/>
      <c r="FY275" s="196"/>
      <c r="FZ275" s="196"/>
      <c r="GA275" s="196"/>
      <c r="GB275" s="196"/>
      <c r="GC275" s="196"/>
    </row>
    <row r="276" spans="1:185" s="197" customFormat="1" ht="178.5" customHeight="1" x14ac:dyDescent="0.25">
      <c r="A276" s="429" t="s">
        <v>412</v>
      </c>
      <c r="B276" s="434"/>
      <c r="C276" s="397">
        <v>44854</v>
      </c>
      <c r="D276" s="400" t="s">
        <v>33</v>
      </c>
      <c r="E276" s="179" t="s">
        <v>681</v>
      </c>
      <c r="F276" s="179" t="s">
        <v>682</v>
      </c>
      <c r="G276" s="175" t="s">
        <v>107</v>
      </c>
      <c r="H276" s="395" t="s">
        <v>1066</v>
      </c>
      <c r="I276" s="179" t="s">
        <v>108</v>
      </c>
      <c r="J276" s="179"/>
      <c r="K276" s="179" t="s">
        <v>416</v>
      </c>
      <c r="L276" s="175" t="s">
        <v>39</v>
      </c>
      <c r="M276" s="179" t="s">
        <v>685</v>
      </c>
      <c r="N276" s="397">
        <v>44893</v>
      </c>
      <c r="O276" s="397">
        <v>45137</v>
      </c>
      <c r="P276" s="452">
        <f t="shared" ca="1" si="12"/>
        <v>275</v>
      </c>
      <c r="Q276" s="322" t="str">
        <f t="shared" ca="1" si="13"/>
        <v>VENCIDA</v>
      </c>
      <c r="R276" s="179" t="s">
        <v>686</v>
      </c>
      <c r="S276" s="179" t="s">
        <v>42</v>
      </c>
      <c r="T276" s="392">
        <v>1</v>
      </c>
      <c r="U276" s="180"/>
      <c r="V276" s="179"/>
      <c r="W276" s="175" t="s">
        <v>51</v>
      </c>
      <c r="X276" s="281"/>
      <c r="Y276" s="391"/>
      <c r="Z276" s="179"/>
      <c r="AA276" s="175" t="s">
        <v>44</v>
      </c>
      <c r="AB276" s="180"/>
      <c r="AC276" s="177" t="s">
        <v>1505</v>
      </c>
      <c r="AD276" s="453">
        <f t="shared" si="14"/>
        <v>271</v>
      </c>
      <c r="AE276" s="196"/>
      <c r="AF276" s="196"/>
      <c r="AG276" s="196"/>
      <c r="AH276" s="196"/>
      <c r="AI276" s="196"/>
      <c r="AJ276" s="196"/>
      <c r="AK276" s="196"/>
      <c r="AL276" s="196"/>
      <c r="AM276" s="196"/>
      <c r="AN276" s="196"/>
      <c r="AO276" s="196"/>
      <c r="AP276" s="196"/>
      <c r="AQ276" s="196"/>
      <c r="AR276" s="196"/>
      <c r="AS276" s="196"/>
      <c r="AT276" s="196"/>
      <c r="AU276" s="196"/>
      <c r="AV276" s="196"/>
      <c r="AW276" s="196"/>
      <c r="AX276" s="196"/>
      <c r="AY276" s="196"/>
      <c r="AZ276" s="196"/>
      <c r="BA276" s="196"/>
      <c r="BB276" s="196"/>
      <c r="BC276" s="196"/>
      <c r="BD276" s="196"/>
      <c r="BE276" s="196"/>
      <c r="BF276" s="196"/>
      <c r="BG276" s="196"/>
      <c r="BH276" s="196"/>
      <c r="BI276" s="196"/>
      <c r="BJ276" s="196"/>
      <c r="BK276" s="196"/>
      <c r="BL276" s="196"/>
      <c r="BM276" s="196"/>
      <c r="BN276" s="196"/>
      <c r="BO276" s="196"/>
      <c r="BP276" s="196"/>
      <c r="BQ276" s="196"/>
      <c r="BR276" s="196"/>
      <c r="BS276" s="196"/>
      <c r="BT276" s="196"/>
      <c r="BU276" s="196"/>
      <c r="BV276" s="196"/>
      <c r="BW276" s="196"/>
      <c r="BX276" s="196"/>
      <c r="BY276" s="196"/>
      <c r="BZ276" s="196"/>
      <c r="CA276" s="196"/>
      <c r="CB276" s="196"/>
      <c r="CC276" s="196"/>
      <c r="CD276" s="196"/>
      <c r="CE276" s="196"/>
      <c r="CF276" s="196"/>
      <c r="CG276" s="196"/>
      <c r="CH276" s="196"/>
      <c r="CI276" s="196"/>
      <c r="CJ276" s="196"/>
      <c r="CK276" s="196"/>
      <c r="CL276" s="196"/>
      <c r="CM276" s="196"/>
      <c r="CN276" s="196"/>
      <c r="CO276" s="196"/>
      <c r="CP276" s="196"/>
      <c r="CQ276" s="196"/>
      <c r="CR276" s="196"/>
      <c r="CS276" s="196"/>
      <c r="CT276" s="196"/>
      <c r="CU276" s="196"/>
      <c r="CV276" s="196"/>
      <c r="CW276" s="196"/>
      <c r="CX276" s="196"/>
      <c r="CY276" s="196"/>
      <c r="CZ276" s="196"/>
      <c r="DA276" s="196"/>
      <c r="DB276" s="196"/>
      <c r="DC276" s="196"/>
      <c r="DD276" s="196"/>
      <c r="DE276" s="196"/>
      <c r="DF276" s="196"/>
      <c r="DG276" s="196"/>
      <c r="DH276" s="196"/>
      <c r="DI276" s="196"/>
      <c r="DJ276" s="196"/>
      <c r="DK276" s="196"/>
      <c r="DL276" s="196"/>
      <c r="DM276" s="196"/>
      <c r="DN276" s="196"/>
      <c r="DO276" s="196"/>
      <c r="DP276" s="196"/>
      <c r="DQ276" s="196"/>
      <c r="DR276" s="196"/>
      <c r="DS276" s="196"/>
      <c r="DT276" s="196"/>
      <c r="DU276" s="196"/>
      <c r="DV276" s="196"/>
      <c r="DW276" s="196"/>
      <c r="DX276" s="196"/>
      <c r="DY276" s="196"/>
      <c r="DZ276" s="196"/>
      <c r="EA276" s="196"/>
      <c r="EB276" s="196"/>
      <c r="EC276" s="196"/>
      <c r="ED276" s="196"/>
      <c r="EE276" s="196"/>
      <c r="EF276" s="196"/>
      <c r="EG276" s="196"/>
      <c r="EH276" s="196"/>
      <c r="EI276" s="196"/>
      <c r="EJ276" s="196"/>
      <c r="EK276" s="196"/>
      <c r="EL276" s="196"/>
      <c r="EM276" s="196"/>
      <c r="EN276" s="196"/>
      <c r="EO276" s="196"/>
      <c r="EP276" s="196"/>
      <c r="EQ276" s="196"/>
      <c r="ER276" s="196"/>
      <c r="ES276" s="196"/>
      <c r="ET276" s="196"/>
      <c r="EU276" s="196"/>
      <c r="EV276" s="196"/>
      <c r="EW276" s="196"/>
      <c r="EX276" s="196"/>
      <c r="EY276" s="196"/>
      <c r="EZ276" s="196"/>
      <c r="FA276" s="196"/>
      <c r="FB276" s="196"/>
      <c r="FC276" s="196"/>
      <c r="FD276" s="196"/>
      <c r="FE276" s="196"/>
      <c r="FF276" s="196"/>
      <c r="FG276" s="196"/>
      <c r="FH276" s="196"/>
      <c r="FI276" s="196"/>
      <c r="FJ276" s="196"/>
      <c r="FK276" s="196"/>
      <c r="FL276" s="196"/>
      <c r="FM276" s="196"/>
      <c r="FN276" s="196"/>
      <c r="FO276" s="196"/>
      <c r="FP276" s="196"/>
      <c r="FQ276" s="196"/>
      <c r="FR276" s="196"/>
      <c r="FS276" s="196"/>
      <c r="FT276" s="196"/>
      <c r="FU276" s="196"/>
      <c r="FV276" s="196"/>
      <c r="FW276" s="196"/>
      <c r="FX276" s="196"/>
      <c r="FY276" s="196"/>
      <c r="FZ276" s="196"/>
      <c r="GA276" s="196"/>
      <c r="GB276" s="196"/>
      <c r="GC276" s="196"/>
    </row>
    <row r="277" spans="1:185" s="197" customFormat="1" ht="178.5" customHeight="1" x14ac:dyDescent="0.25">
      <c r="A277" s="429" t="s">
        <v>412</v>
      </c>
      <c r="B277" s="434">
        <v>1016</v>
      </c>
      <c r="C277" s="397">
        <v>44854</v>
      </c>
      <c r="D277" s="400" t="s">
        <v>33</v>
      </c>
      <c r="E277" s="179" t="s">
        <v>687</v>
      </c>
      <c r="F277" s="179" t="s">
        <v>688</v>
      </c>
      <c r="G277" s="175" t="s">
        <v>107</v>
      </c>
      <c r="H277" s="395" t="s">
        <v>1066</v>
      </c>
      <c r="I277" s="179" t="s">
        <v>108</v>
      </c>
      <c r="J277" s="179"/>
      <c r="K277" s="179" t="s">
        <v>416</v>
      </c>
      <c r="L277" s="179" t="s">
        <v>48</v>
      </c>
      <c r="M277" s="179" t="s">
        <v>689</v>
      </c>
      <c r="N277" s="397">
        <v>44893</v>
      </c>
      <c r="O277" s="397">
        <v>45137</v>
      </c>
      <c r="P277" s="452">
        <f t="shared" ca="1" si="12"/>
        <v>275</v>
      </c>
      <c r="Q277" s="322" t="str">
        <f t="shared" ca="1" si="13"/>
        <v>VENCIDA</v>
      </c>
      <c r="R277" s="179" t="s">
        <v>690</v>
      </c>
      <c r="S277" s="179" t="s">
        <v>42</v>
      </c>
      <c r="T277" s="392">
        <v>1</v>
      </c>
      <c r="U277" s="180"/>
      <c r="V277" s="179"/>
      <c r="W277" s="175" t="s">
        <v>51</v>
      </c>
      <c r="X277" s="281"/>
      <c r="Y277" s="391"/>
      <c r="Z277" s="179"/>
      <c r="AA277" s="175" t="s">
        <v>44</v>
      </c>
      <c r="AB277" s="180"/>
      <c r="AC277" s="177" t="s">
        <v>1505</v>
      </c>
      <c r="AD277" s="453">
        <f t="shared" si="14"/>
        <v>272</v>
      </c>
      <c r="AE277" s="196"/>
      <c r="AF277" s="196"/>
      <c r="AG277" s="196"/>
      <c r="AH277" s="196"/>
      <c r="AI277" s="196"/>
      <c r="AJ277" s="196"/>
      <c r="AK277" s="196"/>
      <c r="AL277" s="196"/>
      <c r="AM277" s="196"/>
      <c r="AN277" s="196"/>
      <c r="AO277" s="196"/>
      <c r="AP277" s="196"/>
      <c r="AQ277" s="196"/>
      <c r="AR277" s="196"/>
      <c r="AS277" s="196"/>
      <c r="AT277" s="196"/>
      <c r="AU277" s="196"/>
      <c r="AV277" s="196"/>
      <c r="AW277" s="196"/>
      <c r="AX277" s="196"/>
      <c r="AY277" s="196"/>
      <c r="AZ277" s="196"/>
      <c r="BA277" s="196"/>
      <c r="BB277" s="196"/>
      <c r="BC277" s="196"/>
      <c r="BD277" s="196"/>
      <c r="BE277" s="196"/>
      <c r="BF277" s="196"/>
      <c r="BG277" s="196"/>
      <c r="BH277" s="196"/>
      <c r="BI277" s="196"/>
      <c r="BJ277" s="196"/>
      <c r="BK277" s="196"/>
      <c r="BL277" s="196"/>
      <c r="BM277" s="196"/>
      <c r="BN277" s="196"/>
      <c r="BO277" s="196"/>
      <c r="BP277" s="196"/>
      <c r="BQ277" s="196"/>
      <c r="BR277" s="196"/>
      <c r="BS277" s="196"/>
      <c r="BT277" s="196"/>
      <c r="BU277" s="196"/>
      <c r="BV277" s="196"/>
      <c r="BW277" s="196"/>
      <c r="BX277" s="196"/>
      <c r="BY277" s="196"/>
      <c r="BZ277" s="196"/>
      <c r="CA277" s="196"/>
      <c r="CB277" s="196"/>
      <c r="CC277" s="196"/>
      <c r="CD277" s="196"/>
      <c r="CE277" s="196"/>
      <c r="CF277" s="196"/>
      <c r="CG277" s="196"/>
      <c r="CH277" s="196"/>
      <c r="CI277" s="196"/>
      <c r="CJ277" s="196"/>
      <c r="CK277" s="196"/>
      <c r="CL277" s="196"/>
      <c r="CM277" s="196"/>
      <c r="CN277" s="196"/>
      <c r="CO277" s="196"/>
      <c r="CP277" s="196"/>
      <c r="CQ277" s="196"/>
      <c r="CR277" s="196"/>
      <c r="CS277" s="196"/>
      <c r="CT277" s="196"/>
      <c r="CU277" s="196"/>
      <c r="CV277" s="196"/>
      <c r="CW277" s="196"/>
      <c r="CX277" s="196"/>
      <c r="CY277" s="196"/>
      <c r="CZ277" s="196"/>
      <c r="DA277" s="196"/>
      <c r="DB277" s="196"/>
      <c r="DC277" s="196"/>
      <c r="DD277" s="196"/>
      <c r="DE277" s="196"/>
      <c r="DF277" s="196"/>
      <c r="DG277" s="196"/>
      <c r="DH277" s="196"/>
      <c r="DI277" s="196"/>
      <c r="DJ277" s="196"/>
      <c r="DK277" s="196"/>
      <c r="DL277" s="196"/>
      <c r="DM277" s="196"/>
      <c r="DN277" s="196"/>
      <c r="DO277" s="196"/>
      <c r="DP277" s="196"/>
      <c r="DQ277" s="196"/>
      <c r="DR277" s="196"/>
      <c r="DS277" s="196"/>
      <c r="DT277" s="196"/>
      <c r="DU277" s="196"/>
      <c r="DV277" s="196"/>
      <c r="DW277" s="196"/>
      <c r="DX277" s="196"/>
      <c r="DY277" s="196"/>
      <c r="DZ277" s="196"/>
      <c r="EA277" s="196"/>
      <c r="EB277" s="196"/>
      <c r="EC277" s="196"/>
      <c r="ED277" s="196"/>
      <c r="EE277" s="196"/>
      <c r="EF277" s="196"/>
      <c r="EG277" s="196"/>
      <c r="EH277" s="196"/>
      <c r="EI277" s="196"/>
      <c r="EJ277" s="196"/>
      <c r="EK277" s="196"/>
      <c r="EL277" s="196"/>
      <c r="EM277" s="196"/>
      <c r="EN277" s="196"/>
      <c r="EO277" s="196"/>
      <c r="EP277" s="196"/>
      <c r="EQ277" s="196"/>
      <c r="ER277" s="196"/>
      <c r="ES277" s="196"/>
      <c r="ET277" s="196"/>
      <c r="EU277" s="196"/>
      <c r="EV277" s="196"/>
      <c r="EW277" s="196"/>
      <c r="EX277" s="196"/>
      <c r="EY277" s="196"/>
      <c r="EZ277" s="196"/>
      <c r="FA277" s="196"/>
      <c r="FB277" s="196"/>
      <c r="FC277" s="196"/>
      <c r="FD277" s="196"/>
      <c r="FE277" s="196"/>
      <c r="FF277" s="196"/>
      <c r="FG277" s="196"/>
      <c r="FH277" s="196"/>
      <c r="FI277" s="196"/>
      <c r="FJ277" s="196"/>
      <c r="FK277" s="196"/>
      <c r="FL277" s="196"/>
      <c r="FM277" s="196"/>
      <c r="FN277" s="196"/>
      <c r="FO277" s="196"/>
      <c r="FP277" s="196"/>
      <c r="FQ277" s="196"/>
      <c r="FR277" s="196"/>
      <c r="FS277" s="196"/>
      <c r="FT277" s="196"/>
      <c r="FU277" s="196"/>
      <c r="FV277" s="196"/>
      <c r="FW277" s="196"/>
      <c r="FX277" s="196"/>
      <c r="FY277" s="196"/>
      <c r="FZ277" s="196"/>
      <c r="GA277" s="196"/>
      <c r="GB277" s="196"/>
      <c r="GC277" s="196"/>
    </row>
    <row r="278" spans="1:185" s="197" customFormat="1" ht="178.5" customHeight="1" x14ac:dyDescent="0.25">
      <c r="A278" s="429" t="s">
        <v>412</v>
      </c>
      <c r="B278" s="434"/>
      <c r="C278" s="397">
        <v>44854</v>
      </c>
      <c r="D278" s="400" t="s">
        <v>33</v>
      </c>
      <c r="E278" s="179" t="s">
        <v>687</v>
      </c>
      <c r="F278" s="179" t="s">
        <v>688</v>
      </c>
      <c r="G278" s="175" t="s">
        <v>107</v>
      </c>
      <c r="H278" s="395" t="s">
        <v>1066</v>
      </c>
      <c r="I278" s="179" t="s">
        <v>108</v>
      </c>
      <c r="J278" s="179"/>
      <c r="K278" s="179" t="s">
        <v>416</v>
      </c>
      <c r="L278" s="175" t="s">
        <v>39</v>
      </c>
      <c r="M278" s="179" t="s">
        <v>691</v>
      </c>
      <c r="N278" s="397">
        <v>44893</v>
      </c>
      <c r="O278" s="397">
        <v>45137</v>
      </c>
      <c r="P278" s="452">
        <f t="shared" ca="1" si="12"/>
        <v>275</v>
      </c>
      <c r="Q278" s="322" t="str">
        <f t="shared" ca="1" si="13"/>
        <v>VENCIDA</v>
      </c>
      <c r="R278" s="179" t="s">
        <v>692</v>
      </c>
      <c r="S278" s="179" t="s">
        <v>42</v>
      </c>
      <c r="T278" s="392">
        <v>1</v>
      </c>
      <c r="U278" s="180"/>
      <c r="V278" s="179"/>
      <c r="W278" s="175" t="s">
        <v>51</v>
      </c>
      <c r="X278" s="281"/>
      <c r="Y278" s="391"/>
      <c r="Z278" s="179"/>
      <c r="AA278" s="175" t="s">
        <v>44</v>
      </c>
      <c r="AB278" s="180"/>
      <c r="AC278" s="177" t="s">
        <v>1505</v>
      </c>
      <c r="AD278" s="453">
        <f t="shared" si="14"/>
        <v>273</v>
      </c>
      <c r="AE278" s="196"/>
      <c r="AF278" s="196"/>
      <c r="AG278" s="196"/>
      <c r="AH278" s="196"/>
      <c r="AI278" s="196"/>
      <c r="AJ278" s="196"/>
      <c r="AK278" s="196"/>
      <c r="AL278" s="196"/>
      <c r="AM278" s="196"/>
      <c r="AN278" s="196"/>
      <c r="AO278" s="196"/>
      <c r="AP278" s="196"/>
      <c r="AQ278" s="196"/>
      <c r="AR278" s="196"/>
      <c r="AS278" s="196"/>
      <c r="AT278" s="196"/>
      <c r="AU278" s="196"/>
      <c r="AV278" s="196"/>
      <c r="AW278" s="196"/>
      <c r="AX278" s="196"/>
      <c r="AY278" s="196"/>
      <c r="AZ278" s="196"/>
      <c r="BA278" s="196"/>
      <c r="BB278" s="196"/>
      <c r="BC278" s="196"/>
      <c r="BD278" s="196"/>
      <c r="BE278" s="196"/>
      <c r="BF278" s="196"/>
      <c r="BG278" s="196"/>
      <c r="BH278" s="196"/>
      <c r="BI278" s="196"/>
      <c r="BJ278" s="196"/>
      <c r="BK278" s="196"/>
      <c r="BL278" s="196"/>
      <c r="BM278" s="196"/>
      <c r="BN278" s="196"/>
      <c r="BO278" s="196"/>
      <c r="BP278" s="196"/>
      <c r="BQ278" s="196"/>
      <c r="BR278" s="196"/>
      <c r="BS278" s="196"/>
      <c r="BT278" s="196"/>
      <c r="BU278" s="196"/>
      <c r="BV278" s="196"/>
      <c r="BW278" s="196"/>
      <c r="BX278" s="196"/>
      <c r="BY278" s="196"/>
      <c r="BZ278" s="196"/>
      <c r="CA278" s="196"/>
      <c r="CB278" s="196"/>
      <c r="CC278" s="196"/>
      <c r="CD278" s="196"/>
      <c r="CE278" s="196"/>
      <c r="CF278" s="196"/>
      <c r="CG278" s="196"/>
      <c r="CH278" s="196"/>
      <c r="CI278" s="196"/>
      <c r="CJ278" s="196"/>
      <c r="CK278" s="196"/>
      <c r="CL278" s="196"/>
      <c r="CM278" s="196"/>
      <c r="CN278" s="196"/>
      <c r="CO278" s="196"/>
      <c r="CP278" s="196"/>
      <c r="CQ278" s="196"/>
      <c r="CR278" s="196"/>
      <c r="CS278" s="196"/>
      <c r="CT278" s="196"/>
      <c r="CU278" s="196"/>
      <c r="CV278" s="196"/>
      <c r="CW278" s="196"/>
      <c r="CX278" s="196"/>
      <c r="CY278" s="196"/>
      <c r="CZ278" s="196"/>
      <c r="DA278" s="196"/>
      <c r="DB278" s="196"/>
      <c r="DC278" s="196"/>
      <c r="DD278" s="196"/>
      <c r="DE278" s="196"/>
      <c r="DF278" s="196"/>
      <c r="DG278" s="196"/>
      <c r="DH278" s="196"/>
      <c r="DI278" s="196"/>
      <c r="DJ278" s="196"/>
      <c r="DK278" s="196"/>
      <c r="DL278" s="196"/>
      <c r="DM278" s="196"/>
      <c r="DN278" s="196"/>
      <c r="DO278" s="196"/>
      <c r="DP278" s="196"/>
      <c r="DQ278" s="196"/>
      <c r="DR278" s="196"/>
      <c r="DS278" s="196"/>
      <c r="DT278" s="196"/>
      <c r="DU278" s="196"/>
      <c r="DV278" s="196"/>
      <c r="DW278" s="196"/>
      <c r="DX278" s="196"/>
      <c r="DY278" s="196"/>
      <c r="DZ278" s="196"/>
      <c r="EA278" s="196"/>
      <c r="EB278" s="196"/>
      <c r="EC278" s="196"/>
      <c r="ED278" s="196"/>
      <c r="EE278" s="196"/>
      <c r="EF278" s="196"/>
      <c r="EG278" s="196"/>
      <c r="EH278" s="196"/>
      <c r="EI278" s="196"/>
      <c r="EJ278" s="196"/>
      <c r="EK278" s="196"/>
      <c r="EL278" s="196"/>
      <c r="EM278" s="196"/>
      <c r="EN278" s="196"/>
      <c r="EO278" s="196"/>
      <c r="EP278" s="196"/>
      <c r="EQ278" s="196"/>
      <c r="ER278" s="196"/>
      <c r="ES278" s="196"/>
      <c r="ET278" s="196"/>
      <c r="EU278" s="196"/>
      <c r="EV278" s="196"/>
      <c r="EW278" s="196"/>
      <c r="EX278" s="196"/>
      <c r="EY278" s="196"/>
      <c r="EZ278" s="196"/>
      <c r="FA278" s="196"/>
      <c r="FB278" s="196"/>
      <c r="FC278" s="196"/>
      <c r="FD278" s="196"/>
      <c r="FE278" s="196"/>
      <c r="FF278" s="196"/>
      <c r="FG278" s="196"/>
      <c r="FH278" s="196"/>
      <c r="FI278" s="196"/>
      <c r="FJ278" s="196"/>
      <c r="FK278" s="196"/>
      <c r="FL278" s="196"/>
      <c r="FM278" s="196"/>
      <c r="FN278" s="196"/>
      <c r="FO278" s="196"/>
      <c r="FP278" s="196"/>
      <c r="FQ278" s="196"/>
      <c r="FR278" s="196"/>
      <c r="FS278" s="196"/>
      <c r="FT278" s="196"/>
      <c r="FU278" s="196"/>
      <c r="FV278" s="196"/>
      <c r="FW278" s="196"/>
      <c r="FX278" s="196"/>
      <c r="FY278" s="196"/>
      <c r="FZ278" s="196"/>
      <c r="GA278" s="196"/>
      <c r="GB278" s="196"/>
      <c r="GC278" s="196"/>
    </row>
    <row r="279" spans="1:185" s="197" customFormat="1" ht="178.5" customHeight="1" x14ac:dyDescent="0.25">
      <c r="A279" s="429" t="s">
        <v>412</v>
      </c>
      <c r="B279" s="434">
        <v>1017</v>
      </c>
      <c r="C279" s="397">
        <v>44854</v>
      </c>
      <c r="D279" s="400" t="s">
        <v>33</v>
      </c>
      <c r="E279" s="179" t="s">
        <v>693</v>
      </c>
      <c r="F279" s="179" t="s">
        <v>694</v>
      </c>
      <c r="G279" s="175" t="s">
        <v>107</v>
      </c>
      <c r="H279" s="395" t="s">
        <v>1066</v>
      </c>
      <c r="I279" s="179" t="s">
        <v>108</v>
      </c>
      <c r="J279" s="179"/>
      <c r="K279" s="179" t="s">
        <v>416</v>
      </c>
      <c r="L279" s="179" t="s">
        <v>48</v>
      </c>
      <c r="M279" s="179" t="s">
        <v>695</v>
      </c>
      <c r="N279" s="397">
        <v>44893</v>
      </c>
      <c r="O279" s="397">
        <v>45137</v>
      </c>
      <c r="P279" s="452">
        <f t="shared" ca="1" si="12"/>
        <v>275</v>
      </c>
      <c r="Q279" s="322" t="str">
        <f t="shared" ca="1" si="13"/>
        <v>VENCIDA</v>
      </c>
      <c r="R279" s="179" t="s">
        <v>696</v>
      </c>
      <c r="S279" s="179" t="s">
        <v>42</v>
      </c>
      <c r="T279" s="392">
        <v>1</v>
      </c>
      <c r="U279" s="180"/>
      <c r="V279" s="179"/>
      <c r="W279" s="175" t="s">
        <v>51</v>
      </c>
      <c r="X279" s="281"/>
      <c r="Y279" s="391"/>
      <c r="Z279" s="179"/>
      <c r="AA279" s="175" t="s">
        <v>44</v>
      </c>
      <c r="AB279" s="180"/>
      <c r="AC279" s="177" t="s">
        <v>1505</v>
      </c>
      <c r="AD279" s="453">
        <f t="shared" si="14"/>
        <v>274</v>
      </c>
      <c r="AE279" s="196"/>
      <c r="AF279" s="196"/>
      <c r="AG279" s="196"/>
      <c r="AH279" s="196"/>
      <c r="AI279" s="196"/>
      <c r="AJ279" s="196"/>
      <c r="AK279" s="196"/>
      <c r="AL279" s="196"/>
      <c r="AM279" s="196"/>
      <c r="AN279" s="196"/>
      <c r="AO279" s="196"/>
      <c r="AP279" s="196"/>
      <c r="AQ279" s="196"/>
      <c r="AR279" s="196"/>
      <c r="AS279" s="196"/>
      <c r="AT279" s="196"/>
      <c r="AU279" s="196"/>
      <c r="AV279" s="196"/>
      <c r="AW279" s="196"/>
      <c r="AX279" s="196"/>
      <c r="AY279" s="196"/>
      <c r="AZ279" s="196"/>
      <c r="BA279" s="196"/>
      <c r="BB279" s="196"/>
      <c r="BC279" s="196"/>
      <c r="BD279" s="196"/>
      <c r="BE279" s="196"/>
      <c r="BF279" s="196"/>
      <c r="BG279" s="196"/>
      <c r="BH279" s="196"/>
      <c r="BI279" s="196"/>
      <c r="BJ279" s="196"/>
      <c r="BK279" s="196"/>
      <c r="BL279" s="196"/>
      <c r="BM279" s="196"/>
      <c r="BN279" s="196"/>
      <c r="BO279" s="196"/>
      <c r="BP279" s="196"/>
      <c r="BQ279" s="196"/>
      <c r="BR279" s="196"/>
      <c r="BS279" s="196"/>
      <c r="BT279" s="196"/>
      <c r="BU279" s="196"/>
      <c r="BV279" s="196"/>
      <c r="BW279" s="196"/>
      <c r="BX279" s="196"/>
      <c r="BY279" s="196"/>
      <c r="BZ279" s="196"/>
      <c r="CA279" s="196"/>
      <c r="CB279" s="196"/>
      <c r="CC279" s="196"/>
      <c r="CD279" s="196"/>
      <c r="CE279" s="196"/>
      <c r="CF279" s="196"/>
      <c r="CG279" s="196"/>
      <c r="CH279" s="196"/>
      <c r="CI279" s="196"/>
      <c r="CJ279" s="196"/>
      <c r="CK279" s="196"/>
      <c r="CL279" s="196"/>
      <c r="CM279" s="196"/>
      <c r="CN279" s="196"/>
      <c r="CO279" s="196"/>
      <c r="CP279" s="196"/>
      <c r="CQ279" s="196"/>
      <c r="CR279" s="196"/>
      <c r="CS279" s="196"/>
      <c r="CT279" s="196"/>
      <c r="CU279" s="196"/>
      <c r="CV279" s="196"/>
      <c r="CW279" s="196"/>
      <c r="CX279" s="196"/>
      <c r="CY279" s="196"/>
      <c r="CZ279" s="196"/>
      <c r="DA279" s="196"/>
      <c r="DB279" s="196"/>
      <c r="DC279" s="196"/>
      <c r="DD279" s="196"/>
      <c r="DE279" s="196"/>
      <c r="DF279" s="196"/>
      <c r="DG279" s="196"/>
      <c r="DH279" s="196"/>
      <c r="DI279" s="196"/>
      <c r="DJ279" s="196"/>
      <c r="DK279" s="196"/>
      <c r="DL279" s="196"/>
      <c r="DM279" s="196"/>
      <c r="DN279" s="196"/>
      <c r="DO279" s="196"/>
      <c r="DP279" s="196"/>
      <c r="DQ279" s="196"/>
      <c r="DR279" s="196"/>
      <c r="DS279" s="196"/>
      <c r="DT279" s="196"/>
      <c r="DU279" s="196"/>
      <c r="DV279" s="196"/>
      <c r="DW279" s="196"/>
      <c r="DX279" s="196"/>
      <c r="DY279" s="196"/>
      <c r="DZ279" s="196"/>
      <c r="EA279" s="196"/>
      <c r="EB279" s="196"/>
      <c r="EC279" s="196"/>
      <c r="ED279" s="196"/>
      <c r="EE279" s="196"/>
      <c r="EF279" s="196"/>
      <c r="EG279" s="196"/>
      <c r="EH279" s="196"/>
      <c r="EI279" s="196"/>
      <c r="EJ279" s="196"/>
      <c r="EK279" s="196"/>
      <c r="EL279" s="196"/>
      <c r="EM279" s="196"/>
      <c r="EN279" s="196"/>
      <c r="EO279" s="196"/>
      <c r="EP279" s="196"/>
      <c r="EQ279" s="196"/>
      <c r="ER279" s="196"/>
      <c r="ES279" s="196"/>
      <c r="ET279" s="196"/>
      <c r="EU279" s="196"/>
      <c r="EV279" s="196"/>
      <c r="EW279" s="196"/>
      <c r="EX279" s="196"/>
      <c r="EY279" s="196"/>
      <c r="EZ279" s="196"/>
      <c r="FA279" s="196"/>
      <c r="FB279" s="196"/>
      <c r="FC279" s="196"/>
      <c r="FD279" s="196"/>
      <c r="FE279" s="196"/>
      <c r="FF279" s="196"/>
      <c r="FG279" s="196"/>
      <c r="FH279" s="196"/>
      <c r="FI279" s="196"/>
      <c r="FJ279" s="196"/>
      <c r="FK279" s="196"/>
      <c r="FL279" s="196"/>
      <c r="FM279" s="196"/>
      <c r="FN279" s="196"/>
      <c r="FO279" s="196"/>
      <c r="FP279" s="196"/>
      <c r="FQ279" s="196"/>
      <c r="FR279" s="196"/>
      <c r="FS279" s="196"/>
      <c r="FT279" s="196"/>
      <c r="FU279" s="196"/>
      <c r="FV279" s="196"/>
      <c r="FW279" s="196"/>
      <c r="FX279" s="196"/>
      <c r="FY279" s="196"/>
      <c r="FZ279" s="196"/>
      <c r="GA279" s="196"/>
      <c r="GB279" s="196"/>
      <c r="GC279" s="196"/>
    </row>
    <row r="280" spans="1:185" s="197" customFormat="1" ht="178.5" customHeight="1" x14ac:dyDescent="0.25">
      <c r="A280" s="429" t="s">
        <v>412</v>
      </c>
      <c r="B280" s="434"/>
      <c r="C280" s="397">
        <v>44854</v>
      </c>
      <c r="D280" s="400" t="s">
        <v>33</v>
      </c>
      <c r="E280" s="179" t="s">
        <v>699</v>
      </c>
      <c r="F280" s="179" t="s">
        <v>700</v>
      </c>
      <c r="G280" s="175" t="s">
        <v>107</v>
      </c>
      <c r="H280" s="395" t="s">
        <v>1066</v>
      </c>
      <c r="I280" s="179" t="s">
        <v>108</v>
      </c>
      <c r="J280" s="179"/>
      <c r="K280" s="179" t="s">
        <v>416</v>
      </c>
      <c r="L280" s="175" t="s">
        <v>39</v>
      </c>
      <c r="M280" s="179" t="s">
        <v>697</v>
      </c>
      <c r="N280" s="397">
        <v>44893</v>
      </c>
      <c r="O280" s="397">
        <v>45137</v>
      </c>
      <c r="P280" s="452">
        <f t="shared" ca="1" si="12"/>
        <v>275</v>
      </c>
      <c r="Q280" s="322" t="str">
        <f t="shared" ca="1" si="13"/>
        <v>VENCIDA</v>
      </c>
      <c r="R280" s="179" t="s">
        <v>698</v>
      </c>
      <c r="S280" s="179" t="s">
        <v>42</v>
      </c>
      <c r="T280" s="392">
        <v>1</v>
      </c>
      <c r="U280" s="180"/>
      <c r="V280" s="179"/>
      <c r="W280" s="175" t="s">
        <v>51</v>
      </c>
      <c r="X280" s="281"/>
      <c r="Y280" s="391"/>
      <c r="Z280" s="179"/>
      <c r="AA280" s="175" t="s">
        <v>44</v>
      </c>
      <c r="AB280" s="180"/>
      <c r="AC280" s="177" t="s">
        <v>1505</v>
      </c>
      <c r="AD280" s="453">
        <f t="shared" si="14"/>
        <v>275</v>
      </c>
      <c r="AE280" s="196"/>
      <c r="AF280" s="196"/>
      <c r="AG280" s="196"/>
      <c r="AH280" s="196"/>
      <c r="AI280" s="196"/>
      <c r="AJ280" s="196"/>
      <c r="AK280" s="196"/>
      <c r="AL280" s="196"/>
      <c r="AM280" s="196"/>
      <c r="AN280" s="196"/>
      <c r="AO280" s="196"/>
      <c r="AP280" s="196"/>
      <c r="AQ280" s="196"/>
      <c r="AR280" s="196"/>
      <c r="AS280" s="196"/>
      <c r="AT280" s="196"/>
      <c r="AU280" s="196"/>
      <c r="AV280" s="196"/>
      <c r="AW280" s="196"/>
      <c r="AX280" s="196"/>
      <c r="AY280" s="196"/>
      <c r="AZ280" s="196"/>
      <c r="BA280" s="196"/>
      <c r="BB280" s="196"/>
      <c r="BC280" s="196"/>
      <c r="BD280" s="196"/>
      <c r="BE280" s="196"/>
      <c r="BF280" s="196"/>
      <c r="BG280" s="196"/>
      <c r="BH280" s="196"/>
      <c r="BI280" s="196"/>
      <c r="BJ280" s="196"/>
      <c r="BK280" s="196"/>
      <c r="BL280" s="196"/>
      <c r="BM280" s="196"/>
      <c r="BN280" s="196"/>
      <c r="BO280" s="196"/>
      <c r="BP280" s="196"/>
      <c r="BQ280" s="196"/>
      <c r="BR280" s="196"/>
      <c r="BS280" s="196"/>
      <c r="BT280" s="196"/>
      <c r="BU280" s="196"/>
      <c r="BV280" s="196"/>
      <c r="BW280" s="196"/>
      <c r="BX280" s="196"/>
      <c r="BY280" s="196"/>
      <c r="BZ280" s="196"/>
      <c r="CA280" s="196"/>
      <c r="CB280" s="196"/>
      <c r="CC280" s="196"/>
      <c r="CD280" s="196"/>
      <c r="CE280" s="196"/>
      <c r="CF280" s="196"/>
      <c r="CG280" s="196"/>
      <c r="CH280" s="196"/>
      <c r="CI280" s="196"/>
      <c r="CJ280" s="196"/>
      <c r="CK280" s="196"/>
      <c r="CL280" s="196"/>
      <c r="CM280" s="196"/>
      <c r="CN280" s="196"/>
      <c r="CO280" s="196"/>
      <c r="CP280" s="196"/>
      <c r="CQ280" s="196"/>
      <c r="CR280" s="196"/>
      <c r="CS280" s="196"/>
      <c r="CT280" s="196"/>
      <c r="CU280" s="196"/>
      <c r="CV280" s="196"/>
      <c r="CW280" s="196"/>
      <c r="CX280" s="196"/>
      <c r="CY280" s="196"/>
      <c r="CZ280" s="196"/>
      <c r="DA280" s="196"/>
      <c r="DB280" s="196"/>
      <c r="DC280" s="196"/>
      <c r="DD280" s="196"/>
      <c r="DE280" s="196"/>
      <c r="DF280" s="196"/>
      <c r="DG280" s="196"/>
      <c r="DH280" s="196"/>
      <c r="DI280" s="196"/>
      <c r="DJ280" s="196"/>
      <c r="DK280" s="196"/>
      <c r="DL280" s="196"/>
      <c r="DM280" s="196"/>
      <c r="DN280" s="196"/>
      <c r="DO280" s="196"/>
      <c r="DP280" s="196"/>
      <c r="DQ280" s="196"/>
      <c r="DR280" s="196"/>
      <c r="DS280" s="196"/>
      <c r="DT280" s="196"/>
      <c r="DU280" s="196"/>
      <c r="DV280" s="196"/>
      <c r="DW280" s="196"/>
      <c r="DX280" s="196"/>
      <c r="DY280" s="196"/>
      <c r="DZ280" s="196"/>
      <c r="EA280" s="196"/>
      <c r="EB280" s="196"/>
      <c r="EC280" s="196"/>
      <c r="ED280" s="196"/>
      <c r="EE280" s="196"/>
      <c r="EF280" s="196"/>
      <c r="EG280" s="196"/>
      <c r="EH280" s="196"/>
      <c r="EI280" s="196"/>
      <c r="EJ280" s="196"/>
      <c r="EK280" s="196"/>
      <c r="EL280" s="196"/>
      <c r="EM280" s="196"/>
      <c r="EN280" s="196"/>
      <c r="EO280" s="196"/>
      <c r="EP280" s="196"/>
      <c r="EQ280" s="196"/>
      <c r="ER280" s="196"/>
      <c r="ES280" s="196"/>
      <c r="ET280" s="196"/>
      <c r="EU280" s="196"/>
      <c r="EV280" s="196"/>
      <c r="EW280" s="196"/>
      <c r="EX280" s="196"/>
      <c r="EY280" s="196"/>
      <c r="EZ280" s="196"/>
      <c r="FA280" s="196"/>
      <c r="FB280" s="196"/>
      <c r="FC280" s="196"/>
      <c r="FD280" s="196"/>
      <c r="FE280" s="196"/>
      <c r="FF280" s="196"/>
      <c r="FG280" s="196"/>
      <c r="FH280" s="196"/>
      <c r="FI280" s="196"/>
      <c r="FJ280" s="196"/>
      <c r="FK280" s="196"/>
      <c r="FL280" s="196"/>
      <c r="FM280" s="196"/>
      <c r="FN280" s="196"/>
      <c r="FO280" s="196"/>
      <c r="FP280" s="196"/>
      <c r="FQ280" s="196"/>
      <c r="FR280" s="196"/>
      <c r="FS280" s="196"/>
      <c r="FT280" s="196"/>
      <c r="FU280" s="196"/>
      <c r="FV280" s="196"/>
      <c r="FW280" s="196"/>
      <c r="FX280" s="196"/>
      <c r="FY280" s="196"/>
      <c r="FZ280" s="196"/>
      <c r="GA280" s="196"/>
      <c r="GB280" s="196"/>
      <c r="GC280" s="196"/>
    </row>
    <row r="281" spans="1:185" s="197" customFormat="1" ht="178.5" customHeight="1" x14ac:dyDescent="0.25">
      <c r="A281" s="429" t="s">
        <v>412</v>
      </c>
      <c r="B281" s="434">
        <v>1018</v>
      </c>
      <c r="C281" s="397">
        <v>44854</v>
      </c>
      <c r="D281" s="400" t="s">
        <v>33</v>
      </c>
      <c r="E281" s="179" t="s">
        <v>699</v>
      </c>
      <c r="F281" s="179" t="s">
        <v>700</v>
      </c>
      <c r="G281" s="175" t="s">
        <v>107</v>
      </c>
      <c r="H281" s="395" t="s">
        <v>1066</v>
      </c>
      <c r="I281" s="179" t="s">
        <v>108</v>
      </c>
      <c r="J281" s="179"/>
      <c r="K281" s="179" t="s">
        <v>416</v>
      </c>
      <c r="L281" s="179" t="s">
        <v>48</v>
      </c>
      <c r="M281" s="179" t="s">
        <v>695</v>
      </c>
      <c r="N281" s="397">
        <v>44893</v>
      </c>
      <c r="O281" s="397">
        <v>45137</v>
      </c>
      <c r="P281" s="452">
        <f t="shared" ca="1" si="12"/>
        <v>275</v>
      </c>
      <c r="Q281" s="322" t="str">
        <f t="shared" ca="1" si="13"/>
        <v>VENCIDA</v>
      </c>
      <c r="R281" s="179" t="s">
        <v>696</v>
      </c>
      <c r="S281" s="179" t="s">
        <v>42</v>
      </c>
      <c r="T281" s="392">
        <v>1</v>
      </c>
      <c r="U281" s="180"/>
      <c r="V281" s="179"/>
      <c r="W281" s="175" t="s">
        <v>51</v>
      </c>
      <c r="X281" s="281"/>
      <c r="Y281" s="391"/>
      <c r="Z281" s="179"/>
      <c r="AA281" s="175" t="s">
        <v>44</v>
      </c>
      <c r="AB281" s="180"/>
      <c r="AC281" s="177" t="s">
        <v>1505</v>
      </c>
      <c r="AD281" s="453">
        <f t="shared" si="14"/>
        <v>276</v>
      </c>
      <c r="AE281" s="196"/>
      <c r="AF281" s="196"/>
      <c r="AG281" s="196"/>
      <c r="AH281" s="196"/>
      <c r="AI281" s="196"/>
      <c r="AJ281" s="196"/>
      <c r="AK281" s="196"/>
      <c r="AL281" s="196"/>
      <c r="AM281" s="196"/>
      <c r="AN281" s="196"/>
      <c r="AO281" s="196"/>
      <c r="AP281" s="196"/>
      <c r="AQ281" s="196"/>
      <c r="AR281" s="196"/>
      <c r="AS281" s="196"/>
      <c r="AT281" s="196"/>
      <c r="AU281" s="196"/>
      <c r="AV281" s="196"/>
      <c r="AW281" s="196"/>
      <c r="AX281" s="196"/>
      <c r="AY281" s="196"/>
      <c r="AZ281" s="196"/>
      <c r="BA281" s="196"/>
      <c r="BB281" s="196"/>
      <c r="BC281" s="196"/>
      <c r="BD281" s="196"/>
      <c r="BE281" s="196"/>
      <c r="BF281" s="196"/>
      <c r="BG281" s="196"/>
      <c r="BH281" s="196"/>
      <c r="BI281" s="196"/>
      <c r="BJ281" s="196"/>
      <c r="BK281" s="196"/>
      <c r="BL281" s="196"/>
      <c r="BM281" s="196"/>
      <c r="BN281" s="196"/>
      <c r="BO281" s="196"/>
      <c r="BP281" s="196"/>
      <c r="BQ281" s="196"/>
      <c r="BR281" s="196"/>
      <c r="BS281" s="196"/>
      <c r="BT281" s="196"/>
      <c r="BU281" s="196"/>
      <c r="BV281" s="196"/>
      <c r="BW281" s="196"/>
      <c r="BX281" s="196"/>
      <c r="BY281" s="196"/>
      <c r="BZ281" s="196"/>
      <c r="CA281" s="196"/>
      <c r="CB281" s="196"/>
      <c r="CC281" s="196"/>
      <c r="CD281" s="196"/>
      <c r="CE281" s="196"/>
      <c r="CF281" s="196"/>
      <c r="CG281" s="196"/>
      <c r="CH281" s="196"/>
      <c r="CI281" s="196"/>
      <c r="CJ281" s="196"/>
      <c r="CK281" s="196"/>
      <c r="CL281" s="196"/>
      <c r="CM281" s="196"/>
      <c r="CN281" s="196"/>
      <c r="CO281" s="196"/>
      <c r="CP281" s="196"/>
      <c r="CQ281" s="196"/>
      <c r="CR281" s="196"/>
      <c r="CS281" s="196"/>
      <c r="CT281" s="196"/>
      <c r="CU281" s="196"/>
      <c r="CV281" s="196"/>
      <c r="CW281" s="196"/>
      <c r="CX281" s="196"/>
      <c r="CY281" s="196"/>
      <c r="CZ281" s="196"/>
      <c r="DA281" s="196"/>
      <c r="DB281" s="196"/>
      <c r="DC281" s="196"/>
      <c r="DD281" s="196"/>
      <c r="DE281" s="196"/>
      <c r="DF281" s="196"/>
      <c r="DG281" s="196"/>
      <c r="DH281" s="196"/>
      <c r="DI281" s="196"/>
      <c r="DJ281" s="196"/>
      <c r="DK281" s="196"/>
      <c r="DL281" s="196"/>
      <c r="DM281" s="196"/>
      <c r="DN281" s="196"/>
      <c r="DO281" s="196"/>
      <c r="DP281" s="196"/>
      <c r="DQ281" s="196"/>
      <c r="DR281" s="196"/>
      <c r="DS281" s="196"/>
      <c r="DT281" s="196"/>
      <c r="DU281" s="196"/>
      <c r="DV281" s="196"/>
      <c r="DW281" s="196"/>
      <c r="DX281" s="196"/>
      <c r="DY281" s="196"/>
      <c r="DZ281" s="196"/>
      <c r="EA281" s="196"/>
      <c r="EB281" s="196"/>
      <c r="EC281" s="196"/>
      <c r="ED281" s="196"/>
      <c r="EE281" s="196"/>
      <c r="EF281" s="196"/>
      <c r="EG281" s="196"/>
      <c r="EH281" s="196"/>
      <c r="EI281" s="196"/>
      <c r="EJ281" s="196"/>
      <c r="EK281" s="196"/>
      <c r="EL281" s="196"/>
      <c r="EM281" s="196"/>
      <c r="EN281" s="196"/>
      <c r="EO281" s="196"/>
      <c r="EP281" s="196"/>
      <c r="EQ281" s="196"/>
      <c r="ER281" s="196"/>
      <c r="ES281" s="196"/>
      <c r="ET281" s="196"/>
      <c r="EU281" s="196"/>
      <c r="EV281" s="196"/>
      <c r="EW281" s="196"/>
      <c r="EX281" s="196"/>
      <c r="EY281" s="196"/>
      <c r="EZ281" s="196"/>
      <c r="FA281" s="196"/>
      <c r="FB281" s="196"/>
      <c r="FC281" s="196"/>
      <c r="FD281" s="196"/>
      <c r="FE281" s="196"/>
      <c r="FF281" s="196"/>
      <c r="FG281" s="196"/>
      <c r="FH281" s="196"/>
      <c r="FI281" s="196"/>
      <c r="FJ281" s="196"/>
      <c r="FK281" s="196"/>
      <c r="FL281" s="196"/>
      <c r="FM281" s="196"/>
      <c r="FN281" s="196"/>
      <c r="FO281" s="196"/>
      <c r="FP281" s="196"/>
      <c r="FQ281" s="196"/>
      <c r="FR281" s="196"/>
      <c r="FS281" s="196"/>
      <c r="FT281" s="196"/>
      <c r="FU281" s="196"/>
      <c r="FV281" s="196"/>
      <c r="FW281" s="196"/>
      <c r="FX281" s="196"/>
      <c r="FY281" s="196"/>
      <c r="FZ281" s="196"/>
      <c r="GA281" s="196"/>
      <c r="GB281" s="196"/>
      <c r="GC281" s="196"/>
    </row>
    <row r="282" spans="1:185" s="197" customFormat="1" ht="178.5" customHeight="1" x14ac:dyDescent="0.25">
      <c r="A282" s="429" t="s">
        <v>412</v>
      </c>
      <c r="B282" s="434">
        <v>1019</v>
      </c>
      <c r="C282" s="397">
        <v>44854</v>
      </c>
      <c r="D282" s="400" t="s">
        <v>33</v>
      </c>
      <c r="E282" s="179" t="s">
        <v>701</v>
      </c>
      <c r="F282" s="179" t="s">
        <v>702</v>
      </c>
      <c r="G282" s="175" t="s">
        <v>107</v>
      </c>
      <c r="H282" s="395" t="s">
        <v>1066</v>
      </c>
      <c r="I282" s="179" t="s">
        <v>108</v>
      </c>
      <c r="J282" s="179"/>
      <c r="K282" s="179" t="s">
        <v>416</v>
      </c>
      <c r="L282" s="179" t="s">
        <v>48</v>
      </c>
      <c r="M282" s="179" t="s">
        <v>703</v>
      </c>
      <c r="N282" s="397">
        <v>44893</v>
      </c>
      <c r="O282" s="397">
        <v>45137</v>
      </c>
      <c r="P282" s="452">
        <f t="shared" ca="1" si="12"/>
        <v>275</v>
      </c>
      <c r="Q282" s="322" t="str">
        <f t="shared" ca="1" si="13"/>
        <v>VENCIDA</v>
      </c>
      <c r="R282" s="179" t="s">
        <v>704</v>
      </c>
      <c r="S282" s="179" t="s">
        <v>42</v>
      </c>
      <c r="T282" s="392">
        <v>1</v>
      </c>
      <c r="U282" s="180"/>
      <c r="V282" s="179"/>
      <c r="W282" s="175" t="s">
        <v>51</v>
      </c>
      <c r="X282" s="281"/>
      <c r="Y282" s="391"/>
      <c r="Z282" s="179"/>
      <c r="AA282" s="175" t="s">
        <v>44</v>
      </c>
      <c r="AB282" s="180"/>
      <c r="AC282" s="177" t="s">
        <v>1505</v>
      </c>
      <c r="AD282" s="453">
        <f t="shared" si="14"/>
        <v>277</v>
      </c>
      <c r="AE282" s="196"/>
      <c r="AF282" s="196"/>
      <c r="AG282" s="196"/>
      <c r="AH282" s="196"/>
      <c r="AI282" s="196"/>
      <c r="AJ282" s="196"/>
      <c r="AK282" s="196"/>
      <c r="AL282" s="196"/>
      <c r="AM282" s="196"/>
      <c r="AN282" s="196"/>
      <c r="AO282" s="196"/>
      <c r="AP282" s="196"/>
      <c r="AQ282" s="196"/>
      <c r="AR282" s="196"/>
      <c r="AS282" s="196"/>
      <c r="AT282" s="196"/>
      <c r="AU282" s="196"/>
      <c r="AV282" s="196"/>
      <c r="AW282" s="196"/>
      <c r="AX282" s="196"/>
      <c r="AY282" s="196"/>
      <c r="AZ282" s="196"/>
      <c r="BA282" s="196"/>
      <c r="BB282" s="196"/>
      <c r="BC282" s="196"/>
      <c r="BD282" s="196"/>
      <c r="BE282" s="196"/>
      <c r="BF282" s="196"/>
      <c r="BG282" s="196"/>
      <c r="BH282" s="196"/>
      <c r="BI282" s="196"/>
      <c r="BJ282" s="196"/>
      <c r="BK282" s="196"/>
      <c r="BL282" s="196"/>
      <c r="BM282" s="196"/>
      <c r="BN282" s="196"/>
      <c r="BO282" s="196"/>
      <c r="BP282" s="196"/>
      <c r="BQ282" s="196"/>
      <c r="BR282" s="196"/>
      <c r="BS282" s="196"/>
      <c r="BT282" s="196"/>
      <c r="BU282" s="196"/>
      <c r="BV282" s="196"/>
      <c r="BW282" s="196"/>
      <c r="BX282" s="196"/>
      <c r="BY282" s="196"/>
      <c r="BZ282" s="196"/>
      <c r="CA282" s="196"/>
      <c r="CB282" s="196"/>
      <c r="CC282" s="196"/>
      <c r="CD282" s="196"/>
      <c r="CE282" s="196"/>
      <c r="CF282" s="196"/>
      <c r="CG282" s="196"/>
      <c r="CH282" s="196"/>
      <c r="CI282" s="196"/>
      <c r="CJ282" s="196"/>
      <c r="CK282" s="196"/>
      <c r="CL282" s="196"/>
      <c r="CM282" s="196"/>
      <c r="CN282" s="196"/>
      <c r="CO282" s="196"/>
      <c r="CP282" s="196"/>
      <c r="CQ282" s="196"/>
      <c r="CR282" s="196"/>
      <c r="CS282" s="196"/>
      <c r="CT282" s="196"/>
      <c r="CU282" s="196"/>
      <c r="CV282" s="196"/>
      <c r="CW282" s="196"/>
      <c r="CX282" s="196"/>
      <c r="CY282" s="196"/>
      <c r="CZ282" s="196"/>
      <c r="DA282" s="196"/>
      <c r="DB282" s="196"/>
      <c r="DC282" s="196"/>
      <c r="DD282" s="196"/>
      <c r="DE282" s="196"/>
      <c r="DF282" s="196"/>
      <c r="DG282" s="196"/>
      <c r="DH282" s="196"/>
      <c r="DI282" s="196"/>
      <c r="DJ282" s="196"/>
      <c r="DK282" s="196"/>
      <c r="DL282" s="196"/>
      <c r="DM282" s="196"/>
      <c r="DN282" s="196"/>
      <c r="DO282" s="196"/>
      <c r="DP282" s="196"/>
      <c r="DQ282" s="196"/>
      <c r="DR282" s="196"/>
      <c r="DS282" s="196"/>
      <c r="DT282" s="196"/>
      <c r="DU282" s="196"/>
      <c r="DV282" s="196"/>
      <c r="DW282" s="196"/>
      <c r="DX282" s="196"/>
      <c r="DY282" s="196"/>
      <c r="DZ282" s="196"/>
      <c r="EA282" s="196"/>
      <c r="EB282" s="196"/>
      <c r="EC282" s="196"/>
      <c r="ED282" s="196"/>
      <c r="EE282" s="196"/>
      <c r="EF282" s="196"/>
      <c r="EG282" s="196"/>
      <c r="EH282" s="196"/>
      <c r="EI282" s="196"/>
      <c r="EJ282" s="196"/>
      <c r="EK282" s="196"/>
      <c r="EL282" s="196"/>
      <c r="EM282" s="196"/>
      <c r="EN282" s="196"/>
      <c r="EO282" s="196"/>
      <c r="EP282" s="196"/>
      <c r="EQ282" s="196"/>
      <c r="ER282" s="196"/>
      <c r="ES282" s="196"/>
      <c r="ET282" s="196"/>
      <c r="EU282" s="196"/>
      <c r="EV282" s="196"/>
      <c r="EW282" s="196"/>
      <c r="EX282" s="196"/>
      <c r="EY282" s="196"/>
      <c r="EZ282" s="196"/>
      <c r="FA282" s="196"/>
      <c r="FB282" s="196"/>
      <c r="FC282" s="196"/>
      <c r="FD282" s="196"/>
      <c r="FE282" s="196"/>
      <c r="FF282" s="196"/>
      <c r="FG282" s="196"/>
      <c r="FH282" s="196"/>
      <c r="FI282" s="196"/>
      <c r="FJ282" s="196"/>
      <c r="FK282" s="196"/>
      <c r="FL282" s="196"/>
      <c r="FM282" s="196"/>
      <c r="FN282" s="196"/>
      <c r="FO282" s="196"/>
      <c r="FP282" s="196"/>
      <c r="FQ282" s="196"/>
      <c r="FR282" s="196"/>
      <c r="FS282" s="196"/>
      <c r="FT282" s="196"/>
      <c r="FU282" s="196"/>
      <c r="FV282" s="196"/>
      <c r="FW282" s="196"/>
      <c r="FX282" s="196"/>
      <c r="FY282" s="196"/>
      <c r="FZ282" s="196"/>
      <c r="GA282" s="196"/>
      <c r="GB282" s="196"/>
      <c r="GC282" s="196"/>
    </row>
    <row r="283" spans="1:185" s="197" customFormat="1" ht="178.5" customHeight="1" x14ac:dyDescent="0.25">
      <c r="A283" s="429" t="s">
        <v>412</v>
      </c>
      <c r="B283" s="434"/>
      <c r="C283" s="397">
        <v>44854</v>
      </c>
      <c r="D283" s="400" t="s">
        <v>33</v>
      </c>
      <c r="E283" s="179" t="s">
        <v>701</v>
      </c>
      <c r="F283" s="179" t="s">
        <v>702</v>
      </c>
      <c r="G283" s="175" t="s">
        <v>107</v>
      </c>
      <c r="H283" s="395" t="s">
        <v>1066</v>
      </c>
      <c r="I283" s="179" t="s">
        <v>108</v>
      </c>
      <c r="J283" s="179"/>
      <c r="K283" s="179" t="s">
        <v>416</v>
      </c>
      <c r="L283" s="175" t="s">
        <v>39</v>
      </c>
      <c r="M283" s="179" t="s">
        <v>705</v>
      </c>
      <c r="N283" s="397">
        <v>44893</v>
      </c>
      <c r="O283" s="397">
        <v>45137</v>
      </c>
      <c r="P283" s="452">
        <f t="shared" ca="1" si="12"/>
        <v>275</v>
      </c>
      <c r="Q283" s="322" t="str">
        <f t="shared" ca="1" si="13"/>
        <v>VENCIDA</v>
      </c>
      <c r="R283" s="179" t="s">
        <v>706</v>
      </c>
      <c r="S283" s="179" t="s">
        <v>42</v>
      </c>
      <c r="T283" s="392">
        <v>1</v>
      </c>
      <c r="U283" s="180"/>
      <c r="V283" s="179"/>
      <c r="W283" s="175" t="s">
        <v>51</v>
      </c>
      <c r="X283" s="281"/>
      <c r="Y283" s="391"/>
      <c r="Z283" s="179"/>
      <c r="AA283" s="175" t="s">
        <v>44</v>
      </c>
      <c r="AB283" s="180"/>
      <c r="AC283" s="177" t="s">
        <v>1505</v>
      </c>
      <c r="AD283" s="453">
        <f t="shared" si="14"/>
        <v>278</v>
      </c>
      <c r="AE283" s="196"/>
      <c r="AF283" s="196"/>
      <c r="AG283" s="196"/>
      <c r="AH283" s="196"/>
      <c r="AI283" s="196"/>
      <c r="AJ283" s="196"/>
      <c r="AK283" s="196"/>
      <c r="AL283" s="196"/>
      <c r="AM283" s="196"/>
      <c r="AN283" s="196"/>
      <c r="AO283" s="196"/>
      <c r="AP283" s="196"/>
      <c r="AQ283" s="196"/>
      <c r="AR283" s="196"/>
      <c r="AS283" s="196"/>
      <c r="AT283" s="196"/>
      <c r="AU283" s="196"/>
      <c r="AV283" s="196"/>
      <c r="AW283" s="196"/>
      <c r="AX283" s="196"/>
      <c r="AY283" s="196"/>
      <c r="AZ283" s="196"/>
      <c r="BA283" s="196"/>
      <c r="BB283" s="196"/>
      <c r="BC283" s="196"/>
      <c r="BD283" s="196"/>
      <c r="BE283" s="196"/>
      <c r="BF283" s="196"/>
      <c r="BG283" s="196"/>
      <c r="BH283" s="196"/>
      <c r="BI283" s="196"/>
      <c r="BJ283" s="196"/>
      <c r="BK283" s="196"/>
      <c r="BL283" s="196"/>
      <c r="BM283" s="196"/>
      <c r="BN283" s="196"/>
      <c r="BO283" s="196"/>
      <c r="BP283" s="196"/>
      <c r="BQ283" s="196"/>
      <c r="BR283" s="196"/>
      <c r="BS283" s="196"/>
      <c r="BT283" s="196"/>
      <c r="BU283" s="196"/>
      <c r="BV283" s="196"/>
      <c r="BW283" s="196"/>
      <c r="BX283" s="196"/>
      <c r="BY283" s="196"/>
      <c r="BZ283" s="196"/>
      <c r="CA283" s="196"/>
      <c r="CB283" s="196"/>
      <c r="CC283" s="196"/>
      <c r="CD283" s="196"/>
      <c r="CE283" s="196"/>
      <c r="CF283" s="196"/>
      <c r="CG283" s="196"/>
      <c r="CH283" s="196"/>
      <c r="CI283" s="196"/>
      <c r="CJ283" s="196"/>
      <c r="CK283" s="196"/>
      <c r="CL283" s="196"/>
      <c r="CM283" s="196"/>
      <c r="CN283" s="196"/>
      <c r="CO283" s="196"/>
      <c r="CP283" s="196"/>
      <c r="CQ283" s="196"/>
      <c r="CR283" s="196"/>
      <c r="CS283" s="196"/>
      <c r="CT283" s="196"/>
      <c r="CU283" s="196"/>
      <c r="CV283" s="196"/>
      <c r="CW283" s="196"/>
      <c r="CX283" s="196"/>
      <c r="CY283" s="196"/>
      <c r="CZ283" s="196"/>
      <c r="DA283" s="196"/>
      <c r="DB283" s="196"/>
      <c r="DC283" s="196"/>
      <c r="DD283" s="196"/>
      <c r="DE283" s="196"/>
      <c r="DF283" s="196"/>
      <c r="DG283" s="196"/>
      <c r="DH283" s="196"/>
      <c r="DI283" s="196"/>
      <c r="DJ283" s="196"/>
      <c r="DK283" s="196"/>
      <c r="DL283" s="196"/>
      <c r="DM283" s="196"/>
      <c r="DN283" s="196"/>
      <c r="DO283" s="196"/>
      <c r="DP283" s="196"/>
      <c r="DQ283" s="196"/>
      <c r="DR283" s="196"/>
      <c r="DS283" s="196"/>
      <c r="DT283" s="196"/>
      <c r="DU283" s="196"/>
      <c r="DV283" s="196"/>
      <c r="DW283" s="196"/>
      <c r="DX283" s="196"/>
      <c r="DY283" s="196"/>
      <c r="DZ283" s="196"/>
      <c r="EA283" s="196"/>
      <c r="EB283" s="196"/>
      <c r="EC283" s="196"/>
      <c r="ED283" s="196"/>
      <c r="EE283" s="196"/>
      <c r="EF283" s="196"/>
      <c r="EG283" s="196"/>
      <c r="EH283" s="196"/>
      <c r="EI283" s="196"/>
      <c r="EJ283" s="196"/>
      <c r="EK283" s="196"/>
      <c r="EL283" s="196"/>
      <c r="EM283" s="196"/>
      <c r="EN283" s="196"/>
      <c r="EO283" s="196"/>
      <c r="EP283" s="196"/>
      <c r="EQ283" s="196"/>
      <c r="ER283" s="196"/>
      <c r="ES283" s="196"/>
      <c r="ET283" s="196"/>
      <c r="EU283" s="196"/>
      <c r="EV283" s="196"/>
      <c r="EW283" s="196"/>
      <c r="EX283" s="196"/>
      <c r="EY283" s="196"/>
      <c r="EZ283" s="196"/>
      <c r="FA283" s="196"/>
      <c r="FB283" s="196"/>
      <c r="FC283" s="196"/>
      <c r="FD283" s="196"/>
      <c r="FE283" s="196"/>
      <c r="FF283" s="196"/>
      <c r="FG283" s="196"/>
      <c r="FH283" s="196"/>
      <c r="FI283" s="196"/>
      <c r="FJ283" s="196"/>
      <c r="FK283" s="196"/>
      <c r="FL283" s="196"/>
      <c r="FM283" s="196"/>
      <c r="FN283" s="196"/>
      <c r="FO283" s="196"/>
      <c r="FP283" s="196"/>
      <c r="FQ283" s="196"/>
      <c r="FR283" s="196"/>
      <c r="FS283" s="196"/>
      <c r="FT283" s="196"/>
      <c r="FU283" s="196"/>
      <c r="FV283" s="196"/>
      <c r="FW283" s="196"/>
      <c r="FX283" s="196"/>
      <c r="FY283" s="196"/>
      <c r="FZ283" s="196"/>
      <c r="GA283" s="196"/>
      <c r="GB283" s="196"/>
      <c r="GC283" s="196"/>
    </row>
    <row r="284" spans="1:185" s="197" customFormat="1" ht="178.5" customHeight="1" x14ac:dyDescent="0.25">
      <c r="A284" s="429" t="s">
        <v>412</v>
      </c>
      <c r="B284" s="434">
        <v>1020</v>
      </c>
      <c r="C284" s="397">
        <v>44854</v>
      </c>
      <c r="D284" s="400" t="s">
        <v>33</v>
      </c>
      <c r="E284" s="179" t="s">
        <v>707</v>
      </c>
      <c r="F284" s="179" t="s">
        <v>708</v>
      </c>
      <c r="G284" s="175" t="s">
        <v>107</v>
      </c>
      <c r="H284" s="395" t="s">
        <v>1066</v>
      </c>
      <c r="I284" s="179" t="s">
        <v>108</v>
      </c>
      <c r="J284" s="179"/>
      <c r="K284" s="179" t="s">
        <v>416</v>
      </c>
      <c r="L284" s="179" t="s">
        <v>48</v>
      </c>
      <c r="M284" s="179" t="s">
        <v>709</v>
      </c>
      <c r="N284" s="397">
        <v>44893</v>
      </c>
      <c r="O284" s="397">
        <v>45137</v>
      </c>
      <c r="P284" s="452">
        <f t="shared" ca="1" si="12"/>
        <v>275</v>
      </c>
      <c r="Q284" s="322" t="str">
        <f t="shared" ca="1" si="13"/>
        <v>VENCIDA</v>
      </c>
      <c r="R284" s="179" t="s">
        <v>710</v>
      </c>
      <c r="S284" s="179" t="s">
        <v>42</v>
      </c>
      <c r="T284" s="392">
        <v>1</v>
      </c>
      <c r="U284" s="180"/>
      <c r="V284" s="179"/>
      <c r="W284" s="175" t="s">
        <v>51</v>
      </c>
      <c r="X284" s="281"/>
      <c r="Y284" s="391"/>
      <c r="Z284" s="179"/>
      <c r="AA284" s="175" t="s">
        <v>44</v>
      </c>
      <c r="AB284" s="180"/>
      <c r="AC284" s="177" t="s">
        <v>1505</v>
      </c>
      <c r="AD284" s="453">
        <f t="shared" si="14"/>
        <v>279</v>
      </c>
      <c r="AE284" s="196"/>
      <c r="AF284" s="196"/>
      <c r="AG284" s="196"/>
      <c r="AH284" s="196"/>
      <c r="AI284" s="196"/>
      <c r="AJ284" s="196"/>
      <c r="AK284" s="196"/>
      <c r="AL284" s="196"/>
      <c r="AM284" s="196"/>
      <c r="AN284" s="196"/>
      <c r="AO284" s="196"/>
      <c r="AP284" s="196"/>
      <c r="AQ284" s="196"/>
      <c r="AR284" s="196"/>
      <c r="AS284" s="196"/>
      <c r="AT284" s="196"/>
      <c r="AU284" s="196"/>
      <c r="AV284" s="196"/>
      <c r="AW284" s="196"/>
      <c r="AX284" s="196"/>
      <c r="AY284" s="196"/>
      <c r="AZ284" s="196"/>
      <c r="BA284" s="196"/>
      <c r="BB284" s="196"/>
      <c r="BC284" s="196"/>
      <c r="BD284" s="196"/>
      <c r="BE284" s="196"/>
      <c r="BF284" s="196"/>
      <c r="BG284" s="196"/>
      <c r="BH284" s="196"/>
      <c r="BI284" s="196"/>
      <c r="BJ284" s="196"/>
      <c r="BK284" s="196"/>
      <c r="BL284" s="196"/>
      <c r="BM284" s="196"/>
      <c r="BN284" s="196"/>
      <c r="BO284" s="196"/>
      <c r="BP284" s="196"/>
      <c r="BQ284" s="196"/>
      <c r="BR284" s="196"/>
      <c r="BS284" s="196"/>
      <c r="BT284" s="196"/>
      <c r="BU284" s="196"/>
      <c r="BV284" s="196"/>
      <c r="BW284" s="196"/>
      <c r="BX284" s="196"/>
      <c r="BY284" s="196"/>
      <c r="BZ284" s="196"/>
      <c r="CA284" s="196"/>
      <c r="CB284" s="196"/>
      <c r="CC284" s="196"/>
      <c r="CD284" s="196"/>
      <c r="CE284" s="196"/>
      <c r="CF284" s="196"/>
      <c r="CG284" s="196"/>
      <c r="CH284" s="196"/>
      <c r="CI284" s="196"/>
      <c r="CJ284" s="196"/>
      <c r="CK284" s="196"/>
      <c r="CL284" s="196"/>
      <c r="CM284" s="196"/>
      <c r="CN284" s="196"/>
      <c r="CO284" s="196"/>
      <c r="CP284" s="196"/>
      <c r="CQ284" s="196"/>
      <c r="CR284" s="196"/>
      <c r="CS284" s="196"/>
      <c r="CT284" s="196"/>
      <c r="CU284" s="196"/>
      <c r="CV284" s="196"/>
      <c r="CW284" s="196"/>
      <c r="CX284" s="196"/>
      <c r="CY284" s="196"/>
      <c r="CZ284" s="196"/>
      <c r="DA284" s="196"/>
      <c r="DB284" s="196"/>
      <c r="DC284" s="196"/>
      <c r="DD284" s="196"/>
      <c r="DE284" s="196"/>
      <c r="DF284" s="196"/>
      <c r="DG284" s="196"/>
      <c r="DH284" s="196"/>
      <c r="DI284" s="196"/>
      <c r="DJ284" s="196"/>
      <c r="DK284" s="196"/>
      <c r="DL284" s="196"/>
      <c r="DM284" s="196"/>
      <c r="DN284" s="196"/>
      <c r="DO284" s="196"/>
      <c r="DP284" s="196"/>
      <c r="DQ284" s="196"/>
      <c r="DR284" s="196"/>
      <c r="DS284" s="196"/>
      <c r="DT284" s="196"/>
      <c r="DU284" s="196"/>
      <c r="DV284" s="196"/>
      <c r="DW284" s="196"/>
      <c r="DX284" s="196"/>
      <c r="DY284" s="196"/>
      <c r="DZ284" s="196"/>
      <c r="EA284" s="196"/>
      <c r="EB284" s="196"/>
      <c r="EC284" s="196"/>
      <c r="ED284" s="196"/>
      <c r="EE284" s="196"/>
      <c r="EF284" s="196"/>
      <c r="EG284" s="196"/>
      <c r="EH284" s="196"/>
      <c r="EI284" s="196"/>
      <c r="EJ284" s="196"/>
      <c r="EK284" s="196"/>
      <c r="EL284" s="196"/>
      <c r="EM284" s="196"/>
      <c r="EN284" s="196"/>
      <c r="EO284" s="196"/>
      <c r="EP284" s="196"/>
      <c r="EQ284" s="196"/>
      <c r="ER284" s="196"/>
      <c r="ES284" s="196"/>
      <c r="ET284" s="196"/>
      <c r="EU284" s="196"/>
      <c r="EV284" s="196"/>
      <c r="EW284" s="196"/>
      <c r="EX284" s="196"/>
      <c r="EY284" s="196"/>
      <c r="EZ284" s="196"/>
      <c r="FA284" s="196"/>
      <c r="FB284" s="196"/>
      <c r="FC284" s="196"/>
      <c r="FD284" s="196"/>
      <c r="FE284" s="196"/>
      <c r="FF284" s="196"/>
      <c r="FG284" s="196"/>
      <c r="FH284" s="196"/>
      <c r="FI284" s="196"/>
      <c r="FJ284" s="196"/>
      <c r="FK284" s="196"/>
      <c r="FL284" s="196"/>
      <c r="FM284" s="196"/>
      <c r="FN284" s="196"/>
      <c r="FO284" s="196"/>
      <c r="FP284" s="196"/>
      <c r="FQ284" s="196"/>
      <c r="FR284" s="196"/>
      <c r="FS284" s="196"/>
      <c r="FT284" s="196"/>
      <c r="FU284" s="196"/>
      <c r="FV284" s="196"/>
      <c r="FW284" s="196"/>
      <c r="FX284" s="196"/>
      <c r="FY284" s="196"/>
      <c r="FZ284" s="196"/>
      <c r="GA284" s="196"/>
      <c r="GB284" s="196"/>
      <c r="GC284" s="196"/>
    </row>
    <row r="285" spans="1:185" s="197" customFormat="1" ht="89.25" x14ac:dyDescent="0.25">
      <c r="A285" s="429" t="s">
        <v>412</v>
      </c>
      <c r="B285" s="434"/>
      <c r="C285" s="397">
        <v>44854</v>
      </c>
      <c r="D285" s="400" t="s">
        <v>33</v>
      </c>
      <c r="E285" s="179" t="s">
        <v>707</v>
      </c>
      <c r="F285" s="179" t="s">
        <v>708</v>
      </c>
      <c r="G285" s="175" t="s">
        <v>107</v>
      </c>
      <c r="H285" s="395" t="s">
        <v>1066</v>
      </c>
      <c r="I285" s="179" t="s">
        <v>108</v>
      </c>
      <c r="J285" s="179"/>
      <c r="K285" s="179" t="s">
        <v>416</v>
      </c>
      <c r="L285" s="175" t="s">
        <v>39</v>
      </c>
      <c r="M285" s="179" t="s">
        <v>711</v>
      </c>
      <c r="N285" s="397">
        <v>44893</v>
      </c>
      <c r="O285" s="397">
        <v>45137</v>
      </c>
      <c r="P285" s="452">
        <f t="shared" ca="1" si="12"/>
        <v>275</v>
      </c>
      <c r="Q285" s="322" t="str">
        <f t="shared" ca="1" si="13"/>
        <v>VENCIDA</v>
      </c>
      <c r="R285" s="179" t="s">
        <v>712</v>
      </c>
      <c r="S285" s="179" t="s">
        <v>42</v>
      </c>
      <c r="T285" s="392">
        <v>1</v>
      </c>
      <c r="U285" s="180"/>
      <c r="V285" s="179"/>
      <c r="W285" s="175" t="s">
        <v>51</v>
      </c>
      <c r="X285" s="281"/>
      <c r="Y285" s="391"/>
      <c r="Z285" s="179"/>
      <c r="AA285" s="175" t="s">
        <v>44</v>
      </c>
      <c r="AB285" s="180"/>
      <c r="AC285" s="177" t="s">
        <v>1505</v>
      </c>
      <c r="AD285" s="453">
        <f t="shared" si="14"/>
        <v>280</v>
      </c>
      <c r="AE285" s="196"/>
      <c r="AF285" s="196"/>
      <c r="AG285" s="196"/>
      <c r="AH285" s="196"/>
      <c r="AI285" s="196"/>
      <c r="AJ285" s="196"/>
      <c r="AK285" s="196"/>
      <c r="AL285" s="196"/>
      <c r="AM285" s="196"/>
      <c r="AN285" s="196"/>
      <c r="AO285" s="196"/>
      <c r="AP285" s="196"/>
      <c r="AQ285" s="196"/>
      <c r="AR285" s="196"/>
      <c r="AS285" s="196"/>
      <c r="AT285" s="196"/>
      <c r="AU285" s="196"/>
      <c r="AV285" s="196"/>
      <c r="AW285" s="196"/>
      <c r="AX285" s="196"/>
      <c r="AY285" s="196"/>
      <c r="AZ285" s="196"/>
      <c r="BA285" s="196"/>
      <c r="BB285" s="196"/>
      <c r="BC285" s="196"/>
      <c r="BD285" s="196"/>
      <c r="BE285" s="196"/>
      <c r="BF285" s="196"/>
      <c r="BG285" s="196"/>
      <c r="BH285" s="196"/>
      <c r="BI285" s="196"/>
      <c r="BJ285" s="196"/>
      <c r="BK285" s="196"/>
      <c r="BL285" s="196"/>
      <c r="BM285" s="196"/>
      <c r="BN285" s="196"/>
      <c r="BO285" s="196"/>
      <c r="BP285" s="196"/>
      <c r="BQ285" s="196"/>
      <c r="BR285" s="196"/>
      <c r="BS285" s="196"/>
      <c r="BT285" s="196"/>
      <c r="BU285" s="196"/>
      <c r="BV285" s="196"/>
      <c r="BW285" s="196"/>
      <c r="BX285" s="196"/>
      <c r="BY285" s="196"/>
      <c r="BZ285" s="196"/>
      <c r="CA285" s="196"/>
      <c r="CB285" s="196"/>
      <c r="CC285" s="196"/>
      <c r="CD285" s="196"/>
      <c r="CE285" s="196"/>
      <c r="CF285" s="196"/>
      <c r="CG285" s="196"/>
      <c r="CH285" s="196"/>
      <c r="CI285" s="196"/>
      <c r="CJ285" s="196"/>
      <c r="CK285" s="196"/>
      <c r="CL285" s="196"/>
      <c r="CM285" s="196"/>
      <c r="CN285" s="196"/>
      <c r="CO285" s="196"/>
      <c r="CP285" s="196"/>
      <c r="CQ285" s="196"/>
      <c r="CR285" s="196"/>
      <c r="CS285" s="196"/>
      <c r="CT285" s="196"/>
      <c r="CU285" s="196"/>
      <c r="CV285" s="196"/>
      <c r="CW285" s="196"/>
      <c r="CX285" s="196"/>
      <c r="CY285" s="196"/>
      <c r="CZ285" s="196"/>
      <c r="DA285" s="196"/>
      <c r="DB285" s="196"/>
      <c r="DC285" s="196"/>
      <c r="DD285" s="196"/>
      <c r="DE285" s="196"/>
      <c r="DF285" s="196"/>
      <c r="DG285" s="196"/>
      <c r="DH285" s="196"/>
      <c r="DI285" s="196"/>
      <c r="DJ285" s="196"/>
      <c r="DK285" s="196"/>
      <c r="DL285" s="196"/>
      <c r="DM285" s="196"/>
      <c r="DN285" s="196"/>
      <c r="DO285" s="196"/>
      <c r="DP285" s="196"/>
      <c r="DQ285" s="196"/>
      <c r="DR285" s="196"/>
      <c r="DS285" s="196"/>
      <c r="DT285" s="196"/>
      <c r="DU285" s="196"/>
      <c r="DV285" s="196"/>
      <c r="DW285" s="196"/>
      <c r="DX285" s="196"/>
      <c r="DY285" s="196"/>
      <c r="DZ285" s="196"/>
      <c r="EA285" s="196"/>
      <c r="EB285" s="196"/>
      <c r="EC285" s="196"/>
      <c r="ED285" s="196"/>
      <c r="EE285" s="196"/>
      <c r="EF285" s="196"/>
      <c r="EG285" s="196"/>
      <c r="EH285" s="196"/>
      <c r="EI285" s="196"/>
      <c r="EJ285" s="196"/>
      <c r="EK285" s="196"/>
      <c r="EL285" s="196"/>
      <c r="EM285" s="196"/>
      <c r="EN285" s="196"/>
      <c r="EO285" s="196"/>
      <c r="EP285" s="196"/>
      <c r="EQ285" s="196"/>
      <c r="ER285" s="196"/>
      <c r="ES285" s="196"/>
      <c r="ET285" s="196"/>
      <c r="EU285" s="196"/>
      <c r="EV285" s="196"/>
      <c r="EW285" s="196"/>
      <c r="EX285" s="196"/>
      <c r="EY285" s="196"/>
      <c r="EZ285" s="196"/>
      <c r="FA285" s="196"/>
      <c r="FB285" s="196"/>
      <c r="FC285" s="196"/>
      <c r="FD285" s="196"/>
      <c r="FE285" s="196"/>
      <c r="FF285" s="196"/>
      <c r="FG285" s="196"/>
      <c r="FH285" s="196"/>
      <c r="FI285" s="196"/>
      <c r="FJ285" s="196"/>
      <c r="FK285" s="196"/>
      <c r="FL285" s="196"/>
      <c r="FM285" s="196"/>
      <c r="FN285" s="196"/>
      <c r="FO285" s="196"/>
      <c r="FP285" s="196"/>
      <c r="FQ285" s="196"/>
      <c r="FR285" s="196"/>
      <c r="FS285" s="196"/>
      <c r="FT285" s="196"/>
      <c r="FU285" s="196"/>
      <c r="FV285" s="196"/>
      <c r="FW285" s="196"/>
      <c r="FX285" s="196"/>
      <c r="FY285" s="196"/>
      <c r="FZ285" s="196"/>
      <c r="GA285" s="196"/>
      <c r="GB285" s="196"/>
      <c r="GC285" s="196"/>
    </row>
    <row r="286" spans="1:185" s="197" customFormat="1" ht="178.5" customHeight="1" x14ac:dyDescent="0.25">
      <c r="A286" s="429" t="s">
        <v>412</v>
      </c>
      <c r="B286" s="434">
        <v>1021</v>
      </c>
      <c r="C286" s="397">
        <v>44854</v>
      </c>
      <c r="D286" s="400" t="s">
        <v>33</v>
      </c>
      <c r="E286" s="179" t="s">
        <v>713</v>
      </c>
      <c r="F286" s="179" t="s">
        <v>714</v>
      </c>
      <c r="G286" s="175" t="s">
        <v>107</v>
      </c>
      <c r="H286" s="395" t="s">
        <v>1066</v>
      </c>
      <c r="I286" s="179" t="s">
        <v>108</v>
      </c>
      <c r="J286" s="179"/>
      <c r="K286" s="179" t="s">
        <v>416</v>
      </c>
      <c r="L286" s="179" t="s">
        <v>48</v>
      </c>
      <c r="M286" s="179" t="s">
        <v>715</v>
      </c>
      <c r="N286" s="397">
        <v>44893</v>
      </c>
      <c r="O286" s="397">
        <v>45137</v>
      </c>
      <c r="P286" s="452">
        <f t="shared" ca="1" si="12"/>
        <v>275</v>
      </c>
      <c r="Q286" s="322" t="str">
        <f t="shared" ca="1" si="13"/>
        <v>VENCIDA</v>
      </c>
      <c r="R286" s="179" t="s">
        <v>716</v>
      </c>
      <c r="S286" s="179" t="s">
        <v>42</v>
      </c>
      <c r="T286" s="392">
        <v>1</v>
      </c>
      <c r="U286" s="180"/>
      <c r="V286" s="179"/>
      <c r="W286" s="175" t="s">
        <v>51</v>
      </c>
      <c r="X286" s="281"/>
      <c r="Y286" s="391"/>
      <c r="Z286" s="179"/>
      <c r="AA286" s="175" t="s">
        <v>44</v>
      </c>
      <c r="AB286" s="180"/>
      <c r="AC286" s="177" t="s">
        <v>1505</v>
      </c>
      <c r="AD286" s="453">
        <f t="shared" si="14"/>
        <v>281</v>
      </c>
      <c r="AE286" s="196"/>
      <c r="AF286" s="196"/>
      <c r="AG286" s="196"/>
      <c r="AH286" s="196"/>
      <c r="AI286" s="196"/>
      <c r="AJ286" s="196"/>
      <c r="AK286" s="196"/>
      <c r="AL286" s="196"/>
      <c r="AM286" s="196"/>
      <c r="AN286" s="196"/>
      <c r="AO286" s="196"/>
      <c r="AP286" s="196"/>
      <c r="AQ286" s="196"/>
      <c r="AR286" s="196"/>
      <c r="AS286" s="196"/>
      <c r="AT286" s="196"/>
      <c r="AU286" s="196"/>
      <c r="AV286" s="196"/>
      <c r="AW286" s="196"/>
      <c r="AX286" s="196"/>
      <c r="AY286" s="196"/>
      <c r="AZ286" s="196"/>
      <c r="BA286" s="196"/>
      <c r="BB286" s="196"/>
      <c r="BC286" s="196"/>
      <c r="BD286" s="196"/>
      <c r="BE286" s="196"/>
      <c r="BF286" s="196"/>
      <c r="BG286" s="196"/>
      <c r="BH286" s="196"/>
      <c r="BI286" s="196"/>
      <c r="BJ286" s="196"/>
      <c r="BK286" s="196"/>
      <c r="BL286" s="196"/>
      <c r="BM286" s="196"/>
      <c r="BN286" s="196"/>
      <c r="BO286" s="196"/>
      <c r="BP286" s="196"/>
      <c r="BQ286" s="196"/>
      <c r="BR286" s="196"/>
      <c r="BS286" s="196"/>
      <c r="BT286" s="196"/>
      <c r="BU286" s="196"/>
      <c r="BV286" s="196"/>
      <c r="BW286" s="196"/>
      <c r="BX286" s="196"/>
      <c r="BY286" s="196"/>
      <c r="BZ286" s="196"/>
      <c r="CA286" s="196"/>
      <c r="CB286" s="196"/>
      <c r="CC286" s="196"/>
      <c r="CD286" s="196"/>
      <c r="CE286" s="196"/>
      <c r="CF286" s="196"/>
      <c r="CG286" s="196"/>
      <c r="CH286" s="196"/>
      <c r="CI286" s="196"/>
      <c r="CJ286" s="196"/>
      <c r="CK286" s="196"/>
      <c r="CL286" s="196"/>
      <c r="CM286" s="196"/>
      <c r="CN286" s="196"/>
      <c r="CO286" s="196"/>
      <c r="CP286" s="196"/>
      <c r="CQ286" s="196"/>
      <c r="CR286" s="196"/>
      <c r="CS286" s="196"/>
      <c r="CT286" s="196"/>
      <c r="CU286" s="196"/>
      <c r="CV286" s="196"/>
      <c r="CW286" s="196"/>
      <c r="CX286" s="196"/>
      <c r="CY286" s="196"/>
      <c r="CZ286" s="196"/>
      <c r="DA286" s="196"/>
      <c r="DB286" s="196"/>
      <c r="DC286" s="196"/>
      <c r="DD286" s="196"/>
      <c r="DE286" s="196"/>
      <c r="DF286" s="196"/>
      <c r="DG286" s="196"/>
      <c r="DH286" s="196"/>
      <c r="DI286" s="196"/>
      <c r="DJ286" s="196"/>
      <c r="DK286" s="196"/>
      <c r="DL286" s="196"/>
      <c r="DM286" s="196"/>
      <c r="DN286" s="196"/>
      <c r="DO286" s="196"/>
      <c r="DP286" s="196"/>
      <c r="DQ286" s="196"/>
      <c r="DR286" s="196"/>
      <c r="DS286" s="196"/>
      <c r="DT286" s="196"/>
      <c r="DU286" s="196"/>
      <c r="DV286" s="196"/>
      <c r="DW286" s="196"/>
      <c r="DX286" s="196"/>
      <c r="DY286" s="196"/>
      <c r="DZ286" s="196"/>
      <c r="EA286" s="196"/>
      <c r="EB286" s="196"/>
      <c r="EC286" s="196"/>
      <c r="ED286" s="196"/>
      <c r="EE286" s="196"/>
      <c r="EF286" s="196"/>
      <c r="EG286" s="196"/>
      <c r="EH286" s="196"/>
      <c r="EI286" s="196"/>
      <c r="EJ286" s="196"/>
      <c r="EK286" s="196"/>
      <c r="EL286" s="196"/>
      <c r="EM286" s="196"/>
      <c r="EN286" s="196"/>
      <c r="EO286" s="196"/>
      <c r="EP286" s="196"/>
      <c r="EQ286" s="196"/>
      <c r="ER286" s="196"/>
      <c r="ES286" s="196"/>
      <c r="ET286" s="196"/>
      <c r="EU286" s="196"/>
      <c r="EV286" s="196"/>
      <c r="EW286" s="196"/>
      <c r="EX286" s="196"/>
      <c r="EY286" s="196"/>
      <c r="EZ286" s="196"/>
      <c r="FA286" s="196"/>
      <c r="FB286" s="196"/>
      <c r="FC286" s="196"/>
      <c r="FD286" s="196"/>
      <c r="FE286" s="196"/>
      <c r="FF286" s="196"/>
      <c r="FG286" s="196"/>
      <c r="FH286" s="196"/>
      <c r="FI286" s="196"/>
      <c r="FJ286" s="196"/>
      <c r="FK286" s="196"/>
      <c r="FL286" s="196"/>
      <c r="FM286" s="196"/>
      <c r="FN286" s="196"/>
      <c r="FO286" s="196"/>
      <c r="FP286" s="196"/>
      <c r="FQ286" s="196"/>
      <c r="FR286" s="196"/>
      <c r="FS286" s="196"/>
      <c r="FT286" s="196"/>
      <c r="FU286" s="196"/>
      <c r="FV286" s="196"/>
      <c r="FW286" s="196"/>
      <c r="FX286" s="196"/>
      <c r="FY286" s="196"/>
      <c r="FZ286" s="196"/>
      <c r="GA286" s="196"/>
      <c r="GB286" s="196"/>
      <c r="GC286" s="196"/>
    </row>
    <row r="287" spans="1:185" s="197" customFormat="1" ht="178.5" customHeight="1" x14ac:dyDescent="0.25">
      <c r="A287" s="429" t="s">
        <v>412</v>
      </c>
      <c r="B287" s="434"/>
      <c r="C287" s="397">
        <v>44854</v>
      </c>
      <c r="D287" s="400" t="s">
        <v>33</v>
      </c>
      <c r="E287" s="179" t="s">
        <v>713</v>
      </c>
      <c r="F287" s="179" t="s">
        <v>714</v>
      </c>
      <c r="G287" s="175" t="s">
        <v>107</v>
      </c>
      <c r="H287" s="395" t="s">
        <v>1066</v>
      </c>
      <c r="I287" s="179" t="s">
        <v>108</v>
      </c>
      <c r="J287" s="179"/>
      <c r="K287" s="179" t="s">
        <v>416</v>
      </c>
      <c r="L287" s="175" t="s">
        <v>39</v>
      </c>
      <c r="M287" s="179" t="s">
        <v>717</v>
      </c>
      <c r="N287" s="397">
        <v>44893</v>
      </c>
      <c r="O287" s="397">
        <v>45137</v>
      </c>
      <c r="P287" s="452">
        <f t="shared" ca="1" si="12"/>
        <v>275</v>
      </c>
      <c r="Q287" s="322" t="str">
        <f t="shared" ca="1" si="13"/>
        <v>VENCIDA</v>
      </c>
      <c r="R287" s="179" t="s">
        <v>718</v>
      </c>
      <c r="S287" s="179" t="s">
        <v>42</v>
      </c>
      <c r="T287" s="392">
        <v>1</v>
      </c>
      <c r="U287" s="180"/>
      <c r="V287" s="179"/>
      <c r="W287" s="175" t="s">
        <v>51</v>
      </c>
      <c r="X287" s="281"/>
      <c r="Y287" s="391"/>
      <c r="Z287" s="179"/>
      <c r="AA287" s="175" t="s">
        <v>44</v>
      </c>
      <c r="AB287" s="180"/>
      <c r="AC287" s="177" t="s">
        <v>1505</v>
      </c>
      <c r="AD287" s="453">
        <f t="shared" si="14"/>
        <v>282</v>
      </c>
      <c r="AE287" s="196"/>
      <c r="AF287" s="196"/>
      <c r="AG287" s="196"/>
      <c r="AH287" s="196"/>
      <c r="AI287" s="196"/>
      <c r="AJ287" s="196"/>
      <c r="AK287" s="196"/>
      <c r="AL287" s="196"/>
      <c r="AM287" s="196"/>
      <c r="AN287" s="196"/>
      <c r="AO287" s="196"/>
      <c r="AP287" s="196"/>
      <c r="AQ287" s="196"/>
      <c r="AR287" s="196"/>
      <c r="AS287" s="196"/>
      <c r="AT287" s="196"/>
      <c r="AU287" s="196"/>
      <c r="AV287" s="196"/>
      <c r="AW287" s="196"/>
      <c r="AX287" s="196"/>
      <c r="AY287" s="196"/>
      <c r="AZ287" s="196"/>
      <c r="BA287" s="196"/>
      <c r="BB287" s="196"/>
      <c r="BC287" s="196"/>
      <c r="BD287" s="196"/>
      <c r="BE287" s="196"/>
      <c r="BF287" s="196"/>
      <c r="BG287" s="196"/>
      <c r="BH287" s="196"/>
      <c r="BI287" s="196"/>
      <c r="BJ287" s="196"/>
      <c r="BK287" s="196"/>
      <c r="BL287" s="196"/>
      <c r="BM287" s="196"/>
      <c r="BN287" s="196"/>
      <c r="BO287" s="196"/>
      <c r="BP287" s="196"/>
      <c r="BQ287" s="196"/>
      <c r="BR287" s="196"/>
      <c r="BS287" s="196"/>
      <c r="BT287" s="196"/>
      <c r="BU287" s="196"/>
      <c r="BV287" s="196"/>
      <c r="BW287" s="196"/>
      <c r="BX287" s="196"/>
      <c r="BY287" s="196"/>
      <c r="BZ287" s="196"/>
      <c r="CA287" s="196"/>
      <c r="CB287" s="196"/>
      <c r="CC287" s="196"/>
      <c r="CD287" s="196"/>
      <c r="CE287" s="196"/>
      <c r="CF287" s="196"/>
      <c r="CG287" s="196"/>
      <c r="CH287" s="196"/>
      <c r="CI287" s="196"/>
      <c r="CJ287" s="196"/>
      <c r="CK287" s="196"/>
      <c r="CL287" s="196"/>
      <c r="CM287" s="196"/>
      <c r="CN287" s="196"/>
      <c r="CO287" s="196"/>
      <c r="CP287" s="196"/>
      <c r="CQ287" s="196"/>
      <c r="CR287" s="196"/>
      <c r="CS287" s="196"/>
      <c r="CT287" s="196"/>
      <c r="CU287" s="196"/>
      <c r="CV287" s="196"/>
      <c r="CW287" s="196"/>
      <c r="CX287" s="196"/>
      <c r="CY287" s="196"/>
      <c r="CZ287" s="196"/>
      <c r="DA287" s="196"/>
      <c r="DB287" s="196"/>
      <c r="DC287" s="196"/>
      <c r="DD287" s="196"/>
      <c r="DE287" s="196"/>
      <c r="DF287" s="196"/>
      <c r="DG287" s="196"/>
      <c r="DH287" s="196"/>
      <c r="DI287" s="196"/>
      <c r="DJ287" s="196"/>
      <c r="DK287" s="196"/>
      <c r="DL287" s="196"/>
      <c r="DM287" s="196"/>
      <c r="DN287" s="196"/>
      <c r="DO287" s="196"/>
      <c r="DP287" s="196"/>
      <c r="DQ287" s="196"/>
      <c r="DR287" s="196"/>
      <c r="DS287" s="196"/>
      <c r="DT287" s="196"/>
      <c r="DU287" s="196"/>
      <c r="DV287" s="196"/>
      <c r="DW287" s="196"/>
      <c r="DX287" s="196"/>
      <c r="DY287" s="196"/>
      <c r="DZ287" s="196"/>
      <c r="EA287" s="196"/>
      <c r="EB287" s="196"/>
      <c r="EC287" s="196"/>
      <c r="ED287" s="196"/>
      <c r="EE287" s="196"/>
      <c r="EF287" s="196"/>
      <c r="EG287" s="196"/>
      <c r="EH287" s="196"/>
      <c r="EI287" s="196"/>
      <c r="EJ287" s="196"/>
      <c r="EK287" s="196"/>
      <c r="EL287" s="196"/>
      <c r="EM287" s="196"/>
      <c r="EN287" s="196"/>
      <c r="EO287" s="196"/>
      <c r="EP287" s="196"/>
      <c r="EQ287" s="196"/>
      <c r="ER287" s="196"/>
      <c r="ES287" s="196"/>
      <c r="ET287" s="196"/>
      <c r="EU287" s="196"/>
      <c r="EV287" s="196"/>
      <c r="EW287" s="196"/>
      <c r="EX287" s="196"/>
      <c r="EY287" s="196"/>
      <c r="EZ287" s="196"/>
      <c r="FA287" s="196"/>
      <c r="FB287" s="196"/>
      <c r="FC287" s="196"/>
      <c r="FD287" s="196"/>
      <c r="FE287" s="196"/>
      <c r="FF287" s="196"/>
      <c r="FG287" s="196"/>
      <c r="FH287" s="196"/>
      <c r="FI287" s="196"/>
      <c r="FJ287" s="196"/>
      <c r="FK287" s="196"/>
      <c r="FL287" s="196"/>
      <c r="FM287" s="196"/>
      <c r="FN287" s="196"/>
      <c r="FO287" s="196"/>
      <c r="FP287" s="196"/>
      <c r="FQ287" s="196"/>
      <c r="FR287" s="196"/>
      <c r="FS287" s="196"/>
      <c r="FT287" s="196"/>
      <c r="FU287" s="196"/>
      <c r="FV287" s="196"/>
      <c r="FW287" s="196"/>
      <c r="FX287" s="196"/>
      <c r="FY287" s="196"/>
      <c r="FZ287" s="196"/>
      <c r="GA287" s="196"/>
      <c r="GB287" s="196"/>
      <c r="GC287" s="196"/>
    </row>
    <row r="288" spans="1:185" s="197" customFormat="1" ht="178.5" customHeight="1" x14ac:dyDescent="0.25">
      <c r="A288" s="429" t="s">
        <v>412</v>
      </c>
      <c r="B288" s="434">
        <v>1022</v>
      </c>
      <c r="C288" s="397">
        <v>44854</v>
      </c>
      <c r="D288" s="400" t="s">
        <v>33</v>
      </c>
      <c r="E288" s="179" t="s">
        <v>719</v>
      </c>
      <c r="F288" s="179" t="s">
        <v>714</v>
      </c>
      <c r="G288" s="175" t="s">
        <v>107</v>
      </c>
      <c r="H288" s="395" t="s">
        <v>1066</v>
      </c>
      <c r="I288" s="179" t="s">
        <v>108</v>
      </c>
      <c r="J288" s="179"/>
      <c r="K288" s="179" t="s">
        <v>416</v>
      </c>
      <c r="L288" s="179" t="s">
        <v>48</v>
      </c>
      <c r="M288" s="179" t="s">
        <v>715</v>
      </c>
      <c r="N288" s="397">
        <v>44893</v>
      </c>
      <c r="O288" s="397">
        <v>45137</v>
      </c>
      <c r="P288" s="452">
        <f t="shared" ca="1" si="12"/>
        <v>275</v>
      </c>
      <c r="Q288" s="322" t="str">
        <f t="shared" ca="1" si="13"/>
        <v>VENCIDA</v>
      </c>
      <c r="R288" s="179" t="s">
        <v>716</v>
      </c>
      <c r="S288" s="179" t="s">
        <v>42</v>
      </c>
      <c r="T288" s="392">
        <v>1</v>
      </c>
      <c r="U288" s="180"/>
      <c r="V288" s="179"/>
      <c r="W288" s="175" t="s">
        <v>51</v>
      </c>
      <c r="X288" s="281"/>
      <c r="Y288" s="391"/>
      <c r="Z288" s="179"/>
      <c r="AA288" s="175" t="s">
        <v>44</v>
      </c>
      <c r="AB288" s="180"/>
      <c r="AC288" s="177" t="s">
        <v>1505</v>
      </c>
      <c r="AD288" s="453">
        <f t="shared" si="14"/>
        <v>283</v>
      </c>
      <c r="AE288" s="196"/>
      <c r="AF288" s="196"/>
      <c r="AG288" s="196"/>
      <c r="AH288" s="196"/>
      <c r="AI288" s="196"/>
      <c r="AJ288" s="196"/>
      <c r="AK288" s="196"/>
      <c r="AL288" s="196"/>
      <c r="AM288" s="196"/>
      <c r="AN288" s="196"/>
      <c r="AO288" s="196"/>
      <c r="AP288" s="196"/>
      <c r="AQ288" s="196"/>
      <c r="AR288" s="196"/>
      <c r="AS288" s="196"/>
      <c r="AT288" s="196"/>
      <c r="AU288" s="196"/>
      <c r="AV288" s="196"/>
      <c r="AW288" s="196"/>
      <c r="AX288" s="196"/>
      <c r="AY288" s="196"/>
      <c r="AZ288" s="196"/>
      <c r="BA288" s="196"/>
      <c r="BB288" s="196"/>
      <c r="BC288" s="196"/>
      <c r="BD288" s="196"/>
      <c r="BE288" s="196"/>
      <c r="BF288" s="196"/>
      <c r="BG288" s="196"/>
      <c r="BH288" s="196"/>
      <c r="BI288" s="196"/>
      <c r="BJ288" s="196"/>
      <c r="BK288" s="196"/>
      <c r="BL288" s="196"/>
      <c r="BM288" s="196"/>
      <c r="BN288" s="196"/>
      <c r="BO288" s="196"/>
      <c r="BP288" s="196"/>
      <c r="BQ288" s="196"/>
      <c r="BR288" s="196"/>
      <c r="BS288" s="196"/>
      <c r="BT288" s="196"/>
      <c r="BU288" s="196"/>
      <c r="BV288" s="196"/>
      <c r="BW288" s="196"/>
      <c r="BX288" s="196"/>
      <c r="BY288" s="196"/>
      <c r="BZ288" s="196"/>
      <c r="CA288" s="196"/>
      <c r="CB288" s="196"/>
      <c r="CC288" s="196"/>
      <c r="CD288" s="196"/>
      <c r="CE288" s="196"/>
      <c r="CF288" s="196"/>
      <c r="CG288" s="196"/>
      <c r="CH288" s="196"/>
      <c r="CI288" s="196"/>
      <c r="CJ288" s="196"/>
      <c r="CK288" s="196"/>
      <c r="CL288" s="196"/>
      <c r="CM288" s="196"/>
      <c r="CN288" s="196"/>
      <c r="CO288" s="196"/>
      <c r="CP288" s="196"/>
      <c r="CQ288" s="196"/>
      <c r="CR288" s="196"/>
      <c r="CS288" s="196"/>
      <c r="CT288" s="196"/>
      <c r="CU288" s="196"/>
      <c r="CV288" s="196"/>
      <c r="CW288" s="196"/>
      <c r="CX288" s="196"/>
      <c r="CY288" s="196"/>
      <c r="CZ288" s="196"/>
      <c r="DA288" s="196"/>
      <c r="DB288" s="196"/>
      <c r="DC288" s="196"/>
      <c r="DD288" s="196"/>
      <c r="DE288" s="196"/>
      <c r="DF288" s="196"/>
      <c r="DG288" s="196"/>
      <c r="DH288" s="196"/>
      <c r="DI288" s="196"/>
      <c r="DJ288" s="196"/>
      <c r="DK288" s="196"/>
      <c r="DL288" s="196"/>
      <c r="DM288" s="196"/>
      <c r="DN288" s="196"/>
      <c r="DO288" s="196"/>
      <c r="DP288" s="196"/>
      <c r="DQ288" s="196"/>
      <c r="DR288" s="196"/>
      <c r="DS288" s="196"/>
      <c r="DT288" s="196"/>
      <c r="DU288" s="196"/>
      <c r="DV288" s="196"/>
      <c r="DW288" s="196"/>
      <c r="DX288" s="196"/>
      <c r="DY288" s="196"/>
      <c r="DZ288" s="196"/>
      <c r="EA288" s="196"/>
      <c r="EB288" s="196"/>
      <c r="EC288" s="196"/>
      <c r="ED288" s="196"/>
      <c r="EE288" s="196"/>
      <c r="EF288" s="196"/>
      <c r="EG288" s="196"/>
      <c r="EH288" s="196"/>
      <c r="EI288" s="196"/>
      <c r="EJ288" s="196"/>
      <c r="EK288" s="196"/>
      <c r="EL288" s="196"/>
      <c r="EM288" s="196"/>
      <c r="EN288" s="196"/>
      <c r="EO288" s="196"/>
      <c r="EP288" s="196"/>
      <c r="EQ288" s="196"/>
      <c r="ER288" s="196"/>
      <c r="ES288" s="196"/>
      <c r="ET288" s="196"/>
      <c r="EU288" s="196"/>
      <c r="EV288" s="196"/>
      <c r="EW288" s="196"/>
      <c r="EX288" s="196"/>
      <c r="EY288" s="196"/>
      <c r="EZ288" s="196"/>
      <c r="FA288" s="196"/>
      <c r="FB288" s="196"/>
      <c r="FC288" s="196"/>
      <c r="FD288" s="196"/>
      <c r="FE288" s="196"/>
      <c r="FF288" s="196"/>
      <c r="FG288" s="196"/>
      <c r="FH288" s="196"/>
      <c r="FI288" s="196"/>
      <c r="FJ288" s="196"/>
      <c r="FK288" s="196"/>
      <c r="FL288" s="196"/>
      <c r="FM288" s="196"/>
      <c r="FN288" s="196"/>
      <c r="FO288" s="196"/>
      <c r="FP288" s="196"/>
      <c r="FQ288" s="196"/>
      <c r="FR288" s="196"/>
      <c r="FS288" s="196"/>
      <c r="FT288" s="196"/>
      <c r="FU288" s="196"/>
      <c r="FV288" s="196"/>
      <c r="FW288" s="196"/>
      <c r="FX288" s="196"/>
      <c r="FY288" s="196"/>
      <c r="FZ288" s="196"/>
      <c r="GA288" s="196"/>
      <c r="GB288" s="196"/>
      <c r="GC288" s="196"/>
    </row>
    <row r="289" spans="1:185" s="197" customFormat="1" ht="178.5" customHeight="1" x14ac:dyDescent="0.25">
      <c r="A289" s="429" t="s">
        <v>412</v>
      </c>
      <c r="B289" s="434"/>
      <c r="C289" s="397">
        <v>44854</v>
      </c>
      <c r="D289" s="400" t="s">
        <v>33</v>
      </c>
      <c r="E289" s="179" t="s">
        <v>719</v>
      </c>
      <c r="F289" s="179" t="s">
        <v>714</v>
      </c>
      <c r="G289" s="175" t="s">
        <v>107</v>
      </c>
      <c r="H289" s="395" t="s">
        <v>1066</v>
      </c>
      <c r="I289" s="179" t="s">
        <v>108</v>
      </c>
      <c r="J289" s="179"/>
      <c r="K289" s="179" t="s">
        <v>416</v>
      </c>
      <c r="L289" s="175" t="s">
        <v>39</v>
      </c>
      <c r="M289" s="179" t="s">
        <v>717</v>
      </c>
      <c r="N289" s="397">
        <v>44893</v>
      </c>
      <c r="O289" s="397">
        <v>45137</v>
      </c>
      <c r="P289" s="452">
        <f t="shared" ca="1" si="12"/>
        <v>275</v>
      </c>
      <c r="Q289" s="322" t="str">
        <f t="shared" ca="1" si="13"/>
        <v>VENCIDA</v>
      </c>
      <c r="R289" s="179" t="s">
        <v>718</v>
      </c>
      <c r="S289" s="179" t="s">
        <v>42</v>
      </c>
      <c r="T289" s="392">
        <v>1</v>
      </c>
      <c r="U289" s="180"/>
      <c r="V289" s="179"/>
      <c r="W289" s="175" t="s">
        <v>51</v>
      </c>
      <c r="X289" s="281"/>
      <c r="Y289" s="391"/>
      <c r="Z289" s="179"/>
      <c r="AA289" s="175" t="s">
        <v>44</v>
      </c>
      <c r="AB289" s="180"/>
      <c r="AC289" s="177" t="s">
        <v>1509</v>
      </c>
      <c r="AD289" s="453">
        <f t="shared" si="14"/>
        <v>284</v>
      </c>
      <c r="AE289" s="196"/>
      <c r="AF289" s="196"/>
      <c r="AG289" s="196"/>
      <c r="AH289" s="196"/>
      <c r="AI289" s="196"/>
      <c r="AJ289" s="196"/>
      <c r="AK289" s="196"/>
      <c r="AL289" s="196"/>
      <c r="AM289" s="196"/>
      <c r="AN289" s="196"/>
      <c r="AO289" s="196"/>
      <c r="AP289" s="196"/>
      <c r="AQ289" s="196"/>
      <c r="AR289" s="196"/>
      <c r="AS289" s="196"/>
      <c r="AT289" s="196"/>
      <c r="AU289" s="196"/>
      <c r="AV289" s="196"/>
      <c r="AW289" s="196"/>
      <c r="AX289" s="196"/>
      <c r="AY289" s="196"/>
      <c r="AZ289" s="196"/>
      <c r="BA289" s="196"/>
      <c r="BB289" s="196"/>
      <c r="BC289" s="196"/>
      <c r="BD289" s="196"/>
      <c r="BE289" s="196"/>
      <c r="BF289" s="196"/>
      <c r="BG289" s="196"/>
      <c r="BH289" s="196"/>
      <c r="BI289" s="196"/>
      <c r="BJ289" s="196"/>
      <c r="BK289" s="196"/>
      <c r="BL289" s="196"/>
      <c r="BM289" s="196"/>
      <c r="BN289" s="196"/>
      <c r="BO289" s="196"/>
      <c r="BP289" s="196"/>
      <c r="BQ289" s="196"/>
      <c r="BR289" s="196"/>
      <c r="BS289" s="196"/>
      <c r="BT289" s="196"/>
      <c r="BU289" s="196"/>
      <c r="BV289" s="196"/>
      <c r="BW289" s="196"/>
      <c r="BX289" s="196"/>
      <c r="BY289" s="196"/>
      <c r="BZ289" s="196"/>
      <c r="CA289" s="196"/>
      <c r="CB289" s="196"/>
      <c r="CC289" s="196"/>
      <c r="CD289" s="196"/>
      <c r="CE289" s="196"/>
      <c r="CF289" s="196"/>
      <c r="CG289" s="196"/>
      <c r="CH289" s="196"/>
      <c r="CI289" s="196"/>
      <c r="CJ289" s="196"/>
      <c r="CK289" s="196"/>
      <c r="CL289" s="196"/>
      <c r="CM289" s="196"/>
      <c r="CN289" s="196"/>
      <c r="CO289" s="196"/>
      <c r="CP289" s="196"/>
      <c r="CQ289" s="196"/>
      <c r="CR289" s="196"/>
      <c r="CS289" s="196"/>
      <c r="CT289" s="196"/>
      <c r="CU289" s="196"/>
      <c r="CV289" s="196"/>
      <c r="CW289" s="196"/>
      <c r="CX289" s="196"/>
      <c r="CY289" s="196"/>
      <c r="CZ289" s="196"/>
      <c r="DA289" s="196"/>
      <c r="DB289" s="196"/>
      <c r="DC289" s="196"/>
      <c r="DD289" s="196"/>
      <c r="DE289" s="196"/>
      <c r="DF289" s="196"/>
      <c r="DG289" s="196"/>
      <c r="DH289" s="196"/>
      <c r="DI289" s="196"/>
      <c r="DJ289" s="196"/>
      <c r="DK289" s="196"/>
      <c r="DL289" s="196"/>
      <c r="DM289" s="196"/>
      <c r="DN289" s="196"/>
      <c r="DO289" s="196"/>
      <c r="DP289" s="196"/>
      <c r="DQ289" s="196"/>
      <c r="DR289" s="196"/>
      <c r="DS289" s="196"/>
      <c r="DT289" s="196"/>
      <c r="DU289" s="196"/>
      <c r="DV289" s="196"/>
      <c r="DW289" s="196"/>
      <c r="DX289" s="196"/>
      <c r="DY289" s="196"/>
      <c r="DZ289" s="196"/>
      <c r="EA289" s="196"/>
      <c r="EB289" s="196"/>
      <c r="EC289" s="196"/>
      <c r="ED289" s="196"/>
      <c r="EE289" s="196"/>
      <c r="EF289" s="196"/>
      <c r="EG289" s="196"/>
      <c r="EH289" s="196"/>
      <c r="EI289" s="196"/>
      <c r="EJ289" s="196"/>
      <c r="EK289" s="196"/>
      <c r="EL289" s="196"/>
      <c r="EM289" s="196"/>
      <c r="EN289" s="196"/>
      <c r="EO289" s="196"/>
      <c r="EP289" s="196"/>
      <c r="EQ289" s="196"/>
      <c r="ER289" s="196"/>
      <c r="ES289" s="196"/>
      <c r="ET289" s="196"/>
      <c r="EU289" s="196"/>
      <c r="EV289" s="196"/>
      <c r="EW289" s="196"/>
      <c r="EX289" s="196"/>
      <c r="EY289" s="196"/>
      <c r="EZ289" s="196"/>
      <c r="FA289" s="196"/>
      <c r="FB289" s="196"/>
      <c r="FC289" s="196"/>
      <c r="FD289" s="196"/>
      <c r="FE289" s="196"/>
      <c r="FF289" s="196"/>
      <c r="FG289" s="196"/>
      <c r="FH289" s="196"/>
      <c r="FI289" s="196"/>
      <c r="FJ289" s="196"/>
      <c r="FK289" s="196"/>
      <c r="FL289" s="196"/>
      <c r="FM289" s="196"/>
      <c r="FN289" s="196"/>
      <c r="FO289" s="196"/>
      <c r="FP289" s="196"/>
      <c r="FQ289" s="196"/>
      <c r="FR289" s="196"/>
      <c r="FS289" s="196"/>
      <c r="FT289" s="196"/>
      <c r="FU289" s="196"/>
      <c r="FV289" s="196"/>
      <c r="FW289" s="196"/>
      <c r="FX289" s="196"/>
      <c r="FY289" s="196"/>
      <c r="FZ289" s="196"/>
      <c r="GA289" s="196"/>
      <c r="GB289" s="196"/>
      <c r="GC289" s="196"/>
    </row>
    <row r="290" spans="1:185" s="197" customFormat="1" ht="178.5" customHeight="1" x14ac:dyDescent="0.25">
      <c r="A290" s="429" t="s">
        <v>412</v>
      </c>
      <c r="B290" s="434">
        <v>1023</v>
      </c>
      <c r="C290" s="397">
        <v>44854</v>
      </c>
      <c r="D290" s="400" t="s">
        <v>33</v>
      </c>
      <c r="E290" s="179" t="s">
        <v>720</v>
      </c>
      <c r="F290" s="179" t="s">
        <v>721</v>
      </c>
      <c r="G290" s="175" t="s">
        <v>107</v>
      </c>
      <c r="H290" s="395" t="s">
        <v>1066</v>
      </c>
      <c r="I290" s="179" t="s">
        <v>108</v>
      </c>
      <c r="J290" s="179"/>
      <c r="K290" s="179" t="s">
        <v>416</v>
      </c>
      <c r="L290" s="179" t="s">
        <v>48</v>
      </c>
      <c r="M290" s="179" t="s">
        <v>722</v>
      </c>
      <c r="N290" s="397">
        <v>44893</v>
      </c>
      <c r="O290" s="397">
        <v>45137</v>
      </c>
      <c r="P290" s="452">
        <f t="shared" ca="1" si="12"/>
        <v>275</v>
      </c>
      <c r="Q290" s="322" t="str">
        <f t="shared" ca="1" si="13"/>
        <v>VENCIDA</v>
      </c>
      <c r="R290" s="179" t="s">
        <v>257</v>
      </c>
      <c r="S290" s="179" t="s">
        <v>42</v>
      </c>
      <c r="T290" s="392">
        <v>1</v>
      </c>
      <c r="U290" s="180"/>
      <c r="V290" s="179"/>
      <c r="W290" s="175" t="s">
        <v>51</v>
      </c>
      <c r="X290" s="281"/>
      <c r="Y290" s="391"/>
      <c r="Z290" s="179"/>
      <c r="AA290" s="175" t="s">
        <v>44</v>
      </c>
      <c r="AB290" s="180"/>
      <c r="AC290" s="177" t="s">
        <v>1505</v>
      </c>
      <c r="AD290" s="453">
        <f t="shared" si="14"/>
        <v>285</v>
      </c>
      <c r="AE290" s="196"/>
      <c r="AF290" s="196"/>
      <c r="AG290" s="196"/>
      <c r="AH290" s="196"/>
      <c r="AI290" s="196"/>
      <c r="AJ290" s="196"/>
      <c r="AK290" s="196"/>
      <c r="AL290" s="196"/>
      <c r="AM290" s="196"/>
      <c r="AN290" s="196"/>
      <c r="AO290" s="196"/>
      <c r="AP290" s="196"/>
      <c r="AQ290" s="196"/>
      <c r="AR290" s="196"/>
      <c r="AS290" s="196"/>
      <c r="AT290" s="196"/>
      <c r="AU290" s="196"/>
      <c r="AV290" s="196"/>
      <c r="AW290" s="196"/>
      <c r="AX290" s="196"/>
      <c r="AY290" s="196"/>
      <c r="AZ290" s="196"/>
      <c r="BA290" s="196"/>
      <c r="BB290" s="196"/>
      <c r="BC290" s="196"/>
      <c r="BD290" s="196"/>
      <c r="BE290" s="196"/>
      <c r="BF290" s="196"/>
      <c r="BG290" s="196"/>
      <c r="BH290" s="196"/>
      <c r="BI290" s="196"/>
      <c r="BJ290" s="196"/>
      <c r="BK290" s="196"/>
      <c r="BL290" s="196"/>
      <c r="BM290" s="196"/>
      <c r="BN290" s="196"/>
      <c r="BO290" s="196"/>
      <c r="BP290" s="196"/>
      <c r="BQ290" s="196"/>
      <c r="BR290" s="196"/>
      <c r="BS290" s="196"/>
      <c r="BT290" s="196"/>
      <c r="BU290" s="196"/>
      <c r="BV290" s="196"/>
      <c r="BW290" s="196"/>
      <c r="BX290" s="196"/>
      <c r="BY290" s="196"/>
      <c r="BZ290" s="196"/>
      <c r="CA290" s="196"/>
      <c r="CB290" s="196"/>
      <c r="CC290" s="196"/>
      <c r="CD290" s="196"/>
      <c r="CE290" s="196"/>
      <c r="CF290" s="196"/>
      <c r="CG290" s="196"/>
      <c r="CH290" s="196"/>
      <c r="CI290" s="196"/>
      <c r="CJ290" s="196"/>
      <c r="CK290" s="196"/>
      <c r="CL290" s="196"/>
      <c r="CM290" s="196"/>
      <c r="CN290" s="196"/>
      <c r="CO290" s="196"/>
      <c r="CP290" s="196"/>
      <c r="CQ290" s="196"/>
      <c r="CR290" s="196"/>
      <c r="CS290" s="196"/>
      <c r="CT290" s="196"/>
      <c r="CU290" s="196"/>
      <c r="CV290" s="196"/>
      <c r="CW290" s="196"/>
      <c r="CX290" s="196"/>
      <c r="CY290" s="196"/>
      <c r="CZ290" s="196"/>
      <c r="DA290" s="196"/>
      <c r="DB290" s="196"/>
      <c r="DC290" s="196"/>
      <c r="DD290" s="196"/>
      <c r="DE290" s="196"/>
      <c r="DF290" s="196"/>
      <c r="DG290" s="196"/>
      <c r="DH290" s="196"/>
      <c r="DI290" s="196"/>
      <c r="DJ290" s="196"/>
      <c r="DK290" s="196"/>
      <c r="DL290" s="196"/>
      <c r="DM290" s="196"/>
      <c r="DN290" s="196"/>
      <c r="DO290" s="196"/>
      <c r="DP290" s="196"/>
      <c r="DQ290" s="196"/>
      <c r="DR290" s="196"/>
      <c r="DS290" s="196"/>
      <c r="DT290" s="196"/>
      <c r="DU290" s="196"/>
      <c r="DV290" s="196"/>
      <c r="DW290" s="196"/>
      <c r="DX290" s="196"/>
      <c r="DY290" s="196"/>
      <c r="DZ290" s="196"/>
      <c r="EA290" s="196"/>
      <c r="EB290" s="196"/>
      <c r="EC290" s="196"/>
      <c r="ED290" s="196"/>
      <c r="EE290" s="196"/>
      <c r="EF290" s="196"/>
      <c r="EG290" s="196"/>
      <c r="EH290" s="196"/>
      <c r="EI290" s="196"/>
      <c r="EJ290" s="196"/>
      <c r="EK290" s="196"/>
      <c r="EL290" s="196"/>
      <c r="EM290" s="196"/>
      <c r="EN290" s="196"/>
      <c r="EO290" s="196"/>
      <c r="EP290" s="196"/>
      <c r="EQ290" s="196"/>
      <c r="ER290" s="196"/>
      <c r="ES290" s="196"/>
      <c r="ET290" s="196"/>
      <c r="EU290" s="196"/>
      <c r="EV290" s="196"/>
      <c r="EW290" s="196"/>
      <c r="EX290" s="196"/>
      <c r="EY290" s="196"/>
      <c r="EZ290" s="196"/>
      <c r="FA290" s="196"/>
      <c r="FB290" s="196"/>
      <c r="FC290" s="196"/>
      <c r="FD290" s="196"/>
      <c r="FE290" s="196"/>
      <c r="FF290" s="196"/>
      <c r="FG290" s="196"/>
      <c r="FH290" s="196"/>
      <c r="FI290" s="196"/>
      <c r="FJ290" s="196"/>
      <c r="FK290" s="196"/>
      <c r="FL290" s="196"/>
      <c r="FM290" s="196"/>
      <c r="FN290" s="196"/>
      <c r="FO290" s="196"/>
      <c r="FP290" s="196"/>
      <c r="FQ290" s="196"/>
      <c r="FR290" s="196"/>
      <c r="FS290" s="196"/>
      <c r="FT290" s="196"/>
      <c r="FU290" s="196"/>
      <c r="FV290" s="196"/>
      <c r="FW290" s="196"/>
      <c r="FX290" s="196"/>
      <c r="FY290" s="196"/>
      <c r="FZ290" s="196"/>
      <c r="GA290" s="196"/>
      <c r="GB290" s="196"/>
      <c r="GC290" s="196"/>
    </row>
    <row r="291" spans="1:185" s="197" customFormat="1" ht="178.5" customHeight="1" x14ac:dyDescent="0.25">
      <c r="A291" s="429" t="s">
        <v>412</v>
      </c>
      <c r="B291" s="434"/>
      <c r="C291" s="397">
        <v>44854</v>
      </c>
      <c r="D291" s="400" t="s">
        <v>33</v>
      </c>
      <c r="E291" s="179" t="s">
        <v>720</v>
      </c>
      <c r="F291" s="179" t="s">
        <v>721</v>
      </c>
      <c r="G291" s="175" t="s">
        <v>107</v>
      </c>
      <c r="H291" s="395" t="s">
        <v>1066</v>
      </c>
      <c r="I291" s="179" t="s">
        <v>108</v>
      </c>
      <c r="J291" s="179"/>
      <c r="K291" s="179" t="s">
        <v>416</v>
      </c>
      <c r="L291" s="175" t="s">
        <v>39</v>
      </c>
      <c r="M291" s="179" t="s">
        <v>723</v>
      </c>
      <c r="N291" s="397">
        <v>44893</v>
      </c>
      <c r="O291" s="397">
        <v>45137</v>
      </c>
      <c r="P291" s="452">
        <f t="shared" ca="1" si="12"/>
        <v>275</v>
      </c>
      <c r="Q291" s="322" t="str">
        <f t="shared" ca="1" si="13"/>
        <v>VENCIDA</v>
      </c>
      <c r="R291" s="179" t="s">
        <v>724</v>
      </c>
      <c r="S291" s="179" t="s">
        <v>42</v>
      </c>
      <c r="T291" s="392">
        <v>1</v>
      </c>
      <c r="U291" s="180"/>
      <c r="V291" s="179"/>
      <c r="W291" s="175" t="s">
        <v>51</v>
      </c>
      <c r="X291" s="281"/>
      <c r="Y291" s="391"/>
      <c r="Z291" s="179"/>
      <c r="AA291" s="175" t="s">
        <v>44</v>
      </c>
      <c r="AB291" s="180"/>
      <c r="AC291" s="177" t="s">
        <v>1505</v>
      </c>
      <c r="AD291" s="453">
        <f t="shared" si="14"/>
        <v>286</v>
      </c>
      <c r="AE291" s="196"/>
      <c r="AF291" s="196"/>
      <c r="AG291" s="196"/>
      <c r="AH291" s="196"/>
      <c r="AI291" s="196"/>
      <c r="AJ291" s="196"/>
      <c r="AK291" s="196"/>
      <c r="AL291" s="196"/>
      <c r="AM291" s="196"/>
      <c r="AN291" s="196"/>
      <c r="AO291" s="196"/>
      <c r="AP291" s="196"/>
      <c r="AQ291" s="196"/>
      <c r="AR291" s="196"/>
      <c r="AS291" s="196"/>
      <c r="AT291" s="196"/>
      <c r="AU291" s="196"/>
      <c r="AV291" s="196"/>
      <c r="AW291" s="196"/>
      <c r="AX291" s="196"/>
      <c r="AY291" s="196"/>
      <c r="AZ291" s="196"/>
      <c r="BA291" s="196"/>
      <c r="BB291" s="196"/>
      <c r="BC291" s="196"/>
      <c r="BD291" s="196"/>
      <c r="BE291" s="196"/>
      <c r="BF291" s="196"/>
      <c r="BG291" s="196"/>
      <c r="BH291" s="196"/>
      <c r="BI291" s="196"/>
      <c r="BJ291" s="196"/>
      <c r="BK291" s="196"/>
      <c r="BL291" s="196"/>
      <c r="BM291" s="196"/>
      <c r="BN291" s="196"/>
      <c r="BO291" s="196"/>
      <c r="BP291" s="196"/>
      <c r="BQ291" s="196"/>
      <c r="BR291" s="196"/>
      <c r="BS291" s="196"/>
      <c r="BT291" s="196"/>
      <c r="BU291" s="196"/>
      <c r="BV291" s="196"/>
      <c r="BW291" s="196"/>
      <c r="BX291" s="196"/>
      <c r="BY291" s="196"/>
      <c r="BZ291" s="196"/>
      <c r="CA291" s="196"/>
      <c r="CB291" s="196"/>
      <c r="CC291" s="196"/>
      <c r="CD291" s="196"/>
      <c r="CE291" s="196"/>
      <c r="CF291" s="196"/>
      <c r="CG291" s="196"/>
      <c r="CH291" s="196"/>
      <c r="CI291" s="196"/>
      <c r="CJ291" s="196"/>
      <c r="CK291" s="196"/>
      <c r="CL291" s="196"/>
      <c r="CM291" s="196"/>
      <c r="CN291" s="196"/>
      <c r="CO291" s="196"/>
      <c r="CP291" s="196"/>
      <c r="CQ291" s="196"/>
      <c r="CR291" s="196"/>
      <c r="CS291" s="196"/>
      <c r="CT291" s="196"/>
      <c r="CU291" s="196"/>
      <c r="CV291" s="196"/>
      <c r="CW291" s="196"/>
      <c r="CX291" s="196"/>
      <c r="CY291" s="196"/>
      <c r="CZ291" s="196"/>
      <c r="DA291" s="196"/>
      <c r="DB291" s="196"/>
      <c r="DC291" s="196"/>
      <c r="DD291" s="196"/>
      <c r="DE291" s="196"/>
      <c r="DF291" s="196"/>
      <c r="DG291" s="196"/>
      <c r="DH291" s="196"/>
      <c r="DI291" s="196"/>
      <c r="DJ291" s="196"/>
      <c r="DK291" s="196"/>
      <c r="DL291" s="196"/>
      <c r="DM291" s="196"/>
      <c r="DN291" s="196"/>
      <c r="DO291" s="196"/>
      <c r="DP291" s="196"/>
      <c r="DQ291" s="196"/>
      <c r="DR291" s="196"/>
      <c r="DS291" s="196"/>
      <c r="DT291" s="196"/>
      <c r="DU291" s="196"/>
      <c r="DV291" s="196"/>
      <c r="DW291" s="196"/>
      <c r="DX291" s="196"/>
      <c r="DY291" s="196"/>
      <c r="DZ291" s="196"/>
      <c r="EA291" s="196"/>
      <c r="EB291" s="196"/>
      <c r="EC291" s="196"/>
      <c r="ED291" s="196"/>
      <c r="EE291" s="196"/>
      <c r="EF291" s="196"/>
      <c r="EG291" s="196"/>
      <c r="EH291" s="196"/>
      <c r="EI291" s="196"/>
      <c r="EJ291" s="196"/>
      <c r="EK291" s="196"/>
      <c r="EL291" s="196"/>
      <c r="EM291" s="196"/>
      <c r="EN291" s="196"/>
      <c r="EO291" s="196"/>
      <c r="EP291" s="196"/>
      <c r="EQ291" s="196"/>
      <c r="ER291" s="196"/>
      <c r="ES291" s="196"/>
      <c r="ET291" s="196"/>
      <c r="EU291" s="196"/>
      <c r="EV291" s="196"/>
      <c r="EW291" s="196"/>
      <c r="EX291" s="196"/>
      <c r="EY291" s="196"/>
      <c r="EZ291" s="196"/>
      <c r="FA291" s="196"/>
      <c r="FB291" s="196"/>
      <c r="FC291" s="196"/>
      <c r="FD291" s="196"/>
      <c r="FE291" s="196"/>
      <c r="FF291" s="196"/>
      <c r="FG291" s="196"/>
      <c r="FH291" s="196"/>
      <c r="FI291" s="196"/>
      <c r="FJ291" s="196"/>
      <c r="FK291" s="196"/>
      <c r="FL291" s="196"/>
      <c r="FM291" s="196"/>
      <c r="FN291" s="196"/>
      <c r="FO291" s="196"/>
      <c r="FP291" s="196"/>
      <c r="FQ291" s="196"/>
      <c r="FR291" s="196"/>
      <c r="FS291" s="196"/>
      <c r="FT291" s="196"/>
      <c r="FU291" s="196"/>
      <c r="FV291" s="196"/>
      <c r="FW291" s="196"/>
      <c r="FX291" s="196"/>
      <c r="FY291" s="196"/>
      <c r="FZ291" s="196"/>
      <c r="GA291" s="196"/>
      <c r="GB291" s="196"/>
      <c r="GC291" s="196"/>
    </row>
    <row r="292" spans="1:185" s="197" customFormat="1" ht="178.5" customHeight="1" x14ac:dyDescent="0.25">
      <c r="A292" s="429" t="s">
        <v>412</v>
      </c>
      <c r="B292" s="434">
        <v>1024</v>
      </c>
      <c r="C292" s="397">
        <v>44854</v>
      </c>
      <c r="D292" s="400" t="s">
        <v>33</v>
      </c>
      <c r="E292" s="179" t="s">
        <v>725</v>
      </c>
      <c r="F292" s="179" t="s">
        <v>726</v>
      </c>
      <c r="G292" s="175" t="s">
        <v>107</v>
      </c>
      <c r="H292" s="395" t="s">
        <v>1066</v>
      </c>
      <c r="I292" s="179" t="s">
        <v>108</v>
      </c>
      <c r="J292" s="179"/>
      <c r="K292" s="179" t="s">
        <v>416</v>
      </c>
      <c r="L292" s="179" t="s">
        <v>48</v>
      </c>
      <c r="M292" s="179" t="s">
        <v>727</v>
      </c>
      <c r="N292" s="397">
        <v>44893</v>
      </c>
      <c r="O292" s="397">
        <v>45137</v>
      </c>
      <c r="P292" s="452">
        <f t="shared" ca="1" si="12"/>
        <v>275</v>
      </c>
      <c r="Q292" s="322" t="str">
        <f t="shared" ca="1" si="13"/>
        <v>VENCIDA</v>
      </c>
      <c r="R292" s="179" t="s">
        <v>728</v>
      </c>
      <c r="S292" s="179" t="s">
        <v>42</v>
      </c>
      <c r="T292" s="392">
        <v>1</v>
      </c>
      <c r="U292" s="180"/>
      <c r="V292" s="179"/>
      <c r="W292" s="175" t="s">
        <v>51</v>
      </c>
      <c r="X292" s="281"/>
      <c r="Y292" s="391"/>
      <c r="Z292" s="179"/>
      <c r="AA292" s="175" t="s">
        <v>44</v>
      </c>
      <c r="AB292" s="180"/>
      <c r="AC292" s="177" t="s">
        <v>1505</v>
      </c>
      <c r="AD292" s="453">
        <f t="shared" si="14"/>
        <v>287</v>
      </c>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T292" s="196"/>
      <c r="BU292" s="196"/>
      <c r="BV292" s="196"/>
      <c r="BW292" s="196"/>
      <c r="BX292" s="196"/>
      <c r="BY292" s="196"/>
      <c r="BZ292" s="196"/>
      <c r="CA292" s="196"/>
      <c r="CB292" s="196"/>
      <c r="CC292" s="196"/>
      <c r="CD292" s="196"/>
      <c r="CE292" s="196"/>
      <c r="CF292" s="196"/>
      <c r="CG292" s="196"/>
      <c r="CH292" s="196"/>
      <c r="CI292" s="196"/>
      <c r="CJ292" s="196"/>
      <c r="CK292" s="196"/>
      <c r="CL292" s="196"/>
      <c r="CM292" s="196"/>
      <c r="CN292" s="196"/>
      <c r="CO292" s="196"/>
      <c r="CP292" s="196"/>
      <c r="CQ292" s="196"/>
      <c r="CR292" s="196"/>
      <c r="CS292" s="196"/>
      <c r="CT292" s="196"/>
      <c r="CU292" s="196"/>
      <c r="CV292" s="196"/>
      <c r="CW292" s="196"/>
      <c r="CX292" s="196"/>
      <c r="CY292" s="196"/>
      <c r="CZ292" s="196"/>
      <c r="DA292" s="196"/>
      <c r="DB292" s="196"/>
      <c r="DC292" s="196"/>
      <c r="DD292" s="196"/>
      <c r="DE292" s="196"/>
      <c r="DF292" s="196"/>
      <c r="DG292" s="196"/>
      <c r="DH292" s="196"/>
      <c r="DI292" s="196"/>
      <c r="DJ292" s="196"/>
      <c r="DK292" s="196"/>
      <c r="DL292" s="196"/>
      <c r="DM292" s="196"/>
      <c r="DN292" s="196"/>
      <c r="DO292" s="196"/>
      <c r="DP292" s="196"/>
      <c r="DQ292" s="196"/>
      <c r="DR292" s="196"/>
      <c r="DS292" s="196"/>
      <c r="DT292" s="196"/>
      <c r="DU292" s="196"/>
      <c r="DV292" s="196"/>
      <c r="DW292" s="196"/>
      <c r="DX292" s="196"/>
      <c r="DY292" s="196"/>
      <c r="DZ292" s="196"/>
      <c r="EA292" s="196"/>
      <c r="EB292" s="196"/>
      <c r="EC292" s="196"/>
      <c r="ED292" s="196"/>
      <c r="EE292" s="196"/>
      <c r="EF292" s="196"/>
      <c r="EG292" s="196"/>
      <c r="EH292" s="196"/>
      <c r="EI292" s="196"/>
      <c r="EJ292" s="196"/>
      <c r="EK292" s="196"/>
      <c r="EL292" s="196"/>
      <c r="EM292" s="196"/>
      <c r="EN292" s="196"/>
      <c r="EO292" s="196"/>
      <c r="EP292" s="196"/>
      <c r="EQ292" s="196"/>
      <c r="ER292" s="196"/>
      <c r="ES292" s="196"/>
      <c r="ET292" s="196"/>
      <c r="EU292" s="196"/>
      <c r="EV292" s="196"/>
      <c r="EW292" s="196"/>
      <c r="EX292" s="196"/>
      <c r="EY292" s="196"/>
      <c r="EZ292" s="196"/>
      <c r="FA292" s="196"/>
      <c r="FB292" s="196"/>
      <c r="FC292" s="196"/>
      <c r="FD292" s="196"/>
      <c r="FE292" s="196"/>
      <c r="FF292" s="196"/>
      <c r="FG292" s="196"/>
      <c r="FH292" s="196"/>
      <c r="FI292" s="196"/>
      <c r="FJ292" s="196"/>
      <c r="FK292" s="196"/>
      <c r="FL292" s="196"/>
      <c r="FM292" s="196"/>
      <c r="FN292" s="196"/>
      <c r="FO292" s="196"/>
      <c r="FP292" s="196"/>
      <c r="FQ292" s="196"/>
      <c r="FR292" s="196"/>
      <c r="FS292" s="196"/>
      <c r="FT292" s="196"/>
      <c r="FU292" s="196"/>
      <c r="FV292" s="196"/>
      <c r="FW292" s="196"/>
      <c r="FX292" s="196"/>
      <c r="FY292" s="196"/>
      <c r="FZ292" s="196"/>
      <c r="GA292" s="196"/>
      <c r="GB292" s="196"/>
      <c r="GC292" s="196"/>
    </row>
    <row r="293" spans="1:185" s="197" customFormat="1" ht="178.5" customHeight="1" x14ac:dyDescent="0.25">
      <c r="A293" s="429" t="s">
        <v>412</v>
      </c>
      <c r="B293" s="434"/>
      <c r="C293" s="397">
        <v>44854</v>
      </c>
      <c r="D293" s="400" t="s">
        <v>33</v>
      </c>
      <c r="E293" s="179" t="s">
        <v>725</v>
      </c>
      <c r="F293" s="179" t="s">
        <v>726</v>
      </c>
      <c r="G293" s="175" t="s">
        <v>107</v>
      </c>
      <c r="H293" s="395" t="s">
        <v>1066</v>
      </c>
      <c r="I293" s="179" t="s">
        <v>108</v>
      </c>
      <c r="J293" s="179"/>
      <c r="K293" s="179" t="s">
        <v>416</v>
      </c>
      <c r="L293" s="175" t="s">
        <v>39</v>
      </c>
      <c r="M293" s="179" t="s">
        <v>729</v>
      </c>
      <c r="N293" s="397">
        <v>44893</v>
      </c>
      <c r="O293" s="397">
        <v>45137</v>
      </c>
      <c r="P293" s="452">
        <f t="shared" ca="1" si="12"/>
        <v>275</v>
      </c>
      <c r="Q293" s="322" t="str">
        <f t="shared" ca="1" si="13"/>
        <v>VENCIDA</v>
      </c>
      <c r="R293" s="179" t="s">
        <v>730</v>
      </c>
      <c r="S293" s="179" t="s">
        <v>42</v>
      </c>
      <c r="T293" s="392">
        <v>1</v>
      </c>
      <c r="U293" s="180"/>
      <c r="V293" s="179"/>
      <c r="W293" s="175" t="s">
        <v>51</v>
      </c>
      <c r="X293" s="281"/>
      <c r="Y293" s="391"/>
      <c r="Z293" s="179"/>
      <c r="AA293" s="175" t="s">
        <v>44</v>
      </c>
      <c r="AB293" s="180"/>
      <c r="AC293" s="177" t="s">
        <v>1505</v>
      </c>
      <c r="AD293" s="453">
        <f t="shared" si="14"/>
        <v>288</v>
      </c>
      <c r="AE293" s="196"/>
      <c r="AF293" s="196"/>
      <c r="AG293" s="196"/>
      <c r="AH293" s="196"/>
      <c r="AI293" s="196"/>
      <c r="AJ293" s="196"/>
      <c r="AK293" s="196"/>
      <c r="AL293" s="196"/>
      <c r="AM293" s="196"/>
      <c r="AN293" s="196"/>
      <c r="AO293" s="196"/>
      <c r="AP293" s="196"/>
      <c r="AQ293" s="196"/>
      <c r="AR293" s="196"/>
      <c r="AS293" s="196"/>
      <c r="AT293" s="196"/>
      <c r="AU293" s="196"/>
      <c r="AV293" s="196"/>
      <c r="AW293" s="196"/>
      <c r="AX293" s="196"/>
      <c r="AY293" s="196"/>
      <c r="AZ293" s="196"/>
      <c r="BA293" s="196"/>
      <c r="BB293" s="196"/>
      <c r="BC293" s="196"/>
      <c r="BD293" s="196"/>
      <c r="BE293" s="196"/>
      <c r="BF293" s="196"/>
      <c r="BG293" s="196"/>
      <c r="BH293" s="196"/>
      <c r="BI293" s="196"/>
      <c r="BJ293" s="196"/>
      <c r="BK293" s="196"/>
      <c r="BL293" s="196"/>
      <c r="BM293" s="196"/>
      <c r="BN293" s="196"/>
      <c r="BO293" s="196"/>
      <c r="BP293" s="196"/>
      <c r="BQ293" s="196"/>
      <c r="BR293" s="196"/>
      <c r="BS293" s="196"/>
      <c r="BT293" s="196"/>
      <c r="BU293" s="196"/>
      <c r="BV293" s="196"/>
      <c r="BW293" s="196"/>
      <c r="BX293" s="196"/>
      <c r="BY293" s="196"/>
      <c r="BZ293" s="196"/>
      <c r="CA293" s="196"/>
      <c r="CB293" s="196"/>
      <c r="CC293" s="196"/>
      <c r="CD293" s="196"/>
      <c r="CE293" s="196"/>
      <c r="CF293" s="196"/>
      <c r="CG293" s="196"/>
      <c r="CH293" s="196"/>
      <c r="CI293" s="196"/>
      <c r="CJ293" s="196"/>
      <c r="CK293" s="196"/>
      <c r="CL293" s="196"/>
      <c r="CM293" s="196"/>
      <c r="CN293" s="196"/>
      <c r="CO293" s="196"/>
      <c r="CP293" s="196"/>
      <c r="CQ293" s="196"/>
      <c r="CR293" s="196"/>
      <c r="CS293" s="196"/>
      <c r="CT293" s="196"/>
      <c r="CU293" s="196"/>
      <c r="CV293" s="196"/>
      <c r="CW293" s="196"/>
      <c r="CX293" s="196"/>
      <c r="CY293" s="196"/>
      <c r="CZ293" s="196"/>
      <c r="DA293" s="196"/>
      <c r="DB293" s="196"/>
      <c r="DC293" s="196"/>
      <c r="DD293" s="196"/>
      <c r="DE293" s="196"/>
      <c r="DF293" s="196"/>
      <c r="DG293" s="196"/>
      <c r="DH293" s="196"/>
      <c r="DI293" s="196"/>
      <c r="DJ293" s="196"/>
      <c r="DK293" s="196"/>
      <c r="DL293" s="196"/>
      <c r="DM293" s="196"/>
      <c r="DN293" s="196"/>
      <c r="DO293" s="196"/>
      <c r="DP293" s="196"/>
      <c r="DQ293" s="196"/>
      <c r="DR293" s="196"/>
      <c r="DS293" s="196"/>
      <c r="DT293" s="196"/>
      <c r="DU293" s="196"/>
      <c r="DV293" s="196"/>
      <c r="DW293" s="196"/>
      <c r="DX293" s="196"/>
      <c r="DY293" s="196"/>
      <c r="DZ293" s="196"/>
      <c r="EA293" s="196"/>
      <c r="EB293" s="196"/>
      <c r="EC293" s="196"/>
      <c r="ED293" s="196"/>
      <c r="EE293" s="196"/>
      <c r="EF293" s="196"/>
      <c r="EG293" s="196"/>
      <c r="EH293" s="196"/>
      <c r="EI293" s="196"/>
      <c r="EJ293" s="196"/>
      <c r="EK293" s="196"/>
      <c r="EL293" s="196"/>
      <c r="EM293" s="196"/>
      <c r="EN293" s="196"/>
      <c r="EO293" s="196"/>
      <c r="EP293" s="196"/>
      <c r="EQ293" s="196"/>
      <c r="ER293" s="196"/>
      <c r="ES293" s="196"/>
      <c r="ET293" s="196"/>
      <c r="EU293" s="196"/>
      <c r="EV293" s="196"/>
      <c r="EW293" s="196"/>
      <c r="EX293" s="196"/>
      <c r="EY293" s="196"/>
      <c r="EZ293" s="196"/>
      <c r="FA293" s="196"/>
      <c r="FB293" s="196"/>
      <c r="FC293" s="196"/>
      <c r="FD293" s="196"/>
      <c r="FE293" s="196"/>
      <c r="FF293" s="196"/>
      <c r="FG293" s="196"/>
      <c r="FH293" s="196"/>
      <c r="FI293" s="196"/>
      <c r="FJ293" s="196"/>
      <c r="FK293" s="196"/>
      <c r="FL293" s="196"/>
      <c r="FM293" s="196"/>
      <c r="FN293" s="196"/>
      <c r="FO293" s="196"/>
      <c r="FP293" s="196"/>
      <c r="FQ293" s="196"/>
      <c r="FR293" s="196"/>
      <c r="FS293" s="196"/>
      <c r="FT293" s="196"/>
      <c r="FU293" s="196"/>
      <c r="FV293" s="196"/>
      <c r="FW293" s="196"/>
      <c r="FX293" s="196"/>
      <c r="FY293" s="196"/>
      <c r="FZ293" s="196"/>
      <c r="GA293" s="196"/>
      <c r="GB293" s="196"/>
      <c r="GC293" s="196"/>
    </row>
    <row r="294" spans="1:185" s="197" customFormat="1" ht="178.5" customHeight="1" x14ac:dyDescent="0.25">
      <c r="A294" s="429" t="s">
        <v>412</v>
      </c>
      <c r="B294" s="434">
        <v>1025</v>
      </c>
      <c r="C294" s="397">
        <v>44854</v>
      </c>
      <c r="D294" s="400" t="s">
        <v>33</v>
      </c>
      <c r="E294" s="179" t="s">
        <v>731</v>
      </c>
      <c r="F294" s="179" t="s">
        <v>732</v>
      </c>
      <c r="G294" s="175" t="s">
        <v>107</v>
      </c>
      <c r="H294" s="395" t="s">
        <v>1066</v>
      </c>
      <c r="I294" s="179" t="s">
        <v>108</v>
      </c>
      <c r="J294" s="179"/>
      <c r="K294" s="179" t="s">
        <v>416</v>
      </c>
      <c r="L294" s="179" t="s">
        <v>48</v>
      </c>
      <c r="M294" s="179" t="s">
        <v>733</v>
      </c>
      <c r="N294" s="397">
        <v>44893</v>
      </c>
      <c r="O294" s="397">
        <v>45137</v>
      </c>
      <c r="P294" s="452">
        <f t="shared" ca="1" si="12"/>
        <v>275</v>
      </c>
      <c r="Q294" s="322" t="str">
        <f t="shared" ca="1" si="13"/>
        <v>VENCIDA</v>
      </c>
      <c r="R294" s="179" t="s">
        <v>734</v>
      </c>
      <c r="S294" s="179" t="s">
        <v>42</v>
      </c>
      <c r="T294" s="392">
        <v>1</v>
      </c>
      <c r="U294" s="180"/>
      <c r="V294" s="179"/>
      <c r="W294" s="175" t="s">
        <v>51</v>
      </c>
      <c r="X294" s="281"/>
      <c r="Y294" s="391"/>
      <c r="Z294" s="179"/>
      <c r="AA294" s="175" t="s">
        <v>44</v>
      </c>
      <c r="AB294" s="180"/>
      <c r="AC294" s="177" t="s">
        <v>1505</v>
      </c>
      <c r="AD294" s="453">
        <f t="shared" si="14"/>
        <v>289</v>
      </c>
      <c r="AE294" s="196"/>
      <c r="AF294" s="196"/>
      <c r="AG294" s="196"/>
      <c r="AH294" s="196"/>
      <c r="AI294" s="196"/>
      <c r="AJ294" s="196"/>
      <c r="AK294" s="196"/>
      <c r="AL294" s="196"/>
      <c r="AM294" s="196"/>
      <c r="AN294" s="196"/>
      <c r="AO294" s="196"/>
      <c r="AP294" s="196"/>
      <c r="AQ294" s="196"/>
      <c r="AR294" s="196"/>
      <c r="AS294" s="196"/>
      <c r="AT294" s="196"/>
      <c r="AU294" s="196"/>
      <c r="AV294" s="196"/>
      <c r="AW294" s="196"/>
      <c r="AX294" s="196"/>
      <c r="AY294" s="196"/>
      <c r="AZ294" s="196"/>
      <c r="BA294" s="196"/>
      <c r="BB294" s="196"/>
      <c r="BC294" s="196"/>
      <c r="BD294" s="196"/>
      <c r="BE294" s="196"/>
      <c r="BF294" s="196"/>
      <c r="BG294" s="196"/>
      <c r="BH294" s="196"/>
      <c r="BI294" s="196"/>
      <c r="BJ294" s="196"/>
      <c r="BK294" s="196"/>
      <c r="BL294" s="196"/>
      <c r="BM294" s="196"/>
      <c r="BN294" s="196"/>
      <c r="BO294" s="196"/>
      <c r="BP294" s="196"/>
      <c r="BQ294" s="196"/>
      <c r="BR294" s="196"/>
      <c r="BS294" s="196"/>
      <c r="BT294" s="196"/>
      <c r="BU294" s="196"/>
      <c r="BV294" s="196"/>
      <c r="BW294" s="196"/>
      <c r="BX294" s="196"/>
      <c r="BY294" s="196"/>
      <c r="BZ294" s="196"/>
      <c r="CA294" s="196"/>
      <c r="CB294" s="196"/>
      <c r="CC294" s="196"/>
      <c r="CD294" s="196"/>
      <c r="CE294" s="196"/>
      <c r="CF294" s="196"/>
      <c r="CG294" s="196"/>
      <c r="CH294" s="196"/>
      <c r="CI294" s="196"/>
      <c r="CJ294" s="196"/>
      <c r="CK294" s="196"/>
      <c r="CL294" s="196"/>
      <c r="CM294" s="196"/>
      <c r="CN294" s="196"/>
      <c r="CO294" s="196"/>
      <c r="CP294" s="196"/>
      <c r="CQ294" s="196"/>
      <c r="CR294" s="196"/>
      <c r="CS294" s="196"/>
      <c r="CT294" s="196"/>
      <c r="CU294" s="196"/>
      <c r="CV294" s="196"/>
      <c r="CW294" s="196"/>
      <c r="CX294" s="196"/>
      <c r="CY294" s="196"/>
      <c r="CZ294" s="196"/>
      <c r="DA294" s="196"/>
      <c r="DB294" s="196"/>
      <c r="DC294" s="196"/>
      <c r="DD294" s="196"/>
      <c r="DE294" s="196"/>
      <c r="DF294" s="196"/>
      <c r="DG294" s="196"/>
      <c r="DH294" s="196"/>
      <c r="DI294" s="196"/>
      <c r="DJ294" s="196"/>
      <c r="DK294" s="196"/>
      <c r="DL294" s="196"/>
      <c r="DM294" s="196"/>
      <c r="DN294" s="196"/>
      <c r="DO294" s="196"/>
      <c r="DP294" s="196"/>
      <c r="DQ294" s="196"/>
      <c r="DR294" s="196"/>
      <c r="DS294" s="196"/>
      <c r="DT294" s="196"/>
      <c r="DU294" s="196"/>
      <c r="DV294" s="196"/>
      <c r="DW294" s="196"/>
      <c r="DX294" s="196"/>
      <c r="DY294" s="196"/>
      <c r="DZ294" s="196"/>
      <c r="EA294" s="196"/>
      <c r="EB294" s="196"/>
      <c r="EC294" s="196"/>
      <c r="ED294" s="196"/>
      <c r="EE294" s="196"/>
      <c r="EF294" s="196"/>
      <c r="EG294" s="196"/>
      <c r="EH294" s="196"/>
      <c r="EI294" s="196"/>
      <c r="EJ294" s="196"/>
      <c r="EK294" s="196"/>
      <c r="EL294" s="196"/>
      <c r="EM294" s="196"/>
      <c r="EN294" s="196"/>
      <c r="EO294" s="196"/>
      <c r="EP294" s="196"/>
      <c r="EQ294" s="196"/>
      <c r="ER294" s="196"/>
      <c r="ES294" s="196"/>
      <c r="ET294" s="196"/>
      <c r="EU294" s="196"/>
      <c r="EV294" s="196"/>
      <c r="EW294" s="196"/>
      <c r="EX294" s="196"/>
      <c r="EY294" s="196"/>
      <c r="EZ294" s="196"/>
      <c r="FA294" s="196"/>
      <c r="FB294" s="196"/>
      <c r="FC294" s="196"/>
      <c r="FD294" s="196"/>
      <c r="FE294" s="196"/>
      <c r="FF294" s="196"/>
      <c r="FG294" s="196"/>
      <c r="FH294" s="196"/>
      <c r="FI294" s="196"/>
      <c r="FJ294" s="196"/>
      <c r="FK294" s="196"/>
      <c r="FL294" s="196"/>
      <c r="FM294" s="196"/>
      <c r="FN294" s="196"/>
      <c r="FO294" s="196"/>
      <c r="FP294" s="196"/>
      <c r="FQ294" s="196"/>
      <c r="FR294" s="196"/>
      <c r="FS294" s="196"/>
      <c r="FT294" s="196"/>
      <c r="FU294" s="196"/>
      <c r="FV294" s="196"/>
      <c r="FW294" s="196"/>
      <c r="FX294" s="196"/>
      <c r="FY294" s="196"/>
      <c r="FZ294" s="196"/>
      <c r="GA294" s="196"/>
      <c r="GB294" s="196"/>
      <c r="GC294" s="196"/>
    </row>
    <row r="295" spans="1:185" s="197" customFormat="1" ht="178.5" customHeight="1" x14ac:dyDescent="0.25">
      <c r="A295" s="429" t="s">
        <v>412</v>
      </c>
      <c r="B295" s="434"/>
      <c r="C295" s="397">
        <v>44854</v>
      </c>
      <c r="D295" s="400" t="s">
        <v>33</v>
      </c>
      <c r="E295" s="179" t="s">
        <v>731</v>
      </c>
      <c r="F295" s="179" t="s">
        <v>732</v>
      </c>
      <c r="G295" s="175" t="s">
        <v>107</v>
      </c>
      <c r="H295" s="395" t="s">
        <v>1066</v>
      </c>
      <c r="I295" s="179" t="s">
        <v>108</v>
      </c>
      <c r="J295" s="179"/>
      <c r="K295" s="179" t="s">
        <v>416</v>
      </c>
      <c r="L295" s="175" t="s">
        <v>39</v>
      </c>
      <c r="M295" s="179" t="s">
        <v>735</v>
      </c>
      <c r="N295" s="397">
        <v>44893</v>
      </c>
      <c r="O295" s="397">
        <v>45137</v>
      </c>
      <c r="P295" s="452">
        <f t="shared" ca="1" si="12"/>
        <v>275</v>
      </c>
      <c r="Q295" s="322" t="str">
        <f t="shared" ca="1" si="13"/>
        <v>VENCIDA</v>
      </c>
      <c r="R295" s="179" t="s">
        <v>736</v>
      </c>
      <c r="S295" s="179" t="s">
        <v>42</v>
      </c>
      <c r="T295" s="392">
        <v>4</v>
      </c>
      <c r="U295" s="180"/>
      <c r="V295" s="179"/>
      <c r="W295" s="175" t="s">
        <v>51</v>
      </c>
      <c r="X295" s="281"/>
      <c r="Y295" s="391"/>
      <c r="Z295" s="179"/>
      <c r="AA295" s="175" t="s">
        <v>44</v>
      </c>
      <c r="AB295" s="180"/>
      <c r="AC295" s="177" t="s">
        <v>1505</v>
      </c>
      <c r="AD295" s="453">
        <f t="shared" si="14"/>
        <v>290</v>
      </c>
      <c r="AE295" s="196"/>
      <c r="AF295" s="196"/>
      <c r="AG295" s="196"/>
      <c r="AH295" s="196"/>
      <c r="AI295" s="196"/>
      <c r="AJ295" s="196"/>
      <c r="AK295" s="196"/>
      <c r="AL295" s="196"/>
      <c r="AM295" s="196"/>
      <c r="AN295" s="196"/>
      <c r="AO295" s="196"/>
      <c r="AP295" s="196"/>
      <c r="AQ295" s="196"/>
      <c r="AR295" s="196"/>
      <c r="AS295" s="196"/>
      <c r="AT295" s="196"/>
      <c r="AU295" s="196"/>
      <c r="AV295" s="196"/>
      <c r="AW295" s="196"/>
      <c r="AX295" s="196"/>
      <c r="AY295" s="196"/>
      <c r="AZ295" s="196"/>
      <c r="BA295" s="196"/>
      <c r="BB295" s="196"/>
      <c r="BC295" s="196"/>
      <c r="BD295" s="196"/>
      <c r="BE295" s="196"/>
      <c r="BF295" s="196"/>
      <c r="BG295" s="196"/>
      <c r="BH295" s="196"/>
      <c r="BI295" s="196"/>
      <c r="BJ295" s="196"/>
      <c r="BK295" s="196"/>
      <c r="BL295" s="196"/>
      <c r="BM295" s="196"/>
      <c r="BN295" s="196"/>
      <c r="BO295" s="196"/>
      <c r="BP295" s="196"/>
      <c r="BQ295" s="196"/>
      <c r="BR295" s="196"/>
      <c r="BS295" s="196"/>
      <c r="BT295" s="196"/>
      <c r="BU295" s="196"/>
      <c r="BV295" s="196"/>
      <c r="BW295" s="196"/>
      <c r="BX295" s="196"/>
      <c r="BY295" s="196"/>
      <c r="BZ295" s="196"/>
      <c r="CA295" s="196"/>
      <c r="CB295" s="196"/>
      <c r="CC295" s="196"/>
      <c r="CD295" s="196"/>
      <c r="CE295" s="196"/>
      <c r="CF295" s="196"/>
      <c r="CG295" s="196"/>
      <c r="CH295" s="196"/>
      <c r="CI295" s="196"/>
      <c r="CJ295" s="196"/>
      <c r="CK295" s="196"/>
      <c r="CL295" s="196"/>
      <c r="CM295" s="196"/>
      <c r="CN295" s="196"/>
      <c r="CO295" s="196"/>
      <c r="CP295" s="196"/>
      <c r="CQ295" s="196"/>
      <c r="CR295" s="196"/>
      <c r="CS295" s="196"/>
      <c r="CT295" s="196"/>
      <c r="CU295" s="196"/>
      <c r="CV295" s="196"/>
      <c r="CW295" s="196"/>
      <c r="CX295" s="196"/>
      <c r="CY295" s="196"/>
      <c r="CZ295" s="196"/>
      <c r="DA295" s="196"/>
      <c r="DB295" s="196"/>
      <c r="DC295" s="196"/>
      <c r="DD295" s="196"/>
      <c r="DE295" s="196"/>
      <c r="DF295" s="196"/>
      <c r="DG295" s="196"/>
      <c r="DH295" s="196"/>
      <c r="DI295" s="196"/>
      <c r="DJ295" s="196"/>
      <c r="DK295" s="196"/>
      <c r="DL295" s="196"/>
      <c r="DM295" s="196"/>
      <c r="DN295" s="196"/>
      <c r="DO295" s="196"/>
      <c r="DP295" s="196"/>
      <c r="DQ295" s="196"/>
      <c r="DR295" s="196"/>
      <c r="DS295" s="196"/>
      <c r="DT295" s="196"/>
      <c r="DU295" s="196"/>
      <c r="DV295" s="196"/>
      <c r="DW295" s="196"/>
      <c r="DX295" s="196"/>
      <c r="DY295" s="196"/>
      <c r="DZ295" s="196"/>
      <c r="EA295" s="196"/>
      <c r="EB295" s="196"/>
      <c r="EC295" s="196"/>
      <c r="ED295" s="196"/>
      <c r="EE295" s="196"/>
      <c r="EF295" s="196"/>
      <c r="EG295" s="196"/>
      <c r="EH295" s="196"/>
      <c r="EI295" s="196"/>
      <c r="EJ295" s="196"/>
      <c r="EK295" s="196"/>
      <c r="EL295" s="196"/>
      <c r="EM295" s="196"/>
      <c r="EN295" s="196"/>
      <c r="EO295" s="196"/>
      <c r="EP295" s="196"/>
      <c r="EQ295" s="196"/>
      <c r="ER295" s="196"/>
      <c r="ES295" s="196"/>
      <c r="ET295" s="196"/>
      <c r="EU295" s="196"/>
      <c r="EV295" s="196"/>
      <c r="EW295" s="196"/>
      <c r="EX295" s="196"/>
      <c r="EY295" s="196"/>
      <c r="EZ295" s="196"/>
      <c r="FA295" s="196"/>
      <c r="FB295" s="196"/>
      <c r="FC295" s="196"/>
      <c r="FD295" s="196"/>
      <c r="FE295" s="196"/>
      <c r="FF295" s="196"/>
      <c r="FG295" s="196"/>
      <c r="FH295" s="196"/>
      <c r="FI295" s="196"/>
      <c r="FJ295" s="196"/>
      <c r="FK295" s="196"/>
      <c r="FL295" s="196"/>
      <c r="FM295" s="196"/>
      <c r="FN295" s="196"/>
      <c r="FO295" s="196"/>
      <c r="FP295" s="196"/>
      <c r="FQ295" s="196"/>
      <c r="FR295" s="196"/>
      <c r="FS295" s="196"/>
      <c r="FT295" s="196"/>
      <c r="FU295" s="196"/>
      <c r="FV295" s="196"/>
      <c r="FW295" s="196"/>
      <c r="FX295" s="196"/>
      <c r="FY295" s="196"/>
      <c r="FZ295" s="196"/>
      <c r="GA295" s="196"/>
      <c r="GB295" s="196"/>
      <c r="GC295" s="196"/>
    </row>
    <row r="296" spans="1:185" s="197" customFormat="1" ht="178.5" customHeight="1" x14ac:dyDescent="0.25">
      <c r="A296" s="429" t="s">
        <v>412</v>
      </c>
      <c r="B296" s="434">
        <v>1026</v>
      </c>
      <c r="C296" s="397">
        <v>44854</v>
      </c>
      <c r="D296" s="400" t="s">
        <v>33</v>
      </c>
      <c r="E296" s="179" t="s">
        <v>737</v>
      </c>
      <c r="F296" s="179" t="s">
        <v>738</v>
      </c>
      <c r="G296" s="175" t="s">
        <v>107</v>
      </c>
      <c r="H296" s="395" t="s">
        <v>1066</v>
      </c>
      <c r="I296" s="179" t="s">
        <v>108</v>
      </c>
      <c r="J296" s="179"/>
      <c r="K296" s="179" t="s">
        <v>416</v>
      </c>
      <c r="L296" s="179" t="s">
        <v>48</v>
      </c>
      <c r="M296" s="179" t="s">
        <v>739</v>
      </c>
      <c r="N296" s="397">
        <v>44893</v>
      </c>
      <c r="O296" s="397">
        <v>45137</v>
      </c>
      <c r="P296" s="452">
        <f t="shared" ca="1" si="12"/>
        <v>275</v>
      </c>
      <c r="Q296" s="322" t="str">
        <f t="shared" ca="1" si="13"/>
        <v>VENCIDA</v>
      </c>
      <c r="R296" s="179" t="s">
        <v>740</v>
      </c>
      <c r="S296" s="179" t="s">
        <v>42</v>
      </c>
      <c r="T296" s="392">
        <v>1</v>
      </c>
      <c r="U296" s="180"/>
      <c r="V296" s="179"/>
      <c r="W296" s="175" t="s">
        <v>51</v>
      </c>
      <c r="X296" s="281"/>
      <c r="Y296" s="391"/>
      <c r="Z296" s="179"/>
      <c r="AA296" s="175" t="s">
        <v>44</v>
      </c>
      <c r="AB296" s="180"/>
      <c r="AC296" s="177" t="s">
        <v>1505</v>
      </c>
      <c r="AD296" s="453">
        <f t="shared" si="14"/>
        <v>291</v>
      </c>
      <c r="AE296" s="196"/>
      <c r="AF296" s="196"/>
      <c r="AG296" s="196"/>
      <c r="AH296" s="196"/>
      <c r="AI296" s="196"/>
      <c r="AJ296" s="196"/>
      <c r="AK296" s="196"/>
      <c r="AL296" s="196"/>
      <c r="AM296" s="196"/>
      <c r="AN296" s="196"/>
      <c r="AO296" s="196"/>
      <c r="AP296" s="196"/>
      <c r="AQ296" s="196"/>
      <c r="AR296" s="196"/>
      <c r="AS296" s="196"/>
      <c r="AT296" s="196"/>
      <c r="AU296" s="196"/>
      <c r="AV296" s="196"/>
      <c r="AW296" s="196"/>
      <c r="AX296" s="196"/>
      <c r="AY296" s="196"/>
      <c r="AZ296" s="196"/>
      <c r="BA296" s="196"/>
      <c r="BB296" s="196"/>
      <c r="BC296" s="196"/>
      <c r="BD296" s="196"/>
      <c r="BE296" s="196"/>
      <c r="BF296" s="196"/>
      <c r="BG296" s="196"/>
      <c r="BH296" s="196"/>
      <c r="BI296" s="196"/>
      <c r="BJ296" s="196"/>
      <c r="BK296" s="196"/>
      <c r="BL296" s="196"/>
      <c r="BM296" s="196"/>
      <c r="BN296" s="196"/>
      <c r="BO296" s="196"/>
      <c r="BP296" s="196"/>
      <c r="BQ296" s="196"/>
      <c r="BR296" s="196"/>
      <c r="BS296" s="196"/>
      <c r="BT296" s="196"/>
      <c r="BU296" s="196"/>
      <c r="BV296" s="196"/>
      <c r="BW296" s="196"/>
      <c r="BX296" s="196"/>
      <c r="BY296" s="196"/>
      <c r="BZ296" s="196"/>
      <c r="CA296" s="196"/>
      <c r="CB296" s="196"/>
      <c r="CC296" s="196"/>
      <c r="CD296" s="196"/>
      <c r="CE296" s="196"/>
      <c r="CF296" s="196"/>
      <c r="CG296" s="196"/>
      <c r="CH296" s="196"/>
      <c r="CI296" s="196"/>
      <c r="CJ296" s="196"/>
      <c r="CK296" s="196"/>
      <c r="CL296" s="196"/>
      <c r="CM296" s="196"/>
      <c r="CN296" s="196"/>
      <c r="CO296" s="196"/>
      <c r="CP296" s="196"/>
      <c r="CQ296" s="196"/>
      <c r="CR296" s="196"/>
      <c r="CS296" s="196"/>
      <c r="CT296" s="196"/>
      <c r="CU296" s="196"/>
      <c r="CV296" s="196"/>
      <c r="CW296" s="196"/>
      <c r="CX296" s="196"/>
      <c r="CY296" s="196"/>
      <c r="CZ296" s="196"/>
      <c r="DA296" s="196"/>
      <c r="DB296" s="196"/>
      <c r="DC296" s="196"/>
      <c r="DD296" s="196"/>
      <c r="DE296" s="196"/>
      <c r="DF296" s="196"/>
      <c r="DG296" s="196"/>
      <c r="DH296" s="196"/>
      <c r="DI296" s="196"/>
      <c r="DJ296" s="196"/>
      <c r="DK296" s="196"/>
      <c r="DL296" s="196"/>
      <c r="DM296" s="196"/>
      <c r="DN296" s="196"/>
      <c r="DO296" s="196"/>
      <c r="DP296" s="196"/>
      <c r="DQ296" s="196"/>
      <c r="DR296" s="196"/>
      <c r="DS296" s="196"/>
      <c r="DT296" s="196"/>
      <c r="DU296" s="196"/>
      <c r="DV296" s="196"/>
      <c r="DW296" s="196"/>
      <c r="DX296" s="196"/>
      <c r="DY296" s="196"/>
      <c r="DZ296" s="196"/>
      <c r="EA296" s="196"/>
      <c r="EB296" s="196"/>
      <c r="EC296" s="196"/>
      <c r="ED296" s="196"/>
      <c r="EE296" s="196"/>
      <c r="EF296" s="196"/>
      <c r="EG296" s="196"/>
      <c r="EH296" s="196"/>
      <c r="EI296" s="196"/>
      <c r="EJ296" s="196"/>
      <c r="EK296" s="196"/>
      <c r="EL296" s="196"/>
      <c r="EM296" s="196"/>
      <c r="EN296" s="196"/>
      <c r="EO296" s="196"/>
      <c r="EP296" s="196"/>
      <c r="EQ296" s="196"/>
      <c r="ER296" s="196"/>
      <c r="ES296" s="196"/>
      <c r="ET296" s="196"/>
      <c r="EU296" s="196"/>
      <c r="EV296" s="196"/>
      <c r="EW296" s="196"/>
      <c r="EX296" s="196"/>
      <c r="EY296" s="196"/>
      <c r="EZ296" s="196"/>
      <c r="FA296" s="196"/>
      <c r="FB296" s="196"/>
      <c r="FC296" s="196"/>
      <c r="FD296" s="196"/>
      <c r="FE296" s="196"/>
      <c r="FF296" s="196"/>
      <c r="FG296" s="196"/>
      <c r="FH296" s="196"/>
      <c r="FI296" s="196"/>
      <c r="FJ296" s="196"/>
      <c r="FK296" s="196"/>
      <c r="FL296" s="196"/>
      <c r="FM296" s="196"/>
      <c r="FN296" s="196"/>
      <c r="FO296" s="196"/>
      <c r="FP296" s="196"/>
      <c r="FQ296" s="196"/>
      <c r="FR296" s="196"/>
      <c r="FS296" s="196"/>
      <c r="FT296" s="196"/>
      <c r="FU296" s="196"/>
      <c r="FV296" s="196"/>
      <c r="FW296" s="196"/>
      <c r="FX296" s="196"/>
      <c r="FY296" s="196"/>
      <c r="FZ296" s="196"/>
      <c r="GA296" s="196"/>
      <c r="GB296" s="196"/>
      <c r="GC296" s="196"/>
    </row>
    <row r="297" spans="1:185" s="197" customFormat="1" ht="178.5" customHeight="1" x14ac:dyDescent="0.25">
      <c r="A297" s="429" t="s">
        <v>412</v>
      </c>
      <c r="B297" s="434"/>
      <c r="C297" s="397">
        <v>44854</v>
      </c>
      <c r="D297" s="400" t="s">
        <v>33</v>
      </c>
      <c r="E297" s="179" t="s">
        <v>737</v>
      </c>
      <c r="F297" s="179" t="s">
        <v>738</v>
      </c>
      <c r="G297" s="175" t="s">
        <v>107</v>
      </c>
      <c r="H297" s="395" t="s">
        <v>1066</v>
      </c>
      <c r="I297" s="179" t="s">
        <v>108</v>
      </c>
      <c r="J297" s="179"/>
      <c r="K297" s="179" t="s">
        <v>416</v>
      </c>
      <c r="L297" s="175" t="s">
        <v>39</v>
      </c>
      <c r="M297" s="179" t="s">
        <v>741</v>
      </c>
      <c r="N297" s="397">
        <v>44893</v>
      </c>
      <c r="O297" s="397">
        <v>45137</v>
      </c>
      <c r="P297" s="452">
        <f t="shared" ca="1" si="12"/>
        <v>275</v>
      </c>
      <c r="Q297" s="322" t="str">
        <f t="shared" ca="1" si="13"/>
        <v>VENCIDA</v>
      </c>
      <c r="R297" s="179" t="s">
        <v>742</v>
      </c>
      <c r="S297" s="179" t="s">
        <v>42</v>
      </c>
      <c r="T297" s="392">
        <v>1</v>
      </c>
      <c r="U297" s="180"/>
      <c r="V297" s="179"/>
      <c r="W297" s="175" t="s">
        <v>51</v>
      </c>
      <c r="X297" s="281"/>
      <c r="Y297" s="391"/>
      <c r="Z297" s="179"/>
      <c r="AA297" s="175" t="s">
        <v>44</v>
      </c>
      <c r="AB297" s="180"/>
      <c r="AC297" s="177" t="s">
        <v>1505</v>
      </c>
      <c r="AD297" s="453">
        <f t="shared" si="14"/>
        <v>292</v>
      </c>
      <c r="AE297" s="196"/>
      <c r="AF297" s="196"/>
      <c r="AG297" s="196"/>
      <c r="AH297" s="196"/>
      <c r="AI297" s="196"/>
      <c r="AJ297" s="196"/>
      <c r="AK297" s="196"/>
      <c r="AL297" s="196"/>
      <c r="AM297" s="196"/>
      <c r="AN297" s="196"/>
      <c r="AO297" s="196"/>
      <c r="AP297" s="196"/>
      <c r="AQ297" s="196"/>
      <c r="AR297" s="196"/>
      <c r="AS297" s="196"/>
      <c r="AT297" s="196"/>
      <c r="AU297" s="196"/>
      <c r="AV297" s="196"/>
      <c r="AW297" s="196"/>
      <c r="AX297" s="196"/>
      <c r="AY297" s="196"/>
      <c r="AZ297" s="196"/>
      <c r="BA297" s="196"/>
      <c r="BB297" s="196"/>
      <c r="BC297" s="196"/>
      <c r="BD297" s="196"/>
      <c r="BE297" s="196"/>
      <c r="BF297" s="196"/>
      <c r="BG297" s="196"/>
      <c r="BH297" s="196"/>
      <c r="BI297" s="196"/>
      <c r="BJ297" s="196"/>
      <c r="BK297" s="196"/>
      <c r="BL297" s="196"/>
      <c r="BM297" s="196"/>
      <c r="BN297" s="196"/>
      <c r="BO297" s="196"/>
      <c r="BP297" s="196"/>
      <c r="BQ297" s="196"/>
      <c r="BR297" s="196"/>
      <c r="BS297" s="196"/>
      <c r="BT297" s="196"/>
      <c r="BU297" s="196"/>
      <c r="BV297" s="196"/>
      <c r="BW297" s="196"/>
      <c r="BX297" s="196"/>
      <c r="BY297" s="196"/>
      <c r="BZ297" s="196"/>
      <c r="CA297" s="196"/>
      <c r="CB297" s="196"/>
      <c r="CC297" s="196"/>
      <c r="CD297" s="196"/>
      <c r="CE297" s="196"/>
      <c r="CF297" s="196"/>
      <c r="CG297" s="196"/>
      <c r="CH297" s="196"/>
      <c r="CI297" s="196"/>
      <c r="CJ297" s="196"/>
      <c r="CK297" s="196"/>
      <c r="CL297" s="196"/>
      <c r="CM297" s="196"/>
      <c r="CN297" s="196"/>
      <c r="CO297" s="196"/>
      <c r="CP297" s="196"/>
      <c r="CQ297" s="196"/>
      <c r="CR297" s="196"/>
      <c r="CS297" s="196"/>
      <c r="CT297" s="196"/>
      <c r="CU297" s="196"/>
      <c r="CV297" s="196"/>
      <c r="CW297" s="196"/>
      <c r="CX297" s="196"/>
      <c r="CY297" s="196"/>
      <c r="CZ297" s="196"/>
      <c r="DA297" s="196"/>
      <c r="DB297" s="196"/>
      <c r="DC297" s="196"/>
      <c r="DD297" s="196"/>
      <c r="DE297" s="196"/>
      <c r="DF297" s="196"/>
      <c r="DG297" s="196"/>
      <c r="DH297" s="196"/>
      <c r="DI297" s="196"/>
      <c r="DJ297" s="196"/>
      <c r="DK297" s="196"/>
      <c r="DL297" s="196"/>
      <c r="DM297" s="196"/>
      <c r="DN297" s="196"/>
      <c r="DO297" s="196"/>
      <c r="DP297" s="196"/>
      <c r="DQ297" s="196"/>
      <c r="DR297" s="196"/>
      <c r="DS297" s="196"/>
      <c r="DT297" s="196"/>
      <c r="DU297" s="196"/>
      <c r="DV297" s="196"/>
      <c r="DW297" s="196"/>
      <c r="DX297" s="196"/>
      <c r="DY297" s="196"/>
      <c r="DZ297" s="196"/>
      <c r="EA297" s="196"/>
      <c r="EB297" s="196"/>
      <c r="EC297" s="196"/>
      <c r="ED297" s="196"/>
      <c r="EE297" s="196"/>
      <c r="EF297" s="196"/>
      <c r="EG297" s="196"/>
      <c r="EH297" s="196"/>
      <c r="EI297" s="196"/>
      <c r="EJ297" s="196"/>
      <c r="EK297" s="196"/>
      <c r="EL297" s="196"/>
      <c r="EM297" s="196"/>
      <c r="EN297" s="196"/>
      <c r="EO297" s="196"/>
      <c r="EP297" s="196"/>
      <c r="EQ297" s="196"/>
      <c r="ER297" s="196"/>
      <c r="ES297" s="196"/>
      <c r="ET297" s="196"/>
      <c r="EU297" s="196"/>
      <c r="EV297" s="196"/>
      <c r="EW297" s="196"/>
      <c r="EX297" s="196"/>
      <c r="EY297" s="196"/>
      <c r="EZ297" s="196"/>
      <c r="FA297" s="196"/>
      <c r="FB297" s="196"/>
      <c r="FC297" s="196"/>
      <c r="FD297" s="196"/>
      <c r="FE297" s="196"/>
      <c r="FF297" s="196"/>
      <c r="FG297" s="196"/>
      <c r="FH297" s="196"/>
      <c r="FI297" s="196"/>
      <c r="FJ297" s="196"/>
      <c r="FK297" s="196"/>
      <c r="FL297" s="196"/>
      <c r="FM297" s="196"/>
      <c r="FN297" s="196"/>
      <c r="FO297" s="196"/>
      <c r="FP297" s="196"/>
      <c r="FQ297" s="196"/>
      <c r="FR297" s="196"/>
      <c r="FS297" s="196"/>
      <c r="FT297" s="196"/>
      <c r="FU297" s="196"/>
      <c r="FV297" s="196"/>
      <c r="FW297" s="196"/>
      <c r="FX297" s="196"/>
      <c r="FY297" s="196"/>
      <c r="FZ297" s="196"/>
      <c r="GA297" s="196"/>
      <c r="GB297" s="196"/>
      <c r="GC297" s="196"/>
    </row>
    <row r="298" spans="1:185" s="197" customFormat="1" ht="178.5" customHeight="1" x14ac:dyDescent="0.25">
      <c r="A298" s="429" t="s">
        <v>412</v>
      </c>
      <c r="B298" s="434">
        <v>1027</v>
      </c>
      <c r="C298" s="397">
        <v>44854</v>
      </c>
      <c r="D298" s="400" t="s">
        <v>33</v>
      </c>
      <c r="E298" s="179" t="s">
        <v>743</v>
      </c>
      <c r="F298" s="179" t="s">
        <v>744</v>
      </c>
      <c r="G298" s="175" t="s">
        <v>107</v>
      </c>
      <c r="H298" s="395" t="s">
        <v>1066</v>
      </c>
      <c r="I298" s="179" t="s">
        <v>108</v>
      </c>
      <c r="J298" s="179"/>
      <c r="K298" s="179" t="s">
        <v>416</v>
      </c>
      <c r="L298" s="179" t="s">
        <v>48</v>
      </c>
      <c r="M298" s="179" t="s">
        <v>745</v>
      </c>
      <c r="N298" s="397">
        <v>44893</v>
      </c>
      <c r="O298" s="397">
        <v>45137</v>
      </c>
      <c r="P298" s="452">
        <f t="shared" ca="1" si="12"/>
        <v>275</v>
      </c>
      <c r="Q298" s="322" t="str">
        <f t="shared" ca="1" si="13"/>
        <v>VENCIDA</v>
      </c>
      <c r="R298" s="179" t="s">
        <v>716</v>
      </c>
      <c r="S298" s="179" t="s">
        <v>42</v>
      </c>
      <c r="T298" s="392">
        <v>1</v>
      </c>
      <c r="U298" s="180"/>
      <c r="V298" s="179"/>
      <c r="W298" s="175" t="s">
        <v>51</v>
      </c>
      <c r="X298" s="281"/>
      <c r="Y298" s="391"/>
      <c r="Z298" s="179"/>
      <c r="AA298" s="175" t="s">
        <v>44</v>
      </c>
      <c r="AB298" s="180"/>
      <c r="AC298" s="177" t="s">
        <v>1505</v>
      </c>
      <c r="AD298" s="453">
        <f t="shared" si="14"/>
        <v>293</v>
      </c>
      <c r="AE298" s="196"/>
      <c r="AF298" s="196"/>
      <c r="AG298" s="196"/>
      <c r="AH298" s="196"/>
      <c r="AI298" s="196"/>
      <c r="AJ298" s="196"/>
      <c r="AK298" s="196"/>
      <c r="AL298" s="196"/>
      <c r="AM298" s="196"/>
      <c r="AN298" s="196"/>
      <c r="AO298" s="196"/>
      <c r="AP298" s="196"/>
      <c r="AQ298" s="196"/>
      <c r="AR298" s="196"/>
      <c r="AS298" s="196"/>
      <c r="AT298" s="196"/>
      <c r="AU298" s="196"/>
      <c r="AV298" s="196"/>
      <c r="AW298" s="196"/>
      <c r="AX298" s="196"/>
      <c r="AY298" s="196"/>
      <c r="AZ298" s="196"/>
      <c r="BA298" s="196"/>
      <c r="BB298" s="196"/>
      <c r="BC298" s="196"/>
      <c r="BD298" s="196"/>
      <c r="BE298" s="196"/>
      <c r="BF298" s="196"/>
      <c r="BG298" s="196"/>
      <c r="BH298" s="196"/>
      <c r="BI298" s="196"/>
      <c r="BJ298" s="196"/>
      <c r="BK298" s="196"/>
      <c r="BL298" s="196"/>
      <c r="BM298" s="196"/>
      <c r="BN298" s="196"/>
      <c r="BO298" s="196"/>
      <c r="BP298" s="196"/>
      <c r="BQ298" s="196"/>
      <c r="BR298" s="196"/>
      <c r="BS298" s="196"/>
      <c r="BT298" s="196"/>
      <c r="BU298" s="196"/>
      <c r="BV298" s="196"/>
      <c r="BW298" s="196"/>
      <c r="BX298" s="196"/>
      <c r="BY298" s="196"/>
      <c r="BZ298" s="196"/>
      <c r="CA298" s="196"/>
      <c r="CB298" s="196"/>
      <c r="CC298" s="196"/>
      <c r="CD298" s="196"/>
      <c r="CE298" s="196"/>
      <c r="CF298" s="196"/>
      <c r="CG298" s="196"/>
      <c r="CH298" s="196"/>
      <c r="CI298" s="196"/>
      <c r="CJ298" s="196"/>
      <c r="CK298" s="196"/>
      <c r="CL298" s="196"/>
      <c r="CM298" s="196"/>
      <c r="CN298" s="196"/>
      <c r="CO298" s="196"/>
      <c r="CP298" s="196"/>
      <c r="CQ298" s="196"/>
      <c r="CR298" s="196"/>
      <c r="CS298" s="196"/>
      <c r="CT298" s="196"/>
      <c r="CU298" s="196"/>
      <c r="CV298" s="196"/>
      <c r="CW298" s="196"/>
      <c r="CX298" s="196"/>
      <c r="CY298" s="196"/>
      <c r="CZ298" s="196"/>
      <c r="DA298" s="196"/>
      <c r="DB298" s="196"/>
      <c r="DC298" s="196"/>
      <c r="DD298" s="196"/>
      <c r="DE298" s="196"/>
      <c r="DF298" s="196"/>
      <c r="DG298" s="196"/>
      <c r="DH298" s="196"/>
      <c r="DI298" s="196"/>
      <c r="DJ298" s="196"/>
      <c r="DK298" s="196"/>
      <c r="DL298" s="196"/>
      <c r="DM298" s="196"/>
      <c r="DN298" s="196"/>
      <c r="DO298" s="196"/>
      <c r="DP298" s="196"/>
      <c r="DQ298" s="196"/>
      <c r="DR298" s="196"/>
      <c r="DS298" s="196"/>
      <c r="DT298" s="196"/>
      <c r="DU298" s="196"/>
      <c r="DV298" s="196"/>
      <c r="DW298" s="196"/>
      <c r="DX298" s="196"/>
      <c r="DY298" s="196"/>
      <c r="DZ298" s="196"/>
      <c r="EA298" s="196"/>
      <c r="EB298" s="196"/>
      <c r="EC298" s="196"/>
      <c r="ED298" s="196"/>
      <c r="EE298" s="196"/>
      <c r="EF298" s="196"/>
      <c r="EG298" s="196"/>
      <c r="EH298" s="196"/>
      <c r="EI298" s="196"/>
      <c r="EJ298" s="196"/>
      <c r="EK298" s="196"/>
      <c r="EL298" s="196"/>
      <c r="EM298" s="196"/>
      <c r="EN298" s="196"/>
      <c r="EO298" s="196"/>
      <c r="EP298" s="196"/>
      <c r="EQ298" s="196"/>
      <c r="ER298" s="196"/>
      <c r="ES298" s="196"/>
      <c r="ET298" s="196"/>
      <c r="EU298" s="196"/>
      <c r="EV298" s="196"/>
      <c r="EW298" s="196"/>
      <c r="EX298" s="196"/>
      <c r="EY298" s="196"/>
      <c r="EZ298" s="196"/>
      <c r="FA298" s="196"/>
      <c r="FB298" s="196"/>
      <c r="FC298" s="196"/>
      <c r="FD298" s="196"/>
      <c r="FE298" s="196"/>
      <c r="FF298" s="196"/>
      <c r="FG298" s="196"/>
      <c r="FH298" s="196"/>
      <c r="FI298" s="196"/>
      <c r="FJ298" s="196"/>
      <c r="FK298" s="196"/>
      <c r="FL298" s="196"/>
      <c r="FM298" s="196"/>
      <c r="FN298" s="196"/>
      <c r="FO298" s="196"/>
      <c r="FP298" s="196"/>
      <c r="FQ298" s="196"/>
      <c r="FR298" s="196"/>
      <c r="FS298" s="196"/>
      <c r="FT298" s="196"/>
      <c r="FU298" s="196"/>
      <c r="FV298" s="196"/>
      <c r="FW298" s="196"/>
      <c r="FX298" s="196"/>
      <c r="FY298" s="196"/>
      <c r="FZ298" s="196"/>
      <c r="GA298" s="196"/>
      <c r="GB298" s="196"/>
      <c r="GC298" s="196"/>
    </row>
    <row r="299" spans="1:185" s="197" customFormat="1" ht="178.5" customHeight="1" x14ac:dyDescent="0.25">
      <c r="A299" s="429" t="s">
        <v>412</v>
      </c>
      <c r="B299" s="434"/>
      <c r="C299" s="397">
        <v>44854</v>
      </c>
      <c r="D299" s="400" t="s">
        <v>33</v>
      </c>
      <c r="E299" s="179" t="s">
        <v>743</v>
      </c>
      <c r="F299" s="179" t="s">
        <v>744</v>
      </c>
      <c r="G299" s="175" t="s">
        <v>107</v>
      </c>
      <c r="H299" s="395" t="s">
        <v>1066</v>
      </c>
      <c r="I299" s="179" t="s">
        <v>108</v>
      </c>
      <c r="J299" s="179"/>
      <c r="K299" s="179" t="s">
        <v>416</v>
      </c>
      <c r="L299" s="175" t="s">
        <v>39</v>
      </c>
      <c r="M299" s="179" t="s">
        <v>746</v>
      </c>
      <c r="N299" s="397">
        <v>44893</v>
      </c>
      <c r="O299" s="397">
        <v>45137</v>
      </c>
      <c r="P299" s="452">
        <f t="shared" ca="1" si="12"/>
        <v>275</v>
      </c>
      <c r="Q299" s="322" t="str">
        <f t="shared" ca="1" si="13"/>
        <v>VENCIDA</v>
      </c>
      <c r="R299" s="179" t="s">
        <v>747</v>
      </c>
      <c r="S299" s="179" t="s">
        <v>42</v>
      </c>
      <c r="T299" s="392">
        <v>1</v>
      </c>
      <c r="U299" s="180"/>
      <c r="V299" s="179"/>
      <c r="W299" s="175" t="s">
        <v>51</v>
      </c>
      <c r="X299" s="281"/>
      <c r="Y299" s="391"/>
      <c r="Z299" s="179"/>
      <c r="AA299" s="175" t="s">
        <v>44</v>
      </c>
      <c r="AB299" s="180"/>
      <c r="AC299" s="177" t="s">
        <v>1505</v>
      </c>
      <c r="AD299" s="453">
        <f t="shared" si="14"/>
        <v>294</v>
      </c>
      <c r="AE299" s="196"/>
      <c r="AF299" s="196"/>
      <c r="AG299" s="196"/>
      <c r="AH299" s="196"/>
      <c r="AI299" s="196"/>
      <c r="AJ299" s="196"/>
      <c r="AK299" s="196"/>
      <c r="AL299" s="196"/>
      <c r="AM299" s="196"/>
      <c r="AN299" s="196"/>
      <c r="AO299" s="196"/>
      <c r="AP299" s="196"/>
      <c r="AQ299" s="196"/>
      <c r="AR299" s="196"/>
      <c r="AS299" s="196"/>
      <c r="AT299" s="196"/>
      <c r="AU299" s="196"/>
      <c r="AV299" s="196"/>
      <c r="AW299" s="196"/>
      <c r="AX299" s="196"/>
      <c r="AY299" s="196"/>
      <c r="AZ299" s="196"/>
      <c r="BA299" s="196"/>
      <c r="BB299" s="196"/>
      <c r="BC299" s="196"/>
      <c r="BD299" s="196"/>
      <c r="BE299" s="196"/>
      <c r="BF299" s="196"/>
      <c r="BG299" s="196"/>
      <c r="BH299" s="196"/>
      <c r="BI299" s="196"/>
      <c r="BJ299" s="196"/>
      <c r="BK299" s="196"/>
      <c r="BL299" s="196"/>
      <c r="BM299" s="196"/>
      <c r="BN299" s="196"/>
      <c r="BO299" s="196"/>
      <c r="BP299" s="196"/>
      <c r="BQ299" s="196"/>
      <c r="BR299" s="196"/>
      <c r="BS299" s="196"/>
      <c r="BT299" s="196"/>
      <c r="BU299" s="196"/>
      <c r="BV299" s="196"/>
      <c r="BW299" s="196"/>
      <c r="BX299" s="196"/>
      <c r="BY299" s="196"/>
      <c r="BZ299" s="196"/>
      <c r="CA299" s="196"/>
      <c r="CB299" s="196"/>
      <c r="CC299" s="196"/>
      <c r="CD299" s="196"/>
      <c r="CE299" s="196"/>
      <c r="CF299" s="196"/>
      <c r="CG299" s="196"/>
      <c r="CH299" s="196"/>
      <c r="CI299" s="196"/>
      <c r="CJ299" s="196"/>
      <c r="CK299" s="196"/>
      <c r="CL299" s="196"/>
      <c r="CM299" s="196"/>
      <c r="CN299" s="196"/>
      <c r="CO299" s="196"/>
      <c r="CP299" s="196"/>
      <c r="CQ299" s="196"/>
      <c r="CR299" s="196"/>
      <c r="CS299" s="196"/>
      <c r="CT299" s="196"/>
      <c r="CU299" s="196"/>
      <c r="CV299" s="196"/>
      <c r="CW299" s="196"/>
      <c r="CX299" s="196"/>
      <c r="CY299" s="196"/>
      <c r="CZ299" s="196"/>
      <c r="DA299" s="196"/>
      <c r="DB299" s="196"/>
      <c r="DC299" s="196"/>
      <c r="DD299" s="196"/>
      <c r="DE299" s="196"/>
      <c r="DF299" s="196"/>
      <c r="DG299" s="196"/>
      <c r="DH299" s="196"/>
      <c r="DI299" s="196"/>
      <c r="DJ299" s="196"/>
      <c r="DK299" s="196"/>
      <c r="DL299" s="196"/>
      <c r="DM299" s="196"/>
      <c r="DN299" s="196"/>
      <c r="DO299" s="196"/>
      <c r="DP299" s="196"/>
      <c r="DQ299" s="196"/>
      <c r="DR299" s="196"/>
      <c r="DS299" s="196"/>
      <c r="DT299" s="196"/>
      <c r="DU299" s="196"/>
      <c r="DV299" s="196"/>
      <c r="DW299" s="196"/>
      <c r="DX299" s="196"/>
      <c r="DY299" s="196"/>
      <c r="DZ299" s="196"/>
      <c r="EA299" s="196"/>
      <c r="EB299" s="196"/>
      <c r="EC299" s="196"/>
      <c r="ED299" s="196"/>
      <c r="EE299" s="196"/>
      <c r="EF299" s="196"/>
      <c r="EG299" s="196"/>
      <c r="EH299" s="196"/>
      <c r="EI299" s="196"/>
      <c r="EJ299" s="196"/>
      <c r="EK299" s="196"/>
      <c r="EL299" s="196"/>
      <c r="EM299" s="196"/>
      <c r="EN299" s="196"/>
      <c r="EO299" s="196"/>
      <c r="EP299" s="196"/>
      <c r="EQ299" s="196"/>
      <c r="ER299" s="196"/>
      <c r="ES299" s="196"/>
      <c r="ET299" s="196"/>
      <c r="EU299" s="196"/>
      <c r="EV299" s="196"/>
      <c r="EW299" s="196"/>
      <c r="EX299" s="196"/>
      <c r="EY299" s="196"/>
      <c r="EZ299" s="196"/>
      <c r="FA299" s="196"/>
      <c r="FB299" s="196"/>
      <c r="FC299" s="196"/>
      <c r="FD299" s="196"/>
      <c r="FE299" s="196"/>
      <c r="FF299" s="196"/>
      <c r="FG299" s="196"/>
      <c r="FH299" s="196"/>
      <c r="FI299" s="196"/>
      <c r="FJ299" s="196"/>
      <c r="FK299" s="196"/>
      <c r="FL299" s="196"/>
      <c r="FM299" s="196"/>
      <c r="FN299" s="196"/>
      <c r="FO299" s="196"/>
      <c r="FP299" s="196"/>
      <c r="FQ299" s="196"/>
      <c r="FR299" s="196"/>
      <c r="FS299" s="196"/>
      <c r="FT299" s="196"/>
      <c r="FU299" s="196"/>
      <c r="FV299" s="196"/>
      <c r="FW299" s="196"/>
      <c r="FX299" s="196"/>
      <c r="FY299" s="196"/>
      <c r="FZ299" s="196"/>
      <c r="GA299" s="196"/>
      <c r="GB299" s="196"/>
      <c r="GC299" s="196"/>
    </row>
    <row r="300" spans="1:185" s="197" customFormat="1" ht="178.5" customHeight="1" x14ac:dyDescent="0.25">
      <c r="A300" s="429" t="s">
        <v>412</v>
      </c>
      <c r="B300" s="434">
        <v>1028</v>
      </c>
      <c r="C300" s="397">
        <v>44854</v>
      </c>
      <c r="D300" s="400" t="s">
        <v>33</v>
      </c>
      <c r="E300" s="179" t="s">
        <v>748</v>
      </c>
      <c r="F300" s="179" t="s">
        <v>749</v>
      </c>
      <c r="G300" s="175" t="s">
        <v>107</v>
      </c>
      <c r="H300" s="395" t="s">
        <v>1066</v>
      </c>
      <c r="I300" s="179" t="s">
        <v>108</v>
      </c>
      <c r="J300" s="179"/>
      <c r="K300" s="179" t="s">
        <v>416</v>
      </c>
      <c r="L300" s="179" t="s">
        <v>48</v>
      </c>
      <c r="M300" s="179" t="s">
        <v>750</v>
      </c>
      <c r="N300" s="397">
        <v>44893</v>
      </c>
      <c r="O300" s="397">
        <v>45137</v>
      </c>
      <c r="P300" s="452">
        <f t="shared" ca="1" si="12"/>
        <v>275</v>
      </c>
      <c r="Q300" s="322" t="str">
        <f t="shared" ca="1" si="13"/>
        <v>VENCIDA</v>
      </c>
      <c r="R300" s="179" t="s">
        <v>751</v>
      </c>
      <c r="S300" s="179" t="s">
        <v>42</v>
      </c>
      <c r="T300" s="392">
        <v>1</v>
      </c>
      <c r="U300" s="180"/>
      <c r="V300" s="179"/>
      <c r="W300" s="175" t="s">
        <v>51</v>
      </c>
      <c r="X300" s="281"/>
      <c r="Y300" s="391"/>
      <c r="Z300" s="179"/>
      <c r="AA300" s="175" t="s">
        <v>44</v>
      </c>
      <c r="AB300" s="180"/>
      <c r="AC300" s="177" t="s">
        <v>1505</v>
      </c>
      <c r="AD300" s="453">
        <f t="shared" si="14"/>
        <v>295</v>
      </c>
      <c r="AE300" s="196"/>
      <c r="AF300" s="196"/>
      <c r="AG300" s="196"/>
      <c r="AH300" s="196"/>
      <c r="AI300" s="196"/>
      <c r="AJ300" s="196"/>
      <c r="AK300" s="196"/>
      <c r="AL300" s="196"/>
      <c r="AM300" s="196"/>
      <c r="AN300" s="196"/>
      <c r="AO300" s="196"/>
      <c r="AP300" s="196"/>
      <c r="AQ300" s="196"/>
      <c r="AR300" s="196"/>
      <c r="AS300" s="196"/>
      <c r="AT300" s="196"/>
      <c r="AU300" s="196"/>
      <c r="AV300" s="196"/>
      <c r="AW300" s="196"/>
      <c r="AX300" s="196"/>
      <c r="AY300" s="196"/>
      <c r="AZ300" s="196"/>
      <c r="BA300" s="196"/>
      <c r="BB300" s="196"/>
      <c r="BC300" s="196"/>
      <c r="BD300" s="196"/>
      <c r="BE300" s="196"/>
      <c r="BF300" s="196"/>
      <c r="BG300" s="196"/>
      <c r="BH300" s="196"/>
      <c r="BI300" s="196"/>
      <c r="BJ300" s="196"/>
      <c r="BK300" s="196"/>
      <c r="BL300" s="196"/>
      <c r="BM300" s="196"/>
      <c r="BN300" s="196"/>
      <c r="BO300" s="196"/>
      <c r="BP300" s="196"/>
      <c r="BQ300" s="196"/>
      <c r="BR300" s="196"/>
      <c r="BS300" s="196"/>
      <c r="BT300" s="196"/>
      <c r="BU300" s="196"/>
      <c r="BV300" s="196"/>
      <c r="BW300" s="196"/>
      <c r="BX300" s="196"/>
      <c r="BY300" s="196"/>
      <c r="BZ300" s="196"/>
      <c r="CA300" s="196"/>
      <c r="CB300" s="196"/>
      <c r="CC300" s="196"/>
      <c r="CD300" s="196"/>
      <c r="CE300" s="196"/>
      <c r="CF300" s="196"/>
      <c r="CG300" s="196"/>
      <c r="CH300" s="196"/>
      <c r="CI300" s="196"/>
      <c r="CJ300" s="196"/>
      <c r="CK300" s="196"/>
      <c r="CL300" s="196"/>
      <c r="CM300" s="196"/>
      <c r="CN300" s="196"/>
      <c r="CO300" s="196"/>
      <c r="CP300" s="196"/>
      <c r="CQ300" s="196"/>
      <c r="CR300" s="196"/>
      <c r="CS300" s="196"/>
      <c r="CT300" s="196"/>
      <c r="CU300" s="196"/>
      <c r="CV300" s="196"/>
      <c r="CW300" s="196"/>
      <c r="CX300" s="196"/>
      <c r="CY300" s="196"/>
      <c r="CZ300" s="196"/>
      <c r="DA300" s="196"/>
      <c r="DB300" s="196"/>
      <c r="DC300" s="196"/>
      <c r="DD300" s="196"/>
      <c r="DE300" s="196"/>
      <c r="DF300" s="196"/>
      <c r="DG300" s="196"/>
      <c r="DH300" s="196"/>
      <c r="DI300" s="196"/>
      <c r="DJ300" s="196"/>
      <c r="DK300" s="196"/>
      <c r="DL300" s="196"/>
      <c r="DM300" s="196"/>
      <c r="DN300" s="196"/>
      <c r="DO300" s="196"/>
      <c r="DP300" s="196"/>
      <c r="DQ300" s="196"/>
      <c r="DR300" s="196"/>
      <c r="DS300" s="196"/>
      <c r="DT300" s="196"/>
      <c r="DU300" s="196"/>
      <c r="DV300" s="196"/>
      <c r="DW300" s="196"/>
      <c r="DX300" s="196"/>
      <c r="DY300" s="196"/>
      <c r="DZ300" s="196"/>
      <c r="EA300" s="196"/>
      <c r="EB300" s="196"/>
      <c r="EC300" s="196"/>
      <c r="ED300" s="196"/>
      <c r="EE300" s="196"/>
      <c r="EF300" s="196"/>
      <c r="EG300" s="196"/>
      <c r="EH300" s="196"/>
      <c r="EI300" s="196"/>
      <c r="EJ300" s="196"/>
      <c r="EK300" s="196"/>
      <c r="EL300" s="196"/>
      <c r="EM300" s="196"/>
      <c r="EN300" s="196"/>
      <c r="EO300" s="196"/>
      <c r="EP300" s="196"/>
      <c r="EQ300" s="196"/>
      <c r="ER300" s="196"/>
      <c r="ES300" s="196"/>
      <c r="ET300" s="196"/>
      <c r="EU300" s="196"/>
      <c r="EV300" s="196"/>
      <c r="EW300" s="196"/>
      <c r="EX300" s="196"/>
      <c r="EY300" s="196"/>
      <c r="EZ300" s="196"/>
      <c r="FA300" s="196"/>
      <c r="FB300" s="196"/>
      <c r="FC300" s="196"/>
      <c r="FD300" s="196"/>
      <c r="FE300" s="196"/>
      <c r="FF300" s="196"/>
      <c r="FG300" s="196"/>
      <c r="FH300" s="196"/>
      <c r="FI300" s="196"/>
      <c r="FJ300" s="196"/>
      <c r="FK300" s="196"/>
      <c r="FL300" s="196"/>
      <c r="FM300" s="196"/>
      <c r="FN300" s="196"/>
      <c r="FO300" s="196"/>
      <c r="FP300" s="196"/>
      <c r="FQ300" s="196"/>
      <c r="FR300" s="196"/>
      <c r="FS300" s="196"/>
      <c r="FT300" s="196"/>
      <c r="FU300" s="196"/>
      <c r="FV300" s="196"/>
      <c r="FW300" s="196"/>
      <c r="FX300" s="196"/>
      <c r="FY300" s="196"/>
      <c r="FZ300" s="196"/>
      <c r="GA300" s="196"/>
      <c r="GB300" s="196"/>
      <c r="GC300" s="196"/>
    </row>
    <row r="301" spans="1:185" s="197" customFormat="1" ht="178.5" customHeight="1" x14ac:dyDescent="0.25">
      <c r="A301" s="429" t="s">
        <v>412</v>
      </c>
      <c r="B301" s="434"/>
      <c r="C301" s="397">
        <v>44854</v>
      </c>
      <c r="D301" s="400" t="s">
        <v>33</v>
      </c>
      <c r="E301" s="179" t="s">
        <v>748</v>
      </c>
      <c r="F301" s="179" t="s">
        <v>749</v>
      </c>
      <c r="G301" s="175" t="s">
        <v>107</v>
      </c>
      <c r="H301" s="395" t="s">
        <v>1066</v>
      </c>
      <c r="I301" s="179" t="s">
        <v>108</v>
      </c>
      <c r="J301" s="179"/>
      <c r="K301" s="179" t="s">
        <v>416</v>
      </c>
      <c r="L301" s="175" t="s">
        <v>39</v>
      </c>
      <c r="M301" s="179" t="s">
        <v>752</v>
      </c>
      <c r="N301" s="397">
        <v>44893</v>
      </c>
      <c r="O301" s="397">
        <v>45137</v>
      </c>
      <c r="P301" s="452">
        <f t="shared" ca="1" si="12"/>
        <v>275</v>
      </c>
      <c r="Q301" s="322" t="str">
        <f t="shared" ca="1" si="13"/>
        <v>VENCIDA</v>
      </c>
      <c r="R301" s="179" t="s">
        <v>257</v>
      </c>
      <c r="S301" s="179" t="s">
        <v>42</v>
      </c>
      <c r="T301" s="392">
        <v>1</v>
      </c>
      <c r="U301" s="180"/>
      <c r="V301" s="179"/>
      <c r="W301" s="175" t="s">
        <v>51</v>
      </c>
      <c r="X301" s="281"/>
      <c r="Y301" s="391"/>
      <c r="Z301" s="179"/>
      <c r="AA301" s="175" t="s">
        <v>44</v>
      </c>
      <c r="AB301" s="180"/>
      <c r="AC301" s="177" t="s">
        <v>1505</v>
      </c>
      <c r="AD301" s="453">
        <f t="shared" si="14"/>
        <v>296</v>
      </c>
      <c r="AE301" s="196"/>
      <c r="AF301" s="196"/>
      <c r="AG301" s="196"/>
      <c r="AH301" s="196"/>
      <c r="AI301" s="196"/>
      <c r="AJ301" s="196"/>
      <c r="AK301" s="196"/>
      <c r="AL301" s="196"/>
      <c r="AM301" s="196"/>
      <c r="AN301" s="196"/>
      <c r="AO301" s="196"/>
      <c r="AP301" s="196"/>
      <c r="AQ301" s="196"/>
      <c r="AR301" s="196"/>
      <c r="AS301" s="196"/>
      <c r="AT301" s="196"/>
      <c r="AU301" s="196"/>
      <c r="AV301" s="196"/>
      <c r="AW301" s="196"/>
      <c r="AX301" s="196"/>
      <c r="AY301" s="196"/>
      <c r="AZ301" s="196"/>
      <c r="BA301" s="196"/>
      <c r="BB301" s="196"/>
      <c r="BC301" s="196"/>
      <c r="BD301" s="196"/>
      <c r="BE301" s="196"/>
      <c r="BF301" s="196"/>
      <c r="BG301" s="196"/>
      <c r="BH301" s="196"/>
      <c r="BI301" s="196"/>
      <c r="BJ301" s="196"/>
      <c r="BK301" s="196"/>
      <c r="BL301" s="196"/>
      <c r="BM301" s="196"/>
      <c r="BN301" s="196"/>
      <c r="BO301" s="196"/>
      <c r="BP301" s="196"/>
      <c r="BQ301" s="196"/>
      <c r="BR301" s="196"/>
      <c r="BS301" s="196"/>
      <c r="BT301" s="196"/>
      <c r="BU301" s="196"/>
      <c r="BV301" s="196"/>
      <c r="BW301" s="196"/>
      <c r="BX301" s="196"/>
      <c r="BY301" s="196"/>
      <c r="BZ301" s="196"/>
      <c r="CA301" s="196"/>
      <c r="CB301" s="196"/>
      <c r="CC301" s="196"/>
      <c r="CD301" s="196"/>
      <c r="CE301" s="196"/>
      <c r="CF301" s="196"/>
      <c r="CG301" s="196"/>
      <c r="CH301" s="196"/>
      <c r="CI301" s="196"/>
      <c r="CJ301" s="196"/>
      <c r="CK301" s="196"/>
      <c r="CL301" s="196"/>
      <c r="CM301" s="196"/>
      <c r="CN301" s="196"/>
      <c r="CO301" s="196"/>
      <c r="CP301" s="196"/>
      <c r="CQ301" s="196"/>
      <c r="CR301" s="196"/>
      <c r="CS301" s="196"/>
      <c r="CT301" s="196"/>
      <c r="CU301" s="196"/>
      <c r="CV301" s="196"/>
      <c r="CW301" s="196"/>
      <c r="CX301" s="196"/>
      <c r="CY301" s="196"/>
      <c r="CZ301" s="196"/>
      <c r="DA301" s="196"/>
      <c r="DB301" s="196"/>
      <c r="DC301" s="196"/>
      <c r="DD301" s="196"/>
      <c r="DE301" s="196"/>
      <c r="DF301" s="196"/>
      <c r="DG301" s="196"/>
      <c r="DH301" s="196"/>
      <c r="DI301" s="196"/>
      <c r="DJ301" s="196"/>
      <c r="DK301" s="196"/>
      <c r="DL301" s="196"/>
      <c r="DM301" s="196"/>
      <c r="DN301" s="196"/>
      <c r="DO301" s="196"/>
      <c r="DP301" s="196"/>
      <c r="DQ301" s="196"/>
      <c r="DR301" s="196"/>
      <c r="DS301" s="196"/>
      <c r="DT301" s="196"/>
      <c r="DU301" s="196"/>
      <c r="DV301" s="196"/>
      <c r="DW301" s="196"/>
      <c r="DX301" s="196"/>
      <c r="DY301" s="196"/>
      <c r="DZ301" s="196"/>
      <c r="EA301" s="196"/>
      <c r="EB301" s="196"/>
      <c r="EC301" s="196"/>
      <c r="ED301" s="196"/>
      <c r="EE301" s="196"/>
      <c r="EF301" s="196"/>
      <c r="EG301" s="196"/>
      <c r="EH301" s="196"/>
      <c r="EI301" s="196"/>
      <c r="EJ301" s="196"/>
      <c r="EK301" s="196"/>
      <c r="EL301" s="196"/>
      <c r="EM301" s="196"/>
      <c r="EN301" s="196"/>
      <c r="EO301" s="196"/>
      <c r="EP301" s="196"/>
      <c r="EQ301" s="196"/>
      <c r="ER301" s="196"/>
      <c r="ES301" s="196"/>
      <c r="ET301" s="196"/>
      <c r="EU301" s="196"/>
      <c r="EV301" s="196"/>
      <c r="EW301" s="196"/>
      <c r="EX301" s="196"/>
      <c r="EY301" s="196"/>
      <c r="EZ301" s="196"/>
      <c r="FA301" s="196"/>
      <c r="FB301" s="196"/>
      <c r="FC301" s="196"/>
      <c r="FD301" s="196"/>
      <c r="FE301" s="196"/>
      <c r="FF301" s="196"/>
      <c r="FG301" s="196"/>
      <c r="FH301" s="196"/>
      <c r="FI301" s="196"/>
      <c r="FJ301" s="196"/>
      <c r="FK301" s="196"/>
      <c r="FL301" s="196"/>
      <c r="FM301" s="196"/>
      <c r="FN301" s="196"/>
      <c r="FO301" s="196"/>
      <c r="FP301" s="196"/>
      <c r="FQ301" s="196"/>
      <c r="FR301" s="196"/>
      <c r="FS301" s="196"/>
      <c r="FT301" s="196"/>
      <c r="FU301" s="196"/>
      <c r="FV301" s="196"/>
      <c r="FW301" s="196"/>
      <c r="FX301" s="196"/>
      <c r="FY301" s="196"/>
      <c r="FZ301" s="196"/>
      <c r="GA301" s="196"/>
      <c r="GB301" s="196"/>
      <c r="GC301" s="196"/>
    </row>
    <row r="302" spans="1:185" s="197" customFormat="1" ht="178.5" customHeight="1" x14ac:dyDescent="0.25">
      <c r="A302" s="429" t="s">
        <v>412</v>
      </c>
      <c r="B302" s="434">
        <v>1029</v>
      </c>
      <c r="C302" s="397">
        <v>44854</v>
      </c>
      <c r="D302" s="400" t="s">
        <v>33</v>
      </c>
      <c r="E302" s="179" t="s">
        <v>753</v>
      </c>
      <c r="F302" s="179" t="s">
        <v>754</v>
      </c>
      <c r="G302" s="175" t="s">
        <v>107</v>
      </c>
      <c r="H302" s="395" t="s">
        <v>1066</v>
      </c>
      <c r="I302" s="179" t="s">
        <v>108</v>
      </c>
      <c r="J302" s="179"/>
      <c r="K302" s="179" t="s">
        <v>416</v>
      </c>
      <c r="L302" s="179" t="s">
        <v>48</v>
      </c>
      <c r="M302" s="179" t="s">
        <v>755</v>
      </c>
      <c r="N302" s="397">
        <v>44893</v>
      </c>
      <c r="O302" s="397">
        <v>45137</v>
      </c>
      <c r="P302" s="452">
        <f t="shared" ca="1" si="12"/>
        <v>275</v>
      </c>
      <c r="Q302" s="322" t="str">
        <f t="shared" ca="1" si="13"/>
        <v>VENCIDA</v>
      </c>
      <c r="R302" s="179" t="s">
        <v>257</v>
      </c>
      <c r="S302" s="179" t="s">
        <v>42</v>
      </c>
      <c r="T302" s="392">
        <v>1</v>
      </c>
      <c r="U302" s="180"/>
      <c r="V302" s="179"/>
      <c r="W302" s="175" t="s">
        <v>51</v>
      </c>
      <c r="X302" s="281"/>
      <c r="Y302" s="391"/>
      <c r="Z302" s="179"/>
      <c r="AA302" s="175" t="s">
        <v>44</v>
      </c>
      <c r="AB302" s="180"/>
      <c r="AC302" s="177" t="s">
        <v>1505</v>
      </c>
      <c r="AD302" s="453">
        <f t="shared" si="14"/>
        <v>297</v>
      </c>
      <c r="AE302" s="196"/>
      <c r="AF302" s="196"/>
      <c r="AG302" s="196"/>
      <c r="AH302" s="196"/>
      <c r="AI302" s="196"/>
      <c r="AJ302" s="196"/>
      <c r="AK302" s="196"/>
      <c r="AL302" s="196"/>
      <c r="AM302" s="196"/>
      <c r="AN302" s="196"/>
      <c r="AO302" s="196"/>
      <c r="AP302" s="196"/>
      <c r="AQ302" s="196"/>
      <c r="AR302" s="196"/>
      <c r="AS302" s="196"/>
      <c r="AT302" s="196"/>
      <c r="AU302" s="196"/>
      <c r="AV302" s="196"/>
      <c r="AW302" s="196"/>
      <c r="AX302" s="196"/>
      <c r="AY302" s="196"/>
      <c r="AZ302" s="196"/>
      <c r="BA302" s="196"/>
      <c r="BB302" s="196"/>
      <c r="BC302" s="196"/>
      <c r="BD302" s="196"/>
      <c r="BE302" s="196"/>
      <c r="BF302" s="196"/>
      <c r="BG302" s="196"/>
      <c r="BH302" s="196"/>
      <c r="BI302" s="196"/>
      <c r="BJ302" s="196"/>
      <c r="BK302" s="196"/>
      <c r="BL302" s="196"/>
      <c r="BM302" s="196"/>
      <c r="BN302" s="196"/>
      <c r="BO302" s="196"/>
      <c r="BP302" s="196"/>
      <c r="BQ302" s="196"/>
      <c r="BR302" s="196"/>
      <c r="BS302" s="196"/>
      <c r="BT302" s="196"/>
      <c r="BU302" s="196"/>
      <c r="BV302" s="196"/>
      <c r="BW302" s="196"/>
      <c r="BX302" s="196"/>
      <c r="BY302" s="196"/>
      <c r="BZ302" s="196"/>
      <c r="CA302" s="196"/>
      <c r="CB302" s="196"/>
      <c r="CC302" s="196"/>
      <c r="CD302" s="196"/>
      <c r="CE302" s="196"/>
      <c r="CF302" s="196"/>
      <c r="CG302" s="196"/>
      <c r="CH302" s="196"/>
      <c r="CI302" s="196"/>
      <c r="CJ302" s="196"/>
      <c r="CK302" s="196"/>
      <c r="CL302" s="196"/>
      <c r="CM302" s="196"/>
      <c r="CN302" s="196"/>
      <c r="CO302" s="196"/>
      <c r="CP302" s="196"/>
      <c r="CQ302" s="196"/>
      <c r="CR302" s="196"/>
      <c r="CS302" s="196"/>
      <c r="CT302" s="196"/>
      <c r="CU302" s="196"/>
      <c r="CV302" s="196"/>
      <c r="CW302" s="196"/>
      <c r="CX302" s="196"/>
      <c r="CY302" s="196"/>
      <c r="CZ302" s="196"/>
      <c r="DA302" s="196"/>
      <c r="DB302" s="196"/>
      <c r="DC302" s="196"/>
      <c r="DD302" s="196"/>
      <c r="DE302" s="196"/>
      <c r="DF302" s="196"/>
      <c r="DG302" s="196"/>
      <c r="DH302" s="196"/>
      <c r="DI302" s="196"/>
      <c r="DJ302" s="196"/>
      <c r="DK302" s="196"/>
      <c r="DL302" s="196"/>
      <c r="DM302" s="196"/>
      <c r="DN302" s="196"/>
      <c r="DO302" s="196"/>
      <c r="DP302" s="196"/>
      <c r="DQ302" s="196"/>
      <c r="DR302" s="196"/>
      <c r="DS302" s="196"/>
      <c r="DT302" s="196"/>
      <c r="DU302" s="196"/>
      <c r="DV302" s="196"/>
      <c r="DW302" s="196"/>
      <c r="DX302" s="196"/>
      <c r="DY302" s="196"/>
      <c r="DZ302" s="196"/>
      <c r="EA302" s="196"/>
      <c r="EB302" s="196"/>
      <c r="EC302" s="196"/>
      <c r="ED302" s="196"/>
      <c r="EE302" s="196"/>
      <c r="EF302" s="196"/>
      <c r="EG302" s="196"/>
      <c r="EH302" s="196"/>
      <c r="EI302" s="196"/>
      <c r="EJ302" s="196"/>
      <c r="EK302" s="196"/>
      <c r="EL302" s="196"/>
      <c r="EM302" s="196"/>
      <c r="EN302" s="196"/>
      <c r="EO302" s="196"/>
      <c r="EP302" s="196"/>
      <c r="EQ302" s="196"/>
      <c r="ER302" s="196"/>
      <c r="ES302" s="196"/>
      <c r="ET302" s="196"/>
      <c r="EU302" s="196"/>
      <c r="EV302" s="196"/>
      <c r="EW302" s="196"/>
      <c r="EX302" s="196"/>
      <c r="EY302" s="196"/>
      <c r="EZ302" s="196"/>
      <c r="FA302" s="196"/>
      <c r="FB302" s="196"/>
      <c r="FC302" s="196"/>
      <c r="FD302" s="196"/>
      <c r="FE302" s="196"/>
      <c r="FF302" s="196"/>
      <c r="FG302" s="196"/>
      <c r="FH302" s="196"/>
      <c r="FI302" s="196"/>
      <c r="FJ302" s="196"/>
      <c r="FK302" s="196"/>
      <c r="FL302" s="196"/>
      <c r="FM302" s="196"/>
      <c r="FN302" s="196"/>
      <c r="FO302" s="196"/>
      <c r="FP302" s="196"/>
      <c r="FQ302" s="196"/>
      <c r="FR302" s="196"/>
      <c r="FS302" s="196"/>
      <c r="FT302" s="196"/>
      <c r="FU302" s="196"/>
      <c r="FV302" s="196"/>
      <c r="FW302" s="196"/>
      <c r="FX302" s="196"/>
      <c r="FY302" s="196"/>
      <c r="FZ302" s="196"/>
      <c r="GA302" s="196"/>
      <c r="GB302" s="196"/>
      <c r="GC302" s="196"/>
    </row>
    <row r="303" spans="1:185" s="197" customFormat="1" ht="178.5" customHeight="1" x14ac:dyDescent="0.25">
      <c r="A303" s="429" t="s">
        <v>412</v>
      </c>
      <c r="B303" s="434"/>
      <c r="C303" s="397">
        <v>44854</v>
      </c>
      <c r="D303" s="400" t="s">
        <v>33</v>
      </c>
      <c r="E303" s="179" t="s">
        <v>753</v>
      </c>
      <c r="F303" s="179" t="s">
        <v>754</v>
      </c>
      <c r="G303" s="175" t="s">
        <v>107</v>
      </c>
      <c r="H303" s="395" t="s">
        <v>1066</v>
      </c>
      <c r="I303" s="179" t="s">
        <v>108</v>
      </c>
      <c r="J303" s="179"/>
      <c r="K303" s="179" t="s">
        <v>416</v>
      </c>
      <c r="L303" s="175" t="s">
        <v>39</v>
      </c>
      <c r="M303" s="179" t="s">
        <v>756</v>
      </c>
      <c r="N303" s="397">
        <v>44893</v>
      </c>
      <c r="O303" s="397">
        <v>45137</v>
      </c>
      <c r="P303" s="452">
        <f t="shared" ca="1" si="12"/>
        <v>275</v>
      </c>
      <c r="Q303" s="322" t="str">
        <f t="shared" ca="1" si="13"/>
        <v>VENCIDA</v>
      </c>
      <c r="R303" s="179" t="s">
        <v>674</v>
      </c>
      <c r="S303" s="179" t="s">
        <v>42</v>
      </c>
      <c r="T303" s="392">
        <v>2</v>
      </c>
      <c r="U303" s="180"/>
      <c r="V303" s="179"/>
      <c r="W303" s="175" t="s">
        <v>51</v>
      </c>
      <c r="X303" s="281"/>
      <c r="Y303" s="391"/>
      <c r="Z303" s="179"/>
      <c r="AA303" s="175" t="s">
        <v>44</v>
      </c>
      <c r="AB303" s="180"/>
      <c r="AC303" s="177" t="s">
        <v>1505</v>
      </c>
      <c r="AD303" s="453">
        <f t="shared" si="14"/>
        <v>298</v>
      </c>
      <c r="AE303" s="196"/>
      <c r="AF303" s="196"/>
      <c r="AG303" s="196"/>
      <c r="AH303" s="196"/>
      <c r="AI303" s="196"/>
      <c r="AJ303" s="196"/>
      <c r="AK303" s="196"/>
      <c r="AL303" s="196"/>
      <c r="AM303" s="196"/>
      <c r="AN303" s="196"/>
      <c r="AO303" s="196"/>
      <c r="AP303" s="196"/>
      <c r="AQ303" s="196"/>
      <c r="AR303" s="196"/>
      <c r="AS303" s="196"/>
      <c r="AT303" s="196"/>
      <c r="AU303" s="196"/>
      <c r="AV303" s="196"/>
      <c r="AW303" s="196"/>
      <c r="AX303" s="196"/>
      <c r="AY303" s="196"/>
      <c r="AZ303" s="196"/>
      <c r="BA303" s="196"/>
      <c r="BB303" s="196"/>
      <c r="BC303" s="196"/>
      <c r="BD303" s="196"/>
      <c r="BE303" s="196"/>
      <c r="BF303" s="196"/>
      <c r="BG303" s="196"/>
      <c r="BH303" s="196"/>
      <c r="BI303" s="196"/>
      <c r="BJ303" s="196"/>
      <c r="BK303" s="196"/>
      <c r="BL303" s="196"/>
      <c r="BM303" s="196"/>
      <c r="BN303" s="196"/>
      <c r="BO303" s="196"/>
      <c r="BP303" s="196"/>
      <c r="BQ303" s="196"/>
      <c r="BR303" s="196"/>
      <c r="BS303" s="196"/>
      <c r="BT303" s="196"/>
      <c r="BU303" s="196"/>
      <c r="BV303" s="196"/>
      <c r="BW303" s="196"/>
      <c r="BX303" s="196"/>
      <c r="BY303" s="196"/>
      <c r="BZ303" s="196"/>
      <c r="CA303" s="196"/>
      <c r="CB303" s="196"/>
      <c r="CC303" s="196"/>
      <c r="CD303" s="196"/>
      <c r="CE303" s="196"/>
      <c r="CF303" s="196"/>
      <c r="CG303" s="196"/>
      <c r="CH303" s="196"/>
      <c r="CI303" s="196"/>
      <c r="CJ303" s="196"/>
      <c r="CK303" s="196"/>
      <c r="CL303" s="196"/>
      <c r="CM303" s="196"/>
      <c r="CN303" s="196"/>
      <c r="CO303" s="196"/>
      <c r="CP303" s="196"/>
      <c r="CQ303" s="196"/>
      <c r="CR303" s="196"/>
      <c r="CS303" s="196"/>
      <c r="CT303" s="196"/>
      <c r="CU303" s="196"/>
      <c r="CV303" s="196"/>
      <c r="CW303" s="196"/>
      <c r="CX303" s="196"/>
      <c r="CY303" s="196"/>
      <c r="CZ303" s="196"/>
      <c r="DA303" s="196"/>
      <c r="DB303" s="196"/>
      <c r="DC303" s="196"/>
      <c r="DD303" s="196"/>
      <c r="DE303" s="196"/>
      <c r="DF303" s="196"/>
      <c r="DG303" s="196"/>
      <c r="DH303" s="196"/>
      <c r="DI303" s="196"/>
      <c r="DJ303" s="196"/>
      <c r="DK303" s="196"/>
      <c r="DL303" s="196"/>
      <c r="DM303" s="196"/>
      <c r="DN303" s="196"/>
      <c r="DO303" s="196"/>
      <c r="DP303" s="196"/>
      <c r="DQ303" s="196"/>
      <c r="DR303" s="196"/>
      <c r="DS303" s="196"/>
      <c r="DT303" s="196"/>
      <c r="DU303" s="196"/>
      <c r="DV303" s="196"/>
      <c r="DW303" s="196"/>
      <c r="DX303" s="196"/>
      <c r="DY303" s="196"/>
      <c r="DZ303" s="196"/>
      <c r="EA303" s="196"/>
      <c r="EB303" s="196"/>
      <c r="EC303" s="196"/>
      <c r="ED303" s="196"/>
      <c r="EE303" s="196"/>
      <c r="EF303" s="196"/>
      <c r="EG303" s="196"/>
      <c r="EH303" s="196"/>
      <c r="EI303" s="196"/>
      <c r="EJ303" s="196"/>
      <c r="EK303" s="196"/>
      <c r="EL303" s="196"/>
      <c r="EM303" s="196"/>
      <c r="EN303" s="196"/>
      <c r="EO303" s="196"/>
      <c r="EP303" s="196"/>
      <c r="EQ303" s="196"/>
      <c r="ER303" s="196"/>
      <c r="ES303" s="196"/>
      <c r="ET303" s="196"/>
      <c r="EU303" s="196"/>
      <c r="EV303" s="196"/>
      <c r="EW303" s="196"/>
      <c r="EX303" s="196"/>
      <c r="EY303" s="196"/>
      <c r="EZ303" s="196"/>
      <c r="FA303" s="196"/>
      <c r="FB303" s="196"/>
      <c r="FC303" s="196"/>
      <c r="FD303" s="196"/>
      <c r="FE303" s="196"/>
      <c r="FF303" s="196"/>
      <c r="FG303" s="196"/>
      <c r="FH303" s="196"/>
      <c r="FI303" s="196"/>
      <c r="FJ303" s="196"/>
      <c r="FK303" s="196"/>
      <c r="FL303" s="196"/>
      <c r="FM303" s="196"/>
      <c r="FN303" s="196"/>
      <c r="FO303" s="196"/>
      <c r="FP303" s="196"/>
      <c r="FQ303" s="196"/>
      <c r="FR303" s="196"/>
      <c r="FS303" s="196"/>
      <c r="FT303" s="196"/>
      <c r="FU303" s="196"/>
      <c r="FV303" s="196"/>
      <c r="FW303" s="196"/>
      <c r="FX303" s="196"/>
      <c r="FY303" s="196"/>
      <c r="FZ303" s="196"/>
      <c r="GA303" s="196"/>
      <c r="GB303" s="196"/>
      <c r="GC303" s="196"/>
    </row>
    <row r="304" spans="1:185" s="197" customFormat="1" ht="178.5" customHeight="1" x14ac:dyDescent="0.25">
      <c r="A304" s="429" t="s">
        <v>412</v>
      </c>
      <c r="B304" s="434">
        <v>1030</v>
      </c>
      <c r="C304" s="397">
        <v>44854</v>
      </c>
      <c r="D304" s="400" t="s">
        <v>106</v>
      </c>
      <c r="E304" s="179" t="s">
        <v>757</v>
      </c>
      <c r="F304" s="179">
        <v>0</v>
      </c>
      <c r="G304" s="175" t="s">
        <v>107</v>
      </c>
      <c r="H304" s="395" t="s">
        <v>1066</v>
      </c>
      <c r="I304" s="179" t="s">
        <v>108</v>
      </c>
      <c r="J304" s="179"/>
      <c r="K304" s="179" t="s">
        <v>416</v>
      </c>
      <c r="L304" s="175" t="s">
        <v>39</v>
      </c>
      <c r="M304" s="179" t="s">
        <v>758</v>
      </c>
      <c r="N304" s="397">
        <v>44893</v>
      </c>
      <c r="O304" s="397">
        <v>45137</v>
      </c>
      <c r="P304" s="452">
        <f t="shared" ca="1" si="12"/>
        <v>275</v>
      </c>
      <c r="Q304" s="322" t="str">
        <f t="shared" ca="1" si="13"/>
        <v>VENCIDA</v>
      </c>
      <c r="R304" s="179" t="s">
        <v>759</v>
      </c>
      <c r="S304" s="179" t="s">
        <v>42</v>
      </c>
      <c r="T304" s="392">
        <v>1</v>
      </c>
      <c r="U304" s="180"/>
      <c r="V304" s="179"/>
      <c r="W304" s="175" t="s">
        <v>51</v>
      </c>
      <c r="X304" s="281"/>
      <c r="Y304" s="391"/>
      <c r="Z304" s="179"/>
      <c r="AA304" s="175" t="s">
        <v>44</v>
      </c>
      <c r="AB304" s="180"/>
      <c r="AC304" s="177" t="s">
        <v>1505</v>
      </c>
      <c r="AD304" s="453">
        <f t="shared" si="14"/>
        <v>299</v>
      </c>
      <c r="AE304" s="196"/>
      <c r="AF304" s="196"/>
      <c r="AG304" s="196"/>
      <c r="AH304" s="196"/>
      <c r="AI304" s="196"/>
      <c r="AJ304" s="196"/>
      <c r="AK304" s="196"/>
      <c r="AL304" s="196"/>
      <c r="AM304" s="196"/>
      <c r="AN304" s="196"/>
      <c r="AO304" s="196"/>
      <c r="AP304" s="196"/>
      <c r="AQ304" s="196"/>
      <c r="AR304" s="196"/>
      <c r="AS304" s="196"/>
      <c r="AT304" s="196"/>
      <c r="AU304" s="196"/>
      <c r="AV304" s="196"/>
      <c r="AW304" s="196"/>
      <c r="AX304" s="196"/>
      <c r="AY304" s="196"/>
      <c r="AZ304" s="196"/>
      <c r="BA304" s="196"/>
      <c r="BB304" s="196"/>
      <c r="BC304" s="196"/>
      <c r="BD304" s="196"/>
      <c r="BE304" s="196"/>
      <c r="BF304" s="196"/>
      <c r="BG304" s="196"/>
      <c r="BH304" s="196"/>
      <c r="BI304" s="196"/>
      <c r="BJ304" s="196"/>
      <c r="BK304" s="196"/>
      <c r="BL304" s="196"/>
      <c r="BM304" s="196"/>
      <c r="BN304" s="196"/>
      <c r="BO304" s="196"/>
      <c r="BP304" s="196"/>
      <c r="BQ304" s="196"/>
      <c r="BR304" s="196"/>
      <c r="BS304" s="196"/>
      <c r="BT304" s="196"/>
      <c r="BU304" s="196"/>
      <c r="BV304" s="196"/>
      <c r="BW304" s="196"/>
      <c r="BX304" s="196"/>
      <c r="BY304" s="196"/>
      <c r="BZ304" s="196"/>
      <c r="CA304" s="196"/>
      <c r="CB304" s="196"/>
      <c r="CC304" s="196"/>
      <c r="CD304" s="196"/>
      <c r="CE304" s="196"/>
      <c r="CF304" s="196"/>
      <c r="CG304" s="196"/>
      <c r="CH304" s="196"/>
      <c r="CI304" s="196"/>
      <c r="CJ304" s="196"/>
      <c r="CK304" s="196"/>
      <c r="CL304" s="196"/>
      <c r="CM304" s="196"/>
      <c r="CN304" s="196"/>
      <c r="CO304" s="196"/>
      <c r="CP304" s="196"/>
      <c r="CQ304" s="196"/>
      <c r="CR304" s="196"/>
      <c r="CS304" s="196"/>
      <c r="CT304" s="196"/>
      <c r="CU304" s="196"/>
      <c r="CV304" s="196"/>
      <c r="CW304" s="196"/>
      <c r="CX304" s="196"/>
      <c r="CY304" s="196"/>
      <c r="CZ304" s="196"/>
      <c r="DA304" s="196"/>
      <c r="DB304" s="196"/>
      <c r="DC304" s="196"/>
      <c r="DD304" s="196"/>
      <c r="DE304" s="196"/>
      <c r="DF304" s="196"/>
      <c r="DG304" s="196"/>
      <c r="DH304" s="196"/>
      <c r="DI304" s="196"/>
      <c r="DJ304" s="196"/>
      <c r="DK304" s="196"/>
      <c r="DL304" s="196"/>
      <c r="DM304" s="196"/>
      <c r="DN304" s="196"/>
      <c r="DO304" s="196"/>
      <c r="DP304" s="196"/>
      <c r="DQ304" s="196"/>
      <c r="DR304" s="196"/>
      <c r="DS304" s="196"/>
      <c r="DT304" s="196"/>
      <c r="DU304" s="196"/>
      <c r="DV304" s="196"/>
      <c r="DW304" s="196"/>
      <c r="DX304" s="196"/>
      <c r="DY304" s="196"/>
      <c r="DZ304" s="196"/>
      <c r="EA304" s="196"/>
      <c r="EB304" s="196"/>
      <c r="EC304" s="196"/>
      <c r="ED304" s="196"/>
      <c r="EE304" s="196"/>
      <c r="EF304" s="196"/>
      <c r="EG304" s="196"/>
      <c r="EH304" s="196"/>
      <c r="EI304" s="196"/>
      <c r="EJ304" s="196"/>
      <c r="EK304" s="196"/>
      <c r="EL304" s="196"/>
      <c r="EM304" s="196"/>
      <c r="EN304" s="196"/>
      <c r="EO304" s="196"/>
      <c r="EP304" s="196"/>
      <c r="EQ304" s="196"/>
      <c r="ER304" s="196"/>
      <c r="ES304" s="196"/>
      <c r="ET304" s="196"/>
      <c r="EU304" s="196"/>
      <c r="EV304" s="196"/>
      <c r="EW304" s="196"/>
      <c r="EX304" s="196"/>
      <c r="EY304" s="196"/>
      <c r="EZ304" s="196"/>
      <c r="FA304" s="196"/>
      <c r="FB304" s="196"/>
      <c r="FC304" s="196"/>
      <c r="FD304" s="196"/>
      <c r="FE304" s="196"/>
      <c r="FF304" s="196"/>
      <c r="FG304" s="196"/>
      <c r="FH304" s="196"/>
      <c r="FI304" s="196"/>
      <c r="FJ304" s="196"/>
      <c r="FK304" s="196"/>
      <c r="FL304" s="196"/>
      <c r="FM304" s="196"/>
      <c r="FN304" s="196"/>
      <c r="FO304" s="196"/>
      <c r="FP304" s="196"/>
      <c r="FQ304" s="196"/>
      <c r="FR304" s="196"/>
      <c r="FS304" s="196"/>
      <c r="FT304" s="196"/>
      <c r="FU304" s="196"/>
      <c r="FV304" s="196"/>
      <c r="FW304" s="196"/>
      <c r="FX304" s="196"/>
      <c r="FY304" s="196"/>
      <c r="FZ304" s="196"/>
      <c r="GA304" s="196"/>
      <c r="GB304" s="196"/>
      <c r="GC304" s="196"/>
    </row>
    <row r="305" spans="1:185" s="197" customFormat="1" ht="178.5" customHeight="1" x14ac:dyDescent="0.25">
      <c r="A305" s="429" t="s">
        <v>412</v>
      </c>
      <c r="B305" s="434">
        <v>1031</v>
      </c>
      <c r="C305" s="397">
        <v>44854</v>
      </c>
      <c r="D305" s="400" t="s">
        <v>106</v>
      </c>
      <c r="E305" s="179" t="s">
        <v>760</v>
      </c>
      <c r="F305" s="179">
        <v>0</v>
      </c>
      <c r="G305" s="175" t="s">
        <v>107</v>
      </c>
      <c r="H305" s="395" t="s">
        <v>1066</v>
      </c>
      <c r="I305" s="179" t="s">
        <v>108</v>
      </c>
      <c r="J305" s="179"/>
      <c r="K305" s="179" t="s">
        <v>416</v>
      </c>
      <c r="L305" s="175" t="s">
        <v>39</v>
      </c>
      <c r="M305" s="179" t="s">
        <v>758</v>
      </c>
      <c r="N305" s="397">
        <v>44893</v>
      </c>
      <c r="O305" s="397">
        <v>45137</v>
      </c>
      <c r="P305" s="452">
        <f t="shared" ca="1" si="12"/>
        <v>275</v>
      </c>
      <c r="Q305" s="322" t="str">
        <f t="shared" ca="1" si="13"/>
        <v>VENCIDA</v>
      </c>
      <c r="R305" s="179" t="s">
        <v>759</v>
      </c>
      <c r="S305" s="179" t="s">
        <v>42</v>
      </c>
      <c r="T305" s="392">
        <v>1</v>
      </c>
      <c r="U305" s="180"/>
      <c r="V305" s="179"/>
      <c r="W305" s="175" t="s">
        <v>51</v>
      </c>
      <c r="X305" s="281"/>
      <c r="Y305" s="391"/>
      <c r="Z305" s="179"/>
      <c r="AA305" s="175" t="s">
        <v>44</v>
      </c>
      <c r="AB305" s="180"/>
      <c r="AC305" s="177" t="s">
        <v>1505</v>
      </c>
      <c r="AD305" s="453">
        <f t="shared" si="14"/>
        <v>300</v>
      </c>
      <c r="AE305" s="196"/>
      <c r="AF305" s="196"/>
      <c r="AG305" s="196"/>
      <c r="AH305" s="196"/>
      <c r="AI305" s="196"/>
      <c r="AJ305" s="196"/>
      <c r="AK305" s="196"/>
      <c r="AL305" s="196"/>
      <c r="AM305" s="196"/>
      <c r="AN305" s="196"/>
      <c r="AO305" s="196"/>
      <c r="AP305" s="196"/>
      <c r="AQ305" s="196"/>
      <c r="AR305" s="196"/>
      <c r="AS305" s="196"/>
      <c r="AT305" s="196"/>
      <c r="AU305" s="196"/>
      <c r="AV305" s="196"/>
      <c r="AW305" s="196"/>
      <c r="AX305" s="196"/>
      <c r="AY305" s="196"/>
      <c r="AZ305" s="196"/>
      <c r="BA305" s="196"/>
      <c r="BB305" s="196"/>
      <c r="BC305" s="196"/>
      <c r="BD305" s="196"/>
      <c r="BE305" s="196"/>
      <c r="BF305" s="196"/>
      <c r="BG305" s="196"/>
      <c r="BH305" s="196"/>
      <c r="BI305" s="196"/>
      <c r="BJ305" s="196"/>
      <c r="BK305" s="196"/>
      <c r="BL305" s="196"/>
      <c r="BM305" s="196"/>
      <c r="BN305" s="196"/>
      <c r="BO305" s="196"/>
      <c r="BP305" s="196"/>
      <c r="BQ305" s="196"/>
      <c r="BR305" s="196"/>
      <c r="BS305" s="196"/>
      <c r="BT305" s="196"/>
      <c r="BU305" s="196"/>
      <c r="BV305" s="196"/>
      <c r="BW305" s="196"/>
      <c r="BX305" s="196"/>
      <c r="BY305" s="196"/>
      <c r="BZ305" s="196"/>
      <c r="CA305" s="196"/>
      <c r="CB305" s="196"/>
      <c r="CC305" s="196"/>
      <c r="CD305" s="196"/>
      <c r="CE305" s="196"/>
      <c r="CF305" s="196"/>
      <c r="CG305" s="196"/>
      <c r="CH305" s="196"/>
      <c r="CI305" s="196"/>
      <c r="CJ305" s="196"/>
      <c r="CK305" s="196"/>
      <c r="CL305" s="196"/>
      <c r="CM305" s="196"/>
      <c r="CN305" s="196"/>
      <c r="CO305" s="196"/>
      <c r="CP305" s="196"/>
      <c r="CQ305" s="196"/>
      <c r="CR305" s="196"/>
      <c r="CS305" s="196"/>
      <c r="CT305" s="196"/>
      <c r="CU305" s="196"/>
      <c r="CV305" s="196"/>
      <c r="CW305" s="196"/>
      <c r="CX305" s="196"/>
      <c r="CY305" s="196"/>
      <c r="CZ305" s="196"/>
      <c r="DA305" s="196"/>
      <c r="DB305" s="196"/>
      <c r="DC305" s="196"/>
      <c r="DD305" s="196"/>
      <c r="DE305" s="196"/>
      <c r="DF305" s="196"/>
      <c r="DG305" s="196"/>
      <c r="DH305" s="196"/>
      <c r="DI305" s="196"/>
      <c r="DJ305" s="196"/>
      <c r="DK305" s="196"/>
      <c r="DL305" s="196"/>
      <c r="DM305" s="196"/>
      <c r="DN305" s="196"/>
      <c r="DO305" s="196"/>
      <c r="DP305" s="196"/>
      <c r="DQ305" s="196"/>
      <c r="DR305" s="196"/>
      <c r="DS305" s="196"/>
      <c r="DT305" s="196"/>
      <c r="DU305" s="196"/>
      <c r="DV305" s="196"/>
      <c r="DW305" s="196"/>
      <c r="DX305" s="196"/>
      <c r="DY305" s="196"/>
      <c r="DZ305" s="196"/>
      <c r="EA305" s="196"/>
      <c r="EB305" s="196"/>
      <c r="EC305" s="196"/>
      <c r="ED305" s="196"/>
      <c r="EE305" s="196"/>
      <c r="EF305" s="196"/>
      <c r="EG305" s="196"/>
      <c r="EH305" s="196"/>
      <c r="EI305" s="196"/>
      <c r="EJ305" s="196"/>
      <c r="EK305" s="196"/>
      <c r="EL305" s="196"/>
      <c r="EM305" s="196"/>
      <c r="EN305" s="196"/>
      <c r="EO305" s="196"/>
      <c r="EP305" s="196"/>
      <c r="EQ305" s="196"/>
      <c r="ER305" s="196"/>
      <c r="ES305" s="196"/>
      <c r="ET305" s="196"/>
      <c r="EU305" s="196"/>
      <c r="EV305" s="196"/>
      <c r="EW305" s="196"/>
      <c r="EX305" s="196"/>
      <c r="EY305" s="196"/>
      <c r="EZ305" s="196"/>
      <c r="FA305" s="196"/>
      <c r="FB305" s="196"/>
      <c r="FC305" s="196"/>
      <c r="FD305" s="196"/>
      <c r="FE305" s="196"/>
      <c r="FF305" s="196"/>
      <c r="FG305" s="196"/>
      <c r="FH305" s="196"/>
      <c r="FI305" s="196"/>
      <c r="FJ305" s="196"/>
      <c r="FK305" s="196"/>
      <c r="FL305" s="196"/>
      <c r="FM305" s="196"/>
      <c r="FN305" s="196"/>
      <c r="FO305" s="196"/>
      <c r="FP305" s="196"/>
      <c r="FQ305" s="196"/>
      <c r="FR305" s="196"/>
      <c r="FS305" s="196"/>
      <c r="FT305" s="196"/>
      <c r="FU305" s="196"/>
      <c r="FV305" s="196"/>
      <c r="FW305" s="196"/>
      <c r="FX305" s="196"/>
      <c r="FY305" s="196"/>
      <c r="FZ305" s="196"/>
      <c r="GA305" s="196"/>
      <c r="GB305" s="196"/>
      <c r="GC305" s="196"/>
    </row>
    <row r="306" spans="1:185" s="197" customFormat="1" ht="178.5" customHeight="1" x14ac:dyDescent="0.25">
      <c r="A306" s="429" t="s">
        <v>412</v>
      </c>
      <c r="B306" s="434">
        <v>1032</v>
      </c>
      <c r="C306" s="397">
        <v>44854</v>
      </c>
      <c r="D306" s="400" t="s">
        <v>33</v>
      </c>
      <c r="E306" s="179" t="s">
        <v>761</v>
      </c>
      <c r="F306" s="179" t="s">
        <v>762</v>
      </c>
      <c r="G306" s="175" t="s">
        <v>107</v>
      </c>
      <c r="H306" s="395" t="s">
        <v>1066</v>
      </c>
      <c r="I306" s="179" t="s">
        <v>108</v>
      </c>
      <c r="J306" s="179"/>
      <c r="K306" s="179" t="s">
        <v>416</v>
      </c>
      <c r="L306" s="179" t="s">
        <v>48</v>
      </c>
      <c r="M306" s="179" t="s">
        <v>763</v>
      </c>
      <c r="N306" s="397">
        <v>44893</v>
      </c>
      <c r="O306" s="397">
        <v>45137</v>
      </c>
      <c r="P306" s="452">
        <f t="shared" ca="1" si="12"/>
        <v>275</v>
      </c>
      <c r="Q306" s="322" t="str">
        <f t="shared" ca="1" si="13"/>
        <v>VENCIDA</v>
      </c>
      <c r="R306" s="179" t="s">
        <v>764</v>
      </c>
      <c r="S306" s="179" t="s">
        <v>42</v>
      </c>
      <c r="T306" s="392">
        <v>1</v>
      </c>
      <c r="U306" s="180"/>
      <c r="V306" s="179"/>
      <c r="W306" s="175" t="s">
        <v>51</v>
      </c>
      <c r="X306" s="281"/>
      <c r="Y306" s="391"/>
      <c r="Z306" s="179"/>
      <c r="AA306" s="175" t="s">
        <v>44</v>
      </c>
      <c r="AB306" s="180"/>
      <c r="AC306" s="177" t="s">
        <v>1505</v>
      </c>
      <c r="AD306" s="453">
        <f t="shared" si="14"/>
        <v>301</v>
      </c>
      <c r="AE306" s="196"/>
      <c r="AF306" s="196"/>
      <c r="AG306" s="196"/>
      <c r="AH306" s="196"/>
      <c r="AI306" s="196"/>
      <c r="AJ306" s="196"/>
      <c r="AK306" s="196"/>
      <c r="AL306" s="196"/>
      <c r="AM306" s="196"/>
      <c r="AN306" s="196"/>
      <c r="AO306" s="196"/>
      <c r="AP306" s="196"/>
      <c r="AQ306" s="196"/>
      <c r="AR306" s="196"/>
      <c r="AS306" s="196"/>
      <c r="AT306" s="196"/>
      <c r="AU306" s="196"/>
      <c r="AV306" s="196"/>
      <c r="AW306" s="196"/>
      <c r="AX306" s="196"/>
      <c r="AY306" s="196"/>
      <c r="AZ306" s="196"/>
      <c r="BA306" s="196"/>
      <c r="BB306" s="196"/>
      <c r="BC306" s="196"/>
      <c r="BD306" s="196"/>
      <c r="BE306" s="196"/>
      <c r="BF306" s="196"/>
      <c r="BG306" s="196"/>
      <c r="BH306" s="196"/>
      <c r="BI306" s="196"/>
      <c r="BJ306" s="196"/>
      <c r="BK306" s="196"/>
      <c r="BL306" s="196"/>
      <c r="BM306" s="196"/>
      <c r="BN306" s="196"/>
      <c r="BO306" s="196"/>
      <c r="BP306" s="196"/>
      <c r="BQ306" s="196"/>
      <c r="BR306" s="196"/>
      <c r="BS306" s="196"/>
      <c r="BT306" s="196"/>
      <c r="BU306" s="196"/>
      <c r="BV306" s="196"/>
      <c r="BW306" s="196"/>
      <c r="BX306" s="196"/>
      <c r="BY306" s="196"/>
      <c r="BZ306" s="196"/>
      <c r="CA306" s="196"/>
      <c r="CB306" s="196"/>
      <c r="CC306" s="196"/>
      <c r="CD306" s="196"/>
      <c r="CE306" s="196"/>
      <c r="CF306" s="196"/>
      <c r="CG306" s="196"/>
      <c r="CH306" s="196"/>
      <c r="CI306" s="196"/>
      <c r="CJ306" s="196"/>
      <c r="CK306" s="196"/>
      <c r="CL306" s="196"/>
      <c r="CM306" s="196"/>
      <c r="CN306" s="196"/>
      <c r="CO306" s="196"/>
      <c r="CP306" s="196"/>
      <c r="CQ306" s="196"/>
      <c r="CR306" s="196"/>
      <c r="CS306" s="196"/>
      <c r="CT306" s="196"/>
      <c r="CU306" s="196"/>
      <c r="CV306" s="196"/>
      <c r="CW306" s="196"/>
      <c r="CX306" s="196"/>
      <c r="CY306" s="196"/>
      <c r="CZ306" s="196"/>
      <c r="DA306" s="196"/>
      <c r="DB306" s="196"/>
      <c r="DC306" s="196"/>
      <c r="DD306" s="196"/>
      <c r="DE306" s="196"/>
      <c r="DF306" s="196"/>
      <c r="DG306" s="196"/>
      <c r="DH306" s="196"/>
      <c r="DI306" s="196"/>
      <c r="DJ306" s="196"/>
      <c r="DK306" s="196"/>
      <c r="DL306" s="196"/>
      <c r="DM306" s="196"/>
      <c r="DN306" s="196"/>
      <c r="DO306" s="196"/>
      <c r="DP306" s="196"/>
      <c r="DQ306" s="196"/>
      <c r="DR306" s="196"/>
      <c r="DS306" s="196"/>
      <c r="DT306" s="196"/>
      <c r="DU306" s="196"/>
      <c r="DV306" s="196"/>
      <c r="DW306" s="196"/>
      <c r="DX306" s="196"/>
      <c r="DY306" s="196"/>
      <c r="DZ306" s="196"/>
      <c r="EA306" s="196"/>
      <c r="EB306" s="196"/>
      <c r="EC306" s="196"/>
      <c r="ED306" s="196"/>
      <c r="EE306" s="196"/>
      <c r="EF306" s="196"/>
      <c r="EG306" s="196"/>
      <c r="EH306" s="196"/>
      <c r="EI306" s="196"/>
      <c r="EJ306" s="196"/>
      <c r="EK306" s="196"/>
      <c r="EL306" s="196"/>
      <c r="EM306" s="196"/>
      <c r="EN306" s="196"/>
      <c r="EO306" s="196"/>
      <c r="EP306" s="196"/>
      <c r="EQ306" s="196"/>
      <c r="ER306" s="196"/>
      <c r="ES306" s="196"/>
      <c r="ET306" s="196"/>
      <c r="EU306" s="196"/>
      <c r="EV306" s="196"/>
      <c r="EW306" s="196"/>
      <c r="EX306" s="196"/>
      <c r="EY306" s="196"/>
      <c r="EZ306" s="196"/>
      <c r="FA306" s="196"/>
      <c r="FB306" s="196"/>
      <c r="FC306" s="196"/>
      <c r="FD306" s="196"/>
      <c r="FE306" s="196"/>
      <c r="FF306" s="196"/>
      <c r="FG306" s="196"/>
      <c r="FH306" s="196"/>
      <c r="FI306" s="196"/>
      <c r="FJ306" s="196"/>
      <c r="FK306" s="196"/>
      <c r="FL306" s="196"/>
      <c r="FM306" s="196"/>
      <c r="FN306" s="196"/>
      <c r="FO306" s="196"/>
      <c r="FP306" s="196"/>
      <c r="FQ306" s="196"/>
      <c r="FR306" s="196"/>
      <c r="FS306" s="196"/>
      <c r="FT306" s="196"/>
      <c r="FU306" s="196"/>
      <c r="FV306" s="196"/>
      <c r="FW306" s="196"/>
      <c r="FX306" s="196"/>
      <c r="FY306" s="196"/>
      <c r="FZ306" s="196"/>
      <c r="GA306" s="196"/>
      <c r="GB306" s="196"/>
      <c r="GC306" s="196"/>
    </row>
    <row r="307" spans="1:185" s="197" customFormat="1" ht="178.5" customHeight="1" x14ac:dyDescent="0.25">
      <c r="A307" s="429" t="s">
        <v>412</v>
      </c>
      <c r="B307" s="434"/>
      <c r="C307" s="397">
        <v>44854</v>
      </c>
      <c r="D307" s="400" t="s">
        <v>33</v>
      </c>
      <c r="E307" s="179" t="s">
        <v>761</v>
      </c>
      <c r="F307" s="179" t="s">
        <v>762</v>
      </c>
      <c r="G307" s="175" t="s">
        <v>107</v>
      </c>
      <c r="H307" s="395" t="s">
        <v>1066</v>
      </c>
      <c r="I307" s="179" t="s">
        <v>108</v>
      </c>
      <c r="J307" s="179"/>
      <c r="K307" s="179" t="s">
        <v>416</v>
      </c>
      <c r="L307" s="175" t="s">
        <v>39</v>
      </c>
      <c r="M307" s="179" t="s">
        <v>765</v>
      </c>
      <c r="N307" s="397">
        <v>44893</v>
      </c>
      <c r="O307" s="397">
        <v>45137</v>
      </c>
      <c r="P307" s="452">
        <f t="shared" ca="1" si="12"/>
        <v>275</v>
      </c>
      <c r="Q307" s="322" t="str">
        <f t="shared" ca="1" si="13"/>
        <v>VENCIDA</v>
      </c>
      <c r="R307" s="179" t="s">
        <v>766</v>
      </c>
      <c r="S307" s="179" t="s">
        <v>42</v>
      </c>
      <c r="T307" s="392">
        <v>1</v>
      </c>
      <c r="U307" s="180"/>
      <c r="V307" s="179"/>
      <c r="W307" s="175" t="s">
        <v>51</v>
      </c>
      <c r="X307" s="281"/>
      <c r="Y307" s="391"/>
      <c r="Z307" s="179"/>
      <c r="AA307" s="175" t="s">
        <v>44</v>
      </c>
      <c r="AB307" s="180"/>
      <c r="AC307" s="177" t="s">
        <v>1505</v>
      </c>
      <c r="AD307" s="453">
        <f t="shared" si="14"/>
        <v>302</v>
      </c>
      <c r="AE307" s="196"/>
      <c r="AF307" s="196"/>
      <c r="AG307" s="196"/>
      <c r="AH307" s="196"/>
      <c r="AI307" s="196"/>
      <c r="AJ307" s="196"/>
      <c r="AK307" s="196"/>
      <c r="AL307" s="196"/>
      <c r="AM307" s="196"/>
      <c r="AN307" s="196"/>
      <c r="AO307" s="196"/>
      <c r="AP307" s="196"/>
      <c r="AQ307" s="196"/>
      <c r="AR307" s="196"/>
      <c r="AS307" s="196"/>
      <c r="AT307" s="196"/>
      <c r="AU307" s="196"/>
      <c r="AV307" s="196"/>
      <c r="AW307" s="196"/>
      <c r="AX307" s="196"/>
      <c r="AY307" s="196"/>
      <c r="AZ307" s="196"/>
      <c r="BA307" s="196"/>
      <c r="BB307" s="196"/>
      <c r="BC307" s="196"/>
      <c r="BD307" s="196"/>
      <c r="BE307" s="196"/>
      <c r="BF307" s="196"/>
      <c r="BG307" s="196"/>
      <c r="BH307" s="196"/>
      <c r="BI307" s="196"/>
      <c r="BJ307" s="196"/>
      <c r="BK307" s="196"/>
      <c r="BL307" s="196"/>
      <c r="BM307" s="196"/>
      <c r="BN307" s="196"/>
      <c r="BO307" s="196"/>
      <c r="BP307" s="196"/>
      <c r="BQ307" s="196"/>
      <c r="BR307" s="196"/>
      <c r="BS307" s="196"/>
      <c r="BT307" s="196"/>
      <c r="BU307" s="196"/>
      <c r="BV307" s="196"/>
      <c r="BW307" s="196"/>
      <c r="BX307" s="196"/>
      <c r="BY307" s="196"/>
      <c r="BZ307" s="196"/>
      <c r="CA307" s="196"/>
      <c r="CB307" s="196"/>
      <c r="CC307" s="196"/>
      <c r="CD307" s="196"/>
      <c r="CE307" s="196"/>
      <c r="CF307" s="196"/>
      <c r="CG307" s="196"/>
      <c r="CH307" s="196"/>
      <c r="CI307" s="196"/>
      <c r="CJ307" s="196"/>
      <c r="CK307" s="196"/>
      <c r="CL307" s="196"/>
      <c r="CM307" s="196"/>
      <c r="CN307" s="196"/>
      <c r="CO307" s="196"/>
      <c r="CP307" s="196"/>
      <c r="CQ307" s="196"/>
      <c r="CR307" s="196"/>
      <c r="CS307" s="196"/>
      <c r="CT307" s="196"/>
      <c r="CU307" s="196"/>
      <c r="CV307" s="196"/>
      <c r="CW307" s="196"/>
      <c r="CX307" s="196"/>
      <c r="CY307" s="196"/>
      <c r="CZ307" s="196"/>
      <c r="DA307" s="196"/>
      <c r="DB307" s="196"/>
      <c r="DC307" s="196"/>
      <c r="DD307" s="196"/>
      <c r="DE307" s="196"/>
      <c r="DF307" s="196"/>
      <c r="DG307" s="196"/>
      <c r="DH307" s="196"/>
      <c r="DI307" s="196"/>
      <c r="DJ307" s="196"/>
      <c r="DK307" s="196"/>
      <c r="DL307" s="196"/>
      <c r="DM307" s="196"/>
      <c r="DN307" s="196"/>
      <c r="DO307" s="196"/>
      <c r="DP307" s="196"/>
      <c r="DQ307" s="196"/>
      <c r="DR307" s="196"/>
      <c r="DS307" s="196"/>
      <c r="DT307" s="196"/>
      <c r="DU307" s="196"/>
      <c r="DV307" s="196"/>
      <c r="DW307" s="196"/>
      <c r="DX307" s="196"/>
      <c r="DY307" s="196"/>
      <c r="DZ307" s="196"/>
      <c r="EA307" s="196"/>
      <c r="EB307" s="196"/>
      <c r="EC307" s="196"/>
      <c r="ED307" s="196"/>
      <c r="EE307" s="196"/>
      <c r="EF307" s="196"/>
      <c r="EG307" s="196"/>
      <c r="EH307" s="196"/>
      <c r="EI307" s="196"/>
      <c r="EJ307" s="196"/>
      <c r="EK307" s="196"/>
      <c r="EL307" s="196"/>
      <c r="EM307" s="196"/>
      <c r="EN307" s="196"/>
      <c r="EO307" s="196"/>
      <c r="EP307" s="196"/>
      <c r="EQ307" s="196"/>
      <c r="ER307" s="196"/>
      <c r="ES307" s="196"/>
      <c r="ET307" s="196"/>
      <c r="EU307" s="196"/>
      <c r="EV307" s="196"/>
      <c r="EW307" s="196"/>
      <c r="EX307" s="196"/>
      <c r="EY307" s="196"/>
      <c r="EZ307" s="196"/>
      <c r="FA307" s="196"/>
      <c r="FB307" s="196"/>
      <c r="FC307" s="196"/>
      <c r="FD307" s="196"/>
      <c r="FE307" s="196"/>
      <c r="FF307" s="196"/>
      <c r="FG307" s="196"/>
      <c r="FH307" s="196"/>
      <c r="FI307" s="196"/>
      <c r="FJ307" s="196"/>
      <c r="FK307" s="196"/>
      <c r="FL307" s="196"/>
      <c r="FM307" s="196"/>
      <c r="FN307" s="196"/>
      <c r="FO307" s="196"/>
      <c r="FP307" s="196"/>
      <c r="FQ307" s="196"/>
      <c r="FR307" s="196"/>
      <c r="FS307" s="196"/>
      <c r="FT307" s="196"/>
      <c r="FU307" s="196"/>
      <c r="FV307" s="196"/>
      <c r="FW307" s="196"/>
      <c r="FX307" s="196"/>
      <c r="FY307" s="196"/>
      <c r="FZ307" s="196"/>
      <c r="GA307" s="196"/>
      <c r="GB307" s="196"/>
      <c r="GC307" s="196"/>
    </row>
    <row r="308" spans="1:185" s="197" customFormat="1" ht="178.5" customHeight="1" x14ac:dyDescent="0.25">
      <c r="A308" s="429" t="s">
        <v>412</v>
      </c>
      <c r="B308" s="434">
        <v>1033</v>
      </c>
      <c r="C308" s="397">
        <v>44854</v>
      </c>
      <c r="D308" s="400" t="s">
        <v>33</v>
      </c>
      <c r="E308" s="179" t="s">
        <v>767</v>
      </c>
      <c r="F308" s="179" t="s">
        <v>768</v>
      </c>
      <c r="G308" s="175" t="s">
        <v>107</v>
      </c>
      <c r="H308" s="395" t="s">
        <v>1066</v>
      </c>
      <c r="I308" s="179" t="s">
        <v>108</v>
      </c>
      <c r="J308" s="179"/>
      <c r="K308" s="179" t="s">
        <v>416</v>
      </c>
      <c r="L308" s="179" t="s">
        <v>48</v>
      </c>
      <c r="M308" s="179" t="s">
        <v>769</v>
      </c>
      <c r="N308" s="397">
        <v>44893</v>
      </c>
      <c r="O308" s="397">
        <v>45137</v>
      </c>
      <c r="P308" s="452">
        <f t="shared" ca="1" si="12"/>
        <v>275</v>
      </c>
      <c r="Q308" s="322" t="str">
        <f t="shared" ca="1" si="13"/>
        <v>VENCIDA</v>
      </c>
      <c r="R308" s="179" t="s">
        <v>257</v>
      </c>
      <c r="S308" s="179" t="s">
        <v>42</v>
      </c>
      <c r="T308" s="392">
        <v>1</v>
      </c>
      <c r="U308" s="180"/>
      <c r="V308" s="179"/>
      <c r="W308" s="175" t="s">
        <v>51</v>
      </c>
      <c r="X308" s="281"/>
      <c r="Y308" s="391"/>
      <c r="Z308" s="179"/>
      <c r="AA308" s="175" t="s">
        <v>44</v>
      </c>
      <c r="AB308" s="180"/>
      <c r="AC308" s="177" t="s">
        <v>1505</v>
      </c>
      <c r="AD308" s="453">
        <f t="shared" si="14"/>
        <v>303</v>
      </c>
      <c r="AE308" s="196"/>
      <c r="AF308" s="196"/>
      <c r="AG308" s="196"/>
      <c r="AH308" s="196"/>
      <c r="AI308" s="196"/>
      <c r="AJ308" s="196"/>
      <c r="AK308" s="196"/>
      <c r="AL308" s="196"/>
      <c r="AM308" s="196"/>
      <c r="AN308" s="196"/>
      <c r="AO308" s="196"/>
      <c r="AP308" s="196"/>
      <c r="AQ308" s="196"/>
      <c r="AR308" s="196"/>
      <c r="AS308" s="196"/>
      <c r="AT308" s="196"/>
      <c r="AU308" s="196"/>
      <c r="AV308" s="196"/>
      <c r="AW308" s="196"/>
      <c r="AX308" s="196"/>
      <c r="AY308" s="196"/>
      <c r="AZ308" s="196"/>
      <c r="BA308" s="196"/>
      <c r="BB308" s="196"/>
      <c r="BC308" s="196"/>
      <c r="BD308" s="196"/>
      <c r="BE308" s="196"/>
      <c r="BF308" s="196"/>
      <c r="BG308" s="196"/>
      <c r="BH308" s="196"/>
      <c r="BI308" s="196"/>
      <c r="BJ308" s="196"/>
      <c r="BK308" s="196"/>
      <c r="BL308" s="196"/>
      <c r="BM308" s="196"/>
      <c r="BN308" s="196"/>
      <c r="BO308" s="196"/>
      <c r="BP308" s="196"/>
      <c r="BQ308" s="196"/>
      <c r="BR308" s="196"/>
      <c r="BS308" s="196"/>
      <c r="BT308" s="196"/>
      <c r="BU308" s="196"/>
      <c r="BV308" s="196"/>
      <c r="BW308" s="196"/>
      <c r="BX308" s="196"/>
      <c r="BY308" s="196"/>
      <c r="BZ308" s="196"/>
      <c r="CA308" s="196"/>
      <c r="CB308" s="196"/>
      <c r="CC308" s="196"/>
      <c r="CD308" s="196"/>
      <c r="CE308" s="196"/>
      <c r="CF308" s="196"/>
      <c r="CG308" s="196"/>
      <c r="CH308" s="196"/>
      <c r="CI308" s="196"/>
      <c r="CJ308" s="196"/>
      <c r="CK308" s="196"/>
      <c r="CL308" s="196"/>
      <c r="CM308" s="196"/>
      <c r="CN308" s="196"/>
      <c r="CO308" s="196"/>
      <c r="CP308" s="196"/>
      <c r="CQ308" s="196"/>
      <c r="CR308" s="196"/>
      <c r="CS308" s="196"/>
      <c r="CT308" s="196"/>
      <c r="CU308" s="196"/>
      <c r="CV308" s="196"/>
      <c r="CW308" s="196"/>
      <c r="CX308" s="196"/>
      <c r="CY308" s="196"/>
      <c r="CZ308" s="196"/>
      <c r="DA308" s="196"/>
      <c r="DB308" s="196"/>
      <c r="DC308" s="196"/>
      <c r="DD308" s="196"/>
      <c r="DE308" s="196"/>
      <c r="DF308" s="196"/>
      <c r="DG308" s="196"/>
      <c r="DH308" s="196"/>
      <c r="DI308" s="196"/>
      <c r="DJ308" s="196"/>
      <c r="DK308" s="196"/>
      <c r="DL308" s="196"/>
      <c r="DM308" s="196"/>
      <c r="DN308" s="196"/>
      <c r="DO308" s="196"/>
      <c r="DP308" s="196"/>
      <c r="DQ308" s="196"/>
      <c r="DR308" s="196"/>
      <c r="DS308" s="196"/>
      <c r="DT308" s="196"/>
      <c r="DU308" s="196"/>
      <c r="DV308" s="196"/>
      <c r="DW308" s="196"/>
      <c r="DX308" s="196"/>
      <c r="DY308" s="196"/>
      <c r="DZ308" s="196"/>
      <c r="EA308" s="196"/>
      <c r="EB308" s="196"/>
      <c r="EC308" s="196"/>
      <c r="ED308" s="196"/>
      <c r="EE308" s="196"/>
      <c r="EF308" s="196"/>
      <c r="EG308" s="196"/>
      <c r="EH308" s="196"/>
      <c r="EI308" s="196"/>
      <c r="EJ308" s="196"/>
      <c r="EK308" s="196"/>
      <c r="EL308" s="196"/>
      <c r="EM308" s="196"/>
      <c r="EN308" s="196"/>
      <c r="EO308" s="196"/>
      <c r="EP308" s="196"/>
      <c r="EQ308" s="196"/>
      <c r="ER308" s="196"/>
      <c r="ES308" s="196"/>
      <c r="ET308" s="196"/>
      <c r="EU308" s="196"/>
      <c r="EV308" s="196"/>
      <c r="EW308" s="196"/>
      <c r="EX308" s="196"/>
      <c r="EY308" s="196"/>
      <c r="EZ308" s="196"/>
      <c r="FA308" s="196"/>
      <c r="FB308" s="196"/>
      <c r="FC308" s="196"/>
      <c r="FD308" s="196"/>
      <c r="FE308" s="196"/>
      <c r="FF308" s="196"/>
      <c r="FG308" s="196"/>
      <c r="FH308" s="196"/>
      <c r="FI308" s="196"/>
      <c r="FJ308" s="196"/>
      <c r="FK308" s="196"/>
      <c r="FL308" s="196"/>
      <c r="FM308" s="196"/>
      <c r="FN308" s="196"/>
      <c r="FO308" s="196"/>
      <c r="FP308" s="196"/>
      <c r="FQ308" s="196"/>
      <c r="FR308" s="196"/>
      <c r="FS308" s="196"/>
      <c r="FT308" s="196"/>
      <c r="FU308" s="196"/>
      <c r="FV308" s="196"/>
      <c r="FW308" s="196"/>
      <c r="FX308" s="196"/>
      <c r="FY308" s="196"/>
      <c r="FZ308" s="196"/>
      <c r="GA308" s="196"/>
      <c r="GB308" s="196"/>
      <c r="GC308" s="196"/>
    </row>
    <row r="309" spans="1:185" s="197" customFormat="1" ht="178.5" customHeight="1" x14ac:dyDescent="0.25">
      <c r="A309" s="429" t="s">
        <v>412</v>
      </c>
      <c r="B309" s="434"/>
      <c r="C309" s="397">
        <v>44854</v>
      </c>
      <c r="D309" s="400" t="s">
        <v>33</v>
      </c>
      <c r="E309" s="179" t="s">
        <v>767</v>
      </c>
      <c r="F309" s="179" t="s">
        <v>768</v>
      </c>
      <c r="G309" s="175" t="s">
        <v>107</v>
      </c>
      <c r="H309" s="395" t="s">
        <v>1066</v>
      </c>
      <c r="I309" s="179" t="s">
        <v>108</v>
      </c>
      <c r="J309" s="179"/>
      <c r="K309" s="179" t="s">
        <v>416</v>
      </c>
      <c r="L309" s="175" t="s">
        <v>39</v>
      </c>
      <c r="M309" s="179" t="s">
        <v>756</v>
      </c>
      <c r="N309" s="397">
        <v>44893</v>
      </c>
      <c r="O309" s="397">
        <v>45137</v>
      </c>
      <c r="P309" s="452">
        <f t="shared" ca="1" si="12"/>
        <v>275</v>
      </c>
      <c r="Q309" s="322" t="str">
        <f t="shared" ca="1" si="13"/>
        <v>VENCIDA</v>
      </c>
      <c r="R309" s="179" t="s">
        <v>674</v>
      </c>
      <c r="S309" s="179" t="s">
        <v>42</v>
      </c>
      <c r="T309" s="392">
        <v>2</v>
      </c>
      <c r="U309" s="180"/>
      <c r="V309" s="179"/>
      <c r="W309" s="175" t="s">
        <v>51</v>
      </c>
      <c r="X309" s="281"/>
      <c r="Y309" s="391"/>
      <c r="Z309" s="179"/>
      <c r="AA309" s="175" t="s">
        <v>44</v>
      </c>
      <c r="AB309" s="180"/>
      <c r="AC309" s="177" t="s">
        <v>1505</v>
      </c>
      <c r="AD309" s="453">
        <f t="shared" si="14"/>
        <v>304</v>
      </c>
      <c r="AE309" s="196"/>
      <c r="AF309" s="196"/>
      <c r="AG309" s="196"/>
      <c r="AH309" s="196"/>
      <c r="AI309" s="196"/>
      <c r="AJ309" s="196"/>
      <c r="AK309" s="196"/>
      <c r="AL309" s="196"/>
      <c r="AM309" s="196"/>
      <c r="AN309" s="196"/>
      <c r="AO309" s="196"/>
      <c r="AP309" s="196"/>
      <c r="AQ309" s="196"/>
      <c r="AR309" s="196"/>
      <c r="AS309" s="196"/>
      <c r="AT309" s="196"/>
      <c r="AU309" s="196"/>
      <c r="AV309" s="196"/>
      <c r="AW309" s="196"/>
      <c r="AX309" s="196"/>
      <c r="AY309" s="196"/>
      <c r="AZ309" s="196"/>
      <c r="BA309" s="196"/>
      <c r="BB309" s="196"/>
      <c r="BC309" s="196"/>
      <c r="BD309" s="196"/>
      <c r="BE309" s="196"/>
      <c r="BF309" s="196"/>
      <c r="BG309" s="196"/>
      <c r="BH309" s="196"/>
      <c r="BI309" s="196"/>
      <c r="BJ309" s="196"/>
      <c r="BK309" s="196"/>
      <c r="BL309" s="196"/>
      <c r="BM309" s="196"/>
      <c r="BN309" s="196"/>
      <c r="BO309" s="196"/>
      <c r="BP309" s="196"/>
      <c r="BQ309" s="196"/>
      <c r="BR309" s="196"/>
      <c r="BS309" s="196"/>
      <c r="BT309" s="196"/>
      <c r="BU309" s="196"/>
      <c r="BV309" s="196"/>
      <c r="BW309" s="196"/>
      <c r="BX309" s="196"/>
      <c r="BY309" s="196"/>
      <c r="BZ309" s="196"/>
      <c r="CA309" s="196"/>
      <c r="CB309" s="196"/>
      <c r="CC309" s="196"/>
      <c r="CD309" s="196"/>
      <c r="CE309" s="196"/>
      <c r="CF309" s="196"/>
      <c r="CG309" s="196"/>
      <c r="CH309" s="196"/>
      <c r="CI309" s="196"/>
      <c r="CJ309" s="196"/>
      <c r="CK309" s="196"/>
      <c r="CL309" s="196"/>
      <c r="CM309" s="196"/>
      <c r="CN309" s="196"/>
      <c r="CO309" s="196"/>
      <c r="CP309" s="196"/>
      <c r="CQ309" s="196"/>
      <c r="CR309" s="196"/>
      <c r="CS309" s="196"/>
      <c r="CT309" s="196"/>
      <c r="CU309" s="196"/>
      <c r="CV309" s="196"/>
      <c r="CW309" s="196"/>
      <c r="CX309" s="196"/>
      <c r="CY309" s="196"/>
      <c r="CZ309" s="196"/>
      <c r="DA309" s="196"/>
      <c r="DB309" s="196"/>
      <c r="DC309" s="196"/>
      <c r="DD309" s="196"/>
      <c r="DE309" s="196"/>
      <c r="DF309" s="196"/>
      <c r="DG309" s="196"/>
      <c r="DH309" s="196"/>
      <c r="DI309" s="196"/>
      <c r="DJ309" s="196"/>
      <c r="DK309" s="196"/>
      <c r="DL309" s="196"/>
      <c r="DM309" s="196"/>
      <c r="DN309" s="196"/>
      <c r="DO309" s="196"/>
      <c r="DP309" s="196"/>
      <c r="DQ309" s="196"/>
      <c r="DR309" s="196"/>
      <c r="DS309" s="196"/>
      <c r="DT309" s="196"/>
      <c r="DU309" s="196"/>
      <c r="DV309" s="196"/>
      <c r="DW309" s="196"/>
      <c r="DX309" s="196"/>
      <c r="DY309" s="196"/>
      <c r="DZ309" s="196"/>
      <c r="EA309" s="196"/>
      <c r="EB309" s="196"/>
      <c r="EC309" s="196"/>
      <c r="ED309" s="196"/>
      <c r="EE309" s="196"/>
      <c r="EF309" s="196"/>
      <c r="EG309" s="196"/>
      <c r="EH309" s="196"/>
      <c r="EI309" s="196"/>
      <c r="EJ309" s="196"/>
      <c r="EK309" s="196"/>
      <c r="EL309" s="196"/>
      <c r="EM309" s="196"/>
      <c r="EN309" s="196"/>
      <c r="EO309" s="196"/>
      <c r="EP309" s="196"/>
      <c r="EQ309" s="196"/>
      <c r="ER309" s="196"/>
      <c r="ES309" s="196"/>
      <c r="ET309" s="196"/>
      <c r="EU309" s="196"/>
      <c r="EV309" s="196"/>
      <c r="EW309" s="196"/>
      <c r="EX309" s="196"/>
      <c r="EY309" s="196"/>
      <c r="EZ309" s="196"/>
      <c r="FA309" s="196"/>
      <c r="FB309" s="196"/>
      <c r="FC309" s="196"/>
      <c r="FD309" s="196"/>
      <c r="FE309" s="196"/>
      <c r="FF309" s="196"/>
      <c r="FG309" s="196"/>
      <c r="FH309" s="196"/>
      <c r="FI309" s="196"/>
      <c r="FJ309" s="196"/>
      <c r="FK309" s="196"/>
      <c r="FL309" s="196"/>
      <c r="FM309" s="196"/>
      <c r="FN309" s="196"/>
      <c r="FO309" s="196"/>
      <c r="FP309" s="196"/>
      <c r="FQ309" s="196"/>
      <c r="FR309" s="196"/>
      <c r="FS309" s="196"/>
      <c r="FT309" s="196"/>
      <c r="FU309" s="196"/>
      <c r="FV309" s="196"/>
      <c r="FW309" s="196"/>
      <c r="FX309" s="196"/>
      <c r="FY309" s="196"/>
      <c r="FZ309" s="196"/>
      <c r="GA309" s="196"/>
      <c r="GB309" s="196"/>
      <c r="GC309" s="196"/>
    </row>
    <row r="310" spans="1:185" s="197" customFormat="1" ht="178.5" customHeight="1" x14ac:dyDescent="0.25">
      <c r="A310" s="429" t="s">
        <v>770</v>
      </c>
      <c r="B310" s="434">
        <v>1034</v>
      </c>
      <c r="C310" s="397"/>
      <c r="D310" s="400" t="s">
        <v>33</v>
      </c>
      <c r="E310" s="179" t="s">
        <v>1002</v>
      </c>
      <c r="F310" s="179" t="s">
        <v>771</v>
      </c>
      <c r="G310" s="179" t="s">
        <v>125</v>
      </c>
      <c r="H310" s="395" t="s">
        <v>1113</v>
      </c>
      <c r="I310" s="179" t="s">
        <v>37</v>
      </c>
      <c r="J310" s="179"/>
      <c r="K310" s="179" t="s">
        <v>416</v>
      </c>
      <c r="L310" s="175" t="s">
        <v>39</v>
      </c>
      <c r="M310" s="179" t="s">
        <v>1003</v>
      </c>
      <c r="N310" s="397">
        <v>44927</v>
      </c>
      <c r="O310" s="397">
        <v>45139</v>
      </c>
      <c r="P310" s="452">
        <f t="shared" ca="1" si="12"/>
        <v>273</v>
      </c>
      <c r="Q310" s="322" t="str">
        <f t="shared" ca="1" si="13"/>
        <v>VENCIDA</v>
      </c>
      <c r="R310" s="179" t="s">
        <v>1004</v>
      </c>
      <c r="S310" s="179" t="s">
        <v>42</v>
      </c>
      <c r="T310" s="392" t="s">
        <v>772</v>
      </c>
      <c r="U310" s="180"/>
      <c r="V310" s="179"/>
      <c r="W310" s="175" t="s">
        <v>129</v>
      </c>
      <c r="X310" s="281"/>
      <c r="Y310" s="391"/>
      <c r="Z310" s="179"/>
      <c r="AA310" s="175" t="s">
        <v>44</v>
      </c>
      <c r="AB310" s="180"/>
      <c r="AC310" s="177" t="s">
        <v>773</v>
      </c>
      <c r="AD310" s="453">
        <f t="shared" si="14"/>
        <v>305</v>
      </c>
      <c r="AE310" s="196"/>
      <c r="AF310" s="196"/>
      <c r="AG310" s="196"/>
      <c r="AH310" s="196"/>
      <c r="AI310" s="196"/>
      <c r="AJ310" s="196"/>
      <c r="AK310" s="196"/>
      <c r="AL310" s="196"/>
      <c r="AM310" s="196"/>
      <c r="AN310" s="196"/>
      <c r="AO310" s="196"/>
      <c r="AP310" s="196"/>
      <c r="AQ310" s="196"/>
      <c r="AR310" s="196"/>
      <c r="AS310" s="196"/>
      <c r="AT310" s="196"/>
      <c r="AU310" s="196"/>
      <c r="AV310" s="196"/>
      <c r="AW310" s="196"/>
      <c r="AX310" s="196"/>
      <c r="AY310" s="196"/>
      <c r="AZ310" s="196"/>
      <c r="BA310" s="196"/>
      <c r="BB310" s="196"/>
      <c r="BC310" s="196"/>
      <c r="BD310" s="196"/>
      <c r="BE310" s="196"/>
      <c r="BF310" s="196"/>
      <c r="BG310" s="196"/>
      <c r="BH310" s="196"/>
      <c r="BI310" s="196"/>
      <c r="BJ310" s="196"/>
      <c r="BK310" s="196"/>
      <c r="BL310" s="196"/>
      <c r="BM310" s="196"/>
      <c r="BN310" s="196"/>
      <c r="BO310" s="196"/>
      <c r="BP310" s="196"/>
      <c r="BQ310" s="196"/>
      <c r="BR310" s="196"/>
      <c r="BS310" s="196"/>
      <c r="BT310" s="196"/>
      <c r="BU310" s="196"/>
      <c r="BV310" s="196"/>
      <c r="BW310" s="196"/>
      <c r="BX310" s="196"/>
      <c r="BY310" s="196"/>
      <c r="BZ310" s="196"/>
      <c r="CA310" s="196"/>
      <c r="CB310" s="196"/>
      <c r="CC310" s="196"/>
      <c r="CD310" s="196"/>
      <c r="CE310" s="196"/>
      <c r="CF310" s="196"/>
      <c r="CG310" s="196"/>
      <c r="CH310" s="196"/>
      <c r="CI310" s="196"/>
      <c r="CJ310" s="196"/>
      <c r="CK310" s="196"/>
      <c r="CL310" s="196"/>
      <c r="CM310" s="196"/>
      <c r="CN310" s="196"/>
      <c r="CO310" s="196"/>
      <c r="CP310" s="196"/>
      <c r="CQ310" s="196"/>
      <c r="CR310" s="196"/>
      <c r="CS310" s="196"/>
      <c r="CT310" s="196"/>
      <c r="CU310" s="196"/>
      <c r="CV310" s="196"/>
      <c r="CW310" s="196"/>
      <c r="CX310" s="196"/>
      <c r="CY310" s="196"/>
      <c r="CZ310" s="196"/>
      <c r="DA310" s="196"/>
      <c r="DB310" s="196"/>
      <c r="DC310" s="196"/>
      <c r="DD310" s="196"/>
      <c r="DE310" s="196"/>
      <c r="DF310" s="196"/>
      <c r="DG310" s="196"/>
      <c r="DH310" s="196"/>
      <c r="DI310" s="196"/>
      <c r="DJ310" s="196"/>
      <c r="DK310" s="196"/>
      <c r="DL310" s="196"/>
      <c r="DM310" s="196"/>
      <c r="DN310" s="196"/>
      <c r="DO310" s="196"/>
      <c r="DP310" s="196"/>
      <c r="DQ310" s="196"/>
      <c r="DR310" s="196"/>
      <c r="DS310" s="196"/>
      <c r="DT310" s="196"/>
      <c r="DU310" s="196"/>
      <c r="DV310" s="196"/>
      <c r="DW310" s="196"/>
      <c r="DX310" s="196"/>
      <c r="DY310" s="196"/>
      <c r="DZ310" s="196"/>
      <c r="EA310" s="196"/>
      <c r="EB310" s="196"/>
      <c r="EC310" s="196"/>
      <c r="ED310" s="196"/>
      <c r="EE310" s="196"/>
      <c r="EF310" s="196"/>
      <c r="EG310" s="196"/>
      <c r="EH310" s="196"/>
      <c r="EI310" s="196"/>
      <c r="EJ310" s="196"/>
      <c r="EK310" s="196"/>
      <c r="EL310" s="196"/>
      <c r="EM310" s="196"/>
      <c r="EN310" s="196"/>
      <c r="EO310" s="196"/>
      <c r="EP310" s="196"/>
      <c r="EQ310" s="196"/>
      <c r="ER310" s="196"/>
      <c r="ES310" s="196"/>
      <c r="ET310" s="196"/>
      <c r="EU310" s="196"/>
      <c r="EV310" s="196"/>
      <c r="EW310" s="196"/>
      <c r="EX310" s="196"/>
      <c r="EY310" s="196"/>
      <c r="EZ310" s="196"/>
      <c r="FA310" s="196"/>
      <c r="FB310" s="196"/>
      <c r="FC310" s="196"/>
      <c r="FD310" s="196"/>
      <c r="FE310" s="196"/>
      <c r="FF310" s="196"/>
      <c r="FG310" s="196"/>
      <c r="FH310" s="196"/>
      <c r="FI310" s="196"/>
      <c r="FJ310" s="196"/>
      <c r="FK310" s="196"/>
      <c r="FL310" s="196"/>
      <c r="FM310" s="196"/>
      <c r="FN310" s="196"/>
      <c r="FO310" s="196"/>
      <c r="FP310" s="196"/>
      <c r="FQ310" s="196"/>
      <c r="FR310" s="196"/>
      <c r="FS310" s="196"/>
      <c r="FT310" s="196"/>
      <c r="FU310" s="196"/>
      <c r="FV310" s="196"/>
      <c r="FW310" s="196"/>
      <c r="FX310" s="196"/>
      <c r="FY310" s="196"/>
      <c r="FZ310" s="196"/>
      <c r="GA310" s="196"/>
      <c r="GB310" s="196"/>
      <c r="GC310" s="196"/>
    </row>
    <row r="311" spans="1:185" s="197" customFormat="1" ht="178.5" customHeight="1" x14ac:dyDescent="0.25">
      <c r="A311" s="429" t="s">
        <v>770</v>
      </c>
      <c r="B311" s="434">
        <v>1035</v>
      </c>
      <c r="C311" s="397">
        <v>44864</v>
      </c>
      <c r="D311" s="400" t="s">
        <v>106</v>
      </c>
      <c r="E311" s="179" t="s">
        <v>992</v>
      </c>
      <c r="F311" s="179"/>
      <c r="G311" s="182" t="s">
        <v>136</v>
      </c>
      <c r="H311" s="395" t="s">
        <v>1094</v>
      </c>
      <c r="I311" s="179" t="s">
        <v>945</v>
      </c>
      <c r="J311" s="179"/>
      <c r="K311" s="179" t="s">
        <v>416</v>
      </c>
      <c r="L311" s="175" t="s">
        <v>109</v>
      </c>
      <c r="M311" s="179" t="s">
        <v>993</v>
      </c>
      <c r="N311" s="397">
        <v>44866</v>
      </c>
      <c r="O311" s="397">
        <v>44985</v>
      </c>
      <c r="P311" s="452">
        <f t="shared" ca="1" si="12"/>
        <v>427</v>
      </c>
      <c r="Q311" s="322" t="str">
        <f t="shared" ca="1" si="13"/>
        <v>VENCIDA</v>
      </c>
      <c r="R311" s="179" t="s">
        <v>994</v>
      </c>
      <c r="S311" s="179" t="s">
        <v>42</v>
      </c>
      <c r="T311" s="392">
        <v>1</v>
      </c>
      <c r="U311" s="180"/>
      <c r="V311" s="179"/>
      <c r="W311" s="175" t="s">
        <v>991</v>
      </c>
      <c r="X311" s="281"/>
      <c r="Y311" s="391"/>
      <c r="Z311" s="179"/>
      <c r="AA311" s="175" t="s">
        <v>44</v>
      </c>
      <c r="AB311" s="180"/>
      <c r="AC311" s="177" t="s">
        <v>1427</v>
      </c>
      <c r="AD311" s="453">
        <f t="shared" si="14"/>
        <v>306</v>
      </c>
      <c r="AE311" s="196"/>
      <c r="AF311" s="196"/>
      <c r="AG311" s="196"/>
      <c r="AH311" s="196"/>
      <c r="AI311" s="196"/>
      <c r="AJ311" s="196"/>
      <c r="AK311" s="196"/>
      <c r="AL311" s="196"/>
      <c r="AM311" s="196"/>
      <c r="AN311" s="196"/>
      <c r="AO311" s="196"/>
      <c r="AP311" s="196"/>
      <c r="AQ311" s="196"/>
      <c r="AR311" s="196"/>
      <c r="AS311" s="196"/>
      <c r="AT311" s="196"/>
      <c r="AU311" s="196"/>
      <c r="AV311" s="196"/>
      <c r="AW311" s="196"/>
      <c r="AX311" s="196"/>
      <c r="AY311" s="196"/>
      <c r="AZ311" s="196"/>
      <c r="BA311" s="196"/>
      <c r="BB311" s="196"/>
      <c r="BC311" s="196"/>
      <c r="BD311" s="196"/>
      <c r="BE311" s="196"/>
      <c r="BF311" s="196"/>
      <c r="BG311" s="196"/>
      <c r="BH311" s="196"/>
      <c r="BI311" s="196"/>
      <c r="BJ311" s="196"/>
      <c r="BK311" s="196"/>
      <c r="BL311" s="196"/>
      <c r="BM311" s="196"/>
      <c r="BN311" s="196"/>
      <c r="BO311" s="196"/>
      <c r="BP311" s="196"/>
      <c r="BQ311" s="196"/>
      <c r="BR311" s="196"/>
      <c r="BS311" s="196"/>
      <c r="BT311" s="196"/>
      <c r="BU311" s="196"/>
      <c r="BV311" s="196"/>
      <c r="BW311" s="196"/>
      <c r="BX311" s="196"/>
      <c r="BY311" s="196"/>
      <c r="BZ311" s="196"/>
      <c r="CA311" s="196"/>
      <c r="CB311" s="196"/>
      <c r="CC311" s="196"/>
      <c r="CD311" s="196"/>
      <c r="CE311" s="196"/>
      <c r="CF311" s="196"/>
      <c r="CG311" s="196"/>
      <c r="CH311" s="196"/>
      <c r="CI311" s="196"/>
      <c r="CJ311" s="196"/>
      <c r="CK311" s="196"/>
      <c r="CL311" s="196"/>
      <c r="CM311" s="196"/>
      <c r="CN311" s="196"/>
      <c r="CO311" s="196"/>
      <c r="CP311" s="196"/>
      <c r="CQ311" s="196"/>
      <c r="CR311" s="196"/>
      <c r="CS311" s="196"/>
      <c r="CT311" s="196"/>
      <c r="CU311" s="196"/>
      <c r="CV311" s="196"/>
      <c r="CW311" s="196"/>
      <c r="CX311" s="196"/>
      <c r="CY311" s="196"/>
      <c r="CZ311" s="196"/>
      <c r="DA311" s="196"/>
      <c r="DB311" s="196"/>
      <c r="DC311" s="196"/>
      <c r="DD311" s="196"/>
      <c r="DE311" s="196"/>
      <c r="DF311" s="196"/>
      <c r="DG311" s="196"/>
      <c r="DH311" s="196"/>
      <c r="DI311" s="196"/>
      <c r="DJ311" s="196"/>
      <c r="DK311" s="196"/>
      <c r="DL311" s="196"/>
      <c r="DM311" s="196"/>
      <c r="DN311" s="196"/>
      <c r="DO311" s="196"/>
      <c r="DP311" s="196"/>
      <c r="DQ311" s="196"/>
      <c r="DR311" s="196"/>
      <c r="DS311" s="196"/>
      <c r="DT311" s="196"/>
      <c r="DU311" s="196"/>
      <c r="DV311" s="196"/>
      <c r="DW311" s="196"/>
      <c r="DX311" s="196"/>
      <c r="DY311" s="196"/>
      <c r="DZ311" s="196"/>
      <c r="EA311" s="196"/>
      <c r="EB311" s="196"/>
      <c r="EC311" s="196"/>
      <c r="ED311" s="196"/>
      <c r="EE311" s="196"/>
      <c r="EF311" s="196"/>
      <c r="EG311" s="196"/>
      <c r="EH311" s="196"/>
      <c r="EI311" s="196"/>
      <c r="EJ311" s="196"/>
      <c r="EK311" s="196"/>
      <c r="EL311" s="196"/>
      <c r="EM311" s="196"/>
      <c r="EN311" s="196"/>
      <c r="EO311" s="196"/>
      <c r="EP311" s="196"/>
      <c r="EQ311" s="196"/>
      <c r="ER311" s="196"/>
      <c r="ES311" s="196"/>
      <c r="ET311" s="196"/>
      <c r="EU311" s="196"/>
      <c r="EV311" s="196"/>
      <c r="EW311" s="196"/>
      <c r="EX311" s="196"/>
      <c r="EY311" s="196"/>
      <c r="EZ311" s="196"/>
      <c r="FA311" s="196"/>
      <c r="FB311" s="196"/>
      <c r="FC311" s="196"/>
      <c r="FD311" s="196"/>
      <c r="FE311" s="196"/>
      <c r="FF311" s="196"/>
      <c r="FG311" s="196"/>
      <c r="FH311" s="196"/>
      <c r="FI311" s="196"/>
      <c r="FJ311" s="196"/>
      <c r="FK311" s="196"/>
      <c r="FL311" s="196"/>
      <c r="FM311" s="196"/>
      <c r="FN311" s="196"/>
      <c r="FO311" s="196"/>
      <c r="FP311" s="196"/>
      <c r="FQ311" s="196"/>
      <c r="FR311" s="196"/>
      <c r="FS311" s="196"/>
      <c r="FT311" s="196"/>
      <c r="FU311" s="196"/>
      <c r="FV311" s="196"/>
      <c r="FW311" s="196"/>
      <c r="FX311" s="196"/>
      <c r="FY311" s="196"/>
      <c r="FZ311" s="196"/>
      <c r="GA311" s="196"/>
      <c r="GB311" s="196"/>
      <c r="GC311" s="196"/>
    </row>
    <row r="312" spans="1:185" s="197" customFormat="1" ht="178.5" customHeight="1" x14ac:dyDescent="0.25">
      <c r="A312" s="429" t="s">
        <v>412</v>
      </c>
      <c r="B312" s="434">
        <v>1042</v>
      </c>
      <c r="C312" s="397">
        <v>44855</v>
      </c>
      <c r="D312" s="400" t="s">
        <v>33</v>
      </c>
      <c r="E312" s="179" t="s">
        <v>774</v>
      </c>
      <c r="F312" s="179" t="s">
        <v>775</v>
      </c>
      <c r="G312" s="175" t="s">
        <v>36</v>
      </c>
      <c r="H312" s="395" t="s">
        <v>1107</v>
      </c>
      <c r="I312" s="179" t="s">
        <v>280</v>
      </c>
      <c r="J312" s="179" t="s">
        <v>416</v>
      </c>
      <c r="K312" s="179"/>
      <c r="L312" s="175" t="s">
        <v>39</v>
      </c>
      <c r="M312" s="179" t="s">
        <v>776</v>
      </c>
      <c r="N312" s="397">
        <v>44910</v>
      </c>
      <c r="O312" s="397">
        <v>45152</v>
      </c>
      <c r="P312" s="452">
        <f t="shared" ca="1" si="12"/>
        <v>260</v>
      </c>
      <c r="Q312" s="322" t="str">
        <f t="shared" ca="1" si="13"/>
        <v>VENCIDA</v>
      </c>
      <c r="R312" s="179" t="s">
        <v>777</v>
      </c>
      <c r="S312" s="179" t="s">
        <v>42</v>
      </c>
      <c r="T312" s="392">
        <v>4</v>
      </c>
      <c r="U312" s="180"/>
      <c r="V312" s="179"/>
      <c r="W312" s="175" t="s">
        <v>75</v>
      </c>
      <c r="X312" s="281"/>
      <c r="Y312" s="391"/>
      <c r="Z312" s="179"/>
      <c r="AA312" s="175" t="s">
        <v>44</v>
      </c>
      <c r="AB312" s="180"/>
      <c r="AC312" s="181" t="s">
        <v>1618</v>
      </c>
      <c r="AD312" s="453">
        <f t="shared" si="14"/>
        <v>307</v>
      </c>
      <c r="AE312" s="196"/>
      <c r="AF312" s="196"/>
      <c r="AG312" s="196"/>
      <c r="AH312" s="196"/>
      <c r="AI312" s="196"/>
      <c r="AJ312" s="196"/>
      <c r="AK312" s="196"/>
      <c r="AL312" s="196"/>
      <c r="AM312" s="196"/>
      <c r="AN312" s="196"/>
      <c r="AO312" s="196"/>
      <c r="AP312" s="196"/>
      <c r="AQ312" s="196"/>
      <c r="AR312" s="196"/>
      <c r="AS312" s="196"/>
      <c r="AT312" s="196"/>
      <c r="AU312" s="196"/>
      <c r="AV312" s="196"/>
      <c r="AW312" s="196"/>
      <c r="AX312" s="196"/>
      <c r="AY312" s="196"/>
      <c r="AZ312" s="196"/>
      <c r="BA312" s="196"/>
      <c r="BB312" s="196"/>
      <c r="BC312" s="196"/>
      <c r="BD312" s="196"/>
      <c r="BE312" s="196"/>
      <c r="BF312" s="196"/>
      <c r="BG312" s="196"/>
      <c r="BH312" s="196"/>
      <c r="BI312" s="196"/>
      <c r="BJ312" s="196"/>
      <c r="BK312" s="196"/>
      <c r="BL312" s="196"/>
      <c r="BM312" s="196"/>
      <c r="BN312" s="196"/>
      <c r="BO312" s="196"/>
      <c r="BP312" s="196"/>
      <c r="BQ312" s="196"/>
      <c r="BR312" s="196"/>
      <c r="BS312" s="196"/>
      <c r="BT312" s="196"/>
      <c r="BU312" s="196"/>
      <c r="BV312" s="196"/>
      <c r="BW312" s="196"/>
      <c r="BX312" s="196"/>
      <c r="BY312" s="196"/>
      <c r="BZ312" s="196"/>
      <c r="CA312" s="196"/>
      <c r="CB312" s="196"/>
      <c r="CC312" s="196"/>
      <c r="CD312" s="196"/>
      <c r="CE312" s="196"/>
      <c r="CF312" s="196"/>
      <c r="CG312" s="196"/>
      <c r="CH312" s="196"/>
      <c r="CI312" s="196"/>
      <c r="CJ312" s="196"/>
      <c r="CK312" s="196"/>
      <c r="CL312" s="196"/>
      <c r="CM312" s="196"/>
      <c r="CN312" s="196"/>
      <c r="CO312" s="196"/>
      <c r="CP312" s="196"/>
      <c r="CQ312" s="196"/>
      <c r="CR312" s="196"/>
      <c r="CS312" s="196"/>
      <c r="CT312" s="196"/>
      <c r="CU312" s="196"/>
      <c r="CV312" s="196"/>
      <c r="CW312" s="196"/>
      <c r="CX312" s="196"/>
      <c r="CY312" s="196"/>
      <c r="CZ312" s="196"/>
      <c r="DA312" s="196"/>
      <c r="DB312" s="196"/>
      <c r="DC312" s="196"/>
      <c r="DD312" s="196"/>
      <c r="DE312" s="196"/>
      <c r="DF312" s="196"/>
      <c r="DG312" s="196"/>
      <c r="DH312" s="196"/>
      <c r="DI312" s="196"/>
      <c r="DJ312" s="196"/>
      <c r="DK312" s="196"/>
      <c r="DL312" s="196"/>
      <c r="DM312" s="196"/>
      <c r="DN312" s="196"/>
      <c r="DO312" s="196"/>
      <c r="DP312" s="196"/>
      <c r="DQ312" s="196"/>
      <c r="DR312" s="196"/>
      <c r="DS312" s="196"/>
      <c r="DT312" s="196"/>
      <c r="DU312" s="196"/>
      <c r="DV312" s="196"/>
      <c r="DW312" s="196"/>
      <c r="DX312" s="196"/>
      <c r="DY312" s="196"/>
      <c r="DZ312" s="196"/>
      <c r="EA312" s="196"/>
      <c r="EB312" s="196"/>
      <c r="EC312" s="196"/>
      <c r="ED312" s="196"/>
      <c r="EE312" s="196"/>
      <c r="EF312" s="196"/>
      <c r="EG312" s="196"/>
      <c r="EH312" s="196"/>
      <c r="EI312" s="196"/>
      <c r="EJ312" s="196"/>
      <c r="EK312" s="196"/>
      <c r="EL312" s="196"/>
      <c r="EM312" s="196"/>
      <c r="EN312" s="196"/>
      <c r="EO312" s="196"/>
      <c r="EP312" s="196"/>
      <c r="EQ312" s="196"/>
      <c r="ER312" s="196"/>
      <c r="ES312" s="196"/>
      <c r="ET312" s="196"/>
      <c r="EU312" s="196"/>
      <c r="EV312" s="196"/>
      <c r="EW312" s="196"/>
      <c r="EX312" s="196"/>
      <c r="EY312" s="196"/>
      <c r="EZ312" s="196"/>
      <c r="FA312" s="196"/>
      <c r="FB312" s="196"/>
      <c r="FC312" s="196"/>
      <c r="FD312" s="196"/>
      <c r="FE312" s="196"/>
      <c r="FF312" s="196"/>
      <c r="FG312" s="196"/>
      <c r="FH312" s="196"/>
      <c r="FI312" s="196"/>
      <c r="FJ312" s="196"/>
      <c r="FK312" s="196"/>
      <c r="FL312" s="196"/>
      <c r="FM312" s="196"/>
      <c r="FN312" s="196"/>
      <c r="FO312" s="196"/>
      <c r="FP312" s="196"/>
      <c r="FQ312" s="196"/>
      <c r="FR312" s="196"/>
      <c r="FS312" s="196"/>
      <c r="FT312" s="196"/>
      <c r="FU312" s="196"/>
      <c r="FV312" s="196"/>
      <c r="FW312" s="196"/>
      <c r="FX312" s="196"/>
      <c r="FY312" s="196"/>
      <c r="FZ312" s="196"/>
      <c r="GA312" s="196"/>
      <c r="GB312" s="196"/>
      <c r="GC312" s="196"/>
    </row>
    <row r="313" spans="1:185" s="197" customFormat="1" ht="178.5" customHeight="1" x14ac:dyDescent="0.25">
      <c r="A313" s="429" t="s">
        <v>412</v>
      </c>
      <c r="B313" s="434">
        <v>1043</v>
      </c>
      <c r="C313" s="397">
        <v>44855</v>
      </c>
      <c r="D313" s="400" t="s">
        <v>33</v>
      </c>
      <c r="E313" s="179" t="s">
        <v>1005</v>
      </c>
      <c r="F313" s="179" t="s">
        <v>778</v>
      </c>
      <c r="G313" s="175" t="s">
        <v>36</v>
      </c>
      <c r="H313" s="395" t="s">
        <v>1107</v>
      </c>
      <c r="I313" s="179" t="s">
        <v>280</v>
      </c>
      <c r="J313" s="179" t="s">
        <v>416</v>
      </c>
      <c r="K313" s="179"/>
      <c r="L313" s="175" t="s">
        <v>39</v>
      </c>
      <c r="M313" s="179" t="s">
        <v>779</v>
      </c>
      <c r="N313" s="397">
        <v>44910</v>
      </c>
      <c r="O313" s="397">
        <v>45245</v>
      </c>
      <c r="P313" s="452">
        <f t="shared" ca="1" si="12"/>
        <v>167</v>
      </c>
      <c r="Q313" s="322" t="str">
        <f t="shared" ca="1" si="13"/>
        <v>VENCIDA</v>
      </c>
      <c r="R313" s="179" t="s">
        <v>780</v>
      </c>
      <c r="S313" s="179" t="s">
        <v>42</v>
      </c>
      <c r="T313" s="392">
        <v>4</v>
      </c>
      <c r="U313" s="180"/>
      <c r="V313" s="179"/>
      <c r="W313" s="175" t="s">
        <v>43</v>
      </c>
      <c r="X313" s="281"/>
      <c r="Y313" s="391"/>
      <c r="Z313" s="179"/>
      <c r="AA313" s="175" t="s">
        <v>44</v>
      </c>
      <c r="AB313" s="180"/>
      <c r="AC313" s="181" t="s">
        <v>1619</v>
      </c>
      <c r="AD313" s="453">
        <f t="shared" si="14"/>
        <v>308</v>
      </c>
      <c r="AE313" s="196"/>
      <c r="AF313" s="196"/>
      <c r="AG313" s="196"/>
      <c r="AH313" s="196"/>
      <c r="AI313" s="196"/>
      <c r="AJ313" s="196"/>
      <c r="AK313" s="196"/>
      <c r="AL313" s="196"/>
      <c r="AM313" s="196"/>
      <c r="AN313" s="196"/>
      <c r="AO313" s="196"/>
      <c r="AP313" s="196"/>
      <c r="AQ313" s="196"/>
      <c r="AR313" s="196"/>
      <c r="AS313" s="196"/>
      <c r="AT313" s="196"/>
      <c r="AU313" s="196"/>
      <c r="AV313" s="196"/>
      <c r="AW313" s="196"/>
      <c r="AX313" s="196"/>
      <c r="AY313" s="196"/>
      <c r="AZ313" s="196"/>
      <c r="BA313" s="196"/>
      <c r="BB313" s="196"/>
      <c r="BC313" s="196"/>
      <c r="BD313" s="196"/>
      <c r="BE313" s="196"/>
      <c r="BF313" s="196"/>
      <c r="BG313" s="196"/>
      <c r="BH313" s="196"/>
      <c r="BI313" s="196"/>
      <c r="BJ313" s="196"/>
      <c r="BK313" s="196"/>
      <c r="BL313" s="196"/>
      <c r="BM313" s="196"/>
      <c r="BN313" s="196"/>
      <c r="BO313" s="196"/>
      <c r="BP313" s="196"/>
      <c r="BQ313" s="196"/>
      <c r="BR313" s="196"/>
      <c r="BS313" s="196"/>
      <c r="BT313" s="196"/>
      <c r="BU313" s="196"/>
      <c r="BV313" s="196"/>
      <c r="BW313" s="196"/>
      <c r="BX313" s="196"/>
      <c r="BY313" s="196"/>
      <c r="BZ313" s="196"/>
      <c r="CA313" s="196"/>
      <c r="CB313" s="196"/>
      <c r="CC313" s="196"/>
      <c r="CD313" s="196"/>
      <c r="CE313" s="196"/>
      <c r="CF313" s="196"/>
      <c r="CG313" s="196"/>
      <c r="CH313" s="196"/>
      <c r="CI313" s="196"/>
      <c r="CJ313" s="196"/>
      <c r="CK313" s="196"/>
      <c r="CL313" s="196"/>
      <c r="CM313" s="196"/>
      <c r="CN313" s="196"/>
      <c r="CO313" s="196"/>
      <c r="CP313" s="196"/>
      <c r="CQ313" s="196"/>
      <c r="CR313" s="196"/>
      <c r="CS313" s="196"/>
      <c r="CT313" s="196"/>
      <c r="CU313" s="196"/>
      <c r="CV313" s="196"/>
      <c r="CW313" s="196"/>
      <c r="CX313" s="196"/>
      <c r="CY313" s="196"/>
      <c r="CZ313" s="196"/>
      <c r="DA313" s="196"/>
      <c r="DB313" s="196"/>
      <c r="DC313" s="196"/>
      <c r="DD313" s="196"/>
      <c r="DE313" s="196"/>
      <c r="DF313" s="196"/>
      <c r="DG313" s="196"/>
      <c r="DH313" s="196"/>
      <c r="DI313" s="196"/>
      <c r="DJ313" s="196"/>
      <c r="DK313" s="196"/>
      <c r="DL313" s="196"/>
      <c r="DM313" s="196"/>
      <c r="DN313" s="196"/>
      <c r="DO313" s="196"/>
      <c r="DP313" s="196"/>
      <c r="DQ313" s="196"/>
      <c r="DR313" s="196"/>
      <c r="DS313" s="196"/>
      <c r="DT313" s="196"/>
      <c r="DU313" s="196"/>
      <c r="DV313" s="196"/>
      <c r="DW313" s="196"/>
      <c r="DX313" s="196"/>
      <c r="DY313" s="196"/>
      <c r="DZ313" s="196"/>
      <c r="EA313" s="196"/>
      <c r="EB313" s="196"/>
      <c r="EC313" s="196"/>
      <c r="ED313" s="196"/>
      <c r="EE313" s="196"/>
      <c r="EF313" s="196"/>
      <c r="EG313" s="196"/>
      <c r="EH313" s="196"/>
      <c r="EI313" s="196"/>
      <c r="EJ313" s="196"/>
      <c r="EK313" s="196"/>
      <c r="EL313" s="196"/>
      <c r="EM313" s="196"/>
      <c r="EN313" s="196"/>
      <c r="EO313" s="196"/>
      <c r="EP313" s="196"/>
      <c r="EQ313" s="196"/>
      <c r="ER313" s="196"/>
      <c r="ES313" s="196"/>
      <c r="ET313" s="196"/>
      <c r="EU313" s="196"/>
      <c r="EV313" s="196"/>
      <c r="EW313" s="196"/>
      <c r="EX313" s="196"/>
      <c r="EY313" s="196"/>
      <c r="EZ313" s="196"/>
      <c r="FA313" s="196"/>
      <c r="FB313" s="196"/>
      <c r="FC313" s="196"/>
      <c r="FD313" s="196"/>
      <c r="FE313" s="196"/>
      <c r="FF313" s="196"/>
      <c r="FG313" s="196"/>
      <c r="FH313" s="196"/>
      <c r="FI313" s="196"/>
      <c r="FJ313" s="196"/>
      <c r="FK313" s="196"/>
      <c r="FL313" s="196"/>
      <c r="FM313" s="196"/>
      <c r="FN313" s="196"/>
      <c r="FO313" s="196"/>
      <c r="FP313" s="196"/>
      <c r="FQ313" s="196"/>
      <c r="FR313" s="196"/>
      <c r="FS313" s="196"/>
      <c r="FT313" s="196"/>
      <c r="FU313" s="196"/>
      <c r="FV313" s="196"/>
      <c r="FW313" s="196"/>
      <c r="FX313" s="196"/>
      <c r="FY313" s="196"/>
      <c r="FZ313" s="196"/>
      <c r="GA313" s="196"/>
      <c r="GB313" s="196"/>
      <c r="GC313" s="196"/>
    </row>
    <row r="314" spans="1:185" s="197" customFormat="1" ht="178.5" customHeight="1" x14ac:dyDescent="0.25">
      <c r="A314" s="429" t="s">
        <v>412</v>
      </c>
      <c r="B314" s="434">
        <v>1044</v>
      </c>
      <c r="C314" s="397">
        <v>44855</v>
      </c>
      <c r="D314" s="400" t="s">
        <v>33</v>
      </c>
      <c r="E314" s="179" t="s">
        <v>781</v>
      </c>
      <c r="F314" s="179" t="s">
        <v>782</v>
      </c>
      <c r="G314" s="175" t="s">
        <v>36</v>
      </c>
      <c r="H314" s="395" t="s">
        <v>1107</v>
      </c>
      <c r="I314" s="179" t="s">
        <v>280</v>
      </c>
      <c r="J314" s="179" t="s">
        <v>416</v>
      </c>
      <c r="K314" s="179"/>
      <c r="L314" s="175" t="s">
        <v>39</v>
      </c>
      <c r="M314" s="179" t="s">
        <v>611</v>
      </c>
      <c r="N314" s="397">
        <v>44911</v>
      </c>
      <c r="O314" s="397">
        <v>45152</v>
      </c>
      <c r="P314" s="452" t="str">
        <f t="shared" ca="1" si="12"/>
        <v>CERRADA</v>
      </c>
      <c r="Q314" s="322" t="str">
        <f t="shared" ca="1" si="13"/>
        <v>CERRADA</v>
      </c>
      <c r="R314" s="179" t="s">
        <v>783</v>
      </c>
      <c r="S314" s="179" t="s">
        <v>42</v>
      </c>
      <c r="T314" s="392">
        <v>1</v>
      </c>
      <c r="U314" s="180"/>
      <c r="V314" s="179"/>
      <c r="W314" s="175" t="s">
        <v>75</v>
      </c>
      <c r="X314" s="281"/>
      <c r="Y314" s="391"/>
      <c r="Z314" s="179"/>
      <c r="AA314" s="175" t="s">
        <v>1376</v>
      </c>
      <c r="AB314" s="397">
        <v>45251</v>
      </c>
      <c r="AC314" s="181" t="s">
        <v>1428</v>
      </c>
      <c r="AD314" s="453">
        <f t="shared" si="14"/>
        <v>309</v>
      </c>
      <c r="AE314" s="196"/>
      <c r="AF314" s="196"/>
      <c r="AG314" s="196"/>
      <c r="AH314" s="196"/>
      <c r="AI314" s="196"/>
      <c r="AJ314" s="196"/>
      <c r="AK314" s="196"/>
      <c r="AL314" s="196"/>
      <c r="AM314" s="196"/>
      <c r="AN314" s="196"/>
      <c r="AO314" s="196"/>
      <c r="AP314" s="196"/>
      <c r="AQ314" s="196"/>
      <c r="AR314" s="196"/>
      <c r="AS314" s="196"/>
      <c r="AT314" s="196"/>
      <c r="AU314" s="196"/>
      <c r="AV314" s="196"/>
      <c r="AW314" s="196"/>
      <c r="AX314" s="196"/>
      <c r="AY314" s="196"/>
      <c r="AZ314" s="196"/>
      <c r="BA314" s="196"/>
      <c r="BB314" s="196"/>
      <c r="BC314" s="196"/>
      <c r="BD314" s="196"/>
      <c r="BE314" s="196"/>
      <c r="BF314" s="196"/>
      <c r="BG314" s="196"/>
      <c r="BH314" s="196"/>
      <c r="BI314" s="196"/>
      <c r="BJ314" s="196"/>
      <c r="BK314" s="196"/>
      <c r="BL314" s="196"/>
      <c r="BM314" s="196"/>
      <c r="BN314" s="196"/>
      <c r="BO314" s="196"/>
      <c r="BP314" s="196"/>
      <c r="BQ314" s="196"/>
      <c r="BR314" s="196"/>
      <c r="BS314" s="196"/>
      <c r="BT314" s="196"/>
      <c r="BU314" s="196"/>
      <c r="BV314" s="196"/>
      <c r="BW314" s="196"/>
      <c r="BX314" s="196"/>
      <c r="BY314" s="196"/>
      <c r="BZ314" s="196"/>
      <c r="CA314" s="196"/>
      <c r="CB314" s="196"/>
      <c r="CC314" s="196"/>
      <c r="CD314" s="196"/>
      <c r="CE314" s="196"/>
      <c r="CF314" s="196"/>
      <c r="CG314" s="196"/>
      <c r="CH314" s="196"/>
      <c r="CI314" s="196"/>
      <c r="CJ314" s="196"/>
      <c r="CK314" s="196"/>
      <c r="CL314" s="196"/>
      <c r="CM314" s="196"/>
      <c r="CN314" s="196"/>
      <c r="CO314" s="196"/>
      <c r="CP314" s="196"/>
      <c r="CQ314" s="196"/>
      <c r="CR314" s="196"/>
      <c r="CS314" s="196"/>
      <c r="CT314" s="196"/>
      <c r="CU314" s="196"/>
      <c r="CV314" s="196"/>
      <c r="CW314" s="196"/>
      <c r="CX314" s="196"/>
      <c r="CY314" s="196"/>
      <c r="CZ314" s="196"/>
      <c r="DA314" s="196"/>
      <c r="DB314" s="196"/>
      <c r="DC314" s="196"/>
      <c r="DD314" s="196"/>
      <c r="DE314" s="196"/>
      <c r="DF314" s="196"/>
      <c r="DG314" s="196"/>
      <c r="DH314" s="196"/>
      <c r="DI314" s="196"/>
      <c r="DJ314" s="196"/>
      <c r="DK314" s="196"/>
      <c r="DL314" s="196"/>
      <c r="DM314" s="196"/>
      <c r="DN314" s="196"/>
      <c r="DO314" s="196"/>
      <c r="DP314" s="196"/>
      <c r="DQ314" s="196"/>
      <c r="DR314" s="196"/>
      <c r="DS314" s="196"/>
      <c r="DT314" s="196"/>
      <c r="DU314" s="196"/>
      <c r="DV314" s="196"/>
      <c r="DW314" s="196"/>
      <c r="DX314" s="196"/>
      <c r="DY314" s="196"/>
      <c r="DZ314" s="196"/>
      <c r="EA314" s="196"/>
      <c r="EB314" s="196"/>
      <c r="EC314" s="196"/>
      <c r="ED314" s="196"/>
      <c r="EE314" s="196"/>
      <c r="EF314" s="196"/>
      <c r="EG314" s="196"/>
      <c r="EH314" s="196"/>
      <c r="EI314" s="196"/>
      <c r="EJ314" s="196"/>
      <c r="EK314" s="196"/>
      <c r="EL314" s="196"/>
      <c r="EM314" s="196"/>
      <c r="EN314" s="196"/>
      <c r="EO314" s="196"/>
      <c r="EP314" s="196"/>
      <c r="EQ314" s="196"/>
      <c r="ER314" s="196"/>
      <c r="ES314" s="196"/>
      <c r="ET314" s="196"/>
      <c r="EU314" s="196"/>
      <c r="EV314" s="196"/>
      <c r="EW314" s="196"/>
      <c r="EX314" s="196"/>
      <c r="EY314" s="196"/>
      <c r="EZ314" s="196"/>
      <c r="FA314" s="196"/>
      <c r="FB314" s="196"/>
      <c r="FC314" s="196"/>
      <c r="FD314" s="196"/>
      <c r="FE314" s="196"/>
      <c r="FF314" s="196"/>
      <c r="FG314" s="196"/>
      <c r="FH314" s="196"/>
      <c r="FI314" s="196"/>
      <c r="FJ314" s="196"/>
      <c r="FK314" s="196"/>
      <c r="FL314" s="196"/>
      <c r="FM314" s="196"/>
      <c r="FN314" s="196"/>
      <c r="FO314" s="196"/>
      <c r="FP314" s="196"/>
      <c r="FQ314" s="196"/>
      <c r="FR314" s="196"/>
      <c r="FS314" s="196"/>
      <c r="FT314" s="196"/>
      <c r="FU314" s="196"/>
      <c r="FV314" s="196"/>
      <c r="FW314" s="196"/>
      <c r="FX314" s="196"/>
      <c r="FY314" s="196"/>
      <c r="FZ314" s="196"/>
      <c r="GA314" s="196"/>
      <c r="GB314" s="196"/>
      <c r="GC314" s="196"/>
    </row>
    <row r="315" spans="1:185" s="197" customFormat="1" ht="178.5" customHeight="1" x14ac:dyDescent="0.25">
      <c r="A315" s="429" t="s">
        <v>245</v>
      </c>
      <c r="B315" s="434">
        <v>1046</v>
      </c>
      <c r="C315" s="397">
        <v>44868</v>
      </c>
      <c r="D315" s="400" t="s">
        <v>33</v>
      </c>
      <c r="E315" s="182" t="s">
        <v>784</v>
      </c>
      <c r="F315" s="179" t="s">
        <v>785</v>
      </c>
      <c r="G315" s="179" t="s">
        <v>279</v>
      </c>
      <c r="H315" s="395" t="s">
        <v>1086</v>
      </c>
      <c r="I315" s="179" t="s">
        <v>786</v>
      </c>
      <c r="J315" s="179" t="s">
        <v>38</v>
      </c>
      <c r="K315" s="179"/>
      <c r="L315" s="179" t="s">
        <v>48</v>
      </c>
      <c r="M315" s="179" t="s">
        <v>787</v>
      </c>
      <c r="N315" s="397">
        <v>44873</v>
      </c>
      <c r="O315" s="397">
        <v>45075</v>
      </c>
      <c r="P315" s="452" t="str">
        <f t="shared" ca="1" si="12"/>
        <v>CERRADA</v>
      </c>
      <c r="Q315" s="322" t="str">
        <f t="shared" ca="1" si="13"/>
        <v>CERRADA</v>
      </c>
      <c r="R315" s="179" t="s">
        <v>788</v>
      </c>
      <c r="S315" s="179" t="s">
        <v>42</v>
      </c>
      <c r="T315" s="392">
        <v>1</v>
      </c>
      <c r="U315" s="180"/>
      <c r="V315" s="179"/>
      <c r="W315" s="175" t="s">
        <v>75</v>
      </c>
      <c r="X315" s="281"/>
      <c r="Y315" s="391"/>
      <c r="Z315" s="179"/>
      <c r="AA315" s="175" t="s">
        <v>1376</v>
      </c>
      <c r="AB315" s="180">
        <v>45183</v>
      </c>
      <c r="AC315" s="177" t="s">
        <v>1611</v>
      </c>
      <c r="AD315" s="453">
        <f t="shared" si="14"/>
        <v>310</v>
      </c>
      <c r="AE315" s="196"/>
      <c r="AF315" s="196"/>
      <c r="AG315" s="196"/>
      <c r="AH315" s="196"/>
      <c r="AI315" s="196"/>
      <c r="AJ315" s="196"/>
      <c r="AK315" s="196"/>
      <c r="AL315" s="196"/>
      <c r="AM315" s="196"/>
      <c r="AN315" s="196"/>
      <c r="AO315" s="196"/>
      <c r="AP315" s="196"/>
      <c r="AQ315" s="196"/>
      <c r="AR315" s="196"/>
      <c r="AS315" s="196"/>
      <c r="AT315" s="196"/>
      <c r="AU315" s="196"/>
      <c r="AV315" s="196"/>
      <c r="AW315" s="196"/>
      <c r="AX315" s="196"/>
      <c r="AY315" s="196"/>
      <c r="AZ315" s="196"/>
      <c r="BA315" s="196"/>
      <c r="BB315" s="196"/>
      <c r="BC315" s="196"/>
      <c r="BD315" s="196"/>
      <c r="BE315" s="196"/>
      <c r="BF315" s="196"/>
      <c r="BG315" s="196"/>
      <c r="BH315" s="196"/>
      <c r="BI315" s="196"/>
      <c r="BJ315" s="196"/>
      <c r="BK315" s="196"/>
      <c r="BL315" s="196"/>
      <c r="BM315" s="196"/>
      <c r="BN315" s="196"/>
      <c r="BO315" s="196"/>
      <c r="BP315" s="196"/>
      <c r="BQ315" s="196"/>
      <c r="BR315" s="196"/>
      <c r="BS315" s="196"/>
      <c r="BT315" s="196"/>
      <c r="BU315" s="196"/>
      <c r="BV315" s="196"/>
      <c r="BW315" s="196"/>
      <c r="BX315" s="196"/>
      <c r="BY315" s="196"/>
      <c r="BZ315" s="196"/>
      <c r="CA315" s="196"/>
      <c r="CB315" s="196"/>
      <c r="CC315" s="196"/>
      <c r="CD315" s="196"/>
      <c r="CE315" s="196"/>
      <c r="CF315" s="196"/>
      <c r="CG315" s="196"/>
      <c r="CH315" s="196"/>
      <c r="CI315" s="196"/>
      <c r="CJ315" s="196"/>
      <c r="CK315" s="196"/>
      <c r="CL315" s="196"/>
      <c r="CM315" s="196"/>
      <c r="CN315" s="196"/>
      <c r="CO315" s="196"/>
      <c r="CP315" s="196"/>
      <c r="CQ315" s="196"/>
      <c r="CR315" s="196"/>
      <c r="CS315" s="196"/>
      <c r="CT315" s="196"/>
      <c r="CU315" s="196"/>
      <c r="CV315" s="196"/>
      <c r="CW315" s="196"/>
      <c r="CX315" s="196"/>
      <c r="CY315" s="196"/>
      <c r="CZ315" s="196"/>
      <c r="DA315" s="196"/>
      <c r="DB315" s="196"/>
      <c r="DC315" s="196"/>
      <c r="DD315" s="196"/>
      <c r="DE315" s="196"/>
      <c r="DF315" s="196"/>
      <c r="DG315" s="196"/>
      <c r="DH315" s="196"/>
      <c r="DI315" s="196"/>
      <c r="DJ315" s="196"/>
      <c r="DK315" s="196"/>
      <c r="DL315" s="196"/>
      <c r="DM315" s="196"/>
      <c r="DN315" s="196"/>
      <c r="DO315" s="196"/>
      <c r="DP315" s="196"/>
      <c r="DQ315" s="196"/>
      <c r="DR315" s="196"/>
      <c r="DS315" s="196"/>
      <c r="DT315" s="196"/>
      <c r="DU315" s="196"/>
      <c r="DV315" s="196"/>
      <c r="DW315" s="196"/>
      <c r="DX315" s="196"/>
      <c r="DY315" s="196"/>
      <c r="DZ315" s="196"/>
      <c r="EA315" s="196"/>
      <c r="EB315" s="196"/>
      <c r="EC315" s="196"/>
      <c r="ED315" s="196"/>
      <c r="EE315" s="196"/>
      <c r="EF315" s="196"/>
      <c r="EG315" s="196"/>
      <c r="EH315" s="196"/>
      <c r="EI315" s="196"/>
      <c r="EJ315" s="196"/>
      <c r="EK315" s="196"/>
      <c r="EL315" s="196"/>
      <c r="EM315" s="196"/>
      <c r="EN315" s="196"/>
      <c r="EO315" s="196"/>
      <c r="EP315" s="196"/>
      <c r="EQ315" s="196"/>
      <c r="ER315" s="196"/>
      <c r="ES315" s="196"/>
      <c r="ET315" s="196"/>
      <c r="EU315" s="196"/>
      <c r="EV315" s="196"/>
      <c r="EW315" s="196"/>
      <c r="EX315" s="196"/>
      <c r="EY315" s="196"/>
      <c r="EZ315" s="196"/>
      <c r="FA315" s="196"/>
      <c r="FB315" s="196"/>
      <c r="FC315" s="196"/>
      <c r="FD315" s="196"/>
      <c r="FE315" s="196"/>
      <c r="FF315" s="196"/>
      <c r="FG315" s="196"/>
      <c r="FH315" s="196"/>
      <c r="FI315" s="196"/>
      <c r="FJ315" s="196"/>
      <c r="FK315" s="196"/>
      <c r="FL315" s="196"/>
      <c r="FM315" s="196"/>
      <c r="FN315" s="196"/>
      <c r="FO315" s="196"/>
      <c r="FP315" s="196"/>
      <c r="FQ315" s="196"/>
      <c r="FR315" s="196"/>
      <c r="FS315" s="196"/>
      <c r="FT315" s="196"/>
      <c r="FU315" s="196"/>
      <c r="FV315" s="196"/>
      <c r="FW315" s="196"/>
      <c r="FX315" s="196"/>
      <c r="FY315" s="196"/>
      <c r="FZ315" s="196"/>
      <c r="GA315" s="196"/>
      <c r="GB315" s="196"/>
      <c r="GC315" s="196"/>
    </row>
    <row r="316" spans="1:185" s="197" customFormat="1" ht="178.5" customHeight="1" x14ac:dyDescent="0.25">
      <c r="A316" s="394" t="s">
        <v>245</v>
      </c>
      <c r="B316" s="435"/>
      <c r="C316" s="397">
        <v>44868</v>
      </c>
      <c r="D316" s="400" t="s">
        <v>33</v>
      </c>
      <c r="E316" s="182" t="s">
        <v>784</v>
      </c>
      <c r="F316" s="179" t="s">
        <v>785</v>
      </c>
      <c r="G316" s="179" t="s">
        <v>279</v>
      </c>
      <c r="H316" s="395" t="s">
        <v>1086</v>
      </c>
      <c r="I316" s="179" t="s">
        <v>786</v>
      </c>
      <c r="J316" s="179" t="s">
        <v>38</v>
      </c>
      <c r="K316" s="179"/>
      <c r="L316" s="175" t="s">
        <v>39</v>
      </c>
      <c r="M316" s="179" t="s">
        <v>789</v>
      </c>
      <c r="N316" s="397">
        <v>44873</v>
      </c>
      <c r="O316" s="397">
        <v>45075</v>
      </c>
      <c r="P316" s="452" t="str">
        <f t="shared" ca="1" si="12"/>
        <v>CERRADA</v>
      </c>
      <c r="Q316" s="322" t="str">
        <f t="shared" ca="1" si="13"/>
        <v>CERRADA</v>
      </c>
      <c r="R316" s="179" t="s">
        <v>790</v>
      </c>
      <c r="S316" s="179" t="s">
        <v>42</v>
      </c>
      <c r="T316" s="392">
        <v>1</v>
      </c>
      <c r="U316" s="180"/>
      <c r="V316" s="179"/>
      <c r="W316" s="175" t="s">
        <v>140</v>
      </c>
      <c r="X316" s="281"/>
      <c r="Y316" s="391"/>
      <c r="Z316" s="179"/>
      <c r="AA316" s="175" t="s">
        <v>1376</v>
      </c>
      <c r="AB316" s="180">
        <v>45183</v>
      </c>
      <c r="AC316" s="181" t="s">
        <v>1612</v>
      </c>
      <c r="AD316" s="453">
        <f t="shared" si="14"/>
        <v>311</v>
      </c>
      <c r="AE316" s="196"/>
      <c r="AF316" s="196"/>
      <c r="AG316" s="196"/>
      <c r="AH316" s="196"/>
      <c r="AI316" s="196"/>
      <c r="AJ316" s="196"/>
      <c r="AK316" s="196"/>
      <c r="AL316" s="196"/>
      <c r="AM316" s="196"/>
      <c r="AN316" s="196"/>
      <c r="AO316" s="196"/>
      <c r="AP316" s="196"/>
      <c r="AQ316" s="196"/>
      <c r="AR316" s="196"/>
      <c r="AS316" s="196"/>
      <c r="AT316" s="196"/>
      <c r="AU316" s="196"/>
      <c r="AV316" s="196"/>
      <c r="AW316" s="196"/>
      <c r="AX316" s="196"/>
      <c r="AY316" s="196"/>
      <c r="AZ316" s="196"/>
      <c r="BA316" s="196"/>
      <c r="BB316" s="196"/>
      <c r="BC316" s="196"/>
      <c r="BD316" s="196"/>
      <c r="BE316" s="196"/>
      <c r="BF316" s="196"/>
      <c r="BG316" s="196"/>
      <c r="BH316" s="196"/>
      <c r="BI316" s="196"/>
      <c r="BJ316" s="196"/>
      <c r="BK316" s="196"/>
      <c r="BL316" s="196"/>
      <c r="BM316" s="196"/>
      <c r="BN316" s="196"/>
      <c r="BO316" s="196"/>
      <c r="BP316" s="196"/>
      <c r="BQ316" s="196"/>
      <c r="BR316" s="196"/>
      <c r="BS316" s="196"/>
      <c r="BT316" s="196"/>
      <c r="BU316" s="196"/>
      <c r="BV316" s="196"/>
      <c r="BW316" s="196"/>
      <c r="BX316" s="196"/>
      <c r="BY316" s="196"/>
      <c r="BZ316" s="196"/>
      <c r="CA316" s="196"/>
      <c r="CB316" s="196"/>
      <c r="CC316" s="196"/>
      <c r="CD316" s="196"/>
      <c r="CE316" s="196"/>
      <c r="CF316" s="196"/>
      <c r="CG316" s="196"/>
      <c r="CH316" s="196"/>
      <c r="CI316" s="196"/>
      <c r="CJ316" s="196"/>
      <c r="CK316" s="196"/>
      <c r="CL316" s="196"/>
      <c r="CM316" s="196"/>
      <c r="CN316" s="196"/>
      <c r="CO316" s="196"/>
      <c r="CP316" s="196"/>
      <c r="CQ316" s="196"/>
      <c r="CR316" s="196"/>
      <c r="CS316" s="196"/>
      <c r="CT316" s="196"/>
      <c r="CU316" s="196"/>
      <c r="CV316" s="196"/>
      <c r="CW316" s="196"/>
      <c r="CX316" s="196"/>
      <c r="CY316" s="196"/>
      <c r="CZ316" s="196"/>
      <c r="DA316" s="196"/>
      <c r="DB316" s="196"/>
      <c r="DC316" s="196"/>
      <c r="DD316" s="196"/>
      <c r="DE316" s="196"/>
      <c r="DF316" s="196"/>
      <c r="DG316" s="196"/>
      <c r="DH316" s="196"/>
      <c r="DI316" s="196"/>
      <c r="DJ316" s="196"/>
      <c r="DK316" s="196"/>
      <c r="DL316" s="196"/>
      <c r="DM316" s="196"/>
      <c r="DN316" s="196"/>
      <c r="DO316" s="196"/>
      <c r="DP316" s="196"/>
      <c r="DQ316" s="196"/>
      <c r="DR316" s="196"/>
      <c r="DS316" s="196"/>
      <c r="DT316" s="196"/>
      <c r="DU316" s="196"/>
      <c r="DV316" s="196"/>
      <c r="DW316" s="196"/>
      <c r="DX316" s="196"/>
      <c r="DY316" s="196"/>
      <c r="DZ316" s="196"/>
      <c r="EA316" s="196"/>
      <c r="EB316" s="196"/>
      <c r="EC316" s="196"/>
      <c r="ED316" s="196"/>
      <c r="EE316" s="196"/>
      <c r="EF316" s="196"/>
      <c r="EG316" s="196"/>
      <c r="EH316" s="196"/>
      <c r="EI316" s="196"/>
      <c r="EJ316" s="196"/>
      <c r="EK316" s="196"/>
      <c r="EL316" s="196"/>
      <c r="EM316" s="196"/>
      <c r="EN316" s="196"/>
      <c r="EO316" s="196"/>
      <c r="EP316" s="196"/>
      <c r="EQ316" s="196"/>
      <c r="ER316" s="196"/>
      <c r="ES316" s="196"/>
      <c r="ET316" s="196"/>
      <c r="EU316" s="196"/>
      <c r="EV316" s="196"/>
      <c r="EW316" s="196"/>
      <c r="EX316" s="196"/>
      <c r="EY316" s="196"/>
      <c r="EZ316" s="196"/>
      <c r="FA316" s="196"/>
      <c r="FB316" s="196"/>
      <c r="FC316" s="196"/>
      <c r="FD316" s="196"/>
      <c r="FE316" s="196"/>
      <c r="FF316" s="196"/>
      <c r="FG316" s="196"/>
      <c r="FH316" s="196"/>
      <c r="FI316" s="196"/>
      <c r="FJ316" s="196"/>
      <c r="FK316" s="196"/>
      <c r="FL316" s="196"/>
      <c r="FM316" s="196"/>
      <c r="FN316" s="196"/>
      <c r="FO316" s="196"/>
      <c r="FP316" s="196"/>
      <c r="FQ316" s="196"/>
      <c r="FR316" s="196"/>
      <c r="FS316" s="196"/>
      <c r="FT316" s="196"/>
      <c r="FU316" s="196"/>
      <c r="FV316" s="196"/>
      <c r="FW316" s="196"/>
      <c r="FX316" s="196"/>
      <c r="FY316" s="196"/>
      <c r="FZ316" s="196"/>
      <c r="GA316" s="196"/>
      <c r="GB316" s="196"/>
      <c r="GC316" s="196"/>
    </row>
    <row r="317" spans="1:185" s="197" customFormat="1" ht="178.5" customHeight="1" x14ac:dyDescent="0.25">
      <c r="A317" s="394" t="s">
        <v>245</v>
      </c>
      <c r="B317" s="435"/>
      <c r="C317" s="397">
        <v>44868</v>
      </c>
      <c r="D317" s="400" t="s">
        <v>33</v>
      </c>
      <c r="E317" s="179" t="s">
        <v>784</v>
      </c>
      <c r="F317" s="179" t="s">
        <v>785</v>
      </c>
      <c r="G317" s="179" t="s">
        <v>279</v>
      </c>
      <c r="H317" s="395" t="s">
        <v>1086</v>
      </c>
      <c r="I317" s="179" t="s">
        <v>786</v>
      </c>
      <c r="J317" s="179" t="s">
        <v>38</v>
      </c>
      <c r="K317" s="179"/>
      <c r="L317" s="175" t="s">
        <v>39</v>
      </c>
      <c r="M317" s="179" t="s">
        <v>791</v>
      </c>
      <c r="N317" s="397">
        <v>44956</v>
      </c>
      <c r="O317" s="397">
        <v>45075</v>
      </c>
      <c r="P317" s="452" t="str">
        <f t="shared" ca="1" si="12"/>
        <v>CERRADA</v>
      </c>
      <c r="Q317" s="322" t="str">
        <f t="shared" ca="1" si="13"/>
        <v>CERRADA</v>
      </c>
      <c r="R317" s="179" t="s">
        <v>792</v>
      </c>
      <c r="S317" s="179" t="s">
        <v>42</v>
      </c>
      <c r="T317" s="392">
        <v>1</v>
      </c>
      <c r="U317" s="180"/>
      <c r="V317" s="179"/>
      <c r="W317" s="175" t="s">
        <v>140</v>
      </c>
      <c r="X317" s="281"/>
      <c r="Y317" s="391"/>
      <c r="Z317" s="179"/>
      <c r="AA317" s="175" t="s">
        <v>1376</v>
      </c>
      <c r="AB317" s="180">
        <v>45287</v>
      </c>
      <c r="AC317" s="181" t="s">
        <v>1613</v>
      </c>
      <c r="AD317" s="453">
        <f t="shared" si="14"/>
        <v>312</v>
      </c>
      <c r="AE317" s="196"/>
      <c r="AF317" s="196"/>
      <c r="AG317" s="196"/>
      <c r="AH317" s="196"/>
      <c r="AI317" s="196"/>
      <c r="AJ317" s="196"/>
      <c r="AK317" s="196"/>
      <c r="AL317" s="196"/>
      <c r="AM317" s="196"/>
      <c r="AN317" s="196"/>
      <c r="AO317" s="196"/>
      <c r="AP317" s="196"/>
      <c r="AQ317" s="196"/>
      <c r="AR317" s="196"/>
      <c r="AS317" s="196"/>
      <c r="AT317" s="196"/>
      <c r="AU317" s="196"/>
      <c r="AV317" s="196"/>
      <c r="AW317" s="196"/>
      <c r="AX317" s="196"/>
      <c r="AY317" s="196"/>
      <c r="AZ317" s="196"/>
      <c r="BA317" s="196"/>
      <c r="BB317" s="196"/>
      <c r="BC317" s="196"/>
      <c r="BD317" s="196"/>
      <c r="BE317" s="196"/>
      <c r="BF317" s="196"/>
      <c r="BG317" s="196"/>
      <c r="BH317" s="196"/>
      <c r="BI317" s="196"/>
      <c r="BJ317" s="196"/>
      <c r="BK317" s="196"/>
      <c r="BL317" s="196"/>
      <c r="BM317" s="196"/>
      <c r="BN317" s="196"/>
      <c r="BO317" s="196"/>
      <c r="BP317" s="196"/>
      <c r="BQ317" s="196"/>
      <c r="BR317" s="196"/>
      <c r="BS317" s="196"/>
      <c r="BT317" s="196"/>
      <c r="BU317" s="196"/>
      <c r="BV317" s="196"/>
      <c r="BW317" s="196"/>
      <c r="BX317" s="196"/>
      <c r="BY317" s="196"/>
      <c r="BZ317" s="196"/>
      <c r="CA317" s="196"/>
      <c r="CB317" s="196"/>
      <c r="CC317" s="196"/>
      <c r="CD317" s="196"/>
      <c r="CE317" s="196"/>
      <c r="CF317" s="196"/>
      <c r="CG317" s="196"/>
      <c r="CH317" s="196"/>
      <c r="CI317" s="196"/>
      <c r="CJ317" s="196"/>
      <c r="CK317" s="196"/>
      <c r="CL317" s="196"/>
      <c r="CM317" s="196"/>
      <c r="CN317" s="196"/>
      <c r="CO317" s="196"/>
      <c r="CP317" s="196"/>
      <c r="CQ317" s="196"/>
      <c r="CR317" s="196"/>
      <c r="CS317" s="196"/>
      <c r="CT317" s="196"/>
      <c r="CU317" s="196"/>
      <c r="CV317" s="196"/>
      <c r="CW317" s="196"/>
      <c r="CX317" s="196"/>
      <c r="CY317" s="196"/>
      <c r="CZ317" s="196"/>
      <c r="DA317" s="196"/>
      <c r="DB317" s="196"/>
      <c r="DC317" s="196"/>
      <c r="DD317" s="196"/>
      <c r="DE317" s="196"/>
      <c r="DF317" s="196"/>
      <c r="DG317" s="196"/>
      <c r="DH317" s="196"/>
      <c r="DI317" s="196"/>
      <c r="DJ317" s="196"/>
      <c r="DK317" s="196"/>
      <c r="DL317" s="196"/>
      <c r="DM317" s="196"/>
      <c r="DN317" s="196"/>
      <c r="DO317" s="196"/>
      <c r="DP317" s="196"/>
      <c r="DQ317" s="196"/>
      <c r="DR317" s="196"/>
      <c r="DS317" s="196"/>
      <c r="DT317" s="196"/>
      <c r="DU317" s="196"/>
      <c r="DV317" s="196"/>
      <c r="DW317" s="196"/>
      <c r="DX317" s="196"/>
      <c r="DY317" s="196"/>
      <c r="DZ317" s="196"/>
      <c r="EA317" s="196"/>
      <c r="EB317" s="196"/>
      <c r="EC317" s="196"/>
      <c r="ED317" s="196"/>
      <c r="EE317" s="196"/>
      <c r="EF317" s="196"/>
      <c r="EG317" s="196"/>
      <c r="EH317" s="196"/>
      <c r="EI317" s="196"/>
      <c r="EJ317" s="196"/>
      <c r="EK317" s="196"/>
      <c r="EL317" s="196"/>
      <c r="EM317" s="196"/>
      <c r="EN317" s="196"/>
      <c r="EO317" s="196"/>
      <c r="EP317" s="196"/>
      <c r="EQ317" s="196"/>
      <c r="ER317" s="196"/>
      <c r="ES317" s="196"/>
      <c r="ET317" s="196"/>
      <c r="EU317" s="196"/>
      <c r="EV317" s="196"/>
      <c r="EW317" s="196"/>
      <c r="EX317" s="196"/>
      <c r="EY317" s="196"/>
      <c r="EZ317" s="196"/>
      <c r="FA317" s="196"/>
      <c r="FB317" s="196"/>
      <c r="FC317" s="196"/>
      <c r="FD317" s="196"/>
      <c r="FE317" s="196"/>
      <c r="FF317" s="196"/>
      <c r="FG317" s="196"/>
      <c r="FH317" s="196"/>
      <c r="FI317" s="196"/>
      <c r="FJ317" s="196"/>
      <c r="FK317" s="196"/>
      <c r="FL317" s="196"/>
      <c r="FM317" s="196"/>
      <c r="FN317" s="196"/>
      <c r="FO317" s="196"/>
      <c r="FP317" s="196"/>
      <c r="FQ317" s="196"/>
      <c r="FR317" s="196"/>
      <c r="FS317" s="196"/>
      <c r="FT317" s="196"/>
      <c r="FU317" s="196"/>
      <c r="FV317" s="196"/>
      <c r="FW317" s="196"/>
      <c r="FX317" s="196"/>
      <c r="FY317" s="196"/>
      <c r="FZ317" s="196"/>
      <c r="GA317" s="196"/>
      <c r="GB317" s="196"/>
      <c r="GC317" s="196"/>
    </row>
    <row r="318" spans="1:185" s="197" customFormat="1" ht="178.5" customHeight="1" x14ac:dyDescent="0.25">
      <c r="A318" s="429" t="s">
        <v>412</v>
      </c>
      <c r="B318" s="434">
        <v>1047</v>
      </c>
      <c r="C318" s="397">
        <v>44735</v>
      </c>
      <c r="D318" s="400" t="s">
        <v>33</v>
      </c>
      <c r="E318" s="182" t="s">
        <v>793</v>
      </c>
      <c r="F318" s="179" t="s">
        <v>794</v>
      </c>
      <c r="G318" s="405" t="s">
        <v>276</v>
      </c>
      <c r="H318" s="395" t="s">
        <v>1066</v>
      </c>
      <c r="I318" s="179" t="s">
        <v>277</v>
      </c>
      <c r="J318" s="185"/>
      <c r="K318" s="185" t="s">
        <v>416</v>
      </c>
      <c r="L318" s="175" t="s">
        <v>39</v>
      </c>
      <c r="M318" s="184" t="s">
        <v>797</v>
      </c>
      <c r="N318" s="397">
        <v>44880</v>
      </c>
      <c r="O318" s="397">
        <v>45473</v>
      </c>
      <c r="P318" s="452">
        <f t="shared" ca="1" si="12"/>
        <v>-61</v>
      </c>
      <c r="Q318" s="322" t="str">
        <f t="shared" ca="1" si="13"/>
        <v>A TIEMPO</v>
      </c>
      <c r="R318" s="179" t="s">
        <v>798</v>
      </c>
      <c r="S318" s="179" t="s">
        <v>42</v>
      </c>
      <c r="T318" s="392">
        <v>1</v>
      </c>
      <c r="U318" s="180"/>
      <c r="V318" s="442"/>
      <c r="W318" s="185" t="s">
        <v>278</v>
      </c>
      <c r="X318" s="281"/>
      <c r="Y318" s="391"/>
      <c r="Z318" s="185"/>
      <c r="AA318" s="175" t="s">
        <v>44</v>
      </c>
      <c r="AB318" s="448"/>
      <c r="AC318" s="181" t="s">
        <v>1378</v>
      </c>
      <c r="AD318" s="453">
        <f t="shared" si="14"/>
        <v>313</v>
      </c>
      <c r="AE318" s="196"/>
      <c r="AF318" s="196"/>
      <c r="AG318" s="196"/>
      <c r="AH318" s="196"/>
      <c r="AI318" s="196"/>
      <c r="AJ318" s="196"/>
      <c r="AK318" s="196"/>
      <c r="AL318" s="196"/>
      <c r="AM318" s="196"/>
      <c r="AN318" s="196"/>
      <c r="AO318" s="196"/>
      <c r="AP318" s="196"/>
      <c r="AQ318" s="196"/>
      <c r="AR318" s="196"/>
      <c r="AS318" s="196"/>
      <c r="AT318" s="196"/>
      <c r="AU318" s="196"/>
      <c r="AV318" s="196"/>
      <c r="AW318" s="196"/>
      <c r="AX318" s="196"/>
      <c r="AY318" s="196"/>
      <c r="AZ318" s="196"/>
      <c r="BA318" s="196"/>
      <c r="BB318" s="196"/>
      <c r="BC318" s="196"/>
      <c r="BD318" s="196"/>
      <c r="BE318" s="196"/>
      <c r="BF318" s="196"/>
      <c r="BG318" s="196"/>
      <c r="BH318" s="196"/>
      <c r="BI318" s="196"/>
      <c r="BJ318" s="196"/>
      <c r="BK318" s="196"/>
      <c r="BL318" s="196"/>
      <c r="BM318" s="196"/>
      <c r="BN318" s="196"/>
      <c r="BO318" s="196"/>
      <c r="BP318" s="196"/>
      <c r="BQ318" s="196"/>
      <c r="BR318" s="196"/>
      <c r="BS318" s="196"/>
      <c r="BT318" s="196"/>
      <c r="BU318" s="196"/>
      <c r="BV318" s="196"/>
      <c r="BW318" s="196"/>
      <c r="BX318" s="196"/>
      <c r="BY318" s="196"/>
      <c r="BZ318" s="196"/>
      <c r="CA318" s="196"/>
      <c r="CB318" s="196"/>
      <c r="CC318" s="196"/>
      <c r="CD318" s="196"/>
      <c r="CE318" s="196"/>
      <c r="CF318" s="196"/>
      <c r="CG318" s="196"/>
      <c r="CH318" s="196"/>
      <c r="CI318" s="196"/>
      <c r="CJ318" s="196"/>
      <c r="CK318" s="196"/>
      <c r="CL318" s="196"/>
      <c r="CM318" s="196"/>
      <c r="CN318" s="196"/>
      <c r="CO318" s="196"/>
      <c r="CP318" s="196"/>
      <c r="CQ318" s="196"/>
      <c r="CR318" s="196"/>
      <c r="CS318" s="196"/>
      <c r="CT318" s="196"/>
      <c r="CU318" s="196"/>
      <c r="CV318" s="196"/>
      <c r="CW318" s="196"/>
      <c r="CX318" s="196"/>
      <c r="CY318" s="196"/>
      <c r="CZ318" s="196"/>
      <c r="DA318" s="196"/>
      <c r="DB318" s="196"/>
      <c r="DC318" s="196"/>
      <c r="DD318" s="196"/>
      <c r="DE318" s="196"/>
      <c r="DF318" s="196"/>
      <c r="DG318" s="196"/>
      <c r="DH318" s="196"/>
      <c r="DI318" s="196"/>
      <c r="DJ318" s="196"/>
      <c r="DK318" s="196"/>
      <c r="DL318" s="196"/>
      <c r="DM318" s="196"/>
      <c r="DN318" s="196"/>
      <c r="DO318" s="196"/>
      <c r="DP318" s="196"/>
      <c r="DQ318" s="196"/>
      <c r="DR318" s="196"/>
      <c r="DS318" s="196"/>
      <c r="DT318" s="196"/>
      <c r="DU318" s="196"/>
      <c r="DV318" s="196"/>
      <c r="DW318" s="196"/>
      <c r="DX318" s="196"/>
      <c r="DY318" s="196"/>
      <c r="DZ318" s="196"/>
      <c r="EA318" s="196"/>
      <c r="EB318" s="196"/>
      <c r="EC318" s="196"/>
      <c r="ED318" s="196"/>
      <c r="EE318" s="196"/>
      <c r="EF318" s="196"/>
      <c r="EG318" s="196"/>
      <c r="EH318" s="196"/>
      <c r="EI318" s="196"/>
      <c r="EJ318" s="196"/>
      <c r="EK318" s="196"/>
      <c r="EL318" s="196"/>
      <c r="EM318" s="196"/>
      <c r="EN318" s="196"/>
      <c r="EO318" s="196"/>
      <c r="EP318" s="196"/>
      <c r="EQ318" s="196"/>
      <c r="ER318" s="196"/>
      <c r="ES318" s="196"/>
      <c r="ET318" s="196"/>
      <c r="EU318" s="196"/>
      <c r="EV318" s="196"/>
      <c r="EW318" s="196"/>
      <c r="EX318" s="196"/>
      <c r="EY318" s="196"/>
      <c r="EZ318" s="196"/>
      <c r="FA318" s="196"/>
      <c r="FB318" s="196"/>
      <c r="FC318" s="196"/>
      <c r="FD318" s="196"/>
      <c r="FE318" s="196"/>
      <c r="FF318" s="196"/>
      <c r="FG318" s="196"/>
      <c r="FH318" s="196"/>
      <c r="FI318" s="196"/>
      <c r="FJ318" s="196"/>
      <c r="FK318" s="196"/>
      <c r="FL318" s="196"/>
      <c r="FM318" s="196"/>
      <c r="FN318" s="196"/>
      <c r="FO318" s="196"/>
      <c r="FP318" s="196"/>
      <c r="FQ318" s="196"/>
      <c r="FR318" s="196"/>
      <c r="FS318" s="196"/>
      <c r="FT318" s="196"/>
      <c r="FU318" s="196"/>
      <c r="FV318" s="196"/>
      <c r="FW318" s="196"/>
      <c r="FX318" s="196"/>
      <c r="FY318" s="196"/>
      <c r="FZ318" s="196"/>
      <c r="GA318" s="196"/>
      <c r="GB318" s="196"/>
      <c r="GC318" s="196"/>
    </row>
    <row r="319" spans="1:185" s="197" customFormat="1" ht="178.5" customHeight="1" x14ac:dyDescent="0.25">
      <c r="A319" s="429" t="s">
        <v>412</v>
      </c>
      <c r="B319" s="434"/>
      <c r="C319" s="397">
        <v>44735</v>
      </c>
      <c r="D319" s="400" t="s">
        <v>33</v>
      </c>
      <c r="E319" s="182" t="s">
        <v>793</v>
      </c>
      <c r="F319" s="179" t="s">
        <v>794</v>
      </c>
      <c r="G319" s="405" t="s">
        <v>276</v>
      </c>
      <c r="H319" s="395" t="s">
        <v>1066</v>
      </c>
      <c r="I319" s="179" t="s">
        <v>277</v>
      </c>
      <c r="J319" s="179"/>
      <c r="K319" s="179" t="s">
        <v>416</v>
      </c>
      <c r="L319" s="179" t="s">
        <v>48</v>
      </c>
      <c r="M319" s="179" t="s">
        <v>795</v>
      </c>
      <c r="N319" s="397">
        <v>44880</v>
      </c>
      <c r="O319" s="397">
        <v>45199</v>
      </c>
      <c r="P319" s="452" t="str">
        <f t="shared" ca="1" si="12"/>
        <v>CERRADA</v>
      </c>
      <c r="Q319" s="322" t="str">
        <f t="shared" ca="1" si="13"/>
        <v>CERRADA</v>
      </c>
      <c r="R319" s="179" t="s">
        <v>796</v>
      </c>
      <c r="S319" s="179" t="s">
        <v>42</v>
      </c>
      <c r="T319" s="392">
        <v>1</v>
      </c>
      <c r="U319" s="180"/>
      <c r="V319" s="179"/>
      <c r="W319" s="175" t="s">
        <v>278</v>
      </c>
      <c r="X319" s="281"/>
      <c r="Y319" s="391"/>
      <c r="Z319" s="179"/>
      <c r="AA319" s="175" t="s">
        <v>1376</v>
      </c>
      <c r="AB319" s="397">
        <v>45253</v>
      </c>
      <c r="AC319" s="181" t="s">
        <v>1377</v>
      </c>
      <c r="AD319" s="453">
        <f t="shared" si="14"/>
        <v>314</v>
      </c>
      <c r="AE319" s="196"/>
      <c r="AF319" s="196"/>
      <c r="AG319" s="196"/>
      <c r="AH319" s="196"/>
      <c r="AI319" s="196"/>
      <c r="AJ319" s="196"/>
      <c r="AK319" s="196"/>
      <c r="AL319" s="196"/>
      <c r="AM319" s="196"/>
      <c r="AN319" s="196"/>
      <c r="AO319" s="196"/>
      <c r="AP319" s="196"/>
      <c r="AQ319" s="196"/>
      <c r="AR319" s="196"/>
      <c r="AS319" s="196"/>
      <c r="AT319" s="196"/>
      <c r="AU319" s="196"/>
      <c r="AV319" s="196"/>
      <c r="AW319" s="196"/>
      <c r="AX319" s="196"/>
      <c r="AY319" s="196"/>
      <c r="AZ319" s="196"/>
      <c r="BA319" s="196"/>
      <c r="BB319" s="196"/>
      <c r="BC319" s="196"/>
      <c r="BD319" s="196"/>
      <c r="BE319" s="196"/>
      <c r="BF319" s="196"/>
      <c r="BG319" s="196"/>
      <c r="BH319" s="196"/>
      <c r="BI319" s="196"/>
      <c r="BJ319" s="196"/>
      <c r="BK319" s="196"/>
      <c r="BL319" s="196"/>
      <c r="BM319" s="196"/>
      <c r="BN319" s="196"/>
      <c r="BO319" s="196"/>
      <c r="BP319" s="196"/>
      <c r="BQ319" s="196"/>
      <c r="BR319" s="196"/>
      <c r="BS319" s="196"/>
      <c r="BT319" s="196"/>
      <c r="BU319" s="196"/>
      <c r="BV319" s="196"/>
      <c r="BW319" s="196"/>
      <c r="BX319" s="196"/>
      <c r="BY319" s="196"/>
      <c r="BZ319" s="196"/>
      <c r="CA319" s="196"/>
      <c r="CB319" s="196"/>
      <c r="CC319" s="196"/>
      <c r="CD319" s="196"/>
      <c r="CE319" s="196"/>
      <c r="CF319" s="196"/>
      <c r="CG319" s="196"/>
      <c r="CH319" s="196"/>
      <c r="CI319" s="196"/>
      <c r="CJ319" s="196"/>
      <c r="CK319" s="196"/>
      <c r="CL319" s="196"/>
      <c r="CM319" s="196"/>
      <c r="CN319" s="196"/>
      <c r="CO319" s="196"/>
      <c r="CP319" s="196"/>
      <c r="CQ319" s="196"/>
      <c r="CR319" s="196"/>
      <c r="CS319" s="196"/>
      <c r="CT319" s="196"/>
      <c r="CU319" s="196"/>
      <c r="CV319" s="196"/>
      <c r="CW319" s="196"/>
      <c r="CX319" s="196"/>
      <c r="CY319" s="196"/>
      <c r="CZ319" s="196"/>
      <c r="DA319" s="196"/>
      <c r="DB319" s="196"/>
      <c r="DC319" s="196"/>
      <c r="DD319" s="196"/>
      <c r="DE319" s="196"/>
      <c r="DF319" s="196"/>
      <c r="DG319" s="196"/>
      <c r="DH319" s="196"/>
      <c r="DI319" s="196"/>
      <c r="DJ319" s="196"/>
      <c r="DK319" s="196"/>
      <c r="DL319" s="196"/>
      <c r="DM319" s="196"/>
      <c r="DN319" s="196"/>
      <c r="DO319" s="196"/>
      <c r="DP319" s="196"/>
      <c r="DQ319" s="196"/>
      <c r="DR319" s="196"/>
      <c r="DS319" s="196"/>
      <c r="DT319" s="196"/>
      <c r="DU319" s="196"/>
      <c r="DV319" s="196"/>
      <c r="DW319" s="196"/>
      <c r="DX319" s="196"/>
      <c r="DY319" s="196"/>
      <c r="DZ319" s="196"/>
      <c r="EA319" s="196"/>
      <c r="EB319" s="196"/>
      <c r="EC319" s="196"/>
      <c r="ED319" s="196"/>
      <c r="EE319" s="196"/>
      <c r="EF319" s="196"/>
      <c r="EG319" s="196"/>
      <c r="EH319" s="196"/>
      <c r="EI319" s="196"/>
      <c r="EJ319" s="196"/>
      <c r="EK319" s="196"/>
      <c r="EL319" s="196"/>
      <c r="EM319" s="196"/>
      <c r="EN319" s="196"/>
      <c r="EO319" s="196"/>
      <c r="EP319" s="196"/>
      <c r="EQ319" s="196"/>
      <c r="ER319" s="196"/>
      <c r="ES319" s="196"/>
      <c r="ET319" s="196"/>
      <c r="EU319" s="196"/>
      <c r="EV319" s="196"/>
      <c r="EW319" s="196"/>
      <c r="EX319" s="196"/>
      <c r="EY319" s="196"/>
      <c r="EZ319" s="196"/>
      <c r="FA319" s="196"/>
      <c r="FB319" s="196"/>
      <c r="FC319" s="196"/>
      <c r="FD319" s="196"/>
      <c r="FE319" s="196"/>
      <c r="FF319" s="196"/>
      <c r="FG319" s="196"/>
      <c r="FH319" s="196"/>
      <c r="FI319" s="196"/>
      <c r="FJ319" s="196"/>
      <c r="FK319" s="196"/>
      <c r="FL319" s="196"/>
      <c r="FM319" s="196"/>
      <c r="FN319" s="196"/>
      <c r="FO319" s="196"/>
      <c r="FP319" s="196"/>
      <c r="FQ319" s="196"/>
      <c r="FR319" s="196"/>
      <c r="FS319" s="196"/>
      <c r="FT319" s="196"/>
      <c r="FU319" s="196"/>
      <c r="FV319" s="196"/>
      <c r="FW319" s="196"/>
      <c r="FX319" s="196"/>
      <c r="FY319" s="196"/>
      <c r="FZ319" s="196"/>
      <c r="GA319" s="196"/>
      <c r="GB319" s="196"/>
      <c r="GC319" s="196"/>
    </row>
    <row r="320" spans="1:185" s="197" customFormat="1" ht="178.5" customHeight="1" x14ac:dyDescent="0.25">
      <c r="A320" s="429" t="s">
        <v>412</v>
      </c>
      <c r="B320" s="434">
        <v>1048</v>
      </c>
      <c r="C320" s="397">
        <v>44858</v>
      </c>
      <c r="D320" s="400" t="s">
        <v>106</v>
      </c>
      <c r="E320" s="179" t="s">
        <v>799</v>
      </c>
      <c r="F320" s="179"/>
      <c r="G320" s="175" t="s">
        <v>70</v>
      </c>
      <c r="H320" s="395" t="s">
        <v>1066</v>
      </c>
      <c r="I320" s="179" t="s">
        <v>541</v>
      </c>
      <c r="J320" s="179"/>
      <c r="K320" s="179" t="s">
        <v>416</v>
      </c>
      <c r="L320" s="175" t="s">
        <v>109</v>
      </c>
      <c r="M320" s="182" t="s">
        <v>800</v>
      </c>
      <c r="N320" s="397">
        <v>44915</v>
      </c>
      <c r="O320" s="397">
        <v>45229</v>
      </c>
      <c r="P320" s="452" t="str">
        <f t="shared" ca="1" si="12"/>
        <v>CERRADA</v>
      </c>
      <c r="Q320" s="322" t="str">
        <f t="shared" ca="1" si="13"/>
        <v>CERRADA</v>
      </c>
      <c r="R320" s="179" t="s">
        <v>801</v>
      </c>
      <c r="S320" s="179" t="s">
        <v>42</v>
      </c>
      <c r="T320" s="392">
        <v>1</v>
      </c>
      <c r="U320" s="180"/>
      <c r="V320" s="179"/>
      <c r="W320" s="175" t="s">
        <v>75</v>
      </c>
      <c r="X320" s="281"/>
      <c r="Y320" s="391"/>
      <c r="Z320" s="179"/>
      <c r="AA320" s="175" t="s">
        <v>1376</v>
      </c>
      <c r="AB320" s="180">
        <v>45274</v>
      </c>
      <c r="AC320" s="181" t="s">
        <v>1510</v>
      </c>
      <c r="AD320" s="453">
        <f t="shared" si="14"/>
        <v>315</v>
      </c>
      <c r="AE320" s="196"/>
      <c r="AF320" s="196"/>
      <c r="AG320" s="196"/>
      <c r="AH320" s="196"/>
      <c r="AI320" s="196"/>
      <c r="AJ320" s="196"/>
      <c r="AK320" s="196"/>
      <c r="AL320" s="196"/>
      <c r="AM320" s="196"/>
      <c r="AN320" s="196"/>
      <c r="AO320" s="196"/>
      <c r="AP320" s="196"/>
      <c r="AQ320" s="196"/>
      <c r="AR320" s="196"/>
      <c r="AS320" s="196"/>
      <c r="AT320" s="196"/>
      <c r="AU320" s="196"/>
      <c r="AV320" s="196"/>
      <c r="AW320" s="196"/>
      <c r="AX320" s="196"/>
      <c r="AY320" s="196"/>
      <c r="AZ320" s="196"/>
      <c r="BA320" s="196"/>
      <c r="BB320" s="196"/>
      <c r="BC320" s="196"/>
      <c r="BD320" s="196"/>
      <c r="BE320" s="196"/>
      <c r="BF320" s="196"/>
      <c r="BG320" s="196"/>
      <c r="BH320" s="196"/>
      <c r="BI320" s="196"/>
      <c r="BJ320" s="196"/>
      <c r="BK320" s="196"/>
      <c r="BL320" s="196"/>
      <c r="BM320" s="196"/>
      <c r="BN320" s="196"/>
      <c r="BO320" s="196"/>
      <c r="BP320" s="196"/>
      <c r="BQ320" s="196"/>
      <c r="BR320" s="196"/>
      <c r="BS320" s="196"/>
      <c r="BT320" s="196"/>
      <c r="BU320" s="196"/>
      <c r="BV320" s="196"/>
      <c r="BW320" s="196"/>
      <c r="BX320" s="196"/>
      <c r="BY320" s="196"/>
      <c r="BZ320" s="196"/>
      <c r="CA320" s="196"/>
      <c r="CB320" s="196"/>
      <c r="CC320" s="196"/>
      <c r="CD320" s="196"/>
      <c r="CE320" s="196"/>
      <c r="CF320" s="196"/>
      <c r="CG320" s="196"/>
      <c r="CH320" s="196"/>
      <c r="CI320" s="196"/>
      <c r="CJ320" s="196"/>
      <c r="CK320" s="196"/>
      <c r="CL320" s="196"/>
      <c r="CM320" s="196"/>
      <c r="CN320" s="196"/>
      <c r="CO320" s="196"/>
      <c r="CP320" s="196"/>
      <c r="CQ320" s="196"/>
      <c r="CR320" s="196"/>
      <c r="CS320" s="196"/>
      <c r="CT320" s="196"/>
      <c r="CU320" s="196"/>
      <c r="CV320" s="196"/>
      <c r="CW320" s="196"/>
      <c r="CX320" s="196"/>
      <c r="CY320" s="196"/>
      <c r="CZ320" s="196"/>
      <c r="DA320" s="196"/>
      <c r="DB320" s="196"/>
      <c r="DC320" s="196"/>
      <c r="DD320" s="196"/>
      <c r="DE320" s="196"/>
      <c r="DF320" s="196"/>
      <c r="DG320" s="196"/>
      <c r="DH320" s="196"/>
      <c r="DI320" s="196"/>
      <c r="DJ320" s="196"/>
      <c r="DK320" s="196"/>
      <c r="DL320" s="196"/>
      <c r="DM320" s="196"/>
      <c r="DN320" s="196"/>
      <c r="DO320" s="196"/>
      <c r="DP320" s="196"/>
      <c r="DQ320" s="196"/>
      <c r="DR320" s="196"/>
      <c r="DS320" s="196"/>
      <c r="DT320" s="196"/>
      <c r="DU320" s="196"/>
      <c r="DV320" s="196"/>
      <c r="DW320" s="196"/>
      <c r="DX320" s="196"/>
      <c r="DY320" s="196"/>
      <c r="DZ320" s="196"/>
      <c r="EA320" s="196"/>
      <c r="EB320" s="196"/>
      <c r="EC320" s="196"/>
      <c r="ED320" s="196"/>
      <c r="EE320" s="196"/>
      <c r="EF320" s="196"/>
      <c r="EG320" s="196"/>
      <c r="EH320" s="196"/>
      <c r="EI320" s="196"/>
      <c r="EJ320" s="196"/>
      <c r="EK320" s="196"/>
      <c r="EL320" s="196"/>
      <c r="EM320" s="196"/>
      <c r="EN320" s="196"/>
      <c r="EO320" s="196"/>
      <c r="EP320" s="196"/>
      <c r="EQ320" s="196"/>
      <c r="ER320" s="196"/>
      <c r="ES320" s="196"/>
      <c r="ET320" s="196"/>
      <c r="EU320" s="196"/>
      <c r="EV320" s="196"/>
      <c r="EW320" s="196"/>
      <c r="EX320" s="196"/>
      <c r="EY320" s="196"/>
      <c r="EZ320" s="196"/>
      <c r="FA320" s="196"/>
      <c r="FB320" s="196"/>
      <c r="FC320" s="196"/>
      <c r="FD320" s="196"/>
      <c r="FE320" s="196"/>
      <c r="FF320" s="196"/>
      <c r="FG320" s="196"/>
      <c r="FH320" s="196"/>
      <c r="FI320" s="196"/>
      <c r="FJ320" s="196"/>
      <c r="FK320" s="196"/>
      <c r="FL320" s="196"/>
      <c r="FM320" s="196"/>
      <c r="FN320" s="196"/>
      <c r="FO320" s="196"/>
      <c r="FP320" s="196"/>
      <c r="FQ320" s="196"/>
      <c r="FR320" s="196"/>
      <c r="FS320" s="196"/>
      <c r="FT320" s="196"/>
      <c r="FU320" s="196"/>
      <c r="FV320" s="196"/>
      <c r="FW320" s="196"/>
      <c r="FX320" s="196"/>
      <c r="FY320" s="196"/>
      <c r="FZ320" s="196"/>
      <c r="GA320" s="196"/>
      <c r="GB320" s="196"/>
      <c r="GC320" s="196"/>
    </row>
    <row r="321" spans="1:185" s="197" customFormat="1" ht="178.5" customHeight="1" x14ac:dyDescent="0.25">
      <c r="A321" s="429" t="s">
        <v>412</v>
      </c>
      <c r="B321" s="434">
        <v>1049</v>
      </c>
      <c r="C321" s="397">
        <v>44858</v>
      </c>
      <c r="D321" s="400" t="s">
        <v>106</v>
      </c>
      <c r="E321" s="179" t="s">
        <v>802</v>
      </c>
      <c r="F321" s="179"/>
      <c r="G321" s="175" t="s">
        <v>70</v>
      </c>
      <c r="H321" s="395" t="s">
        <v>1066</v>
      </c>
      <c r="I321" s="179" t="s">
        <v>71</v>
      </c>
      <c r="J321" s="179"/>
      <c r="K321" s="179" t="s">
        <v>416</v>
      </c>
      <c r="L321" s="175" t="s">
        <v>109</v>
      </c>
      <c r="M321" s="179" t="s">
        <v>803</v>
      </c>
      <c r="N321" s="397">
        <v>44915</v>
      </c>
      <c r="O321" s="397">
        <v>45107</v>
      </c>
      <c r="P321" s="452">
        <f t="shared" ca="1" si="12"/>
        <v>305</v>
      </c>
      <c r="Q321" s="322" t="str">
        <f t="shared" ca="1" si="13"/>
        <v>VENCIDA</v>
      </c>
      <c r="R321" s="179" t="s">
        <v>804</v>
      </c>
      <c r="S321" s="179" t="s">
        <v>42</v>
      </c>
      <c r="T321" s="392">
        <v>1</v>
      </c>
      <c r="U321" s="180"/>
      <c r="V321" s="179"/>
      <c r="W321" s="175" t="s">
        <v>1320</v>
      </c>
      <c r="X321" s="281"/>
      <c r="Y321" s="391"/>
      <c r="Z321" s="179"/>
      <c r="AA321" s="175" t="s">
        <v>44</v>
      </c>
      <c r="AB321" s="180"/>
      <c r="AC321" s="181" t="s">
        <v>1511</v>
      </c>
      <c r="AD321" s="453">
        <f t="shared" si="14"/>
        <v>316</v>
      </c>
      <c r="AE321" s="196"/>
      <c r="AF321" s="196"/>
      <c r="AG321" s="196"/>
      <c r="AH321" s="196"/>
      <c r="AI321" s="196"/>
      <c r="AJ321" s="196"/>
      <c r="AK321" s="196"/>
      <c r="AL321" s="196"/>
      <c r="AM321" s="196"/>
      <c r="AN321" s="196"/>
      <c r="AO321" s="196"/>
      <c r="AP321" s="196"/>
      <c r="AQ321" s="196"/>
      <c r="AR321" s="196"/>
      <c r="AS321" s="196"/>
      <c r="AT321" s="196"/>
      <c r="AU321" s="196"/>
      <c r="AV321" s="196"/>
      <c r="AW321" s="196"/>
      <c r="AX321" s="196"/>
      <c r="AY321" s="196"/>
      <c r="AZ321" s="196"/>
      <c r="BA321" s="196"/>
      <c r="BB321" s="196"/>
      <c r="BC321" s="196"/>
      <c r="BD321" s="196"/>
      <c r="BE321" s="196"/>
      <c r="BF321" s="196"/>
      <c r="BG321" s="196"/>
      <c r="BH321" s="196"/>
      <c r="BI321" s="196"/>
      <c r="BJ321" s="196"/>
      <c r="BK321" s="196"/>
      <c r="BL321" s="196"/>
      <c r="BM321" s="196"/>
      <c r="BN321" s="196"/>
      <c r="BO321" s="196"/>
      <c r="BP321" s="196"/>
      <c r="BQ321" s="196"/>
      <c r="BR321" s="196"/>
      <c r="BS321" s="196"/>
      <c r="BT321" s="196"/>
      <c r="BU321" s="196"/>
      <c r="BV321" s="196"/>
      <c r="BW321" s="196"/>
      <c r="BX321" s="196"/>
      <c r="BY321" s="196"/>
      <c r="BZ321" s="196"/>
      <c r="CA321" s="196"/>
      <c r="CB321" s="196"/>
      <c r="CC321" s="196"/>
      <c r="CD321" s="196"/>
      <c r="CE321" s="196"/>
      <c r="CF321" s="196"/>
      <c r="CG321" s="196"/>
      <c r="CH321" s="196"/>
      <c r="CI321" s="196"/>
      <c r="CJ321" s="196"/>
      <c r="CK321" s="196"/>
      <c r="CL321" s="196"/>
      <c r="CM321" s="196"/>
      <c r="CN321" s="196"/>
      <c r="CO321" s="196"/>
      <c r="CP321" s="196"/>
      <c r="CQ321" s="196"/>
      <c r="CR321" s="196"/>
      <c r="CS321" s="196"/>
      <c r="CT321" s="196"/>
      <c r="CU321" s="196"/>
      <c r="CV321" s="196"/>
      <c r="CW321" s="196"/>
      <c r="CX321" s="196"/>
      <c r="CY321" s="196"/>
      <c r="CZ321" s="196"/>
      <c r="DA321" s="196"/>
      <c r="DB321" s="196"/>
      <c r="DC321" s="196"/>
      <c r="DD321" s="196"/>
      <c r="DE321" s="196"/>
      <c r="DF321" s="196"/>
      <c r="DG321" s="196"/>
      <c r="DH321" s="196"/>
      <c r="DI321" s="196"/>
      <c r="DJ321" s="196"/>
      <c r="DK321" s="196"/>
      <c r="DL321" s="196"/>
      <c r="DM321" s="196"/>
      <c r="DN321" s="196"/>
      <c r="DO321" s="196"/>
      <c r="DP321" s="196"/>
      <c r="DQ321" s="196"/>
      <c r="DR321" s="196"/>
      <c r="DS321" s="196"/>
      <c r="DT321" s="196"/>
      <c r="DU321" s="196"/>
      <c r="DV321" s="196"/>
      <c r="DW321" s="196"/>
      <c r="DX321" s="196"/>
      <c r="DY321" s="196"/>
      <c r="DZ321" s="196"/>
      <c r="EA321" s="196"/>
      <c r="EB321" s="196"/>
      <c r="EC321" s="196"/>
      <c r="ED321" s="196"/>
      <c r="EE321" s="196"/>
      <c r="EF321" s="196"/>
      <c r="EG321" s="196"/>
      <c r="EH321" s="196"/>
      <c r="EI321" s="196"/>
      <c r="EJ321" s="196"/>
      <c r="EK321" s="196"/>
      <c r="EL321" s="196"/>
      <c r="EM321" s="196"/>
      <c r="EN321" s="196"/>
      <c r="EO321" s="196"/>
      <c r="EP321" s="196"/>
      <c r="EQ321" s="196"/>
      <c r="ER321" s="196"/>
      <c r="ES321" s="196"/>
      <c r="ET321" s="196"/>
      <c r="EU321" s="196"/>
      <c r="EV321" s="196"/>
      <c r="EW321" s="196"/>
      <c r="EX321" s="196"/>
      <c r="EY321" s="196"/>
      <c r="EZ321" s="196"/>
      <c r="FA321" s="196"/>
      <c r="FB321" s="196"/>
      <c r="FC321" s="196"/>
      <c r="FD321" s="196"/>
      <c r="FE321" s="196"/>
      <c r="FF321" s="196"/>
      <c r="FG321" s="196"/>
      <c r="FH321" s="196"/>
      <c r="FI321" s="196"/>
      <c r="FJ321" s="196"/>
      <c r="FK321" s="196"/>
      <c r="FL321" s="196"/>
      <c r="FM321" s="196"/>
      <c r="FN321" s="196"/>
      <c r="FO321" s="196"/>
      <c r="FP321" s="196"/>
      <c r="FQ321" s="196"/>
      <c r="FR321" s="196"/>
      <c r="FS321" s="196"/>
      <c r="FT321" s="196"/>
      <c r="FU321" s="196"/>
      <c r="FV321" s="196"/>
      <c r="FW321" s="196"/>
      <c r="FX321" s="196"/>
      <c r="FY321" s="196"/>
      <c r="FZ321" s="196"/>
      <c r="GA321" s="196"/>
      <c r="GB321" s="196"/>
      <c r="GC321" s="196"/>
    </row>
    <row r="322" spans="1:185" s="197" customFormat="1" ht="178.5" customHeight="1" x14ac:dyDescent="0.25">
      <c r="A322" s="429" t="s">
        <v>412</v>
      </c>
      <c r="B322" s="434">
        <v>1050</v>
      </c>
      <c r="C322" s="397">
        <v>44701</v>
      </c>
      <c r="D322" s="400" t="s">
        <v>33</v>
      </c>
      <c r="E322" s="179" t="s">
        <v>1044</v>
      </c>
      <c r="F322" s="179" t="s">
        <v>492</v>
      </c>
      <c r="G322" s="175" t="s">
        <v>70</v>
      </c>
      <c r="H322" s="395" t="s">
        <v>1119</v>
      </c>
      <c r="I322" s="179" t="s">
        <v>56</v>
      </c>
      <c r="J322" s="179"/>
      <c r="K322" s="179" t="s">
        <v>38</v>
      </c>
      <c r="L322" s="175" t="s">
        <v>39</v>
      </c>
      <c r="M322" s="179" t="s">
        <v>493</v>
      </c>
      <c r="N322" s="397">
        <v>44958</v>
      </c>
      <c r="O322" s="397">
        <v>44985</v>
      </c>
      <c r="P322" s="452">
        <f t="shared" ca="1" si="12"/>
        <v>427</v>
      </c>
      <c r="Q322" s="322" t="str">
        <f t="shared" ca="1" si="13"/>
        <v>VENCIDA</v>
      </c>
      <c r="R322" s="179" t="s">
        <v>494</v>
      </c>
      <c r="S322" s="179" t="s">
        <v>42</v>
      </c>
      <c r="T322" s="392">
        <v>1</v>
      </c>
      <c r="U322" s="180"/>
      <c r="V322" s="179"/>
      <c r="W322" s="175" t="s">
        <v>75</v>
      </c>
      <c r="X322" s="281"/>
      <c r="Y322" s="391"/>
      <c r="Z322" s="179"/>
      <c r="AA322" s="175" t="s">
        <v>44</v>
      </c>
      <c r="AB322" s="180"/>
      <c r="AC322" s="181" t="s">
        <v>1429</v>
      </c>
      <c r="AD322" s="453">
        <f t="shared" si="14"/>
        <v>317</v>
      </c>
      <c r="AE322" s="196"/>
      <c r="AF322" s="196"/>
      <c r="AG322" s="196"/>
      <c r="AH322" s="196"/>
      <c r="AI322" s="196"/>
      <c r="AJ322" s="196"/>
      <c r="AK322" s="196"/>
      <c r="AL322" s="196"/>
      <c r="AM322" s="196"/>
      <c r="AN322" s="196"/>
      <c r="AO322" s="196"/>
      <c r="AP322" s="196"/>
      <c r="AQ322" s="196"/>
      <c r="AR322" s="196"/>
      <c r="AS322" s="196"/>
      <c r="AT322" s="196"/>
      <c r="AU322" s="196"/>
      <c r="AV322" s="196"/>
      <c r="AW322" s="196"/>
      <c r="AX322" s="196"/>
      <c r="AY322" s="196"/>
      <c r="AZ322" s="196"/>
      <c r="BA322" s="196"/>
      <c r="BB322" s="196"/>
      <c r="BC322" s="196"/>
      <c r="BD322" s="196"/>
      <c r="BE322" s="196"/>
      <c r="BF322" s="196"/>
      <c r="BG322" s="196"/>
      <c r="BH322" s="196"/>
      <c r="BI322" s="196"/>
      <c r="BJ322" s="196"/>
      <c r="BK322" s="196"/>
      <c r="BL322" s="196"/>
      <c r="BM322" s="196"/>
      <c r="BN322" s="196"/>
      <c r="BO322" s="196"/>
      <c r="BP322" s="196"/>
      <c r="BQ322" s="196"/>
      <c r="BR322" s="196"/>
      <c r="BS322" s="196"/>
      <c r="BT322" s="196"/>
      <c r="BU322" s="196"/>
      <c r="BV322" s="196"/>
      <c r="BW322" s="196"/>
      <c r="BX322" s="196"/>
      <c r="BY322" s="196"/>
      <c r="BZ322" s="196"/>
      <c r="CA322" s="196"/>
      <c r="CB322" s="196"/>
      <c r="CC322" s="196"/>
      <c r="CD322" s="196"/>
      <c r="CE322" s="196"/>
      <c r="CF322" s="196"/>
      <c r="CG322" s="196"/>
      <c r="CH322" s="196"/>
      <c r="CI322" s="196"/>
      <c r="CJ322" s="196"/>
      <c r="CK322" s="196"/>
      <c r="CL322" s="196"/>
      <c r="CM322" s="196"/>
      <c r="CN322" s="196"/>
      <c r="CO322" s="196"/>
      <c r="CP322" s="196"/>
      <c r="CQ322" s="196"/>
      <c r="CR322" s="196"/>
      <c r="CS322" s="196"/>
      <c r="CT322" s="196"/>
      <c r="CU322" s="196"/>
      <c r="CV322" s="196"/>
      <c r="CW322" s="196"/>
      <c r="CX322" s="196"/>
      <c r="CY322" s="196"/>
      <c r="CZ322" s="196"/>
      <c r="DA322" s="196"/>
      <c r="DB322" s="196"/>
      <c r="DC322" s="196"/>
      <c r="DD322" s="196"/>
      <c r="DE322" s="196"/>
      <c r="DF322" s="196"/>
      <c r="DG322" s="196"/>
      <c r="DH322" s="196"/>
      <c r="DI322" s="196"/>
      <c r="DJ322" s="196"/>
      <c r="DK322" s="196"/>
      <c r="DL322" s="196"/>
      <c r="DM322" s="196"/>
      <c r="DN322" s="196"/>
      <c r="DO322" s="196"/>
      <c r="DP322" s="196"/>
      <c r="DQ322" s="196"/>
      <c r="DR322" s="196"/>
      <c r="DS322" s="196"/>
      <c r="DT322" s="196"/>
      <c r="DU322" s="196"/>
      <c r="DV322" s="196"/>
      <c r="DW322" s="196"/>
      <c r="DX322" s="196"/>
      <c r="DY322" s="196"/>
      <c r="DZ322" s="196"/>
      <c r="EA322" s="196"/>
      <c r="EB322" s="196"/>
      <c r="EC322" s="196"/>
      <c r="ED322" s="196"/>
      <c r="EE322" s="196"/>
      <c r="EF322" s="196"/>
      <c r="EG322" s="196"/>
      <c r="EH322" s="196"/>
      <c r="EI322" s="196"/>
      <c r="EJ322" s="196"/>
      <c r="EK322" s="196"/>
      <c r="EL322" s="196"/>
      <c r="EM322" s="196"/>
      <c r="EN322" s="196"/>
      <c r="EO322" s="196"/>
      <c r="EP322" s="196"/>
      <c r="EQ322" s="196"/>
      <c r="ER322" s="196"/>
      <c r="ES322" s="196"/>
      <c r="ET322" s="196"/>
      <c r="EU322" s="196"/>
      <c r="EV322" s="196"/>
      <c r="EW322" s="196"/>
      <c r="EX322" s="196"/>
      <c r="EY322" s="196"/>
      <c r="EZ322" s="196"/>
      <c r="FA322" s="196"/>
      <c r="FB322" s="196"/>
      <c r="FC322" s="196"/>
      <c r="FD322" s="196"/>
      <c r="FE322" s="196"/>
      <c r="FF322" s="196"/>
      <c r="FG322" s="196"/>
      <c r="FH322" s="196"/>
      <c r="FI322" s="196"/>
      <c r="FJ322" s="196"/>
      <c r="FK322" s="196"/>
      <c r="FL322" s="196"/>
      <c r="FM322" s="196"/>
      <c r="FN322" s="196"/>
      <c r="FO322" s="196"/>
      <c r="FP322" s="196"/>
      <c r="FQ322" s="196"/>
      <c r="FR322" s="196"/>
      <c r="FS322" s="196"/>
      <c r="FT322" s="196"/>
      <c r="FU322" s="196"/>
      <c r="FV322" s="196"/>
      <c r="FW322" s="196"/>
      <c r="FX322" s="196"/>
      <c r="FY322" s="196"/>
      <c r="FZ322" s="196"/>
      <c r="GA322" s="196"/>
      <c r="GB322" s="196"/>
      <c r="GC322" s="196"/>
    </row>
    <row r="323" spans="1:185" s="197" customFormat="1" ht="178.5" customHeight="1" x14ac:dyDescent="0.25">
      <c r="A323" s="429" t="s">
        <v>412</v>
      </c>
      <c r="B323" s="434"/>
      <c r="C323" s="397">
        <v>44701</v>
      </c>
      <c r="D323" s="400" t="s">
        <v>33</v>
      </c>
      <c r="E323" s="179" t="s">
        <v>1044</v>
      </c>
      <c r="F323" s="179" t="s">
        <v>492</v>
      </c>
      <c r="G323" s="175" t="s">
        <v>70</v>
      </c>
      <c r="H323" s="395" t="s">
        <v>1119</v>
      </c>
      <c r="I323" s="179" t="s">
        <v>56</v>
      </c>
      <c r="J323" s="179"/>
      <c r="K323" s="179" t="s">
        <v>38</v>
      </c>
      <c r="L323" s="175" t="s">
        <v>39</v>
      </c>
      <c r="M323" s="179" t="s">
        <v>805</v>
      </c>
      <c r="N323" s="397">
        <v>44958</v>
      </c>
      <c r="O323" s="397">
        <v>45260</v>
      </c>
      <c r="P323" s="452">
        <f t="shared" ca="1" si="12"/>
        <v>152</v>
      </c>
      <c r="Q323" s="322" t="str">
        <f t="shared" ca="1" si="13"/>
        <v>VENCIDA</v>
      </c>
      <c r="R323" s="179" t="s">
        <v>806</v>
      </c>
      <c r="S323" s="179" t="s">
        <v>42</v>
      </c>
      <c r="T323" s="392">
        <v>10</v>
      </c>
      <c r="U323" s="180"/>
      <c r="V323" s="179"/>
      <c r="W323" s="175" t="s">
        <v>51</v>
      </c>
      <c r="X323" s="281"/>
      <c r="Y323" s="391"/>
      <c r="Z323" s="179"/>
      <c r="AA323" s="175" t="s">
        <v>44</v>
      </c>
      <c r="AB323" s="180"/>
      <c r="AC323" s="177" t="s">
        <v>1045</v>
      </c>
      <c r="AD323" s="453">
        <f t="shared" si="14"/>
        <v>318</v>
      </c>
      <c r="AE323" s="196"/>
      <c r="AF323" s="196"/>
      <c r="AG323" s="196"/>
      <c r="AH323" s="196"/>
      <c r="AI323" s="196"/>
      <c r="AJ323" s="196"/>
      <c r="AK323" s="196"/>
      <c r="AL323" s="196"/>
      <c r="AM323" s="196"/>
      <c r="AN323" s="196"/>
      <c r="AO323" s="196"/>
      <c r="AP323" s="196"/>
      <c r="AQ323" s="196"/>
      <c r="AR323" s="196"/>
      <c r="AS323" s="196"/>
      <c r="AT323" s="196"/>
      <c r="AU323" s="196"/>
      <c r="AV323" s="196"/>
      <c r="AW323" s="196"/>
      <c r="AX323" s="196"/>
      <c r="AY323" s="196"/>
      <c r="AZ323" s="196"/>
      <c r="BA323" s="196"/>
      <c r="BB323" s="196"/>
      <c r="BC323" s="196"/>
      <c r="BD323" s="196"/>
      <c r="BE323" s="196"/>
      <c r="BF323" s="196"/>
      <c r="BG323" s="196"/>
      <c r="BH323" s="196"/>
      <c r="BI323" s="196"/>
      <c r="BJ323" s="196"/>
      <c r="BK323" s="196"/>
      <c r="BL323" s="196"/>
      <c r="BM323" s="196"/>
      <c r="BN323" s="196"/>
      <c r="BO323" s="196"/>
      <c r="BP323" s="196"/>
      <c r="BQ323" s="196"/>
      <c r="BR323" s="196"/>
      <c r="BS323" s="196"/>
      <c r="BT323" s="196"/>
      <c r="BU323" s="196"/>
      <c r="BV323" s="196"/>
      <c r="BW323" s="196"/>
      <c r="BX323" s="196"/>
      <c r="BY323" s="196"/>
      <c r="BZ323" s="196"/>
      <c r="CA323" s="196"/>
      <c r="CB323" s="196"/>
      <c r="CC323" s="196"/>
      <c r="CD323" s="196"/>
      <c r="CE323" s="196"/>
      <c r="CF323" s="196"/>
      <c r="CG323" s="196"/>
      <c r="CH323" s="196"/>
      <c r="CI323" s="196"/>
      <c r="CJ323" s="196"/>
      <c r="CK323" s="196"/>
      <c r="CL323" s="196"/>
      <c r="CM323" s="196"/>
      <c r="CN323" s="196"/>
      <c r="CO323" s="196"/>
      <c r="CP323" s="196"/>
      <c r="CQ323" s="196"/>
      <c r="CR323" s="196"/>
      <c r="CS323" s="196"/>
      <c r="CT323" s="196"/>
      <c r="CU323" s="196"/>
      <c r="CV323" s="196"/>
      <c r="CW323" s="196"/>
      <c r="CX323" s="196"/>
      <c r="CY323" s="196"/>
      <c r="CZ323" s="196"/>
      <c r="DA323" s="196"/>
      <c r="DB323" s="196"/>
      <c r="DC323" s="196"/>
      <c r="DD323" s="196"/>
      <c r="DE323" s="196"/>
      <c r="DF323" s="196"/>
      <c r="DG323" s="196"/>
      <c r="DH323" s="196"/>
      <c r="DI323" s="196"/>
      <c r="DJ323" s="196"/>
      <c r="DK323" s="196"/>
      <c r="DL323" s="196"/>
      <c r="DM323" s="196"/>
      <c r="DN323" s="196"/>
      <c r="DO323" s="196"/>
      <c r="DP323" s="196"/>
      <c r="DQ323" s="196"/>
      <c r="DR323" s="196"/>
      <c r="DS323" s="196"/>
      <c r="DT323" s="196"/>
      <c r="DU323" s="196"/>
      <c r="DV323" s="196"/>
      <c r="DW323" s="196"/>
      <c r="DX323" s="196"/>
      <c r="DY323" s="196"/>
      <c r="DZ323" s="196"/>
      <c r="EA323" s="196"/>
      <c r="EB323" s="196"/>
      <c r="EC323" s="196"/>
      <c r="ED323" s="196"/>
      <c r="EE323" s="196"/>
      <c r="EF323" s="196"/>
      <c r="EG323" s="196"/>
      <c r="EH323" s="196"/>
      <c r="EI323" s="196"/>
      <c r="EJ323" s="196"/>
      <c r="EK323" s="196"/>
      <c r="EL323" s="196"/>
      <c r="EM323" s="196"/>
      <c r="EN323" s="196"/>
      <c r="EO323" s="196"/>
      <c r="EP323" s="196"/>
      <c r="EQ323" s="196"/>
      <c r="ER323" s="196"/>
      <c r="ES323" s="196"/>
      <c r="ET323" s="196"/>
      <c r="EU323" s="196"/>
      <c r="EV323" s="196"/>
      <c r="EW323" s="196"/>
      <c r="EX323" s="196"/>
      <c r="EY323" s="196"/>
      <c r="EZ323" s="196"/>
      <c r="FA323" s="196"/>
      <c r="FB323" s="196"/>
      <c r="FC323" s="196"/>
      <c r="FD323" s="196"/>
      <c r="FE323" s="196"/>
      <c r="FF323" s="196"/>
      <c r="FG323" s="196"/>
      <c r="FH323" s="196"/>
      <c r="FI323" s="196"/>
      <c r="FJ323" s="196"/>
      <c r="FK323" s="196"/>
      <c r="FL323" s="196"/>
      <c r="FM323" s="196"/>
      <c r="FN323" s="196"/>
      <c r="FO323" s="196"/>
      <c r="FP323" s="196"/>
      <c r="FQ323" s="196"/>
      <c r="FR323" s="196"/>
      <c r="FS323" s="196"/>
      <c r="FT323" s="196"/>
      <c r="FU323" s="196"/>
      <c r="FV323" s="196"/>
      <c r="FW323" s="196"/>
      <c r="FX323" s="196"/>
      <c r="FY323" s="196"/>
      <c r="FZ323" s="196"/>
      <c r="GA323" s="196"/>
      <c r="GB323" s="196"/>
      <c r="GC323" s="196"/>
    </row>
    <row r="324" spans="1:185" s="197" customFormat="1" ht="178.5" customHeight="1" x14ac:dyDescent="0.25">
      <c r="A324" s="429" t="s">
        <v>412</v>
      </c>
      <c r="B324" s="434">
        <v>1051</v>
      </c>
      <c r="C324" s="397">
        <v>44701</v>
      </c>
      <c r="D324" s="400" t="s">
        <v>33</v>
      </c>
      <c r="E324" s="179" t="s">
        <v>495</v>
      </c>
      <c r="F324" s="179" t="s">
        <v>492</v>
      </c>
      <c r="G324" s="175" t="s">
        <v>70</v>
      </c>
      <c r="H324" s="395" t="s">
        <v>1119</v>
      </c>
      <c r="I324" s="179" t="s">
        <v>56</v>
      </c>
      <c r="J324" s="179"/>
      <c r="K324" s="179" t="s">
        <v>38</v>
      </c>
      <c r="L324" s="175" t="s">
        <v>39</v>
      </c>
      <c r="M324" s="179" t="s">
        <v>493</v>
      </c>
      <c r="N324" s="397">
        <v>44958</v>
      </c>
      <c r="O324" s="397">
        <v>44985</v>
      </c>
      <c r="P324" s="452">
        <f t="shared" ca="1" si="12"/>
        <v>427</v>
      </c>
      <c r="Q324" s="322" t="str">
        <f t="shared" ca="1" si="13"/>
        <v>VENCIDA</v>
      </c>
      <c r="R324" s="179" t="s">
        <v>494</v>
      </c>
      <c r="S324" s="179" t="s">
        <v>42</v>
      </c>
      <c r="T324" s="392">
        <v>1</v>
      </c>
      <c r="U324" s="180"/>
      <c r="V324" s="179"/>
      <c r="W324" s="175" t="s">
        <v>75</v>
      </c>
      <c r="X324" s="281"/>
      <c r="Y324" s="391"/>
      <c r="Z324" s="179"/>
      <c r="AA324" s="175" t="s">
        <v>44</v>
      </c>
      <c r="AB324" s="180"/>
      <c r="AC324" s="181" t="s">
        <v>1429</v>
      </c>
      <c r="AD324" s="453">
        <f t="shared" si="14"/>
        <v>319</v>
      </c>
      <c r="AE324" s="196"/>
      <c r="AF324" s="196"/>
      <c r="AG324" s="196"/>
      <c r="AH324" s="196"/>
      <c r="AI324" s="196"/>
      <c r="AJ324" s="196"/>
      <c r="AK324" s="196"/>
      <c r="AL324" s="196"/>
      <c r="AM324" s="196"/>
      <c r="AN324" s="196"/>
      <c r="AO324" s="196"/>
      <c r="AP324" s="196"/>
      <c r="AQ324" s="196"/>
      <c r="AR324" s="196"/>
      <c r="AS324" s="196"/>
      <c r="AT324" s="196"/>
      <c r="AU324" s="196"/>
      <c r="AV324" s="196"/>
      <c r="AW324" s="196"/>
      <c r="AX324" s="196"/>
      <c r="AY324" s="196"/>
      <c r="AZ324" s="196"/>
      <c r="BA324" s="196"/>
      <c r="BB324" s="196"/>
      <c r="BC324" s="196"/>
      <c r="BD324" s="196"/>
      <c r="BE324" s="196"/>
      <c r="BF324" s="196"/>
      <c r="BG324" s="196"/>
      <c r="BH324" s="196"/>
      <c r="BI324" s="196"/>
      <c r="BJ324" s="196"/>
      <c r="BK324" s="196"/>
      <c r="BL324" s="196"/>
      <c r="BM324" s="196"/>
      <c r="BN324" s="196"/>
      <c r="BO324" s="196"/>
      <c r="BP324" s="196"/>
      <c r="BQ324" s="196"/>
      <c r="BR324" s="196"/>
      <c r="BS324" s="196"/>
      <c r="BT324" s="196"/>
      <c r="BU324" s="196"/>
      <c r="BV324" s="196"/>
      <c r="BW324" s="196"/>
      <c r="BX324" s="196"/>
      <c r="BY324" s="196"/>
      <c r="BZ324" s="196"/>
      <c r="CA324" s="196"/>
      <c r="CB324" s="196"/>
      <c r="CC324" s="196"/>
      <c r="CD324" s="196"/>
      <c r="CE324" s="196"/>
      <c r="CF324" s="196"/>
      <c r="CG324" s="196"/>
      <c r="CH324" s="196"/>
      <c r="CI324" s="196"/>
      <c r="CJ324" s="196"/>
      <c r="CK324" s="196"/>
      <c r="CL324" s="196"/>
      <c r="CM324" s="196"/>
      <c r="CN324" s="196"/>
      <c r="CO324" s="196"/>
      <c r="CP324" s="196"/>
      <c r="CQ324" s="196"/>
      <c r="CR324" s="196"/>
      <c r="CS324" s="196"/>
      <c r="CT324" s="196"/>
      <c r="CU324" s="196"/>
      <c r="CV324" s="196"/>
      <c r="CW324" s="196"/>
      <c r="CX324" s="196"/>
      <c r="CY324" s="196"/>
      <c r="CZ324" s="196"/>
      <c r="DA324" s="196"/>
      <c r="DB324" s="196"/>
      <c r="DC324" s="196"/>
      <c r="DD324" s="196"/>
      <c r="DE324" s="196"/>
      <c r="DF324" s="196"/>
      <c r="DG324" s="196"/>
      <c r="DH324" s="196"/>
      <c r="DI324" s="196"/>
      <c r="DJ324" s="196"/>
      <c r="DK324" s="196"/>
      <c r="DL324" s="196"/>
      <c r="DM324" s="196"/>
      <c r="DN324" s="196"/>
      <c r="DO324" s="196"/>
      <c r="DP324" s="196"/>
      <c r="DQ324" s="196"/>
      <c r="DR324" s="196"/>
      <c r="DS324" s="196"/>
      <c r="DT324" s="196"/>
      <c r="DU324" s="196"/>
      <c r="DV324" s="196"/>
      <c r="DW324" s="196"/>
      <c r="DX324" s="196"/>
      <c r="DY324" s="196"/>
      <c r="DZ324" s="196"/>
      <c r="EA324" s="196"/>
      <c r="EB324" s="196"/>
      <c r="EC324" s="196"/>
      <c r="ED324" s="196"/>
      <c r="EE324" s="196"/>
      <c r="EF324" s="196"/>
      <c r="EG324" s="196"/>
      <c r="EH324" s="196"/>
      <c r="EI324" s="196"/>
      <c r="EJ324" s="196"/>
      <c r="EK324" s="196"/>
      <c r="EL324" s="196"/>
      <c r="EM324" s="196"/>
      <c r="EN324" s="196"/>
      <c r="EO324" s="196"/>
      <c r="EP324" s="196"/>
      <c r="EQ324" s="196"/>
      <c r="ER324" s="196"/>
      <c r="ES324" s="196"/>
      <c r="ET324" s="196"/>
      <c r="EU324" s="196"/>
      <c r="EV324" s="196"/>
      <c r="EW324" s="196"/>
      <c r="EX324" s="196"/>
      <c r="EY324" s="196"/>
      <c r="EZ324" s="196"/>
      <c r="FA324" s="196"/>
      <c r="FB324" s="196"/>
      <c r="FC324" s="196"/>
      <c r="FD324" s="196"/>
      <c r="FE324" s="196"/>
      <c r="FF324" s="196"/>
      <c r="FG324" s="196"/>
      <c r="FH324" s="196"/>
      <c r="FI324" s="196"/>
      <c r="FJ324" s="196"/>
      <c r="FK324" s="196"/>
      <c r="FL324" s="196"/>
      <c r="FM324" s="196"/>
      <c r="FN324" s="196"/>
      <c r="FO324" s="196"/>
      <c r="FP324" s="196"/>
      <c r="FQ324" s="196"/>
      <c r="FR324" s="196"/>
      <c r="FS324" s="196"/>
      <c r="FT324" s="196"/>
      <c r="FU324" s="196"/>
      <c r="FV324" s="196"/>
      <c r="FW324" s="196"/>
      <c r="FX324" s="196"/>
      <c r="FY324" s="196"/>
      <c r="FZ324" s="196"/>
      <c r="GA324" s="196"/>
      <c r="GB324" s="196"/>
      <c r="GC324" s="196"/>
    </row>
    <row r="325" spans="1:185" s="197" customFormat="1" ht="178.5" customHeight="1" x14ac:dyDescent="0.25">
      <c r="A325" s="429" t="s">
        <v>412</v>
      </c>
      <c r="B325" s="434"/>
      <c r="C325" s="397">
        <v>44701</v>
      </c>
      <c r="D325" s="400" t="s">
        <v>33</v>
      </c>
      <c r="E325" s="179" t="s">
        <v>495</v>
      </c>
      <c r="F325" s="179" t="s">
        <v>492</v>
      </c>
      <c r="G325" s="175" t="s">
        <v>70</v>
      </c>
      <c r="H325" s="395" t="s">
        <v>1119</v>
      </c>
      <c r="I325" s="179" t="s">
        <v>56</v>
      </c>
      <c r="J325" s="179"/>
      <c r="K325" s="179" t="s">
        <v>38</v>
      </c>
      <c r="L325" s="175" t="s">
        <v>39</v>
      </c>
      <c r="M325" s="179" t="s">
        <v>805</v>
      </c>
      <c r="N325" s="403">
        <v>44958</v>
      </c>
      <c r="O325" s="397">
        <v>45260</v>
      </c>
      <c r="P325" s="452">
        <f t="shared" ca="1" si="12"/>
        <v>152</v>
      </c>
      <c r="Q325" s="322" t="str">
        <f t="shared" ca="1" si="13"/>
        <v>VENCIDA</v>
      </c>
      <c r="R325" s="179" t="s">
        <v>806</v>
      </c>
      <c r="S325" s="179" t="s">
        <v>42</v>
      </c>
      <c r="T325" s="392">
        <v>12</v>
      </c>
      <c r="U325" s="180"/>
      <c r="V325" s="179"/>
      <c r="W325" s="175" t="s">
        <v>51</v>
      </c>
      <c r="X325" s="281"/>
      <c r="Y325" s="391"/>
      <c r="Z325" s="179"/>
      <c r="AA325" s="175" t="s">
        <v>44</v>
      </c>
      <c r="AB325" s="180"/>
      <c r="AC325" s="177" t="s">
        <v>1045</v>
      </c>
      <c r="AD325" s="453">
        <f t="shared" si="14"/>
        <v>320</v>
      </c>
      <c r="AE325" s="196"/>
      <c r="AF325" s="196"/>
      <c r="AG325" s="196"/>
      <c r="AH325" s="196"/>
      <c r="AI325" s="196"/>
      <c r="AJ325" s="196"/>
      <c r="AK325" s="196"/>
      <c r="AL325" s="196"/>
      <c r="AM325" s="196"/>
      <c r="AN325" s="196"/>
      <c r="AO325" s="196"/>
      <c r="AP325" s="196"/>
      <c r="AQ325" s="196"/>
      <c r="AR325" s="196"/>
      <c r="AS325" s="196"/>
      <c r="AT325" s="196"/>
      <c r="AU325" s="196"/>
      <c r="AV325" s="196"/>
      <c r="AW325" s="196"/>
      <c r="AX325" s="196"/>
      <c r="AY325" s="196"/>
      <c r="AZ325" s="196"/>
      <c r="BA325" s="196"/>
      <c r="BB325" s="196"/>
      <c r="BC325" s="196"/>
      <c r="BD325" s="196"/>
      <c r="BE325" s="196"/>
      <c r="BF325" s="196"/>
      <c r="BG325" s="196"/>
      <c r="BH325" s="196"/>
      <c r="BI325" s="196"/>
      <c r="BJ325" s="196"/>
      <c r="BK325" s="196"/>
      <c r="BL325" s="196"/>
      <c r="BM325" s="196"/>
      <c r="BN325" s="196"/>
      <c r="BO325" s="196"/>
      <c r="BP325" s="196"/>
      <c r="BQ325" s="196"/>
      <c r="BR325" s="196"/>
      <c r="BS325" s="196"/>
      <c r="BT325" s="196"/>
      <c r="BU325" s="196"/>
      <c r="BV325" s="196"/>
      <c r="BW325" s="196"/>
      <c r="BX325" s="196"/>
      <c r="BY325" s="196"/>
      <c r="BZ325" s="196"/>
      <c r="CA325" s="196"/>
      <c r="CB325" s="196"/>
      <c r="CC325" s="196"/>
      <c r="CD325" s="196"/>
      <c r="CE325" s="196"/>
      <c r="CF325" s="196"/>
      <c r="CG325" s="196"/>
      <c r="CH325" s="196"/>
      <c r="CI325" s="196"/>
      <c r="CJ325" s="196"/>
      <c r="CK325" s="196"/>
      <c r="CL325" s="196"/>
      <c r="CM325" s="196"/>
      <c r="CN325" s="196"/>
      <c r="CO325" s="196"/>
      <c r="CP325" s="196"/>
      <c r="CQ325" s="196"/>
      <c r="CR325" s="196"/>
      <c r="CS325" s="196"/>
      <c r="CT325" s="196"/>
      <c r="CU325" s="196"/>
      <c r="CV325" s="196"/>
      <c r="CW325" s="196"/>
      <c r="CX325" s="196"/>
      <c r="CY325" s="196"/>
      <c r="CZ325" s="196"/>
      <c r="DA325" s="196"/>
      <c r="DB325" s="196"/>
      <c r="DC325" s="196"/>
      <c r="DD325" s="196"/>
      <c r="DE325" s="196"/>
      <c r="DF325" s="196"/>
      <c r="DG325" s="196"/>
      <c r="DH325" s="196"/>
      <c r="DI325" s="196"/>
      <c r="DJ325" s="196"/>
      <c r="DK325" s="196"/>
      <c r="DL325" s="196"/>
      <c r="DM325" s="196"/>
      <c r="DN325" s="196"/>
      <c r="DO325" s="196"/>
      <c r="DP325" s="196"/>
      <c r="DQ325" s="196"/>
      <c r="DR325" s="196"/>
      <c r="DS325" s="196"/>
      <c r="DT325" s="196"/>
      <c r="DU325" s="196"/>
      <c r="DV325" s="196"/>
      <c r="DW325" s="196"/>
      <c r="DX325" s="196"/>
      <c r="DY325" s="196"/>
      <c r="DZ325" s="196"/>
      <c r="EA325" s="196"/>
      <c r="EB325" s="196"/>
      <c r="EC325" s="196"/>
      <c r="ED325" s="196"/>
      <c r="EE325" s="196"/>
      <c r="EF325" s="196"/>
      <c r="EG325" s="196"/>
      <c r="EH325" s="196"/>
      <c r="EI325" s="196"/>
      <c r="EJ325" s="196"/>
      <c r="EK325" s="196"/>
      <c r="EL325" s="196"/>
      <c r="EM325" s="196"/>
      <c r="EN325" s="196"/>
      <c r="EO325" s="196"/>
      <c r="EP325" s="196"/>
      <c r="EQ325" s="196"/>
      <c r="ER325" s="196"/>
      <c r="ES325" s="196"/>
      <c r="ET325" s="196"/>
      <c r="EU325" s="196"/>
      <c r="EV325" s="196"/>
      <c r="EW325" s="196"/>
      <c r="EX325" s="196"/>
      <c r="EY325" s="196"/>
      <c r="EZ325" s="196"/>
      <c r="FA325" s="196"/>
      <c r="FB325" s="196"/>
      <c r="FC325" s="196"/>
      <c r="FD325" s="196"/>
      <c r="FE325" s="196"/>
      <c r="FF325" s="196"/>
      <c r="FG325" s="196"/>
      <c r="FH325" s="196"/>
      <c r="FI325" s="196"/>
      <c r="FJ325" s="196"/>
      <c r="FK325" s="196"/>
      <c r="FL325" s="196"/>
      <c r="FM325" s="196"/>
      <c r="FN325" s="196"/>
      <c r="FO325" s="196"/>
      <c r="FP325" s="196"/>
      <c r="FQ325" s="196"/>
      <c r="FR325" s="196"/>
      <c r="FS325" s="196"/>
      <c r="FT325" s="196"/>
      <c r="FU325" s="196"/>
      <c r="FV325" s="196"/>
      <c r="FW325" s="196"/>
      <c r="FX325" s="196"/>
      <c r="FY325" s="196"/>
      <c r="FZ325" s="196"/>
      <c r="GA325" s="196"/>
      <c r="GB325" s="196"/>
      <c r="GC325" s="196"/>
    </row>
    <row r="326" spans="1:185" s="197" customFormat="1" ht="178.5" customHeight="1" x14ac:dyDescent="0.25">
      <c r="A326" s="429" t="s">
        <v>412</v>
      </c>
      <c r="B326" s="434">
        <v>1052</v>
      </c>
      <c r="C326" s="397">
        <v>44701</v>
      </c>
      <c r="D326" s="400" t="s">
        <v>33</v>
      </c>
      <c r="E326" s="179" t="s">
        <v>807</v>
      </c>
      <c r="F326" s="179" t="s">
        <v>808</v>
      </c>
      <c r="G326" s="175" t="s">
        <v>70</v>
      </c>
      <c r="H326" s="395" t="s">
        <v>1119</v>
      </c>
      <c r="I326" s="179" t="s">
        <v>56</v>
      </c>
      <c r="J326" s="179"/>
      <c r="K326" s="179" t="s">
        <v>38</v>
      </c>
      <c r="L326" s="175" t="s">
        <v>39</v>
      </c>
      <c r="M326" s="179" t="s">
        <v>809</v>
      </c>
      <c r="N326" s="397">
        <v>44958</v>
      </c>
      <c r="O326" s="397">
        <v>45260</v>
      </c>
      <c r="P326" s="452">
        <f t="shared" ref="P326:P389" ca="1" si="15">IF(AB326&gt;0,"CERRADA",TODAY()-O326)</f>
        <v>152</v>
      </c>
      <c r="Q326" s="322" t="str">
        <f t="shared" ref="Q326:Q389" ca="1" si="16">IF(AB326&lt;&gt;"","CERRADA",IF(AB326="",(IF(TODAY()-O326&lt;0,"A TIEMPO",IF(O326-TODAY()&lt;0,"VENCIDA")))))</f>
        <v>VENCIDA</v>
      </c>
      <c r="R326" s="179" t="s">
        <v>308</v>
      </c>
      <c r="S326" s="179" t="s">
        <v>42</v>
      </c>
      <c r="T326" s="392">
        <v>12</v>
      </c>
      <c r="U326" s="180"/>
      <c r="V326" s="179"/>
      <c r="W326" s="175" t="s">
        <v>75</v>
      </c>
      <c r="X326" s="281"/>
      <c r="Y326" s="391"/>
      <c r="Z326" s="179"/>
      <c r="AA326" s="175" t="s">
        <v>44</v>
      </c>
      <c r="AB326" s="180"/>
      <c r="AC326" s="177" t="s">
        <v>1045</v>
      </c>
      <c r="AD326" s="453">
        <f t="shared" ref="AD326:AD389" si="17">ROW(Z321)</f>
        <v>321</v>
      </c>
      <c r="AE326" s="196"/>
      <c r="AF326" s="196"/>
      <c r="AG326" s="196"/>
      <c r="AH326" s="196"/>
      <c r="AI326" s="196"/>
      <c r="AJ326" s="196"/>
      <c r="AK326" s="196"/>
      <c r="AL326" s="196"/>
      <c r="AM326" s="196"/>
      <c r="AN326" s="196"/>
      <c r="AO326" s="196"/>
      <c r="AP326" s="196"/>
      <c r="AQ326" s="196"/>
      <c r="AR326" s="196"/>
      <c r="AS326" s="196"/>
      <c r="AT326" s="196"/>
      <c r="AU326" s="196"/>
      <c r="AV326" s="196"/>
      <c r="AW326" s="196"/>
      <c r="AX326" s="196"/>
      <c r="AY326" s="196"/>
      <c r="AZ326" s="196"/>
      <c r="BA326" s="196"/>
      <c r="BB326" s="196"/>
      <c r="BC326" s="196"/>
      <c r="BD326" s="196"/>
      <c r="BE326" s="196"/>
      <c r="BF326" s="196"/>
      <c r="BG326" s="196"/>
      <c r="BH326" s="196"/>
      <c r="BI326" s="196"/>
      <c r="BJ326" s="196"/>
      <c r="BK326" s="196"/>
      <c r="BL326" s="196"/>
      <c r="BM326" s="196"/>
      <c r="BN326" s="196"/>
      <c r="BO326" s="196"/>
      <c r="BP326" s="196"/>
      <c r="BQ326" s="196"/>
      <c r="BR326" s="196"/>
      <c r="BS326" s="196"/>
      <c r="BT326" s="196"/>
      <c r="BU326" s="196"/>
      <c r="BV326" s="196"/>
      <c r="BW326" s="196"/>
      <c r="BX326" s="196"/>
      <c r="BY326" s="196"/>
      <c r="BZ326" s="196"/>
      <c r="CA326" s="196"/>
      <c r="CB326" s="196"/>
      <c r="CC326" s="196"/>
      <c r="CD326" s="196"/>
      <c r="CE326" s="196"/>
      <c r="CF326" s="196"/>
      <c r="CG326" s="196"/>
      <c r="CH326" s="196"/>
      <c r="CI326" s="196"/>
      <c r="CJ326" s="196"/>
      <c r="CK326" s="196"/>
      <c r="CL326" s="196"/>
      <c r="CM326" s="196"/>
      <c r="CN326" s="196"/>
      <c r="CO326" s="196"/>
      <c r="CP326" s="196"/>
      <c r="CQ326" s="196"/>
      <c r="CR326" s="196"/>
      <c r="CS326" s="196"/>
      <c r="CT326" s="196"/>
      <c r="CU326" s="196"/>
      <c r="CV326" s="196"/>
      <c r="CW326" s="196"/>
      <c r="CX326" s="196"/>
      <c r="CY326" s="196"/>
      <c r="CZ326" s="196"/>
      <c r="DA326" s="196"/>
      <c r="DB326" s="196"/>
      <c r="DC326" s="196"/>
      <c r="DD326" s="196"/>
      <c r="DE326" s="196"/>
      <c r="DF326" s="196"/>
      <c r="DG326" s="196"/>
      <c r="DH326" s="196"/>
      <c r="DI326" s="196"/>
      <c r="DJ326" s="196"/>
      <c r="DK326" s="196"/>
      <c r="DL326" s="196"/>
      <c r="DM326" s="196"/>
      <c r="DN326" s="196"/>
      <c r="DO326" s="196"/>
      <c r="DP326" s="196"/>
      <c r="DQ326" s="196"/>
      <c r="DR326" s="196"/>
      <c r="DS326" s="196"/>
      <c r="DT326" s="196"/>
      <c r="DU326" s="196"/>
      <c r="DV326" s="196"/>
      <c r="DW326" s="196"/>
      <c r="DX326" s="196"/>
      <c r="DY326" s="196"/>
      <c r="DZ326" s="196"/>
      <c r="EA326" s="196"/>
      <c r="EB326" s="196"/>
      <c r="EC326" s="196"/>
      <c r="ED326" s="196"/>
      <c r="EE326" s="196"/>
      <c r="EF326" s="196"/>
      <c r="EG326" s="196"/>
      <c r="EH326" s="196"/>
      <c r="EI326" s="196"/>
      <c r="EJ326" s="196"/>
      <c r="EK326" s="196"/>
      <c r="EL326" s="196"/>
      <c r="EM326" s="196"/>
      <c r="EN326" s="196"/>
      <c r="EO326" s="196"/>
      <c r="EP326" s="196"/>
      <c r="EQ326" s="196"/>
      <c r="ER326" s="196"/>
      <c r="ES326" s="196"/>
      <c r="ET326" s="196"/>
      <c r="EU326" s="196"/>
      <c r="EV326" s="196"/>
      <c r="EW326" s="196"/>
      <c r="EX326" s="196"/>
      <c r="EY326" s="196"/>
      <c r="EZ326" s="196"/>
      <c r="FA326" s="196"/>
      <c r="FB326" s="196"/>
      <c r="FC326" s="196"/>
      <c r="FD326" s="196"/>
      <c r="FE326" s="196"/>
      <c r="FF326" s="196"/>
      <c r="FG326" s="196"/>
      <c r="FH326" s="196"/>
      <c r="FI326" s="196"/>
      <c r="FJ326" s="196"/>
      <c r="FK326" s="196"/>
      <c r="FL326" s="196"/>
      <c r="FM326" s="196"/>
      <c r="FN326" s="196"/>
      <c r="FO326" s="196"/>
      <c r="FP326" s="196"/>
      <c r="FQ326" s="196"/>
      <c r="FR326" s="196"/>
      <c r="FS326" s="196"/>
      <c r="FT326" s="196"/>
      <c r="FU326" s="196"/>
      <c r="FV326" s="196"/>
      <c r="FW326" s="196"/>
      <c r="FX326" s="196"/>
      <c r="FY326" s="196"/>
      <c r="FZ326" s="196"/>
      <c r="GA326" s="196"/>
      <c r="GB326" s="196"/>
      <c r="GC326" s="196"/>
    </row>
    <row r="327" spans="1:185" s="197" customFormat="1" ht="178.5" customHeight="1" x14ac:dyDescent="0.25">
      <c r="A327" s="429" t="s">
        <v>412</v>
      </c>
      <c r="B327" s="434">
        <v>1053</v>
      </c>
      <c r="C327" s="397">
        <v>44701</v>
      </c>
      <c r="D327" s="400" t="s">
        <v>33</v>
      </c>
      <c r="E327" s="179" t="s">
        <v>810</v>
      </c>
      <c r="F327" s="179" t="s">
        <v>811</v>
      </c>
      <c r="G327" s="175" t="s">
        <v>70</v>
      </c>
      <c r="H327" s="395" t="s">
        <v>1119</v>
      </c>
      <c r="I327" s="179" t="s">
        <v>56</v>
      </c>
      <c r="J327" s="179"/>
      <c r="K327" s="179" t="s">
        <v>38</v>
      </c>
      <c r="L327" s="175" t="s">
        <v>39</v>
      </c>
      <c r="M327" s="179" t="s">
        <v>809</v>
      </c>
      <c r="N327" s="397">
        <v>44958</v>
      </c>
      <c r="O327" s="397">
        <v>45260</v>
      </c>
      <c r="P327" s="452">
        <f t="shared" ca="1" si="15"/>
        <v>152</v>
      </c>
      <c r="Q327" s="322" t="str">
        <f t="shared" ca="1" si="16"/>
        <v>VENCIDA</v>
      </c>
      <c r="R327" s="179" t="s">
        <v>308</v>
      </c>
      <c r="S327" s="179" t="s">
        <v>42</v>
      </c>
      <c r="T327" s="392">
        <v>12</v>
      </c>
      <c r="U327" s="180"/>
      <c r="V327" s="179"/>
      <c r="W327" s="175" t="s">
        <v>75</v>
      </c>
      <c r="X327" s="281"/>
      <c r="Y327" s="391"/>
      <c r="Z327" s="179"/>
      <c r="AA327" s="175" t="s">
        <v>44</v>
      </c>
      <c r="AB327" s="180"/>
      <c r="AC327" s="177" t="s">
        <v>1045</v>
      </c>
      <c r="AD327" s="453">
        <f t="shared" si="17"/>
        <v>322</v>
      </c>
      <c r="AE327" s="196"/>
      <c r="AF327" s="196"/>
      <c r="AG327" s="196"/>
      <c r="AH327" s="196"/>
      <c r="AI327" s="196"/>
      <c r="AJ327" s="196"/>
      <c r="AK327" s="196"/>
      <c r="AL327" s="196"/>
      <c r="AM327" s="196"/>
      <c r="AN327" s="196"/>
      <c r="AO327" s="196"/>
      <c r="AP327" s="196"/>
      <c r="AQ327" s="196"/>
      <c r="AR327" s="196"/>
      <c r="AS327" s="196"/>
      <c r="AT327" s="196"/>
      <c r="AU327" s="196"/>
      <c r="AV327" s="196"/>
      <c r="AW327" s="196"/>
      <c r="AX327" s="196"/>
      <c r="AY327" s="196"/>
      <c r="AZ327" s="196"/>
      <c r="BA327" s="196"/>
      <c r="BB327" s="196"/>
      <c r="BC327" s="196"/>
      <c r="BD327" s="196"/>
      <c r="BE327" s="196"/>
      <c r="BF327" s="196"/>
      <c r="BG327" s="196"/>
      <c r="BH327" s="196"/>
      <c r="BI327" s="196"/>
      <c r="BJ327" s="196"/>
      <c r="BK327" s="196"/>
      <c r="BL327" s="196"/>
      <c r="BM327" s="196"/>
      <c r="BN327" s="196"/>
      <c r="BO327" s="196"/>
      <c r="BP327" s="196"/>
      <c r="BQ327" s="196"/>
      <c r="BR327" s="196"/>
      <c r="BS327" s="196"/>
      <c r="BT327" s="196"/>
      <c r="BU327" s="196"/>
      <c r="BV327" s="196"/>
      <c r="BW327" s="196"/>
      <c r="BX327" s="196"/>
      <c r="BY327" s="196"/>
      <c r="BZ327" s="196"/>
      <c r="CA327" s="196"/>
      <c r="CB327" s="196"/>
      <c r="CC327" s="196"/>
      <c r="CD327" s="196"/>
      <c r="CE327" s="196"/>
      <c r="CF327" s="196"/>
      <c r="CG327" s="196"/>
      <c r="CH327" s="196"/>
      <c r="CI327" s="196"/>
      <c r="CJ327" s="196"/>
      <c r="CK327" s="196"/>
      <c r="CL327" s="196"/>
      <c r="CM327" s="196"/>
      <c r="CN327" s="196"/>
      <c r="CO327" s="196"/>
      <c r="CP327" s="196"/>
      <c r="CQ327" s="196"/>
      <c r="CR327" s="196"/>
      <c r="CS327" s="196"/>
      <c r="CT327" s="196"/>
      <c r="CU327" s="196"/>
      <c r="CV327" s="196"/>
      <c r="CW327" s="196"/>
      <c r="CX327" s="196"/>
      <c r="CY327" s="196"/>
      <c r="CZ327" s="196"/>
      <c r="DA327" s="196"/>
      <c r="DB327" s="196"/>
      <c r="DC327" s="196"/>
      <c r="DD327" s="196"/>
      <c r="DE327" s="196"/>
      <c r="DF327" s="196"/>
      <c r="DG327" s="196"/>
      <c r="DH327" s="196"/>
      <c r="DI327" s="196"/>
      <c r="DJ327" s="196"/>
      <c r="DK327" s="196"/>
      <c r="DL327" s="196"/>
      <c r="DM327" s="196"/>
      <c r="DN327" s="196"/>
      <c r="DO327" s="196"/>
      <c r="DP327" s="196"/>
      <c r="DQ327" s="196"/>
      <c r="DR327" s="196"/>
      <c r="DS327" s="196"/>
      <c r="DT327" s="196"/>
      <c r="DU327" s="196"/>
      <c r="DV327" s="196"/>
      <c r="DW327" s="196"/>
      <c r="DX327" s="196"/>
      <c r="DY327" s="196"/>
      <c r="DZ327" s="196"/>
      <c r="EA327" s="196"/>
      <c r="EB327" s="196"/>
      <c r="EC327" s="196"/>
      <c r="ED327" s="196"/>
      <c r="EE327" s="196"/>
      <c r="EF327" s="196"/>
      <c r="EG327" s="196"/>
      <c r="EH327" s="196"/>
      <c r="EI327" s="196"/>
      <c r="EJ327" s="196"/>
      <c r="EK327" s="196"/>
      <c r="EL327" s="196"/>
      <c r="EM327" s="196"/>
      <c r="EN327" s="196"/>
      <c r="EO327" s="196"/>
      <c r="EP327" s="196"/>
      <c r="EQ327" s="196"/>
      <c r="ER327" s="196"/>
      <c r="ES327" s="196"/>
      <c r="ET327" s="196"/>
      <c r="EU327" s="196"/>
      <c r="EV327" s="196"/>
      <c r="EW327" s="196"/>
      <c r="EX327" s="196"/>
      <c r="EY327" s="196"/>
      <c r="EZ327" s="196"/>
      <c r="FA327" s="196"/>
      <c r="FB327" s="196"/>
      <c r="FC327" s="196"/>
      <c r="FD327" s="196"/>
      <c r="FE327" s="196"/>
      <c r="FF327" s="196"/>
      <c r="FG327" s="196"/>
      <c r="FH327" s="196"/>
      <c r="FI327" s="196"/>
      <c r="FJ327" s="196"/>
      <c r="FK327" s="196"/>
      <c r="FL327" s="196"/>
      <c r="FM327" s="196"/>
      <c r="FN327" s="196"/>
      <c r="FO327" s="196"/>
      <c r="FP327" s="196"/>
      <c r="FQ327" s="196"/>
      <c r="FR327" s="196"/>
      <c r="FS327" s="196"/>
      <c r="FT327" s="196"/>
      <c r="FU327" s="196"/>
      <c r="FV327" s="196"/>
      <c r="FW327" s="196"/>
      <c r="FX327" s="196"/>
      <c r="FY327" s="196"/>
      <c r="FZ327" s="196"/>
      <c r="GA327" s="196"/>
      <c r="GB327" s="196"/>
      <c r="GC327" s="196"/>
    </row>
    <row r="328" spans="1:185" s="197" customFormat="1" ht="178.5" customHeight="1" x14ac:dyDescent="0.25">
      <c r="A328" s="429" t="s">
        <v>412</v>
      </c>
      <c r="B328" s="434">
        <v>1054</v>
      </c>
      <c r="C328" s="397">
        <v>44701</v>
      </c>
      <c r="D328" s="400" t="s">
        <v>33</v>
      </c>
      <c r="E328" s="179" t="s">
        <v>1046</v>
      </c>
      <c r="F328" s="179" t="s">
        <v>496</v>
      </c>
      <c r="G328" s="175" t="s">
        <v>70</v>
      </c>
      <c r="H328" s="395" t="s">
        <v>1119</v>
      </c>
      <c r="I328" s="179" t="s">
        <v>56</v>
      </c>
      <c r="J328" s="179"/>
      <c r="K328" s="179" t="s">
        <v>38</v>
      </c>
      <c r="L328" s="175" t="s">
        <v>39</v>
      </c>
      <c r="M328" s="179" t="s">
        <v>497</v>
      </c>
      <c r="N328" s="397">
        <v>44910</v>
      </c>
      <c r="O328" s="397">
        <v>44985</v>
      </c>
      <c r="P328" s="452">
        <f t="shared" ca="1" si="15"/>
        <v>427</v>
      </c>
      <c r="Q328" s="322" t="str">
        <f t="shared" ca="1" si="16"/>
        <v>VENCIDA</v>
      </c>
      <c r="R328" s="179" t="s">
        <v>498</v>
      </c>
      <c r="S328" s="179" t="s">
        <v>42</v>
      </c>
      <c r="T328" s="392">
        <v>1</v>
      </c>
      <c r="U328" s="180"/>
      <c r="V328" s="179"/>
      <c r="W328" s="175" t="s">
        <v>75</v>
      </c>
      <c r="X328" s="281"/>
      <c r="Y328" s="391"/>
      <c r="Z328" s="179"/>
      <c r="AA328" s="175" t="s">
        <v>44</v>
      </c>
      <c r="AB328" s="180"/>
      <c r="AC328" s="181" t="s">
        <v>1430</v>
      </c>
      <c r="AD328" s="453">
        <f t="shared" si="17"/>
        <v>323</v>
      </c>
      <c r="AE328" s="196"/>
      <c r="AF328" s="196"/>
      <c r="AG328" s="196"/>
      <c r="AH328" s="196"/>
      <c r="AI328" s="196"/>
      <c r="AJ328" s="196"/>
      <c r="AK328" s="196"/>
      <c r="AL328" s="196"/>
      <c r="AM328" s="196"/>
      <c r="AN328" s="196"/>
      <c r="AO328" s="196"/>
      <c r="AP328" s="196"/>
      <c r="AQ328" s="196"/>
      <c r="AR328" s="196"/>
      <c r="AS328" s="196"/>
      <c r="AT328" s="196"/>
      <c r="AU328" s="196"/>
      <c r="AV328" s="196"/>
      <c r="AW328" s="196"/>
      <c r="AX328" s="196"/>
      <c r="AY328" s="196"/>
      <c r="AZ328" s="196"/>
      <c r="BA328" s="196"/>
      <c r="BB328" s="196"/>
      <c r="BC328" s="196"/>
      <c r="BD328" s="196"/>
      <c r="BE328" s="196"/>
      <c r="BF328" s="196"/>
      <c r="BG328" s="196"/>
      <c r="BH328" s="196"/>
      <c r="BI328" s="196"/>
      <c r="BJ328" s="196"/>
      <c r="BK328" s="196"/>
      <c r="BL328" s="196"/>
      <c r="BM328" s="196"/>
      <c r="BN328" s="196"/>
      <c r="BO328" s="196"/>
      <c r="BP328" s="196"/>
      <c r="BQ328" s="196"/>
      <c r="BR328" s="196"/>
      <c r="BS328" s="196"/>
      <c r="BT328" s="196"/>
      <c r="BU328" s="196"/>
      <c r="BV328" s="196"/>
      <c r="BW328" s="196"/>
      <c r="BX328" s="196"/>
      <c r="BY328" s="196"/>
      <c r="BZ328" s="196"/>
      <c r="CA328" s="196"/>
      <c r="CB328" s="196"/>
      <c r="CC328" s="196"/>
      <c r="CD328" s="196"/>
      <c r="CE328" s="196"/>
      <c r="CF328" s="196"/>
      <c r="CG328" s="196"/>
      <c r="CH328" s="196"/>
      <c r="CI328" s="196"/>
      <c r="CJ328" s="196"/>
      <c r="CK328" s="196"/>
      <c r="CL328" s="196"/>
      <c r="CM328" s="196"/>
      <c r="CN328" s="196"/>
      <c r="CO328" s="196"/>
      <c r="CP328" s="196"/>
      <c r="CQ328" s="196"/>
      <c r="CR328" s="196"/>
      <c r="CS328" s="196"/>
      <c r="CT328" s="196"/>
      <c r="CU328" s="196"/>
      <c r="CV328" s="196"/>
      <c r="CW328" s="196"/>
      <c r="CX328" s="196"/>
      <c r="CY328" s="196"/>
      <c r="CZ328" s="196"/>
      <c r="DA328" s="196"/>
      <c r="DB328" s="196"/>
      <c r="DC328" s="196"/>
      <c r="DD328" s="196"/>
      <c r="DE328" s="196"/>
      <c r="DF328" s="196"/>
      <c r="DG328" s="196"/>
      <c r="DH328" s="196"/>
      <c r="DI328" s="196"/>
      <c r="DJ328" s="196"/>
      <c r="DK328" s="196"/>
      <c r="DL328" s="196"/>
      <c r="DM328" s="196"/>
      <c r="DN328" s="196"/>
      <c r="DO328" s="196"/>
      <c r="DP328" s="196"/>
      <c r="DQ328" s="196"/>
      <c r="DR328" s="196"/>
      <c r="DS328" s="196"/>
      <c r="DT328" s="196"/>
      <c r="DU328" s="196"/>
      <c r="DV328" s="196"/>
      <c r="DW328" s="196"/>
      <c r="DX328" s="196"/>
      <c r="DY328" s="196"/>
      <c r="DZ328" s="196"/>
      <c r="EA328" s="196"/>
      <c r="EB328" s="196"/>
      <c r="EC328" s="196"/>
      <c r="ED328" s="196"/>
      <c r="EE328" s="196"/>
      <c r="EF328" s="196"/>
      <c r="EG328" s="196"/>
      <c r="EH328" s="196"/>
      <c r="EI328" s="196"/>
      <c r="EJ328" s="196"/>
      <c r="EK328" s="196"/>
      <c r="EL328" s="196"/>
      <c r="EM328" s="196"/>
      <c r="EN328" s="196"/>
      <c r="EO328" s="196"/>
      <c r="EP328" s="196"/>
      <c r="EQ328" s="196"/>
      <c r="ER328" s="196"/>
      <c r="ES328" s="196"/>
      <c r="ET328" s="196"/>
      <c r="EU328" s="196"/>
      <c r="EV328" s="196"/>
      <c r="EW328" s="196"/>
      <c r="EX328" s="196"/>
      <c r="EY328" s="196"/>
      <c r="EZ328" s="196"/>
      <c r="FA328" s="196"/>
      <c r="FB328" s="196"/>
      <c r="FC328" s="196"/>
      <c r="FD328" s="196"/>
      <c r="FE328" s="196"/>
      <c r="FF328" s="196"/>
      <c r="FG328" s="196"/>
      <c r="FH328" s="196"/>
      <c r="FI328" s="196"/>
      <c r="FJ328" s="196"/>
      <c r="FK328" s="196"/>
      <c r="FL328" s="196"/>
      <c r="FM328" s="196"/>
      <c r="FN328" s="196"/>
      <c r="FO328" s="196"/>
      <c r="FP328" s="196"/>
      <c r="FQ328" s="196"/>
      <c r="FR328" s="196"/>
      <c r="FS328" s="196"/>
      <c r="FT328" s="196"/>
      <c r="FU328" s="196"/>
      <c r="FV328" s="196"/>
      <c r="FW328" s="196"/>
      <c r="FX328" s="196"/>
      <c r="FY328" s="196"/>
      <c r="FZ328" s="196"/>
      <c r="GA328" s="196"/>
      <c r="GB328" s="196"/>
      <c r="GC328" s="196"/>
    </row>
    <row r="329" spans="1:185" s="197" customFormat="1" ht="178.5" customHeight="1" x14ac:dyDescent="0.25">
      <c r="A329" s="429" t="s">
        <v>412</v>
      </c>
      <c r="B329" s="434"/>
      <c r="C329" s="397">
        <v>44701</v>
      </c>
      <c r="D329" s="400" t="s">
        <v>33</v>
      </c>
      <c r="E329" s="179" t="s">
        <v>1046</v>
      </c>
      <c r="F329" s="179" t="s">
        <v>812</v>
      </c>
      <c r="G329" s="175" t="s">
        <v>70</v>
      </c>
      <c r="H329" s="395" t="s">
        <v>1119</v>
      </c>
      <c r="I329" s="179" t="s">
        <v>56</v>
      </c>
      <c r="J329" s="179"/>
      <c r="K329" s="179" t="s">
        <v>38</v>
      </c>
      <c r="L329" s="175" t="s">
        <v>39</v>
      </c>
      <c r="M329" s="179" t="s">
        <v>813</v>
      </c>
      <c r="N329" s="397">
        <v>44958</v>
      </c>
      <c r="O329" s="397">
        <v>45260</v>
      </c>
      <c r="P329" s="452">
        <f t="shared" ca="1" si="15"/>
        <v>152</v>
      </c>
      <c r="Q329" s="322" t="str">
        <f t="shared" ca="1" si="16"/>
        <v>VENCIDA</v>
      </c>
      <c r="R329" s="179" t="s">
        <v>814</v>
      </c>
      <c r="S329" s="179" t="s">
        <v>42</v>
      </c>
      <c r="T329" s="392">
        <v>10</v>
      </c>
      <c r="U329" s="180"/>
      <c r="V329" s="179"/>
      <c r="W329" s="175" t="s">
        <v>51</v>
      </c>
      <c r="X329" s="281"/>
      <c r="Y329" s="391"/>
      <c r="Z329" s="179"/>
      <c r="AA329" s="175" t="s">
        <v>44</v>
      </c>
      <c r="AB329" s="180"/>
      <c r="AC329" s="177" t="s">
        <v>1045</v>
      </c>
      <c r="AD329" s="453">
        <f t="shared" si="17"/>
        <v>324</v>
      </c>
      <c r="AE329" s="196"/>
      <c r="AF329" s="196"/>
      <c r="AG329" s="196"/>
      <c r="AH329" s="196"/>
      <c r="AI329" s="196"/>
      <c r="AJ329" s="196"/>
      <c r="AK329" s="196"/>
      <c r="AL329" s="196"/>
      <c r="AM329" s="196"/>
      <c r="AN329" s="196"/>
      <c r="AO329" s="196"/>
      <c r="AP329" s="196"/>
      <c r="AQ329" s="196"/>
      <c r="AR329" s="196"/>
      <c r="AS329" s="196"/>
      <c r="AT329" s="196"/>
      <c r="AU329" s="196"/>
      <c r="AV329" s="196"/>
      <c r="AW329" s="196"/>
      <c r="AX329" s="196"/>
      <c r="AY329" s="196"/>
      <c r="AZ329" s="196"/>
      <c r="BA329" s="196"/>
      <c r="BB329" s="196"/>
      <c r="BC329" s="196"/>
      <c r="BD329" s="196"/>
      <c r="BE329" s="196"/>
      <c r="BF329" s="196"/>
      <c r="BG329" s="196"/>
      <c r="BH329" s="196"/>
      <c r="BI329" s="196"/>
      <c r="BJ329" s="196"/>
      <c r="BK329" s="196"/>
      <c r="BL329" s="196"/>
      <c r="BM329" s="196"/>
      <c r="BN329" s="196"/>
      <c r="BO329" s="196"/>
      <c r="BP329" s="196"/>
      <c r="BQ329" s="196"/>
      <c r="BR329" s="196"/>
      <c r="BS329" s="196"/>
      <c r="BT329" s="196"/>
      <c r="BU329" s="196"/>
      <c r="BV329" s="196"/>
      <c r="BW329" s="196"/>
      <c r="BX329" s="196"/>
      <c r="BY329" s="196"/>
      <c r="BZ329" s="196"/>
      <c r="CA329" s="196"/>
      <c r="CB329" s="196"/>
      <c r="CC329" s="196"/>
      <c r="CD329" s="196"/>
      <c r="CE329" s="196"/>
      <c r="CF329" s="196"/>
      <c r="CG329" s="196"/>
      <c r="CH329" s="196"/>
      <c r="CI329" s="196"/>
      <c r="CJ329" s="196"/>
      <c r="CK329" s="196"/>
      <c r="CL329" s="196"/>
      <c r="CM329" s="196"/>
      <c r="CN329" s="196"/>
      <c r="CO329" s="196"/>
      <c r="CP329" s="196"/>
      <c r="CQ329" s="196"/>
      <c r="CR329" s="196"/>
      <c r="CS329" s="196"/>
      <c r="CT329" s="196"/>
      <c r="CU329" s="196"/>
      <c r="CV329" s="196"/>
      <c r="CW329" s="196"/>
      <c r="CX329" s="196"/>
      <c r="CY329" s="196"/>
      <c r="CZ329" s="196"/>
      <c r="DA329" s="196"/>
      <c r="DB329" s="196"/>
      <c r="DC329" s="196"/>
      <c r="DD329" s="196"/>
      <c r="DE329" s="196"/>
      <c r="DF329" s="196"/>
      <c r="DG329" s="196"/>
      <c r="DH329" s="196"/>
      <c r="DI329" s="196"/>
      <c r="DJ329" s="196"/>
      <c r="DK329" s="196"/>
      <c r="DL329" s="196"/>
      <c r="DM329" s="196"/>
      <c r="DN329" s="196"/>
      <c r="DO329" s="196"/>
      <c r="DP329" s="196"/>
      <c r="DQ329" s="196"/>
      <c r="DR329" s="196"/>
      <c r="DS329" s="196"/>
      <c r="DT329" s="196"/>
      <c r="DU329" s="196"/>
      <c r="DV329" s="196"/>
      <c r="DW329" s="196"/>
      <c r="DX329" s="196"/>
      <c r="DY329" s="196"/>
      <c r="DZ329" s="196"/>
      <c r="EA329" s="196"/>
      <c r="EB329" s="196"/>
      <c r="EC329" s="196"/>
      <c r="ED329" s="196"/>
      <c r="EE329" s="196"/>
      <c r="EF329" s="196"/>
      <c r="EG329" s="196"/>
      <c r="EH329" s="196"/>
      <c r="EI329" s="196"/>
      <c r="EJ329" s="196"/>
      <c r="EK329" s="196"/>
      <c r="EL329" s="196"/>
      <c r="EM329" s="196"/>
      <c r="EN329" s="196"/>
      <c r="EO329" s="196"/>
      <c r="EP329" s="196"/>
      <c r="EQ329" s="196"/>
      <c r="ER329" s="196"/>
      <c r="ES329" s="196"/>
      <c r="ET329" s="196"/>
      <c r="EU329" s="196"/>
      <c r="EV329" s="196"/>
      <c r="EW329" s="196"/>
      <c r="EX329" s="196"/>
      <c r="EY329" s="196"/>
      <c r="EZ329" s="196"/>
      <c r="FA329" s="196"/>
      <c r="FB329" s="196"/>
      <c r="FC329" s="196"/>
      <c r="FD329" s="196"/>
      <c r="FE329" s="196"/>
      <c r="FF329" s="196"/>
      <c r="FG329" s="196"/>
      <c r="FH329" s="196"/>
      <c r="FI329" s="196"/>
      <c r="FJ329" s="196"/>
      <c r="FK329" s="196"/>
      <c r="FL329" s="196"/>
      <c r="FM329" s="196"/>
      <c r="FN329" s="196"/>
      <c r="FO329" s="196"/>
      <c r="FP329" s="196"/>
      <c r="FQ329" s="196"/>
      <c r="FR329" s="196"/>
      <c r="FS329" s="196"/>
      <c r="FT329" s="196"/>
      <c r="FU329" s="196"/>
      <c r="FV329" s="196"/>
      <c r="FW329" s="196"/>
      <c r="FX329" s="196"/>
      <c r="FY329" s="196"/>
      <c r="FZ329" s="196"/>
      <c r="GA329" s="196"/>
      <c r="GB329" s="196"/>
      <c r="GC329" s="196"/>
    </row>
    <row r="330" spans="1:185" s="197" customFormat="1" ht="178.5" customHeight="1" x14ac:dyDescent="0.25">
      <c r="A330" s="429" t="s">
        <v>412</v>
      </c>
      <c r="B330" s="434">
        <v>1055</v>
      </c>
      <c r="C330" s="397">
        <v>44701</v>
      </c>
      <c r="D330" s="400" t="s">
        <v>33</v>
      </c>
      <c r="E330" s="179" t="s">
        <v>499</v>
      </c>
      <c r="F330" s="179" t="s">
        <v>500</v>
      </c>
      <c r="G330" s="175" t="s">
        <v>70</v>
      </c>
      <c r="H330" s="395" t="s">
        <v>1119</v>
      </c>
      <c r="I330" s="179" t="s">
        <v>56</v>
      </c>
      <c r="J330" s="179"/>
      <c r="K330" s="179" t="s">
        <v>38</v>
      </c>
      <c r="L330" s="175" t="s">
        <v>39</v>
      </c>
      <c r="M330" s="179" t="s">
        <v>501</v>
      </c>
      <c r="N330" s="397">
        <v>44910</v>
      </c>
      <c r="O330" s="397">
        <v>44985</v>
      </c>
      <c r="P330" s="452">
        <f t="shared" ca="1" si="15"/>
        <v>427</v>
      </c>
      <c r="Q330" s="322" t="str">
        <f t="shared" ca="1" si="16"/>
        <v>VENCIDA</v>
      </c>
      <c r="R330" s="179" t="s">
        <v>498</v>
      </c>
      <c r="S330" s="179" t="s">
        <v>42</v>
      </c>
      <c r="T330" s="392">
        <v>1</v>
      </c>
      <c r="U330" s="180"/>
      <c r="V330" s="179"/>
      <c r="W330" s="175" t="s">
        <v>75</v>
      </c>
      <c r="X330" s="281"/>
      <c r="Y330" s="391"/>
      <c r="Z330" s="179"/>
      <c r="AA330" s="175" t="s">
        <v>44</v>
      </c>
      <c r="AB330" s="180"/>
      <c r="AC330" s="181" t="s">
        <v>1431</v>
      </c>
      <c r="AD330" s="453">
        <f t="shared" si="17"/>
        <v>325</v>
      </c>
      <c r="AE330" s="196"/>
      <c r="AF330" s="196"/>
      <c r="AG330" s="196"/>
      <c r="AH330" s="196"/>
      <c r="AI330" s="196"/>
      <c r="AJ330" s="196"/>
      <c r="AK330" s="196"/>
      <c r="AL330" s="196"/>
      <c r="AM330" s="196"/>
      <c r="AN330" s="196"/>
      <c r="AO330" s="196"/>
      <c r="AP330" s="196"/>
      <c r="AQ330" s="196"/>
      <c r="AR330" s="196"/>
      <c r="AS330" s="196"/>
      <c r="AT330" s="196"/>
      <c r="AU330" s="196"/>
      <c r="AV330" s="196"/>
      <c r="AW330" s="196"/>
      <c r="AX330" s="196"/>
      <c r="AY330" s="196"/>
      <c r="AZ330" s="196"/>
      <c r="BA330" s="196"/>
      <c r="BB330" s="196"/>
      <c r="BC330" s="196"/>
      <c r="BD330" s="196"/>
      <c r="BE330" s="196"/>
      <c r="BF330" s="196"/>
      <c r="BG330" s="196"/>
      <c r="BH330" s="196"/>
      <c r="BI330" s="196"/>
      <c r="BJ330" s="196"/>
      <c r="BK330" s="196"/>
      <c r="BL330" s="196"/>
      <c r="BM330" s="196"/>
      <c r="BN330" s="196"/>
      <c r="BO330" s="196"/>
      <c r="BP330" s="196"/>
      <c r="BQ330" s="196"/>
      <c r="BR330" s="196"/>
      <c r="BS330" s="196"/>
      <c r="BT330" s="196"/>
      <c r="BU330" s="196"/>
      <c r="BV330" s="196"/>
      <c r="BW330" s="196"/>
      <c r="BX330" s="196"/>
      <c r="BY330" s="196"/>
      <c r="BZ330" s="196"/>
      <c r="CA330" s="196"/>
      <c r="CB330" s="196"/>
      <c r="CC330" s="196"/>
      <c r="CD330" s="196"/>
      <c r="CE330" s="196"/>
      <c r="CF330" s="196"/>
      <c r="CG330" s="196"/>
      <c r="CH330" s="196"/>
      <c r="CI330" s="196"/>
      <c r="CJ330" s="196"/>
      <c r="CK330" s="196"/>
      <c r="CL330" s="196"/>
      <c r="CM330" s="196"/>
      <c r="CN330" s="196"/>
      <c r="CO330" s="196"/>
      <c r="CP330" s="196"/>
      <c r="CQ330" s="196"/>
      <c r="CR330" s="196"/>
      <c r="CS330" s="196"/>
      <c r="CT330" s="196"/>
      <c r="CU330" s="196"/>
      <c r="CV330" s="196"/>
      <c r="CW330" s="196"/>
      <c r="CX330" s="196"/>
      <c r="CY330" s="196"/>
      <c r="CZ330" s="196"/>
      <c r="DA330" s="196"/>
      <c r="DB330" s="196"/>
      <c r="DC330" s="196"/>
      <c r="DD330" s="196"/>
      <c r="DE330" s="196"/>
      <c r="DF330" s="196"/>
      <c r="DG330" s="196"/>
      <c r="DH330" s="196"/>
      <c r="DI330" s="196"/>
      <c r="DJ330" s="196"/>
      <c r="DK330" s="196"/>
      <c r="DL330" s="196"/>
      <c r="DM330" s="196"/>
      <c r="DN330" s="196"/>
      <c r="DO330" s="196"/>
      <c r="DP330" s="196"/>
      <c r="DQ330" s="196"/>
      <c r="DR330" s="196"/>
      <c r="DS330" s="196"/>
      <c r="DT330" s="196"/>
      <c r="DU330" s="196"/>
      <c r="DV330" s="196"/>
      <c r="DW330" s="196"/>
      <c r="DX330" s="196"/>
      <c r="DY330" s="196"/>
      <c r="DZ330" s="196"/>
      <c r="EA330" s="196"/>
      <c r="EB330" s="196"/>
      <c r="EC330" s="196"/>
      <c r="ED330" s="196"/>
      <c r="EE330" s="196"/>
      <c r="EF330" s="196"/>
      <c r="EG330" s="196"/>
      <c r="EH330" s="196"/>
      <c r="EI330" s="196"/>
      <c r="EJ330" s="196"/>
      <c r="EK330" s="196"/>
      <c r="EL330" s="196"/>
      <c r="EM330" s="196"/>
      <c r="EN330" s="196"/>
      <c r="EO330" s="196"/>
      <c r="EP330" s="196"/>
      <c r="EQ330" s="196"/>
      <c r="ER330" s="196"/>
      <c r="ES330" s="196"/>
      <c r="ET330" s="196"/>
      <c r="EU330" s="196"/>
      <c r="EV330" s="196"/>
      <c r="EW330" s="196"/>
      <c r="EX330" s="196"/>
      <c r="EY330" s="196"/>
      <c r="EZ330" s="196"/>
      <c r="FA330" s="196"/>
      <c r="FB330" s="196"/>
      <c r="FC330" s="196"/>
      <c r="FD330" s="196"/>
      <c r="FE330" s="196"/>
      <c r="FF330" s="196"/>
      <c r="FG330" s="196"/>
      <c r="FH330" s="196"/>
      <c r="FI330" s="196"/>
      <c r="FJ330" s="196"/>
      <c r="FK330" s="196"/>
      <c r="FL330" s="196"/>
      <c r="FM330" s="196"/>
      <c r="FN330" s="196"/>
      <c r="FO330" s="196"/>
      <c r="FP330" s="196"/>
      <c r="FQ330" s="196"/>
      <c r="FR330" s="196"/>
      <c r="FS330" s="196"/>
      <c r="FT330" s="196"/>
      <c r="FU330" s="196"/>
      <c r="FV330" s="196"/>
      <c r="FW330" s="196"/>
      <c r="FX330" s="196"/>
      <c r="FY330" s="196"/>
      <c r="FZ330" s="196"/>
      <c r="GA330" s="196"/>
      <c r="GB330" s="196"/>
      <c r="GC330" s="196"/>
    </row>
    <row r="331" spans="1:185" s="197" customFormat="1" ht="178.5" customHeight="1" x14ac:dyDescent="0.25">
      <c r="A331" s="429" t="s">
        <v>412</v>
      </c>
      <c r="B331" s="434"/>
      <c r="C331" s="397">
        <v>44701</v>
      </c>
      <c r="D331" s="400" t="s">
        <v>33</v>
      </c>
      <c r="E331" s="179" t="s">
        <v>499</v>
      </c>
      <c r="F331" s="179" t="s">
        <v>500</v>
      </c>
      <c r="G331" s="175" t="s">
        <v>70</v>
      </c>
      <c r="H331" s="395" t="s">
        <v>1119</v>
      </c>
      <c r="I331" s="179" t="s">
        <v>56</v>
      </c>
      <c r="J331" s="179"/>
      <c r="K331" s="179" t="s">
        <v>38</v>
      </c>
      <c r="L331" s="175" t="s">
        <v>39</v>
      </c>
      <c r="M331" s="179" t="s">
        <v>815</v>
      </c>
      <c r="N331" s="403">
        <v>44958</v>
      </c>
      <c r="O331" s="397">
        <v>45260</v>
      </c>
      <c r="P331" s="452">
        <f t="shared" ca="1" si="15"/>
        <v>152</v>
      </c>
      <c r="Q331" s="322" t="str">
        <f t="shared" ca="1" si="16"/>
        <v>VENCIDA</v>
      </c>
      <c r="R331" s="179" t="s">
        <v>816</v>
      </c>
      <c r="S331" s="179" t="s">
        <v>42</v>
      </c>
      <c r="T331" s="392">
        <v>10</v>
      </c>
      <c r="U331" s="180"/>
      <c r="V331" s="179"/>
      <c r="W331" s="175" t="s">
        <v>51</v>
      </c>
      <c r="X331" s="281"/>
      <c r="Y331" s="391"/>
      <c r="Z331" s="179"/>
      <c r="AA331" s="175" t="s">
        <v>44</v>
      </c>
      <c r="AB331" s="180"/>
      <c r="AC331" s="177" t="s">
        <v>1045</v>
      </c>
      <c r="AD331" s="453">
        <f t="shared" si="17"/>
        <v>326</v>
      </c>
      <c r="AE331" s="196"/>
      <c r="AF331" s="196"/>
      <c r="AG331" s="196"/>
      <c r="AH331" s="196"/>
      <c r="AI331" s="196"/>
      <c r="AJ331" s="196"/>
      <c r="AK331" s="196"/>
      <c r="AL331" s="196"/>
      <c r="AM331" s="196"/>
      <c r="AN331" s="196"/>
      <c r="AO331" s="196"/>
      <c r="AP331" s="196"/>
      <c r="AQ331" s="196"/>
      <c r="AR331" s="196"/>
      <c r="AS331" s="196"/>
      <c r="AT331" s="196"/>
      <c r="AU331" s="196"/>
      <c r="AV331" s="196"/>
      <c r="AW331" s="196"/>
      <c r="AX331" s="196"/>
      <c r="AY331" s="196"/>
      <c r="AZ331" s="196"/>
      <c r="BA331" s="196"/>
      <c r="BB331" s="196"/>
      <c r="BC331" s="196"/>
      <c r="BD331" s="196"/>
      <c r="BE331" s="196"/>
      <c r="BF331" s="196"/>
      <c r="BG331" s="196"/>
      <c r="BH331" s="196"/>
      <c r="BI331" s="196"/>
      <c r="BJ331" s="196"/>
      <c r="BK331" s="196"/>
      <c r="BL331" s="196"/>
      <c r="BM331" s="196"/>
      <c r="BN331" s="196"/>
      <c r="BO331" s="196"/>
      <c r="BP331" s="196"/>
      <c r="BQ331" s="196"/>
      <c r="BR331" s="196"/>
      <c r="BS331" s="196"/>
      <c r="BT331" s="196"/>
      <c r="BU331" s="196"/>
      <c r="BV331" s="196"/>
      <c r="BW331" s="196"/>
      <c r="BX331" s="196"/>
      <c r="BY331" s="196"/>
      <c r="BZ331" s="196"/>
      <c r="CA331" s="196"/>
      <c r="CB331" s="196"/>
      <c r="CC331" s="196"/>
      <c r="CD331" s="196"/>
      <c r="CE331" s="196"/>
      <c r="CF331" s="196"/>
      <c r="CG331" s="196"/>
      <c r="CH331" s="196"/>
      <c r="CI331" s="196"/>
      <c r="CJ331" s="196"/>
      <c r="CK331" s="196"/>
      <c r="CL331" s="196"/>
      <c r="CM331" s="196"/>
      <c r="CN331" s="196"/>
      <c r="CO331" s="196"/>
      <c r="CP331" s="196"/>
      <c r="CQ331" s="196"/>
      <c r="CR331" s="196"/>
      <c r="CS331" s="196"/>
      <c r="CT331" s="196"/>
      <c r="CU331" s="196"/>
      <c r="CV331" s="196"/>
      <c r="CW331" s="196"/>
      <c r="CX331" s="196"/>
      <c r="CY331" s="196"/>
      <c r="CZ331" s="196"/>
      <c r="DA331" s="196"/>
      <c r="DB331" s="196"/>
      <c r="DC331" s="196"/>
      <c r="DD331" s="196"/>
      <c r="DE331" s="196"/>
      <c r="DF331" s="196"/>
      <c r="DG331" s="196"/>
      <c r="DH331" s="196"/>
      <c r="DI331" s="196"/>
      <c r="DJ331" s="196"/>
      <c r="DK331" s="196"/>
      <c r="DL331" s="196"/>
      <c r="DM331" s="196"/>
      <c r="DN331" s="196"/>
      <c r="DO331" s="196"/>
      <c r="DP331" s="196"/>
      <c r="DQ331" s="196"/>
      <c r="DR331" s="196"/>
      <c r="DS331" s="196"/>
      <c r="DT331" s="196"/>
      <c r="DU331" s="196"/>
      <c r="DV331" s="196"/>
      <c r="DW331" s="196"/>
      <c r="DX331" s="196"/>
      <c r="DY331" s="196"/>
      <c r="DZ331" s="196"/>
      <c r="EA331" s="196"/>
      <c r="EB331" s="196"/>
      <c r="EC331" s="196"/>
      <c r="ED331" s="196"/>
      <c r="EE331" s="196"/>
      <c r="EF331" s="196"/>
      <c r="EG331" s="196"/>
      <c r="EH331" s="196"/>
      <c r="EI331" s="196"/>
      <c r="EJ331" s="196"/>
      <c r="EK331" s="196"/>
      <c r="EL331" s="196"/>
      <c r="EM331" s="196"/>
      <c r="EN331" s="196"/>
      <c r="EO331" s="196"/>
      <c r="EP331" s="196"/>
      <c r="EQ331" s="196"/>
      <c r="ER331" s="196"/>
      <c r="ES331" s="196"/>
      <c r="ET331" s="196"/>
      <c r="EU331" s="196"/>
      <c r="EV331" s="196"/>
      <c r="EW331" s="196"/>
      <c r="EX331" s="196"/>
      <c r="EY331" s="196"/>
      <c r="EZ331" s="196"/>
      <c r="FA331" s="196"/>
      <c r="FB331" s="196"/>
      <c r="FC331" s="196"/>
      <c r="FD331" s="196"/>
      <c r="FE331" s="196"/>
      <c r="FF331" s="196"/>
      <c r="FG331" s="196"/>
      <c r="FH331" s="196"/>
      <c r="FI331" s="196"/>
      <c r="FJ331" s="196"/>
      <c r="FK331" s="196"/>
      <c r="FL331" s="196"/>
      <c r="FM331" s="196"/>
      <c r="FN331" s="196"/>
      <c r="FO331" s="196"/>
      <c r="FP331" s="196"/>
      <c r="FQ331" s="196"/>
      <c r="FR331" s="196"/>
      <c r="FS331" s="196"/>
      <c r="FT331" s="196"/>
      <c r="FU331" s="196"/>
      <c r="FV331" s="196"/>
      <c r="FW331" s="196"/>
      <c r="FX331" s="196"/>
      <c r="FY331" s="196"/>
      <c r="FZ331" s="196"/>
      <c r="GA331" s="196"/>
      <c r="GB331" s="196"/>
      <c r="GC331" s="196"/>
    </row>
    <row r="332" spans="1:185" s="197" customFormat="1" ht="178.5" customHeight="1" x14ac:dyDescent="0.25">
      <c r="A332" s="429" t="s">
        <v>412</v>
      </c>
      <c r="B332" s="434"/>
      <c r="C332" s="397">
        <v>44701</v>
      </c>
      <c r="D332" s="400" t="s">
        <v>33</v>
      </c>
      <c r="E332" s="182" t="s">
        <v>499</v>
      </c>
      <c r="F332" s="179" t="s">
        <v>500</v>
      </c>
      <c r="G332" s="175" t="s">
        <v>70</v>
      </c>
      <c r="H332" s="395" t="s">
        <v>1119</v>
      </c>
      <c r="I332" s="179" t="s">
        <v>56</v>
      </c>
      <c r="J332" s="179"/>
      <c r="K332" s="179" t="s">
        <v>38</v>
      </c>
      <c r="L332" s="175" t="s">
        <v>39</v>
      </c>
      <c r="M332" s="179" t="s">
        <v>502</v>
      </c>
      <c r="N332" s="403">
        <v>44910</v>
      </c>
      <c r="O332" s="397">
        <v>44985</v>
      </c>
      <c r="P332" s="452">
        <f t="shared" ca="1" si="15"/>
        <v>427</v>
      </c>
      <c r="Q332" s="322" t="str">
        <f t="shared" ca="1" si="16"/>
        <v>VENCIDA</v>
      </c>
      <c r="R332" s="179" t="s">
        <v>1006</v>
      </c>
      <c r="S332" s="179" t="s">
        <v>42</v>
      </c>
      <c r="T332" s="392">
        <v>1</v>
      </c>
      <c r="U332" s="180"/>
      <c r="V332" s="179"/>
      <c r="W332" s="175" t="s">
        <v>51</v>
      </c>
      <c r="X332" s="281"/>
      <c r="Y332" s="391"/>
      <c r="Z332" s="179"/>
      <c r="AA332" s="175" t="s">
        <v>44</v>
      </c>
      <c r="AB332" s="180"/>
      <c r="AC332" s="177" t="s">
        <v>1457</v>
      </c>
      <c r="AD332" s="453">
        <f t="shared" si="17"/>
        <v>327</v>
      </c>
      <c r="AE332" s="196"/>
      <c r="AF332" s="196"/>
      <c r="AG332" s="196"/>
      <c r="AH332" s="196"/>
      <c r="AI332" s="196"/>
      <c r="AJ332" s="196"/>
      <c r="AK332" s="196"/>
      <c r="AL332" s="196"/>
      <c r="AM332" s="196"/>
      <c r="AN332" s="196"/>
      <c r="AO332" s="196"/>
      <c r="AP332" s="196"/>
      <c r="AQ332" s="196"/>
      <c r="AR332" s="196"/>
      <c r="AS332" s="196"/>
      <c r="AT332" s="196"/>
      <c r="AU332" s="196"/>
      <c r="AV332" s="196"/>
      <c r="AW332" s="196"/>
      <c r="AX332" s="196"/>
      <c r="AY332" s="196"/>
      <c r="AZ332" s="196"/>
      <c r="BA332" s="196"/>
      <c r="BB332" s="196"/>
      <c r="BC332" s="196"/>
      <c r="BD332" s="196"/>
      <c r="BE332" s="196"/>
      <c r="BF332" s="196"/>
      <c r="BG332" s="196"/>
      <c r="BH332" s="196"/>
      <c r="BI332" s="196"/>
      <c r="BJ332" s="196"/>
      <c r="BK332" s="196"/>
      <c r="BL332" s="196"/>
      <c r="BM332" s="196"/>
      <c r="BN332" s="196"/>
      <c r="BO332" s="196"/>
      <c r="BP332" s="196"/>
      <c r="BQ332" s="196"/>
      <c r="BR332" s="196"/>
      <c r="BS332" s="196"/>
      <c r="BT332" s="196"/>
      <c r="BU332" s="196"/>
      <c r="BV332" s="196"/>
      <c r="BW332" s="196"/>
      <c r="BX332" s="196"/>
      <c r="BY332" s="196"/>
      <c r="BZ332" s="196"/>
      <c r="CA332" s="196"/>
      <c r="CB332" s="196"/>
      <c r="CC332" s="196"/>
      <c r="CD332" s="196"/>
      <c r="CE332" s="196"/>
      <c r="CF332" s="196"/>
      <c r="CG332" s="196"/>
      <c r="CH332" s="196"/>
      <c r="CI332" s="196"/>
      <c r="CJ332" s="196"/>
      <c r="CK332" s="196"/>
      <c r="CL332" s="196"/>
      <c r="CM332" s="196"/>
      <c r="CN332" s="196"/>
      <c r="CO332" s="196"/>
      <c r="CP332" s="196"/>
      <c r="CQ332" s="196"/>
      <c r="CR332" s="196"/>
      <c r="CS332" s="196"/>
      <c r="CT332" s="196"/>
      <c r="CU332" s="196"/>
      <c r="CV332" s="196"/>
      <c r="CW332" s="196"/>
      <c r="CX332" s="196"/>
      <c r="CY332" s="196"/>
      <c r="CZ332" s="196"/>
      <c r="DA332" s="196"/>
      <c r="DB332" s="196"/>
      <c r="DC332" s="196"/>
      <c r="DD332" s="196"/>
      <c r="DE332" s="196"/>
      <c r="DF332" s="196"/>
      <c r="DG332" s="196"/>
      <c r="DH332" s="196"/>
      <c r="DI332" s="196"/>
      <c r="DJ332" s="196"/>
      <c r="DK332" s="196"/>
      <c r="DL332" s="196"/>
      <c r="DM332" s="196"/>
      <c r="DN332" s="196"/>
      <c r="DO332" s="196"/>
      <c r="DP332" s="196"/>
      <c r="DQ332" s="196"/>
      <c r="DR332" s="196"/>
      <c r="DS332" s="196"/>
      <c r="DT332" s="196"/>
      <c r="DU332" s="196"/>
      <c r="DV332" s="196"/>
      <c r="DW332" s="196"/>
      <c r="DX332" s="196"/>
      <c r="DY332" s="196"/>
      <c r="DZ332" s="196"/>
      <c r="EA332" s="196"/>
      <c r="EB332" s="196"/>
      <c r="EC332" s="196"/>
      <c r="ED332" s="196"/>
      <c r="EE332" s="196"/>
      <c r="EF332" s="196"/>
      <c r="EG332" s="196"/>
      <c r="EH332" s="196"/>
      <c r="EI332" s="196"/>
      <c r="EJ332" s="196"/>
      <c r="EK332" s="196"/>
      <c r="EL332" s="196"/>
      <c r="EM332" s="196"/>
      <c r="EN332" s="196"/>
      <c r="EO332" s="196"/>
      <c r="EP332" s="196"/>
      <c r="EQ332" s="196"/>
      <c r="ER332" s="196"/>
      <c r="ES332" s="196"/>
      <c r="ET332" s="196"/>
      <c r="EU332" s="196"/>
      <c r="EV332" s="196"/>
      <c r="EW332" s="196"/>
      <c r="EX332" s="196"/>
      <c r="EY332" s="196"/>
      <c r="EZ332" s="196"/>
      <c r="FA332" s="196"/>
      <c r="FB332" s="196"/>
      <c r="FC332" s="196"/>
      <c r="FD332" s="196"/>
      <c r="FE332" s="196"/>
      <c r="FF332" s="196"/>
      <c r="FG332" s="196"/>
      <c r="FH332" s="196"/>
      <c r="FI332" s="196"/>
      <c r="FJ332" s="196"/>
      <c r="FK332" s="196"/>
      <c r="FL332" s="196"/>
      <c r="FM332" s="196"/>
      <c r="FN332" s="196"/>
      <c r="FO332" s="196"/>
      <c r="FP332" s="196"/>
      <c r="FQ332" s="196"/>
      <c r="FR332" s="196"/>
      <c r="FS332" s="196"/>
      <c r="FT332" s="196"/>
      <c r="FU332" s="196"/>
      <c r="FV332" s="196"/>
      <c r="FW332" s="196"/>
      <c r="FX332" s="196"/>
      <c r="FY332" s="196"/>
      <c r="FZ332" s="196"/>
      <c r="GA332" s="196"/>
      <c r="GB332" s="196"/>
      <c r="GC332" s="196"/>
    </row>
    <row r="333" spans="1:185" s="197" customFormat="1" ht="178.5" customHeight="1" x14ac:dyDescent="0.25">
      <c r="A333" s="429" t="s">
        <v>412</v>
      </c>
      <c r="B333" s="434"/>
      <c r="C333" s="397">
        <v>44701</v>
      </c>
      <c r="D333" s="400" t="s">
        <v>33</v>
      </c>
      <c r="E333" s="179" t="s">
        <v>817</v>
      </c>
      <c r="F333" s="179" t="s">
        <v>818</v>
      </c>
      <c r="G333" s="175" t="s">
        <v>70</v>
      </c>
      <c r="H333" s="395" t="s">
        <v>1107</v>
      </c>
      <c r="I333" s="179" t="s">
        <v>280</v>
      </c>
      <c r="J333" s="179" t="s">
        <v>416</v>
      </c>
      <c r="K333" s="179"/>
      <c r="L333" s="175" t="s">
        <v>39</v>
      </c>
      <c r="M333" s="179" t="s">
        <v>819</v>
      </c>
      <c r="N333" s="397">
        <v>44895</v>
      </c>
      <c r="O333" s="397">
        <v>45138</v>
      </c>
      <c r="P333" s="452" t="str">
        <f t="shared" ca="1" si="15"/>
        <v>CERRADA</v>
      </c>
      <c r="Q333" s="322" t="str">
        <f t="shared" ca="1" si="16"/>
        <v>CERRADA</v>
      </c>
      <c r="R333" s="179" t="s">
        <v>820</v>
      </c>
      <c r="S333" s="179" t="s">
        <v>42</v>
      </c>
      <c r="T333" s="392">
        <v>5</v>
      </c>
      <c r="U333" s="180"/>
      <c r="V333" s="179"/>
      <c r="W333" s="175" t="s">
        <v>1320</v>
      </c>
      <c r="X333" s="281"/>
      <c r="Y333" s="391"/>
      <c r="Z333" s="179"/>
      <c r="AA333" s="175" t="s">
        <v>1376</v>
      </c>
      <c r="AB333" s="397">
        <v>45209</v>
      </c>
      <c r="AC333" s="181" t="s">
        <v>1620</v>
      </c>
      <c r="AD333" s="453">
        <f t="shared" si="17"/>
        <v>328</v>
      </c>
      <c r="AE333" s="196"/>
      <c r="AF333" s="196"/>
      <c r="AG333" s="196"/>
      <c r="AH333" s="196"/>
      <c r="AI333" s="196"/>
      <c r="AJ333" s="196"/>
      <c r="AK333" s="196"/>
      <c r="AL333" s="196"/>
      <c r="AM333" s="196"/>
      <c r="AN333" s="196"/>
      <c r="AO333" s="196"/>
      <c r="AP333" s="196"/>
      <c r="AQ333" s="196"/>
      <c r="AR333" s="196"/>
      <c r="AS333" s="196"/>
      <c r="AT333" s="196"/>
      <c r="AU333" s="196"/>
      <c r="AV333" s="196"/>
      <c r="AW333" s="196"/>
      <c r="AX333" s="196"/>
      <c r="AY333" s="196"/>
      <c r="AZ333" s="196"/>
      <c r="BA333" s="196"/>
      <c r="BB333" s="196"/>
      <c r="BC333" s="196"/>
      <c r="BD333" s="196"/>
      <c r="BE333" s="196"/>
      <c r="BF333" s="196"/>
      <c r="BG333" s="196"/>
      <c r="BH333" s="196"/>
      <c r="BI333" s="196"/>
      <c r="BJ333" s="196"/>
      <c r="BK333" s="196"/>
      <c r="BL333" s="196"/>
      <c r="BM333" s="196"/>
      <c r="BN333" s="196"/>
      <c r="BO333" s="196"/>
      <c r="BP333" s="196"/>
      <c r="BQ333" s="196"/>
      <c r="BR333" s="196"/>
      <c r="BS333" s="196"/>
      <c r="BT333" s="196"/>
      <c r="BU333" s="196"/>
      <c r="BV333" s="196"/>
      <c r="BW333" s="196"/>
      <c r="BX333" s="196"/>
      <c r="BY333" s="196"/>
      <c r="BZ333" s="196"/>
      <c r="CA333" s="196"/>
      <c r="CB333" s="196"/>
      <c r="CC333" s="196"/>
      <c r="CD333" s="196"/>
      <c r="CE333" s="196"/>
      <c r="CF333" s="196"/>
      <c r="CG333" s="196"/>
      <c r="CH333" s="196"/>
      <c r="CI333" s="196"/>
      <c r="CJ333" s="196"/>
      <c r="CK333" s="196"/>
      <c r="CL333" s="196"/>
      <c r="CM333" s="196"/>
      <c r="CN333" s="196"/>
      <c r="CO333" s="196"/>
      <c r="CP333" s="196"/>
      <c r="CQ333" s="196"/>
      <c r="CR333" s="196"/>
      <c r="CS333" s="196"/>
      <c r="CT333" s="196"/>
      <c r="CU333" s="196"/>
      <c r="CV333" s="196"/>
      <c r="CW333" s="196"/>
      <c r="CX333" s="196"/>
      <c r="CY333" s="196"/>
      <c r="CZ333" s="196"/>
      <c r="DA333" s="196"/>
      <c r="DB333" s="196"/>
      <c r="DC333" s="196"/>
      <c r="DD333" s="196"/>
      <c r="DE333" s="196"/>
      <c r="DF333" s="196"/>
      <c r="DG333" s="196"/>
      <c r="DH333" s="196"/>
      <c r="DI333" s="196"/>
      <c r="DJ333" s="196"/>
      <c r="DK333" s="196"/>
      <c r="DL333" s="196"/>
      <c r="DM333" s="196"/>
      <c r="DN333" s="196"/>
      <c r="DO333" s="196"/>
      <c r="DP333" s="196"/>
      <c r="DQ333" s="196"/>
      <c r="DR333" s="196"/>
      <c r="DS333" s="196"/>
      <c r="DT333" s="196"/>
      <c r="DU333" s="196"/>
      <c r="DV333" s="196"/>
      <c r="DW333" s="196"/>
      <c r="DX333" s="196"/>
      <c r="DY333" s="196"/>
      <c r="DZ333" s="196"/>
      <c r="EA333" s="196"/>
      <c r="EB333" s="196"/>
      <c r="EC333" s="196"/>
      <c r="ED333" s="196"/>
      <c r="EE333" s="196"/>
      <c r="EF333" s="196"/>
      <c r="EG333" s="196"/>
      <c r="EH333" s="196"/>
      <c r="EI333" s="196"/>
      <c r="EJ333" s="196"/>
      <c r="EK333" s="196"/>
      <c r="EL333" s="196"/>
      <c r="EM333" s="196"/>
      <c r="EN333" s="196"/>
      <c r="EO333" s="196"/>
      <c r="EP333" s="196"/>
      <c r="EQ333" s="196"/>
      <c r="ER333" s="196"/>
      <c r="ES333" s="196"/>
      <c r="ET333" s="196"/>
      <c r="EU333" s="196"/>
      <c r="EV333" s="196"/>
      <c r="EW333" s="196"/>
      <c r="EX333" s="196"/>
      <c r="EY333" s="196"/>
      <c r="EZ333" s="196"/>
      <c r="FA333" s="196"/>
      <c r="FB333" s="196"/>
      <c r="FC333" s="196"/>
      <c r="FD333" s="196"/>
      <c r="FE333" s="196"/>
      <c r="FF333" s="196"/>
      <c r="FG333" s="196"/>
      <c r="FH333" s="196"/>
      <c r="FI333" s="196"/>
      <c r="FJ333" s="196"/>
      <c r="FK333" s="196"/>
      <c r="FL333" s="196"/>
      <c r="FM333" s="196"/>
      <c r="FN333" s="196"/>
      <c r="FO333" s="196"/>
      <c r="FP333" s="196"/>
      <c r="FQ333" s="196"/>
      <c r="FR333" s="196"/>
      <c r="FS333" s="196"/>
      <c r="FT333" s="196"/>
      <c r="FU333" s="196"/>
      <c r="FV333" s="196"/>
      <c r="FW333" s="196"/>
      <c r="FX333" s="196"/>
      <c r="FY333" s="196"/>
      <c r="FZ333" s="196"/>
      <c r="GA333" s="196"/>
      <c r="GB333" s="196"/>
      <c r="GC333" s="196"/>
    </row>
    <row r="334" spans="1:185" s="197" customFormat="1" ht="178.5" customHeight="1" x14ac:dyDescent="0.25">
      <c r="A334" s="429" t="s">
        <v>412</v>
      </c>
      <c r="B334" s="434">
        <v>1056</v>
      </c>
      <c r="C334" s="397">
        <v>44461</v>
      </c>
      <c r="D334" s="400" t="s">
        <v>33</v>
      </c>
      <c r="E334" s="179" t="s">
        <v>503</v>
      </c>
      <c r="F334" s="179" t="s">
        <v>504</v>
      </c>
      <c r="G334" s="175" t="s">
        <v>70</v>
      </c>
      <c r="H334" s="395" t="s">
        <v>1119</v>
      </c>
      <c r="I334" s="179" t="s">
        <v>56</v>
      </c>
      <c r="J334" s="179"/>
      <c r="K334" s="179" t="s">
        <v>416</v>
      </c>
      <c r="L334" s="179" t="s">
        <v>48</v>
      </c>
      <c r="M334" s="179" t="s">
        <v>821</v>
      </c>
      <c r="N334" s="397">
        <v>44910</v>
      </c>
      <c r="O334" s="397">
        <v>45275</v>
      </c>
      <c r="P334" s="452">
        <f t="shared" ca="1" si="15"/>
        <v>137</v>
      </c>
      <c r="Q334" s="322" t="str">
        <f t="shared" ca="1" si="16"/>
        <v>VENCIDA</v>
      </c>
      <c r="R334" s="179" t="s">
        <v>822</v>
      </c>
      <c r="S334" s="179" t="s">
        <v>42</v>
      </c>
      <c r="T334" s="392">
        <v>6</v>
      </c>
      <c r="U334" s="180"/>
      <c r="V334" s="179"/>
      <c r="W334" s="175" t="s">
        <v>75</v>
      </c>
      <c r="X334" s="281"/>
      <c r="Y334" s="391"/>
      <c r="Z334" s="179"/>
      <c r="AA334" s="175" t="s">
        <v>44</v>
      </c>
      <c r="AB334" s="180"/>
      <c r="AC334" s="177" t="s">
        <v>1432</v>
      </c>
      <c r="AD334" s="453">
        <f t="shared" si="17"/>
        <v>329</v>
      </c>
      <c r="AE334" s="196"/>
      <c r="AF334" s="196"/>
      <c r="AG334" s="196"/>
      <c r="AH334" s="196"/>
      <c r="AI334" s="196"/>
      <c r="AJ334" s="196"/>
      <c r="AK334" s="196"/>
      <c r="AL334" s="196"/>
      <c r="AM334" s="196"/>
      <c r="AN334" s="196"/>
      <c r="AO334" s="196"/>
      <c r="AP334" s="196"/>
      <c r="AQ334" s="196"/>
      <c r="AR334" s="196"/>
      <c r="AS334" s="196"/>
      <c r="AT334" s="196"/>
      <c r="AU334" s="196"/>
      <c r="AV334" s="196"/>
      <c r="AW334" s="196"/>
      <c r="AX334" s="196"/>
      <c r="AY334" s="196"/>
      <c r="AZ334" s="196"/>
      <c r="BA334" s="196"/>
      <c r="BB334" s="196"/>
      <c r="BC334" s="196"/>
      <c r="BD334" s="196"/>
      <c r="BE334" s="196"/>
      <c r="BF334" s="196"/>
      <c r="BG334" s="196"/>
      <c r="BH334" s="196"/>
      <c r="BI334" s="196"/>
      <c r="BJ334" s="196"/>
      <c r="BK334" s="196"/>
      <c r="BL334" s="196"/>
      <c r="BM334" s="196"/>
      <c r="BN334" s="196"/>
      <c r="BO334" s="196"/>
      <c r="BP334" s="196"/>
      <c r="BQ334" s="196"/>
      <c r="BR334" s="196"/>
      <c r="BS334" s="196"/>
      <c r="BT334" s="196"/>
      <c r="BU334" s="196"/>
      <c r="BV334" s="196"/>
      <c r="BW334" s="196"/>
      <c r="BX334" s="196"/>
      <c r="BY334" s="196"/>
      <c r="BZ334" s="196"/>
      <c r="CA334" s="196"/>
      <c r="CB334" s="196"/>
      <c r="CC334" s="196"/>
      <c r="CD334" s="196"/>
      <c r="CE334" s="196"/>
      <c r="CF334" s="196"/>
      <c r="CG334" s="196"/>
      <c r="CH334" s="196"/>
      <c r="CI334" s="196"/>
      <c r="CJ334" s="196"/>
      <c r="CK334" s="196"/>
      <c r="CL334" s="196"/>
      <c r="CM334" s="196"/>
      <c r="CN334" s="196"/>
      <c r="CO334" s="196"/>
      <c r="CP334" s="196"/>
      <c r="CQ334" s="196"/>
      <c r="CR334" s="196"/>
      <c r="CS334" s="196"/>
      <c r="CT334" s="196"/>
      <c r="CU334" s="196"/>
      <c r="CV334" s="196"/>
      <c r="CW334" s="196"/>
      <c r="CX334" s="196"/>
      <c r="CY334" s="196"/>
      <c r="CZ334" s="196"/>
      <c r="DA334" s="196"/>
      <c r="DB334" s="196"/>
      <c r="DC334" s="196"/>
      <c r="DD334" s="196"/>
      <c r="DE334" s="196"/>
      <c r="DF334" s="196"/>
      <c r="DG334" s="196"/>
      <c r="DH334" s="196"/>
      <c r="DI334" s="196"/>
      <c r="DJ334" s="196"/>
      <c r="DK334" s="196"/>
      <c r="DL334" s="196"/>
      <c r="DM334" s="196"/>
      <c r="DN334" s="196"/>
      <c r="DO334" s="196"/>
      <c r="DP334" s="196"/>
      <c r="DQ334" s="196"/>
      <c r="DR334" s="196"/>
      <c r="DS334" s="196"/>
      <c r="DT334" s="196"/>
      <c r="DU334" s="196"/>
      <c r="DV334" s="196"/>
      <c r="DW334" s="196"/>
      <c r="DX334" s="196"/>
      <c r="DY334" s="196"/>
      <c r="DZ334" s="196"/>
      <c r="EA334" s="196"/>
      <c r="EB334" s="196"/>
      <c r="EC334" s="196"/>
      <c r="ED334" s="196"/>
      <c r="EE334" s="196"/>
      <c r="EF334" s="196"/>
      <c r="EG334" s="196"/>
      <c r="EH334" s="196"/>
      <c r="EI334" s="196"/>
      <c r="EJ334" s="196"/>
      <c r="EK334" s="196"/>
      <c r="EL334" s="196"/>
      <c r="EM334" s="196"/>
      <c r="EN334" s="196"/>
      <c r="EO334" s="196"/>
      <c r="EP334" s="196"/>
      <c r="EQ334" s="196"/>
      <c r="ER334" s="196"/>
      <c r="ES334" s="196"/>
      <c r="ET334" s="196"/>
      <c r="EU334" s="196"/>
      <c r="EV334" s="196"/>
      <c r="EW334" s="196"/>
      <c r="EX334" s="196"/>
      <c r="EY334" s="196"/>
      <c r="EZ334" s="196"/>
      <c r="FA334" s="196"/>
      <c r="FB334" s="196"/>
      <c r="FC334" s="196"/>
      <c r="FD334" s="196"/>
      <c r="FE334" s="196"/>
      <c r="FF334" s="196"/>
      <c r="FG334" s="196"/>
      <c r="FH334" s="196"/>
      <c r="FI334" s="196"/>
      <c r="FJ334" s="196"/>
      <c r="FK334" s="196"/>
      <c r="FL334" s="196"/>
      <c r="FM334" s="196"/>
      <c r="FN334" s="196"/>
      <c r="FO334" s="196"/>
      <c r="FP334" s="196"/>
      <c r="FQ334" s="196"/>
      <c r="FR334" s="196"/>
      <c r="FS334" s="196"/>
      <c r="FT334" s="196"/>
      <c r="FU334" s="196"/>
      <c r="FV334" s="196"/>
      <c r="FW334" s="196"/>
      <c r="FX334" s="196"/>
      <c r="FY334" s="196"/>
      <c r="FZ334" s="196"/>
      <c r="GA334" s="196"/>
      <c r="GB334" s="196"/>
      <c r="GC334" s="196"/>
    </row>
    <row r="335" spans="1:185" s="197" customFormat="1" ht="178.5" customHeight="1" x14ac:dyDescent="0.25">
      <c r="A335" s="429" t="s">
        <v>412</v>
      </c>
      <c r="B335" s="434"/>
      <c r="C335" s="397">
        <v>44461</v>
      </c>
      <c r="D335" s="400" t="s">
        <v>33</v>
      </c>
      <c r="E335" s="179" t="s">
        <v>503</v>
      </c>
      <c r="F335" s="179" t="s">
        <v>504</v>
      </c>
      <c r="G335" s="175" t="s">
        <v>70</v>
      </c>
      <c r="H335" s="395" t="s">
        <v>1119</v>
      </c>
      <c r="I335" s="179" t="s">
        <v>56</v>
      </c>
      <c r="J335" s="179"/>
      <c r="K335" s="179" t="s">
        <v>416</v>
      </c>
      <c r="L335" s="175" t="s">
        <v>39</v>
      </c>
      <c r="M335" s="179" t="s">
        <v>505</v>
      </c>
      <c r="N335" s="397">
        <v>44910</v>
      </c>
      <c r="O335" s="397">
        <v>44985</v>
      </c>
      <c r="P335" s="452">
        <f t="shared" ca="1" si="15"/>
        <v>427</v>
      </c>
      <c r="Q335" s="322" t="str">
        <f t="shared" ca="1" si="16"/>
        <v>VENCIDA</v>
      </c>
      <c r="R335" s="179" t="s">
        <v>506</v>
      </c>
      <c r="S335" s="179" t="s">
        <v>42</v>
      </c>
      <c r="T335" s="392">
        <v>1</v>
      </c>
      <c r="U335" s="180"/>
      <c r="V335" s="179"/>
      <c r="W335" s="175" t="s">
        <v>51</v>
      </c>
      <c r="X335" s="281"/>
      <c r="Y335" s="391"/>
      <c r="Z335" s="179"/>
      <c r="AA335" s="175" t="s">
        <v>44</v>
      </c>
      <c r="AB335" s="180"/>
      <c r="AC335" s="177" t="s">
        <v>1458</v>
      </c>
      <c r="AD335" s="453">
        <f t="shared" si="17"/>
        <v>330</v>
      </c>
      <c r="AE335" s="196"/>
      <c r="AF335" s="196"/>
      <c r="AG335" s="196"/>
      <c r="AH335" s="196"/>
      <c r="AI335" s="196"/>
      <c r="AJ335" s="196"/>
      <c r="AK335" s="196"/>
      <c r="AL335" s="196"/>
      <c r="AM335" s="196"/>
      <c r="AN335" s="196"/>
      <c r="AO335" s="196"/>
      <c r="AP335" s="196"/>
      <c r="AQ335" s="196"/>
      <c r="AR335" s="196"/>
      <c r="AS335" s="196"/>
      <c r="AT335" s="196"/>
      <c r="AU335" s="196"/>
      <c r="AV335" s="196"/>
      <c r="AW335" s="196"/>
      <c r="AX335" s="196"/>
      <c r="AY335" s="196"/>
      <c r="AZ335" s="196"/>
      <c r="BA335" s="196"/>
      <c r="BB335" s="196"/>
      <c r="BC335" s="196"/>
      <c r="BD335" s="196"/>
      <c r="BE335" s="196"/>
      <c r="BF335" s="196"/>
      <c r="BG335" s="196"/>
      <c r="BH335" s="196"/>
      <c r="BI335" s="196"/>
      <c r="BJ335" s="196"/>
      <c r="BK335" s="196"/>
      <c r="BL335" s="196"/>
      <c r="BM335" s="196"/>
      <c r="BN335" s="196"/>
      <c r="BO335" s="196"/>
      <c r="BP335" s="196"/>
      <c r="BQ335" s="196"/>
      <c r="BR335" s="196"/>
      <c r="BS335" s="196"/>
      <c r="BT335" s="196"/>
      <c r="BU335" s="196"/>
      <c r="BV335" s="196"/>
      <c r="BW335" s="196"/>
      <c r="BX335" s="196"/>
      <c r="BY335" s="196"/>
      <c r="BZ335" s="196"/>
      <c r="CA335" s="196"/>
      <c r="CB335" s="196"/>
      <c r="CC335" s="196"/>
      <c r="CD335" s="196"/>
      <c r="CE335" s="196"/>
      <c r="CF335" s="196"/>
      <c r="CG335" s="196"/>
      <c r="CH335" s="196"/>
      <c r="CI335" s="196"/>
      <c r="CJ335" s="196"/>
      <c r="CK335" s="196"/>
      <c r="CL335" s="196"/>
      <c r="CM335" s="196"/>
      <c r="CN335" s="196"/>
      <c r="CO335" s="196"/>
      <c r="CP335" s="196"/>
      <c r="CQ335" s="196"/>
      <c r="CR335" s="196"/>
      <c r="CS335" s="196"/>
      <c r="CT335" s="196"/>
      <c r="CU335" s="196"/>
      <c r="CV335" s="196"/>
      <c r="CW335" s="196"/>
      <c r="CX335" s="196"/>
      <c r="CY335" s="196"/>
      <c r="CZ335" s="196"/>
      <c r="DA335" s="196"/>
      <c r="DB335" s="196"/>
      <c r="DC335" s="196"/>
      <c r="DD335" s="196"/>
      <c r="DE335" s="196"/>
      <c r="DF335" s="196"/>
      <c r="DG335" s="196"/>
      <c r="DH335" s="196"/>
      <c r="DI335" s="196"/>
      <c r="DJ335" s="196"/>
      <c r="DK335" s="196"/>
      <c r="DL335" s="196"/>
      <c r="DM335" s="196"/>
      <c r="DN335" s="196"/>
      <c r="DO335" s="196"/>
      <c r="DP335" s="196"/>
      <c r="DQ335" s="196"/>
      <c r="DR335" s="196"/>
      <c r="DS335" s="196"/>
      <c r="DT335" s="196"/>
      <c r="DU335" s="196"/>
      <c r="DV335" s="196"/>
      <c r="DW335" s="196"/>
      <c r="DX335" s="196"/>
      <c r="DY335" s="196"/>
      <c r="DZ335" s="196"/>
      <c r="EA335" s="196"/>
      <c r="EB335" s="196"/>
      <c r="EC335" s="196"/>
      <c r="ED335" s="196"/>
      <c r="EE335" s="196"/>
      <c r="EF335" s="196"/>
      <c r="EG335" s="196"/>
      <c r="EH335" s="196"/>
      <c r="EI335" s="196"/>
      <c r="EJ335" s="196"/>
      <c r="EK335" s="196"/>
      <c r="EL335" s="196"/>
      <c r="EM335" s="196"/>
      <c r="EN335" s="196"/>
      <c r="EO335" s="196"/>
      <c r="EP335" s="196"/>
      <c r="EQ335" s="196"/>
      <c r="ER335" s="196"/>
      <c r="ES335" s="196"/>
      <c r="ET335" s="196"/>
      <c r="EU335" s="196"/>
      <c r="EV335" s="196"/>
      <c r="EW335" s="196"/>
      <c r="EX335" s="196"/>
      <c r="EY335" s="196"/>
      <c r="EZ335" s="196"/>
      <c r="FA335" s="196"/>
      <c r="FB335" s="196"/>
      <c r="FC335" s="196"/>
      <c r="FD335" s="196"/>
      <c r="FE335" s="196"/>
      <c r="FF335" s="196"/>
      <c r="FG335" s="196"/>
      <c r="FH335" s="196"/>
      <c r="FI335" s="196"/>
      <c r="FJ335" s="196"/>
      <c r="FK335" s="196"/>
      <c r="FL335" s="196"/>
      <c r="FM335" s="196"/>
      <c r="FN335" s="196"/>
      <c r="FO335" s="196"/>
      <c r="FP335" s="196"/>
      <c r="FQ335" s="196"/>
      <c r="FR335" s="196"/>
      <c r="FS335" s="196"/>
      <c r="FT335" s="196"/>
      <c r="FU335" s="196"/>
      <c r="FV335" s="196"/>
      <c r="FW335" s="196"/>
      <c r="FX335" s="196"/>
      <c r="FY335" s="196"/>
      <c r="FZ335" s="196"/>
      <c r="GA335" s="196"/>
      <c r="GB335" s="196"/>
      <c r="GC335" s="196"/>
    </row>
    <row r="336" spans="1:185" s="197" customFormat="1" ht="178.5" customHeight="1" x14ac:dyDescent="0.25">
      <c r="A336" s="429" t="s">
        <v>412</v>
      </c>
      <c r="B336" s="434">
        <v>1057</v>
      </c>
      <c r="C336" s="397">
        <v>44461</v>
      </c>
      <c r="D336" s="400" t="s">
        <v>33</v>
      </c>
      <c r="E336" s="179" t="s">
        <v>507</v>
      </c>
      <c r="F336" s="179" t="s">
        <v>508</v>
      </c>
      <c r="G336" s="175" t="s">
        <v>70</v>
      </c>
      <c r="H336" s="395" t="s">
        <v>1119</v>
      </c>
      <c r="I336" s="179" t="s">
        <v>56</v>
      </c>
      <c r="J336" s="179"/>
      <c r="K336" s="179" t="s">
        <v>416</v>
      </c>
      <c r="L336" s="179" t="s">
        <v>48</v>
      </c>
      <c r="M336" s="179" t="s">
        <v>509</v>
      </c>
      <c r="N336" s="397">
        <v>44910</v>
      </c>
      <c r="O336" s="397">
        <v>44985</v>
      </c>
      <c r="P336" s="452">
        <f t="shared" ca="1" si="15"/>
        <v>427</v>
      </c>
      <c r="Q336" s="322" t="str">
        <f t="shared" ca="1" si="16"/>
        <v>VENCIDA</v>
      </c>
      <c r="R336" s="179" t="s">
        <v>510</v>
      </c>
      <c r="S336" s="179" t="s">
        <v>42</v>
      </c>
      <c r="T336" s="392">
        <v>1</v>
      </c>
      <c r="U336" s="180"/>
      <c r="V336" s="179"/>
      <c r="W336" s="175" t="s">
        <v>75</v>
      </c>
      <c r="X336" s="281"/>
      <c r="Y336" s="391"/>
      <c r="Z336" s="179"/>
      <c r="AA336" s="175" t="s">
        <v>44</v>
      </c>
      <c r="AB336" s="180"/>
      <c r="AC336" s="181" t="s">
        <v>1433</v>
      </c>
      <c r="AD336" s="453">
        <f t="shared" si="17"/>
        <v>331</v>
      </c>
      <c r="AE336" s="196"/>
      <c r="AF336" s="196"/>
      <c r="AG336" s="196"/>
      <c r="AH336" s="196"/>
      <c r="AI336" s="196"/>
      <c r="AJ336" s="196"/>
      <c r="AK336" s="196"/>
      <c r="AL336" s="196"/>
      <c r="AM336" s="196"/>
      <c r="AN336" s="196"/>
      <c r="AO336" s="196"/>
      <c r="AP336" s="196"/>
      <c r="AQ336" s="196"/>
      <c r="AR336" s="196"/>
      <c r="AS336" s="196"/>
      <c r="AT336" s="196"/>
      <c r="AU336" s="196"/>
      <c r="AV336" s="196"/>
      <c r="AW336" s="196"/>
      <c r="AX336" s="196"/>
      <c r="AY336" s="196"/>
      <c r="AZ336" s="196"/>
      <c r="BA336" s="196"/>
      <c r="BB336" s="196"/>
      <c r="BC336" s="196"/>
      <c r="BD336" s="196"/>
      <c r="BE336" s="196"/>
      <c r="BF336" s="196"/>
      <c r="BG336" s="196"/>
      <c r="BH336" s="196"/>
      <c r="BI336" s="196"/>
      <c r="BJ336" s="196"/>
      <c r="BK336" s="196"/>
      <c r="BL336" s="196"/>
      <c r="BM336" s="196"/>
      <c r="BN336" s="196"/>
      <c r="BO336" s="196"/>
      <c r="BP336" s="196"/>
      <c r="BQ336" s="196"/>
      <c r="BR336" s="196"/>
      <c r="BS336" s="196"/>
      <c r="BT336" s="196"/>
      <c r="BU336" s="196"/>
      <c r="BV336" s="196"/>
      <c r="BW336" s="196"/>
      <c r="BX336" s="196"/>
      <c r="BY336" s="196"/>
      <c r="BZ336" s="196"/>
      <c r="CA336" s="196"/>
      <c r="CB336" s="196"/>
      <c r="CC336" s="196"/>
      <c r="CD336" s="196"/>
      <c r="CE336" s="196"/>
      <c r="CF336" s="196"/>
      <c r="CG336" s="196"/>
      <c r="CH336" s="196"/>
      <c r="CI336" s="196"/>
      <c r="CJ336" s="196"/>
      <c r="CK336" s="196"/>
      <c r="CL336" s="196"/>
      <c r="CM336" s="196"/>
      <c r="CN336" s="196"/>
      <c r="CO336" s="196"/>
      <c r="CP336" s="196"/>
      <c r="CQ336" s="196"/>
      <c r="CR336" s="196"/>
      <c r="CS336" s="196"/>
      <c r="CT336" s="196"/>
      <c r="CU336" s="196"/>
      <c r="CV336" s="196"/>
      <c r="CW336" s="196"/>
      <c r="CX336" s="196"/>
      <c r="CY336" s="196"/>
      <c r="CZ336" s="196"/>
      <c r="DA336" s="196"/>
      <c r="DB336" s="196"/>
      <c r="DC336" s="196"/>
      <c r="DD336" s="196"/>
      <c r="DE336" s="196"/>
      <c r="DF336" s="196"/>
      <c r="DG336" s="196"/>
      <c r="DH336" s="196"/>
      <c r="DI336" s="196"/>
      <c r="DJ336" s="196"/>
      <c r="DK336" s="196"/>
      <c r="DL336" s="196"/>
      <c r="DM336" s="196"/>
      <c r="DN336" s="196"/>
      <c r="DO336" s="196"/>
      <c r="DP336" s="196"/>
      <c r="DQ336" s="196"/>
      <c r="DR336" s="196"/>
      <c r="DS336" s="196"/>
      <c r="DT336" s="196"/>
      <c r="DU336" s="196"/>
      <c r="DV336" s="196"/>
      <c r="DW336" s="196"/>
      <c r="DX336" s="196"/>
      <c r="DY336" s="196"/>
      <c r="DZ336" s="196"/>
      <c r="EA336" s="196"/>
      <c r="EB336" s="196"/>
      <c r="EC336" s="196"/>
      <c r="ED336" s="196"/>
      <c r="EE336" s="196"/>
      <c r="EF336" s="196"/>
      <c r="EG336" s="196"/>
      <c r="EH336" s="196"/>
      <c r="EI336" s="196"/>
      <c r="EJ336" s="196"/>
      <c r="EK336" s="196"/>
      <c r="EL336" s="196"/>
      <c r="EM336" s="196"/>
      <c r="EN336" s="196"/>
      <c r="EO336" s="196"/>
      <c r="EP336" s="196"/>
      <c r="EQ336" s="196"/>
      <c r="ER336" s="196"/>
      <c r="ES336" s="196"/>
      <c r="ET336" s="196"/>
      <c r="EU336" s="196"/>
      <c r="EV336" s="196"/>
      <c r="EW336" s="196"/>
      <c r="EX336" s="196"/>
      <c r="EY336" s="196"/>
      <c r="EZ336" s="196"/>
      <c r="FA336" s="196"/>
      <c r="FB336" s="196"/>
      <c r="FC336" s="196"/>
      <c r="FD336" s="196"/>
      <c r="FE336" s="196"/>
      <c r="FF336" s="196"/>
      <c r="FG336" s="196"/>
      <c r="FH336" s="196"/>
      <c r="FI336" s="196"/>
      <c r="FJ336" s="196"/>
      <c r="FK336" s="196"/>
      <c r="FL336" s="196"/>
      <c r="FM336" s="196"/>
      <c r="FN336" s="196"/>
      <c r="FO336" s="196"/>
      <c r="FP336" s="196"/>
      <c r="FQ336" s="196"/>
      <c r="FR336" s="196"/>
      <c r="FS336" s="196"/>
      <c r="FT336" s="196"/>
      <c r="FU336" s="196"/>
      <c r="FV336" s="196"/>
      <c r="FW336" s="196"/>
      <c r="FX336" s="196"/>
      <c r="FY336" s="196"/>
      <c r="FZ336" s="196"/>
      <c r="GA336" s="196"/>
      <c r="GB336" s="196"/>
      <c r="GC336" s="196"/>
    </row>
    <row r="337" spans="1:185" s="197" customFormat="1" ht="178.5" customHeight="1" x14ac:dyDescent="0.25">
      <c r="A337" s="429" t="s">
        <v>412</v>
      </c>
      <c r="B337" s="434"/>
      <c r="C337" s="397">
        <v>44461</v>
      </c>
      <c r="D337" s="400" t="s">
        <v>33</v>
      </c>
      <c r="E337" s="179" t="s">
        <v>507</v>
      </c>
      <c r="F337" s="179" t="s">
        <v>508</v>
      </c>
      <c r="G337" s="175" t="s">
        <v>70</v>
      </c>
      <c r="H337" s="395" t="s">
        <v>1119</v>
      </c>
      <c r="I337" s="179" t="s">
        <v>56</v>
      </c>
      <c r="J337" s="179"/>
      <c r="K337" s="179" t="s">
        <v>416</v>
      </c>
      <c r="L337" s="175" t="s">
        <v>39</v>
      </c>
      <c r="M337" s="179" t="s">
        <v>823</v>
      </c>
      <c r="N337" s="397">
        <v>44910</v>
      </c>
      <c r="O337" s="397">
        <v>45275</v>
      </c>
      <c r="P337" s="452">
        <f t="shared" ca="1" si="15"/>
        <v>137</v>
      </c>
      <c r="Q337" s="322" t="str">
        <f t="shared" ca="1" si="16"/>
        <v>VENCIDA</v>
      </c>
      <c r="R337" s="179" t="s">
        <v>308</v>
      </c>
      <c r="S337" s="179" t="s">
        <v>42</v>
      </c>
      <c r="T337" s="392">
        <v>6</v>
      </c>
      <c r="U337" s="180"/>
      <c r="V337" s="179"/>
      <c r="W337" s="175" t="s">
        <v>51</v>
      </c>
      <c r="X337" s="281"/>
      <c r="Y337" s="391"/>
      <c r="Z337" s="179"/>
      <c r="AA337" s="175" t="s">
        <v>44</v>
      </c>
      <c r="AB337" s="180"/>
      <c r="AC337" s="177" t="s">
        <v>1432</v>
      </c>
      <c r="AD337" s="453">
        <f t="shared" si="17"/>
        <v>332</v>
      </c>
      <c r="AE337" s="196"/>
      <c r="AF337" s="196"/>
      <c r="AG337" s="196"/>
      <c r="AH337" s="196"/>
      <c r="AI337" s="196"/>
      <c r="AJ337" s="196"/>
      <c r="AK337" s="196"/>
      <c r="AL337" s="196"/>
      <c r="AM337" s="196"/>
      <c r="AN337" s="196"/>
      <c r="AO337" s="196"/>
      <c r="AP337" s="196"/>
      <c r="AQ337" s="196"/>
      <c r="AR337" s="196"/>
      <c r="AS337" s="196"/>
      <c r="AT337" s="196"/>
      <c r="AU337" s="196"/>
      <c r="AV337" s="196"/>
      <c r="AW337" s="196"/>
      <c r="AX337" s="196"/>
      <c r="AY337" s="196"/>
      <c r="AZ337" s="196"/>
      <c r="BA337" s="196"/>
      <c r="BB337" s="196"/>
      <c r="BC337" s="196"/>
      <c r="BD337" s="196"/>
      <c r="BE337" s="196"/>
      <c r="BF337" s="196"/>
      <c r="BG337" s="196"/>
      <c r="BH337" s="196"/>
      <c r="BI337" s="196"/>
      <c r="BJ337" s="196"/>
      <c r="BK337" s="196"/>
      <c r="BL337" s="196"/>
      <c r="BM337" s="196"/>
      <c r="BN337" s="196"/>
      <c r="BO337" s="196"/>
      <c r="BP337" s="196"/>
      <c r="BQ337" s="196"/>
      <c r="BR337" s="196"/>
      <c r="BS337" s="196"/>
      <c r="BT337" s="196"/>
      <c r="BU337" s="196"/>
      <c r="BV337" s="196"/>
      <c r="BW337" s="196"/>
      <c r="BX337" s="196"/>
      <c r="BY337" s="196"/>
      <c r="BZ337" s="196"/>
      <c r="CA337" s="196"/>
      <c r="CB337" s="196"/>
      <c r="CC337" s="196"/>
      <c r="CD337" s="196"/>
      <c r="CE337" s="196"/>
      <c r="CF337" s="196"/>
      <c r="CG337" s="196"/>
      <c r="CH337" s="196"/>
      <c r="CI337" s="196"/>
      <c r="CJ337" s="196"/>
      <c r="CK337" s="196"/>
      <c r="CL337" s="196"/>
      <c r="CM337" s="196"/>
      <c r="CN337" s="196"/>
      <c r="CO337" s="196"/>
      <c r="CP337" s="196"/>
      <c r="CQ337" s="196"/>
      <c r="CR337" s="196"/>
      <c r="CS337" s="196"/>
      <c r="CT337" s="196"/>
      <c r="CU337" s="196"/>
      <c r="CV337" s="196"/>
      <c r="CW337" s="196"/>
      <c r="CX337" s="196"/>
      <c r="CY337" s="196"/>
      <c r="CZ337" s="196"/>
      <c r="DA337" s="196"/>
      <c r="DB337" s="196"/>
      <c r="DC337" s="196"/>
      <c r="DD337" s="196"/>
      <c r="DE337" s="196"/>
      <c r="DF337" s="196"/>
      <c r="DG337" s="196"/>
      <c r="DH337" s="196"/>
      <c r="DI337" s="196"/>
      <c r="DJ337" s="196"/>
      <c r="DK337" s="196"/>
      <c r="DL337" s="196"/>
      <c r="DM337" s="196"/>
      <c r="DN337" s="196"/>
      <c r="DO337" s="196"/>
      <c r="DP337" s="196"/>
      <c r="DQ337" s="196"/>
      <c r="DR337" s="196"/>
      <c r="DS337" s="196"/>
      <c r="DT337" s="196"/>
      <c r="DU337" s="196"/>
      <c r="DV337" s="196"/>
      <c r="DW337" s="196"/>
      <c r="DX337" s="196"/>
      <c r="DY337" s="196"/>
      <c r="DZ337" s="196"/>
      <c r="EA337" s="196"/>
      <c r="EB337" s="196"/>
      <c r="EC337" s="196"/>
      <c r="ED337" s="196"/>
      <c r="EE337" s="196"/>
      <c r="EF337" s="196"/>
      <c r="EG337" s="196"/>
      <c r="EH337" s="196"/>
      <c r="EI337" s="196"/>
      <c r="EJ337" s="196"/>
      <c r="EK337" s="196"/>
      <c r="EL337" s="196"/>
      <c r="EM337" s="196"/>
      <c r="EN337" s="196"/>
      <c r="EO337" s="196"/>
      <c r="EP337" s="196"/>
      <c r="EQ337" s="196"/>
      <c r="ER337" s="196"/>
      <c r="ES337" s="196"/>
      <c r="ET337" s="196"/>
      <c r="EU337" s="196"/>
      <c r="EV337" s="196"/>
      <c r="EW337" s="196"/>
      <c r="EX337" s="196"/>
      <c r="EY337" s="196"/>
      <c r="EZ337" s="196"/>
      <c r="FA337" s="196"/>
      <c r="FB337" s="196"/>
      <c r="FC337" s="196"/>
      <c r="FD337" s="196"/>
      <c r="FE337" s="196"/>
      <c r="FF337" s="196"/>
      <c r="FG337" s="196"/>
      <c r="FH337" s="196"/>
      <c r="FI337" s="196"/>
      <c r="FJ337" s="196"/>
      <c r="FK337" s="196"/>
      <c r="FL337" s="196"/>
      <c r="FM337" s="196"/>
      <c r="FN337" s="196"/>
      <c r="FO337" s="196"/>
      <c r="FP337" s="196"/>
      <c r="FQ337" s="196"/>
      <c r="FR337" s="196"/>
      <c r="FS337" s="196"/>
      <c r="FT337" s="196"/>
      <c r="FU337" s="196"/>
      <c r="FV337" s="196"/>
      <c r="FW337" s="196"/>
      <c r="FX337" s="196"/>
      <c r="FY337" s="196"/>
      <c r="FZ337" s="196"/>
      <c r="GA337" s="196"/>
      <c r="GB337" s="196"/>
      <c r="GC337" s="196"/>
    </row>
    <row r="338" spans="1:185" s="197" customFormat="1" ht="178.5" customHeight="1" x14ac:dyDescent="0.25">
      <c r="A338" s="429" t="s">
        <v>412</v>
      </c>
      <c r="B338" s="434">
        <v>1058</v>
      </c>
      <c r="C338" s="397">
        <v>44461</v>
      </c>
      <c r="D338" s="400" t="s">
        <v>33</v>
      </c>
      <c r="E338" s="179" t="s">
        <v>824</v>
      </c>
      <c r="F338" s="179" t="s">
        <v>825</v>
      </c>
      <c r="G338" s="175" t="s">
        <v>70</v>
      </c>
      <c r="H338" s="395" t="s">
        <v>1119</v>
      </c>
      <c r="I338" s="179" t="s">
        <v>56</v>
      </c>
      <c r="J338" s="179"/>
      <c r="K338" s="179" t="s">
        <v>416</v>
      </c>
      <c r="L338" s="179" t="s">
        <v>48</v>
      </c>
      <c r="M338" s="179" t="s">
        <v>826</v>
      </c>
      <c r="N338" s="397">
        <v>44910</v>
      </c>
      <c r="O338" s="397">
        <v>45291</v>
      </c>
      <c r="P338" s="452">
        <f t="shared" ca="1" si="15"/>
        <v>121</v>
      </c>
      <c r="Q338" s="322" t="str">
        <f t="shared" ca="1" si="16"/>
        <v>VENCIDA</v>
      </c>
      <c r="R338" s="179" t="s">
        <v>827</v>
      </c>
      <c r="S338" s="179" t="s">
        <v>42</v>
      </c>
      <c r="T338" s="392">
        <v>1</v>
      </c>
      <c r="U338" s="180"/>
      <c r="V338" s="179"/>
      <c r="W338" s="175" t="s">
        <v>75</v>
      </c>
      <c r="X338" s="281"/>
      <c r="Y338" s="391"/>
      <c r="Z338" s="179"/>
      <c r="AA338" s="175" t="s">
        <v>44</v>
      </c>
      <c r="AB338" s="180"/>
      <c r="AC338" s="177" t="s">
        <v>1432</v>
      </c>
      <c r="AD338" s="453">
        <f t="shared" si="17"/>
        <v>333</v>
      </c>
      <c r="AE338" s="196"/>
      <c r="AF338" s="196"/>
      <c r="AG338" s="196"/>
      <c r="AH338" s="196"/>
      <c r="AI338" s="196"/>
      <c r="AJ338" s="196"/>
      <c r="AK338" s="196"/>
      <c r="AL338" s="196"/>
      <c r="AM338" s="196"/>
      <c r="AN338" s="196"/>
      <c r="AO338" s="196"/>
      <c r="AP338" s="196"/>
      <c r="AQ338" s="196"/>
      <c r="AR338" s="196"/>
      <c r="AS338" s="196"/>
      <c r="AT338" s="196"/>
      <c r="AU338" s="196"/>
      <c r="AV338" s="196"/>
      <c r="AW338" s="196"/>
      <c r="AX338" s="196"/>
      <c r="AY338" s="196"/>
      <c r="AZ338" s="196"/>
      <c r="BA338" s="196"/>
      <c r="BB338" s="196"/>
      <c r="BC338" s="196"/>
      <c r="BD338" s="196"/>
      <c r="BE338" s="196"/>
      <c r="BF338" s="196"/>
      <c r="BG338" s="196"/>
      <c r="BH338" s="196"/>
      <c r="BI338" s="196"/>
      <c r="BJ338" s="196"/>
      <c r="BK338" s="196"/>
      <c r="BL338" s="196"/>
      <c r="BM338" s="196"/>
      <c r="BN338" s="196"/>
      <c r="BO338" s="196"/>
      <c r="BP338" s="196"/>
      <c r="BQ338" s="196"/>
      <c r="BR338" s="196"/>
      <c r="BS338" s="196"/>
      <c r="BT338" s="196"/>
      <c r="BU338" s="196"/>
      <c r="BV338" s="196"/>
      <c r="BW338" s="196"/>
      <c r="BX338" s="196"/>
      <c r="BY338" s="196"/>
      <c r="BZ338" s="196"/>
      <c r="CA338" s="196"/>
      <c r="CB338" s="196"/>
      <c r="CC338" s="196"/>
      <c r="CD338" s="196"/>
      <c r="CE338" s="196"/>
      <c r="CF338" s="196"/>
      <c r="CG338" s="196"/>
      <c r="CH338" s="196"/>
      <c r="CI338" s="196"/>
      <c r="CJ338" s="196"/>
      <c r="CK338" s="196"/>
      <c r="CL338" s="196"/>
      <c r="CM338" s="196"/>
      <c r="CN338" s="196"/>
      <c r="CO338" s="196"/>
      <c r="CP338" s="196"/>
      <c r="CQ338" s="196"/>
      <c r="CR338" s="196"/>
      <c r="CS338" s="196"/>
      <c r="CT338" s="196"/>
      <c r="CU338" s="196"/>
      <c r="CV338" s="196"/>
      <c r="CW338" s="196"/>
      <c r="CX338" s="196"/>
      <c r="CY338" s="196"/>
      <c r="CZ338" s="196"/>
      <c r="DA338" s="196"/>
      <c r="DB338" s="196"/>
      <c r="DC338" s="196"/>
      <c r="DD338" s="196"/>
      <c r="DE338" s="196"/>
      <c r="DF338" s="196"/>
      <c r="DG338" s="196"/>
      <c r="DH338" s="196"/>
      <c r="DI338" s="196"/>
      <c r="DJ338" s="196"/>
      <c r="DK338" s="196"/>
      <c r="DL338" s="196"/>
      <c r="DM338" s="196"/>
      <c r="DN338" s="196"/>
      <c r="DO338" s="196"/>
      <c r="DP338" s="196"/>
      <c r="DQ338" s="196"/>
      <c r="DR338" s="196"/>
      <c r="DS338" s="196"/>
      <c r="DT338" s="196"/>
      <c r="DU338" s="196"/>
      <c r="DV338" s="196"/>
      <c r="DW338" s="196"/>
      <c r="DX338" s="196"/>
      <c r="DY338" s="196"/>
      <c r="DZ338" s="196"/>
      <c r="EA338" s="196"/>
      <c r="EB338" s="196"/>
      <c r="EC338" s="196"/>
      <c r="ED338" s="196"/>
      <c r="EE338" s="196"/>
      <c r="EF338" s="196"/>
      <c r="EG338" s="196"/>
      <c r="EH338" s="196"/>
      <c r="EI338" s="196"/>
      <c r="EJ338" s="196"/>
      <c r="EK338" s="196"/>
      <c r="EL338" s="196"/>
      <c r="EM338" s="196"/>
      <c r="EN338" s="196"/>
      <c r="EO338" s="196"/>
      <c r="EP338" s="196"/>
      <c r="EQ338" s="196"/>
      <c r="ER338" s="196"/>
      <c r="ES338" s="196"/>
      <c r="ET338" s="196"/>
      <c r="EU338" s="196"/>
      <c r="EV338" s="196"/>
      <c r="EW338" s="196"/>
      <c r="EX338" s="196"/>
      <c r="EY338" s="196"/>
      <c r="EZ338" s="196"/>
      <c r="FA338" s="196"/>
      <c r="FB338" s="196"/>
      <c r="FC338" s="196"/>
      <c r="FD338" s="196"/>
      <c r="FE338" s="196"/>
      <c r="FF338" s="196"/>
      <c r="FG338" s="196"/>
      <c r="FH338" s="196"/>
      <c r="FI338" s="196"/>
      <c r="FJ338" s="196"/>
      <c r="FK338" s="196"/>
      <c r="FL338" s="196"/>
      <c r="FM338" s="196"/>
      <c r="FN338" s="196"/>
      <c r="FO338" s="196"/>
      <c r="FP338" s="196"/>
      <c r="FQ338" s="196"/>
      <c r="FR338" s="196"/>
      <c r="FS338" s="196"/>
      <c r="FT338" s="196"/>
      <c r="FU338" s="196"/>
      <c r="FV338" s="196"/>
      <c r="FW338" s="196"/>
      <c r="FX338" s="196"/>
      <c r="FY338" s="196"/>
      <c r="FZ338" s="196"/>
      <c r="GA338" s="196"/>
      <c r="GB338" s="196"/>
      <c r="GC338" s="196"/>
    </row>
    <row r="339" spans="1:185" s="197" customFormat="1" ht="178.5" customHeight="1" x14ac:dyDescent="0.25">
      <c r="A339" s="429" t="s">
        <v>412</v>
      </c>
      <c r="B339" s="434"/>
      <c r="C339" s="397">
        <v>44461</v>
      </c>
      <c r="D339" s="400" t="s">
        <v>33</v>
      </c>
      <c r="E339" s="179" t="s">
        <v>824</v>
      </c>
      <c r="F339" s="179" t="s">
        <v>825</v>
      </c>
      <c r="G339" s="175" t="s">
        <v>70</v>
      </c>
      <c r="H339" s="395" t="s">
        <v>1119</v>
      </c>
      <c r="I339" s="179" t="s">
        <v>56</v>
      </c>
      <c r="J339" s="179"/>
      <c r="K339" s="179" t="s">
        <v>416</v>
      </c>
      <c r="L339" s="175" t="s">
        <v>39</v>
      </c>
      <c r="M339" s="179" t="s">
        <v>828</v>
      </c>
      <c r="N339" s="397">
        <v>44910</v>
      </c>
      <c r="O339" s="397">
        <v>45275</v>
      </c>
      <c r="P339" s="452">
        <f t="shared" ca="1" si="15"/>
        <v>137</v>
      </c>
      <c r="Q339" s="322" t="str">
        <f t="shared" ca="1" si="16"/>
        <v>VENCIDA</v>
      </c>
      <c r="R339" s="179" t="s">
        <v>829</v>
      </c>
      <c r="S339" s="179" t="s">
        <v>42</v>
      </c>
      <c r="T339" s="392">
        <v>12</v>
      </c>
      <c r="U339" s="180"/>
      <c r="V339" s="179"/>
      <c r="W339" s="175" t="s">
        <v>51</v>
      </c>
      <c r="X339" s="281"/>
      <c r="Y339" s="391"/>
      <c r="Z339" s="179"/>
      <c r="AA339" s="175" t="s">
        <v>44</v>
      </c>
      <c r="AB339" s="180"/>
      <c r="AC339" s="177" t="s">
        <v>1432</v>
      </c>
      <c r="AD339" s="453">
        <f t="shared" si="17"/>
        <v>334</v>
      </c>
      <c r="AE339" s="196"/>
      <c r="AF339" s="196"/>
      <c r="AG339" s="196"/>
      <c r="AH339" s="196"/>
      <c r="AI339" s="196"/>
      <c r="AJ339" s="196"/>
      <c r="AK339" s="196"/>
      <c r="AL339" s="196"/>
      <c r="AM339" s="196"/>
      <c r="AN339" s="196"/>
      <c r="AO339" s="196"/>
      <c r="AP339" s="196"/>
      <c r="AQ339" s="196"/>
      <c r="AR339" s="196"/>
      <c r="AS339" s="196"/>
      <c r="AT339" s="196"/>
      <c r="AU339" s="196"/>
      <c r="AV339" s="196"/>
      <c r="AW339" s="196"/>
      <c r="AX339" s="196"/>
      <c r="AY339" s="196"/>
      <c r="AZ339" s="196"/>
      <c r="BA339" s="196"/>
      <c r="BB339" s="196"/>
      <c r="BC339" s="196"/>
      <c r="BD339" s="196"/>
      <c r="BE339" s="196"/>
      <c r="BF339" s="196"/>
      <c r="BG339" s="196"/>
      <c r="BH339" s="196"/>
      <c r="BI339" s="196"/>
      <c r="BJ339" s="196"/>
      <c r="BK339" s="196"/>
      <c r="BL339" s="196"/>
      <c r="BM339" s="196"/>
      <c r="BN339" s="196"/>
      <c r="BO339" s="196"/>
      <c r="BP339" s="196"/>
      <c r="BQ339" s="196"/>
      <c r="BR339" s="196"/>
      <c r="BS339" s="196"/>
      <c r="BT339" s="196"/>
      <c r="BU339" s="196"/>
      <c r="BV339" s="196"/>
      <c r="BW339" s="196"/>
      <c r="BX339" s="196"/>
      <c r="BY339" s="196"/>
      <c r="BZ339" s="196"/>
      <c r="CA339" s="196"/>
      <c r="CB339" s="196"/>
      <c r="CC339" s="196"/>
      <c r="CD339" s="196"/>
      <c r="CE339" s="196"/>
      <c r="CF339" s="196"/>
      <c r="CG339" s="196"/>
      <c r="CH339" s="196"/>
      <c r="CI339" s="196"/>
      <c r="CJ339" s="196"/>
      <c r="CK339" s="196"/>
      <c r="CL339" s="196"/>
      <c r="CM339" s="196"/>
      <c r="CN339" s="196"/>
      <c r="CO339" s="196"/>
      <c r="CP339" s="196"/>
      <c r="CQ339" s="196"/>
      <c r="CR339" s="196"/>
      <c r="CS339" s="196"/>
      <c r="CT339" s="196"/>
      <c r="CU339" s="196"/>
      <c r="CV339" s="196"/>
      <c r="CW339" s="196"/>
      <c r="CX339" s="196"/>
      <c r="CY339" s="196"/>
      <c r="CZ339" s="196"/>
      <c r="DA339" s="196"/>
      <c r="DB339" s="196"/>
      <c r="DC339" s="196"/>
      <c r="DD339" s="196"/>
      <c r="DE339" s="196"/>
      <c r="DF339" s="196"/>
      <c r="DG339" s="196"/>
      <c r="DH339" s="196"/>
      <c r="DI339" s="196"/>
      <c r="DJ339" s="196"/>
      <c r="DK339" s="196"/>
      <c r="DL339" s="196"/>
      <c r="DM339" s="196"/>
      <c r="DN339" s="196"/>
      <c r="DO339" s="196"/>
      <c r="DP339" s="196"/>
      <c r="DQ339" s="196"/>
      <c r="DR339" s="196"/>
      <c r="DS339" s="196"/>
      <c r="DT339" s="196"/>
      <c r="DU339" s="196"/>
      <c r="DV339" s="196"/>
      <c r="DW339" s="196"/>
      <c r="DX339" s="196"/>
      <c r="DY339" s="196"/>
      <c r="DZ339" s="196"/>
      <c r="EA339" s="196"/>
      <c r="EB339" s="196"/>
      <c r="EC339" s="196"/>
      <c r="ED339" s="196"/>
      <c r="EE339" s="196"/>
      <c r="EF339" s="196"/>
      <c r="EG339" s="196"/>
      <c r="EH339" s="196"/>
      <c r="EI339" s="196"/>
      <c r="EJ339" s="196"/>
      <c r="EK339" s="196"/>
      <c r="EL339" s="196"/>
      <c r="EM339" s="196"/>
      <c r="EN339" s="196"/>
      <c r="EO339" s="196"/>
      <c r="EP339" s="196"/>
      <c r="EQ339" s="196"/>
      <c r="ER339" s="196"/>
      <c r="ES339" s="196"/>
      <c r="ET339" s="196"/>
      <c r="EU339" s="196"/>
      <c r="EV339" s="196"/>
      <c r="EW339" s="196"/>
      <c r="EX339" s="196"/>
      <c r="EY339" s="196"/>
      <c r="EZ339" s="196"/>
      <c r="FA339" s="196"/>
      <c r="FB339" s="196"/>
      <c r="FC339" s="196"/>
      <c r="FD339" s="196"/>
      <c r="FE339" s="196"/>
      <c r="FF339" s="196"/>
      <c r="FG339" s="196"/>
      <c r="FH339" s="196"/>
      <c r="FI339" s="196"/>
      <c r="FJ339" s="196"/>
      <c r="FK339" s="196"/>
      <c r="FL339" s="196"/>
      <c r="FM339" s="196"/>
      <c r="FN339" s="196"/>
      <c r="FO339" s="196"/>
      <c r="FP339" s="196"/>
      <c r="FQ339" s="196"/>
      <c r="FR339" s="196"/>
      <c r="FS339" s="196"/>
      <c r="FT339" s="196"/>
      <c r="FU339" s="196"/>
      <c r="FV339" s="196"/>
      <c r="FW339" s="196"/>
      <c r="FX339" s="196"/>
      <c r="FY339" s="196"/>
      <c r="FZ339" s="196"/>
      <c r="GA339" s="196"/>
      <c r="GB339" s="196"/>
      <c r="GC339" s="196"/>
    </row>
    <row r="340" spans="1:185" s="197" customFormat="1" ht="178.5" customHeight="1" x14ac:dyDescent="0.25">
      <c r="A340" s="429" t="s">
        <v>412</v>
      </c>
      <c r="B340" s="434"/>
      <c r="C340" s="397">
        <v>44461</v>
      </c>
      <c r="D340" s="400" t="s">
        <v>33</v>
      </c>
      <c r="E340" s="179" t="s">
        <v>824</v>
      </c>
      <c r="F340" s="179" t="s">
        <v>825</v>
      </c>
      <c r="G340" s="175" t="s">
        <v>70</v>
      </c>
      <c r="H340" s="395" t="s">
        <v>1119</v>
      </c>
      <c r="I340" s="179" t="s">
        <v>56</v>
      </c>
      <c r="J340" s="179"/>
      <c r="K340" s="179" t="s">
        <v>416</v>
      </c>
      <c r="L340" s="175" t="s">
        <v>39</v>
      </c>
      <c r="M340" s="179" t="s">
        <v>830</v>
      </c>
      <c r="N340" s="397">
        <v>44910</v>
      </c>
      <c r="O340" s="397">
        <v>45275</v>
      </c>
      <c r="P340" s="452">
        <f t="shared" ca="1" si="15"/>
        <v>137</v>
      </c>
      <c r="Q340" s="322" t="str">
        <f t="shared" ca="1" si="16"/>
        <v>VENCIDA</v>
      </c>
      <c r="R340" s="179" t="s">
        <v>831</v>
      </c>
      <c r="S340" s="179" t="s">
        <v>74</v>
      </c>
      <c r="T340" s="392">
        <v>100</v>
      </c>
      <c r="U340" s="180"/>
      <c r="V340" s="179"/>
      <c r="W340" s="175" t="s">
        <v>51</v>
      </c>
      <c r="X340" s="281"/>
      <c r="Y340" s="391"/>
      <c r="Z340" s="179"/>
      <c r="AA340" s="175" t="s">
        <v>44</v>
      </c>
      <c r="AB340" s="180"/>
      <c r="AC340" s="177" t="s">
        <v>1432</v>
      </c>
      <c r="AD340" s="453">
        <f t="shared" si="17"/>
        <v>335</v>
      </c>
      <c r="AE340" s="196"/>
      <c r="AF340" s="196"/>
      <c r="AG340" s="196"/>
      <c r="AH340" s="196"/>
      <c r="AI340" s="196"/>
      <c r="AJ340" s="196"/>
      <c r="AK340" s="196"/>
      <c r="AL340" s="196"/>
      <c r="AM340" s="196"/>
      <c r="AN340" s="196"/>
      <c r="AO340" s="196"/>
      <c r="AP340" s="196"/>
      <c r="AQ340" s="196"/>
      <c r="AR340" s="196"/>
      <c r="AS340" s="196"/>
      <c r="AT340" s="196"/>
      <c r="AU340" s="196"/>
      <c r="AV340" s="196"/>
      <c r="AW340" s="196"/>
      <c r="AX340" s="196"/>
      <c r="AY340" s="196"/>
      <c r="AZ340" s="196"/>
      <c r="BA340" s="196"/>
      <c r="BB340" s="196"/>
      <c r="BC340" s="196"/>
      <c r="BD340" s="196"/>
      <c r="BE340" s="196"/>
      <c r="BF340" s="196"/>
      <c r="BG340" s="196"/>
      <c r="BH340" s="196"/>
      <c r="BI340" s="196"/>
      <c r="BJ340" s="196"/>
      <c r="BK340" s="196"/>
      <c r="BL340" s="196"/>
      <c r="BM340" s="196"/>
      <c r="BN340" s="196"/>
      <c r="BO340" s="196"/>
      <c r="BP340" s="196"/>
      <c r="BQ340" s="196"/>
      <c r="BR340" s="196"/>
      <c r="BS340" s="196"/>
      <c r="BT340" s="196"/>
      <c r="BU340" s="196"/>
      <c r="BV340" s="196"/>
      <c r="BW340" s="196"/>
      <c r="BX340" s="196"/>
      <c r="BY340" s="196"/>
      <c r="BZ340" s="196"/>
      <c r="CA340" s="196"/>
      <c r="CB340" s="196"/>
      <c r="CC340" s="196"/>
      <c r="CD340" s="196"/>
      <c r="CE340" s="196"/>
      <c r="CF340" s="196"/>
      <c r="CG340" s="196"/>
      <c r="CH340" s="196"/>
      <c r="CI340" s="196"/>
      <c r="CJ340" s="196"/>
      <c r="CK340" s="196"/>
      <c r="CL340" s="196"/>
      <c r="CM340" s="196"/>
      <c r="CN340" s="196"/>
      <c r="CO340" s="196"/>
      <c r="CP340" s="196"/>
      <c r="CQ340" s="196"/>
      <c r="CR340" s="196"/>
      <c r="CS340" s="196"/>
      <c r="CT340" s="196"/>
      <c r="CU340" s="196"/>
      <c r="CV340" s="196"/>
      <c r="CW340" s="196"/>
      <c r="CX340" s="196"/>
      <c r="CY340" s="196"/>
      <c r="CZ340" s="196"/>
      <c r="DA340" s="196"/>
      <c r="DB340" s="196"/>
      <c r="DC340" s="196"/>
      <c r="DD340" s="196"/>
      <c r="DE340" s="196"/>
      <c r="DF340" s="196"/>
      <c r="DG340" s="196"/>
      <c r="DH340" s="196"/>
      <c r="DI340" s="196"/>
      <c r="DJ340" s="196"/>
      <c r="DK340" s="196"/>
      <c r="DL340" s="196"/>
      <c r="DM340" s="196"/>
      <c r="DN340" s="196"/>
      <c r="DO340" s="196"/>
      <c r="DP340" s="196"/>
      <c r="DQ340" s="196"/>
      <c r="DR340" s="196"/>
      <c r="DS340" s="196"/>
      <c r="DT340" s="196"/>
      <c r="DU340" s="196"/>
      <c r="DV340" s="196"/>
      <c r="DW340" s="196"/>
      <c r="DX340" s="196"/>
      <c r="DY340" s="196"/>
      <c r="DZ340" s="196"/>
      <c r="EA340" s="196"/>
      <c r="EB340" s="196"/>
      <c r="EC340" s="196"/>
      <c r="ED340" s="196"/>
      <c r="EE340" s="196"/>
      <c r="EF340" s="196"/>
      <c r="EG340" s="196"/>
      <c r="EH340" s="196"/>
      <c r="EI340" s="196"/>
      <c r="EJ340" s="196"/>
      <c r="EK340" s="196"/>
      <c r="EL340" s="196"/>
      <c r="EM340" s="196"/>
      <c r="EN340" s="196"/>
      <c r="EO340" s="196"/>
      <c r="EP340" s="196"/>
      <c r="EQ340" s="196"/>
      <c r="ER340" s="196"/>
      <c r="ES340" s="196"/>
      <c r="ET340" s="196"/>
      <c r="EU340" s="196"/>
      <c r="EV340" s="196"/>
      <c r="EW340" s="196"/>
      <c r="EX340" s="196"/>
      <c r="EY340" s="196"/>
      <c r="EZ340" s="196"/>
      <c r="FA340" s="196"/>
      <c r="FB340" s="196"/>
      <c r="FC340" s="196"/>
      <c r="FD340" s="196"/>
      <c r="FE340" s="196"/>
      <c r="FF340" s="196"/>
      <c r="FG340" s="196"/>
      <c r="FH340" s="196"/>
      <c r="FI340" s="196"/>
      <c r="FJ340" s="196"/>
      <c r="FK340" s="196"/>
      <c r="FL340" s="196"/>
      <c r="FM340" s="196"/>
      <c r="FN340" s="196"/>
      <c r="FO340" s="196"/>
      <c r="FP340" s="196"/>
      <c r="FQ340" s="196"/>
      <c r="FR340" s="196"/>
      <c r="FS340" s="196"/>
      <c r="FT340" s="196"/>
      <c r="FU340" s="196"/>
      <c r="FV340" s="196"/>
      <c r="FW340" s="196"/>
      <c r="FX340" s="196"/>
      <c r="FY340" s="196"/>
      <c r="FZ340" s="196"/>
      <c r="GA340" s="196"/>
      <c r="GB340" s="196"/>
      <c r="GC340" s="196"/>
    </row>
    <row r="341" spans="1:185" s="197" customFormat="1" ht="178.5" customHeight="1" x14ac:dyDescent="0.25">
      <c r="A341" s="429" t="s">
        <v>412</v>
      </c>
      <c r="B341" s="434">
        <v>1059</v>
      </c>
      <c r="C341" s="397">
        <v>44461</v>
      </c>
      <c r="D341" s="400" t="s">
        <v>33</v>
      </c>
      <c r="E341" s="179" t="s">
        <v>832</v>
      </c>
      <c r="F341" s="179" t="s">
        <v>833</v>
      </c>
      <c r="G341" s="175" t="s">
        <v>70</v>
      </c>
      <c r="H341" s="395" t="s">
        <v>1119</v>
      </c>
      <c r="I341" s="179" t="s">
        <v>56</v>
      </c>
      <c r="J341" s="179"/>
      <c r="K341" s="179" t="s">
        <v>416</v>
      </c>
      <c r="L341" s="179" t="s">
        <v>48</v>
      </c>
      <c r="M341" s="179" t="s">
        <v>834</v>
      </c>
      <c r="N341" s="397">
        <v>44910</v>
      </c>
      <c r="O341" s="397">
        <v>45275</v>
      </c>
      <c r="P341" s="452">
        <f t="shared" ca="1" si="15"/>
        <v>137</v>
      </c>
      <c r="Q341" s="322" t="str">
        <f t="shared" ca="1" si="16"/>
        <v>VENCIDA</v>
      </c>
      <c r="R341" s="179" t="s">
        <v>308</v>
      </c>
      <c r="S341" s="179" t="s">
        <v>42</v>
      </c>
      <c r="T341" s="392">
        <v>6</v>
      </c>
      <c r="U341" s="180"/>
      <c r="V341" s="179"/>
      <c r="W341" s="175" t="s">
        <v>75</v>
      </c>
      <c r="X341" s="281"/>
      <c r="Y341" s="391"/>
      <c r="Z341" s="179"/>
      <c r="AA341" s="175" t="s">
        <v>44</v>
      </c>
      <c r="AB341" s="180"/>
      <c r="AC341" s="177" t="s">
        <v>1432</v>
      </c>
      <c r="AD341" s="453">
        <f t="shared" si="17"/>
        <v>336</v>
      </c>
      <c r="AE341" s="196"/>
      <c r="AF341" s="196"/>
      <c r="AG341" s="196"/>
      <c r="AH341" s="196"/>
      <c r="AI341" s="196"/>
      <c r="AJ341" s="196"/>
      <c r="AK341" s="196"/>
      <c r="AL341" s="196"/>
      <c r="AM341" s="196"/>
      <c r="AN341" s="196"/>
      <c r="AO341" s="196"/>
      <c r="AP341" s="196"/>
      <c r="AQ341" s="196"/>
      <c r="AR341" s="196"/>
      <c r="AS341" s="196"/>
      <c r="AT341" s="196"/>
      <c r="AU341" s="196"/>
      <c r="AV341" s="196"/>
      <c r="AW341" s="196"/>
      <c r="AX341" s="196"/>
      <c r="AY341" s="196"/>
      <c r="AZ341" s="196"/>
      <c r="BA341" s="196"/>
      <c r="BB341" s="196"/>
      <c r="BC341" s="196"/>
      <c r="BD341" s="196"/>
      <c r="BE341" s="196"/>
      <c r="BF341" s="196"/>
      <c r="BG341" s="196"/>
      <c r="BH341" s="196"/>
      <c r="BI341" s="196"/>
      <c r="BJ341" s="196"/>
      <c r="BK341" s="196"/>
      <c r="BL341" s="196"/>
      <c r="BM341" s="196"/>
      <c r="BN341" s="196"/>
      <c r="BO341" s="196"/>
      <c r="BP341" s="196"/>
      <c r="BQ341" s="196"/>
      <c r="BR341" s="196"/>
      <c r="BS341" s="196"/>
      <c r="BT341" s="196"/>
      <c r="BU341" s="196"/>
      <c r="BV341" s="196"/>
      <c r="BW341" s="196"/>
      <c r="BX341" s="196"/>
      <c r="BY341" s="196"/>
      <c r="BZ341" s="196"/>
      <c r="CA341" s="196"/>
      <c r="CB341" s="196"/>
      <c r="CC341" s="196"/>
      <c r="CD341" s="196"/>
      <c r="CE341" s="196"/>
      <c r="CF341" s="196"/>
      <c r="CG341" s="196"/>
      <c r="CH341" s="196"/>
      <c r="CI341" s="196"/>
      <c r="CJ341" s="196"/>
      <c r="CK341" s="196"/>
      <c r="CL341" s="196"/>
      <c r="CM341" s="196"/>
      <c r="CN341" s="196"/>
      <c r="CO341" s="196"/>
      <c r="CP341" s="196"/>
      <c r="CQ341" s="196"/>
      <c r="CR341" s="196"/>
      <c r="CS341" s="196"/>
      <c r="CT341" s="196"/>
      <c r="CU341" s="196"/>
      <c r="CV341" s="196"/>
      <c r="CW341" s="196"/>
      <c r="CX341" s="196"/>
      <c r="CY341" s="196"/>
      <c r="CZ341" s="196"/>
      <c r="DA341" s="196"/>
      <c r="DB341" s="196"/>
      <c r="DC341" s="196"/>
      <c r="DD341" s="196"/>
      <c r="DE341" s="196"/>
      <c r="DF341" s="196"/>
      <c r="DG341" s="196"/>
      <c r="DH341" s="196"/>
      <c r="DI341" s="196"/>
      <c r="DJ341" s="196"/>
      <c r="DK341" s="196"/>
      <c r="DL341" s="196"/>
      <c r="DM341" s="196"/>
      <c r="DN341" s="196"/>
      <c r="DO341" s="196"/>
      <c r="DP341" s="196"/>
      <c r="DQ341" s="196"/>
      <c r="DR341" s="196"/>
      <c r="DS341" s="196"/>
      <c r="DT341" s="196"/>
      <c r="DU341" s="196"/>
      <c r="DV341" s="196"/>
      <c r="DW341" s="196"/>
      <c r="DX341" s="196"/>
      <c r="DY341" s="196"/>
      <c r="DZ341" s="196"/>
      <c r="EA341" s="196"/>
      <c r="EB341" s="196"/>
      <c r="EC341" s="196"/>
      <c r="ED341" s="196"/>
      <c r="EE341" s="196"/>
      <c r="EF341" s="196"/>
      <c r="EG341" s="196"/>
      <c r="EH341" s="196"/>
      <c r="EI341" s="196"/>
      <c r="EJ341" s="196"/>
      <c r="EK341" s="196"/>
      <c r="EL341" s="196"/>
      <c r="EM341" s="196"/>
      <c r="EN341" s="196"/>
      <c r="EO341" s="196"/>
      <c r="EP341" s="196"/>
      <c r="EQ341" s="196"/>
      <c r="ER341" s="196"/>
      <c r="ES341" s="196"/>
      <c r="ET341" s="196"/>
      <c r="EU341" s="196"/>
      <c r="EV341" s="196"/>
      <c r="EW341" s="196"/>
      <c r="EX341" s="196"/>
      <c r="EY341" s="196"/>
      <c r="EZ341" s="196"/>
      <c r="FA341" s="196"/>
      <c r="FB341" s="196"/>
      <c r="FC341" s="196"/>
      <c r="FD341" s="196"/>
      <c r="FE341" s="196"/>
      <c r="FF341" s="196"/>
      <c r="FG341" s="196"/>
      <c r="FH341" s="196"/>
      <c r="FI341" s="196"/>
      <c r="FJ341" s="196"/>
      <c r="FK341" s="196"/>
      <c r="FL341" s="196"/>
      <c r="FM341" s="196"/>
      <c r="FN341" s="196"/>
      <c r="FO341" s="196"/>
      <c r="FP341" s="196"/>
      <c r="FQ341" s="196"/>
      <c r="FR341" s="196"/>
      <c r="FS341" s="196"/>
      <c r="FT341" s="196"/>
      <c r="FU341" s="196"/>
      <c r="FV341" s="196"/>
      <c r="FW341" s="196"/>
      <c r="FX341" s="196"/>
      <c r="FY341" s="196"/>
      <c r="FZ341" s="196"/>
      <c r="GA341" s="196"/>
      <c r="GB341" s="196"/>
      <c r="GC341" s="196"/>
    </row>
    <row r="342" spans="1:185" s="197" customFormat="1" ht="178.5" customHeight="1" x14ac:dyDescent="0.25">
      <c r="A342" s="429" t="s">
        <v>412</v>
      </c>
      <c r="B342" s="434"/>
      <c r="C342" s="397">
        <v>44461</v>
      </c>
      <c r="D342" s="400" t="s">
        <v>33</v>
      </c>
      <c r="E342" s="179" t="s">
        <v>832</v>
      </c>
      <c r="F342" s="179" t="s">
        <v>833</v>
      </c>
      <c r="G342" s="175" t="s">
        <v>70</v>
      </c>
      <c r="H342" s="395" t="s">
        <v>1119</v>
      </c>
      <c r="I342" s="179" t="s">
        <v>56</v>
      </c>
      <c r="J342" s="179"/>
      <c r="K342" s="179" t="s">
        <v>416</v>
      </c>
      <c r="L342" s="175" t="s">
        <v>39</v>
      </c>
      <c r="M342" s="179" t="s">
        <v>835</v>
      </c>
      <c r="N342" s="397">
        <v>44910</v>
      </c>
      <c r="O342" s="397">
        <v>45275</v>
      </c>
      <c r="P342" s="452">
        <f t="shared" ca="1" si="15"/>
        <v>137</v>
      </c>
      <c r="Q342" s="322" t="str">
        <f t="shared" ca="1" si="16"/>
        <v>VENCIDA</v>
      </c>
      <c r="R342" s="179" t="s">
        <v>256</v>
      </c>
      <c r="S342" s="179" t="s">
        <v>42</v>
      </c>
      <c r="T342" s="392">
        <v>12</v>
      </c>
      <c r="U342" s="180"/>
      <c r="V342" s="179"/>
      <c r="W342" s="175" t="s">
        <v>51</v>
      </c>
      <c r="X342" s="281"/>
      <c r="Y342" s="391"/>
      <c r="Z342" s="179"/>
      <c r="AA342" s="175" t="s">
        <v>44</v>
      </c>
      <c r="AB342" s="180"/>
      <c r="AC342" s="177" t="s">
        <v>1432</v>
      </c>
      <c r="AD342" s="453">
        <f t="shared" si="17"/>
        <v>337</v>
      </c>
      <c r="AE342" s="196"/>
      <c r="AF342" s="196"/>
      <c r="AG342" s="196"/>
      <c r="AH342" s="196"/>
      <c r="AI342" s="196"/>
      <c r="AJ342" s="196"/>
      <c r="AK342" s="196"/>
      <c r="AL342" s="196"/>
      <c r="AM342" s="196"/>
      <c r="AN342" s="196"/>
      <c r="AO342" s="196"/>
      <c r="AP342" s="196"/>
      <c r="AQ342" s="196"/>
      <c r="AR342" s="196"/>
      <c r="AS342" s="196"/>
      <c r="AT342" s="196"/>
      <c r="AU342" s="196"/>
      <c r="AV342" s="196"/>
      <c r="AW342" s="196"/>
      <c r="AX342" s="196"/>
      <c r="AY342" s="196"/>
      <c r="AZ342" s="196"/>
      <c r="BA342" s="196"/>
      <c r="BB342" s="196"/>
      <c r="BC342" s="196"/>
      <c r="BD342" s="196"/>
      <c r="BE342" s="196"/>
      <c r="BF342" s="196"/>
      <c r="BG342" s="196"/>
      <c r="BH342" s="196"/>
      <c r="BI342" s="196"/>
      <c r="BJ342" s="196"/>
      <c r="BK342" s="196"/>
      <c r="BL342" s="196"/>
      <c r="BM342" s="196"/>
      <c r="BN342" s="196"/>
      <c r="BO342" s="196"/>
      <c r="BP342" s="196"/>
      <c r="BQ342" s="196"/>
      <c r="BR342" s="196"/>
      <c r="BS342" s="196"/>
      <c r="BT342" s="196"/>
      <c r="BU342" s="196"/>
      <c r="BV342" s="196"/>
      <c r="BW342" s="196"/>
      <c r="BX342" s="196"/>
      <c r="BY342" s="196"/>
      <c r="BZ342" s="196"/>
      <c r="CA342" s="196"/>
      <c r="CB342" s="196"/>
      <c r="CC342" s="196"/>
      <c r="CD342" s="196"/>
      <c r="CE342" s="196"/>
      <c r="CF342" s="196"/>
      <c r="CG342" s="196"/>
      <c r="CH342" s="196"/>
      <c r="CI342" s="196"/>
      <c r="CJ342" s="196"/>
      <c r="CK342" s="196"/>
      <c r="CL342" s="196"/>
      <c r="CM342" s="196"/>
      <c r="CN342" s="196"/>
      <c r="CO342" s="196"/>
      <c r="CP342" s="196"/>
      <c r="CQ342" s="196"/>
      <c r="CR342" s="196"/>
      <c r="CS342" s="196"/>
      <c r="CT342" s="196"/>
      <c r="CU342" s="196"/>
      <c r="CV342" s="196"/>
      <c r="CW342" s="196"/>
      <c r="CX342" s="196"/>
      <c r="CY342" s="196"/>
      <c r="CZ342" s="196"/>
      <c r="DA342" s="196"/>
      <c r="DB342" s="196"/>
      <c r="DC342" s="196"/>
      <c r="DD342" s="196"/>
      <c r="DE342" s="196"/>
      <c r="DF342" s="196"/>
      <c r="DG342" s="196"/>
      <c r="DH342" s="196"/>
      <c r="DI342" s="196"/>
      <c r="DJ342" s="196"/>
      <c r="DK342" s="196"/>
      <c r="DL342" s="196"/>
      <c r="DM342" s="196"/>
      <c r="DN342" s="196"/>
      <c r="DO342" s="196"/>
      <c r="DP342" s="196"/>
      <c r="DQ342" s="196"/>
      <c r="DR342" s="196"/>
      <c r="DS342" s="196"/>
      <c r="DT342" s="196"/>
      <c r="DU342" s="196"/>
      <c r="DV342" s="196"/>
      <c r="DW342" s="196"/>
      <c r="DX342" s="196"/>
      <c r="DY342" s="196"/>
      <c r="DZ342" s="196"/>
      <c r="EA342" s="196"/>
      <c r="EB342" s="196"/>
      <c r="EC342" s="196"/>
      <c r="ED342" s="196"/>
      <c r="EE342" s="196"/>
      <c r="EF342" s="196"/>
      <c r="EG342" s="196"/>
      <c r="EH342" s="196"/>
      <c r="EI342" s="196"/>
      <c r="EJ342" s="196"/>
      <c r="EK342" s="196"/>
      <c r="EL342" s="196"/>
      <c r="EM342" s="196"/>
      <c r="EN342" s="196"/>
      <c r="EO342" s="196"/>
      <c r="EP342" s="196"/>
      <c r="EQ342" s="196"/>
      <c r="ER342" s="196"/>
      <c r="ES342" s="196"/>
      <c r="ET342" s="196"/>
      <c r="EU342" s="196"/>
      <c r="EV342" s="196"/>
      <c r="EW342" s="196"/>
      <c r="EX342" s="196"/>
      <c r="EY342" s="196"/>
      <c r="EZ342" s="196"/>
      <c r="FA342" s="196"/>
      <c r="FB342" s="196"/>
      <c r="FC342" s="196"/>
      <c r="FD342" s="196"/>
      <c r="FE342" s="196"/>
      <c r="FF342" s="196"/>
      <c r="FG342" s="196"/>
      <c r="FH342" s="196"/>
      <c r="FI342" s="196"/>
      <c r="FJ342" s="196"/>
      <c r="FK342" s="196"/>
      <c r="FL342" s="196"/>
      <c r="FM342" s="196"/>
      <c r="FN342" s="196"/>
      <c r="FO342" s="196"/>
      <c r="FP342" s="196"/>
      <c r="FQ342" s="196"/>
      <c r="FR342" s="196"/>
      <c r="FS342" s="196"/>
      <c r="FT342" s="196"/>
      <c r="FU342" s="196"/>
      <c r="FV342" s="196"/>
      <c r="FW342" s="196"/>
      <c r="FX342" s="196"/>
      <c r="FY342" s="196"/>
      <c r="FZ342" s="196"/>
      <c r="GA342" s="196"/>
      <c r="GB342" s="196"/>
      <c r="GC342" s="196"/>
    </row>
    <row r="343" spans="1:185" s="197" customFormat="1" ht="178.5" customHeight="1" x14ac:dyDescent="0.25">
      <c r="A343" s="429" t="s">
        <v>412</v>
      </c>
      <c r="B343" s="434">
        <v>1060</v>
      </c>
      <c r="C343" s="397">
        <v>44461</v>
      </c>
      <c r="D343" s="400" t="s">
        <v>33</v>
      </c>
      <c r="E343" s="179" t="s">
        <v>836</v>
      </c>
      <c r="F343" s="179" t="s">
        <v>837</v>
      </c>
      <c r="G343" s="175" t="s">
        <v>70</v>
      </c>
      <c r="H343" s="395" t="s">
        <v>1119</v>
      </c>
      <c r="I343" s="179" t="s">
        <v>56</v>
      </c>
      <c r="J343" s="179"/>
      <c r="K343" s="179" t="s">
        <v>416</v>
      </c>
      <c r="L343" s="179" t="s">
        <v>48</v>
      </c>
      <c r="M343" s="179" t="s">
        <v>835</v>
      </c>
      <c r="N343" s="397">
        <v>44910</v>
      </c>
      <c r="O343" s="397">
        <v>45275</v>
      </c>
      <c r="P343" s="452">
        <f t="shared" ca="1" si="15"/>
        <v>137</v>
      </c>
      <c r="Q343" s="322" t="str">
        <f t="shared" ca="1" si="16"/>
        <v>VENCIDA</v>
      </c>
      <c r="R343" s="179" t="s">
        <v>838</v>
      </c>
      <c r="S343" s="179" t="s">
        <v>42</v>
      </c>
      <c r="T343" s="392">
        <v>12</v>
      </c>
      <c r="U343" s="180"/>
      <c r="V343" s="179"/>
      <c r="W343" s="175" t="s">
        <v>75</v>
      </c>
      <c r="X343" s="281"/>
      <c r="Y343" s="391"/>
      <c r="Z343" s="179"/>
      <c r="AA343" s="175" t="s">
        <v>44</v>
      </c>
      <c r="AB343" s="180"/>
      <c r="AC343" s="177" t="s">
        <v>1432</v>
      </c>
      <c r="AD343" s="453">
        <f t="shared" si="17"/>
        <v>338</v>
      </c>
      <c r="AE343" s="196"/>
      <c r="AF343" s="196"/>
      <c r="AG343" s="196"/>
      <c r="AH343" s="196"/>
      <c r="AI343" s="196"/>
      <c r="AJ343" s="196"/>
      <c r="AK343" s="196"/>
      <c r="AL343" s="196"/>
      <c r="AM343" s="196"/>
      <c r="AN343" s="196"/>
      <c r="AO343" s="196"/>
      <c r="AP343" s="196"/>
      <c r="AQ343" s="196"/>
      <c r="AR343" s="196"/>
      <c r="AS343" s="196"/>
      <c r="AT343" s="196"/>
      <c r="AU343" s="196"/>
      <c r="AV343" s="196"/>
      <c r="AW343" s="196"/>
      <c r="AX343" s="196"/>
      <c r="AY343" s="196"/>
      <c r="AZ343" s="196"/>
      <c r="BA343" s="196"/>
      <c r="BB343" s="196"/>
      <c r="BC343" s="196"/>
      <c r="BD343" s="196"/>
      <c r="BE343" s="196"/>
      <c r="BF343" s="196"/>
      <c r="BG343" s="196"/>
      <c r="BH343" s="196"/>
      <c r="BI343" s="196"/>
      <c r="BJ343" s="196"/>
      <c r="BK343" s="196"/>
      <c r="BL343" s="196"/>
      <c r="BM343" s="196"/>
      <c r="BN343" s="196"/>
      <c r="BO343" s="196"/>
      <c r="BP343" s="196"/>
      <c r="BQ343" s="196"/>
      <c r="BR343" s="196"/>
      <c r="BS343" s="196"/>
      <c r="BT343" s="196"/>
      <c r="BU343" s="196"/>
      <c r="BV343" s="196"/>
      <c r="BW343" s="196"/>
      <c r="BX343" s="196"/>
      <c r="BY343" s="196"/>
      <c r="BZ343" s="196"/>
      <c r="CA343" s="196"/>
      <c r="CB343" s="196"/>
      <c r="CC343" s="196"/>
      <c r="CD343" s="196"/>
      <c r="CE343" s="196"/>
      <c r="CF343" s="196"/>
      <c r="CG343" s="196"/>
      <c r="CH343" s="196"/>
      <c r="CI343" s="196"/>
      <c r="CJ343" s="196"/>
      <c r="CK343" s="196"/>
      <c r="CL343" s="196"/>
      <c r="CM343" s="196"/>
      <c r="CN343" s="196"/>
      <c r="CO343" s="196"/>
      <c r="CP343" s="196"/>
      <c r="CQ343" s="196"/>
      <c r="CR343" s="196"/>
      <c r="CS343" s="196"/>
      <c r="CT343" s="196"/>
      <c r="CU343" s="196"/>
      <c r="CV343" s="196"/>
      <c r="CW343" s="196"/>
      <c r="CX343" s="196"/>
      <c r="CY343" s="196"/>
      <c r="CZ343" s="196"/>
      <c r="DA343" s="196"/>
      <c r="DB343" s="196"/>
      <c r="DC343" s="196"/>
      <c r="DD343" s="196"/>
      <c r="DE343" s="196"/>
      <c r="DF343" s="196"/>
      <c r="DG343" s="196"/>
      <c r="DH343" s="196"/>
      <c r="DI343" s="196"/>
      <c r="DJ343" s="196"/>
      <c r="DK343" s="196"/>
      <c r="DL343" s="196"/>
      <c r="DM343" s="196"/>
      <c r="DN343" s="196"/>
      <c r="DO343" s="196"/>
      <c r="DP343" s="196"/>
      <c r="DQ343" s="196"/>
      <c r="DR343" s="196"/>
      <c r="DS343" s="196"/>
      <c r="DT343" s="196"/>
      <c r="DU343" s="196"/>
      <c r="DV343" s="196"/>
      <c r="DW343" s="196"/>
      <c r="DX343" s="196"/>
      <c r="DY343" s="196"/>
      <c r="DZ343" s="196"/>
      <c r="EA343" s="196"/>
      <c r="EB343" s="196"/>
      <c r="EC343" s="196"/>
      <c r="ED343" s="196"/>
      <c r="EE343" s="196"/>
      <c r="EF343" s="196"/>
      <c r="EG343" s="196"/>
      <c r="EH343" s="196"/>
      <c r="EI343" s="196"/>
      <c r="EJ343" s="196"/>
      <c r="EK343" s="196"/>
      <c r="EL343" s="196"/>
      <c r="EM343" s="196"/>
      <c r="EN343" s="196"/>
      <c r="EO343" s="196"/>
      <c r="EP343" s="196"/>
      <c r="EQ343" s="196"/>
      <c r="ER343" s="196"/>
      <c r="ES343" s="196"/>
      <c r="ET343" s="196"/>
      <c r="EU343" s="196"/>
      <c r="EV343" s="196"/>
      <c r="EW343" s="196"/>
      <c r="EX343" s="196"/>
      <c r="EY343" s="196"/>
      <c r="EZ343" s="196"/>
      <c r="FA343" s="196"/>
      <c r="FB343" s="196"/>
      <c r="FC343" s="196"/>
      <c r="FD343" s="196"/>
      <c r="FE343" s="196"/>
      <c r="FF343" s="196"/>
      <c r="FG343" s="196"/>
      <c r="FH343" s="196"/>
      <c r="FI343" s="196"/>
      <c r="FJ343" s="196"/>
      <c r="FK343" s="196"/>
      <c r="FL343" s="196"/>
      <c r="FM343" s="196"/>
      <c r="FN343" s="196"/>
      <c r="FO343" s="196"/>
      <c r="FP343" s="196"/>
      <c r="FQ343" s="196"/>
      <c r="FR343" s="196"/>
      <c r="FS343" s="196"/>
      <c r="FT343" s="196"/>
      <c r="FU343" s="196"/>
      <c r="FV343" s="196"/>
      <c r="FW343" s="196"/>
      <c r="FX343" s="196"/>
      <c r="FY343" s="196"/>
      <c r="FZ343" s="196"/>
      <c r="GA343" s="196"/>
      <c r="GB343" s="196"/>
      <c r="GC343" s="196"/>
    </row>
    <row r="344" spans="1:185" s="197" customFormat="1" ht="178.5" customHeight="1" x14ac:dyDescent="0.25">
      <c r="A344" s="429" t="s">
        <v>412</v>
      </c>
      <c r="B344" s="434"/>
      <c r="C344" s="397">
        <v>44461</v>
      </c>
      <c r="D344" s="400" t="s">
        <v>33</v>
      </c>
      <c r="E344" s="179" t="s">
        <v>836</v>
      </c>
      <c r="F344" s="179" t="s">
        <v>837</v>
      </c>
      <c r="G344" s="175" t="s">
        <v>70</v>
      </c>
      <c r="H344" s="395" t="s">
        <v>1119</v>
      </c>
      <c r="I344" s="179" t="s">
        <v>56</v>
      </c>
      <c r="J344" s="179"/>
      <c r="K344" s="179" t="s">
        <v>416</v>
      </c>
      <c r="L344" s="175" t="s">
        <v>39</v>
      </c>
      <c r="M344" s="179" t="s">
        <v>839</v>
      </c>
      <c r="N344" s="397">
        <v>44910</v>
      </c>
      <c r="O344" s="397">
        <v>45275</v>
      </c>
      <c r="P344" s="452">
        <f t="shared" ca="1" si="15"/>
        <v>137</v>
      </c>
      <c r="Q344" s="322" t="str">
        <f t="shared" ca="1" si="16"/>
        <v>VENCIDA</v>
      </c>
      <c r="R344" s="179" t="s">
        <v>840</v>
      </c>
      <c r="S344" s="179" t="s">
        <v>42</v>
      </c>
      <c r="T344" s="392">
        <v>6</v>
      </c>
      <c r="U344" s="180"/>
      <c r="V344" s="179"/>
      <c r="W344" s="175" t="s">
        <v>51</v>
      </c>
      <c r="X344" s="281"/>
      <c r="Y344" s="391"/>
      <c r="Z344" s="179"/>
      <c r="AA344" s="175" t="s">
        <v>44</v>
      </c>
      <c r="AB344" s="180"/>
      <c r="AC344" s="177" t="s">
        <v>1432</v>
      </c>
      <c r="AD344" s="453">
        <f t="shared" si="17"/>
        <v>339</v>
      </c>
      <c r="AE344" s="196"/>
      <c r="AF344" s="196"/>
      <c r="AG344" s="196"/>
      <c r="AH344" s="196"/>
      <c r="AI344" s="196"/>
      <c r="AJ344" s="196"/>
      <c r="AK344" s="196"/>
      <c r="AL344" s="196"/>
      <c r="AM344" s="196"/>
      <c r="AN344" s="196"/>
      <c r="AO344" s="196"/>
      <c r="AP344" s="196"/>
      <c r="AQ344" s="196"/>
      <c r="AR344" s="196"/>
      <c r="AS344" s="196"/>
      <c r="AT344" s="196"/>
      <c r="AU344" s="196"/>
      <c r="AV344" s="196"/>
      <c r="AW344" s="196"/>
      <c r="AX344" s="196"/>
      <c r="AY344" s="196"/>
      <c r="AZ344" s="196"/>
      <c r="BA344" s="196"/>
      <c r="BB344" s="196"/>
      <c r="BC344" s="196"/>
      <c r="BD344" s="196"/>
      <c r="BE344" s="196"/>
      <c r="BF344" s="196"/>
      <c r="BG344" s="196"/>
      <c r="BH344" s="196"/>
      <c r="BI344" s="196"/>
      <c r="BJ344" s="196"/>
      <c r="BK344" s="196"/>
      <c r="BL344" s="196"/>
      <c r="BM344" s="196"/>
      <c r="BN344" s="196"/>
      <c r="BO344" s="196"/>
      <c r="BP344" s="196"/>
      <c r="BQ344" s="196"/>
      <c r="BR344" s="196"/>
      <c r="BS344" s="196"/>
      <c r="BT344" s="196"/>
      <c r="BU344" s="196"/>
      <c r="BV344" s="196"/>
      <c r="BW344" s="196"/>
      <c r="BX344" s="196"/>
      <c r="BY344" s="196"/>
      <c r="BZ344" s="196"/>
      <c r="CA344" s="196"/>
      <c r="CB344" s="196"/>
      <c r="CC344" s="196"/>
      <c r="CD344" s="196"/>
      <c r="CE344" s="196"/>
      <c r="CF344" s="196"/>
      <c r="CG344" s="196"/>
      <c r="CH344" s="196"/>
      <c r="CI344" s="196"/>
      <c r="CJ344" s="196"/>
      <c r="CK344" s="196"/>
      <c r="CL344" s="196"/>
      <c r="CM344" s="196"/>
      <c r="CN344" s="196"/>
      <c r="CO344" s="196"/>
      <c r="CP344" s="196"/>
      <c r="CQ344" s="196"/>
      <c r="CR344" s="196"/>
      <c r="CS344" s="196"/>
      <c r="CT344" s="196"/>
      <c r="CU344" s="196"/>
      <c r="CV344" s="196"/>
      <c r="CW344" s="196"/>
      <c r="CX344" s="196"/>
      <c r="CY344" s="196"/>
      <c r="CZ344" s="196"/>
      <c r="DA344" s="196"/>
      <c r="DB344" s="196"/>
      <c r="DC344" s="196"/>
      <c r="DD344" s="196"/>
      <c r="DE344" s="196"/>
      <c r="DF344" s="196"/>
      <c r="DG344" s="196"/>
      <c r="DH344" s="196"/>
      <c r="DI344" s="196"/>
      <c r="DJ344" s="196"/>
      <c r="DK344" s="196"/>
      <c r="DL344" s="196"/>
      <c r="DM344" s="196"/>
      <c r="DN344" s="196"/>
      <c r="DO344" s="196"/>
      <c r="DP344" s="196"/>
      <c r="DQ344" s="196"/>
      <c r="DR344" s="196"/>
      <c r="DS344" s="196"/>
      <c r="DT344" s="196"/>
      <c r="DU344" s="196"/>
      <c r="DV344" s="196"/>
      <c r="DW344" s="196"/>
      <c r="DX344" s="196"/>
      <c r="DY344" s="196"/>
      <c r="DZ344" s="196"/>
      <c r="EA344" s="196"/>
      <c r="EB344" s="196"/>
      <c r="EC344" s="196"/>
      <c r="ED344" s="196"/>
      <c r="EE344" s="196"/>
      <c r="EF344" s="196"/>
      <c r="EG344" s="196"/>
      <c r="EH344" s="196"/>
      <c r="EI344" s="196"/>
      <c r="EJ344" s="196"/>
      <c r="EK344" s="196"/>
      <c r="EL344" s="196"/>
      <c r="EM344" s="196"/>
      <c r="EN344" s="196"/>
      <c r="EO344" s="196"/>
      <c r="EP344" s="196"/>
      <c r="EQ344" s="196"/>
      <c r="ER344" s="196"/>
      <c r="ES344" s="196"/>
      <c r="ET344" s="196"/>
      <c r="EU344" s="196"/>
      <c r="EV344" s="196"/>
      <c r="EW344" s="196"/>
      <c r="EX344" s="196"/>
      <c r="EY344" s="196"/>
      <c r="EZ344" s="196"/>
      <c r="FA344" s="196"/>
      <c r="FB344" s="196"/>
      <c r="FC344" s="196"/>
      <c r="FD344" s="196"/>
      <c r="FE344" s="196"/>
      <c r="FF344" s="196"/>
      <c r="FG344" s="196"/>
      <c r="FH344" s="196"/>
      <c r="FI344" s="196"/>
      <c r="FJ344" s="196"/>
      <c r="FK344" s="196"/>
      <c r="FL344" s="196"/>
      <c r="FM344" s="196"/>
      <c r="FN344" s="196"/>
      <c r="FO344" s="196"/>
      <c r="FP344" s="196"/>
      <c r="FQ344" s="196"/>
      <c r="FR344" s="196"/>
      <c r="FS344" s="196"/>
      <c r="FT344" s="196"/>
      <c r="FU344" s="196"/>
      <c r="FV344" s="196"/>
      <c r="FW344" s="196"/>
      <c r="FX344" s="196"/>
      <c r="FY344" s="196"/>
      <c r="FZ344" s="196"/>
      <c r="GA344" s="196"/>
      <c r="GB344" s="196"/>
      <c r="GC344" s="196"/>
    </row>
    <row r="345" spans="1:185" s="197" customFormat="1" ht="178.5" customHeight="1" x14ac:dyDescent="0.25">
      <c r="A345" s="429" t="s">
        <v>412</v>
      </c>
      <c r="B345" s="434"/>
      <c r="C345" s="397">
        <v>44461</v>
      </c>
      <c r="D345" s="400" t="s">
        <v>33</v>
      </c>
      <c r="E345" s="179" t="s">
        <v>841</v>
      </c>
      <c r="F345" s="179" t="s">
        <v>842</v>
      </c>
      <c r="G345" s="175" t="s">
        <v>70</v>
      </c>
      <c r="H345" s="395" t="s">
        <v>1119</v>
      </c>
      <c r="I345" s="179" t="s">
        <v>56</v>
      </c>
      <c r="J345" s="179"/>
      <c r="K345" s="179" t="s">
        <v>416</v>
      </c>
      <c r="L345" s="175" t="s">
        <v>39</v>
      </c>
      <c r="M345" s="179" t="s">
        <v>843</v>
      </c>
      <c r="N345" s="397">
        <v>44910</v>
      </c>
      <c r="O345" s="397">
        <v>45275</v>
      </c>
      <c r="P345" s="452">
        <f t="shared" ca="1" si="15"/>
        <v>137</v>
      </c>
      <c r="Q345" s="322" t="str">
        <f t="shared" ca="1" si="16"/>
        <v>VENCIDA</v>
      </c>
      <c r="R345" s="179" t="s">
        <v>844</v>
      </c>
      <c r="S345" s="179" t="s">
        <v>42</v>
      </c>
      <c r="T345" s="392">
        <v>12</v>
      </c>
      <c r="U345" s="180"/>
      <c r="V345" s="179"/>
      <c r="W345" s="175" t="s">
        <v>51</v>
      </c>
      <c r="X345" s="281"/>
      <c r="Y345" s="391"/>
      <c r="Z345" s="179"/>
      <c r="AA345" s="175" t="s">
        <v>44</v>
      </c>
      <c r="AB345" s="180"/>
      <c r="AC345" s="177" t="s">
        <v>1432</v>
      </c>
      <c r="AD345" s="453">
        <f t="shared" si="17"/>
        <v>340</v>
      </c>
      <c r="AE345" s="196"/>
      <c r="AF345" s="196"/>
      <c r="AG345" s="196"/>
      <c r="AH345" s="196"/>
      <c r="AI345" s="196"/>
      <c r="AJ345" s="196"/>
      <c r="AK345" s="196"/>
      <c r="AL345" s="196"/>
      <c r="AM345" s="196"/>
      <c r="AN345" s="196"/>
      <c r="AO345" s="196"/>
      <c r="AP345" s="196"/>
      <c r="AQ345" s="196"/>
      <c r="AR345" s="196"/>
      <c r="AS345" s="196"/>
      <c r="AT345" s="196"/>
      <c r="AU345" s="196"/>
      <c r="AV345" s="196"/>
      <c r="AW345" s="196"/>
      <c r="AX345" s="196"/>
      <c r="AY345" s="196"/>
      <c r="AZ345" s="196"/>
      <c r="BA345" s="196"/>
      <c r="BB345" s="196"/>
      <c r="BC345" s="196"/>
      <c r="BD345" s="196"/>
      <c r="BE345" s="196"/>
      <c r="BF345" s="196"/>
      <c r="BG345" s="196"/>
      <c r="BH345" s="196"/>
      <c r="BI345" s="196"/>
      <c r="BJ345" s="196"/>
      <c r="BK345" s="196"/>
      <c r="BL345" s="196"/>
      <c r="BM345" s="196"/>
      <c r="BN345" s="196"/>
      <c r="BO345" s="196"/>
      <c r="BP345" s="196"/>
      <c r="BQ345" s="196"/>
      <c r="BR345" s="196"/>
      <c r="BS345" s="196"/>
      <c r="BT345" s="196"/>
      <c r="BU345" s="196"/>
      <c r="BV345" s="196"/>
      <c r="BW345" s="196"/>
      <c r="BX345" s="196"/>
      <c r="BY345" s="196"/>
      <c r="BZ345" s="196"/>
      <c r="CA345" s="196"/>
      <c r="CB345" s="196"/>
      <c r="CC345" s="196"/>
      <c r="CD345" s="196"/>
      <c r="CE345" s="196"/>
      <c r="CF345" s="196"/>
      <c r="CG345" s="196"/>
      <c r="CH345" s="196"/>
      <c r="CI345" s="196"/>
      <c r="CJ345" s="196"/>
      <c r="CK345" s="196"/>
      <c r="CL345" s="196"/>
      <c r="CM345" s="196"/>
      <c r="CN345" s="196"/>
      <c r="CO345" s="196"/>
      <c r="CP345" s="196"/>
      <c r="CQ345" s="196"/>
      <c r="CR345" s="196"/>
      <c r="CS345" s="196"/>
      <c r="CT345" s="196"/>
      <c r="CU345" s="196"/>
      <c r="CV345" s="196"/>
      <c r="CW345" s="196"/>
      <c r="CX345" s="196"/>
      <c r="CY345" s="196"/>
      <c r="CZ345" s="196"/>
      <c r="DA345" s="196"/>
      <c r="DB345" s="196"/>
      <c r="DC345" s="196"/>
      <c r="DD345" s="196"/>
      <c r="DE345" s="196"/>
      <c r="DF345" s="196"/>
      <c r="DG345" s="196"/>
      <c r="DH345" s="196"/>
      <c r="DI345" s="196"/>
      <c r="DJ345" s="196"/>
      <c r="DK345" s="196"/>
      <c r="DL345" s="196"/>
      <c r="DM345" s="196"/>
      <c r="DN345" s="196"/>
      <c r="DO345" s="196"/>
      <c r="DP345" s="196"/>
      <c r="DQ345" s="196"/>
      <c r="DR345" s="196"/>
      <c r="DS345" s="196"/>
      <c r="DT345" s="196"/>
      <c r="DU345" s="196"/>
      <c r="DV345" s="196"/>
      <c r="DW345" s="196"/>
      <c r="DX345" s="196"/>
      <c r="DY345" s="196"/>
      <c r="DZ345" s="196"/>
      <c r="EA345" s="196"/>
      <c r="EB345" s="196"/>
      <c r="EC345" s="196"/>
      <c r="ED345" s="196"/>
      <c r="EE345" s="196"/>
      <c r="EF345" s="196"/>
      <c r="EG345" s="196"/>
      <c r="EH345" s="196"/>
      <c r="EI345" s="196"/>
      <c r="EJ345" s="196"/>
      <c r="EK345" s="196"/>
      <c r="EL345" s="196"/>
      <c r="EM345" s="196"/>
      <c r="EN345" s="196"/>
      <c r="EO345" s="196"/>
      <c r="EP345" s="196"/>
      <c r="EQ345" s="196"/>
      <c r="ER345" s="196"/>
      <c r="ES345" s="196"/>
      <c r="ET345" s="196"/>
      <c r="EU345" s="196"/>
      <c r="EV345" s="196"/>
      <c r="EW345" s="196"/>
      <c r="EX345" s="196"/>
      <c r="EY345" s="196"/>
      <c r="EZ345" s="196"/>
      <c r="FA345" s="196"/>
      <c r="FB345" s="196"/>
      <c r="FC345" s="196"/>
      <c r="FD345" s="196"/>
      <c r="FE345" s="196"/>
      <c r="FF345" s="196"/>
      <c r="FG345" s="196"/>
      <c r="FH345" s="196"/>
      <c r="FI345" s="196"/>
      <c r="FJ345" s="196"/>
      <c r="FK345" s="196"/>
      <c r="FL345" s="196"/>
      <c r="FM345" s="196"/>
      <c r="FN345" s="196"/>
      <c r="FO345" s="196"/>
      <c r="FP345" s="196"/>
      <c r="FQ345" s="196"/>
      <c r="FR345" s="196"/>
      <c r="FS345" s="196"/>
      <c r="FT345" s="196"/>
      <c r="FU345" s="196"/>
      <c r="FV345" s="196"/>
      <c r="FW345" s="196"/>
      <c r="FX345" s="196"/>
      <c r="FY345" s="196"/>
      <c r="FZ345" s="196"/>
      <c r="GA345" s="196"/>
      <c r="GB345" s="196"/>
      <c r="GC345" s="196"/>
    </row>
    <row r="346" spans="1:185" s="197" customFormat="1" ht="178.5" customHeight="1" x14ac:dyDescent="0.25">
      <c r="A346" s="429" t="s">
        <v>412</v>
      </c>
      <c r="B346" s="434">
        <v>1061</v>
      </c>
      <c r="C346" s="397">
        <v>44461</v>
      </c>
      <c r="D346" s="400" t="s">
        <v>33</v>
      </c>
      <c r="E346" s="179" t="s">
        <v>845</v>
      </c>
      <c r="F346" s="179" t="s">
        <v>846</v>
      </c>
      <c r="G346" s="175" t="s">
        <v>70</v>
      </c>
      <c r="H346" s="395" t="s">
        <v>1119</v>
      </c>
      <c r="I346" s="179" t="s">
        <v>56</v>
      </c>
      <c r="J346" s="179"/>
      <c r="K346" s="179" t="s">
        <v>416</v>
      </c>
      <c r="L346" s="175" t="s">
        <v>39</v>
      </c>
      <c r="M346" s="179" t="s">
        <v>847</v>
      </c>
      <c r="N346" s="397">
        <v>44910</v>
      </c>
      <c r="O346" s="397">
        <v>45275</v>
      </c>
      <c r="P346" s="452">
        <f t="shared" ca="1" si="15"/>
        <v>137</v>
      </c>
      <c r="Q346" s="322" t="str">
        <f t="shared" ca="1" si="16"/>
        <v>VENCIDA</v>
      </c>
      <c r="R346" s="179" t="s">
        <v>848</v>
      </c>
      <c r="S346" s="179" t="s">
        <v>74</v>
      </c>
      <c r="T346" s="392">
        <v>1</v>
      </c>
      <c r="U346" s="180"/>
      <c r="V346" s="179"/>
      <c r="W346" s="175" t="s">
        <v>75</v>
      </c>
      <c r="X346" s="281"/>
      <c r="Y346" s="391"/>
      <c r="Z346" s="179"/>
      <c r="AA346" s="175" t="s">
        <v>44</v>
      </c>
      <c r="AB346" s="180"/>
      <c r="AC346" s="177" t="s">
        <v>1432</v>
      </c>
      <c r="AD346" s="453">
        <f t="shared" si="17"/>
        <v>341</v>
      </c>
      <c r="AE346" s="196"/>
      <c r="AF346" s="196"/>
      <c r="AG346" s="196"/>
      <c r="AH346" s="196"/>
      <c r="AI346" s="196"/>
      <c r="AJ346" s="196"/>
      <c r="AK346" s="196"/>
      <c r="AL346" s="196"/>
      <c r="AM346" s="196"/>
      <c r="AN346" s="196"/>
      <c r="AO346" s="196"/>
      <c r="AP346" s="196"/>
      <c r="AQ346" s="196"/>
      <c r="AR346" s="196"/>
      <c r="AS346" s="196"/>
      <c r="AT346" s="196"/>
      <c r="AU346" s="196"/>
      <c r="AV346" s="196"/>
      <c r="AW346" s="196"/>
      <c r="AX346" s="196"/>
      <c r="AY346" s="196"/>
      <c r="AZ346" s="196"/>
      <c r="BA346" s="196"/>
      <c r="BB346" s="196"/>
      <c r="BC346" s="196"/>
      <c r="BD346" s="196"/>
      <c r="BE346" s="196"/>
      <c r="BF346" s="196"/>
      <c r="BG346" s="196"/>
      <c r="BH346" s="196"/>
      <c r="BI346" s="196"/>
      <c r="BJ346" s="196"/>
      <c r="BK346" s="196"/>
      <c r="BL346" s="196"/>
      <c r="BM346" s="196"/>
      <c r="BN346" s="196"/>
      <c r="BO346" s="196"/>
      <c r="BP346" s="196"/>
      <c r="BQ346" s="196"/>
      <c r="BR346" s="196"/>
      <c r="BS346" s="196"/>
      <c r="BT346" s="196"/>
      <c r="BU346" s="196"/>
      <c r="BV346" s="196"/>
      <c r="BW346" s="196"/>
      <c r="BX346" s="196"/>
      <c r="BY346" s="196"/>
      <c r="BZ346" s="196"/>
      <c r="CA346" s="196"/>
      <c r="CB346" s="196"/>
      <c r="CC346" s="196"/>
      <c r="CD346" s="196"/>
      <c r="CE346" s="196"/>
      <c r="CF346" s="196"/>
      <c r="CG346" s="196"/>
      <c r="CH346" s="196"/>
      <c r="CI346" s="196"/>
      <c r="CJ346" s="196"/>
      <c r="CK346" s="196"/>
      <c r="CL346" s="196"/>
      <c r="CM346" s="196"/>
      <c r="CN346" s="196"/>
      <c r="CO346" s="196"/>
      <c r="CP346" s="196"/>
      <c r="CQ346" s="196"/>
      <c r="CR346" s="196"/>
      <c r="CS346" s="196"/>
      <c r="CT346" s="196"/>
      <c r="CU346" s="196"/>
      <c r="CV346" s="196"/>
      <c r="CW346" s="196"/>
      <c r="CX346" s="196"/>
      <c r="CY346" s="196"/>
      <c r="CZ346" s="196"/>
      <c r="DA346" s="196"/>
      <c r="DB346" s="196"/>
      <c r="DC346" s="196"/>
      <c r="DD346" s="196"/>
      <c r="DE346" s="196"/>
      <c r="DF346" s="196"/>
      <c r="DG346" s="196"/>
      <c r="DH346" s="196"/>
      <c r="DI346" s="196"/>
      <c r="DJ346" s="196"/>
      <c r="DK346" s="196"/>
      <c r="DL346" s="196"/>
      <c r="DM346" s="196"/>
      <c r="DN346" s="196"/>
      <c r="DO346" s="196"/>
      <c r="DP346" s="196"/>
      <c r="DQ346" s="196"/>
      <c r="DR346" s="196"/>
      <c r="DS346" s="196"/>
      <c r="DT346" s="196"/>
      <c r="DU346" s="196"/>
      <c r="DV346" s="196"/>
      <c r="DW346" s="196"/>
      <c r="DX346" s="196"/>
      <c r="DY346" s="196"/>
      <c r="DZ346" s="196"/>
      <c r="EA346" s="196"/>
      <c r="EB346" s="196"/>
      <c r="EC346" s="196"/>
      <c r="ED346" s="196"/>
      <c r="EE346" s="196"/>
      <c r="EF346" s="196"/>
      <c r="EG346" s="196"/>
      <c r="EH346" s="196"/>
      <c r="EI346" s="196"/>
      <c r="EJ346" s="196"/>
      <c r="EK346" s="196"/>
      <c r="EL346" s="196"/>
      <c r="EM346" s="196"/>
      <c r="EN346" s="196"/>
      <c r="EO346" s="196"/>
      <c r="EP346" s="196"/>
      <c r="EQ346" s="196"/>
      <c r="ER346" s="196"/>
      <c r="ES346" s="196"/>
      <c r="ET346" s="196"/>
      <c r="EU346" s="196"/>
      <c r="EV346" s="196"/>
      <c r="EW346" s="196"/>
      <c r="EX346" s="196"/>
      <c r="EY346" s="196"/>
      <c r="EZ346" s="196"/>
      <c r="FA346" s="196"/>
      <c r="FB346" s="196"/>
      <c r="FC346" s="196"/>
      <c r="FD346" s="196"/>
      <c r="FE346" s="196"/>
      <c r="FF346" s="196"/>
      <c r="FG346" s="196"/>
      <c r="FH346" s="196"/>
      <c r="FI346" s="196"/>
      <c r="FJ346" s="196"/>
      <c r="FK346" s="196"/>
      <c r="FL346" s="196"/>
      <c r="FM346" s="196"/>
      <c r="FN346" s="196"/>
      <c r="FO346" s="196"/>
      <c r="FP346" s="196"/>
      <c r="FQ346" s="196"/>
      <c r="FR346" s="196"/>
      <c r="FS346" s="196"/>
      <c r="FT346" s="196"/>
      <c r="FU346" s="196"/>
      <c r="FV346" s="196"/>
      <c r="FW346" s="196"/>
      <c r="FX346" s="196"/>
      <c r="FY346" s="196"/>
      <c r="FZ346" s="196"/>
      <c r="GA346" s="196"/>
      <c r="GB346" s="196"/>
      <c r="GC346" s="196"/>
    </row>
    <row r="347" spans="1:185" s="197" customFormat="1" ht="178.5" customHeight="1" x14ac:dyDescent="0.25">
      <c r="A347" s="429" t="s">
        <v>412</v>
      </c>
      <c r="B347" s="434">
        <v>1062</v>
      </c>
      <c r="C347" s="397">
        <v>44461</v>
      </c>
      <c r="D347" s="400" t="s">
        <v>33</v>
      </c>
      <c r="E347" s="179" t="s">
        <v>849</v>
      </c>
      <c r="F347" s="179" t="s">
        <v>850</v>
      </c>
      <c r="G347" s="175" t="s">
        <v>70</v>
      </c>
      <c r="H347" s="395" t="s">
        <v>1119</v>
      </c>
      <c r="I347" s="179" t="s">
        <v>56</v>
      </c>
      <c r="J347" s="179"/>
      <c r="K347" s="179" t="s">
        <v>416</v>
      </c>
      <c r="L347" s="179" t="s">
        <v>48</v>
      </c>
      <c r="M347" s="179" t="s">
        <v>851</v>
      </c>
      <c r="N347" s="397">
        <v>44910</v>
      </c>
      <c r="O347" s="397">
        <v>45275</v>
      </c>
      <c r="P347" s="452">
        <f t="shared" ca="1" si="15"/>
        <v>137</v>
      </c>
      <c r="Q347" s="322" t="str">
        <f t="shared" ca="1" si="16"/>
        <v>VENCIDA</v>
      </c>
      <c r="R347" s="179" t="s">
        <v>831</v>
      </c>
      <c r="S347" s="179" t="s">
        <v>42</v>
      </c>
      <c r="T347" s="392">
        <v>4</v>
      </c>
      <c r="U347" s="180"/>
      <c r="V347" s="179"/>
      <c r="W347" s="175" t="s">
        <v>75</v>
      </c>
      <c r="X347" s="281"/>
      <c r="Y347" s="391"/>
      <c r="Z347" s="179"/>
      <c r="AA347" s="175" t="s">
        <v>44</v>
      </c>
      <c r="AB347" s="180"/>
      <c r="AC347" s="177" t="s">
        <v>1432</v>
      </c>
      <c r="AD347" s="453">
        <f t="shared" si="17"/>
        <v>342</v>
      </c>
      <c r="AE347" s="196"/>
      <c r="AF347" s="196"/>
      <c r="AG347" s="196"/>
      <c r="AH347" s="196"/>
      <c r="AI347" s="196"/>
      <c r="AJ347" s="196"/>
      <c r="AK347" s="196"/>
      <c r="AL347" s="196"/>
      <c r="AM347" s="196"/>
      <c r="AN347" s="196"/>
      <c r="AO347" s="196"/>
      <c r="AP347" s="196"/>
      <c r="AQ347" s="196"/>
      <c r="AR347" s="196"/>
      <c r="AS347" s="196"/>
      <c r="AT347" s="196"/>
      <c r="AU347" s="196"/>
      <c r="AV347" s="196"/>
      <c r="AW347" s="196"/>
      <c r="AX347" s="196"/>
      <c r="AY347" s="196"/>
      <c r="AZ347" s="196"/>
      <c r="BA347" s="196"/>
      <c r="BB347" s="196"/>
      <c r="BC347" s="196"/>
      <c r="BD347" s="196"/>
      <c r="BE347" s="196"/>
      <c r="BF347" s="196"/>
      <c r="BG347" s="196"/>
      <c r="BH347" s="196"/>
      <c r="BI347" s="196"/>
      <c r="BJ347" s="196"/>
      <c r="BK347" s="196"/>
      <c r="BL347" s="196"/>
      <c r="BM347" s="196"/>
      <c r="BN347" s="196"/>
      <c r="BO347" s="196"/>
      <c r="BP347" s="196"/>
      <c r="BQ347" s="196"/>
      <c r="BR347" s="196"/>
      <c r="BS347" s="196"/>
      <c r="BT347" s="196"/>
      <c r="BU347" s="196"/>
      <c r="BV347" s="196"/>
      <c r="BW347" s="196"/>
      <c r="BX347" s="196"/>
      <c r="BY347" s="196"/>
      <c r="BZ347" s="196"/>
      <c r="CA347" s="196"/>
      <c r="CB347" s="196"/>
      <c r="CC347" s="196"/>
      <c r="CD347" s="196"/>
      <c r="CE347" s="196"/>
      <c r="CF347" s="196"/>
      <c r="CG347" s="196"/>
      <c r="CH347" s="196"/>
      <c r="CI347" s="196"/>
      <c r="CJ347" s="196"/>
      <c r="CK347" s="196"/>
      <c r="CL347" s="196"/>
      <c r="CM347" s="196"/>
      <c r="CN347" s="196"/>
      <c r="CO347" s="196"/>
      <c r="CP347" s="196"/>
      <c r="CQ347" s="196"/>
      <c r="CR347" s="196"/>
      <c r="CS347" s="196"/>
      <c r="CT347" s="196"/>
      <c r="CU347" s="196"/>
      <c r="CV347" s="196"/>
      <c r="CW347" s="196"/>
      <c r="CX347" s="196"/>
      <c r="CY347" s="196"/>
      <c r="CZ347" s="196"/>
      <c r="DA347" s="196"/>
      <c r="DB347" s="196"/>
      <c r="DC347" s="196"/>
      <c r="DD347" s="196"/>
      <c r="DE347" s="196"/>
      <c r="DF347" s="196"/>
      <c r="DG347" s="196"/>
      <c r="DH347" s="196"/>
      <c r="DI347" s="196"/>
      <c r="DJ347" s="196"/>
      <c r="DK347" s="196"/>
      <c r="DL347" s="196"/>
      <c r="DM347" s="196"/>
      <c r="DN347" s="196"/>
      <c r="DO347" s="196"/>
      <c r="DP347" s="196"/>
      <c r="DQ347" s="196"/>
      <c r="DR347" s="196"/>
      <c r="DS347" s="196"/>
      <c r="DT347" s="196"/>
      <c r="DU347" s="196"/>
      <c r="DV347" s="196"/>
      <c r="DW347" s="196"/>
      <c r="DX347" s="196"/>
      <c r="DY347" s="196"/>
      <c r="DZ347" s="196"/>
      <c r="EA347" s="196"/>
      <c r="EB347" s="196"/>
      <c r="EC347" s="196"/>
      <c r="ED347" s="196"/>
      <c r="EE347" s="196"/>
      <c r="EF347" s="196"/>
      <c r="EG347" s="196"/>
      <c r="EH347" s="196"/>
      <c r="EI347" s="196"/>
      <c r="EJ347" s="196"/>
      <c r="EK347" s="196"/>
      <c r="EL347" s="196"/>
      <c r="EM347" s="196"/>
      <c r="EN347" s="196"/>
      <c r="EO347" s="196"/>
      <c r="EP347" s="196"/>
      <c r="EQ347" s="196"/>
      <c r="ER347" s="196"/>
      <c r="ES347" s="196"/>
      <c r="ET347" s="196"/>
      <c r="EU347" s="196"/>
      <c r="EV347" s="196"/>
      <c r="EW347" s="196"/>
      <c r="EX347" s="196"/>
      <c r="EY347" s="196"/>
      <c r="EZ347" s="196"/>
      <c r="FA347" s="196"/>
      <c r="FB347" s="196"/>
      <c r="FC347" s="196"/>
      <c r="FD347" s="196"/>
      <c r="FE347" s="196"/>
      <c r="FF347" s="196"/>
      <c r="FG347" s="196"/>
      <c r="FH347" s="196"/>
      <c r="FI347" s="196"/>
      <c r="FJ347" s="196"/>
      <c r="FK347" s="196"/>
      <c r="FL347" s="196"/>
      <c r="FM347" s="196"/>
      <c r="FN347" s="196"/>
      <c r="FO347" s="196"/>
      <c r="FP347" s="196"/>
      <c r="FQ347" s="196"/>
      <c r="FR347" s="196"/>
      <c r="FS347" s="196"/>
      <c r="FT347" s="196"/>
      <c r="FU347" s="196"/>
      <c r="FV347" s="196"/>
      <c r="FW347" s="196"/>
      <c r="FX347" s="196"/>
      <c r="FY347" s="196"/>
      <c r="FZ347" s="196"/>
      <c r="GA347" s="196"/>
      <c r="GB347" s="196"/>
      <c r="GC347" s="196"/>
    </row>
    <row r="348" spans="1:185" s="197" customFormat="1" ht="178.5" customHeight="1" x14ac:dyDescent="0.25">
      <c r="A348" s="429" t="s">
        <v>412</v>
      </c>
      <c r="B348" s="434"/>
      <c r="C348" s="397">
        <v>44461</v>
      </c>
      <c r="D348" s="400" t="s">
        <v>33</v>
      </c>
      <c r="E348" s="179" t="s">
        <v>849</v>
      </c>
      <c r="F348" s="179" t="s">
        <v>850</v>
      </c>
      <c r="G348" s="175" t="s">
        <v>70</v>
      </c>
      <c r="H348" s="395" t="s">
        <v>1119</v>
      </c>
      <c r="I348" s="179" t="s">
        <v>56</v>
      </c>
      <c r="J348" s="179"/>
      <c r="K348" s="179" t="s">
        <v>416</v>
      </c>
      <c r="L348" s="175" t="s">
        <v>39</v>
      </c>
      <c r="M348" s="179" t="s">
        <v>852</v>
      </c>
      <c r="N348" s="397">
        <v>44910</v>
      </c>
      <c r="O348" s="397">
        <v>45275</v>
      </c>
      <c r="P348" s="452">
        <f t="shared" ca="1" si="15"/>
        <v>137</v>
      </c>
      <c r="Q348" s="322" t="str">
        <f t="shared" ca="1" si="16"/>
        <v>VENCIDA</v>
      </c>
      <c r="R348" s="179" t="s">
        <v>844</v>
      </c>
      <c r="S348" s="179" t="s">
        <v>42</v>
      </c>
      <c r="T348" s="392">
        <v>12</v>
      </c>
      <c r="U348" s="180"/>
      <c r="V348" s="179"/>
      <c r="W348" s="175" t="s">
        <v>51</v>
      </c>
      <c r="X348" s="281"/>
      <c r="Y348" s="391"/>
      <c r="Z348" s="179"/>
      <c r="AA348" s="175" t="s">
        <v>44</v>
      </c>
      <c r="AB348" s="180"/>
      <c r="AC348" s="177" t="s">
        <v>1432</v>
      </c>
      <c r="AD348" s="453">
        <f t="shared" si="17"/>
        <v>343</v>
      </c>
      <c r="AE348" s="196"/>
      <c r="AF348" s="196"/>
      <c r="AG348" s="196"/>
      <c r="AH348" s="196"/>
      <c r="AI348" s="196"/>
      <c r="AJ348" s="196"/>
      <c r="AK348" s="196"/>
      <c r="AL348" s="196"/>
      <c r="AM348" s="196"/>
      <c r="AN348" s="196"/>
      <c r="AO348" s="196"/>
      <c r="AP348" s="196"/>
      <c r="AQ348" s="196"/>
      <c r="AR348" s="196"/>
      <c r="AS348" s="196"/>
      <c r="AT348" s="196"/>
      <c r="AU348" s="196"/>
      <c r="AV348" s="196"/>
      <c r="AW348" s="196"/>
      <c r="AX348" s="196"/>
      <c r="AY348" s="196"/>
      <c r="AZ348" s="196"/>
      <c r="BA348" s="196"/>
      <c r="BB348" s="196"/>
      <c r="BC348" s="196"/>
      <c r="BD348" s="196"/>
      <c r="BE348" s="196"/>
      <c r="BF348" s="196"/>
      <c r="BG348" s="196"/>
      <c r="BH348" s="196"/>
      <c r="BI348" s="196"/>
      <c r="BJ348" s="196"/>
      <c r="BK348" s="196"/>
      <c r="BL348" s="196"/>
      <c r="BM348" s="196"/>
      <c r="BN348" s="196"/>
      <c r="BO348" s="196"/>
      <c r="BP348" s="196"/>
      <c r="BQ348" s="196"/>
      <c r="BR348" s="196"/>
      <c r="BS348" s="196"/>
      <c r="BT348" s="196"/>
      <c r="BU348" s="196"/>
      <c r="BV348" s="196"/>
      <c r="BW348" s="196"/>
      <c r="BX348" s="196"/>
      <c r="BY348" s="196"/>
      <c r="BZ348" s="196"/>
      <c r="CA348" s="196"/>
      <c r="CB348" s="196"/>
      <c r="CC348" s="196"/>
      <c r="CD348" s="196"/>
      <c r="CE348" s="196"/>
      <c r="CF348" s="196"/>
      <c r="CG348" s="196"/>
      <c r="CH348" s="196"/>
      <c r="CI348" s="196"/>
      <c r="CJ348" s="196"/>
      <c r="CK348" s="196"/>
      <c r="CL348" s="196"/>
      <c r="CM348" s="196"/>
      <c r="CN348" s="196"/>
      <c r="CO348" s="196"/>
      <c r="CP348" s="196"/>
      <c r="CQ348" s="196"/>
      <c r="CR348" s="196"/>
      <c r="CS348" s="196"/>
      <c r="CT348" s="196"/>
      <c r="CU348" s="196"/>
      <c r="CV348" s="196"/>
      <c r="CW348" s="196"/>
      <c r="CX348" s="196"/>
      <c r="CY348" s="196"/>
      <c r="CZ348" s="196"/>
      <c r="DA348" s="196"/>
      <c r="DB348" s="196"/>
      <c r="DC348" s="196"/>
      <c r="DD348" s="196"/>
      <c r="DE348" s="196"/>
      <c r="DF348" s="196"/>
      <c r="DG348" s="196"/>
      <c r="DH348" s="196"/>
      <c r="DI348" s="196"/>
      <c r="DJ348" s="196"/>
      <c r="DK348" s="196"/>
      <c r="DL348" s="196"/>
      <c r="DM348" s="196"/>
      <c r="DN348" s="196"/>
      <c r="DO348" s="196"/>
      <c r="DP348" s="196"/>
      <c r="DQ348" s="196"/>
      <c r="DR348" s="196"/>
      <c r="DS348" s="196"/>
      <c r="DT348" s="196"/>
      <c r="DU348" s="196"/>
      <c r="DV348" s="196"/>
      <c r="DW348" s="196"/>
      <c r="DX348" s="196"/>
      <c r="DY348" s="196"/>
      <c r="DZ348" s="196"/>
      <c r="EA348" s="196"/>
      <c r="EB348" s="196"/>
      <c r="EC348" s="196"/>
      <c r="ED348" s="196"/>
      <c r="EE348" s="196"/>
      <c r="EF348" s="196"/>
      <c r="EG348" s="196"/>
      <c r="EH348" s="196"/>
      <c r="EI348" s="196"/>
      <c r="EJ348" s="196"/>
      <c r="EK348" s="196"/>
      <c r="EL348" s="196"/>
      <c r="EM348" s="196"/>
      <c r="EN348" s="196"/>
      <c r="EO348" s="196"/>
      <c r="EP348" s="196"/>
      <c r="EQ348" s="196"/>
      <c r="ER348" s="196"/>
      <c r="ES348" s="196"/>
      <c r="ET348" s="196"/>
      <c r="EU348" s="196"/>
      <c r="EV348" s="196"/>
      <c r="EW348" s="196"/>
      <c r="EX348" s="196"/>
      <c r="EY348" s="196"/>
      <c r="EZ348" s="196"/>
      <c r="FA348" s="196"/>
      <c r="FB348" s="196"/>
      <c r="FC348" s="196"/>
      <c r="FD348" s="196"/>
      <c r="FE348" s="196"/>
      <c r="FF348" s="196"/>
      <c r="FG348" s="196"/>
      <c r="FH348" s="196"/>
      <c r="FI348" s="196"/>
      <c r="FJ348" s="196"/>
      <c r="FK348" s="196"/>
      <c r="FL348" s="196"/>
      <c r="FM348" s="196"/>
      <c r="FN348" s="196"/>
      <c r="FO348" s="196"/>
      <c r="FP348" s="196"/>
      <c r="FQ348" s="196"/>
      <c r="FR348" s="196"/>
      <c r="FS348" s="196"/>
      <c r="FT348" s="196"/>
      <c r="FU348" s="196"/>
      <c r="FV348" s="196"/>
      <c r="FW348" s="196"/>
      <c r="FX348" s="196"/>
      <c r="FY348" s="196"/>
      <c r="FZ348" s="196"/>
      <c r="GA348" s="196"/>
      <c r="GB348" s="196"/>
      <c r="GC348" s="196"/>
    </row>
    <row r="349" spans="1:185" s="197" customFormat="1" ht="178.5" customHeight="1" x14ac:dyDescent="0.25">
      <c r="A349" s="429" t="s">
        <v>412</v>
      </c>
      <c r="B349" s="434">
        <v>1063</v>
      </c>
      <c r="C349" s="397">
        <v>44461</v>
      </c>
      <c r="D349" s="400" t="s">
        <v>33</v>
      </c>
      <c r="E349" s="179" t="s">
        <v>511</v>
      </c>
      <c r="F349" s="179" t="s">
        <v>512</v>
      </c>
      <c r="G349" s="175" t="s">
        <v>70</v>
      </c>
      <c r="H349" s="395" t="s">
        <v>1119</v>
      </c>
      <c r="I349" s="179" t="s">
        <v>56</v>
      </c>
      <c r="J349" s="179"/>
      <c r="K349" s="179" t="s">
        <v>416</v>
      </c>
      <c r="L349" s="179" t="s">
        <v>48</v>
      </c>
      <c r="M349" s="179" t="s">
        <v>513</v>
      </c>
      <c r="N349" s="397">
        <v>44910</v>
      </c>
      <c r="O349" s="397">
        <v>44985</v>
      </c>
      <c r="P349" s="452">
        <f t="shared" ca="1" si="15"/>
        <v>427</v>
      </c>
      <c r="Q349" s="322" t="str">
        <f t="shared" ca="1" si="16"/>
        <v>VENCIDA</v>
      </c>
      <c r="R349" s="179" t="s">
        <v>514</v>
      </c>
      <c r="S349" s="179" t="s">
        <v>42</v>
      </c>
      <c r="T349" s="392">
        <v>1</v>
      </c>
      <c r="U349" s="180"/>
      <c r="V349" s="179"/>
      <c r="W349" s="175" t="s">
        <v>75</v>
      </c>
      <c r="X349" s="281"/>
      <c r="Y349" s="391"/>
      <c r="Z349" s="179"/>
      <c r="AA349" s="175" t="s">
        <v>44</v>
      </c>
      <c r="AB349" s="180"/>
      <c r="AC349" s="181" t="s">
        <v>1434</v>
      </c>
      <c r="AD349" s="453">
        <f t="shared" si="17"/>
        <v>344</v>
      </c>
      <c r="AE349" s="196"/>
      <c r="AF349" s="196"/>
      <c r="AG349" s="196"/>
      <c r="AH349" s="196"/>
      <c r="AI349" s="196"/>
      <c r="AJ349" s="196"/>
      <c r="AK349" s="196"/>
      <c r="AL349" s="196"/>
      <c r="AM349" s="196"/>
      <c r="AN349" s="196"/>
      <c r="AO349" s="196"/>
      <c r="AP349" s="196"/>
      <c r="AQ349" s="196"/>
      <c r="AR349" s="196"/>
      <c r="AS349" s="196"/>
      <c r="AT349" s="196"/>
      <c r="AU349" s="196"/>
      <c r="AV349" s="196"/>
      <c r="AW349" s="196"/>
      <c r="AX349" s="196"/>
      <c r="AY349" s="196"/>
      <c r="AZ349" s="196"/>
      <c r="BA349" s="196"/>
      <c r="BB349" s="196"/>
      <c r="BC349" s="196"/>
      <c r="BD349" s="196"/>
      <c r="BE349" s="196"/>
      <c r="BF349" s="196"/>
      <c r="BG349" s="196"/>
      <c r="BH349" s="196"/>
      <c r="BI349" s="196"/>
      <c r="BJ349" s="196"/>
      <c r="BK349" s="196"/>
      <c r="BL349" s="196"/>
      <c r="BM349" s="196"/>
      <c r="BN349" s="196"/>
      <c r="BO349" s="196"/>
      <c r="BP349" s="196"/>
      <c r="BQ349" s="196"/>
      <c r="BR349" s="196"/>
      <c r="BS349" s="196"/>
      <c r="BT349" s="196"/>
      <c r="BU349" s="196"/>
      <c r="BV349" s="196"/>
      <c r="BW349" s="196"/>
      <c r="BX349" s="196"/>
      <c r="BY349" s="196"/>
      <c r="BZ349" s="196"/>
      <c r="CA349" s="196"/>
      <c r="CB349" s="196"/>
      <c r="CC349" s="196"/>
      <c r="CD349" s="196"/>
      <c r="CE349" s="196"/>
      <c r="CF349" s="196"/>
      <c r="CG349" s="196"/>
      <c r="CH349" s="196"/>
      <c r="CI349" s="196"/>
      <c r="CJ349" s="196"/>
      <c r="CK349" s="196"/>
      <c r="CL349" s="196"/>
      <c r="CM349" s="196"/>
      <c r="CN349" s="196"/>
      <c r="CO349" s="196"/>
      <c r="CP349" s="196"/>
      <c r="CQ349" s="196"/>
      <c r="CR349" s="196"/>
      <c r="CS349" s="196"/>
      <c r="CT349" s="196"/>
      <c r="CU349" s="196"/>
      <c r="CV349" s="196"/>
      <c r="CW349" s="196"/>
      <c r="CX349" s="196"/>
      <c r="CY349" s="196"/>
      <c r="CZ349" s="196"/>
      <c r="DA349" s="196"/>
      <c r="DB349" s="196"/>
      <c r="DC349" s="196"/>
      <c r="DD349" s="196"/>
      <c r="DE349" s="196"/>
      <c r="DF349" s="196"/>
      <c r="DG349" s="196"/>
      <c r="DH349" s="196"/>
      <c r="DI349" s="196"/>
      <c r="DJ349" s="196"/>
      <c r="DK349" s="196"/>
      <c r="DL349" s="196"/>
      <c r="DM349" s="196"/>
      <c r="DN349" s="196"/>
      <c r="DO349" s="196"/>
      <c r="DP349" s="196"/>
      <c r="DQ349" s="196"/>
      <c r="DR349" s="196"/>
      <c r="DS349" s="196"/>
      <c r="DT349" s="196"/>
      <c r="DU349" s="196"/>
      <c r="DV349" s="196"/>
      <c r="DW349" s="196"/>
      <c r="DX349" s="196"/>
      <c r="DY349" s="196"/>
      <c r="DZ349" s="196"/>
      <c r="EA349" s="196"/>
      <c r="EB349" s="196"/>
      <c r="EC349" s="196"/>
      <c r="ED349" s="196"/>
      <c r="EE349" s="196"/>
      <c r="EF349" s="196"/>
      <c r="EG349" s="196"/>
      <c r="EH349" s="196"/>
      <c r="EI349" s="196"/>
      <c r="EJ349" s="196"/>
      <c r="EK349" s="196"/>
      <c r="EL349" s="196"/>
      <c r="EM349" s="196"/>
      <c r="EN349" s="196"/>
      <c r="EO349" s="196"/>
      <c r="EP349" s="196"/>
      <c r="EQ349" s="196"/>
      <c r="ER349" s="196"/>
      <c r="ES349" s="196"/>
      <c r="ET349" s="196"/>
      <c r="EU349" s="196"/>
      <c r="EV349" s="196"/>
      <c r="EW349" s="196"/>
      <c r="EX349" s="196"/>
      <c r="EY349" s="196"/>
      <c r="EZ349" s="196"/>
      <c r="FA349" s="196"/>
      <c r="FB349" s="196"/>
      <c r="FC349" s="196"/>
      <c r="FD349" s="196"/>
      <c r="FE349" s="196"/>
      <c r="FF349" s="196"/>
      <c r="FG349" s="196"/>
      <c r="FH349" s="196"/>
      <c r="FI349" s="196"/>
      <c r="FJ349" s="196"/>
      <c r="FK349" s="196"/>
      <c r="FL349" s="196"/>
      <c r="FM349" s="196"/>
      <c r="FN349" s="196"/>
      <c r="FO349" s="196"/>
      <c r="FP349" s="196"/>
      <c r="FQ349" s="196"/>
      <c r="FR349" s="196"/>
      <c r="FS349" s="196"/>
      <c r="FT349" s="196"/>
      <c r="FU349" s="196"/>
      <c r="FV349" s="196"/>
      <c r="FW349" s="196"/>
      <c r="FX349" s="196"/>
      <c r="FY349" s="196"/>
      <c r="FZ349" s="196"/>
      <c r="GA349" s="196"/>
      <c r="GB349" s="196"/>
      <c r="GC349" s="196"/>
    </row>
    <row r="350" spans="1:185" s="197" customFormat="1" ht="178.5" customHeight="1" x14ac:dyDescent="0.25">
      <c r="A350" s="429" t="s">
        <v>412</v>
      </c>
      <c r="B350" s="434"/>
      <c r="C350" s="397">
        <v>44461</v>
      </c>
      <c r="D350" s="400" t="s">
        <v>33</v>
      </c>
      <c r="E350" s="179" t="s">
        <v>511</v>
      </c>
      <c r="F350" s="179" t="s">
        <v>512</v>
      </c>
      <c r="G350" s="175" t="s">
        <v>70</v>
      </c>
      <c r="H350" s="395" t="s">
        <v>1119</v>
      </c>
      <c r="I350" s="179" t="s">
        <v>56</v>
      </c>
      <c r="J350" s="179"/>
      <c r="K350" s="179" t="s">
        <v>416</v>
      </c>
      <c r="L350" s="175" t="s">
        <v>39</v>
      </c>
      <c r="M350" s="179" t="s">
        <v>853</v>
      </c>
      <c r="N350" s="397">
        <v>44910</v>
      </c>
      <c r="O350" s="397">
        <v>45275</v>
      </c>
      <c r="P350" s="452">
        <f t="shared" ca="1" si="15"/>
        <v>137</v>
      </c>
      <c r="Q350" s="322" t="str">
        <f t="shared" ca="1" si="16"/>
        <v>VENCIDA</v>
      </c>
      <c r="R350" s="179" t="s">
        <v>854</v>
      </c>
      <c r="S350" s="179" t="s">
        <v>42</v>
      </c>
      <c r="T350" s="392">
        <v>12</v>
      </c>
      <c r="U350" s="180"/>
      <c r="V350" s="179"/>
      <c r="W350" s="175" t="s">
        <v>51</v>
      </c>
      <c r="X350" s="281"/>
      <c r="Y350" s="391"/>
      <c r="Z350" s="179"/>
      <c r="AA350" s="175" t="s">
        <v>44</v>
      </c>
      <c r="AB350" s="180"/>
      <c r="AC350" s="177" t="s">
        <v>1432</v>
      </c>
      <c r="AD350" s="453">
        <f t="shared" si="17"/>
        <v>345</v>
      </c>
      <c r="AE350" s="196"/>
      <c r="AF350" s="196"/>
      <c r="AG350" s="196"/>
      <c r="AH350" s="196"/>
      <c r="AI350" s="196"/>
      <c r="AJ350" s="196"/>
      <c r="AK350" s="196"/>
      <c r="AL350" s="196"/>
      <c r="AM350" s="196"/>
      <c r="AN350" s="196"/>
      <c r="AO350" s="196"/>
      <c r="AP350" s="196"/>
      <c r="AQ350" s="196"/>
      <c r="AR350" s="196"/>
      <c r="AS350" s="196"/>
      <c r="AT350" s="196"/>
      <c r="AU350" s="196"/>
      <c r="AV350" s="196"/>
      <c r="AW350" s="196"/>
      <c r="AX350" s="196"/>
      <c r="AY350" s="196"/>
      <c r="AZ350" s="196"/>
      <c r="BA350" s="196"/>
      <c r="BB350" s="196"/>
      <c r="BC350" s="196"/>
      <c r="BD350" s="196"/>
      <c r="BE350" s="196"/>
      <c r="BF350" s="196"/>
      <c r="BG350" s="196"/>
      <c r="BH350" s="196"/>
      <c r="BI350" s="196"/>
      <c r="BJ350" s="196"/>
      <c r="BK350" s="196"/>
      <c r="BL350" s="196"/>
      <c r="BM350" s="196"/>
      <c r="BN350" s="196"/>
      <c r="BO350" s="196"/>
      <c r="BP350" s="196"/>
      <c r="BQ350" s="196"/>
      <c r="BR350" s="196"/>
      <c r="BS350" s="196"/>
      <c r="BT350" s="196"/>
      <c r="BU350" s="196"/>
      <c r="BV350" s="196"/>
      <c r="BW350" s="196"/>
      <c r="BX350" s="196"/>
      <c r="BY350" s="196"/>
      <c r="BZ350" s="196"/>
      <c r="CA350" s="196"/>
      <c r="CB350" s="196"/>
      <c r="CC350" s="196"/>
      <c r="CD350" s="196"/>
      <c r="CE350" s="196"/>
      <c r="CF350" s="196"/>
      <c r="CG350" s="196"/>
      <c r="CH350" s="196"/>
      <c r="CI350" s="196"/>
      <c r="CJ350" s="196"/>
      <c r="CK350" s="196"/>
      <c r="CL350" s="196"/>
      <c r="CM350" s="196"/>
      <c r="CN350" s="196"/>
      <c r="CO350" s="196"/>
      <c r="CP350" s="196"/>
      <c r="CQ350" s="196"/>
      <c r="CR350" s="196"/>
      <c r="CS350" s="196"/>
      <c r="CT350" s="196"/>
      <c r="CU350" s="196"/>
      <c r="CV350" s="196"/>
      <c r="CW350" s="196"/>
      <c r="CX350" s="196"/>
      <c r="CY350" s="196"/>
      <c r="CZ350" s="196"/>
      <c r="DA350" s="196"/>
      <c r="DB350" s="196"/>
      <c r="DC350" s="196"/>
      <c r="DD350" s="196"/>
      <c r="DE350" s="196"/>
      <c r="DF350" s="196"/>
      <c r="DG350" s="196"/>
      <c r="DH350" s="196"/>
      <c r="DI350" s="196"/>
      <c r="DJ350" s="196"/>
      <c r="DK350" s="196"/>
      <c r="DL350" s="196"/>
      <c r="DM350" s="196"/>
      <c r="DN350" s="196"/>
      <c r="DO350" s="196"/>
      <c r="DP350" s="196"/>
      <c r="DQ350" s="196"/>
      <c r="DR350" s="196"/>
      <c r="DS350" s="196"/>
      <c r="DT350" s="196"/>
      <c r="DU350" s="196"/>
      <c r="DV350" s="196"/>
      <c r="DW350" s="196"/>
      <c r="DX350" s="196"/>
      <c r="DY350" s="196"/>
      <c r="DZ350" s="196"/>
      <c r="EA350" s="196"/>
      <c r="EB350" s="196"/>
      <c r="EC350" s="196"/>
      <c r="ED350" s="196"/>
      <c r="EE350" s="196"/>
      <c r="EF350" s="196"/>
      <c r="EG350" s="196"/>
      <c r="EH350" s="196"/>
      <c r="EI350" s="196"/>
      <c r="EJ350" s="196"/>
      <c r="EK350" s="196"/>
      <c r="EL350" s="196"/>
      <c r="EM350" s="196"/>
      <c r="EN350" s="196"/>
      <c r="EO350" s="196"/>
      <c r="EP350" s="196"/>
      <c r="EQ350" s="196"/>
      <c r="ER350" s="196"/>
      <c r="ES350" s="196"/>
      <c r="ET350" s="196"/>
      <c r="EU350" s="196"/>
      <c r="EV350" s="196"/>
      <c r="EW350" s="196"/>
      <c r="EX350" s="196"/>
      <c r="EY350" s="196"/>
      <c r="EZ350" s="196"/>
      <c r="FA350" s="196"/>
      <c r="FB350" s="196"/>
      <c r="FC350" s="196"/>
      <c r="FD350" s="196"/>
      <c r="FE350" s="196"/>
      <c r="FF350" s="196"/>
      <c r="FG350" s="196"/>
      <c r="FH350" s="196"/>
      <c r="FI350" s="196"/>
      <c r="FJ350" s="196"/>
      <c r="FK350" s="196"/>
      <c r="FL350" s="196"/>
      <c r="FM350" s="196"/>
      <c r="FN350" s="196"/>
      <c r="FO350" s="196"/>
      <c r="FP350" s="196"/>
      <c r="FQ350" s="196"/>
      <c r="FR350" s="196"/>
      <c r="FS350" s="196"/>
      <c r="FT350" s="196"/>
      <c r="FU350" s="196"/>
      <c r="FV350" s="196"/>
      <c r="FW350" s="196"/>
      <c r="FX350" s="196"/>
      <c r="FY350" s="196"/>
      <c r="FZ350" s="196"/>
      <c r="GA350" s="196"/>
      <c r="GB350" s="196"/>
      <c r="GC350" s="196"/>
    </row>
    <row r="351" spans="1:185" s="197" customFormat="1" ht="178.5" customHeight="1" x14ac:dyDescent="0.25">
      <c r="A351" s="429" t="s">
        <v>412</v>
      </c>
      <c r="B351" s="434"/>
      <c r="C351" s="397">
        <v>44461</v>
      </c>
      <c r="D351" s="400" t="s">
        <v>33</v>
      </c>
      <c r="E351" s="179" t="s">
        <v>511</v>
      </c>
      <c r="F351" s="179" t="s">
        <v>512</v>
      </c>
      <c r="G351" s="175" t="s">
        <v>70</v>
      </c>
      <c r="H351" s="395" t="s">
        <v>1119</v>
      </c>
      <c r="I351" s="179" t="s">
        <v>56</v>
      </c>
      <c r="J351" s="179"/>
      <c r="K351" s="179" t="s">
        <v>416</v>
      </c>
      <c r="L351" s="179" t="s">
        <v>48</v>
      </c>
      <c r="M351" s="179" t="s">
        <v>515</v>
      </c>
      <c r="N351" s="397">
        <v>44910</v>
      </c>
      <c r="O351" s="397">
        <v>45016</v>
      </c>
      <c r="P351" s="452">
        <f t="shared" ca="1" si="15"/>
        <v>396</v>
      </c>
      <c r="Q351" s="322" t="str">
        <f t="shared" ca="1" si="16"/>
        <v>VENCIDA</v>
      </c>
      <c r="R351" s="179" t="s">
        <v>516</v>
      </c>
      <c r="S351" s="179" t="s">
        <v>42</v>
      </c>
      <c r="T351" s="392">
        <v>1</v>
      </c>
      <c r="U351" s="180"/>
      <c r="V351" s="179"/>
      <c r="W351" s="175" t="s">
        <v>51</v>
      </c>
      <c r="X351" s="281"/>
      <c r="Y351" s="391"/>
      <c r="Z351" s="179"/>
      <c r="AA351" s="175" t="s">
        <v>44</v>
      </c>
      <c r="AB351" s="180"/>
      <c r="AC351" s="181" t="s">
        <v>1459</v>
      </c>
      <c r="AD351" s="453">
        <f t="shared" si="17"/>
        <v>346</v>
      </c>
      <c r="AE351" s="196"/>
      <c r="AF351" s="196"/>
      <c r="AG351" s="196"/>
      <c r="AH351" s="196"/>
      <c r="AI351" s="196"/>
      <c r="AJ351" s="196"/>
      <c r="AK351" s="196"/>
      <c r="AL351" s="196"/>
      <c r="AM351" s="196"/>
      <c r="AN351" s="196"/>
      <c r="AO351" s="196"/>
      <c r="AP351" s="196"/>
      <c r="AQ351" s="196"/>
      <c r="AR351" s="196"/>
      <c r="AS351" s="196"/>
      <c r="AT351" s="196"/>
      <c r="AU351" s="196"/>
      <c r="AV351" s="196"/>
      <c r="AW351" s="196"/>
      <c r="AX351" s="196"/>
      <c r="AY351" s="196"/>
      <c r="AZ351" s="196"/>
      <c r="BA351" s="196"/>
      <c r="BB351" s="196"/>
      <c r="BC351" s="196"/>
      <c r="BD351" s="196"/>
      <c r="BE351" s="196"/>
      <c r="BF351" s="196"/>
      <c r="BG351" s="196"/>
      <c r="BH351" s="196"/>
      <c r="BI351" s="196"/>
      <c r="BJ351" s="196"/>
      <c r="BK351" s="196"/>
      <c r="BL351" s="196"/>
      <c r="BM351" s="196"/>
      <c r="BN351" s="196"/>
      <c r="BO351" s="196"/>
      <c r="BP351" s="196"/>
      <c r="BQ351" s="196"/>
      <c r="BR351" s="196"/>
      <c r="BS351" s="196"/>
      <c r="BT351" s="196"/>
      <c r="BU351" s="196"/>
      <c r="BV351" s="196"/>
      <c r="BW351" s="196"/>
      <c r="BX351" s="196"/>
      <c r="BY351" s="196"/>
      <c r="BZ351" s="196"/>
      <c r="CA351" s="196"/>
      <c r="CB351" s="196"/>
      <c r="CC351" s="196"/>
      <c r="CD351" s="196"/>
      <c r="CE351" s="196"/>
      <c r="CF351" s="196"/>
      <c r="CG351" s="196"/>
      <c r="CH351" s="196"/>
      <c r="CI351" s="196"/>
      <c r="CJ351" s="196"/>
      <c r="CK351" s="196"/>
      <c r="CL351" s="196"/>
      <c r="CM351" s="196"/>
      <c r="CN351" s="196"/>
      <c r="CO351" s="196"/>
      <c r="CP351" s="196"/>
      <c r="CQ351" s="196"/>
      <c r="CR351" s="196"/>
      <c r="CS351" s="196"/>
      <c r="CT351" s="196"/>
      <c r="CU351" s="196"/>
      <c r="CV351" s="196"/>
      <c r="CW351" s="196"/>
      <c r="CX351" s="196"/>
      <c r="CY351" s="196"/>
      <c r="CZ351" s="196"/>
      <c r="DA351" s="196"/>
      <c r="DB351" s="196"/>
      <c r="DC351" s="196"/>
      <c r="DD351" s="196"/>
      <c r="DE351" s="196"/>
      <c r="DF351" s="196"/>
      <c r="DG351" s="196"/>
      <c r="DH351" s="196"/>
      <c r="DI351" s="196"/>
      <c r="DJ351" s="196"/>
      <c r="DK351" s="196"/>
      <c r="DL351" s="196"/>
      <c r="DM351" s="196"/>
      <c r="DN351" s="196"/>
      <c r="DO351" s="196"/>
      <c r="DP351" s="196"/>
      <c r="DQ351" s="196"/>
      <c r="DR351" s="196"/>
      <c r="DS351" s="196"/>
      <c r="DT351" s="196"/>
      <c r="DU351" s="196"/>
      <c r="DV351" s="196"/>
      <c r="DW351" s="196"/>
      <c r="DX351" s="196"/>
      <c r="DY351" s="196"/>
      <c r="DZ351" s="196"/>
      <c r="EA351" s="196"/>
      <c r="EB351" s="196"/>
      <c r="EC351" s="196"/>
      <c r="ED351" s="196"/>
      <c r="EE351" s="196"/>
      <c r="EF351" s="196"/>
      <c r="EG351" s="196"/>
      <c r="EH351" s="196"/>
      <c r="EI351" s="196"/>
      <c r="EJ351" s="196"/>
      <c r="EK351" s="196"/>
      <c r="EL351" s="196"/>
      <c r="EM351" s="196"/>
      <c r="EN351" s="196"/>
      <c r="EO351" s="196"/>
      <c r="EP351" s="196"/>
      <c r="EQ351" s="196"/>
      <c r="ER351" s="196"/>
      <c r="ES351" s="196"/>
      <c r="ET351" s="196"/>
      <c r="EU351" s="196"/>
      <c r="EV351" s="196"/>
      <c r="EW351" s="196"/>
      <c r="EX351" s="196"/>
      <c r="EY351" s="196"/>
      <c r="EZ351" s="196"/>
      <c r="FA351" s="196"/>
      <c r="FB351" s="196"/>
      <c r="FC351" s="196"/>
      <c r="FD351" s="196"/>
      <c r="FE351" s="196"/>
      <c r="FF351" s="196"/>
      <c r="FG351" s="196"/>
      <c r="FH351" s="196"/>
      <c r="FI351" s="196"/>
      <c r="FJ351" s="196"/>
      <c r="FK351" s="196"/>
      <c r="FL351" s="196"/>
      <c r="FM351" s="196"/>
      <c r="FN351" s="196"/>
      <c r="FO351" s="196"/>
      <c r="FP351" s="196"/>
      <c r="FQ351" s="196"/>
      <c r="FR351" s="196"/>
      <c r="FS351" s="196"/>
      <c r="FT351" s="196"/>
      <c r="FU351" s="196"/>
      <c r="FV351" s="196"/>
      <c r="FW351" s="196"/>
      <c r="FX351" s="196"/>
      <c r="FY351" s="196"/>
      <c r="FZ351" s="196"/>
      <c r="GA351" s="196"/>
      <c r="GB351" s="196"/>
      <c r="GC351" s="196"/>
    </row>
    <row r="352" spans="1:185" s="197" customFormat="1" ht="178.5" customHeight="1" x14ac:dyDescent="0.25">
      <c r="A352" s="429" t="s">
        <v>412</v>
      </c>
      <c r="B352" s="434">
        <v>1064</v>
      </c>
      <c r="C352" s="397">
        <v>44461</v>
      </c>
      <c r="D352" s="400" t="s">
        <v>33</v>
      </c>
      <c r="E352" s="179" t="s">
        <v>517</v>
      </c>
      <c r="F352" s="179" t="s">
        <v>518</v>
      </c>
      <c r="G352" s="175" t="s">
        <v>70</v>
      </c>
      <c r="H352" s="395" t="s">
        <v>1119</v>
      </c>
      <c r="I352" s="179" t="s">
        <v>56</v>
      </c>
      <c r="J352" s="179"/>
      <c r="K352" s="179" t="s">
        <v>416</v>
      </c>
      <c r="L352" s="179" t="s">
        <v>48</v>
      </c>
      <c r="M352" s="179" t="s">
        <v>855</v>
      </c>
      <c r="N352" s="397">
        <v>44910</v>
      </c>
      <c r="O352" s="397">
        <v>45275</v>
      </c>
      <c r="P352" s="452">
        <f t="shared" ca="1" si="15"/>
        <v>137</v>
      </c>
      <c r="Q352" s="322" t="str">
        <f t="shared" ca="1" si="16"/>
        <v>VENCIDA</v>
      </c>
      <c r="R352" s="179" t="s">
        <v>856</v>
      </c>
      <c r="S352" s="179" t="s">
        <v>42</v>
      </c>
      <c r="T352" s="392">
        <v>12</v>
      </c>
      <c r="U352" s="180"/>
      <c r="V352" s="179"/>
      <c r="W352" s="175" t="s">
        <v>75</v>
      </c>
      <c r="X352" s="281"/>
      <c r="Y352" s="391"/>
      <c r="Z352" s="179"/>
      <c r="AA352" s="175" t="s">
        <v>44</v>
      </c>
      <c r="AB352" s="180"/>
      <c r="AC352" s="177" t="s">
        <v>1432</v>
      </c>
      <c r="AD352" s="453">
        <f t="shared" si="17"/>
        <v>347</v>
      </c>
      <c r="AE352" s="196"/>
      <c r="AF352" s="196"/>
      <c r="AG352" s="196"/>
      <c r="AH352" s="196"/>
      <c r="AI352" s="196"/>
      <c r="AJ352" s="196"/>
      <c r="AK352" s="196"/>
      <c r="AL352" s="196"/>
      <c r="AM352" s="196"/>
      <c r="AN352" s="196"/>
      <c r="AO352" s="196"/>
      <c r="AP352" s="196"/>
      <c r="AQ352" s="196"/>
      <c r="AR352" s="196"/>
      <c r="AS352" s="196"/>
      <c r="AT352" s="196"/>
      <c r="AU352" s="196"/>
      <c r="AV352" s="196"/>
      <c r="AW352" s="196"/>
      <c r="AX352" s="196"/>
      <c r="AY352" s="196"/>
      <c r="AZ352" s="196"/>
      <c r="BA352" s="196"/>
      <c r="BB352" s="196"/>
      <c r="BC352" s="196"/>
      <c r="BD352" s="196"/>
      <c r="BE352" s="196"/>
      <c r="BF352" s="196"/>
      <c r="BG352" s="196"/>
      <c r="BH352" s="196"/>
      <c r="BI352" s="196"/>
      <c r="BJ352" s="196"/>
      <c r="BK352" s="196"/>
      <c r="BL352" s="196"/>
      <c r="BM352" s="196"/>
      <c r="BN352" s="196"/>
      <c r="BO352" s="196"/>
      <c r="BP352" s="196"/>
      <c r="BQ352" s="196"/>
      <c r="BR352" s="196"/>
      <c r="BS352" s="196"/>
      <c r="BT352" s="196"/>
      <c r="BU352" s="196"/>
      <c r="BV352" s="196"/>
      <c r="BW352" s="196"/>
      <c r="BX352" s="196"/>
      <c r="BY352" s="196"/>
      <c r="BZ352" s="196"/>
      <c r="CA352" s="196"/>
      <c r="CB352" s="196"/>
      <c r="CC352" s="196"/>
      <c r="CD352" s="196"/>
      <c r="CE352" s="196"/>
      <c r="CF352" s="196"/>
      <c r="CG352" s="196"/>
      <c r="CH352" s="196"/>
      <c r="CI352" s="196"/>
      <c r="CJ352" s="196"/>
      <c r="CK352" s="196"/>
      <c r="CL352" s="196"/>
      <c r="CM352" s="196"/>
      <c r="CN352" s="196"/>
      <c r="CO352" s="196"/>
      <c r="CP352" s="196"/>
      <c r="CQ352" s="196"/>
      <c r="CR352" s="196"/>
      <c r="CS352" s="196"/>
      <c r="CT352" s="196"/>
      <c r="CU352" s="196"/>
      <c r="CV352" s="196"/>
      <c r="CW352" s="196"/>
      <c r="CX352" s="196"/>
      <c r="CY352" s="196"/>
      <c r="CZ352" s="196"/>
      <c r="DA352" s="196"/>
      <c r="DB352" s="196"/>
      <c r="DC352" s="196"/>
      <c r="DD352" s="196"/>
      <c r="DE352" s="196"/>
      <c r="DF352" s="196"/>
      <c r="DG352" s="196"/>
      <c r="DH352" s="196"/>
      <c r="DI352" s="196"/>
      <c r="DJ352" s="196"/>
      <c r="DK352" s="196"/>
      <c r="DL352" s="196"/>
      <c r="DM352" s="196"/>
      <c r="DN352" s="196"/>
      <c r="DO352" s="196"/>
      <c r="DP352" s="196"/>
      <c r="DQ352" s="196"/>
      <c r="DR352" s="196"/>
      <c r="DS352" s="196"/>
      <c r="DT352" s="196"/>
      <c r="DU352" s="196"/>
      <c r="DV352" s="196"/>
      <c r="DW352" s="196"/>
      <c r="DX352" s="196"/>
      <c r="DY352" s="196"/>
      <c r="DZ352" s="196"/>
      <c r="EA352" s="196"/>
      <c r="EB352" s="196"/>
      <c r="EC352" s="196"/>
      <c r="ED352" s="196"/>
      <c r="EE352" s="196"/>
      <c r="EF352" s="196"/>
      <c r="EG352" s="196"/>
      <c r="EH352" s="196"/>
      <c r="EI352" s="196"/>
      <c r="EJ352" s="196"/>
      <c r="EK352" s="196"/>
      <c r="EL352" s="196"/>
      <c r="EM352" s="196"/>
      <c r="EN352" s="196"/>
      <c r="EO352" s="196"/>
      <c r="EP352" s="196"/>
      <c r="EQ352" s="196"/>
      <c r="ER352" s="196"/>
      <c r="ES352" s="196"/>
      <c r="ET352" s="196"/>
      <c r="EU352" s="196"/>
      <c r="EV352" s="196"/>
      <c r="EW352" s="196"/>
      <c r="EX352" s="196"/>
      <c r="EY352" s="196"/>
      <c r="EZ352" s="196"/>
      <c r="FA352" s="196"/>
      <c r="FB352" s="196"/>
      <c r="FC352" s="196"/>
      <c r="FD352" s="196"/>
      <c r="FE352" s="196"/>
      <c r="FF352" s="196"/>
      <c r="FG352" s="196"/>
      <c r="FH352" s="196"/>
      <c r="FI352" s="196"/>
      <c r="FJ352" s="196"/>
      <c r="FK352" s="196"/>
      <c r="FL352" s="196"/>
      <c r="FM352" s="196"/>
      <c r="FN352" s="196"/>
      <c r="FO352" s="196"/>
      <c r="FP352" s="196"/>
      <c r="FQ352" s="196"/>
      <c r="FR352" s="196"/>
      <c r="FS352" s="196"/>
      <c r="FT352" s="196"/>
      <c r="FU352" s="196"/>
      <c r="FV352" s="196"/>
      <c r="FW352" s="196"/>
      <c r="FX352" s="196"/>
      <c r="FY352" s="196"/>
      <c r="FZ352" s="196"/>
      <c r="GA352" s="196"/>
      <c r="GB352" s="196"/>
      <c r="GC352" s="196"/>
    </row>
    <row r="353" spans="1:185" s="197" customFormat="1" ht="178.5" customHeight="1" x14ac:dyDescent="0.25">
      <c r="A353" s="429" t="s">
        <v>412</v>
      </c>
      <c r="B353" s="434"/>
      <c r="C353" s="397">
        <v>44461</v>
      </c>
      <c r="D353" s="400" t="s">
        <v>33</v>
      </c>
      <c r="E353" s="182" t="s">
        <v>517</v>
      </c>
      <c r="F353" s="179" t="s">
        <v>518</v>
      </c>
      <c r="G353" s="175" t="s">
        <v>70</v>
      </c>
      <c r="H353" s="395" t="s">
        <v>1119</v>
      </c>
      <c r="I353" s="179" t="s">
        <v>56</v>
      </c>
      <c r="J353" s="179"/>
      <c r="K353" s="179" t="s">
        <v>416</v>
      </c>
      <c r="L353" s="175" t="s">
        <v>39</v>
      </c>
      <c r="M353" s="179" t="s">
        <v>519</v>
      </c>
      <c r="N353" s="397">
        <v>45176</v>
      </c>
      <c r="O353" s="397">
        <v>45016</v>
      </c>
      <c r="P353" s="452">
        <f t="shared" ca="1" si="15"/>
        <v>396</v>
      </c>
      <c r="Q353" s="322" t="str">
        <f t="shared" ca="1" si="16"/>
        <v>VENCIDA</v>
      </c>
      <c r="R353" s="179" t="s">
        <v>344</v>
      </c>
      <c r="S353" s="179" t="s">
        <v>42</v>
      </c>
      <c r="T353" s="392">
        <v>1</v>
      </c>
      <c r="U353" s="180"/>
      <c r="V353" s="179"/>
      <c r="W353" s="175" t="s">
        <v>51</v>
      </c>
      <c r="X353" s="281"/>
      <c r="Y353" s="391"/>
      <c r="Z353" s="179"/>
      <c r="AA353" s="175" t="s">
        <v>44</v>
      </c>
      <c r="AB353" s="180"/>
      <c r="AC353" s="181" t="s">
        <v>1460</v>
      </c>
      <c r="AD353" s="453">
        <f t="shared" si="17"/>
        <v>348</v>
      </c>
      <c r="AE353" s="196"/>
      <c r="AF353" s="196"/>
      <c r="AG353" s="196"/>
      <c r="AH353" s="196"/>
      <c r="AI353" s="196"/>
      <c r="AJ353" s="196"/>
      <c r="AK353" s="196"/>
      <c r="AL353" s="196"/>
      <c r="AM353" s="196"/>
      <c r="AN353" s="196"/>
      <c r="AO353" s="196"/>
      <c r="AP353" s="196"/>
      <c r="AQ353" s="196"/>
      <c r="AR353" s="196"/>
      <c r="AS353" s="196"/>
      <c r="AT353" s="196"/>
      <c r="AU353" s="196"/>
      <c r="AV353" s="196"/>
      <c r="AW353" s="196"/>
      <c r="AX353" s="196"/>
      <c r="AY353" s="196"/>
      <c r="AZ353" s="196"/>
      <c r="BA353" s="196"/>
      <c r="BB353" s="196"/>
      <c r="BC353" s="196"/>
      <c r="BD353" s="196"/>
      <c r="BE353" s="196"/>
      <c r="BF353" s="196"/>
      <c r="BG353" s="196"/>
      <c r="BH353" s="196"/>
      <c r="BI353" s="196"/>
      <c r="BJ353" s="196"/>
      <c r="BK353" s="196"/>
      <c r="BL353" s="196"/>
      <c r="BM353" s="196"/>
      <c r="BN353" s="196"/>
      <c r="BO353" s="196"/>
      <c r="BP353" s="196"/>
      <c r="BQ353" s="196"/>
      <c r="BR353" s="196"/>
      <c r="BS353" s="196"/>
      <c r="BT353" s="196"/>
      <c r="BU353" s="196"/>
      <c r="BV353" s="196"/>
      <c r="BW353" s="196"/>
      <c r="BX353" s="196"/>
      <c r="BY353" s="196"/>
      <c r="BZ353" s="196"/>
      <c r="CA353" s="196"/>
      <c r="CB353" s="196"/>
      <c r="CC353" s="196"/>
      <c r="CD353" s="196"/>
      <c r="CE353" s="196"/>
      <c r="CF353" s="196"/>
      <c r="CG353" s="196"/>
      <c r="CH353" s="196"/>
      <c r="CI353" s="196"/>
      <c r="CJ353" s="196"/>
      <c r="CK353" s="196"/>
      <c r="CL353" s="196"/>
      <c r="CM353" s="196"/>
      <c r="CN353" s="196"/>
      <c r="CO353" s="196"/>
      <c r="CP353" s="196"/>
      <c r="CQ353" s="196"/>
      <c r="CR353" s="196"/>
      <c r="CS353" s="196"/>
      <c r="CT353" s="196"/>
      <c r="CU353" s="196"/>
      <c r="CV353" s="196"/>
      <c r="CW353" s="196"/>
      <c r="CX353" s="196"/>
      <c r="CY353" s="196"/>
      <c r="CZ353" s="196"/>
      <c r="DA353" s="196"/>
      <c r="DB353" s="196"/>
      <c r="DC353" s="196"/>
      <c r="DD353" s="196"/>
      <c r="DE353" s="196"/>
      <c r="DF353" s="196"/>
      <c r="DG353" s="196"/>
      <c r="DH353" s="196"/>
      <c r="DI353" s="196"/>
      <c r="DJ353" s="196"/>
      <c r="DK353" s="196"/>
      <c r="DL353" s="196"/>
      <c r="DM353" s="196"/>
      <c r="DN353" s="196"/>
      <c r="DO353" s="196"/>
      <c r="DP353" s="196"/>
      <c r="DQ353" s="196"/>
      <c r="DR353" s="196"/>
      <c r="DS353" s="196"/>
      <c r="DT353" s="196"/>
      <c r="DU353" s="196"/>
      <c r="DV353" s="196"/>
      <c r="DW353" s="196"/>
      <c r="DX353" s="196"/>
      <c r="DY353" s="196"/>
      <c r="DZ353" s="196"/>
      <c r="EA353" s="196"/>
      <c r="EB353" s="196"/>
      <c r="EC353" s="196"/>
      <c r="ED353" s="196"/>
      <c r="EE353" s="196"/>
      <c r="EF353" s="196"/>
      <c r="EG353" s="196"/>
      <c r="EH353" s="196"/>
      <c r="EI353" s="196"/>
      <c r="EJ353" s="196"/>
      <c r="EK353" s="196"/>
      <c r="EL353" s="196"/>
      <c r="EM353" s="196"/>
      <c r="EN353" s="196"/>
      <c r="EO353" s="196"/>
      <c r="EP353" s="196"/>
      <c r="EQ353" s="196"/>
      <c r="ER353" s="196"/>
      <c r="ES353" s="196"/>
      <c r="ET353" s="196"/>
      <c r="EU353" s="196"/>
      <c r="EV353" s="196"/>
      <c r="EW353" s="196"/>
      <c r="EX353" s="196"/>
      <c r="EY353" s="196"/>
      <c r="EZ353" s="196"/>
      <c r="FA353" s="196"/>
      <c r="FB353" s="196"/>
      <c r="FC353" s="196"/>
      <c r="FD353" s="196"/>
      <c r="FE353" s="196"/>
      <c r="FF353" s="196"/>
      <c r="FG353" s="196"/>
      <c r="FH353" s="196"/>
      <c r="FI353" s="196"/>
      <c r="FJ353" s="196"/>
      <c r="FK353" s="196"/>
      <c r="FL353" s="196"/>
      <c r="FM353" s="196"/>
      <c r="FN353" s="196"/>
      <c r="FO353" s="196"/>
      <c r="FP353" s="196"/>
      <c r="FQ353" s="196"/>
      <c r="FR353" s="196"/>
      <c r="FS353" s="196"/>
      <c r="FT353" s="196"/>
      <c r="FU353" s="196"/>
      <c r="FV353" s="196"/>
      <c r="FW353" s="196"/>
      <c r="FX353" s="196"/>
      <c r="FY353" s="196"/>
      <c r="FZ353" s="196"/>
      <c r="GA353" s="196"/>
      <c r="GB353" s="196"/>
      <c r="GC353" s="196"/>
    </row>
    <row r="354" spans="1:185" s="197" customFormat="1" ht="178.5" customHeight="1" x14ac:dyDescent="0.25">
      <c r="A354" s="429" t="s">
        <v>412</v>
      </c>
      <c r="B354" s="434"/>
      <c r="C354" s="397">
        <v>44461</v>
      </c>
      <c r="D354" s="400" t="s">
        <v>33</v>
      </c>
      <c r="E354" s="179" t="s">
        <v>517</v>
      </c>
      <c r="F354" s="179" t="s">
        <v>518</v>
      </c>
      <c r="G354" s="175" t="s">
        <v>70</v>
      </c>
      <c r="H354" s="395" t="s">
        <v>1119</v>
      </c>
      <c r="I354" s="179" t="s">
        <v>56</v>
      </c>
      <c r="J354" s="179"/>
      <c r="K354" s="179" t="s">
        <v>416</v>
      </c>
      <c r="L354" s="175" t="s">
        <v>39</v>
      </c>
      <c r="M354" s="179" t="s">
        <v>857</v>
      </c>
      <c r="N354" s="397">
        <v>44910</v>
      </c>
      <c r="O354" s="397">
        <v>45275</v>
      </c>
      <c r="P354" s="452">
        <f t="shared" ca="1" si="15"/>
        <v>137</v>
      </c>
      <c r="Q354" s="322" t="str">
        <f t="shared" ca="1" si="16"/>
        <v>VENCIDA</v>
      </c>
      <c r="R354" s="179" t="s">
        <v>858</v>
      </c>
      <c r="S354" s="179" t="s">
        <v>74</v>
      </c>
      <c r="T354" s="392">
        <v>1</v>
      </c>
      <c r="U354" s="180"/>
      <c r="V354" s="179"/>
      <c r="W354" s="175" t="s">
        <v>51</v>
      </c>
      <c r="X354" s="281"/>
      <c r="Y354" s="391"/>
      <c r="Z354" s="179"/>
      <c r="AA354" s="175" t="s">
        <v>44</v>
      </c>
      <c r="AB354" s="180"/>
      <c r="AC354" s="177" t="s">
        <v>1432</v>
      </c>
      <c r="AD354" s="453">
        <f t="shared" si="17"/>
        <v>349</v>
      </c>
      <c r="AE354" s="196"/>
      <c r="AF354" s="196"/>
      <c r="AG354" s="196"/>
      <c r="AH354" s="196"/>
      <c r="AI354" s="196"/>
      <c r="AJ354" s="196"/>
      <c r="AK354" s="196"/>
      <c r="AL354" s="196"/>
      <c r="AM354" s="196"/>
      <c r="AN354" s="196"/>
      <c r="AO354" s="196"/>
      <c r="AP354" s="196"/>
      <c r="AQ354" s="196"/>
      <c r="AR354" s="196"/>
      <c r="AS354" s="196"/>
      <c r="AT354" s="196"/>
      <c r="AU354" s="196"/>
      <c r="AV354" s="196"/>
      <c r="AW354" s="196"/>
      <c r="AX354" s="196"/>
      <c r="AY354" s="196"/>
      <c r="AZ354" s="196"/>
      <c r="BA354" s="196"/>
      <c r="BB354" s="196"/>
      <c r="BC354" s="196"/>
      <c r="BD354" s="196"/>
      <c r="BE354" s="196"/>
      <c r="BF354" s="196"/>
      <c r="BG354" s="196"/>
      <c r="BH354" s="196"/>
      <c r="BI354" s="196"/>
      <c r="BJ354" s="196"/>
      <c r="BK354" s="196"/>
      <c r="BL354" s="196"/>
      <c r="BM354" s="196"/>
      <c r="BN354" s="196"/>
      <c r="BO354" s="196"/>
      <c r="BP354" s="196"/>
      <c r="BQ354" s="196"/>
      <c r="BR354" s="196"/>
      <c r="BS354" s="196"/>
      <c r="BT354" s="196"/>
      <c r="BU354" s="196"/>
      <c r="BV354" s="196"/>
      <c r="BW354" s="196"/>
      <c r="BX354" s="196"/>
      <c r="BY354" s="196"/>
      <c r="BZ354" s="196"/>
      <c r="CA354" s="196"/>
      <c r="CB354" s="196"/>
      <c r="CC354" s="196"/>
      <c r="CD354" s="196"/>
      <c r="CE354" s="196"/>
      <c r="CF354" s="196"/>
      <c r="CG354" s="196"/>
      <c r="CH354" s="196"/>
      <c r="CI354" s="196"/>
      <c r="CJ354" s="196"/>
      <c r="CK354" s="196"/>
      <c r="CL354" s="196"/>
      <c r="CM354" s="196"/>
      <c r="CN354" s="196"/>
      <c r="CO354" s="196"/>
      <c r="CP354" s="196"/>
      <c r="CQ354" s="196"/>
      <c r="CR354" s="196"/>
      <c r="CS354" s="196"/>
      <c r="CT354" s="196"/>
      <c r="CU354" s="196"/>
      <c r="CV354" s="196"/>
      <c r="CW354" s="196"/>
      <c r="CX354" s="196"/>
      <c r="CY354" s="196"/>
      <c r="CZ354" s="196"/>
      <c r="DA354" s="196"/>
      <c r="DB354" s="196"/>
      <c r="DC354" s="196"/>
      <c r="DD354" s="196"/>
      <c r="DE354" s="196"/>
      <c r="DF354" s="196"/>
      <c r="DG354" s="196"/>
      <c r="DH354" s="196"/>
      <c r="DI354" s="196"/>
      <c r="DJ354" s="196"/>
      <c r="DK354" s="196"/>
      <c r="DL354" s="196"/>
      <c r="DM354" s="196"/>
      <c r="DN354" s="196"/>
      <c r="DO354" s="196"/>
      <c r="DP354" s="196"/>
      <c r="DQ354" s="196"/>
      <c r="DR354" s="196"/>
      <c r="DS354" s="196"/>
      <c r="DT354" s="196"/>
      <c r="DU354" s="196"/>
      <c r="DV354" s="196"/>
      <c r="DW354" s="196"/>
      <c r="DX354" s="196"/>
      <c r="DY354" s="196"/>
      <c r="DZ354" s="196"/>
      <c r="EA354" s="196"/>
      <c r="EB354" s="196"/>
      <c r="EC354" s="196"/>
      <c r="ED354" s="196"/>
      <c r="EE354" s="196"/>
      <c r="EF354" s="196"/>
      <c r="EG354" s="196"/>
      <c r="EH354" s="196"/>
      <c r="EI354" s="196"/>
      <c r="EJ354" s="196"/>
      <c r="EK354" s="196"/>
      <c r="EL354" s="196"/>
      <c r="EM354" s="196"/>
      <c r="EN354" s="196"/>
      <c r="EO354" s="196"/>
      <c r="EP354" s="196"/>
      <c r="EQ354" s="196"/>
      <c r="ER354" s="196"/>
      <c r="ES354" s="196"/>
      <c r="ET354" s="196"/>
      <c r="EU354" s="196"/>
      <c r="EV354" s="196"/>
      <c r="EW354" s="196"/>
      <c r="EX354" s="196"/>
      <c r="EY354" s="196"/>
      <c r="EZ354" s="196"/>
      <c r="FA354" s="196"/>
      <c r="FB354" s="196"/>
      <c r="FC354" s="196"/>
      <c r="FD354" s="196"/>
      <c r="FE354" s="196"/>
      <c r="FF354" s="196"/>
      <c r="FG354" s="196"/>
      <c r="FH354" s="196"/>
      <c r="FI354" s="196"/>
      <c r="FJ354" s="196"/>
      <c r="FK354" s="196"/>
      <c r="FL354" s="196"/>
      <c r="FM354" s="196"/>
      <c r="FN354" s="196"/>
      <c r="FO354" s="196"/>
      <c r="FP354" s="196"/>
      <c r="FQ354" s="196"/>
      <c r="FR354" s="196"/>
      <c r="FS354" s="196"/>
      <c r="FT354" s="196"/>
      <c r="FU354" s="196"/>
      <c r="FV354" s="196"/>
      <c r="FW354" s="196"/>
      <c r="FX354" s="196"/>
      <c r="FY354" s="196"/>
      <c r="FZ354" s="196"/>
      <c r="GA354" s="196"/>
      <c r="GB354" s="196"/>
      <c r="GC354" s="196"/>
    </row>
    <row r="355" spans="1:185" s="197" customFormat="1" ht="178.5" customHeight="1" x14ac:dyDescent="0.25">
      <c r="A355" s="429" t="s">
        <v>412</v>
      </c>
      <c r="B355" s="434">
        <v>1065</v>
      </c>
      <c r="C355" s="397">
        <v>44461</v>
      </c>
      <c r="D355" s="400" t="s">
        <v>33</v>
      </c>
      <c r="E355" s="179" t="s">
        <v>859</v>
      </c>
      <c r="F355" s="179" t="s">
        <v>860</v>
      </c>
      <c r="G355" s="175" t="s">
        <v>70</v>
      </c>
      <c r="H355" s="395" t="s">
        <v>1119</v>
      </c>
      <c r="I355" s="179" t="s">
        <v>56</v>
      </c>
      <c r="J355" s="179"/>
      <c r="K355" s="179" t="s">
        <v>416</v>
      </c>
      <c r="L355" s="175" t="s">
        <v>39</v>
      </c>
      <c r="M355" s="179" t="s">
        <v>861</v>
      </c>
      <c r="N355" s="397">
        <v>44910</v>
      </c>
      <c r="O355" s="397">
        <v>45275</v>
      </c>
      <c r="P355" s="452">
        <f t="shared" ca="1" si="15"/>
        <v>137</v>
      </c>
      <c r="Q355" s="322" t="str">
        <f t="shared" ca="1" si="16"/>
        <v>VENCIDA</v>
      </c>
      <c r="R355" s="179" t="s">
        <v>862</v>
      </c>
      <c r="S355" s="179" t="s">
        <v>42</v>
      </c>
      <c r="T355" s="392">
        <v>12</v>
      </c>
      <c r="U355" s="180"/>
      <c r="V355" s="179"/>
      <c r="W355" s="175" t="s">
        <v>75</v>
      </c>
      <c r="X355" s="281"/>
      <c r="Y355" s="391"/>
      <c r="Z355" s="179"/>
      <c r="AA355" s="175" t="s">
        <v>44</v>
      </c>
      <c r="AB355" s="180"/>
      <c r="AC355" s="177" t="s">
        <v>1432</v>
      </c>
      <c r="AD355" s="453">
        <f t="shared" si="17"/>
        <v>350</v>
      </c>
      <c r="AE355" s="196"/>
      <c r="AF355" s="196"/>
      <c r="AG355" s="196"/>
      <c r="AH355" s="196"/>
      <c r="AI355" s="196"/>
      <c r="AJ355" s="196"/>
      <c r="AK355" s="196"/>
      <c r="AL355" s="196"/>
      <c r="AM355" s="196"/>
      <c r="AN355" s="196"/>
      <c r="AO355" s="196"/>
      <c r="AP355" s="196"/>
      <c r="AQ355" s="196"/>
      <c r="AR355" s="196"/>
      <c r="AS355" s="196"/>
      <c r="AT355" s="196"/>
      <c r="AU355" s="196"/>
      <c r="AV355" s="196"/>
      <c r="AW355" s="196"/>
      <c r="AX355" s="196"/>
      <c r="AY355" s="196"/>
      <c r="AZ355" s="196"/>
      <c r="BA355" s="196"/>
      <c r="BB355" s="196"/>
      <c r="BC355" s="196"/>
      <c r="BD355" s="196"/>
      <c r="BE355" s="196"/>
      <c r="BF355" s="196"/>
      <c r="BG355" s="196"/>
      <c r="BH355" s="196"/>
      <c r="BI355" s="196"/>
      <c r="BJ355" s="196"/>
      <c r="BK355" s="196"/>
      <c r="BL355" s="196"/>
      <c r="BM355" s="196"/>
      <c r="BN355" s="196"/>
      <c r="BO355" s="196"/>
      <c r="BP355" s="196"/>
      <c r="BQ355" s="196"/>
      <c r="BR355" s="196"/>
      <c r="BS355" s="196"/>
      <c r="BT355" s="196"/>
      <c r="BU355" s="196"/>
      <c r="BV355" s="196"/>
      <c r="BW355" s="196"/>
      <c r="BX355" s="196"/>
      <c r="BY355" s="196"/>
      <c r="BZ355" s="196"/>
      <c r="CA355" s="196"/>
      <c r="CB355" s="196"/>
      <c r="CC355" s="196"/>
      <c r="CD355" s="196"/>
      <c r="CE355" s="196"/>
      <c r="CF355" s="196"/>
      <c r="CG355" s="196"/>
      <c r="CH355" s="196"/>
      <c r="CI355" s="196"/>
      <c r="CJ355" s="196"/>
      <c r="CK355" s="196"/>
      <c r="CL355" s="196"/>
      <c r="CM355" s="196"/>
      <c r="CN355" s="196"/>
      <c r="CO355" s="196"/>
      <c r="CP355" s="196"/>
      <c r="CQ355" s="196"/>
      <c r="CR355" s="196"/>
      <c r="CS355" s="196"/>
      <c r="CT355" s="196"/>
      <c r="CU355" s="196"/>
      <c r="CV355" s="196"/>
      <c r="CW355" s="196"/>
      <c r="CX355" s="196"/>
      <c r="CY355" s="196"/>
      <c r="CZ355" s="196"/>
      <c r="DA355" s="196"/>
      <c r="DB355" s="196"/>
      <c r="DC355" s="196"/>
      <c r="DD355" s="196"/>
      <c r="DE355" s="196"/>
      <c r="DF355" s="196"/>
      <c r="DG355" s="196"/>
      <c r="DH355" s="196"/>
      <c r="DI355" s="196"/>
      <c r="DJ355" s="196"/>
      <c r="DK355" s="196"/>
      <c r="DL355" s="196"/>
      <c r="DM355" s="196"/>
      <c r="DN355" s="196"/>
      <c r="DO355" s="196"/>
      <c r="DP355" s="196"/>
      <c r="DQ355" s="196"/>
      <c r="DR355" s="196"/>
      <c r="DS355" s="196"/>
      <c r="DT355" s="196"/>
      <c r="DU355" s="196"/>
      <c r="DV355" s="196"/>
      <c r="DW355" s="196"/>
      <c r="DX355" s="196"/>
      <c r="DY355" s="196"/>
      <c r="DZ355" s="196"/>
      <c r="EA355" s="196"/>
      <c r="EB355" s="196"/>
      <c r="EC355" s="196"/>
      <c r="ED355" s="196"/>
      <c r="EE355" s="196"/>
      <c r="EF355" s="196"/>
      <c r="EG355" s="196"/>
      <c r="EH355" s="196"/>
      <c r="EI355" s="196"/>
      <c r="EJ355" s="196"/>
      <c r="EK355" s="196"/>
      <c r="EL355" s="196"/>
      <c r="EM355" s="196"/>
      <c r="EN355" s="196"/>
      <c r="EO355" s="196"/>
      <c r="EP355" s="196"/>
      <c r="EQ355" s="196"/>
      <c r="ER355" s="196"/>
      <c r="ES355" s="196"/>
      <c r="ET355" s="196"/>
      <c r="EU355" s="196"/>
      <c r="EV355" s="196"/>
      <c r="EW355" s="196"/>
      <c r="EX355" s="196"/>
      <c r="EY355" s="196"/>
      <c r="EZ355" s="196"/>
      <c r="FA355" s="196"/>
      <c r="FB355" s="196"/>
      <c r="FC355" s="196"/>
      <c r="FD355" s="196"/>
      <c r="FE355" s="196"/>
      <c r="FF355" s="196"/>
      <c r="FG355" s="196"/>
      <c r="FH355" s="196"/>
      <c r="FI355" s="196"/>
      <c r="FJ355" s="196"/>
      <c r="FK355" s="196"/>
      <c r="FL355" s="196"/>
      <c r="FM355" s="196"/>
      <c r="FN355" s="196"/>
      <c r="FO355" s="196"/>
      <c r="FP355" s="196"/>
      <c r="FQ355" s="196"/>
      <c r="FR355" s="196"/>
      <c r="FS355" s="196"/>
      <c r="FT355" s="196"/>
      <c r="FU355" s="196"/>
      <c r="FV355" s="196"/>
      <c r="FW355" s="196"/>
      <c r="FX355" s="196"/>
      <c r="FY355" s="196"/>
      <c r="FZ355" s="196"/>
      <c r="GA355" s="196"/>
      <c r="GB355" s="196"/>
      <c r="GC355" s="196"/>
    </row>
    <row r="356" spans="1:185" s="197" customFormat="1" ht="178.5" customHeight="1" x14ac:dyDescent="0.25">
      <c r="A356" s="429" t="s">
        <v>412</v>
      </c>
      <c r="B356" s="434">
        <v>1066</v>
      </c>
      <c r="C356" s="397">
        <v>44461</v>
      </c>
      <c r="D356" s="400" t="s">
        <v>106</v>
      </c>
      <c r="E356" s="179" t="s">
        <v>863</v>
      </c>
      <c r="F356" s="179" t="s">
        <v>430</v>
      </c>
      <c r="G356" s="175" t="s">
        <v>70</v>
      </c>
      <c r="H356" s="395" t="s">
        <v>1119</v>
      </c>
      <c r="I356" s="179" t="s">
        <v>56</v>
      </c>
      <c r="J356" s="179"/>
      <c r="K356" s="179" t="s">
        <v>416</v>
      </c>
      <c r="L356" s="175" t="s">
        <v>109</v>
      </c>
      <c r="M356" s="179" t="s">
        <v>864</v>
      </c>
      <c r="N356" s="397">
        <v>44910</v>
      </c>
      <c r="O356" s="397">
        <v>45275</v>
      </c>
      <c r="P356" s="452">
        <f t="shared" ca="1" si="15"/>
        <v>137</v>
      </c>
      <c r="Q356" s="322" t="str">
        <f t="shared" ca="1" si="16"/>
        <v>VENCIDA</v>
      </c>
      <c r="R356" s="179" t="s">
        <v>865</v>
      </c>
      <c r="S356" s="179" t="s">
        <v>42</v>
      </c>
      <c r="T356" s="392">
        <v>4</v>
      </c>
      <c r="U356" s="180"/>
      <c r="V356" s="179"/>
      <c r="W356" s="175" t="s">
        <v>75</v>
      </c>
      <c r="X356" s="281"/>
      <c r="Y356" s="391"/>
      <c r="Z356" s="179"/>
      <c r="AA356" s="175" t="s">
        <v>44</v>
      </c>
      <c r="AB356" s="180"/>
      <c r="AC356" s="177" t="s">
        <v>1432</v>
      </c>
      <c r="AD356" s="453">
        <f t="shared" si="17"/>
        <v>351</v>
      </c>
      <c r="AE356" s="196"/>
      <c r="AF356" s="196"/>
      <c r="AG356" s="196"/>
      <c r="AH356" s="196"/>
      <c r="AI356" s="196"/>
      <c r="AJ356" s="196"/>
      <c r="AK356" s="196"/>
      <c r="AL356" s="196"/>
      <c r="AM356" s="196"/>
      <c r="AN356" s="196"/>
      <c r="AO356" s="196"/>
      <c r="AP356" s="196"/>
      <c r="AQ356" s="196"/>
      <c r="AR356" s="196"/>
      <c r="AS356" s="196"/>
      <c r="AT356" s="196"/>
      <c r="AU356" s="196"/>
      <c r="AV356" s="196"/>
      <c r="AW356" s="196"/>
      <c r="AX356" s="196"/>
      <c r="AY356" s="196"/>
      <c r="AZ356" s="196"/>
      <c r="BA356" s="196"/>
      <c r="BB356" s="196"/>
      <c r="BC356" s="196"/>
      <c r="BD356" s="196"/>
      <c r="BE356" s="196"/>
      <c r="BF356" s="196"/>
      <c r="BG356" s="196"/>
      <c r="BH356" s="196"/>
      <c r="BI356" s="196"/>
      <c r="BJ356" s="196"/>
      <c r="BK356" s="196"/>
      <c r="BL356" s="196"/>
      <c r="BM356" s="196"/>
      <c r="BN356" s="196"/>
      <c r="BO356" s="196"/>
      <c r="BP356" s="196"/>
      <c r="BQ356" s="196"/>
      <c r="BR356" s="196"/>
      <c r="BS356" s="196"/>
      <c r="BT356" s="196"/>
      <c r="BU356" s="196"/>
      <c r="BV356" s="196"/>
      <c r="BW356" s="196"/>
      <c r="BX356" s="196"/>
      <c r="BY356" s="196"/>
      <c r="BZ356" s="196"/>
      <c r="CA356" s="196"/>
      <c r="CB356" s="196"/>
      <c r="CC356" s="196"/>
      <c r="CD356" s="196"/>
      <c r="CE356" s="196"/>
      <c r="CF356" s="196"/>
      <c r="CG356" s="196"/>
      <c r="CH356" s="196"/>
      <c r="CI356" s="196"/>
      <c r="CJ356" s="196"/>
      <c r="CK356" s="196"/>
      <c r="CL356" s="196"/>
      <c r="CM356" s="196"/>
      <c r="CN356" s="196"/>
      <c r="CO356" s="196"/>
      <c r="CP356" s="196"/>
      <c r="CQ356" s="196"/>
      <c r="CR356" s="196"/>
      <c r="CS356" s="196"/>
      <c r="CT356" s="196"/>
      <c r="CU356" s="196"/>
      <c r="CV356" s="196"/>
      <c r="CW356" s="196"/>
      <c r="CX356" s="196"/>
      <c r="CY356" s="196"/>
      <c r="CZ356" s="196"/>
      <c r="DA356" s="196"/>
      <c r="DB356" s="196"/>
      <c r="DC356" s="196"/>
      <c r="DD356" s="196"/>
      <c r="DE356" s="196"/>
      <c r="DF356" s="196"/>
      <c r="DG356" s="196"/>
      <c r="DH356" s="196"/>
      <c r="DI356" s="196"/>
      <c r="DJ356" s="196"/>
      <c r="DK356" s="196"/>
      <c r="DL356" s="196"/>
      <c r="DM356" s="196"/>
      <c r="DN356" s="196"/>
      <c r="DO356" s="196"/>
      <c r="DP356" s="196"/>
      <c r="DQ356" s="196"/>
      <c r="DR356" s="196"/>
      <c r="DS356" s="196"/>
      <c r="DT356" s="196"/>
      <c r="DU356" s="196"/>
      <c r="DV356" s="196"/>
      <c r="DW356" s="196"/>
      <c r="DX356" s="196"/>
      <c r="DY356" s="196"/>
      <c r="DZ356" s="196"/>
      <c r="EA356" s="196"/>
      <c r="EB356" s="196"/>
      <c r="EC356" s="196"/>
      <c r="ED356" s="196"/>
      <c r="EE356" s="196"/>
      <c r="EF356" s="196"/>
      <c r="EG356" s="196"/>
      <c r="EH356" s="196"/>
      <c r="EI356" s="196"/>
      <c r="EJ356" s="196"/>
      <c r="EK356" s="196"/>
      <c r="EL356" s="196"/>
      <c r="EM356" s="196"/>
      <c r="EN356" s="196"/>
      <c r="EO356" s="196"/>
      <c r="EP356" s="196"/>
      <c r="EQ356" s="196"/>
      <c r="ER356" s="196"/>
      <c r="ES356" s="196"/>
      <c r="ET356" s="196"/>
      <c r="EU356" s="196"/>
      <c r="EV356" s="196"/>
      <c r="EW356" s="196"/>
      <c r="EX356" s="196"/>
      <c r="EY356" s="196"/>
      <c r="EZ356" s="196"/>
      <c r="FA356" s="196"/>
      <c r="FB356" s="196"/>
      <c r="FC356" s="196"/>
      <c r="FD356" s="196"/>
      <c r="FE356" s="196"/>
      <c r="FF356" s="196"/>
      <c r="FG356" s="196"/>
      <c r="FH356" s="196"/>
      <c r="FI356" s="196"/>
      <c r="FJ356" s="196"/>
      <c r="FK356" s="196"/>
      <c r="FL356" s="196"/>
      <c r="FM356" s="196"/>
      <c r="FN356" s="196"/>
      <c r="FO356" s="196"/>
      <c r="FP356" s="196"/>
      <c r="FQ356" s="196"/>
      <c r="FR356" s="196"/>
      <c r="FS356" s="196"/>
      <c r="FT356" s="196"/>
      <c r="FU356" s="196"/>
      <c r="FV356" s="196"/>
      <c r="FW356" s="196"/>
      <c r="FX356" s="196"/>
      <c r="FY356" s="196"/>
      <c r="FZ356" s="196"/>
      <c r="GA356" s="196"/>
      <c r="GB356" s="196"/>
      <c r="GC356" s="196"/>
    </row>
    <row r="357" spans="1:185" s="197" customFormat="1" ht="178.5" customHeight="1" x14ac:dyDescent="0.25">
      <c r="A357" s="429" t="s">
        <v>412</v>
      </c>
      <c r="B357" s="434">
        <v>1067</v>
      </c>
      <c r="C357" s="397">
        <v>44865</v>
      </c>
      <c r="D357" s="400" t="s">
        <v>106</v>
      </c>
      <c r="E357" s="179" t="s">
        <v>866</v>
      </c>
      <c r="F357" s="179" t="s">
        <v>430</v>
      </c>
      <c r="G357" s="175" t="s">
        <v>70</v>
      </c>
      <c r="H357" s="395" t="s">
        <v>1099</v>
      </c>
      <c r="I357" s="179" t="s">
        <v>173</v>
      </c>
      <c r="J357" s="179"/>
      <c r="K357" s="179" t="s">
        <v>416</v>
      </c>
      <c r="L357" s="175" t="s">
        <v>109</v>
      </c>
      <c r="M357" s="179" t="s">
        <v>867</v>
      </c>
      <c r="N357" s="397">
        <v>44890</v>
      </c>
      <c r="O357" s="397">
        <v>45260</v>
      </c>
      <c r="P357" s="452">
        <f t="shared" ca="1" si="15"/>
        <v>152</v>
      </c>
      <c r="Q357" s="322" t="str">
        <f t="shared" ca="1" si="16"/>
        <v>VENCIDA</v>
      </c>
      <c r="R357" s="179" t="s">
        <v>590</v>
      </c>
      <c r="S357" s="179" t="s">
        <v>42</v>
      </c>
      <c r="T357" s="392">
        <v>2</v>
      </c>
      <c r="U357" s="180"/>
      <c r="V357" s="179"/>
      <c r="W357" s="175" t="s">
        <v>174</v>
      </c>
      <c r="X357" s="281"/>
      <c r="Y357" s="391"/>
      <c r="Z357" s="179"/>
      <c r="AA357" s="175" t="s">
        <v>44</v>
      </c>
      <c r="AB357" s="180"/>
      <c r="AC357" s="177" t="s">
        <v>1022</v>
      </c>
      <c r="AD357" s="453">
        <f t="shared" si="17"/>
        <v>352</v>
      </c>
      <c r="AE357" s="196"/>
      <c r="AF357" s="196"/>
      <c r="AG357" s="196"/>
      <c r="AH357" s="196"/>
      <c r="AI357" s="196"/>
      <c r="AJ357" s="196"/>
      <c r="AK357" s="196"/>
      <c r="AL357" s="196"/>
      <c r="AM357" s="196"/>
      <c r="AN357" s="196"/>
      <c r="AO357" s="196"/>
      <c r="AP357" s="196"/>
      <c r="AQ357" s="196"/>
      <c r="AR357" s="196"/>
      <c r="AS357" s="196"/>
      <c r="AT357" s="196"/>
      <c r="AU357" s="196"/>
      <c r="AV357" s="196"/>
      <c r="AW357" s="196"/>
      <c r="AX357" s="196"/>
      <c r="AY357" s="196"/>
      <c r="AZ357" s="196"/>
      <c r="BA357" s="196"/>
      <c r="BB357" s="196"/>
      <c r="BC357" s="196"/>
      <c r="BD357" s="196"/>
      <c r="BE357" s="196"/>
      <c r="BF357" s="196"/>
      <c r="BG357" s="196"/>
      <c r="BH357" s="196"/>
      <c r="BI357" s="196"/>
      <c r="BJ357" s="196"/>
      <c r="BK357" s="196"/>
      <c r="BL357" s="196"/>
      <c r="BM357" s="196"/>
      <c r="BN357" s="196"/>
      <c r="BO357" s="196"/>
      <c r="BP357" s="196"/>
      <c r="BQ357" s="196"/>
      <c r="BR357" s="196"/>
      <c r="BS357" s="196"/>
      <c r="BT357" s="196"/>
      <c r="BU357" s="196"/>
      <c r="BV357" s="196"/>
      <c r="BW357" s="196"/>
      <c r="BX357" s="196"/>
      <c r="BY357" s="196"/>
      <c r="BZ357" s="196"/>
      <c r="CA357" s="196"/>
      <c r="CB357" s="196"/>
      <c r="CC357" s="196"/>
      <c r="CD357" s="196"/>
      <c r="CE357" s="196"/>
      <c r="CF357" s="196"/>
      <c r="CG357" s="196"/>
      <c r="CH357" s="196"/>
      <c r="CI357" s="196"/>
      <c r="CJ357" s="196"/>
      <c r="CK357" s="196"/>
      <c r="CL357" s="196"/>
      <c r="CM357" s="196"/>
      <c r="CN357" s="196"/>
      <c r="CO357" s="196"/>
      <c r="CP357" s="196"/>
      <c r="CQ357" s="196"/>
      <c r="CR357" s="196"/>
      <c r="CS357" s="196"/>
      <c r="CT357" s="196"/>
      <c r="CU357" s="196"/>
      <c r="CV357" s="196"/>
      <c r="CW357" s="196"/>
      <c r="CX357" s="196"/>
      <c r="CY357" s="196"/>
      <c r="CZ357" s="196"/>
      <c r="DA357" s="196"/>
      <c r="DB357" s="196"/>
      <c r="DC357" s="196"/>
      <c r="DD357" s="196"/>
      <c r="DE357" s="196"/>
      <c r="DF357" s="196"/>
      <c r="DG357" s="196"/>
      <c r="DH357" s="196"/>
      <c r="DI357" s="196"/>
      <c r="DJ357" s="196"/>
      <c r="DK357" s="196"/>
      <c r="DL357" s="196"/>
      <c r="DM357" s="196"/>
      <c r="DN357" s="196"/>
      <c r="DO357" s="196"/>
      <c r="DP357" s="196"/>
      <c r="DQ357" s="196"/>
      <c r="DR357" s="196"/>
      <c r="DS357" s="196"/>
      <c r="DT357" s="196"/>
      <c r="DU357" s="196"/>
      <c r="DV357" s="196"/>
      <c r="DW357" s="196"/>
      <c r="DX357" s="196"/>
      <c r="DY357" s="196"/>
      <c r="DZ357" s="196"/>
      <c r="EA357" s="196"/>
      <c r="EB357" s="196"/>
      <c r="EC357" s="196"/>
      <c r="ED357" s="196"/>
      <c r="EE357" s="196"/>
      <c r="EF357" s="196"/>
      <c r="EG357" s="196"/>
      <c r="EH357" s="196"/>
      <c r="EI357" s="196"/>
      <c r="EJ357" s="196"/>
      <c r="EK357" s="196"/>
      <c r="EL357" s="196"/>
      <c r="EM357" s="196"/>
      <c r="EN357" s="196"/>
      <c r="EO357" s="196"/>
      <c r="EP357" s="196"/>
      <c r="EQ357" s="196"/>
      <c r="ER357" s="196"/>
      <c r="ES357" s="196"/>
      <c r="ET357" s="196"/>
      <c r="EU357" s="196"/>
      <c r="EV357" s="196"/>
      <c r="EW357" s="196"/>
      <c r="EX357" s="196"/>
      <c r="EY357" s="196"/>
      <c r="EZ357" s="196"/>
      <c r="FA357" s="196"/>
      <c r="FB357" s="196"/>
      <c r="FC357" s="196"/>
      <c r="FD357" s="196"/>
      <c r="FE357" s="196"/>
      <c r="FF357" s="196"/>
      <c r="FG357" s="196"/>
      <c r="FH357" s="196"/>
      <c r="FI357" s="196"/>
      <c r="FJ357" s="196"/>
      <c r="FK357" s="196"/>
      <c r="FL357" s="196"/>
      <c r="FM357" s="196"/>
      <c r="FN357" s="196"/>
      <c r="FO357" s="196"/>
      <c r="FP357" s="196"/>
      <c r="FQ357" s="196"/>
      <c r="FR357" s="196"/>
      <c r="FS357" s="196"/>
      <c r="FT357" s="196"/>
      <c r="FU357" s="196"/>
      <c r="FV357" s="196"/>
      <c r="FW357" s="196"/>
      <c r="FX357" s="196"/>
      <c r="FY357" s="196"/>
      <c r="FZ357" s="196"/>
      <c r="GA357" s="196"/>
      <c r="GB357" s="196"/>
      <c r="GC357" s="196"/>
    </row>
    <row r="358" spans="1:185" s="197" customFormat="1" ht="178.5" customHeight="1" x14ac:dyDescent="0.25">
      <c r="A358" s="429" t="s">
        <v>412</v>
      </c>
      <c r="B358" s="434">
        <v>1068</v>
      </c>
      <c r="C358" s="397">
        <v>44865</v>
      </c>
      <c r="D358" s="400" t="s">
        <v>33</v>
      </c>
      <c r="E358" s="179" t="s">
        <v>868</v>
      </c>
      <c r="F358" s="179">
        <v>0</v>
      </c>
      <c r="G358" s="175" t="s">
        <v>70</v>
      </c>
      <c r="H358" s="395" t="s">
        <v>1099</v>
      </c>
      <c r="I358" s="179" t="s">
        <v>173</v>
      </c>
      <c r="J358" s="179"/>
      <c r="K358" s="179" t="s">
        <v>416</v>
      </c>
      <c r="L358" s="175" t="s">
        <v>39</v>
      </c>
      <c r="M358" s="179" t="s">
        <v>869</v>
      </c>
      <c r="N358" s="397">
        <v>44890</v>
      </c>
      <c r="O358" s="397">
        <v>45260</v>
      </c>
      <c r="P358" s="452">
        <f t="shared" ca="1" si="15"/>
        <v>152</v>
      </c>
      <c r="Q358" s="322" t="str">
        <f t="shared" ca="1" si="16"/>
        <v>VENCIDA</v>
      </c>
      <c r="R358" s="179" t="s">
        <v>870</v>
      </c>
      <c r="S358" s="179" t="s">
        <v>74</v>
      </c>
      <c r="T358" s="392">
        <v>1</v>
      </c>
      <c r="U358" s="180"/>
      <c r="V358" s="179"/>
      <c r="W358" s="175" t="s">
        <v>174</v>
      </c>
      <c r="X358" s="281"/>
      <c r="Y358" s="391"/>
      <c r="Z358" s="179"/>
      <c r="AA358" s="175" t="s">
        <v>44</v>
      </c>
      <c r="AB358" s="180"/>
      <c r="AC358" s="177" t="s">
        <v>1022</v>
      </c>
      <c r="AD358" s="453">
        <f t="shared" si="17"/>
        <v>353</v>
      </c>
      <c r="AE358" s="196"/>
      <c r="AF358" s="196"/>
      <c r="AG358" s="196"/>
      <c r="AH358" s="196"/>
      <c r="AI358" s="196"/>
      <c r="AJ358" s="196"/>
      <c r="AK358" s="196"/>
      <c r="AL358" s="196"/>
      <c r="AM358" s="196"/>
      <c r="AN358" s="196"/>
      <c r="AO358" s="196"/>
      <c r="AP358" s="196"/>
      <c r="AQ358" s="196"/>
      <c r="AR358" s="196"/>
      <c r="AS358" s="196"/>
      <c r="AT358" s="196"/>
      <c r="AU358" s="196"/>
      <c r="AV358" s="196"/>
      <c r="AW358" s="196"/>
      <c r="AX358" s="196"/>
      <c r="AY358" s="196"/>
      <c r="AZ358" s="196"/>
      <c r="BA358" s="196"/>
      <c r="BB358" s="196"/>
      <c r="BC358" s="196"/>
      <c r="BD358" s="196"/>
      <c r="BE358" s="196"/>
      <c r="BF358" s="196"/>
      <c r="BG358" s="196"/>
      <c r="BH358" s="196"/>
      <c r="BI358" s="196"/>
      <c r="BJ358" s="196"/>
      <c r="BK358" s="196"/>
      <c r="BL358" s="196"/>
      <c r="BM358" s="196"/>
      <c r="BN358" s="196"/>
      <c r="BO358" s="196"/>
      <c r="BP358" s="196"/>
      <c r="BQ358" s="196"/>
      <c r="BR358" s="196"/>
      <c r="BS358" s="196"/>
      <c r="BT358" s="196"/>
      <c r="BU358" s="196"/>
      <c r="BV358" s="196"/>
      <c r="BW358" s="196"/>
      <c r="BX358" s="196"/>
      <c r="BY358" s="196"/>
      <c r="BZ358" s="196"/>
      <c r="CA358" s="196"/>
      <c r="CB358" s="196"/>
      <c r="CC358" s="196"/>
      <c r="CD358" s="196"/>
      <c r="CE358" s="196"/>
      <c r="CF358" s="196"/>
      <c r="CG358" s="196"/>
      <c r="CH358" s="196"/>
      <c r="CI358" s="196"/>
      <c r="CJ358" s="196"/>
      <c r="CK358" s="196"/>
      <c r="CL358" s="196"/>
      <c r="CM358" s="196"/>
      <c r="CN358" s="196"/>
      <c r="CO358" s="196"/>
      <c r="CP358" s="196"/>
      <c r="CQ358" s="196"/>
      <c r="CR358" s="196"/>
      <c r="CS358" s="196"/>
      <c r="CT358" s="196"/>
      <c r="CU358" s="196"/>
      <c r="CV358" s="196"/>
      <c r="CW358" s="196"/>
      <c r="CX358" s="196"/>
      <c r="CY358" s="196"/>
      <c r="CZ358" s="196"/>
      <c r="DA358" s="196"/>
      <c r="DB358" s="196"/>
      <c r="DC358" s="196"/>
      <c r="DD358" s="196"/>
      <c r="DE358" s="196"/>
      <c r="DF358" s="196"/>
      <c r="DG358" s="196"/>
      <c r="DH358" s="196"/>
      <c r="DI358" s="196"/>
      <c r="DJ358" s="196"/>
      <c r="DK358" s="196"/>
      <c r="DL358" s="196"/>
      <c r="DM358" s="196"/>
      <c r="DN358" s="196"/>
      <c r="DO358" s="196"/>
      <c r="DP358" s="196"/>
      <c r="DQ358" s="196"/>
      <c r="DR358" s="196"/>
      <c r="DS358" s="196"/>
      <c r="DT358" s="196"/>
      <c r="DU358" s="196"/>
      <c r="DV358" s="196"/>
      <c r="DW358" s="196"/>
      <c r="DX358" s="196"/>
      <c r="DY358" s="196"/>
      <c r="DZ358" s="196"/>
      <c r="EA358" s="196"/>
      <c r="EB358" s="196"/>
      <c r="EC358" s="196"/>
      <c r="ED358" s="196"/>
      <c r="EE358" s="196"/>
      <c r="EF358" s="196"/>
      <c r="EG358" s="196"/>
      <c r="EH358" s="196"/>
      <c r="EI358" s="196"/>
      <c r="EJ358" s="196"/>
      <c r="EK358" s="196"/>
      <c r="EL358" s="196"/>
      <c r="EM358" s="196"/>
      <c r="EN358" s="196"/>
      <c r="EO358" s="196"/>
      <c r="EP358" s="196"/>
      <c r="EQ358" s="196"/>
      <c r="ER358" s="196"/>
      <c r="ES358" s="196"/>
      <c r="ET358" s="196"/>
      <c r="EU358" s="196"/>
      <c r="EV358" s="196"/>
      <c r="EW358" s="196"/>
      <c r="EX358" s="196"/>
      <c r="EY358" s="196"/>
      <c r="EZ358" s="196"/>
      <c r="FA358" s="196"/>
      <c r="FB358" s="196"/>
      <c r="FC358" s="196"/>
      <c r="FD358" s="196"/>
      <c r="FE358" s="196"/>
      <c r="FF358" s="196"/>
      <c r="FG358" s="196"/>
      <c r="FH358" s="196"/>
      <c r="FI358" s="196"/>
      <c r="FJ358" s="196"/>
      <c r="FK358" s="196"/>
      <c r="FL358" s="196"/>
      <c r="FM358" s="196"/>
      <c r="FN358" s="196"/>
      <c r="FO358" s="196"/>
      <c r="FP358" s="196"/>
      <c r="FQ358" s="196"/>
      <c r="FR358" s="196"/>
      <c r="FS358" s="196"/>
      <c r="FT358" s="196"/>
      <c r="FU358" s="196"/>
      <c r="FV358" s="196"/>
      <c r="FW358" s="196"/>
      <c r="FX358" s="196"/>
      <c r="FY358" s="196"/>
      <c r="FZ358" s="196"/>
      <c r="GA358" s="196"/>
      <c r="GB358" s="196"/>
      <c r="GC358" s="196"/>
    </row>
    <row r="359" spans="1:185" s="197" customFormat="1" ht="178.5" customHeight="1" x14ac:dyDescent="0.25">
      <c r="A359" s="429" t="s">
        <v>412</v>
      </c>
      <c r="B359" s="434"/>
      <c r="C359" s="397">
        <v>44865</v>
      </c>
      <c r="D359" s="400" t="s">
        <v>33</v>
      </c>
      <c r="E359" s="179" t="s">
        <v>868</v>
      </c>
      <c r="F359" s="179">
        <v>0</v>
      </c>
      <c r="G359" s="175" t="s">
        <v>70</v>
      </c>
      <c r="H359" s="395" t="s">
        <v>1099</v>
      </c>
      <c r="I359" s="179" t="s">
        <v>173</v>
      </c>
      <c r="J359" s="179"/>
      <c r="K359" s="179" t="s">
        <v>416</v>
      </c>
      <c r="L359" s="175" t="s">
        <v>39</v>
      </c>
      <c r="M359" s="179" t="s">
        <v>871</v>
      </c>
      <c r="N359" s="397">
        <v>44890</v>
      </c>
      <c r="O359" s="397">
        <v>45260</v>
      </c>
      <c r="P359" s="452">
        <f t="shared" ca="1" si="15"/>
        <v>152</v>
      </c>
      <c r="Q359" s="322" t="str">
        <f t="shared" ca="1" si="16"/>
        <v>VENCIDA</v>
      </c>
      <c r="R359" s="179" t="s">
        <v>872</v>
      </c>
      <c r="S359" s="179" t="s">
        <v>42</v>
      </c>
      <c r="T359" s="392">
        <v>5</v>
      </c>
      <c r="U359" s="180"/>
      <c r="V359" s="179"/>
      <c r="W359" s="175" t="s">
        <v>174</v>
      </c>
      <c r="X359" s="281"/>
      <c r="Y359" s="391"/>
      <c r="Z359" s="179"/>
      <c r="AA359" s="175" t="s">
        <v>44</v>
      </c>
      <c r="AB359" s="180"/>
      <c r="AC359" s="177" t="s">
        <v>1022</v>
      </c>
      <c r="AD359" s="453">
        <f t="shared" si="17"/>
        <v>354</v>
      </c>
      <c r="AE359" s="196"/>
      <c r="AF359" s="196"/>
      <c r="AG359" s="196"/>
      <c r="AH359" s="196"/>
      <c r="AI359" s="196"/>
      <c r="AJ359" s="196"/>
      <c r="AK359" s="196"/>
      <c r="AL359" s="196"/>
      <c r="AM359" s="196"/>
      <c r="AN359" s="196"/>
      <c r="AO359" s="196"/>
      <c r="AP359" s="196"/>
      <c r="AQ359" s="196"/>
      <c r="AR359" s="196"/>
      <c r="AS359" s="196"/>
      <c r="AT359" s="196"/>
      <c r="AU359" s="196"/>
      <c r="AV359" s="196"/>
      <c r="AW359" s="196"/>
      <c r="AX359" s="196"/>
      <c r="AY359" s="196"/>
      <c r="AZ359" s="196"/>
      <c r="BA359" s="196"/>
      <c r="BB359" s="196"/>
      <c r="BC359" s="196"/>
      <c r="BD359" s="196"/>
      <c r="BE359" s="196"/>
      <c r="BF359" s="196"/>
      <c r="BG359" s="196"/>
      <c r="BH359" s="196"/>
      <c r="BI359" s="196"/>
      <c r="BJ359" s="196"/>
      <c r="BK359" s="196"/>
      <c r="BL359" s="196"/>
      <c r="BM359" s="196"/>
      <c r="BN359" s="196"/>
      <c r="BO359" s="196"/>
      <c r="BP359" s="196"/>
      <c r="BQ359" s="196"/>
      <c r="BR359" s="196"/>
      <c r="BS359" s="196"/>
      <c r="BT359" s="196"/>
      <c r="BU359" s="196"/>
      <c r="BV359" s="196"/>
      <c r="BW359" s="196"/>
      <c r="BX359" s="196"/>
      <c r="BY359" s="196"/>
      <c r="BZ359" s="196"/>
      <c r="CA359" s="196"/>
      <c r="CB359" s="196"/>
      <c r="CC359" s="196"/>
      <c r="CD359" s="196"/>
      <c r="CE359" s="196"/>
      <c r="CF359" s="196"/>
      <c r="CG359" s="196"/>
      <c r="CH359" s="196"/>
      <c r="CI359" s="196"/>
      <c r="CJ359" s="196"/>
      <c r="CK359" s="196"/>
      <c r="CL359" s="196"/>
      <c r="CM359" s="196"/>
      <c r="CN359" s="196"/>
      <c r="CO359" s="196"/>
      <c r="CP359" s="196"/>
      <c r="CQ359" s="196"/>
      <c r="CR359" s="196"/>
      <c r="CS359" s="196"/>
      <c r="CT359" s="196"/>
      <c r="CU359" s="196"/>
      <c r="CV359" s="196"/>
      <c r="CW359" s="196"/>
      <c r="CX359" s="196"/>
      <c r="CY359" s="196"/>
      <c r="CZ359" s="196"/>
      <c r="DA359" s="196"/>
      <c r="DB359" s="196"/>
      <c r="DC359" s="196"/>
      <c r="DD359" s="196"/>
      <c r="DE359" s="196"/>
      <c r="DF359" s="196"/>
      <c r="DG359" s="196"/>
      <c r="DH359" s="196"/>
      <c r="DI359" s="196"/>
      <c r="DJ359" s="196"/>
      <c r="DK359" s="196"/>
      <c r="DL359" s="196"/>
      <c r="DM359" s="196"/>
      <c r="DN359" s="196"/>
      <c r="DO359" s="196"/>
      <c r="DP359" s="196"/>
      <c r="DQ359" s="196"/>
      <c r="DR359" s="196"/>
      <c r="DS359" s="196"/>
      <c r="DT359" s="196"/>
      <c r="DU359" s="196"/>
      <c r="DV359" s="196"/>
      <c r="DW359" s="196"/>
      <c r="DX359" s="196"/>
      <c r="DY359" s="196"/>
      <c r="DZ359" s="196"/>
      <c r="EA359" s="196"/>
      <c r="EB359" s="196"/>
      <c r="EC359" s="196"/>
      <c r="ED359" s="196"/>
      <c r="EE359" s="196"/>
      <c r="EF359" s="196"/>
      <c r="EG359" s="196"/>
      <c r="EH359" s="196"/>
      <c r="EI359" s="196"/>
      <c r="EJ359" s="196"/>
      <c r="EK359" s="196"/>
      <c r="EL359" s="196"/>
      <c r="EM359" s="196"/>
      <c r="EN359" s="196"/>
      <c r="EO359" s="196"/>
      <c r="EP359" s="196"/>
      <c r="EQ359" s="196"/>
      <c r="ER359" s="196"/>
      <c r="ES359" s="196"/>
      <c r="ET359" s="196"/>
      <c r="EU359" s="196"/>
      <c r="EV359" s="196"/>
      <c r="EW359" s="196"/>
      <c r="EX359" s="196"/>
      <c r="EY359" s="196"/>
      <c r="EZ359" s="196"/>
      <c r="FA359" s="196"/>
      <c r="FB359" s="196"/>
      <c r="FC359" s="196"/>
      <c r="FD359" s="196"/>
      <c r="FE359" s="196"/>
      <c r="FF359" s="196"/>
      <c r="FG359" s="196"/>
      <c r="FH359" s="196"/>
      <c r="FI359" s="196"/>
      <c r="FJ359" s="196"/>
      <c r="FK359" s="196"/>
      <c r="FL359" s="196"/>
      <c r="FM359" s="196"/>
      <c r="FN359" s="196"/>
      <c r="FO359" s="196"/>
      <c r="FP359" s="196"/>
      <c r="FQ359" s="196"/>
      <c r="FR359" s="196"/>
      <c r="FS359" s="196"/>
      <c r="FT359" s="196"/>
      <c r="FU359" s="196"/>
      <c r="FV359" s="196"/>
      <c r="FW359" s="196"/>
      <c r="FX359" s="196"/>
      <c r="FY359" s="196"/>
      <c r="FZ359" s="196"/>
      <c r="GA359" s="196"/>
      <c r="GB359" s="196"/>
      <c r="GC359" s="196"/>
    </row>
    <row r="360" spans="1:185" s="197" customFormat="1" ht="198" customHeight="1" x14ac:dyDescent="0.25">
      <c r="A360" s="429" t="s">
        <v>412</v>
      </c>
      <c r="B360" s="434">
        <v>1069</v>
      </c>
      <c r="C360" s="397">
        <v>44865</v>
      </c>
      <c r="D360" s="400" t="s">
        <v>33</v>
      </c>
      <c r="E360" s="179" t="s">
        <v>873</v>
      </c>
      <c r="F360" s="179">
        <v>0</v>
      </c>
      <c r="G360" s="175" t="s">
        <v>70</v>
      </c>
      <c r="H360" s="395" t="s">
        <v>1099</v>
      </c>
      <c r="I360" s="179" t="s">
        <v>173</v>
      </c>
      <c r="J360" s="179"/>
      <c r="K360" s="179" t="s">
        <v>416</v>
      </c>
      <c r="L360" s="175" t="s">
        <v>39</v>
      </c>
      <c r="M360" s="179" t="s">
        <v>874</v>
      </c>
      <c r="N360" s="397">
        <v>44890</v>
      </c>
      <c r="O360" s="397">
        <v>45260</v>
      </c>
      <c r="P360" s="452">
        <f t="shared" ca="1" si="15"/>
        <v>152</v>
      </c>
      <c r="Q360" s="322" t="str">
        <f t="shared" ca="1" si="16"/>
        <v>VENCIDA</v>
      </c>
      <c r="R360" s="179" t="s">
        <v>875</v>
      </c>
      <c r="S360" s="179" t="s">
        <v>74</v>
      </c>
      <c r="T360" s="392">
        <v>1</v>
      </c>
      <c r="U360" s="180"/>
      <c r="V360" s="179"/>
      <c r="W360" s="175" t="s">
        <v>174</v>
      </c>
      <c r="X360" s="281"/>
      <c r="Y360" s="391"/>
      <c r="Z360" s="179"/>
      <c r="AA360" s="175" t="s">
        <v>44</v>
      </c>
      <c r="AB360" s="180"/>
      <c r="AC360" s="177" t="s">
        <v>1022</v>
      </c>
      <c r="AD360" s="453">
        <f t="shared" si="17"/>
        <v>355</v>
      </c>
      <c r="AE360" s="196"/>
      <c r="AF360" s="196"/>
      <c r="AG360" s="196"/>
      <c r="AH360" s="196"/>
      <c r="AI360" s="196"/>
      <c r="AJ360" s="196"/>
      <c r="AK360" s="196"/>
      <c r="AL360" s="196"/>
      <c r="AM360" s="196"/>
      <c r="AN360" s="196"/>
      <c r="AO360" s="196"/>
      <c r="AP360" s="196"/>
      <c r="AQ360" s="196"/>
      <c r="AR360" s="196"/>
      <c r="AS360" s="196"/>
      <c r="AT360" s="196"/>
      <c r="AU360" s="196"/>
      <c r="AV360" s="196"/>
      <c r="AW360" s="196"/>
      <c r="AX360" s="196"/>
      <c r="AY360" s="196"/>
      <c r="AZ360" s="196"/>
      <c r="BA360" s="196"/>
      <c r="BB360" s="196"/>
      <c r="BC360" s="196"/>
      <c r="BD360" s="196"/>
      <c r="BE360" s="196"/>
      <c r="BF360" s="196"/>
      <c r="BG360" s="196"/>
      <c r="BH360" s="196"/>
      <c r="BI360" s="196"/>
      <c r="BJ360" s="196"/>
      <c r="BK360" s="196"/>
      <c r="BL360" s="196"/>
      <c r="BM360" s="196"/>
      <c r="BN360" s="196"/>
      <c r="BO360" s="196"/>
      <c r="BP360" s="196"/>
      <c r="BQ360" s="196"/>
      <c r="BR360" s="196"/>
      <c r="BS360" s="196"/>
      <c r="BT360" s="196"/>
      <c r="BU360" s="196"/>
      <c r="BV360" s="196"/>
      <c r="BW360" s="196"/>
      <c r="BX360" s="196"/>
      <c r="BY360" s="196"/>
      <c r="BZ360" s="196"/>
      <c r="CA360" s="196"/>
      <c r="CB360" s="196"/>
      <c r="CC360" s="196"/>
      <c r="CD360" s="196"/>
      <c r="CE360" s="196"/>
      <c r="CF360" s="196"/>
      <c r="CG360" s="196"/>
      <c r="CH360" s="196"/>
      <c r="CI360" s="196"/>
      <c r="CJ360" s="196"/>
      <c r="CK360" s="196"/>
      <c r="CL360" s="196"/>
      <c r="CM360" s="196"/>
      <c r="CN360" s="196"/>
      <c r="CO360" s="196"/>
      <c r="CP360" s="196"/>
      <c r="CQ360" s="196"/>
      <c r="CR360" s="196"/>
      <c r="CS360" s="196"/>
      <c r="CT360" s="196"/>
      <c r="CU360" s="196"/>
      <c r="CV360" s="196"/>
      <c r="CW360" s="196"/>
      <c r="CX360" s="196"/>
      <c r="CY360" s="196"/>
      <c r="CZ360" s="196"/>
      <c r="DA360" s="196"/>
      <c r="DB360" s="196"/>
      <c r="DC360" s="196"/>
      <c r="DD360" s="196"/>
      <c r="DE360" s="196"/>
      <c r="DF360" s="196"/>
      <c r="DG360" s="196"/>
      <c r="DH360" s="196"/>
      <c r="DI360" s="196"/>
      <c r="DJ360" s="196"/>
      <c r="DK360" s="196"/>
      <c r="DL360" s="196"/>
      <c r="DM360" s="196"/>
      <c r="DN360" s="196"/>
      <c r="DO360" s="196"/>
      <c r="DP360" s="196"/>
      <c r="DQ360" s="196"/>
      <c r="DR360" s="196"/>
      <c r="DS360" s="196"/>
      <c r="DT360" s="196"/>
      <c r="DU360" s="196"/>
      <c r="DV360" s="196"/>
      <c r="DW360" s="196"/>
      <c r="DX360" s="196"/>
      <c r="DY360" s="196"/>
      <c r="DZ360" s="196"/>
      <c r="EA360" s="196"/>
      <c r="EB360" s="196"/>
      <c r="EC360" s="196"/>
      <c r="ED360" s="196"/>
      <c r="EE360" s="196"/>
      <c r="EF360" s="196"/>
      <c r="EG360" s="196"/>
      <c r="EH360" s="196"/>
      <c r="EI360" s="196"/>
      <c r="EJ360" s="196"/>
      <c r="EK360" s="196"/>
      <c r="EL360" s="196"/>
      <c r="EM360" s="196"/>
      <c r="EN360" s="196"/>
      <c r="EO360" s="196"/>
      <c r="EP360" s="196"/>
      <c r="EQ360" s="196"/>
      <c r="ER360" s="196"/>
      <c r="ES360" s="196"/>
      <c r="ET360" s="196"/>
      <c r="EU360" s="196"/>
      <c r="EV360" s="196"/>
      <c r="EW360" s="196"/>
      <c r="EX360" s="196"/>
      <c r="EY360" s="196"/>
      <c r="EZ360" s="196"/>
      <c r="FA360" s="196"/>
      <c r="FB360" s="196"/>
      <c r="FC360" s="196"/>
      <c r="FD360" s="196"/>
      <c r="FE360" s="196"/>
      <c r="FF360" s="196"/>
      <c r="FG360" s="196"/>
      <c r="FH360" s="196"/>
      <c r="FI360" s="196"/>
      <c r="FJ360" s="196"/>
      <c r="FK360" s="196"/>
      <c r="FL360" s="196"/>
      <c r="FM360" s="196"/>
      <c r="FN360" s="196"/>
      <c r="FO360" s="196"/>
      <c r="FP360" s="196"/>
      <c r="FQ360" s="196"/>
      <c r="FR360" s="196"/>
      <c r="FS360" s="196"/>
      <c r="FT360" s="196"/>
      <c r="FU360" s="196"/>
      <c r="FV360" s="196"/>
      <c r="FW360" s="196"/>
      <c r="FX360" s="196"/>
      <c r="FY360" s="196"/>
      <c r="FZ360" s="196"/>
      <c r="GA360" s="196"/>
      <c r="GB360" s="196"/>
      <c r="GC360" s="196"/>
    </row>
    <row r="361" spans="1:185" s="197" customFormat="1" ht="178.5" customHeight="1" x14ac:dyDescent="0.25">
      <c r="A361" s="429" t="s">
        <v>412</v>
      </c>
      <c r="B361" s="434"/>
      <c r="C361" s="397">
        <v>44925</v>
      </c>
      <c r="D361" s="400" t="s">
        <v>33</v>
      </c>
      <c r="E361" s="179" t="s">
        <v>876</v>
      </c>
      <c r="F361" s="179" t="s">
        <v>877</v>
      </c>
      <c r="G361" s="405" t="s">
        <v>94</v>
      </c>
      <c r="H361" s="395" t="s">
        <v>1086</v>
      </c>
      <c r="I361" s="179" t="s">
        <v>168</v>
      </c>
      <c r="J361" s="179" t="s">
        <v>38</v>
      </c>
      <c r="K361" s="179"/>
      <c r="L361" s="175" t="s">
        <v>39</v>
      </c>
      <c r="M361" s="179" t="s">
        <v>878</v>
      </c>
      <c r="N361" s="397">
        <v>45006</v>
      </c>
      <c r="O361" s="397">
        <v>45260</v>
      </c>
      <c r="P361" s="452" t="str">
        <f t="shared" ca="1" si="15"/>
        <v>CERRADA</v>
      </c>
      <c r="Q361" s="322" t="str">
        <f t="shared" ca="1" si="16"/>
        <v>CERRADA</v>
      </c>
      <c r="R361" s="179" t="s">
        <v>879</v>
      </c>
      <c r="S361" s="179" t="s">
        <v>74</v>
      </c>
      <c r="T361" s="392">
        <v>1</v>
      </c>
      <c r="U361" s="180"/>
      <c r="V361" s="179"/>
      <c r="W361" s="175" t="s">
        <v>169</v>
      </c>
      <c r="X361" s="281"/>
      <c r="Y361" s="391"/>
      <c r="Z361" s="179"/>
      <c r="AA361" s="175" t="s">
        <v>1376</v>
      </c>
      <c r="AB361" s="180">
        <v>45272</v>
      </c>
      <c r="AC361" s="178" t="s">
        <v>1476</v>
      </c>
      <c r="AD361" s="453">
        <f t="shared" si="17"/>
        <v>356</v>
      </c>
      <c r="AE361" s="196"/>
      <c r="AF361" s="196"/>
      <c r="AG361" s="196"/>
      <c r="AH361" s="196"/>
      <c r="AI361" s="196"/>
      <c r="AJ361" s="196"/>
      <c r="AK361" s="196"/>
      <c r="AL361" s="196"/>
      <c r="AM361" s="196"/>
      <c r="AN361" s="196"/>
      <c r="AO361" s="196"/>
      <c r="AP361" s="196"/>
      <c r="AQ361" s="196"/>
      <c r="AR361" s="196"/>
      <c r="AS361" s="196"/>
      <c r="AT361" s="196"/>
      <c r="AU361" s="196"/>
      <c r="AV361" s="196"/>
      <c r="AW361" s="196"/>
      <c r="AX361" s="196"/>
      <c r="AY361" s="196"/>
      <c r="AZ361" s="196"/>
      <c r="BA361" s="196"/>
      <c r="BB361" s="196"/>
      <c r="BC361" s="196"/>
      <c r="BD361" s="196"/>
      <c r="BE361" s="196"/>
      <c r="BF361" s="196"/>
      <c r="BG361" s="196"/>
      <c r="BH361" s="196"/>
      <c r="BI361" s="196"/>
      <c r="BJ361" s="196"/>
      <c r="BK361" s="196"/>
      <c r="BL361" s="196"/>
      <c r="BM361" s="196"/>
      <c r="BN361" s="196"/>
      <c r="BO361" s="196"/>
      <c r="BP361" s="196"/>
      <c r="BQ361" s="196"/>
      <c r="BR361" s="196"/>
      <c r="BS361" s="196"/>
      <c r="BT361" s="196"/>
      <c r="BU361" s="196"/>
      <c r="BV361" s="196"/>
      <c r="BW361" s="196"/>
      <c r="BX361" s="196"/>
      <c r="BY361" s="196"/>
      <c r="BZ361" s="196"/>
      <c r="CA361" s="196"/>
      <c r="CB361" s="196"/>
      <c r="CC361" s="196"/>
      <c r="CD361" s="196"/>
      <c r="CE361" s="196"/>
      <c r="CF361" s="196"/>
      <c r="CG361" s="196"/>
      <c r="CH361" s="196"/>
      <c r="CI361" s="196"/>
      <c r="CJ361" s="196"/>
      <c r="CK361" s="196"/>
      <c r="CL361" s="196"/>
      <c r="CM361" s="196"/>
      <c r="CN361" s="196"/>
      <c r="CO361" s="196"/>
      <c r="CP361" s="196"/>
      <c r="CQ361" s="196"/>
      <c r="CR361" s="196"/>
      <c r="CS361" s="196"/>
      <c r="CT361" s="196"/>
      <c r="CU361" s="196"/>
      <c r="CV361" s="196"/>
      <c r="CW361" s="196"/>
      <c r="CX361" s="196"/>
      <c r="CY361" s="196"/>
      <c r="CZ361" s="196"/>
      <c r="DA361" s="196"/>
      <c r="DB361" s="196"/>
      <c r="DC361" s="196"/>
      <c r="DD361" s="196"/>
      <c r="DE361" s="196"/>
      <c r="DF361" s="196"/>
      <c r="DG361" s="196"/>
      <c r="DH361" s="196"/>
      <c r="DI361" s="196"/>
      <c r="DJ361" s="196"/>
      <c r="DK361" s="196"/>
      <c r="DL361" s="196"/>
      <c r="DM361" s="196"/>
      <c r="DN361" s="196"/>
      <c r="DO361" s="196"/>
      <c r="DP361" s="196"/>
      <c r="DQ361" s="196"/>
      <c r="DR361" s="196"/>
      <c r="DS361" s="196"/>
      <c r="DT361" s="196"/>
      <c r="DU361" s="196"/>
      <c r="DV361" s="196"/>
      <c r="DW361" s="196"/>
      <c r="DX361" s="196"/>
      <c r="DY361" s="196"/>
      <c r="DZ361" s="196"/>
      <c r="EA361" s="196"/>
      <c r="EB361" s="196"/>
      <c r="EC361" s="196"/>
      <c r="ED361" s="196"/>
      <c r="EE361" s="196"/>
      <c r="EF361" s="196"/>
      <c r="EG361" s="196"/>
      <c r="EH361" s="196"/>
      <c r="EI361" s="196"/>
      <c r="EJ361" s="196"/>
      <c r="EK361" s="196"/>
      <c r="EL361" s="196"/>
      <c r="EM361" s="196"/>
      <c r="EN361" s="196"/>
      <c r="EO361" s="196"/>
      <c r="EP361" s="196"/>
      <c r="EQ361" s="196"/>
      <c r="ER361" s="196"/>
      <c r="ES361" s="196"/>
      <c r="ET361" s="196"/>
      <c r="EU361" s="196"/>
      <c r="EV361" s="196"/>
      <c r="EW361" s="196"/>
      <c r="EX361" s="196"/>
      <c r="EY361" s="196"/>
      <c r="EZ361" s="196"/>
      <c r="FA361" s="196"/>
      <c r="FB361" s="196"/>
      <c r="FC361" s="196"/>
      <c r="FD361" s="196"/>
      <c r="FE361" s="196"/>
      <c r="FF361" s="196"/>
      <c r="FG361" s="196"/>
      <c r="FH361" s="196"/>
      <c r="FI361" s="196"/>
      <c r="FJ361" s="196"/>
      <c r="FK361" s="196"/>
      <c r="FL361" s="196"/>
      <c r="FM361" s="196"/>
      <c r="FN361" s="196"/>
      <c r="FO361" s="196"/>
      <c r="FP361" s="196"/>
      <c r="FQ361" s="196"/>
      <c r="FR361" s="196"/>
      <c r="FS361" s="196"/>
      <c r="FT361" s="196"/>
      <c r="FU361" s="196"/>
      <c r="FV361" s="196"/>
      <c r="FW361" s="196"/>
      <c r="FX361" s="196"/>
      <c r="FY361" s="196"/>
      <c r="FZ361" s="196"/>
      <c r="GA361" s="196"/>
      <c r="GB361" s="196"/>
      <c r="GC361" s="196"/>
    </row>
    <row r="362" spans="1:185" s="197" customFormat="1" ht="178.5" customHeight="1" x14ac:dyDescent="0.25">
      <c r="A362" s="429" t="s">
        <v>412</v>
      </c>
      <c r="B362" s="434">
        <v>1070</v>
      </c>
      <c r="C362" s="397">
        <v>44925</v>
      </c>
      <c r="D362" s="400" t="s">
        <v>33</v>
      </c>
      <c r="E362" s="179" t="s">
        <v>876</v>
      </c>
      <c r="F362" s="179" t="s">
        <v>877</v>
      </c>
      <c r="G362" s="405" t="s">
        <v>94</v>
      </c>
      <c r="H362" s="395" t="s">
        <v>1086</v>
      </c>
      <c r="I362" s="179" t="s">
        <v>168</v>
      </c>
      <c r="J362" s="179" t="s">
        <v>38</v>
      </c>
      <c r="K362" s="179"/>
      <c r="L362" s="175" t="s">
        <v>39</v>
      </c>
      <c r="M362" s="179" t="s">
        <v>880</v>
      </c>
      <c r="N362" s="397">
        <v>45006</v>
      </c>
      <c r="O362" s="397">
        <v>45260</v>
      </c>
      <c r="P362" s="452" t="str">
        <f t="shared" ca="1" si="15"/>
        <v>CERRADA</v>
      </c>
      <c r="Q362" s="322" t="str">
        <f t="shared" ca="1" si="16"/>
        <v>CERRADA</v>
      </c>
      <c r="R362" s="179" t="s">
        <v>881</v>
      </c>
      <c r="S362" s="179" t="s">
        <v>42</v>
      </c>
      <c r="T362" s="392">
        <v>1</v>
      </c>
      <c r="U362" s="180"/>
      <c r="V362" s="179"/>
      <c r="W362" s="175" t="s">
        <v>169</v>
      </c>
      <c r="X362" s="281"/>
      <c r="Y362" s="391"/>
      <c r="Z362" s="179"/>
      <c r="AA362" s="175" t="s">
        <v>1376</v>
      </c>
      <c r="AB362" s="180">
        <v>45272</v>
      </c>
      <c r="AC362" s="178" t="s">
        <v>1477</v>
      </c>
      <c r="AD362" s="453">
        <f t="shared" si="17"/>
        <v>357</v>
      </c>
      <c r="AE362" s="196"/>
      <c r="AF362" s="196"/>
      <c r="AG362" s="196"/>
      <c r="AH362" s="196"/>
      <c r="AI362" s="196"/>
      <c r="AJ362" s="196"/>
      <c r="AK362" s="196"/>
      <c r="AL362" s="196"/>
      <c r="AM362" s="196"/>
      <c r="AN362" s="196"/>
      <c r="AO362" s="196"/>
      <c r="AP362" s="196"/>
      <c r="AQ362" s="196"/>
      <c r="AR362" s="196"/>
      <c r="AS362" s="196"/>
      <c r="AT362" s="196"/>
      <c r="AU362" s="196"/>
      <c r="AV362" s="196"/>
      <c r="AW362" s="196"/>
      <c r="AX362" s="196"/>
      <c r="AY362" s="196"/>
      <c r="AZ362" s="196"/>
      <c r="BA362" s="196"/>
      <c r="BB362" s="196"/>
      <c r="BC362" s="196"/>
      <c r="BD362" s="196"/>
      <c r="BE362" s="196"/>
      <c r="BF362" s="196"/>
      <c r="BG362" s="196"/>
      <c r="BH362" s="196"/>
      <c r="BI362" s="196"/>
      <c r="BJ362" s="196"/>
      <c r="BK362" s="196"/>
      <c r="BL362" s="196"/>
      <c r="BM362" s="196"/>
      <c r="BN362" s="196"/>
      <c r="BO362" s="196"/>
      <c r="BP362" s="196"/>
      <c r="BQ362" s="196"/>
      <c r="BR362" s="196"/>
      <c r="BS362" s="196"/>
      <c r="BT362" s="196"/>
      <c r="BU362" s="196"/>
      <c r="BV362" s="196"/>
      <c r="BW362" s="196"/>
      <c r="BX362" s="196"/>
      <c r="BY362" s="196"/>
      <c r="BZ362" s="196"/>
      <c r="CA362" s="196"/>
      <c r="CB362" s="196"/>
      <c r="CC362" s="196"/>
      <c r="CD362" s="196"/>
      <c r="CE362" s="196"/>
      <c r="CF362" s="196"/>
      <c r="CG362" s="196"/>
      <c r="CH362" s="196"/>
      <c r="CI362" s="196"/>
      <c r="CJ362" s="196"/>
      <c r="CK362" s="196"/>
      <c r="CL362" s="196"/>
      <c r="CM362" s="196"/>
      <c r="CN362" s="196"/>
      <c r="CO362" s="196"/>
      <c r="CP362" s="196"/>
      <c r="CQ362" s="196"/>
      <c r="CR362" s="196"/>
      <c r="CS362" s="196"/>
      <c r="CT362" s="196"/>
      <c r="CU362" s="196"/>
      <c r="CV362" s="196"/>
      <c r="CW362" s="196"/>
      <c r="CX362" s="196"/>
      <c r="CY362" s="196"/>
      <c r="CZ362" s="196"/>
      <c r="DA362" s="196"/>
      <c r="DB362" s="196"/>
      <c r="DC362" s="196"/>
      <c r="DD362" s="196"/>
      <c r="DE362" s="196"/>
      <c r="DF362" s="196"/>
      <c r="DG362" s="196"/>
      <c r="DH362" s="196"/>
      <c r="DI362" s="196"/>
      <c r="DJ362" s="196"/>
      <c r="DK362" s="196"/>
      <c r="DL362" s="196"/>
      <c r="DM362" s="196"/>
      <c r="DN362" s="196"/>
      <c r="DO362" s="196"/>
      <c r="DP362" s="196"/>
      <c r="DQ362" s="196"/>
      <c r="DR362" s="196"/>
      <c r="DS362" s="196"/>
      <c r="DT362" s="196"/>
      <c r="DU362" s="196"/>
      <c r="DV362" s="196"/>
      <c r="DW362" s="196"/>
      <c r="DX362" s="196"/>
      <c r="DY362" s="196"/>
      <c r="DZ362" s="196"/>
      <c r="EA362" s="196"/>
      <c r="EB362" s="196"/>
      <c r="EC362" s="196"/>
      <c r="ED362" s="196"/>
      <c r="EE362" s="196"/>
      <c r="EF362" s="196"/>
      <c r="EG362" s="196"/>
      <c r="EH362" s="196"/>
      <c r="EI362" s="196"/>
      <c r="EJ362" s="196"/>
      <c r="EK362" s="196"/>
      <c r="EL362" s="196"/>
      <c r="EM362" s="196"/>
      <c r="EN362" s="196"/>
      <c r="EO362" s="196"/>
      <c r="EP362" s="196"/>
      <c r="EQ362" s="196"/>
      <c r="ER362" s="196"/>
      <c r="ES362" s="196"/>
      <c r="ET362" s="196"/>
      <c r="EU362" s="196"/>
      <c r="EV362" s="196"/>
      <c r="EW362" s="196"/>
      <c r="EX362" s="196"/>
      <c r="EY362" s="196"/>
      <c r="EZ362" s="196"/>
      <c r="FA362" s="196"/>
      <c r="FB362" s="196"/>
      <c r="FC362" s="196"/>
      <c r="FD362" s="196"/>
      <c r="FE362" s="196"/>
      <c r="FF362" s="196"/>
      <c r="FG362" s="196"/>
      <c r="FH362" s="196"/>
      <c r="FI362" s="196"/>
      <c r="FJ362" s="196"/>
      <c r="FK362" s="196"/>
      <c r="FL362" s="196"/>
      <c r="FM362" s="196"/>
      <c r="FN362" s="196"/>
      <c r="FO362" s="196"/>
      <c r="FP362" s="196"/>
      <c r="FQ362" s="196"/>
      <c r="FR362" s="196"/>
      <c r="FS362" s="196"/>
      <c r="FT362" s="196"/>
      <c r="FU362" s="196"/>
      <c r="FV362" s="196"/>
      <c r="FW362" s="196"/>
      <c r="FX362" s="196"/>
      <c r="FY362" s="196"/>
      <c r="FZ362" s="196"/>
      <c r="GA362" s="196"/>
      <c r="GB362" s="196"/>
      <c r="GC362" s="196"/>
    </row>
    <row r="363" spans="1:185" s="197" customFormat="1" ht="178.5" customHeight="1" x14ac:dyDescent="0.25">
      <c r="A363" s="429" t="s">
        <v>412</v>
      </c>
      <c r="B363" s="434">
        <v>1071</v>
      </c>
      <c r="C363" s="397">
        <v>44809</v>
      </c>
      <c r="D363" s="400" t="s">
        <v>106</v>
      </c>
      <c r="E363" s="179" t="s">
        <v>1007</v>
      </c>
      <c r="F363" s="179"/>
      <c r="G363" s="175" t="s">
        <v>55</v>
      </c>
      <c r="H363" s="395" t="s">
        <v>1094</v>
      </c>
      <c r="I363" s="179" t="s">
        <v>151</v>
      </c>
      <c r="J363" s="179"/>
      <c r="K363" s="179" t="s">
        <v>38</v>
      </c>
      <c r="L363" s="175" t="s">
        <v>109</v>
      </c>
      <c r="M363" s="179" t="s">
        <v>882</v>
      </c>
      <c r="N363" s="397">
        <v>44972</v>
      </c>
      <c r="O363" s="397">
        <v>45260</v>
      </c>
      <c r="P363" s="452">
        <f t="shared" ca="1" si="15"/>
        <v>152</v>
      </c>
      <c r="Q363" s="322" t="str">
        <f t="shared" ca="1" si="16"/>
        <v>VENCIDA</v>
      </c>
      <c r="R363" s="179" t="s">
        <v>883</v>
      </c>
      <c r="S363" s="179" t="s">
        <v>74</v>
      </c>
      <c r="T363" s="392">
        <v>1</v>
      </c>
      <c r="U363" s="180"/>
      <c r="V363" s="179"/>
      <c r="W363" s="175" t="s">
        <v>86</v>
      </c>
      <c r="X363" s="281"/>
      <c r="Y363" s="391"/>
      <c r="Z363" s="179"/>
      <c r="AA363" s="175" t="s">
        <v>44</v>
      </c>
      <c r="AB363" s="180"/>
      <c r="AC363" s="177" t="s">
        <v>1008</v>
      </c>
      <c r="AD363" s="453">
        <f t="shared" si="17"/>
        <v>358</v>
      </c>
      <c r="AE363" s="196"/>
      <c r="AF363" s="196"/>
      <c r="AG363" s="196"/>
      <c r="AH363" s="196"/>
      <c r="AI363" s="196"/>
      <c r="AJ363" s="196"/>
      <c r="AK363" s="196"/>
      <c r="AL363" s="196"/>
      <c r="AM363" s="196"/>
      <c r="AN363" s="196"/>
      <c r="AO363" s="196"/>
      <c r="AP363" s="196"/>
      <c r="AQ363" s="196"/>
      <c r="AR363" s="196"/>
      <c r="AS363" s="196"/>
      <c r="AT363" s="196"/>
      <c r="AU363" s="196"/>
      <c r="AV363" s="196"/>
      <c r="AW363" s="196"/>
      <c r="AX363" s="196"/>
      <c r="AY363" s="196"/>
      <c r="AZ363" s="196"/>
      <c r="BA363" s="196"/>
      <c r="BB363" s="196"/>
      <c r="BC363" s="196"/>
      <c r="BD363" s="196"/>
      <c r="BE363" s="196"/>
      <c r="BF363" s="196"/>
      <c r="BG363" s="196"/>
      <c r="BH363" s="196"/>
      <c r="BI363" s="196"/>
      <c r="BJ363" s="196"/>
      <c r="BK363" s="196"/>
      <c r="BL363" s="196"/>
      <c r="BM363" s="196"/>
      <c r="BN363" s="196"/>
      <c r="BO363" s="196"/>
      <c r="BP363" s="196"/>
      <c r="BQ363" s="196"/>
      <c r="BR363" s="196"/>
      <c r="BS363" s="196"/>
      <c r="BT363" s="196"/>
      <c r="BU363" s="196"/>
      <c r="BV363" s="196"/>
      <c r="BW363" s="196"/>
      <c r="BX363" s="196"/>
      <c r="BY363" s="196"/>
      <c r="BZ363" s="196"/>
      <c r="CA363" s="196"/>
      <c r="CB363" s="196"/>
      <c r="CC363" s="196"/>
      <c r="CD363" s="196"/>
      <c r="CE363" s="196"/>
      <c r="CF363" s="196"/>
      <c r="CG363" s="196"/>
      <c r="CH363" s="196"/>
      <c r="CI363" s="196"/>
      <c r="CJ363" s="196"/>
      <c r="CK363" s="196"/>
      <c r="CL363" s="196"/>
      <c r="CM363" s="196"/>
      <c r="CN363" s="196"/>
      <c r="CO363" s="196"/>
      <c r="CP363" s="196"/>
      <c r="CQ363" s="196"/>
      <c r="CR363" s="196"/>
      <c r="CS363" s="196"/>
      <c r="CT363" s="196"/>
      <c r="CU363" s="196"/>
      <c r="CV363" s="196"/>
      <c r="CW363" s="196"/>
      <c r="CX363" s="196"/>
      <c r="CY363" s="196"/>
      <c r="CZ363" s="196"/>
      <c r="DA363" s="196"/>
      <c r="DB363" s="196"/>
      <c r="DC363" s="196"/>
      <c r="DD363" s="196"/>
      <c r="DE363" s="196"/>
      <c r="DF363" s="196"/>
      <c r="DG363" s="196"/>
      <c r="DH363" s="196"/>
      <c r="DI363" s="196"/>
      <c r="DJ363" s="196"/>
      <c r="DK363" s="196"/>
      <c r="DL363" s="196"/>
      <c r="DM363" s="196"/>
      <c r="DN363" s="196"/>
      <c r="DO363" s="196"/>
      <c r="DP363" s="196"/>
      <c r="DQ363" s="196"/>
      <c r="DR363" s="196"/>
      <c r="DS363" s="196"/>
      <c r="DT363" s="196"/>
      <c r="DU363" s="196"/>
      <c r="DV363" s="196"/>
      <c r="DW363" s="196"/>
      <c r="DX363" s="196"/>
      <c r="DY363" s="196"/>
      <c r="DZ363" s="196"/>
      <c r="EA363" s="196"/>
      <c r="EB363" s="196"/>
      <c r="EC363" s="196"/>
      <c r="ED363" s="196"/>
      <c r="EE363" s="196"/>
      <c r="EF363" s="196"/>
      <c r="EG363" s="196"/>
      <c r="EH363" s="196"/>
      <c r="EI363" s="196"/>
      <c r="EJ363" s="196"/>
      <c r="EK363" s="196"/>
      <c r="EL363" s="196"/>
      <c r="EM363" s="196"/>
      <c r="EN363" s="196"/>
      <c r="EO363" s="196"/>
      <c r="EP363" s="196"/>
      <c r="EQ363" s="196"/>
      <c r="ER363" s="196"/>
      <c r="ES363" s="196"/>
      <c r="ET363" s="196"/>
      <c r="EU363" s="196"/>
      <c r="EV363" s="196"/>
      <c r="EW363" s="196"/>
      <c r="EX363" s="196"/>
      <c r="EY363" s="196"/>
      <c r="EZ363" s="196"/>
      <c r="FA363" s="196"/>
      <c r="FB363" s="196"/>
      <c r="FC363" s="196"/>
      <c r="FD363" s="196"/>
      <c r="FE363" s="196"/>
      <c r="FF363" s="196"/>
      <c r="FG363" s="196"/>
      <c r="FH363" s="196"/>
      <c r="FI363" s="196"/>
      <c r="FJ363" s="196"/>
      <c r="FK363" s="196"/>
      <c r="FL363" s="196"/>
      <c r="FM363" s="196"/>
      <c r="FN363" s="196"/>
      <c r="FO363" s="196"/>
      <c r="FP363" s="196"/>
      <c r="FQ363" s="196"/>
      <c r="FR363" s="196"/>
      <c r="FS363" s="196"/>
      <c r="FT363" s="196"/>
      <c r="FU363" s="196"/>
      <c r="FV363" s="196"/>
      <c r="FW363" s="196"/>
      <c r="FX363" s="196"/>
      <c r="FY363" s="196"/>
      <c r="FZ363" s="196"/>
      <c r="GA363" s="196"/>
      <c r="GB363" s="196"/>
      <c r="GC363" s="196"/>
    </row>
    <row r="364" spans="1:185" s="197" customFormat="1" ht="178.5" customHeight="1" x14ac:dyDescent="0.25">
      <c r="A364" s="429" t="s">
        <v>412</v>
      </c>
      <c r="B364" s="434">
        <v>1072</v>
      </c>
      <c r="C364" s="397">
        <v>44809</v>
      </c>
      <c r="D364" s="400" t="s">
        <v>106</v>
      </c>
      <c r="E364" s="179" t="s">
        <v>1009</v>
      </c>
      <c r="F364" s="179"/>
      <c r="G364" s="175" t="s">
        <v>55</v>
      </c>
      <c r="H364" s="395" t="s">
        <v>1094</v>
      </c>
      <c r="I364" s="179" t="s">
        <v>151</v>
      </c>
      <c r="J364" s="179"/>
      <c r="K364" s="179" t="s">
        <v>38</v>
      </c>
      <c r="L364" s="175" t="s">
        <v>109</v>
      </c>
      <c r="M364" s="179" t="s">
        <v>882</v>
      </c>
      <c r="N364" s="397">
        <v>44972</v>
      </c>
      <c r="O364" s="397">
        <v>45260</v>
      </c>
      <c r="P364" s="452">
        <f t="shared" ca="1" si="15"/>
        <v>152</v>
      </c>
      <c r="Q364" s="322" t="str">
        <f t="shared" ca="1" si="16"/>
        <v>VENCIDA</v>
      </c>
      <c r="R364" s="179" t="s">
        <v>883</v>
      </c>
      <c r="S364" s="179" t="s">
        <v>74</v>
      </c>
      <c r="T364" s="392">
        <v>1</v>
      </c>
      <c r="U364" s="180"/>
      <c r="V364" s="179"/>
      <c r="W364" s="175" t="s">
        <v>86</v>
      </c>
      <c r="X364" s="281"/>
      <c r="Y364" s="391"/>
      <c r="Z364" s="179"/>
      <c r="AA364" s="175" t="s">
        <v>44</v>
      </c>
      <c r="AB364" s="180"/>
      <c r="AC364" s="177" t="s">
        <v>1008</v>
      </c>
      <c r="AD364" s="453">
        <f t="shared" si="17"/>
        <v>359</v>
      </c>
      <c r="AE364" s="196"/>
      <c r="AF364" s="196"/>
      <c r="AG364" s="196"/>
      <c r="AH364" s="196"/>
      <c r="AI364" s="196"/>
      <c r="AJ364" s="196"/>
      <c r="AK364" s="196"/>
      <c r="AL364" s="196"/>
      <c r="AM364" s="196"/>
      <c r="AN364" s="196"/>
      <c r="AO364" s="196"/>
      <c r="AP364" s="196"/>
      <c r="AQ364" s="196"/>
      <c r="AR364" s="196"/>
      <c r="AS364" s="196"/>
      <c r="AT364" s="196"/>
      <c r="AU364" s="196"/>
      <c r="AV364" s="196"/>
      <c r="AW364" s="196"/>
      <c r="AX364" s="196"/>
      <c r="AY364" s="196"/>
      <c r="AZ364" s="196"/>
      <c r="BA364" s="196"/>
      <c r="BB364" s="196"/>
      <c r="BC364" s="196"/>
      <c r="BD364" s="196"/>
      <c r="BE364" s="196"/>
      <c r="BF364" s="196"/>
      <c r="BG364" s="196"/>
      <c r="BH364" s="196"/>
      <c r="BI364" s="196"/>
      <c r="BJ364" s="196"/>
      <c r="BK364" s="196"/>
      <c r="BL364" s="196"/>
      <c r="BM364" s="196"/>
      <c r="BN364" s="196"/>
      <c r="BO364" s="196"/>
      <c r="BP364" s="196"/>
      <c r="BQ364" s="196"/>
      <c r="BR364" s="196"/>
      <c r="BS364" s="196"/>
      <c r="BT364" s="196"/>
      <c r="BU364" s="196"/>
      <c r="BV364" s="196"/>
      <c r="BW364" s="196"/>
      <c r="BX364" s="196"/>
      <c r="BY364" s="196"/>
      <c r="BZ364" s="196"/>
      <c r="CA364" s="196"/>
      <c r="CB364" s="196"/>
      <c r="CC364" s="196"/>
      <c r="CD364" s="196"/>
      <c r="CE364" s="196"/>
      <c r="CF364" s="196"/>
      <c r="CG364" s="196"/>
      <c r="CH364" s="196"/>
      <c r="CI364" s="196"/>
      <c r="CJ364" s="196"/>
      <c r="CK364" s="196"/>
      <c r="CL364" s="196"/>
      <c r="CM364" s="196"/>
      <c r="CN364" s="196"/>
      <c r="CO364" s="196"/>
      <c r="CP364" s="196"/>
      <c r="CQ364" s="196"/>
      <c r="CR364" s="196"/>
      <c r="CS364" s="196"/>
      <c r="CT364" s="196"/>
      <c r="CU364" s="196"/>
      <c r="CV364" s="196"/>
      <c r="CW364" s="196"/>
      <c r="CX364" s="196"/>
      <c r="CY364" s="196"/>
      <c r="CZ364" s="196"/>
      <c r="DA364" s="196"/>
      <c r="DB364" s="196"/>
      <c r="DC364" s="196"/>
      <c r="DD364" s="196"/>
      <c r="DE364" s="196"/>
      <c r="DF364" s="196"/>
      <c r="DG364" s="196"/>
      <c r="DH364" s="196"/>
      <c r="DI364" s="196"/>
      <c r="DJ364" s="196"/>
      <c r="DK364" s="196"/>
      <c r="DL364" s="196"/>
      <c r="DM364" s="196"/>
      <c r="DN364" s="196"/>
      <c r="DO364" s="196"/>
      <c r="DP364" s="196"/>
      <c r="DQ364" s="196"/>
      <c r="DR364" s="196"/>
      <c r="DS364" s="196"/>
      <c r="DT364" s="196"/>
      <c r="DU364" s="196"/>
      <c r="DV364" s="196"/>
      <c r="DW364" s="196"/>
      <c r="DX364" s="196"/>
      <c r="DY364" s="196"/>
      <c r="DZ364" s="196"/>
      <c r="EA364" s="196"/>
      <c r="EB364" s="196"/>
      <c r="EC364" s="196"/>
      <c r="ED364" s="196"/>
      <c r="EE364" s="196"/>
      <c r="EF364" s="196"/>
      <c r="EG364" s="196"/>
      <c r="EH364" s="196"/>
      <c r="EI364" s="196"/>
      <c r="EJ364" s="196"/>
      <c r="EK364" s="196"/>
      <c r="EL364" s="196"/>
      <c r="EM364" s="196"/>
      <c r="EN364" s="196"/>
      <c r="EO364" s="196"/>
      <c r="EP364" s="196"/>
      <c r="EQ364" s="196"/>
      <c r="ER364" s="196"/>
      <c r="ES364" s="196"/>
      <c r="ET364" s="196"/>
      <c r="EU364" s="196"/>
      <c r="EV364" s="196"/>
      <c r="EW364" s="196"/>
      <c r="EX364" s="196"/>
      <c r="EY364" s="196"/>
      <c r="EZ364" s="196"/>
      <c r="FA364" s="196"/>
      <c r="FB364" s="196"/>
      <c r="FC364" s="196"/>
      <c r="FD364" s="196"/>
      <c r="FE364" s="196"/>
      <c r="FF364" s="196"/>
      <c r="FG364" s="196"/>
      <c r="FH364" s="196"/>
      <c r="FI364" s="196"/>
      <c r="FJ364" s="196"/>
      <c r="FK364" s="196"/>
      <c r="FL364" s="196"/>
      <c r="FM364" s="196"/>
      <c r="FN364" s="196"/>
      <c r="FO364" s="196"/>
      <c r="FP364" s="196"/>
      <c r="FQ364" s="196"/>
      <c r="FR364" s="196"/>
      <c r="FS364" s="196"/>
      <c r="FT364" s="196"/>
      <c r="FU364" s="196"/>
      <c r="FV364" s="196"/>
      <c r="FW364" s="196"/>
      <c r="FX364" s="196"/>
      <c r="FY364" s="196"/>
      <c r="FZ364" s="196"/>
      <c r="GA364" s="196"/>
      <c r="GB364" s="196"/>
      <c r="GC364" s="196"/>
    </row>
    <row r="365" spans="1:185" s="197" customFormat="1" ht="178.5" customHeight="1" x14ac:dyDescent="0.25">
      <c r="A365" s="429" t="s">
        <v>412</v>
      </c>
      <c r="B365" s="434">
        <v>1073</v>
      </c>
      <c r="C365" s="397">
        <v>44809</v>
      </c>
      <c r="D365" s="400" t="s">
        <v>33</v>
      </c>
      <c r="E365" s="179" t="s">
        <v>1010</v>
      </c>
      <c r="F365" s="179" t="s">
        <v>995</v>
      </c>
      <c r="G365" s="175" t="s">
        <v>55</v>
      </c>
      <c r="H365" s="395" t="s">
        <v>1094</v>
      </c>
      <c r="I365" s="179" t="s">
        <v>151</v>
      </c>
      <c r="J365" s="179"/>
      <c r="K365" s="179" t="s">
        <v>38</v>
      </c>
      <c r="L365" s="179"/>
      <c r="M365" s="179" t="s">
        <v>884</v>
      </c>
      <c r="N365" s="397">
        <v>44607</v>
      </c>
      <c r="O365" s="397">
        <v>45260</v>
      </c>
      <c r="P365" s="452">
        <f t="shared" ca="1" si="15"/>
        <v>152</v>
      </c>
      <c r="Q365" s="322" t="str">
        <f t="shared" ca="1" si="16"/>
        <v>VENCIDA</v>
      </c>
      <c r="R365" s="179" t="s">
        <v>885</v>
      </c>
      <c r="S365" s="179" t="s">
        <v>42</v>
      </c>
      <c r="T365" s="392">
        <v>2</v>
      </c>
      <c r="U365" s="180"/>
      <c r="V365" s="179"/>
      <c r="W365" s="175" t="s">
        <v>86</v>
      </c>
      <c r="X365" s="281"/>
      <c r="Y365" s="391"/>
      <c r="Z365" s="179"/>
      <c r="AA365" s="175" t="s">
        <v>44</v>
      </c>
      <c r="AB365" s="180"/>
      <c r="AC365" s="177" t="s">
        <v>1008</v>
      </c>
      <c r="AD365" s="453">
        <f t="shared" si="17"/>
        <v>360</v>
      </c>
      <c r="AE365" s="196"/>
      <c r="AF365" s="196"/>
      <c r="AG365" s="196"/>
      <c r="AH365" s="196"/>
      <c r="AI365" s="196"/>
      <c r="AJ365" s="196"/>
      <c r="AK365" s="196"/>
      <c r="AL365" s="196"/>
      <c r="AM365" s="196"/>
      <c r="AN365" s="196"/>
      <c r="AO365" s="196"/>
      <c r="AP365" s="196"/>
      <c r="AQ365" s="196"/>
      <c r="AR365" s="196"/>
      <c r="AS365" s="196"/>
      <c r="AT365" s="196"/>
      <c r="AU365" s="196"/>
      <c r="AV365" s="196"/>
      <c r="AW365" s="196"/>
      <c r="AX365" s="196"/>
      <c r="AY365" s="196"/>
      <c r="AZ365" s="196"/>
      <c r="BA365" s="196"/>
      <c r="BB365" s="196"/>
      <c r="BC365" s="196"/>
      <c r="BD365" s="196"/>
      <c r="BE365" s="196"/>
      <c r="BF365" s="196"/>
      <c r="BG365" s="196"/>
      <c r="BH365" s="196"/>
      <c r="BI365" s="196"/>
      <c r="BJ365" s="196"/>
      <c r="BK365" s="196"/>
      <c r="BL365" s="196"/>
      <c r="BM365" s="196"/>
      <c r="BN365" s="196"/>
      <c r="BO365" s="196"/>
      <c r="BP365" s="196"/>
      <c r="BQ365" s="196"/>
      <c r="BR365" s="196"/>
      <c r="BS365" s="196"/>
      <c r="BT365" s="196"/>
      <c r="BU365" s="196"/>
      <c r="BV365" s="196"/>
      <c r="BW365" s="196"/>
      <c r="BX365" s="196"/>
      <c r="BY365" s="196"/>
      <c r="BZ365" s="196"/>
      <c r="CA365" s="196"/>
      <c r="CB365" s="196"/>
      <c r="CC365" s="196"/>
      <c r="CD365" s="196"/>
      <c r="CE365" s="196"/>
      <c r="CF365" s="196"/>
      <c r="CG365" s="196"/>
      <c r="CH365" s="196"/>
      <c r="CI365" s="196"/>
      <c r="CJ365" s="196"/>
      <c r="CK365" s="196"/>
      <c r="CL365" s="196"/>
      <c r="CM365" s="196"/>
      <c r="CN365" s="196"/>
      <c r="CO365" s="196"/>
      <c r="CP365" s="196"/>
      <c r="CQ365" s="196"/>
      <c r="CR365" s="196"/>
      <c r="CS365" s="196"/>
      <c r="CT365" s="196"/>
      <c r="CU365" s="196"/>
      <c r="CV365" s="196"/>
      <c r="CW365" s="196"/>
      <c r="CX365" s="196"/>
      <c r="CY365" s="196"/>
      <c r="CZ365" s="196"/>
      <c r="DA365" s="196"/>
      <c r="DB365" s="196"/>
      <c r="DC365" s="196"/>
      <c r="DD365" s="196"/>
      <c r="DE365" s="196"/>
      <c r="DF365" s="196"/>
      <c r="DG365" s="196"/>
      <c r="DH365" s="196"/>
      <c r="DI365" s="196"/>
      <c r="DJ365" s="196"/>
      <c r="DK365" s="196"/>
      <c r="DL365" s="196"/>
      <c r="DM365" s="196"/>
      <c r="DN365" s="196"/>
      <c r="DO365" s="196"/>
      <c r="DP365" s="196"/>
      <c r="DQ365" s="196"/>
      <c r="DR365" s="196"/>
      <c r="DS365" s="196"/>
      <c r="DT365" s="196"/>
      <c r="DU365" s="196"/>
      <c r="DV365" s="196"/>
      <c r="DW365" s="196"/>
      <c r="DX365" s="196"/>
      <c r="DY365" s="196"/>
      <c r="DZ365" s="196"/>
      <c r="EA365" s="196"/>
      <c r="EB365" s="196"/>
      <c r="EC365" s="196"/>
      <c r="ED365" s="196"/>
      <c r="EE365" s="196"/>
      <c r="EF365" s="196"/>
      <c r="EG365" s="196"/>
      <c r="EH365" s="196"/>
      <c r="EI365" s="196"/>
      <c r="EJ365" s="196"/>
      <c r="EK365" s="196"/>
      <c r="EL365" s="196"/>
      <c r="EM365" s="196"/>
      <c r="EN365" s="196"/>
      <c r="EO365" s="196"/>
      <c r="EP365" s="196"/>
      <c r="EQ365" s="196"/>
      <c r="ER365" s="196"/>
      <c r="ES365" s="196"/>
      <c r="ET365" s="196"/>
      <c r="EU365" s="196"/>
      <c r="EV365" s="196"/>
      <c r="EW365" s="196"/>
      <c r="EX365" s="196"/>
      <c r="EY365" s="196"/>
      <c r="EZ365" s="196"/>
      <c r="FA365" s="196"/>
      <c r="FB365" s="196"/>
      <c r="FC365" s="196"/>
      <c r="FD365" s="196"/>
      <c r="FE365" s="196"/>
      <c r="FF365" s="196"/>
      <c r="FG365" s="196"/>
      <c r="FH365" s="196"/>
      <c r="FI365" s="196"/>
      <c r="FJ365" s="196"/>
      <c r="FK365" s="196"/>
      <c r="FL365" s="196"/>
      <c r="FM365" s="196"/>
      <c r="FN365" s="196"/>
      <c r="FO365" s="196"/>
      <c r="FP365" s="196"/>
      <c r="FQ365" s="196"/>
      <c r="FR365" s="196"/>
      <c r="FS365" s="196"/>
      <c r="FT365" s="196"/>
      <c r="FU365" s="196"/>
      <c r="FV365" s="196"/>
      <c r="FW365" s="196"/>
      <c r="FX365" s="196"/>
      <c r="FY365" s="196"/>
      <c r="FZ365" s="196"/>
      <c r="GA365" s="196"/>
      <c r="GB365" s="196"/>
      <c r="GC365" s="196"/>
    </row>
    <row r="366" spans="1:185" s="197" customFormat="1" ht="178.5" customHeight="1" x14ac:dyDescent="0.25">
      <c r="A366" s="429" t="s">
        <v>412</v>
      </c>
      <c r="B366" s="434"/>
      <c r="C366" s="397">
        <v>44809</v>
      </c>
      <c r="D366" s="400" t="s">
        <v>33</v>
      </c>
      <c r="E366" s="179" t="s">
        <v>1011</v>
      </c>
      <c r="F366" s="179" t="s">
        <v>995</v>
      </c>
      <c r="G366" s="175" t="s">
        <v>55</v>
      </c>
      <c r="H366" s="395" t="s">
        <v>1094</v>
      </c>
      <c r="I366" s="179" t="s">
        <v>151</v>
      </c>
      <c r="J366" s="179"/>
      <c r="K366" s="179" t="s">
        <v>38</v>
      </c>
      <c r="L366" s="175" t="s">
        <v>39</v>
      </c>
      <c r="M366" s="179" t="s">
        <v>886</v>
      </c>
      <c r="N366" s="397">
        <v>44972</v>
      </c>
      <c r="O366" s="397">
        <v>45107</v>
      </c>
      <c r="P366" s="452">
        <f t="shared" ca="1" si="15"/>
        <v>305</v>
      </c>
      <c r="Q366" s="322" t="str">
        <f t="shared" ca="1" si="16"/>
        <v>VENCIDA</v>
      </c>
      <c r="R366" s="179" t="s">
        <v>885</v>
      </c>
      <c r="S366" s="179" t="s">
        <v>42</v>
      </c>
      <c r="T366" s="392">
        <v>1</v>
      </c>
      <c r="U366" s="180"/>
      <c r="V366" s="179"/>
      <c r="W366" s="175" t="s">
        <v>86</v>
      </c>
      <c r="X366" s="281"/>
      <c r="Y366" s="391"/>
      <c r="Z366" s="179"/>
      <c r="AA366" s="175" t="s">
        <v>44</v>
      </c>
      <c r="AB366" s="180"/>
      <c r="AC366" s="177" t="s">
        <v>1461</v>
      </c>
      <c r="AD366" s="453">
        <f t="shared" si="17"/>
        <v>361</v>
      </c>
      <c r="AE366" s="196"/>
      <c r="AF366" s="196"/>
      <c r="AG366" s="196"/>
      <c r="AH366" s="196"/>
      <c r="AI366" s="196"/>
      <c r="AJ366" s="196"/>
      <c r="AK366" s="196"/>
      <c r="AL366" s="196"/>
      <c r="AM366" s="196"/>
      <c r="AN366" s="196"/>
      <c r="AO366" s="196"/>
      <c r="AP366" s="196"/>
      <c r="AQ366" s="196"/>
      <c r="AR366" s="196"/>
      <c r="AS366" s="196"/>
      <c r="AT366" s="196"/>
      <c r="AU366" s="196"/>
      <c r="AV366" s="196"/>
      <c r="AW366" s="196"/>
      <c r="AX366" s="196"/>
      <c r="AY366" s="196"/>
      <c r="AZ366" s="196"/>
      <c r="BA366" s="196"/>
      <c r="BB366" s="196"/>
      <c r="BC366" s="196"/>
      <c r="BD366" s="196"/>
      <c r="BE366" s="196"/>
      <c r="BF366" s="196"/>
      <c r="BG366" s="196"/>
      <c r="BH366" s="196"/>
      <c r="BI366" s="196"/>
      <c r="BJ366" s="196"/>
      <c r="BK366" s="196"/>
      <c r="BL366" s="196"/>
      <c r="BM366" s="196"/>
      <c r="BN366" s="196"/>
      <c r="BO366" s="196"/>
      <c r="BP366" s="196"/>
      <c r="BQ366" s="196"/>
      <c r="BR366" s="196"/>
      <c r="BS366" s="196"/>
      <c r="BT366" s="196"/>
      <c r="BU366" s="196"/>
      <c r="BV366" s="196"/>
      <c r="BW366" s="196"/>
      <c r="BX366" s="196"/>
      <c r="BY366" s="196"/>
      <c r="BZ366" s="196"/>
      <c r="CA366" s="196"/>
      <c r="CB366" s="196"/>
      <c r="CC366" s="196"/>
      <c r="CD366" s="196"/>
      <c r="CE366" s="196"/>
      <c r="CF366" s="196"/>
      <c r="CG366" s="196"/>
      <c r="CH366" s="196"/>
      <c r="CI366" s="196"/>
      <c r="CJ366" s="196"/>
      <c r="CK366" s="196"/>
      <c r="CL366" s="196"/>
      <c r="CM366" s="196"/>
      <c r="CN366" s="196"/>
      <c r="CO366" s="196"/>
      <c r="CP366" s="196"/>
      <c r="CQ366" s="196"/>
      <c r="CR366" s="196"/>
      <c r="CS366" s="196"/>
      <c r="CT366" s="196"/>
      <c r="CU366" s="196"/>
      <c r="CV366" s="196"/>
      <c r="CW366" s="196"/>
      <c r="CX366" s="196"/>
      <c r="CY366" s="196"/>
      <c r="CZ366" s="196"/>
      <c r="DA366" s="196"/>
      <c r="DB366" s="196"/>
      <c r="DC366" s="196"/>
      <c r="DD366" s="196"/>
      <c r="DE366" s="196"/>
      <c r="DF366" s="196"/>
      <c r="DG366" s="196"/>
      <c r="DH366" s="196"/>
      <c r="DI366" s="196"/>
      <c r="DJ366" s="196"/>
      <c r="DK366" s="196"/>
      <c r="DL366" s="196"/>
      <c r="DM366" s="196"/>
      <c r="DN366" s="196"/>
      <c r="DO366" s="196"/>
      <c r="DP366" s="196"/>
      <c r="DQ366" s="196"/>
      <c r="DR366" s="196"/>
      <c r="DS366" s="196"/>
      <c r="DT366" s="196"/>
      <c r="DU366" s="196"/>
      <c r="DV366" s="196"/>
      <c r="DW366" s="196"/>
      <c r="DX366" s="196"/>
      <c r="DY366" s="196"/>
      <c r="DZ366" s="196"/>
      <c r="EA366" s="196"/>
      <c r="EB366" s="196"/>
      <c r="EC366" s="196"/>
      <c r="ED366" s="196"/>
      <c r="EE366" s="196"/>
      <c r="EF366" s="196"/>
      <c r="EG366" s="196"/>
      <c r="EH366" s="196"/>
      <c r="EI366" s="196"/>
      <c r="EJ366" s="196"/>
      <c r="EK366" s="196"/>
      <c r="EL366" s="196"/>
      <c r="EM366" s="196"/>
      <c r="EN366" s="196"/>
      <c r="EO366" s="196"/>
      <c r="EP366" s="196"/>
      <c r="EQ366" s="196"/>
      <c r="ER366" s="196"/>
      <c r="ES366" s="196"/>
      <c r="ET366" s="196"/>
      <c r="EU366" s="196"/>
      <c r="EV366" s="196"/>
      <c r="EW366" s="196"/>
      <c r="EX366" s="196"/>
      <c r="EY366" s="196"/>
      <c r="EZ366" s="196"/>
      <c r="FA366" s="196"/>
      <c r="FB366" s="196"/>
      <c r="FC366" s="196"/>
      <c r="FD366" s="196"/>
      <c r="FE366" s="196"/>
      <c r="FF366" s="196"/>
      <c r="FG366" s="196"/>
      <c r="FH366" s="196"/>
      <c r="FI366" s="196"/>
      <c r="FJ366" s="196"/>
      <c r="FK366" s="196"/>
      <c r="FL366" s="196"/>
      <c r="FM366" s="196"/>
      <c r="FN366" s="196"/>
      <c r="FO366" s="196"/>
      <c r="FP366" s="196"/>
      <c r="FQ366" s="196"/>
      <c r="FR366" s="196"/>
      <c r="FS366" s="196"/>
      <c r="FT366" s="196"/>
      <c r="FU366" s="196"/>
      <c r="FV366" s="196"/>
      <c r="FW366" s="196"/>
      <c r="FX366" s="196"/>
      <c r="FY366" s="196"/>
      <c r="FZ366" s="196"/>
      <c r="GA366" s="196"/>
      <c r="GB366" s="196"/>
      <c r="GC366" s="196"/>
    </row>
    <row r="367" spans="1:185" s="197" customFormat="1" ht="178.5" customHeight="1" x14ac:dyDescent="0.25">
      <c r="A367" s="429" t="s">
        <v>412</v>
      </c>
      <c r="B367" s="434">
        <v>1074</v>
      </c>
      <c r="C367" s="397">
        <v>44809</v>
      </c>
      <c r="D367" s="400" t="s">
        <v>33</v>
      </c>
      <c r="E367" s="179" t="s">
        <v>1012</v>
      </c>
      <c r="F367" s="179" t="s">
        <v>996</v>
      </c>
      <c r="G367" s="175" t="s">
        <v>55</v>
      </c>
      <c r="H367" s="395" t="s">
        <v>1094</v>
      </c>
      <c r="I367" s="179" t="s">
        <v>151</v>
      </c>
      <c r="J367" s="179"/>
      <c r="K367" s="179" t="s">
        <v>38</v>
      </c>
      <c r="L367" s="175" t="s">
        <v>39</v>
      </c>
      <c r="M367" s="179" t="s">
        <v>887</v>
      </c>
      <c r="N367" s="397">
        <v>44972</v>
      </c>
      <c r="O367" s="397">
        <v>45260</v>
      </c>
      <c r="P367" s="452">
        <f t="shared" ca="1" si="15"/>
        <v>152</v>
      </c>
      <c r="Q367" s="322" t="str">
        <f t="shared" ca="1" si="16"/>
        <v>VENCIDA</v>
      </c>
      <c r="R367" s="179" t="s">
        <v>888</v>
      </c>
      <c r="S367" s="179" t="s">
        <v>74</v>
      </c>
      <c r="T367" s="392">
        <v>1</v>
      </c>
      <c r="U367" s="180"/>
      <c r="V367" s="179"/>
      <c r="W367" s="175" t="s">
        <v>86</v>
      </c>
      <c r="X367" s="281"/>
      <c r="Y367" s="391"/>
      <c r="Z367" s="179"/>
      <c r="AA367" s="175" t="s">
        <v>44</v>
      </c>
      <c r="AB367" s="180"/>
      <c r="AC367" s="177" t="s">
        <v>1008</v>
      </c>
      <c r="AD367" s="453">
        <f t="shared" si="17"/>
        <v>362</v>
      </c>
      <c r="AE367" s="196"/>
      <c r="AF367" s="196"/>
      <c r="AG367" s="196"/>
      <c r="AH367" s="196"/>
      <c r="AI367" s="196"/>
      <c r="AJ367" s="196"/>
      <c r="AK367" s="196"/>
      <c r="AL367" s="196"/>
      <c r="AM367" s="196"/>
      <c r="AN367" s="196"/>
      <c r="AO367" s="196"/>
      <c r="AP367" s="196"/>
      <c r="AQ367" s="196"/>
      <c r="AR367" s="196"/>
      <c r="AS367" s="196"/>
      <c r="AT367" s="196"/>
      <c r="AU367" s="196"/>
      <c r="AV367" s="196"/>
      <c r="AW367" s="196"/>
      <c r="AX367" s="196"/>
      <c r="AY367" s="196"/>
      <c r="AZ367" s="196"/>
      <c r="BA367" s="196"/>
      <c r="BB367" s="196"/>
      <c r="BC367" s="196"/>
      <c r="BD367" s="196"/>
      <c r="BE367" s="196"/>
      <c r="BF367" s="196"/>
      <c r="BG367" s="196"/>
      <c r="BH367" s="196"/>
      <c r="BI367" s="196"/>
      <c r="BJ367" s="196"/>
      <c r="BK367" s="196"/>
      <c r="BL367" s="196"/>
      <c r="BM367" s="196"/>
      <c r="BN367" s="196"/>
      <c r="BO367" s="196"/>
      <c r="BP367" s="196"/>
      <c r="BQ367" s="196"/>
      <c r="BR367" s="196"/>
      <c r="BS367" s="196"/>
      <c r="BT367" s="196"/>
      <c r="BU367" s="196"/>
      <c r="BV367" s="196"/>
      <c r="BW367" s="196"/>
      <c r="BX367" s="196"/>
      <c r="BY367" s="196"/>
      <c r="BZ367" s="196"/>
      <c r="CA367" s="196"/>
      <c r="CB367" s="196"/>
      <c r="CC367" s="196"/>
      <c r="CD367" s="196"/>
      <c r="CE367" s="196"/>
      <c r="CF367" s="196"/>
      <c r="CG367" s="196"/>
      <c r="CH367" s="196"/>
      <c r="CI367" s="196"/>
      <c r="CJ367" s="196"/>
      <c r="CK367" s="196"/>
      <c r="CL367" s="196"/>
      <c r="CM367" s="196"/>
      <c r="CN367" s="196"/>
      <c r="CO367" s="196"/>
      <c r="CP367" s="196"/>
      <c r="CQ367" s="196"/>
      <c r="CR367" s="196"/>
      <c r="CS367" s="196"/>
      <c r="CT367" s="196"/>
      <c r="CU367" s="196"/>
      <c r="CV367" s="196"/>
      <c r="CW367" s="196"/>
      <c r="CX367" s="196"/>
      <c r="CY367" s="196"/>
      <c r="CZ367" s="196"/>
      <c r="DA367" s="196"/>
      <c r="DB367" s="196"/>
      <c r="DC367" s="196"/>
      <c r="DD367" s="196"/>
      <c r="DE367" s="196"/>
      <c r="DF367" s="196"/>
      <c r="DG367" s="196"/>
      <c r="DH367" s="196"/>
      <c r="DI367" s="196"/>
      <c r="DJ367" s="196"/>
      <c r="DK367" s="196"/>
      <c r="DL367" s="196"/>
      <c r="DM367" s="196"/>
      <c r="DN367" s="196"/>
      <c r="DO367" s="196"/>
      <c r="DP367" s="196"/>
      <c r="DQ367" s="196"/>
      <c r="DR367" s="196"/>
      <c r="DS367" s="196"/>
      <c r="DT367" s="196"/>
      <c r="DU367" s="196"/>
      <c r="DV367" s="196"/>
      <c r="DW367" s="196"/>
      <c r="DX367" s="196"/>
      <c r="DY367" s="196"/>
      <c r="DZ367" s="196"/>
      <c r="EA367" s="196"/>
      <c r="EB367" s="196"/>
      <c r="EC367" s="196"/>
      <c r="ED367" s="196"/>
      <c r="EE367" s="196"/>
      <c r="EF367" s="196"/>
      <c r="EG367" s="196"/>
      <c r="EH367" s="196"/>
      <c r="EI367" s="196"/>
      <c r="EJ367" s="196"/>
      <c r="EK367" s="196"/>
      <c r="EL367" s="196"/>
      <c r="EM367" s="196"/>
      <c r="EN367" s="196"/>
      <c r="EO367" s="196"/>
      <c r="EP367" s="196"/>
      <c r="EQ367" s="196"/>
      <c r="ER367" s="196"/>
      <c r="ES367" s="196"/>
      <c r="ET367" s="196"/>
      <c r="EU367" s="196"/>
      <c r="EV367" s="196"/>
      <c r="EW367" s="196"/>
      <c r="EX367" s="196"/>
      <c r="EY367" s="196"/>
      <c r="EZ367" s="196"/>
      <c r="FA367" s="196"/>
      <c r="FB367" s="196"/>
      <c r="FC367" s="196"/>
      <c r="FD367" s="196"/>
      <c r="FE367" s="196"/>
      <c r="FF367" s="196"/>
      <c r="FG367" s="196"/>
      <c r="FH367" s="196"/>
      <c r="FI367" s="196"/>
      <c r="FJ367" s="196"/>
      <c r="FK367" s="196"/>
      <c r="FL367" s="196"/>
      <c r="FM367" s="196"/>
      <c r="FN367" s="196"/>
      <c r="FO367" s="196"/>
      <c r="FP367" s="196"/>
      <c r="FQ367" s="196"/>
      <c r="FR367" s="196"/>
      <c r="FS367" s="196"/>
      <c r="FT367" s="196"/>
      <c r="FU367" s="196"/>
      <c r="FV367" s="196"/>
      <c r="FW367" s="196"/>
      <c r="FX367" s="196"/>
      <c r="FY367" s="196"/>
      <c r="FZ367" s="196"/>
      <c r="GA367" s="196"/>
      <c r="GB367" s="196"/>
      <c r="GC367" s="196"/>
    </row>
    <row r="368" spans="1:185" s="197" customFormat="1" ht="178.5" customHeight="1" x14ac:dyDescent="0.25">
      <c r="A368" s="429" t="s">
        <v>412</v>
      </c>
      <c r="B368" s="434">
        <v>1075</v>
      </c>
      <c r="C368" s="397">
        <v>44809</v>
      </c>
      <c r="D368" s="400" t="s">
        <v>33</v>
      </c>
      <c r="E368" s="179" t="s">
        <v>1011</v>
      </c>
      <c r="F368" s="179" t="s">
        <v>997</v>
      </c>
      <c r="G368" s="175" t="s">
        <v>55</v>
      </c>
      <c r="H368" s="395" t="s">
        <v>1094</v>
      </c>
      <c r="I368" s="179" t="s">
        <v>151</v>
      </c>
      <c r="J368" s="179"/>
      <c r="K368" s="179" t="s">
        <v>38</v>
      </c>
      <c r="L368" s="179"/>
      <c r="M368" s="179" t="s">
        <v>889</v>
      </c>
      <c r="N368" s="397">
        <v>44607</v>
      </c>
      <c r="O368" s="397">
        <v>45260</v>
      </c>
      <c r="P368" s="452">
        <f t="shared" ca="1" si="15"/>
        <v>152</v>
      </c>
      <c r="Q368" s="322" t="str">
        <f t="shared" ca="1" si="16"/>
        <v>VENCIDA</v>
      </c>
      <c r="R368" s="179" t="s">
        <v>890</v>
      </c>
      <c r="S368" s="179" t="s">
        <v>74</v>
      </c>
      <c r="T368" s="392">
        <v>1</v>
      </c>
      <c r="U368" s="180"/>
      <c r="V368" s="179"/>
      <c r="W368" s="175" t="s">
        <v>86</v>
      </c>
      <c r="X368" s="281"/>
      <c r="Y368" s="391"/>
      <c r="Z368" s="179"/>
      <c r="AA368" s="175" t="s">
        <v>44</v>
      </c>
      <c r="AB368" s="180"/>
      <c r="AC368" s="177" t="s">
        <v>1008</v>
      </c>
      <c r="AD368" s="453">
        <f t="shared" si="17"/>
        <v>363</v>
      </c>
      <c r="AE368" s="196"/>
      <c r="AF368" s="196"/>
      <c r="AG368" s="196"/>
      <c r="AH368" s="196"/>
      <c r="AI368" s="196"/>
      <c r="AJ368" s="196"/>
      <c r="AK368" s="196"/>
      <c r="AL368" s="196"/>
      <c r="AM368" s="196"/>
      <c r="AN368" s="196"/>
      <c r="AO368" s="196"/>
      <c r="AP368" s="196"/>
      <c r="AQ368" s="196"/>
      <c r="AR368" s="196"/>
      <c r="AS368" s="196"/>
      <c r="AT368" s="196"/>
      <c r="AU368" s="196"/>
      <c r="AV368" s="196"/>
      <c r="AW368" s="196"/>
      <c r="AX368" s="196"/>
      <c r="AY368" s="196"/>
      <c r="AZ368" s="196"/>
      <c r="BA368" s="196"/>
      <c r="BB368" s="196"/>
      <c r="BC368" s="196"/>
      <c r="BD368" s="196"/>
      <c r="BE368" s="196"/>
      <c r="BF368" s="196"/>
      <c r="BG368" s="196"/>
      <c r="BH368" s="196"/>
      <c r="BI368" s="196"/>
      <c r="BJ368" s="196"/>
      <c r="BK368" s="196"/>
      <c r="BL368" s="196"/>
      <c r="BM368" s="196"/>
      <c r="BN368" s="196"/>
      <c r="BO368" s="196"/>
      <c r="BP368" s="196"/>
      <c r="BQ368" s="196"/>
      <c r="BR368" s="196"/>
      <c r="BS368" s="196"/>
      <c r="BT368" s="196"/>
      <c r="BU368" s="196"/>
      <c r="BV368" s="196"/>
      <c r="BW368" s="196"/>
      <c r="BX368" s="196"/>
      <c r="BY368" s="196"/>
      <c r="BZ368" s="196"/>
      <c r="CA368" s="196"/>
      <c r="CB368" s="196"/>
      <c r="CC368" s="196"/>
      <c r="CD368" s="196"/>
      <c r="CE368" s="196"/>
      <c r="CF368" s="196"/>
      <c r="CG368" s="196"/>
      <c r="CH368" s="196"/>
      <c r="CI368" s="196"/>
      <c r="CJ368" s="196"/>
      <c r="CK368" s="196"/>
      <c r="CL368" s="196"/>
      <c r="CM368" s="196"/>
      <c r="CN368" s="196"/>
      <c r="CO368" s="196"/>
      <c r="CP368" s="196"/>
      <c r="CQ368" s="196"/>
      <c r="CR368" s="196"/>
      <c r="CS368" s="196"/>
      <c r="CT368" s="196"/>
      <c r="CU368" s="196"/>
      <c r="CV368" s="196"/>
      <c r="CW368" s="196"/>
      <c r="CX368" s="196"/>
      <c r="CY368" s="196"/>
      <c r="CZ368" s="196"/>
      <c r="DA368" s="196"/>
      <c r="DB368" s="196"/>
      <c r="DC368" s="196"/>
      <c r="DD368" s="196"/>
      <c r="DE368" s="196"/>
      <c r="DF368" s="196"/>
      <c r="DG368" s="196"/>
      <c r="DH368" s="196"/>
      <c r="DI368" s="196"/>
      <c r="DJ368" s="196"/>
      <c r="DK368" s="196"/>
      <c r="DL368" s="196"/>
      <c r="DM368" s="196"/>
      <c r="DN368" s="196"/>
      <c r="DO368" s="196"/>
      <c r="DP368" s="196"/>
      <c r="DQ368" s="196"/>
      <c r="DR368" s="196"/>
      <c r="DS368" s="196"/>
      <c r="DT368" s="196"/>
      <c r="DU368" s="196"/>
      <c r="DV368" s="196"/>
      <c r="DW368" s="196"/>
      <c r="DX368" s="196"/>
      <c r="DY368" s="196"/>
      <c r="DZ368" s="196"/>
      <c r="EA368" s="196"/>
      <c r="EB368" s="196"/>
      <c r="EC368" s="196"/>
      <c r="ED368" s="196"/>
      <c r="EE368" s="196"/>
      <c r="EF368" s="196"/>
      <c r="EG368" s="196"/>
      <c r="EH368" s="196"/>
      <c r="EI368" s="196"/>
      <c r="EJ368" s="196"/>
      <c r="EK368" s="196"/>
      <c r="EL368" s="196"/>
      <c r="EM368" s="196"/>
      <c r="EN368" s="196"/>
      <c r="EO368" s="196"/>
      <c r="EP368" s="196"/>
      <c r="EQ368" s="196"/>
      <c r="ER368" s="196"/>
      <c r="ES368" s="196"/>
      <c r="ET368" s="196"/>
      <c r="EU368" s="196"/>
      <c r="EV368" s="196"/>
      <c r="EW368" s="196"/>
      <c r="EX368" s="196"/>
      <c r="EY368" s="196"/>
      <c r="EZ368" s="196"/>
      <c r="FA368" s="196"/>
      <c r="FB368" s="196"/>
      <c r="FC368" s="196"/>
      <c r="FD368" s="196"/>
      <c r="FE368" s="196"/>
      <c r="FF368" s="196"/>
      <c r="FG368" s="196"/>
      <c r="FH368" s="196"/>
      <c r="FI368" s="196"/>
      <c r="FJ368" s="196"/>
      <c r="FK368" s="196"/>
      <c r="FL368" s="196"/>
      <c r="FM368" s="196"/>
      <c r="FN368" s="196"/>
      <c r="FO368" s="196"/>
      <c r="FP368" s="196"/>
      <c r="FQ368" s="196"/>
      <c r="FR368" s="196"/>
      <c r="FS368" s="196"/>
      <c r="FT368" s="196"/>
      <c r="FU368" s="196"/>
      <c r="FV368" s="196"/>
      <c r="FW368" s="196"/>
      <c r="FX368" s="196"/>
      <c r="FY368" s="196"/>
      <c r="FZ368" s="196"/>
      <c r="GA368" s="196"/>
      <c r="GB368" s="196"/>
      <c r="GC368" s="196"/>
    </row>
    <row r="369" spans="1:185" s="197" customFormat="1" ht="178.5" customHeight="1" x14ac:dyDescent="0.25">
      <c r="A369" s="429" t="s">
        <v>412</v>
      </c>
      <c r="B369" s="434">
        <v>1076</v>
      </c>
      <c r="C369" s="397">
        <v>44809</v>
      </c>
      <c r="D369" s="400" t="s">
        <v>33</v>
      </c>
      <c r="E369" s="179" t="s">
        <v>1013</v>
      </c>
      <c r="F369" s="179" t="s">
        <v>996</v>
      </c>
      <c r="G369" s="175" t="s">
        <v>55</v>
      </c>
      <c r="H369" s="395" t="s">
        <v>1094</v>
      </c>
      <c r="I369" s="179" t="s">
        <v>151</v>
      </c>
      <c r="J369" s="179"/>
      <c r="K369" s="179" t="s">
        <v>38</v>
      </c>
      <c r="L369" s="175" t="s">
        <v>39</v>
      </c>
      <c r="M369" s="179" t="s">
        <v>886</v>
      </c>
      <c r="N369" s="397">
        <v>44972</v>
      </c>
      <c r="O369" s="397">
        <v>45107</v>
      </c>
      <c r="P369" s="452">
        <f t="shared" ca="1" si="15"/>
        <v>305</v>
      </c>
      <c r="Q369" s="322" t="str">
        <f t="shared" ca="1" si="16"/>
        <v>VENCIDA</v>
      </c>
      <c r="R369" s="179" t="s">
        <v>885</v>
      </c>
      <c r="S369" s="179" t="s">
        <v>42</v>
      </c>
      <c r="T369" s="392">
        <v>1</v>
      </c>
      <c r="U369" s="180"/>
      <c r="V369" s="179"/>
      <c r="W369" s="175" t="s">
        <v>86</v>
      </c>
      <c r="X369" s="281"/>
      <c r="Y369" s="391"/>
      <c r="Z369" s="179"/>
      <c r="AA369" s="175" t="s">
        <v>44</v>
      </c>
      <c r="AB369" s="180"/>
      <c r="AC369" s="177" t="s">
        <v>1435</v>
      </c>
      <c r="AD369" s="453">
        <f t="shared" si="17"/>
        <v>364</v>
      </c>
      <c r="AE369" s="196"/>
      <c r="AF369" s="196"/>
      <c r="AG369" s="196"/>
      <c r="AH369" s="196"/>
      <c r="AI369" s="196"/>
      <c r="AJ369" s="196"/>
      <c r="AK369" s="196"/>
      <c r="AL369" s="196"/>
      <c r="AM369" s="196"/>
      <c r="AN369" s="196"/>
      <c r="AO369" s="196"/>
      <c r="AP369" s="196"/>
      <c r="AQ369" s="196"/>
      <c r="AR369" s="196"/>
      <c r="AS369" s="196"/>
      <c r="AT369" s="196"/>
      <c r="AU369" s="196"/>
      <c r="AV369" s="196"/>
      <c r="AW369" s="196"/>
      <c r="AX369" s="196"/>
      <c r="AY369" s="196"/>
      <c r="AZ369" s="196"/>
      <c r="BA369" s="196"/>
      <c r="BB369" s="196"/>
      <c r="BC369" s="196"/>
      <c r="BD369" s="196"/>
      <c r="BE369" s="196"/>
      <c r="BF369" s="196"/>
      <c r="BG369" s="196"/>
      <c r="BH369" s="196"/>
      <c r="BI369" s="196"/>
      <c r="BJ369" s="196"/>
      <c r="BK369" s="196"/>
      <c r="BL369" s="196"/>
      <c r="BM369" s="196"/>
      <c r="BN369" s="196"/>
      <c r="BO369" s="196"/>
      <c r="BP369" s="196"/>
      <c r="BQ369" s="196"/>
      <c r="BR369" s="196"/>
      <c r="BS369" s="196"/>
      <c r="BT369" s="196"/>
      <c r="BU369" s="196"/>
      <c r="BV369" s="196"/>
      <c r="BW369" s="196"/>
      <c r="BX369" s="196"/>
      <c r="BY369" s="196"/>
      <c r="BZ369" s="196"/>
      <c r="CA369" s="196"/>
      <c r="CB369" s="196"/>
      <c r="CC369" s="196"/>
      <c r="CD369" s="196"/>
      <c r="CE369" s="196"/>
      <c r="CF369" s="196"/>
      <c r="CG369" s="196"/>
      <c r="CH369" s="196"/>
      <c r="CI369" s="196"/>
      <c r="CJ369" s="196"/>
      <c r="CK369" s="196"/>
      <c r="CL369" s="196"/>
      <c r="CM369" s="196"/>
      <c r="CN369" s="196"/>
      <c r="CO369" s="196"/>
      <c r="CP369" s="196"/>
      <c r="CQ369" s="196"/>
      <c r="CR369" s="196"/>
      <c r="CS369" s="196"/>
      <c r="CT369" s="196"/>
      <c r="CU369" s="196"/>
      <c r="CV369" s="196"/>
      <c r="CW369" s="196"/>
      <c r="CX369" s="196"/>
      <c r="CY369" s="196"/>
      <c r="CZ369" s="196"/>
      <c r="DA369" s="196"/>
      <c r="DB369" s="196"/>
      <c r="DC369" s="196"/>
      <c r="DD369" s="196"/>
      <c r="DE369" s="196"/>
      <c r="DF369" s="196"/>
      <c r="DG369" s="196"/>
      <c r="DH369" s="196"/>
      <c r="DI369" s="196"/>
      <c r="DJ369" s="196"/>
      <c r="DK369" s="196"/>
      <c r="DL369" s="196"/>
      <c r="DM369" s="196"/>
      <c r="DN369" s="196"/>
      <c r="DO369" s="196"/>
      <c r="DP369" s="196"/>
      <c r="DQ369" s="196"/>
      <c r="DR369" s="196"/>
      <c r="DS369" s="196"/>
      <c r="DT369" s="196"/>
      <c r="DU369" s="196"/>
      <c r="DV369" s="196"/>
      <c r="DW369" s="196"/>
      <c r="DX369" s="196"/>
      <c r="DY369" s="196"/>
      <c r="DZ369" s="196"/>
      <c r="EA369" s="196"/>
      <c r="EB369" s="196"/>
      <c r="EC369" s="196"/>
      <c r="ED369" s="196"/>
      <c r="EE369" s="196"/>
      <c r="EF369" s="196"/>
      <c r="EG369" s="196"/>
      <c r="EH369" s="196"/>
      <c r="EI369" s="196"/>
      <c r="EJ369" s="196"/>
      <c r="EK369" s="196"/>
      <c r="EL369" s="196"/>
      <c r="EM369" s="196"/>
      <c r="EN369" s="196"/>
      <c r="EO369" s="196"/>
      <c r="EP369" s="196"/>
      <c r="EQ369" s="196"/>
      <c r="ER369" s="196"/>
      <c r="ES369" s="196"/>
      <c r="ET369" s="196"/>
      <c r="EU369" s="196"/>
      <c r="EV369" s="196"/>
      <c r="EW369" s="196"/>
      <c r="EX369" s="196"/>
      <c r="EY369" s="196"/>
      <c r="EZ369" s="196"/>
      <c r="FA369" s="196"/>
      <c r="FB369" s="196"/>
      <c r="FC369" s="196"/>
      <c r="FD369" s="196"/>
      <c r="FE369" s="196"/>
      <c r="FF369" s="196"/>
      <c r="FG369" s="196"/>
      <c r="FH369" s="196"/>
      <c r="FI369" s="196"/>
      <c r="FJ369" s="196"/>
      <c r="FK369" s="196"/>
      <c r="FL369" s="196"/>
      <c r="FM369" s="196"/>
      <c r="FN369" s="196"/>
      <c r="FO369" s="196"/>
      <c r="FP369" s="196"/>
      <c r="FQ369" s="196"/>
      <c r="FR369" s="196"/>
      <c r="FS369" s="196"/>
      <c r="FT369" s="196"/>
      <c r="FU369" s="196"/>
      <c r="FV369" s="196"/>
      <c r="FW369" s="196"/>
      <c r="FX369" s="196"/>
      <c r="FY369" s="196"/>
      <c r="FZ369" s="196"/>
      <c r="GA369" s="196"/>
      <c r="GB369" s="196"/>
      <c r="GC369" s="196"/>
    </row>
    <row r="370" spans="1:185" s="197" customFormat="1" ht="178.5" customHeight="1" x14ac:dyDescent="0.25">
      <c r="A370" s="429" t="s">
        <v>412</v>
      </c>
      <c r="B370" s="434">
        <v>1077</v>
      </c>
      <c r="C370" s="397">
        <v>44809</v>
      </c>
      <c r="D370" s="400" t="s">
        <v>33</v>
      </c>
      <c r="E370" s="179" t="s">
        <v>1014</v>
      </c>
      <c r="F370" s="179" t="s">
        <v>996</v>
      </c>
      <c r="G370" s="175" t="s">
        <v>55</v>
      </c>
      <c r="H370" s="395" t="s">
        <v>1094</v>
      </c>
      <c r="I370" s="179" t="s">
        <v>151</v>
      </c>
      <c r="J370" s="179"/>
      <c r="K370" s="179" t="s">
        <v>38</v>
      </c>
      <c r="L370" s="175" t="s">
        <v>39</v>
      </c>
      <c r="M370" s="179" t="s">
        <v>886</v>
      </c>
      <c r="N370" s="397">
        <v>44972</v>
      </c>
      <c r="O370" s="397">
        <v>45107</v>
      </c>
      <c r="P370" s="452">
        <f t="shared" ca="1" si="15"/>
        <v>305</v>
      </c>
      <c r="Q370" s="322" t="str">
        <f t="shared" ca="1" si="16"/>
        <v>VENCIDA</v>
      </c>
      <c r="R370" s="179" t="s">
        <v>885</v>
      </c>
      <c r="S370" s="179" t="s">
        <v>42</v>
      </c>
      <c r="T370" s="392">
        <v>1</v>
      </c>
      <c r="U370" s="180"/>
      <c r="V370" s="179"/>
      <c r="W370" s="175" t="s">
        <v>86</v>
      </c>
      <c r="X370" s="281"/>
      <c r="Y370" s="391"/>
      <c r="Z370" s="179"/>
      <c r="AA370" s="175" t="s">
        <v>44</v>
      </c>
      <c r="AB370" s="180"/>
      <c r="AC370" s="177" t="s">
        <v>1435</v>
      </c>
      <c r="AD370" s="453">
        <f t="shared" si="17"/>
        <v>365</v>
      </c>
      <c r="AE370" s="196"/>
      <c r="AF370" s="196"/>
      <c r="AG370" s="196"/>
      <c r="AH370" s="196"/>
      <c r="AI370" s="196"/>
      <c r="AJ370" s="196"/>
      <c r="AK370" s="196"/>
      <c r="AL370" s="196"/>
      <c r="AM370" s="196"/>
      <c r="AN370" s="196"/>
      <c r="AO370" s="196"/>
      <c r="AP370" s="196"/>
      <c r="AQ370" s="196"/>
      <c r="AR370" s="196"/>
      <c r="AS370" s="196"/>
      <c r="AT370" s="196"/>
      <c r="AU370" s="196"/>
      <c r="AV370" s="196"/>
      <c r="AW370" s="196"/>
      <c r="AX370" s="196"/>
      <c r="AY370" s="196"/>
      <c r="AZ370" s="196"/>
      <c r="BA370" s="196"/>
      <c r="BB370" s="196"/>
      <c r="BC370" s="196"/>
      <c r="BD370" s="196"/>
      <c r="BE370" s="196"/>
      <c r="BF370" s="196"/>
      <c r="BG370" s="196"/>
      <c r="BH370" s="196"/>
      <c r="BI370" s="196"/>
      <c r="BJ370" s="196"/>
      <c r="BK370" s="196"/>
      <c r="BL370" s="196"/>
      <c r="BM370" s="196"/>
      <c r="BN370" s="196"/>
      <c r="BO370" s="196"/>
      <c r="BP370" s="196"/>
      <c r="BQ370" s="196"/>
      <c r="BR370" s="196"/>
      <c r="BS370" s="196"/>
      <c r="BT370" s="196"/>
      <c r="BU370" s="196"/>
      <c r="BV370" s="196"/>
      <c r="BW370" s="196"/>
      <c r="BX370" s="196"/>
      <c r="BY370" s="196"/>
      <c r="BZ370" s="196"/>
      <c r="CA370" s="196"/>
      <c r="CB370" s="196"/>
      <c r="CC370" s="196"/>
      <c r="CD370" s="196"/>
      <c r="CE370" s="196"/>
      <c r="CF370" s="196"/>
      <c r="CG370" s="196"/>
      <c r="CH370" s="196"/>
      <c r="CI370" s="196"/>
      <c r="CJ370" s="196"/>
      <c r="CK370" s="196"/>
      <c r="CL370" s="196"/>
      <c r="CM370" s="196"/>
      <c r="CN370" s="196"/>
      <c r="CO370" s="196"/>
      <c r="CP370" s="196"/>
      <c r="CQ370" s="196"/>
      <c r="CR370" s="196"/>
      <c r="CS370" s="196"/>
      <c r="CT370" s="196"/>
      <c r="CU370" s="196"/>
      <c r="CV370" s="196"/>
      <c r="CW370" s="196"/>
      <c r="CX370" s="196"/>
      <c r="CY370" s="196"/>
      <c r="CZ370" s="196"/>
      <c r="DA370" s="196"/>
      <c r="DB370" s="196"/>
      <c r="DC370" s="196"/>
      <c r="DD370" s="196"/>
      <c r="DE370" s="196"/>
      <c r="DF370" s="196"/>
      <c r="DG370" s="196"/>
      <c r="DH370" s="196"/>
      <c r="DI370" s="196"/>
      <c r="DJ370" s="196"/>
      <c r="DK370" s="196"/>
      <c r="DL370" s="196"/>
      <c r="DM370" s="196"/>
      <c r="DN370" s="196"/>
      <c r="DO370" s="196"/>
      <c r="DP370" s="196"/>
      <c r="DQ370" s="196"/>
      <c r="DR370" s="196"/>
      <c r="DS370" s="196"/>
      <c r="DT370" s="196"/>
      <c r="DU370" s="196"/>
      <c r="DV370" s="196"/>
      <c r="DW370" s="196"/>
      <c r="DX370" s="196"/>
      <c r="DY370" s="196"/>
      <c r="DZ370" s="196"/>
      <c r="EA370" s="196"/>
      <c r="EB370" s="196"/>
      <c r="EC370" s="196"/>
      <c r="ED370" s="196"/>
      <c r="EE370" s="196"/>
      <c r="EF370" s="196"/>
      <c r="EG370" s="196"/>
      <c r="EH370" s="196"/>
      <c r="EI370" s="196"/>
      <c r="EJ370" s="196"/>
      <c r="EK370" s="196"/>
      <c r="EL370" s="196"/>
      <c r="EM370" s="196"/>
      <c r="EN370" s="196"/>
      <c r="EO370" s="196"/>
      <c r="EP370" s="196"/>
      <c r="EQ370" s="196"/>
      <c r="ER370" s="196"/>
      <c r="ES370" s="196"/>
      <c r="ET370" s="196"/>
      <c r="EU370" s="196"/>
      <c r="EV370" s="196"/>
      <c r="EW370" s="196"/>
      <c r="EX370" s="196"/>
      <c r="EY370" s="196"/>
      <c r="EZ370" s="196"/>
      <c r="FA370" s="196"/>
      <c r="FB370" s="196"/>
      <c r="FC370" s="196"/>
      <c r="FD370" s="196"/>
      <c r="FE370" s="196"/>
      <c r="FF370" s="196"/>
      <c r="FG370" s="196"/>
      <c r="FH370" s="196"/>
      <c r="FI370" s="196"/>
      <c r="FJ370" s="196"/>
      <c r="FK370" s="196"/>
      <c r="FL370" s="196"/>
      <c r="FM370" s="196"/>
      <c r="FN370" s="196"/>
      <c r="FO370" s="196"/>
      <c r="FP370" s="196"/>
      <c r="FQ370" s="196"/>
      <c r="FR370" s="196"/>
      <c r="FS370" s="196"/>
      <c r="FT370" s="196"/>
      <c r="FU370" s="196"/>
      <c r="FV370" s="196"/>
      <c r="FW370" s="196"/>
      <c r="FX370" s="196"/>
      <c r="FY370" s="196"/>
      <c r="FZ370" s="196"/>
      <c r="GA370" s="196"/>
      <c r="GB370" s="196"/>
      <c r="GC370" s="196"/>
    </row>
    <row r="371" spans="1:185" s="197" customFormat="1" ht="178.5" customHeight="1" x14ac:dyDescent="0.25">
      <c r="A371" s="429" t="s">
        <v>412</v>
      </c>
      <c r="B371" s="434">
        <v>1078</v>
      </c>
      <c r="C371" s="397">
        <v>44809</v>
      </c>
      <c r="D371" s="400" t="s">
        <v>33</v>
      </c>
      <c r="E371" s="179" t="s">
        <v>1015</v>
      </c>
      <c r="F371" s="179" t="s">
        <v>996</v>
      </c>
      <c r="G371" s="175" t="s">
        <v>55</v>
      </c>
      <c r="H371" s="395" t="s">
        <v>1094</v>
      </c>
      <c r="I371" s="179" t="s">
        <v>151</v>
      </c>
      <c r="J371" s="179"/>
      <c r="K371" s="179" t="s">
        <v>38</v>
      </c>
      <c r="L371" s="175" t="s">
        <v>39</v>
      </c>
      <c r="M371" s="179" t="s">
        <v>886</v>
      </c>
      <c r="N371" s="397">
        <v>44972</v>
      </c>
      <c r="O371" s="397">
        <v>45107</v>
      </c>
      <c r="P371" s="452">
        <f t="shared" ca="1" si="15"/>
        <v>305</v>
      </c>
      <c r="Q371" s="322" t="str">
        <f t="shared" ca="1" si="16"/>
        <v>VENCIDA</v>
      </c>
      <c r="R371" s="179" t="s">
        <v>885</v>
      </c>
      <c r="S371" s="179" t="s">
        <v>42</v>
      </c>
      <c r="T371" s="392">
        <v>1</v>
      </c>
      <c r="U371" s="180"/>
      <c r="V371" s="179"/>
      <c r="W371" s="175" t="s">
        <v>86</v>
      </c>
      <c r="X371" s="281"/>
      <c r="Y371" s="391"/>
      <c r="Z371" s="179"/>
      <c r="AA371" s="175" t="s">
        <v>44</v>
      </c>
      <c r="AB371" s="180"/>
      <c r="AC371" s="177" t="s">
        <v>1435</v>
      </c>
      <c r="AD371" s="453">
        <f t="shared" si="17"/>
        <v>366</v>
      </c>
      <c r="AE371" s="196"/>
      <c r="AF371" s="196"/>
      <c r="AG371" s="196"/>
      <c r="AH371" s="196"/>
      <c r="AI371" s="196"/>
      <c r="AJ371" s="196"/>
      <c r="AK371" s="196"/>
      <c r="AL371" s="196"/>
      <c r="AM371" s="196"/>
      <c r="AN371" s="196"/>
      <c r="AO371" s="196"/>
      <c r="AP371" s="196"/>
      <c r="AQ371" s="196"/>
      <c r="AR371" s="196"/>
      <c r="AS371" s="196"/>
      <c r="AT371" s="196"/>
      <c r="AU371" s="196"/>
      <c r="AV371" s="196"/>
      <c r="AW371" s="196"/>
      <c r="AX371" s="196"/>
      <c r="AY371" s="196"/>
      <c r="AZ371" s="196"/>
      <c r="BA371" s="196"/>
      <c r="BB371" s="196"/>
      <c r="BC371" s="196"/>
      <c r="BD371" s="196"/>
      <c r="BE371" s="196"/>
      <c r="BF371" s="196"/>
      <c r="BG371" s="196"/>
      <c r="BH371" s="196"/>
      <c r="BI371" s="196"/>
      <c r="BJ371" s="196"/>
      <c r="BK371" s="196"/>
      <c r="BL371" s="196"/>
      <c r="BM371" s="196"/>
      <c r="BN371" s="196"/>
      <c r="BO371" s="196"/>
      <c r="BP371" s="196"/>
      <c r="BQ371" s="196"/>
      <c r="BR371" s="196"/>
      <c r="BS371" s="196"/>
      <c r="BT371" s="196"/>
      <c r="BU371" s="196"/>
      <c r="BV371" s="196"/>
      <c r="BW371" s="196"/>
      <c r="BX371" s="196"/>
      <c r="BY371" s="196"/>
      <c r="BZ371" s="196"/>
      <c r="CA371" s="196"/>
      <c r="CB371" s="196"/>
      <c r="CC371" s="196"/>
      <c r="CD371" s="196"/>
      <c r="CE371" s="196"/>
      <c r="CF371" s="196"/>
      <c r="CG371" s="196"/>
      <c r="CH371" s="196"/>
      <c r="CI371" s="196"/>
      <c r="CJ371" s="196"/>
      <c r="CK371" s="196"/>
      <c r="CL371" s="196"/>
      <c r="CM371" s="196"/>
      <c r="CN371" s="196"/>
      <c r="CO371" s="196"/>
      <c r="CP371" s="196"/>
      <c r="CQ371" s="196"/>
      <c r="CR371" s="196"/>
      <c r="CS371" s="196"/>
      <c r="CT371" s="196"/>
      <c r="CU371" s="196"/>
      <c r="CV371" s="196"/>
      <c r="CW371" s="196"/>
      <c r="CX371" s="196"/>
      <c r="CY371" s="196"/>
      <c r="CZ371" s="196"/>
      <c r="DA371" s="196"/>
      <c r="DB371" s="196"/>
      <c r="DC371" s="196"/>
      <c r="DD371" s="196"/>
      <c r="DE371" s="196"/>
      <c r="DF371" s="196"/>
      <c r="DG371" s="196"/>
      <c r="DH371" s="196"/>
      <c r="DI371" s="196"/>
      <c r="DJ371" s="196"/>
      <c r="DK371" s="196"/>
      <c r="DL371" s="196"/>
      <c r="DM371" s="196"/>
      <c r="DN371" s="196"/>
      <c r="DO371" s="196"/>
      <c r="DP371" s="196"/>
      <c r="DQ371" s="196"/>
      <c r="DR371" s="196"/>
      <c r="DS371" s="196"/>
      <c r="DT371" s="196"/>
      <c r="DU371" s="196"/>
      <c r="DV371" s="196"/>
      <c r="DW371" s="196"/>
      <c r="DX371" s="196"/>
      <c r="DY371" s="196"/>
      <c r="DZ371" s="196"/>
      <c r="EA371" s="196"/>
      <c r="EB371" s="196"/>
      <c r="EC371" s="196"/>
      <c r="ED371" s="196"/>
      <c r="EE371" s="196"/>
      <c r="EF371" s="196"/>
      <c r="EG371" s="196"/>
      <c r="EH371" s="196"/>
      <c r="EI371" s="196"/>
      <c r="EJ371" s="196"/>
      <c r="EK371" s="196"/>
      <c r="EL371" s="196"/>
      <c r="EM371" s="196"/>
      <c r="EN371" s="196"/>
      <c r="EO371" s="196"/>
      <c r="EP371" s="196"/>
      <c r="EQ371" s="196"/>
      <c r="ER371" s="196"/>
      <c r="ES371" s="196"/>
      <c r="ET371" s="196"/>
      <c r="EU371" s="196"/>
      <c r="EV371" s="196"/>
      <c r="EW371" s="196"/>
      <c r="EX371" s="196"/>
      <c r="EY371" s="196"/>
      <c r="EZ371" s="196"/>
      <c r="FA371" s="196"/>
      <c r="FB371" s="196"/>
      <c r="FC371" s="196"/>
      <c r="FD371" s="196"/>
      <c r="FE371" s="196"/>
      <c r="FF371" s="196"/>
      <c r="FG371" s="196"/>
      <c r="FH371" s="196"/>
      <c r="FI371" s="196"/>
      <c r="FJ371" s="196"/>
      <c r="FK371" s="196"/>
      <c r="FL371" s="196"/>
      <c r="FM371" s="196"/>
      <c r="FN371" s="196"/>
      <c r="FO371" s="196"/>
      <c r="FP371" s="196"/>
      <c r="FQ371" s="196"/>
      <c r="FR371" s="196"/>
      <c r="FS371" s="196"/>
      <c r="FT371" s="196"/>
      <c r="FU371" s="196"/>
      <c r="FV371" s="196"/>
      <c r="FW371" s="196"/>
      <c r="FX371" s="196"/>
      <c r="FY371" s="196"/>
      <c r="FZ371" s="196"/>
      <c r="GA371" s="196"/>
      <c r="GB371" s="196"/>
      <c r="GC371" s="196"/>
    </row>
    <row r="372" spans="1:185" s="197" customFormat="1" ht="178.5" customHeight="1" x14ac:dyDescent="0.25">
      <c r="A372" s="429" t="s">
        <v>412</v>
      </c>
      <c r="B372" s="434">
        <v>1079</v>
      </c>
      <c r="C372" s="397">
        <v>44809</v>
      </c>
      <c r="D372" s="400" t="s">
        <v>33</v>
      </c>
      <c r="E372" s="179" t="s">
        <v>1016</v>
      </c>
      <c r="F372" s="179" t="s">
        <v>996</v>
      </c>
      <c r="G372" s="175" t="s">
        <v>55</v>
      </c>
      <c r="H372" s="395" t="s">
        <v>1094</v>
      </c>
      <c r="I372" s="179" t="s">
        <v>151</v>
      </c>
      <c r="J372" s="179"/>
      <c r="K372" s="179" t="s">
        <v>38</v>
      </c>
      <c r="L372" s="175" t="s">
        <v>39</v>
      </c>
      <c r="M372" s="179" t="s">
        <v>891</v>
      </c>
      <c r="N372" s="397">
        <v>44972</v>
      </c>
      <c r="O372" s="397">
        <v>45199</v>
      </c>
      <c r="P372" s="452">
        <f t="shared" ca="1" si="15"/>
        <v>213</v>
      </c>
      <c r="Q372" s="322" t="str">
        <f t="shared" ca="1" si="16"/>
        <v>VENCIDA</v>
      </c>
      <c r="R372" s="179" t="s">
        <v>892</v>
      </c>
      <c r="S372" s="179" t="s">
        <v>42</v>
      </c>
      <c r="T372" s="392">
        <v>1</v>
      </c>
      <c r="U372" s="180"/>
      <c r="V372" s="179"/>
      <c r="W372" s="175" t="s">
        <v>86</v>
      </c>
      <c r="X372" s="281"/>
      <c r="Y372" s="391"/>
      <c r="Z372" s="179"/>
      <c r="AA372" s="175" t="s">
        <v>44</v>
      </c>
      <c r="AB372" s="180"/>
      <c r="AC372" s="181" t="s">
        <v>1436</v>
      </c>
      <c r="AD372" s="453">
        <f t="shared" si="17"/>
        <v>367</v>
      </c>
      <c r="AE372" s="196"/>
      <c r="AF372" s="196"/>
      <c r="AG372" s="196"/>
      <c r="AH372" s="196"/>
      <c r="AI372" s="196"/>
      <c r="AJ372" s="196"/>
      <c r="AK372" s="196"/>
      <c r="AL372" s="196"/>
      <c r="AM372" s="196"/>
      <c r="AN372" s="196"/>
      <c r="AO372" s="196"/>
      <c r="AP372" s="196"/>
      <c r="AQ372" s="196"/>
      <c r="AR372" s="196"/>
      <c r="AS372" s="196"/>
      <c r="AT372" s="196"/>
      <c r="AU372" s="196"/>
      <c r="AV372" s="196"/>
      <c r="AW372" s="196"/>
      <c r="AX372" s="196"/>
      <c r="AY372" s="196"/>
      <c r="AZ372" s="196"/>
      <c r="BA372" s="196"/>
      <c r="BB372" s="196"/>
      <c r="BC372" s="196"/>
      <c r="BD372" s="196"/>
      <c r="BE372" s="196"/>
      <c r="BF372" s="196"/>
      <c r="BG372" s="196"/>
      <c r="BH372" s="196"/>
      <c r="BI372" s="196"/>
      <c r="BJ372" s="196"/>
      <c r="BK372" s="196"/>
      <c r="BL372" s="196"/>
      <c r="BM372" s="196"/>
      <c r="BN372" s="196"/>
      <c r="BO372" s="196"/>
      <c r="BP372" s="196"/>
      <c r="BQ372" s="196"/>
      <c r="BR372" s="196"/>
      <c r="BS372" s="196"/>
      <c r="BT372" s="196"/>
      <c r="BU372" s="196"/>
      <c r="BV372" s="196"/>
      <c r="BW372" s="196"/>
      <c r="BX372" s="196"/>
      <c r="BY372" s="196"/>
      <c r="BZ372" s="196"/>
      <c r="CA372" s="196"/>
      <c r="CB372" s="196"/>
      <c r="CC372" s="196"/>
      <c r="CD372" s="196"/>
      <c r="CE372" s="196"/>
      <c r="CF372" s="196"/>
      <c r="CG372" s="196"/>
      <c r="CH372" s="196"/>
      <c r="CI372" s="196"/>
      <c r="CJ372" s="196"/>
      <c r="CK372" s="196"/>
      <c r="CL372" s="196"/>
      <c r="CM372" s="196"/>
      <c r="CN372" s="196"/>
      <c r="CO372" s="196"/>
      <c r="CP372" s="196"/>
      <c r="CQ372" s="196"/>
      <c r="CR372" s="196"/>
      <c r="CS372" s="196"/>
      <c r="CT372" s="196"/>
      <c r="CU372" s="196"/>
      <c r="CV372" s="196"/>
      <c r="CW372" s="196"/>
      <c r="CX372" s="196"/>
      <c r="CY372" s="196"/>
      <c r="CZ372" s="196"/>
      <c r="DA372" s="196"/>
      <c r="DB372" s="196"/>
      <c r="DC372" s="196"/>
      <c r="DD372" s="196"/>
      <c r="DE372" s="196"/>
      <c r="DF372" s="196"/>
      <c r="DG372" s="196"/>
      <c r="DH372" s="196"/>
      <c r="DI372" s="196"/>
      <c r="DJ372" s="196"/>
      <c r="DK372" s="196"/>
      <c r="DL372" s="196"/>
      <c r="DM372" s="196"/>
      <c r="DN372" s="196"/>
      <c r="DO372" s="196"/>
      <c r="DP372" s="196"/>
      <c r="DQ372" s="196"/>
      <c r="DR372" s="196"/>
      <c r="DS372" s="196"/>
      <c r="DT372" s="196"/>
      <c r="DU372" s="196"/>
      <c r="DV372" s="196"/>
      <c r="DW372" s="196"/>
      <c r="DX372" s="196"/>
      <c r="DY372" s="196"/>
      <c r="DZ372" s="196"/>
      <c r="EA372" s="196"/>
      <c r="EB372" s="196"/>
      <c r="EC372" s="196"/>
      <c r="ED372" s="196"/>
      <c r="EE372" s="196"/>
      <c r="EF372" s="196"/>
      <c r="EG372" s="196"/>
      <c r="EH372" s="196"/>
      <c r="EI372" s="196"/>
      <c r="EJ372" s="196"/>
      <c r="EK372" s="196"/>
      <c r="EL372" s="196"/>
      <c r="EM372" s="196"/>
      <c r="EN372" s="196"/>
      <c r="EO372" s="196"/>
      <c r="EP372" s="196"/>
      <c r="EQ372" s="196"/>
      <c r="ER372" s="196"/>
      <c r="ES372" s="196"/>
      <c r="ET372" s="196"/>
      <c r="EU372" s="196"/>
      <c r="EV372" s="196"/>
      <c r="EW372" s="196"/>
      <c r="EX372" s="196"/>
      <c r="EY372" s="196"/>
      <c r="EZ372" s="196"/>
      <c r="FA372" s="196"/>
      <c r="FB372" s="196"/>
      <c r="FC372" s="196"/>
      <c r="FD372" s="196"/>
      <c r="FE372" s="196"/>
      <c r="FF372" s="196"/>
      <c r="FG372" s="196"/>
      <c r="FH372" s="196"/>
      <c r="FI372" s="196"/>
      <c r="FJ372" s="196"/>
      <c r="FK372" s="196"/>
      <c r="FL372" s="196"/>
      <c r="FM372" s="196"/>
      <c r="FN372" s="196"/>
      <c r="FO372" s="196"/>
      <c r="FP372" s="196"/>
      <c r="FQ372" s="196"/>
      <c r="FR372" s="196"/>
      <c r="FS372" s="196"/>
      <c r="FT372" s="196"/>
      <c r="FU372" s="196"/>
      <c r="FV372" s="196"/>
      <c r="FW372" s="196"/>
      <c r="FX372" s="196"/>
      <c r="FY372" s="196"/>
      <c r="FZ372" s="196"/>
      <c r="GA372" s="196"/>
      <c r="GB372" s="196"/>
      <c r="GC372" s="196"/>
    </row>
    <row r="373" spans="1:185" s="197" customFormat="1" ht="178.5" customHeight="1" x14ac:dyDescent="0.25">
      <c r="A373" s="429" t="s">
        <v>412</v>
      </c>
      <c r="B373" s="434">
        <v>1080</v>
      </c>
      <c r="C373" s="397">
        <v>44809</v>
      </c>
      <c r="D373" s="400" t="s">
        <v>33</v>
      </c>
      <c r="E373" s="179" t="s">
        <v>1017</v>
      </c>
      <c r="F373" s="179" t="s">
        <v>998</v>
      </c>
      <c r="G373" s="175" t="s">
        <v>55</v>
      </c>
      <c r="H373" s="395" t="s">
        <v>1094</v>
      </c>
      <c r="I373" s="179" t="s">
        <v>151</v>
      </c>
      <c r="J373" s="179"/>
      <c r="K373" s="179" t="s">
        <v>38</v>
      </c>
      <c r="L373" s="175" t="s">
        <v>39</v>
      </c>
      <c r="M373" s="179" t="s">
        <v>887</v>
      </c>
      <c r="N373" s="397">
        <v>44972</v>
      </c>
      <c r="O373" s="397">
        <v>45260</v>
      </c>
      <c r="P373" s="452">
        <f t="shared" ca="1" si="15"/>
        <v>152</v>
      </c>
      <c r="Q373" s="322" t="str">
        <f t="shared" ca="1" si="16"/>
        <v>VENCIDA</v>
      </c>
      <c r="R373" s="179" t="s">
        <v>888</v>
      </c>
      <c r="S373" s="179" t="s">
        <v>74</v>
      </c>
      <c r="T373" s="392">
        <v>1</v>
      </c>
      <c r="U373" s="180"/>
      <c r="V373" s="179"/>
      <c r="W373" s="175" t="s">
        <v>86</v>
      </c>
      <c r="X373" s="281"/>
      <c r="Y373" s="391"/>
      <c r="Z373" s="179"/>
      <c r="AA373" s="175" t="s">
        <v>44</v>
      </c>
      <c r="AB373" s="180"/>
      <c r="AC373" s="177" t="s">
        <v>1008</v>
      </c>
      <c r="AD373" s="453">
        <f t="shared" si="17"/>
        <v>368</v>
      </c>
      <c r="AE373" s="196"/>
      <c r="AF373" s="196"/>
      <c r="AG373" s="196"/>
      <c r="AH373" s="196"/>
      <c r="AI373" s="196"/>
      <c r="AJ373" s="196"/>
      <c r="AK373" s="196"/>
      <c r="AL373" s="196"/>
      <c r="AM373" s="196"/>
      <c r="AN373" s="196"/>
      <c r="AO373" s="196"/>
      <c r="AP373" s="196"/>
      <c r="AQ373" s="196"/>
      <c r="AR373" s="196"/>
      <c r="AS373" s="196"/>
      <c r="AT373" s="196"/>
      <c r="AU373" s="196"/>
      <c r="AV373" s="196"/>
      <c r="AW373" s="196"/>
      <c r="AX373" s="196"/>
      <c r="AY373" s="196"/>
      <c r="AZ373" s="196"/>
      <c r="BA373" s="196"/>
      <c r="BB373" s="196"/>
      <c r="BC373" s="196"/>
      <c r="BD373" s="196"/>
      <c r="BE373" s="196"/>
      <c r="BF373" s="196"/>
      <c r="BG373" s="196"/>
      <c r="BH373" s="196"/>
      <c r="BI373" s="196"/>
      <c r="BJ373" s="196"/>
      <c r="BK373" s="196"/>
      <c r="BL373" s="196"/>
      <c r="BM373" s="196"/>
      <c r="BN373" s="196"/>
      <c r="BO373" s="196"/>
      <c r="BP373" s="196"/>
      <c r="BQ373" s="196"/>
      <c r="BR373" s="196"/>
      <c r="BS373" s="196"/>
      <c r="BT373" s="196"/>
      <c r="BU373" s="196"/>
      <c r="BV373" s="196"/>
      <c r="BW373" s="196"/>
      <c r="BX373" s="196"/>
      <c r="BY373" s="196"/>
      <c r="BZ373" s="196"/>
      <c r="CA373" s="196"/>
      <c r="CB373" s="196"/>
      <c r="CC373" s="196"/>
      <c r="CD373" s="196"/>
      <c r="CE373" s="196"/>
      <c r="CF373" s="196"/>
      <c r="CG373" s="196"/>
      <c r="CH373" s="196"/>
      <c r="CI373" s="196"/>
      <c r="CJ373" s="196"/>
      <c r="CK373" s="196"/>
      <c r="CL373" s="196"/>
      <c r="CM373" s="196"/>
      <c r="CN373" s="196"/>
      <c r="CO373" s="196"/>
      <c r="CP373" s="196"/>
      <c r="CQ373" s="196"/>
      <c r="CR373" s="196"/>
      <c r="CS373" s="196"/>
      <c r="CT373" s="196"/>
      <c r="CU373" s="196"/>
      <c r="CV373" s="196"/>
      <c r="CW373" s="196"/>
      <c r="CX373" s="196"/>
      <c r="CY373" s="196"/>
      <c r="CZ373" s="196"/>
      <c r="DA373" s="196"/>
      <c r="DB373" s="196"/>
      <c r="DC373" s="196"/>
      <c r="DD373" s="196"/>
      <c r="DE373" s="196"/>
      <c r="DF373" s="196"/>
      <c r="DG373" s="196"/>
      <c r="DH373" s="196"/>
      <c r="DI373" s="196"/>
      <c r="DJ373" s="196"/>
      <c r="DK373" s="196"/>
      <c r="DL373" s="196"/>
      <c r="DM373" s="196"/>
      <c r="DN373" s="196"/>
      <c r="DO373" s="196"/>
      <c r="DP373" s="196"/>
      <c r="DQ373" s="196"/>
      <c r="DR373" s="196"/>
      <c r="DS373" s="196"/>
      <c r="DT373" s="196"/>
      <c r="DU373" s="196"/>
      <c r="DV373" s="196"/>
      <c r="DW373" s="196"/>
      <c r="DX373" s="196"/>
      <c r="DY373" s="196"/>
      <c r="DZ373" s="196"/>
      <c r="EA373" s="196"/>
      <c r="EB373" s="196"/>
      <c r="EC373" s="196"/>
      <c r="ED373" s="196"/>
      <c r="EE373" s="196"/>
      <c r="EF373" s="196"/>
      <c r="EG373" s="196"/>
      <c r="EH373" s="196"/>
      <c r="EI373" s="196"/>
      <c r="EJ373" s="196"/>
      <c r="EK373" s="196"/>
      <c r="EL373" s="196"/>
      <c r="EM373" s="196"/>
      <c r="EN373" s="196"/>
      <c r="EO373" s="196"/>
      <c r="EP373" s="196"/>
      <c r="EQ373" s="196"/>
      <c r="ER373" s="196"/>
      <c r="ES373" s="196"/>
      <c r="ET373" s="196"/>
      <c r="EU373" s="196"/>
      <c r="EV373" s="196"/>
      <c r="EW373" s="196"/>
      <c r="EX373" s="196"/>
      <c r="EY373" s="196"/>
      <c r="EZ373" s="196"/>
      <c r="FA373" s="196"/>
      <c r="FB373" s="196"/>
      <c r="FC373" s="196"/>
      <c r="FD373" s="196"/>
      <c r="FE373" s="196"/>
      <c r="FF373" s="196"/>
      <c r="FG373" s="196"/>
      <c r="FH373" s="196"/>
      <c r="FI373" s="196"/>
      <c r="FJ373" s="196"/>
      <c r="FK373" s="196"/>
      <c r="FL373" s="196"/>
      <c r="FM373" s="196"/>
      <c r="FN373" s="196"/>
      <c r="FO373" s="196"/>
      <c r="FP373" s="196"/>
      <c r="FQ373" s="196"/>
      <c r="FR373" s="196"/>
      <c r="FS373" s="196"/>
      <c r="FT373" s="196"/>
      <c r="FU373" s="196"/>
      <c r="FV373" s="196"/>
      <c r="FW373" s="196"/>
      <c r="FX373" s="196"/>
      <c r="FY373" s="196"/>
      <c r="FZ373" s="196"/>
      <c r="GA373" s="196"/>
      <c r="GB373" s="196"/>
      <c r="GC373" s="196"/>
    </row>
    <row r="374" spans="1:185" s="197" customFormat="1" ht="178.5" customHeight="1" x14ac:dyDescent="0.25">
      <c r="A374" s="429" t="s">
        <v>412</v>
      </c>
      <c r="B374" s="434">
        <v>1081</v>
      </c>
      <c r="C374" s="397">
        <v>44809</v>
      </c>
      <c r="D374" s="400" t="s">
        <v>33</v>
      </c>
      <c r="E374" s="179" t="s">
        <v>1018</v>
      </c>
      <c r="F374" s="179" t="s">
        <v>997</v>
      </c>
      <c r="G374" s="175" t="s">
        <v>55</v>
      </c>
      <c r="H374" s="395" t="s">
        <v>1094</v>
      </c>
      <c r="I374" s="179" t="s">
        <v>151</v>
      </c>
      <c r="J374" s="179"/>
      <c r="K374" s="179" t="s">
        <v>38</v>
      </c>
      <c r="L374" s="175" t="s">
        <v>39</v>
      </c>
      <c r="M374" s="179" t="s">
        <v>891</v>
      </c>
      <c r="N374" s="397">
        <v>44972</v>
      </c>
      <c r="O374" s="397">
        <v>45199</v>
      </c>
      <c r="P374" s="452">
        <f t="shared" ca="1" si="15"/>
        <v>213</v>
      </c>
      <c r="Q374" s="322" t="str">
        <f t="shared" ca="1" si="16"/>
        <v>VENCIDA</v>
      </c>
      <c r="R374" s="179" t="s">
        <v>892</v>
      </c>
      <c r="S374" s="179" t="s">
        <v>42</v>
      </c>
      <c r="T374" s="392">
        <v>1</v>
      </c>
      <c r="U374" s="180"/>
      <c r="V374" s="179"/>
      <c r="W374" s="175" t="s">
        <v>86</v>
      </c>
      <c r="X374" s="281"/>
      <c r="Y374" s="391"/>
      <c r="Z374" s="179"/>
      <c r="AA374" s="175" t="s">
        <v>44</v>
      </c>
      <c r="AB374" s="180"/>
      <c r="AC374" s="181" t="s">
        <v>1148</v>
      </c>
      <c r="AD374" s="453">
        <f t="shared" si="17"/>
        <v>369</v>
      </c>
      <c r="AE374" s="196"/>
      <c r="AF374" s="196"/>
      <c r="AG374" s="196"/>
      <c r="AH374" s="196"/>
      <c r="AI374" s="196"/>
      <c r="AJ374" s="196"/>
      <c r="AK374" s="196"/>
      <c r="AL374" s="196"/>
      <c r="AM374" s="196"/>
      <c r="AN374" s="196"/>
      <c r="AO374" s="196"/>
      <c r="AP374" s="196"/>
      <c r="AQ374" s="196"/>
      <c r="AR374" s="196"/>
      <c r="AS374" s="196"/>
      <c r="AT374" s="196"/>
      <c r="AU374" s="196"/>
      <c r="AV374" s="196"/>
      <c r="AW374" s="196"/>
      <c r="AX374" s="196"/>
      <c r="AY374" s="196"/>
      <c r="AZ374" s="196"/>
      <c r="BA374" s="196"/>
      <c r="BB374" s="196"/>
      <c r="BC374" s="196"/>
      <c r="BD374" s="196"/>
      <c r="BE374" s="196"/>
      <c r="BF374" s="196"/>
      <c r="BG374" s="196"/>
      <c r="BH374" s="196"/>
      <c r="BI374" s="196"/>
      <c r="BJ374" s="196"/>
      <c r="BK374" s="196"/>
      <c r="BL374" s="196"/>
      <c r="BM374" s="196"/>
      <c r="BN374" s="196"/>
      <c r="BO374" s="196"/>
      <c r="BP374" s="196"/>
      <c r="BQ374" s="196"/>
      <c r="BR374" s="196"/>
      <c r="BS374" s="196"/>
      <c r="BT374" s="196"/>
      <c r="BU374" s="196"/>
      <c r="BV374" s="196"/>
      <c r="BW374" s="196"/>
      <c r="BX374" s="196"/>
      <c r="BY374" s="196"/>
      <c r="BZ374" s="196"/>
      <c r="CA374" s="196"/>
      <c r="CB374" s="196"/>
      <c r="CC374" s="196"/>
      <c r="CD374" s="196"/>
      <c r="CE374" s="196"/>
      <c r="CF374" s="196"/>
      <c r="CG374" s="196"/>
      <c r="CH374" s="196"/>
      <c r="CI374" s="196"/>
      <c r="CJ374" s="196"/>
      <c r="CK374" s="196"/>
      <c r="CL374" s="196"/>
      <c r="CM374" s="196"/>
      <c r="CN374" s="196"/>
      <c r="CO374" s="196"/>
      <c r="CP374" s="196"/>
      <c r="CQ374" s="196"/>
      <c r="CR374" s="196"/>
      <c r="CS374" s="196"/>
      <c r="CT374" s="196"/>
      <c r="CU374" s="196"/>
      <c r="CV374" s="196"/>
      <c r="CW374" s="196"/>
      <c r="CX374" s="196"/>
      <c r="CY374" s="196"/>
      <c r="CZ374" s="196"/>
      <c r="DA374" s="196"/>
      <c r="DB374" s="196"/>
      <c r="DC374" s="196"/>
      <c r="DD374" s="196"/>
      <c r="DE374" s="196"/>
      <c r="DF374" s="196"/>
      <c r="DG374" s="196"/>
      <c r="DH374" s="196"/>
      <c r="DI374" s="196"/>
      <c r="DJ374" s="196"/>
      <c r="DK374" s="196"/>
      <c r="DL374" s="196"/>
      <c r="DM374" s="196"/>
      <c r="DN374" s="196"/>
      <c r="DO374" s="196"/>
      <c r="DP374" s="196"/>
      <c r="DQ374" s="196"/>
      <c r="DR374" s="196"/>
      <c r="DS374" s="196"/>
      <c r="DT374" s="196"/>
      <c r="DU374" s="196"/>
      <c r="DV374" s="196"/>
      <c r="DW374" s="196"/>
      <c r="DX374" s="196"/>
      <c r="DY374" s="196"/>
      <c r="DZ374" s="196"/>
      <c r="EA374" s="196"/>
      <c r="EB374" s="196"/>
      <c r="EC374" s="196"/>
      <c r="ED374" s="196"/>
      <c r="EE374" s="196"/>
      <c r="EF374" s="196"/>
      <c r="EG374" s="196"/>
      <c r="EH374" s="196"/>
      <c r="EI374" s="196"/>
      <c r="EJ374" s="196"/>
      <c r="EK374" s="196"/>
      <c r="EL374" s="196"/>
      <c r="EM374" s="196"/>
      <c r="EN374" s="196"/>
      <c r="EO374" s="196"/>
      <c r="EP374" s="196"/>
      <c r="EQ374" s="196"/>
      <c r="ER374" s="196"/>
      <c r="ES374" s="196"/>
      <c r="ET374" s="196"/>
      <c r="EU374" s="196"/>
      <c r="EV374" s="196"/>
      <c r="EW374" s="196"/>
      <c r="EX374" s="196"/>
      <c r="EY374" s="196"/>
      <c r="EZ374" s="196"/>
      <c r="FA374" s="196"/>
      <c r="FB374" s="196"/>
      <c r="FC374" s="196"/>
      <c r="FD374" s="196"/>
      <c r="FE374" s="196"/>
      <c r="FF374" s="196"/>
      <c r="FG374" s="196"/>
      <c r="FH374" s="196"/>
      <c r="FI374" s="196"/>
      <c r="FJ374" s="196"/>
      <c r="FK374" s="196"/>
      <c r="FL374" s="196"/>
      <c r="FM374" s="196"/>
      <c r="FN374" s="196"/>
      <c r="FO374" s="196"/>
      <c r="FP374" s="196"/>
      <c r="FQ374" s="196"/>
      <c r="FR374" s="196"/>
      <c r="FS374" s="196"/>
      <c r="FT374" s="196"/>
      <c r="FU374" s="196"/>
      <c r="FV374" s="196"/>
      <c r="FW374" s="196"/>
      <c r="FX374" s="196"/>
      <c r="FY374" s="196"/>
      <c r="FZ374" s="196"/>
      <c r="GA374" s="196"/>
      <c r="GB374" s="196"/>
      <c r="GC374" s="196"/>
    </row>
    <row r="375" spans="1:185" s="197" customFormat="1" ht="178.5" customHeight="1" x14ac:dyDescent="0.25">
      <c r="A375" s="429" t="s">
        <v>245</v>
      </c>
      <c r="B375" s="434">
        <v>1083</v>
      </c>
      <c r="C375" s="397">
        <v>44921</v>
      </c>
      <c r="D375" s="400" t="s">
        <v>106</v>
      </c>
      <c r="E375" s="179" t="s">
        <v>999</v>
      </c>
      <c r="F375" s="179">
        <v>0</v>
      </c>
      <c r="G375" s="179" t="s">
        <v>283</v>
      </c>
      <c r="H375" s="395" t="s">
        <v>1066</v>
      </c>
      <c r="I375" s="179" t="s">
        <v>83</v>
      </c>
      <c r="J375" s="179"/>
      <c r="K375" s="179" t="s">
        <v>416</v>
      </c>
      <c r="L375" s="175" t="s">
        <v>109</v>
      </c>
      <c r="M375" s="179" t="s">
        <v>1000</v>
      </c>
      <c r="N375" s="397">
        <v>45031</v>
      </c>
      <c r="O375" s="397">
        <v>45275</v>
      </c>
      <c r="P375" s="452">
        <f t="shared" ca="1" si="15"/>
        <v>137</v>
      </c>
      <c r="Q375" s="322" t="str">
        <f t="shared" ca="1" si="16"/>
        <v>VENCIDA</v>
      </c>
      <c r="R375" s="179" t="s">
        <v>1001</v>
      </c>
      <c r="S375" s="179" t="s">
        <v>42</v>
      </c>
      <c r="T375" s="392">
        <v>3</v>
      </c>
      <c r="U375" s="180"/>
      <c r="V375" s="179"/>
      <c r="W375" s="175" t="s">
        <v>86</v>
      </c>
      <c r="X375" s="281"/>
      <c r="Y375" s="391"/>
      <c r="Z375" s="179"/>
      <c r="AA375" s="175" t="s">
        <v>44</v>
      </c>
      <c r="AB375" s="180"/>
      <c r="AC375" s="177" t="s">
        <v>1019</v>
      </c>
      <c r="AD375" s="453">
        <f t="shared" si="17"/>
        <v>370</v>
      </c>
      <c r="AE375" s="196"/>
      <c r="AF375" s="196"/>
      <c r="AG375" s="196"/>
      <c r="AH375" s="196"/>
      <c r="AI375" s="196"/>
      <c r="AJ375" s="196"/>
      <c r="AK375" s="196"/>
      <c r="AL375" s="196"/>
      <c r="AM375" s="196"/>
      <c r="AN375" s="196"/>
      <c r="AO375" s="196"/>
      <c r="AP375" s="196"/>
      <c r="AQ375" s="196"/>
      <c r="AR375" s="196"/>
      <c r="AS375" s="196"/>
      <c r="AT375" s="196"/>
      <c r="AU375" s="196"/>
      <c r="AV375" s="196"/>
      <c r="AW375" s="196"/>
      <c r="AX375" s="196"/>
      <c r="AY375" s="196"/>
      <c r="AZ375" s="196"/>
      <c r="BA375" s="196"/>
      <c r="BB375" s="196"/>
      <c r="BC375" s="196"/>
      <c r="BD375" s="196"/>
      <c r="BE375" s="196"/>
      <c r="BF375" s="196"/>
      <c r="BG375" s="196"/>
      <c r="BH375" s="196"/>
      <c r="BI375" s="196"/>
      <c r="BJ375" s="196"/>
      <c r="BK375" s="196"/>
      <c r="BL375" s="196"/>
      <c r="BM375" s="196"/>
      <c r="BN375" s="196"/>
      <c r="BO375" s="196"/>
      <c r="BP375" s="196"/>
      <c r="BQ375" s="196"/>
      <c r="BR375" s="196"/>
      <c r="BS375" s="196"/>
      <c r="BT375" s="196"/>
      <c r="BU375" s="196"/>
      <c r="BV375" s="196"/>
      <c r="BW375" s="196"/>
      <c r="BX375" s="196"/>
      <c r="BY375" s="196"/>
      <c r="BZ375" s="196"/>
      <c r="CA375" s="196"/>
      <c r="CB375" s="196"/>
      <c r="CC375" s="196"/>
      <c r="CD375" s="196"/>
      <c r="CE375" s="196"/>
      <c r="CF375" s="196"/>
      <c r="CG375" s="196"/>
      <c r="CH375" s="196"/>
      <c r="CI375" s="196"/>
      <c r="CJ375" s="196"/>
      <c r="CK375" s="196"/>
      <c r="CL375" s="196"/>
      <c r="CM375" s="196"/>
      <c r="CN375" s="196"/>
      <c r="CO375" s="196"/>
      <c r="CP375" s="196"/>
      <c r="CQ375" s="196"/>
      <c r="CR375" s="196"/>
      <c r="CS375" s="196"/>
      <c r="CT375" s="196"/>
      <c r="CU375" s="196"/>
      <c r="CV375" s="196"/>
      <c r="CW375" s="196"/>
      <c r="CX375" s="196"/>
      <c r="CY375" s="196"/>
      <c r="CZ375" s="196"/>
      <c r="DA375" s="196"/>
      <c r="DB375" s="196"/>
      <c r="DC375" s="196"/>
      <c r="DD375" s="196"/>
      <c r="DE375" s="196"/>
      <c r="DF375" s="196"/>
      <c r="DG375" s="196"/>
      <c r="DH375" s="196"/>
      <c r="DI375" s="196"/>
      <c r="DJ375" s="196"/>
      <c r="DK375" s="196"/>
      <c r="DL375" s="196"/>
      <c r="DM375" s="196"/>
      <c r="DN375" s="196"/>
      <c r="DO375" s="196"/>
      <c r="DP375" s="196"/>
      <c r="DQ375" s="196"/>
      <c r="DR375" s="196"/>
      <c r="DS375" s="196"/>
      <c r="DT375" s="196"/>
      <c r="DU375" s="196"/>
      <c r="DV375" s="196"/>
      <c r="DW375" s="196"/>
      <c r="DX375" s="196"/>
      <c r="DY375" s="196"/>
      <c r="DZ375" s="196"/>
      <c r="EA375" s="196"/>
      <c r="EB375" s="196"/>
      <c r="EC375" s="196"/>
      <c r="ED375" s="196"/>
      <c r="EE375" s="196"/>
      <c r="EF375" s="196"/>
      <c r="EG375" s="196"/>
      <c r="EH375" s="196"/>
      <c r="EI375" s="196"/>
      <c r="EJ375" s="196"/>
      <c r="EK375" s="196"/>
      <c r="EL375" s="196"/>
      <c r="EM375" s="196"/>
      <c r="EN375" s="196"/>
      <c r="EO375" s="196"/>
      <c r="EP375" s="196"/>
      <c r="EQ375" s="196"/>
      <c r="ER375" s="196"/>
      <c r="ES375" s="196"/>
      <c r="ET375" s="196"/>
      <c r="EU375" s="196"/>
      <c r="EV375" s="196"/>
      <c r="EW375" s="196"/>
      <c r="EX375" s="196"/>
      <c r="EY375" s="196"/>
      <c r="EZ375" s="196"/>
      <c r="FA375" s="196"/>
      <c r="FB375" s="196"/>
      <c r="FC375" s="196"/>
      <c r="FD375" s="196"/>
      <c r="FE375" s="196"/>
      <c r="FF375" s="196"/>
      <c r="FG375" s="196"/>
      <c r="FH375" s="196"/>
      <c r="FI375" s="196"/>
      <c r="FJ375" s="196"/>
      <c r="FK375" s="196"/>
      <c r="FL375" s="196"/>
      <c r="FM375" s="196"/>
      <c r="FN375" s="196"/>
      <c r="FO375" s="196"/>
      <c r="FP375" s="196"/>
      <c r="FQ375" s="196"/>
      <c r="FR375" s="196"/>
      <c r="FS375" s="196"/>
      <c r="FT375" s="196"/>
      <c r="FU375" s="196"/>
      <c r="FV375" s="196"/>
      <c r="FW375" s="196"/>
      <c r="FX375" s="196"/>
      <c r="FY375" s="196"/>
      <c r="FZ375" s="196"/>
      <c r="GA375" s="196"/>
      <c r="GB375" s="196"/>
      <c r="GC375" s="196"/>
    </row>
    <row r="376" spans="1:185" s="197" customFormat="1" ht="178.5" customHeight="1" x14ac:dyDescent="0.25">
      <c r="A376" s="410" t="s">
        <v>245</v>
      </c>
      <c r="B376" s="390">
        <v>1086</v>
      </c>
      <c r="C376" s="436">
        <v>45058</v>
      </c>
      <c r="D376" s="400" t="s">
        <v>33</v>
      </c>
      <c r="E376" s="184" t="s">
        <v>1133</v>
      </c>
      <c r="F376" s="184" t="s">
        <v>1131</v>
      </c>
      <c r="G376" s="175" t="s">
        <v>330</v>
      </c>
      <c r="H376" s="395" t="s">
        <v>1066</v>
      </c>
      <c r="I376" s="185" t="s">
        <v>541</v>
      </c>
      <c r="J376" s="185"/>
      <c r="K376" s="185" t="s">
        <v>416</v>
      </c>
      <c r="L376" s="175" t="s">
        <v>39</v>
      </c>
      <c r="M376" s="184" t="s">
        <v>1134</v>
      </c>
      <c r="N376" s="409">
        <v>45090</v>
      </c>
      <c r="O376" s="397">
        <v>45199</v>
      </c>
      <c r="P376" s="452" t="str">
        <f t="shared" ca="1" si="15"/>
        <v>CERRADA</v>
      </c>
      <c r="Q376" s="322" t="str">
        <f t="shared" ca="1" si="16"/>
        <v>CERRADA</v>
      </c>
      <c r="R376" s="184" t="s">
        <v>1132</v>
      </c>
      <c r="S376" s="198" t="s">
        <v>42</v>
      </c>
      <c r="T376" s="461">
        <v>12</v>
      </c>
      <c r="U376" s="184"/>
      <c r="V376" s="185"/>
      <c r="W376" s="179"/>
      <c r="X376" s="281"/>
      <c r="Y376" s="391"/>
      <c r="Z376" s="185"/>
      <c r="AA376" s="175" t="s">
        <v>1376</v>
      </c>
      <c r="AB376" s="184">
        <v>45223</v>
      </c>
      <c r="AC376" s="178" t="s">
        <v>1363</v>
      </c>
      <c r="AD376" s="453">
        <f t="shared" si="17"/>
        <v>371</v>
      </c>
      <c r="AE376" s="196"/>
      <c r="AF376" s="196"/>
      <c r="AG376" s="196"/>
      <c r="AH376" s="196"/>
      <c r="AI376" s="196"/>
      <c r="AJ376" s="196"/>
      <c r="AK376" s="196"/>
      <c r="AL376" s="196"/>
      <c r="AM376" s="196"/>
      <c r="AN376" s="196"/>
      <c r="AO376" s="196"/>
      <c r="AP376" s="196"/>
      <c r="AQ376" s="196"/>
      <c r="AR376" s="196"/>
      <c r="AS376" s="196"/>
      <c r="AT376" s="196"/>
      <c r="AU376" s="196"/>
      <c r="AV376" s="196"/>
      <c r="AW376" s="196"/>
      <c r="AX376" s="196"/>
      <c r="AY376" s="196"/>
      <c r="AZ376" s="196"/>
      <c r="BA376" s="196"/>
      <c r="BB376" s="196"/>
      <c r="BC376" s="196"/>
      <c r="BD376" s="196"/>
      <c r="BE376" s="196"/>
      <c r="BF376" s="196"/>
      <c r="BG376" s="196"/>
      <c r="BH376" s="196"/>
      <c r="BI376" s="196"/>
      <c r="BJ376" s="196"/>
      <c r="BK376" s="196"/>
      <c r="BL376" s="196"/>
      <c r="BM376" s="196"/>
      <c r="BN376" s="196"/>
      <c r="BO376" s="196"/>
      <c r="BP376" s="196"/>
      <c r="BQ376" s="196"/>
      <c r="BR376" s="196"/>
      <c r="BS376" s="196"/>
      <c r="BT376" s="196"/>
      <c r="BU376" s="196"/>
      <c r="BV376" s="196"/>
      <c r="BW376" s="196"/>
      <c r="BX376" s="196"/>
      <c r="BY376" s="196"/>
      <c r="BZ376" s="196"/>
      <c r="CA376" s="196"/>
      <c r="CB376" s="196"/>
      <c r="CC376" s="196"/>
      <c r="CD376" s="196"/>
      <c r="CE376" s="196"/>
      <c r="CF376" s="196"/>
      <c r="CG376" s="196"/>
      <c r="CH376" s="196"/>
      <c r="CI376" s="196"/>
      <c r="CJ376" s="196"/>
      <c r="CK376" s="196"/>
      <c r="CL376" s="196"/>
      <c r="CM376" s="196"/>
      <c r="CN376" s="196"/>
      <c r="CO376" s="196"/>
      <c r="CP376" s="196"/>
      <c r="CQ376" s="196"/>
      <c r="CR376" s="196"/>
      <c r="CS376" s="196"/>
      <c r="CT376" s="196"/>
      <c r="CU376" s="196"/>
      <c r="CV376" s="196"/>
      <c r="CW376" s="196"/>
      <c r="CX376" s="196"/>
      <c r="CY376" s="196"/>
      <c r="CZ376" s="196"/>
      <c r="DA376" s="196"/>
      <c r="DB376" s="196"/>
      <c r="DC376" s="196"/>
      <c r="DD376" s="196"/>
      <c r="DE376" s="196"/>
      <c r="DF376" s="196"/>
      <c r="DG376" s="196"/>
      <c r="DH376" s="196"/>
      <c r="DI376" s="196"/>
      <c r="DJ376" s="196"/>
      <c r="DK376" s="196"/>
      <c r="DL376" s="196"/>
      <c r="DM376" s="196"/>
      <c r="DN376" s="196"/>
      <c r="DO376" s="196"/>
      <c r="DP376" s="196"/>
      <c r="DQ376" s="196"/>
      <c r="DR376" s="196"/>
      <c r="DS376" s="196"/>
      <c r="DT376" s="196"/>
      <c r="DU376" s="196"/>
      <c r="DV376" s="196"/>
      <c r="DW376" s="196"/>
      <c r="DX376" s="196"/>
      <c r="DY376" s="196"/>
      <c r="DZ376" s="196"/>
      <c r="EA376" s="196"/>
      <c r="EB376" s="196"/>
      <c r="EC376" s="196"/>
      <c r="ED376" s="196"/>
      <c r="EE376" s="196"/>
      <c r="EF376" s="196"/>
      <c r="EG376" s="196"/>
      <c r="EH376" s="196"/>
      <c r="EI376" s="196"/>
      <c r="EJ376" s="196"/>
      <c r="EK376" s="196"/>
      <c r="EL376" s="196"/>
      <c r="EM376" s="196"/>
      <c r="EN376" s="196"/>
      <c r="EO376" s="196"/>
      <c r="EP376" s="196"/>
      <c r="EQ376" s="196"/>
      <c r="ER376" s="196"/>
      <c r="ES376" s="196"/>
      <c r="ET376" s="196"/>
      <c r="EU376" s="196"/>
      <c r="EV376" s="196"/>
      <c r="EW376" s="196"/>
      <c r="EX376" s="196"/>
      <c r="EY376" s="196"/>
      <c r="EZ376" s="196"/>
      <c r="FA376" s="196"/>
      <c r="FB376" s="196"/>
      <c r="FC376" s="196"/>
      <c r="FD376" s="196"/>
      <c r="FE376" s="196"/>
      <c r="FF376" s="196"/>
      <c r="FG376" s="196"/>
      <c r="FH376" s="196"/>
      <c r="FI376" s="196"/>
      <c r="FJ376" s="196"/>
      <c r="FK376" s="196"/>
      <c r="FL376" s="196"/>
      <c r="FM376" s="196"/>
      <c r="FN376" s="196"/>
      <c r="FO376" s="196"/>
      <c r="FP376" s="196"/>
      <c r="FQ376" s="196"/>
      <c r="FR376" s="196"/>
      <c r="FS376" s="196"/>
      <c r="FT376" s="196"/>
      <c r="FU376" s="196"/>
      <c r="FV376" s="196"/>
      <c r="FW376" s="196"/>
      <c r="FX376" s="196"/>
      <c r="FY376" s="196"/>
      <c r="FZ376" s="196"/>
      <c r="GA376" s="196"/>
      <c r="GB376" s="196"/>
      <c r="GC376" s="196"/>
    </row>
    <row r="377" spans="1:185" s="197" customFormat="1" ht="178.5" customHeight="1" x14ac:dyDescent="0.25">
      <c r="A377" s="410" t="s">
        <v>412</v>
      </c>
      <c r="B377" s="390">
        <v>1089</v>
      </c>
      <c r="C377" s="436">
        <v>44902</v>
      </c>
      <c r="D377" s="400" t="s">
        <v>33</v>
      </c>
      <c r="E377" s="184" t="s">
        <v>1161</v>
      </c>
      <c r="F377" s="186" t="s">
        <v>1154</v>
      </c>
      <c r="G377" s="185" t="s">
        <v>119</v>
      </c>
      <c r="H377" s="395" t="s">
        <v>1066</v>
      </c>
      <c r="I377" s="185" t="s">
        <v>137</v>
      </c>
      <c r="J377" s="185"/>
      <c r="K377" s="185" t="s">
        <v>416</v>
      </c>
      <c r="L377" s="185" t="s">
        <v>48</v>
      </c>
      <c r="M377" s="185" t="s">
        <v>1157</v>
      </c>
      <c r="N377" s="409">
        <v>45049</v>
      </c>
      <c r="O377" s="397">
        <v>45260</v>
      </c>
      <c r="P377" s="452">
        <f t="shared" ca="1" si="15"/>
        <v>152</v>
      </c>
      <c r="Q377" s="322" t="str">
        <f t="shared" ca="1" si="16"/>
        <v>VENCIDA</v>
      </c>
      <c r="R377" s="184" t="s">
        <v>1156</v>
      </c>
      <c r="S377" s="198" t="s">
        <v>42</v>
      </c>
      <c r="T377" s="461">
        <v>1</v>
      </c>
      <c r="U377" s="184"/>
      <c r="V377" s="185"/>
      <c r="W377" s="175" t="s">
        <v>1321</v>
      </c>
      <c r="X377" s="281"/>
      <c r="Y377" s="391"/>
      <c r="Z377" s="185"/>
      <c r="AA377" s="175" t="s">
        <v>44</v>
      </c>
      <c r="AB377" s="184"/>
      <c r="AC377" s="178" t="s">
        <v>1162</v>
      </c>
      <c r="AD377" s="453">
        <f t="shared" si="17"/>
        <v>372</v>
      </c>
      <c r="AE377" s="196"/>
      <c r="AF377" s="196"/>
      <c r="AG377" s="196"/>
      <c r="AH377" s="196"/>
      <c r="AI377" s="196"/>
      <c r="AJ377" s="196"/>
      <c r="AK377" s="196"/>
      <c r="AL377" s="196"/>
      <c r="AM377" s="196"/>
      <c r="AN377" s="196"/>
      <c r="AO377" s="196"/>
      <c r="AP377" s="196"/>
      <c r="AQ377" s="196"/>
      <c r="AR377" s="196"/>
      <c r="AS377" s="196"/>
      <c r="AT377" s="196"/>
      <c r="AU377" s="196"/>
      <c r="AV377" s="196"/>
      <c r="AW377" s="196"/>
      <c r="AX377" s="196"/>
      <c r="AY377" s="196"/>
      <c r="AZ377" s="196"/>
      <c r="BA377" s="196"/>
      <c r="BB377" s="196"/>
      <c r="BC377" s="196"/>
      <c r="BD377" s="196"/>
      <c r="BE377" s="196"/>
      <c r="BF377" s="196"/>
      <c r="BG377" s="196"/>
      <c r="BH377" s="196"/>
      <c r="BI377" s="196"/>
      <c r="BJ377" s="196"/>
      <c r="BK377" s="196"/>
      <c r="BL377" s="196"/>
      <c r="BM377" s="196"/>
      <c r="BN377" s="196"/>
      <c r="BO377" s="196"/>
      <c r="BP377" s="196"/>
      <c r="BQ377" s="196"/>
      <c r="BR377" s="196"/>
      <c r="BS377" s="196"/>
      <c r="BT377" s="196"/>
      <c r="BU377" s="196"/>
      <c r="BV377" s="196"/>
      <c r="BW377" s="196"/>
      <c r="BX377" s="196"/>
      <c r="BY377" s="196"/>
      <c r="BZ377" s="196"/>
      <c r="CA377" s="196"/>
      <c r="CB377" s="196"/>
      <c r="CC377" s="196"/>
      <c r="CD377" s="196"/>
      <c r="CE377" s="196"/>
      <c r="CF377" s="196"/>
      <c r="CG377" s="196"/>
      <c r="CH377" s="196"/>
      <c r="CI377" s="196"/>
      <c r="CJ377" s="196"/>
      <c r="CK377" s="196"/>
      <c r="CL377" s="196"/>
      <c r="CM377" s="196"/>
      <c r="CN377" s="196"/>
      <c r="CO377" s="196"/>
      <c r="CP377" s="196"/>
      <c r="CQ377" s="196"/>
      <c r="CR377" s="196"/>
      <c r="CS377" s="196"/>
      <c r="CT377" s="196"/>
      <c r="CU377" s="196"/>
      <c r="CV377" s="196"/>
      <c r="CW377" s="196"/>
      <c r="CX377" s="196"/>
      <c r="CY377" s="196"/>
      <c r="CZ377" s="196"/>
      <c r="DA377" s="196"/>
      <c r="DB377" s="196"/>
      <c r="DC377" s="196"/>
      <c r="DD377" s="196"/>
      <c r="DE377" s="196"/>
      <c r="DF377" s="196"/>
      <c r="DG377" s="196"/>
      <c r="DH377" s="196"/>
      <c r="DI377" s="196"/>
      <c r="DJ377" s="196"/>
      <c r="DK377" s="196"/>
      <c r="DL377" s="196"/>
      <c r="DM377" s="196"/>
      <c r="DN377" s="196"/>
      <c r="DO377" s="196"/>
      <c r="DP377" s="196"/>
      <c r="DQ377" s="196"/>
      <c r="DR377" s="196"/>
      <c r="DS377" s="196"/>
      <c r="DT377" s="196"/>
      <c r="DU377" s="196"/>
      <c r="DV377" s="196"/>
      <c r="DW377" s="196"/>
      <c r="DX377" s="196"/>
      <c r="DY377" s="196"/>
      <c r="DZ377" s="196"/>
      <c r="EA377" s="196"/>
      <c r="EB377" s="196"/>
      <c r="EC377" s="196"/>
      <c r="ED377" s="196"/>
      <c r="EE377" s="196"/>
      <c r="EF377" s="196"/>
      <c r="EG377" s="196"/>
      <c r="EH377" s="196"/>
      <c r="EI377" s="196"/>
      <c r="EJ377" s="196"/>
      <c r="EK377" s="196"/>
      <c r="EL377" s="196"/>
      <c r="EM377" s="196"/>
      <c r="EN377" s="196"/>
      <c r="EO377" s="196"/>
      <c r="EP377" s="196"/>
      <c r="EQ377" s="196"/>
      <c r="ER377" s="196"/>
      <c r="ES377" s="196"/>
      <c r="ET377" s="196"/>
      <c r="EU377" s="196"/>
      <c r="EV377" s="196"/>
      <c r="EW377" s="196"/>
      <c r="EX377" s="196"/>
      <c r="EY377" s="196"/>
      <c r="EZ377" s="196"/>
      <c r="FA377" s="196"/>
      <c r="FB377" s="196"/>
      <c r="FC377" s="196"/>
      <c r="FD377" s="196"/>
      <c r="FE377" s="196"/>
      <c r="FF377" s="196"/>
      <c r="FG377" s="196"/>
      <c r="FH377" s="196"/>
      <c r="FI377" s="196"/>
      <c r="FJ377" s="196"/>
      <c r="FK377" s="196"/>
      <c r="FL377" s="196"/>
      <c r="FM377" s="196"/>
      <c r="FN377" s="196"/>
      <c r="FO377" s="196"/>
      <c r="FP377" s="196"/>
      <c r="FQ377" s="196"/>
      <c r="FR377" s="196"/>
      <c r="FS377" s="196"/>
      <c r="FT377" s="196"/>
      <c r="FU377" s="196"/>
      <c r="FV377" s="196"/>
      <c r="FW377" s="196"/>
      <c r="FX377" s="196"/>
      <c r="FY377" s="196"/>
      <c r="FZ377" s="196"/>
      <c r="GA377" s="196"/>
      <c r="GB377" s="196"/>
      <c r="GC377" s="196"/>
    </row>
    <row r="378" spans="1:185" s="197" customFormat="1" ht="178.5" customHeight="1" x14ac:dyDescent="0.25">
      <c r="A378" s="410" t="s">
        <v>412</v>
      </c>
      <c r="B378" s="390">
        <v>1090</v>
      </c>
      <c r="C378" s="436">
        <v>44902</v>
      </c>
      <c r="D378" s="400" t="s">
        <v>33</v>
      </c>
      <c r="E378" s="184" t="s">
        <v>1163</v>
      </c>
      <c r="F378" s="186" t="s">
        <v>1154</v>
      </c>
      <c r="G378" s="185" t="s">
        <v>119</v>
      </c>
      <c r="H378" s="395" t="s">
        <v>1066</v>
      </c>
      <c r="I378" s="185" t="s">
        <v>137</v>
      </c>
      <c r="J378" s="185"/>
      <c r="K378" s="185" t="s">
        <v>416</v>
      </c>
      <c r="L378" s="175" t="s">
        <v>39</v>
      </c>
      <c r="M378" s="185" t="s">
        <v>1155</v>
      </c>
      <c r="N378" s="409">
        <v>45049</v>
      </c>
      <c r="O378" s="397">
        <v>45260</v>
      </c>
      <c r="P378" s="452" t="str">
        <f t="shared" ca="1" si="15"/>
        <v>CERRADA</v>
      </c>
      <c r="Q378" s="322" t="str">
        <f t="shared" ca="1" si="16"/>
        <v>CERRADA</v>
      </c>
      <c r="R378" s="184" t="s">
        <v>1156</v>
      </c>
      <c r="S378" s="198" t="s">
        <v>42</v>
      </c>
      <c r="T378" s="461">
        <v>1</v>
      </c>
      <c r="U378" s="184"/>
      <c r="V378" s="185"/>
      <c r="W378" s="175" t="s">
        <v>140</v>
      </c>
      <c r="X378" s="281"/>
      <c r="Y378" s="391"/>
      <c r="Z378" s="185"/>
      <c r="AA378" s="175" t="s">
        <v>1376</v>
      </c>
      <c r="AB378" s="184">
        <v>45272</v>
      </c>
      <c r="AC378" s="178" t="s">
        <v>1528</v>
      </c>
      <c r="AD378" s="453">
        <f t="shared" si="17"/>
        <v>373</v>
      </c>
      <c r="AE378" s="196"/>
      <c r="AF378" s="196"/>
      <c r="AG378" s="196"/>
      <c r="AH378" s="196"/>
      <c r="AI378" s="196"/>
      <c r="AJ378" s="196"/>
      <c r="AK378" s="196"/>
      <c r="AL378" s="196"/>
      <c r="AM378" s="196"/>
      <c r="AN378" s="196"/>
      <c r="AO378" s="196"/>
      <c r="AP378" s="196"/>
      <c r="AQ378" s="196"/>
      <c r="AR378" s="196"/>
      <c r="AS378" s="196"/>
      <c r="AT378" s="196"/>
      <c r="AU378" s="196"/>
      <c r="AV378" s="196"/>
      <c r="AW378" s="196"/>
      <c r="AX378" s="196"/>
      <c r="AY378" s="196"/>
      <c r="AZ378" s="196"/>
      <c r="BA378" s="196"/>
      <c r="BB378" s="196"/>
      <c r="BC378" s="196"/>
      <c r="BD378" s="196"/>
      <c r="BE378" s="196"/>
      <c r="BF378" s="196"/>
      <c r="BG378" s="196"/>
      <c r="BH378" s="196"/>
      <c r="BI378" s="196"/>
      <c r="BJ378" s="196"/>
      <c r="BK378" s="196"/>
      <c r="BL378" s="196"/>
      <c r="BM378" s="196"/>
      <c r="BN378" s="196"/>
      <c r="BO378" s="196"/>
      <c r="BP378" s="196"/>
      <c r="BQ378" s="196"/>
      <c r="BR378" s="196"/>
      <c r="BS378" s="196"/>
      <c r="BT378" s="196"/>
      <c r="BU378" s="196"/>
      <c r="BV378" s="196"/>
      <c r="BW378" s="196"/>
      <c r="BX378" s="196"/>
      <c r="BY378" s="196"/>
      <c r="BZ378" s="196"/>
      <c r="CA378" s="196"/>
      <c r="CB378" s="196"/>
      <c r="CC378" s="196"/>
      <c r="CD378" s="196"/>
      <c r="CE378" s="196"/>
      <c r="CF378" s="196"/>
      <c r="CG378" s="196"/>
      <c r="CH378" s="196"/>
      <c r="CI378" s="196"/>
      <c r="CJ378" s="196"/>
      <c r="CK378" s="196"/>
      <c r="CL378" s="196"/>
      <c r="CM378" s="196"/>
      <c r="CN378" s="196"/>
      <c r="CO378" s="196"/>
      <c r="CP378" s="196"/>
      <c r="CQ378" s="196"/>
      <c r="CR378" s="196"/>
      <c r="CS378" s="196"/>
      <c r="CT378" s="196"/>
      <c r="CU378" s="196"/>
      <c r="CV378" s="196"/>
      <c r="CW378" s="196"/>
      <c r="CX378" s="196"/>
      <c r="CY378" s="196"/>
      <c r="CZ378" s="196"/>
      <c r="DA378" s="196"/>
      <c r="DB378" s="196"/>
      <c r="DC378" s="196"/>
      <c r="DD378" s="196"/>
      <c r="DE378" s="196"/>
      <c r="DF378" s="196"/>
      <c r="DG378" s="196"/>
      <c r="DH378" s="196"/>
      <c r="DI378" s="196"/>
      <c r="DJ378" s="196"/>
      <c r="DK378" s="196"/>
      <c r="DL378" s="196"/>
      <c r="DM378" s="196"/>
      <c r="DN378" s="196"/>
      <c r="DO378" s="196"/>
      <c r="DP378" s="196"/>
      <c r="DQ378" s="196"/>
      <c r="DR378" s="196"/>
      <c r="DS378" s="196"/>
      <c r="DT378" s="196"/>
      <c r="DU378" s="196"/>
      <c r="DV378" s="196"/>
      <c r="DW378" s="196"/>
      <c r="DX378" s="196"/>
      <c r="DY378" s="196"/>
      <c r="DZ378" s="196"/>
      <c r="EA378" s="196"/>
      <c r="EB378" s="196"/>
      <c r="EC378" s="196"/>
      <c r="ED378" s="196"/>
      <c r="EE378" s="196"/>
      <c r="EF378" s="196"/>
      <c r="EG378" s="196"/>
      <c r="EH378" s="196"/>
      <c r="EI378" s="196"/>
      <c r="EJ378" s="196"/>
      <c r="EK378" s="196"/>
      <c r="EL378" s="196"/>
      <c r="EM378" s="196"/>
      <c r="EN378" s="196"/>
      <c r="EO378" s="196"/>
      <c r="EP378" s="196"/>
      <c r="EQ378" s="196"/>
      <c r="ER378" s="196"/>
      <c r="ES378" s="196"/>
      <c r="ET378" s="196"/>
      <c r="EU378" s="196"/>
      <c r="EV378" s="196"/>
      <c r="EW378" s="196"/>
      <c r="EX378" s="196"/>
      <c r="EY378" s="196"/>
      <c r="EZ378" s="196"/>
      <c r="FA378" s="196"/>
      <c r="FB378" s="196"/>
      <c r="FC378" s="196"/>
      <c r="FD378" s="196"/>
      <c r="FE378" s="196"/>
      <c r="FF378" s="196"/>
      <c r="FG378" s="196"/>
      <c r="FH378" s="196"/>
      <c r="FI378" s="196"/>
      <c r="FJ378" s="196"/>
      <c r="FK378" s="196"/>
      <c r="FL378" s="196"/>
      <c r="FM378" s="196"/>
      <c r="FN378" s="196"/>
      <c r="FO378" s="196"/>
      <c r="FP378" s="196"/>
      <c r="FQ378" s="196"/>
      <c r="FR378" s="196"/>
      <c r="FS378" s="196"/>
      <c r="FT378" s="196"/>
      <c r="FU378" s="196"/>
      <c r="FV378" s="196"/>
      <c r="FW378" s="196"/>
      <c r="FX378" s="196"/>
      <c r="FY378" s="196"/>
      <c r="FZ378" s="196"/>
      <c r="GA378" s="196"/>
      <c r="GB378" s="196"/>
      <c r="GC378" s="196"/>
    </row>
    <row r="379" spans="1:185" s="197" customFormat="1" ht="178.5" customHeight="1" x14ac:dyDescent="0.25">
      <c r="A379" s="410" t="s">
        <v>412</v>
      </c>
      <c r="B379" s="390"/>
      <c r="C379" s="436">
        <v>44902</v>
      </c>
      <c r="D379" s="400" t="s">
        <v>33</v>
      </c>
      <c r="E379" s="184" t="s">
        <v>1163</v>
      </c>
      <c r="F379" s="186" t="s">
        <v>1154</v>
      </c>
      <c r="G379" s="185" t="s">
        <v>119</v>
      </c>
      <c r="H379" s="395" t="s">
        <v>1066</v>
      </c>
      <c r="I379" s="185" t="s">
        <v>137</v>
      </c>
      <c r="J379" s="185"/>
      <c r="K379" s="185" t="s">
        <v>416</v>
      </c>
      <c r="L379" s="185" t="s">
        <v>48</v>
      </c>
      <c r="M379" s="185" t="s">
        <v>1157</v>
      </c>
      <c r="N379" s="409">
        <v>45049</v>
      </c>
      <c r="O379" s="397">
        <v>45260</v>
      </c>
      <c r="P379" s="452">
        <f t="shared" ca="1" si="15"/>
        <v>152</v>
      </c>
      <c r="Q379" s="322" t="str">
        <f t="shared" ca="1" si="16"/>
        <v>VENCIDA</v>
      </c>
      <c r="R379" s="184" t="s">
        <v>1156</v>
      </c>
      <c r="S379" s="198" t="s">
        <v>42</v>
      </c>
      <c r="T379" s="461">
        <v>1</v>
      </c>
      <c r="U379" s="184"/>
      <c r="V379" s="185"/>
      <c r="W379" s="175" t="s">
        <v>1321</v>
      </c>
      <c r="X379" s="281"/>
      <c r="Y379" s="391"/>
      <c r="Z379" s="185"/>
      <c r="AA379" s="175" t="s">
        <v>44</v>
      </c>
      <c r="AB379" s="184"/>
      <c r="AC379" s="178" t="s">
        <v>1162</v>
      </c>
      <c r="AD379" s="453">
        <f t="shared" si="17"/>
        <v>374</v>
      </c>
      <c r="AE379" s="196"/>
      <c r="AF379" s="196"/>
      <c r="AG379" s="196"/>
      <c r="AH379" s="196"/>
      <c r="AI379" s="196"/>
      <c r="AJ379" s="196"/>
      <c r="AK379" s="196"/>
      <c r="AL379" s="196"/>
      <c r="AM379" s="196"/>
      <c r="AN379" s="196"/>
      <c r="AO379" s="196"/>
      <c r="AP379" s="196"/>
      <c r="AQ379" s="196"/>
      <c r="AR379" s="196"/>
      <c r="AS379" s="196"/>
      <c r="AT379" s="196"/>
      <c r="AU379" s="196"/>
      <c r="AV379" s="196"/>
      <c r="AW379" s="196"/>
      <c r="AX379" s="196"/>
      <c r="AY379" s="196"/>
      <c r="AZ379" s="196"/>
      <c r="BA379" s="196"/>
      <c r="BB379" s="196"/>
      <c r="BC379" s="196"/>
      <c r="BD379" s="196"/>
      <c r="BE379" s="196"/>
      <c r="BF379" s="196"/>
      <c r="BG379" s="196"/>
      <c r="BH379" s="196"/>
      <c r="BI379" s="196"/>
      <c r="BJ379" s="196"/>
      <c r="BK379" s="196"/>
      <c r="BL379" s="196"/>
      <c r="BM379" s="196"/>
      <c r="BN379" s="196"/>
      <c r="BO379" s="196"/>
      <c r="BP379" s="196"/>
      <c r="BQ379" s="196"/>
      <c r="BR379" s="196"/>
      <c r="BS379" s="196"/>
      <c r="BT379" s="196"/>
      <c r="BU379" s="196"/>
      <c r="BV379" s="196"/>
      <c r="BW379" s="196"/>
      <c r="BX379" s="196"/>
      <c r="BY379" s="196"/>
      <c r="BZ379" s="196"/>
      <c r="CA379" s="196"/>
      <c r="CB379" s="196"/>
      <c r="CC379" s="196"/>
      <c r="CD379" s="196"/>
      <c r="CE379" s="196"/>
      <c r="CF379" s="196"/>
      <c r="CG379" s="196"/>
      <c r="CH379" s="196"/>
      <c r="CI379" s="196"/>
      <c r="CJ379" s="196"/>
      <c r="CK379" s="196"/>
      <c r="CL379" s="196"/>
      <c r="CM379" s="196"/>
      <c r="CN379" s="196"/>
      <c r="CO379" s="196"/>
      <c r="CP379" s="196"/>
      <c r="CQ379" s="196"/>
      <c r="CR379" s="196"/>
      <c r="CS379" s="196"/>
      <c r="CT379" s="196"/>
      <c r="CU379" s="196"/>
      <c r="CV379" s="196"/>
      <c r="CW379" s="196"/>
      <c r="CX379" s="196"/>
      <c r="CY379" s="196"/>
      <c r="CZ379" s="196"/>
      <c r="DA379" s="196"/>
      <c r="DB379" s="196"/>
      <c r="DC379" s="196"/>
      <c r="DD379" s="196"/>
      <c r="DE379" s="196"/>
      <c r="DF379" s="196"/>
      <c r="DG379" s="196"/>
      <c r="DH379" s="196"/>
      <c r="DI379" s="196"/>
      <c r="DJ379" s="196"/>
      <c r="DK379" s="196"/>
      <c r="DL379" s="196"/>
      <c r="DM379" s="196"/>
      <c r="DN379" s="196"/>
      <c r="DO379" s="196"/>
      <c r="DP379" s="196"/>
      <c r="DQ379" s="196"/>
      <c r="DR379" s="196"/>
      <c r="DS379" s="196"/>
      <c r="DT379" s="196"/>
      <c r="DU379" s="196"/>
      <c r="DV379" s="196"/>
      <c r="DW379" s="196"/>
      <c r="DX379" s="196"/>
      <c r="DY379" s="196"/>
      <c r="DZ379" s="196"/>
      <c r="EA379" s="196"/>
      <c r="EB379" s="196"/>
      <c r="EC379" s="196"/>
      <c r="ED379" s="196"/>
      <c r="EE379" s="196"/>
      <c r="EF379" s="196"/>
      <c r="EG379" s="196"/>
      <c r="EH379" s="196"/>
      <c r="EI379" s="196"/>
      <c r="EJ379" s="196"/>
      <c r="EK379" s="196"/>
      <c r="EL379" s="196"/>
      <c r="EM379" s="196"/>
      <c r="EN379" s="196"/>
      <c r="EO379" s="196"/>
      <c r="EP379" s="196"/>
      <c r="EQ379" s="196"/>
      <c r="ER379" s="196"/>
      <c r="ES379" s="196"/>
      <c r="ET379" s="196"/>
      <c r="EU379" s="196"/>
      <c r="EV379" s="196"/>
      <c r="EW379" s="196"/>
      <c r="EX379" s="196"/>
      <c r="EY379" s="196"/>
      <c r="EZ379" s="196"/>
      <c r="FA379" s="196"/>
      <c r="FB379" s="196"/>
      <c r="FC379" s="196"/>
      <c r="FD379" s="196"/>
      <c r="FE379" s="196"/>
      <c r="FF379" s="196"/>
      <c r="FG379" s="196"/>
      <c r="FH379" s="196"/>
      <c r="FI379" s="196"/>
      <c r="FJ379" s="196"/>
      <c r="FK379" s="196"/>
      <c r="FL379" s="196"/>
      <c r="FM379" s="196"/>
      <c r="FN379" s="196"/>
      <c r="FO379" s="196"/>
      <c r="FP379" s="196"/>
      <c r="FQ379" s="196"/>
      <c r="FR379" s="196"/>
      <c r="FS379" s="196"/>
      <c r="FT379" s="196"/>
      <c r="FU379" s="196"/>
      <c r="FV379" s="196"/>
      <c r="FW379" s="196"/>
      <c r="FX379" s="196"/>
      <c r="FY379" s="196"/>
      <c r="FZ379" s="196"/>
      <c r="GA379" s="196"/>
      <c r="GB379" s="196"/>
      <c r="GC379" s="196"/>
    </row>
    <row r="380" spans="1:185" s="197" customFormat="1" ht="102" x14ac:dyDescent="0.25">
      <c r="A380" s="410" t="s">
        <v>412</v>
      </c>
      <c r="B380" s="390">
        <v>1091</v>
      </c>
      <c r="C380" s="436">
        <v>44902</v>
      </c>
      <c r="D380" s="400" t="s">
        <v>106</v>
      </c>
      <c r="E380" s="184" t="s">
        <v>1179</v>
      </c>
      <c r="F380" s="186" t="s">
        <v>1042</v>
      </c>
      <c r="G380" s="185" t="s">
        <v>70</v>
      </c>
      <c r="H380" s="395" t="s">
        <v>1066</v>
      </c>
      <c r="I380" s="185" t="s">
        <v>137</v>
      </c>
      <c r="J380" s="185"/>
      <c r="K380" s="185" t="s">
        <v>416</v>
      </c>
      <c r="L380" s="175" t="s">
        <v>109</v>
      </c>
      <c r="M380" s="185" t="s">
        <v>1180</v>
      </c>
      <c r="N380" s="409">
        <v>45108</v>
      </c>
      <c r="O380" s="427">
        <v>45169</v>
      </c>
      <c r="P380" s="452">
        <f t="shared" ca="1" si="15"/>
        <v>243</v>
      </c>
      <c r="Q380" s="322" t="str">
        <f t="shared" ca="1" si="16"/>
        <v>VENCIDA</v>
      </c>
      <c r="R380" s="184" t="s">
        <v>1181</v>
      </c>
      <c r="S380" s="198" t="s">
        <v>42</v>
      </c>
      <c r="T380" s="461">
        <v>1</v>
      </c>
      <c r="U380" s="184"/>
      <c r="V380" s="185"/>
      <c r="W380" s="175" t="s">
        <v>1321</v>
      </c>
      <c r="X380" s="281"/>
      <c r="Y380" s="391"/>
      <c r="Z380" s="185"/>
      <c r="AA380" s="175" t="s">
        <v>44</v>
      </c>
      <c r="AB380" s="184"/>
      <c r="AC380" s="178" t="s">
        <v>1512</v>
      </c>
      <c r="AD380" s="453">
        <f t="shared" si="17"/>
        <v>375</v>
      </c>
      <c r="AE380" s="196"/>
      <c r="AF380" s="196"/>
      <c r="AG380" s="196"/>
      <c r="AH380" s="196"/>
      <c r="AI380" s="196"/>
      <c r="AJ380" s="196"/>
      <c r="AK380" s="196"/>
      <c r="AL380" s="196"/>
      <c r="AM380" s="196"/>
      <c r="AN380" s="196"/>
      <c r="AO380" s="196"/>
      <c r="AP380" s="196"/>
      <c r="AQ380" s="196"/>
      <c r="AR380" s="196"/>
      <c r="AS380" s="196"/>
      <c r="AT380" s="196"/>
      <c r="AU380" s="196"/>
      <c r="AV380" s="196"/>
      <c r="AW380" s="196"/>
      <c r="AX380" s="196"/>
      <c r="AY380" s="196"/>
      <c r="AZ380" s="196"/>
      <c r="BA380" s="196"/>
      <c r="BB380" s="196"/>
      <c r="BC380" s="196"/>
      <c r="BD380" s="196"/>
      <c r="BE380" s="196"/>
      <c r="BF380" s="196"/>
      <c r="BG380" s="196"/>
      <c r="BH380" s="196"/>
      <c r="BI380" s="196"/>
      <c r="BJ380" s="196"/>
      <c r="BK380" s="196"/>
      <c r="BL380" s="196"/>
      <c r="BM380" s="196"/>
      <c r="BN380" s="196"/>
      <c r="BO380" s="196"/>
      <c r="BP380" s="196"/>
      <c r="BQ380" s="196"/>
      <c r="BR380" s="196"/>
      <c r="BS380" s="196"/>
      <c r="BT380" s="196"/>
      <c r="BU380" s="196"/>
      <c r="BV380" s="196"/>
      <c r="BW380" s="196"/>
      <c r="BX380" s="196"/>
      <c r="BY380" s="196"/>
      <c r="BZ380" s="196"/>
      <c r="CA380" s="196"/>
      <c r="CB380" s="196"/>
      <c r="CC380" s="196"/>
      <c r="CD380" s="196"/>
      <c r="CE380" s="196"/>
      <c r="CF380" s="196"/>
      <c r="CG380" s="196"/>
      <c r="CH380" s="196"/>
      <c r="CI380" s="196"/>
      <c r="CJ380" s="196"/>
      <c r="CK380" s="196"/>
      <c r="CL380" s="196"/>
      <c r="CM380" s="196"/>
      <c r="CN380" s="196"/>
      <c r="CO380" s="196"/>
      <c r="CP380" s="196"/>
      <c r="CQ380" s="196"/>
      <c r="CR380" s="196"/>
      <c r="CS380" s="196"/>
      <c r="CT380" s="196"/>
      <c r="CU380" s="196"/>
      <c r="CV380" s="196"/>
      <c r="CW380" s="196"/>
      <c r="CX380" s="196"/>
      <c r="CY380" s="196"/>
      <c r="CZ380" s="196"/>
      <c r="DA380" s="196"/>
      <c r="DB380" s="196"/>
      <c r="DC380" s="196"/>
      <c r="DD380" s="196"/>
      <c r="DE380" s="196"/>
      <c r="DF380" s="196"/>
      <c r="DG380" s="196"/>
      <c r="DH380" s="196"/>
      <c r="DI380" s="196"/>
      <c r="DJ380" s="196"/>
      <c r="DK380" s="196"/>
      <c r="DL380" s="196"/>
      <c r="DM380" s="196"/>
      <c r="DN380" s="196"/>
      <c r="DO380" s="196"/>
      <c r="DP380" s="196"/>
      <c r="DQ380" s="196"/>
      <c r="DR380" s="196"/>
      <c r="DS380" s="196"/>
      <c r="DT380" s="196"/>
      <c r="DU380" s="196"/>
      <c r="DV380" s="196"/>
      <c r="DW380" s="196"/>
      <c r="DX380" s="196"/>
      <c r="DY380" s="196"/>
      <c r="DZ380" s="196"/>
      <c r="EA380" s="196"/>
      <c r="EB380" s="196"/>
      <c r="EC380" s="196"/>
      <c r="ED380" s="196"/>
      <c r="EE380" s="196"/>
      <c r="EF380" s="196"/>
      <c r="EG380" s="196"/>
      <c r="EH380" s="196"/>
      <c r="EI380" s="196"/>
      <c r="EJ380" s="196"/>
      <c r="EK380" s="196"/>
      <c r="EL380" s="196"/>
      <c r="EM380" s="196"/>
      <c r="EN380" s="196"/>
      <c r="EO380" s="196"/>
      <c r="EP380" s="196"/>
      <c r="EQ380" s="196"/>
      <c r="ER380" s="196"/>
      <c r="ES380" s="196"/>
      <c r="ET380" s="196"/>
      <c r="EU380" s="196"/>
      <c r="EV380" s="196"/>
      <c r="EW380" s="196"/>
      <c r="EX380" s="196"/>
      <c r="EY380" s="196"/>
      <c r="EZ380" s="196"/>
      <c r="FA380" s="196"/>
      <c r="FB380" s="196"/>
      <c r="FC380" s="196"/>
      <c r="FD380" s="196"/>
      <c r="FE380" s="196"/>
      <c r="FF380" s="196"/>
      <c r="FG380" s="196"/>
      <c r="FH380" s="196"/>
      <c r="FI380" s="196"/>
      <c r="FJ380" s="196"/>
      <c r="FK380" s="196"/>
      <c r="FL380" s="196"/>
      <c r="FM380" s="196"/>
      <c r="FN380" s="196"/>
      <c r="FO380" s="196"/>
      <c r="FP380" s="196"/>
      <c r="FQ380" s="196"/>
      <c r="FR380" s="196"/>
      <c r="FS380" s="196"/>
      <c r="FT380" s="196"/>
      <c r="FU380" s="196"/>
      <c r="FV380" s="196"/>
      <c r="FW380" s="196"/>
      <c r="FX380" s="196"/>
      <c r="FY380" s="196"/>
      <c r="FZ380" s="196"/>
      <c r="GA380" s="196"/>
      <c r="GB380" s="196"/>
      <c r="GC380" s="196"/>
    </row>
    <row r="381" spans="1:185" s="197" customFormat="1" ht="178.5" customHeight="1" x14ac:dyDescent="0.25">
      <c r="A381" s="410" t="s">
        <v>412</v>
      </c>
      <c r="B381" s="390"/>
      <c r="C381" s="436">
        <v>44902</v>
      </c>
      <c r="D381" s="400" t="s">
        <v>33</v>
      </c>
      <c r="E381" s="184" t="s">
        <v>1183</v>
      </c>
      <c r="F381" s="186" t="s">
        <v>1184</v>
      </c>
      <c r="G381" s="185" t="s">
        <v>70</v>
      </c>
      <c r="H381" s="395" t="s">
        <v>1066</v>
      </c>
      <c r="I381" s="185" t="s">
        <v>137</v>
      </c>
      <c r="J381" s="185"/>
      <c r="K381" s="185" t="s">
        <v>416</v>
      </c>
      <c r="L381" s="175" t="s">
        <v>39</v>
      </c>
      <c r="M381" s="185" t="s">
        <v>1185</v>
      </c>
      <c r="N381" s="409">
        <v>45108</v>
      </c>
      <c r="O381" s="427">
        <v>45290</v>
      </c>
      <c r="P381" s="452">
        <f t="shared" ca="1" si="15"/>
        <v>122</v>
      </c>
      <c r="Q381" s="322" t="str">
        <f t="shared" ca="1" si="16"/>
        <v>VENCIDA</v>
      </c>
      <c r="R381" s="184" t="s">
        <v>1186</v>
      </c>
      <c r="S381" s="198" t="s">
        <v>42</v>
      </c>
      <c r="T381" s="461">
        <v>1</v>
      </c>
      <c r="U381" s="184"/>
      <c r="V381" s="185"/>
      <c r="W381" s="175" t="s">
        <v>1321</v>
      </c>
      <c r="X381" s="281"/>
      <c r="Y381" s="391"/>
      <c r="Z381" s="185"/>
      <c r="AA381" s="175" t="s">
        <v>44</v>
      </c>
      <c r="AB381" s="184"/>
      <c r="AC381" s="178" t="s">
        <v>1182</v>
      </c>
      <c r="AD381" s="453">
        <f t="shared" si="17"/>
        <v>376</v>
      </c>
      <c r="AE381" s="196"/>
      <c r="AF381" s="196"/>
      <c r="AG381" s="196"/>
      <c r="AH381" s="196"/>
      <c r="AI381" s="196"/>
      <c r="AJ381" s="196"/>
      <c r="AK381" s="196"/>
      <c r="AL381" s="196"/>
      <c r="AM381" s="196"/>
      <c r="AN381" s="196"/>
      <c r="AO381" s="196"/>
      <c r="AP381" s="196"/>
      <c r="AQ381" s="196"/>
      <c r="AR381" s="196"/>
      <c r="AS381" s="196"/>
      <c r="AT381" s="196"/>
      <c r="AU381" s="196"/>
      <c r="AV381" s="196"/>
      <c r="AW381" s="196"/>
      <c r="AX381" s="196"/>
      <c r="AY381" s="196"/>
      <c r="AZ381" s="196"/>
      <c r="BA381" s="196"/>
      <c r="BB381" s="196"/>
      <c r="BC381" s="196"/>
      <c r="BD381" s="196"/>
      <c r="BE381" s="196"/>
      <c r="BF381" s="196"/>
      <c r="BG381" s="196"/>
      <c r="BH381" s="196"/>
      <c r="BI381" s="196"/>
      <c r="BJ381" s="196"/>
      <c r="BK381" s="196"/>
      <c r="BL381" s="196"/>
      <c r="BM381" s="196"/>
      <c r="BN381" s="196"/>
      <c r="BO381" s="196"/>
      <c r="BP381" s="196"/>
      <c r="BQ381" s="196"/>
      <c r="BR381" s="196"/>
      <c r="BS381" s="196"/>
      <c r="BT381" s="196"/>
      <c r="BU381" s="196"/>
      <c r="BV381" s="196"/>
      <c r="BW381" s="196"/>
      <c r="BX381" s="196"/>
      <c r="BY381" s="196"/>
      <c r="BZ381" s="196"/>
      <c r="CA381" s="196"/>
      <c r="CB381" s="196"/>
      <c r="CC381" s="196"/>
      <c r="CD381" s="196"/>
      <c r="CE381" s="196"/>
      <c r="CF381" s="196"/>
      <c r="CG381" s="196"/>
      <c r="CH381" s="196"/>
      <c r="CI381" s="196"/>
      <c r="CJ381" s="196"/>
      <c r="CK381" s="196"/>
      <c r="CL381" s="196"/>
      <c r="CM381" s="196"/>
      <c r="CN381" s="196"/>
      <c r="CO381" s="196"/>
      <c r="CP381" s="196"/>
      <c r="CQ381" s="196"/>
      <c r="CR381" s="196"/>
      <c r="CS381" s="196"/>
      <c r="CT381" s="196"/>
      <c r="CU381" s="196"/>
      <c r="CV381" s="196"/>
      <c r="CW381" s="196"/>
      <c r="CX381" s="196"/>
      <c r="CY381" s="196"/>
      <c r="CZ381" s="196"/>
      <c r="DA381" s="196"/>
      <c r="DB381" s="196"/>
      <c r="DC381" s="196"/>
      <c r="DD381" s="196"/>
      <c r="DE381" s="196"/>
      <c r="DF381" s="196"/>
      <c r="DG381" s="196"/>
      <c r="DH381" s="196"/>
      <c r="DI381" s="196"/>
      <c r="DJ381" s="196"/>
      <c r="DK381" s="196"/>
      <c r="DL381" s="196"/>
      <c r="DM381" s="196"/>
      <c r="DN381" s="196"/>
      <c r="DO381" s="196"/>
      <c r="DP381" s="196"/>
      <c r="DQ381" s="196"/>
      <c r="DR381" s="196"/>
      <c r="DS381" s="196"/>
      <c r="DT381" s="196"/>
      <c r="DU381" s="196"/>
      <c r="DV381" s="196"/>
      <c r="DW381" s="196"/>
      <c r="DX381" s="196"/>
      <c r="DY381" s="196"/>
      <c r="DZ381" s="196"/>
      <c r="EA381" s="196"/>
      <c r="EB381" s="196"/>
      <c r="EC381" s="196"/>
      <c r="ED381" s="196"/>
      <c r="EE381" s="196"/>
      <c r="EF381" s="196"/>
      <c r="EG381" s="196"/>
      <c r="EH381" s="196"/>
      <c r="EI381" s="196"/>
      <c r="EJ381" s="196"/>
      <c r="EK381" s="196"/>
      <c r="EL381" s="196"/>
      <c r="EM381" s="196"/>
      <c r="EN381" s="196"/>
      <c r="EO381" s="196"/>
      <c r="EP381" s="196"/>
      <c r="EQ381" s="196"/>
      <c r="ER381" s="196"/>
      <c r="ES381" s="196"/>
      <c r="ET381" s="196"/>
      <c r="EU381" s="196"/>
      <c r="EV381" s="196"/>
      <c r="EW381" s="196"/>
      <c r="EX381" s="196"/>
      <c r="EY381" s="196"/>
      <c r="EZ381" s="196"/>
      <c r="FA381" s="196"/>
      <c r="FB381" s="196"/>
      <c r="FC381" s="196"/>
      <c r="FD381" s="196"/>
      <c r="FE381" s="196"/>
      <c r="FF381" s="196"/>
      <c r="FG381" s="196"/>
      <c r="FH381" s="196"/>
      <c r="FI381" s="196"/>
      <c r="FJ381" s="196"/>
      <c r="FK381" s="196"/>
      <c r="FL381" s="196"/>
      <c r="FM381" s="196"/>
      <c r="FN381" s="196"/>
      <c r="FO381" s="196"/>
      <c r="FP381" s="196"/>
      <c r="FQ381" s="196"/>
      <c r="FR381" s="196"/>
      <c r="FS381" s="196"/>
      <c r="FT381" s="196"/>
      <c r="FU381" s="196"/>
      <c r="FV381" s="196"/>
      <c r="FW381" s="196"/>
      <c r="FX381" s="196"/>
      <c r="FY381" s="196"/>
      <c r="FZ381" s="196"/>
      <c r="GA381" s="196"/>
      <c r="GB381" s="196"/>
      <c r="GC381" s="196"/>
    </row>
    <row r="382" spans="1:185" s="197" customFormat="1" ht="178.5" customHeight="1" x14ac:dyDescent="0.25">
      <c r="A382" s="410" t="s">
        <v>412</v>
      </c>
      <c r="B382" s="390"/>
      <c r="C382" s="436">
        <v>44902</v>
      </c>
      <c r="D382" s="400" t="s">
        <v>33</v>
      </c>
      <c r="E382" s="184" t="s">
        <v>1183</v>
      </c>
      <c r="F382" s="186" t="s">
        <v>1184</v>
      </c>
      <c r="G382" s="185" t="s">
        <v>70</v>
      </c>
      <c r="H382" s="395" t="s">
        <v>1066</v>
      </c>
      <c r="I382" s="185" t="s">
        <v>137</v>
      </c>
      <c r="J382" s="185"/>
      <c r="K382" s="185" t="s">
        <v>416</v>
      </c>
      <c r="L382" s="185" t="s">
        <v>48</v>
      </c>
      <c r="M382" s="185" t="s">
        <v>1187</v>
      </c>
      <c r="N382" s="409">
        <v>45108</v>
      </c>
      <c r="O382" s="427">
        <v>45290</v>
      </c>
      <c r="P382" s="452">
        <f t="shared" ca="1" si="15"/>
        <v>122</v>
      </c>
      <c r="Q382" s="322" t="str">
        <f t="shared" ca="1" si="16"/>
        <v>VENCIDA</v>
      </c>
      <c r="R382" s="184" t="s">
        <v>1038</v>
      </c>
      <c r="S382" s="198" t="s">
        <v>42</v>
      </c>
      <c r="T382" s="461">
        <v>1</v>
      </c>
      <c r="U382" s="184"/>
      <c r="V382" s="185"/>
      <c r="W382" s="175" t="s">
        <v>1321</v>
      </c>
      <c r="X382" s="281"/>
      <c r="Y382" s="391"/>
      <c r="Z382" s="185"/>
      <c r="AA382" s="175" t="s">
        <v>44</v>
      </c>
      <c r="AB382" s="184"/>
      <c r="AC382" s="178" t="s">
        <v>1182</v>
      </c>
      <c r="AD382" s="453">
        <f t="shared" si="17"/>
        <v>377</v>
      </c>
      <c r="AE382" s="196"/>
      <c r="AF382" s="196"/>
      <c r="AG382" s="196"/>
      <c r="AH382" s="196"/>
      <c r="AI382" s="196"/>
      <c r="AJ382" s="196"/>
      <c r="AK382" s="196"/>
      <c r="AL382" s="196"/>
      <c r="AM382" s="196"/>
      <c r="AN382" s="196"/>
      <c r="AO382" s="196"/>
      <c r="AP382" s="196"/>
      <c r="AQ382" s="196"/>
      <c r="AR382" s="196"/>
      <c r="AS382" s="196"/>
      <c r="AT382" s="196"/>
      <c r="AU382" s="196"/>
      <c r="AV382" s="196"/>
      <c r="AW382" s="196"/>
      <c r="AX382" s="196"/>
      <c r="AY382" s="196"/>
      <c r="AZ382" s="196"/>
      <c r="BA382" s="196"/>
      <c r="BB382" s="196"/>
      <c r="BC382" s="196"/>
      <c r="BD382" s="196"/>
      <c r="BE382" s="196"/>
      <c r="BF382" s="196"/>
      <c r="BG382" s="196"/>
      <c r="BH382" s="196"/>
      <c r="BI382" s="196"/>
      <c r="BJ382" s="196"/>
      <c r="BK382" s="196"/>
      <c r="BL382" s="196"/>
      <c r="BM382" s="196"/>
      <c r="BN382" s="196"/>
      <c r="BO382" s="196"/>
      <c r="BP382" s="196"/>
      <c r="BQ382" s="196"/>
      <c r="BR382" s="196"/>
      <c r="BS382" s="196"/>
      <c r="BT382" s="196"/>
      <c r="BU382" s="196"/>
      <c r="BV382" s="196"/>
      <c r="BW382" s="196"/>
      <c r="BX382" s="196"/>
      <c r="BY382" s="196"/>
      <c r="BZ382" s="196"/>
      <c r="CA382" s="196"/>
      <c r="CB382" s="196"/>
      <c r="CC382" s="196"/>
      <c r="CD382" s="196"/>
      <c r="CE382" s="196"/>
      <c r="CF382" s="196"/>
      <c r="CG382" s="196"/>
      <c r="CH382" s="196"/>
      <c r="CI382" s="196"/>
      <c r="CJ382" s="196"/>
      <c r="CK382" s="196"/>
      <c r="CL382" s="196"/>
      <c r="CM382" s="196"/>
      <c r="CN382" s="196"/>
      <c r="CO382" s="196"/>
      <c r="CP382" s="196"/>
      <c r="CQ382" s="196"/>
      <c r="CR382" s="196"/>
      <c r="CS382" s="196"/>
      <c r="CT382" s="196"/>
      <c r="CU382" s="196"/>
      <c r="CV382" s="196"/>
      <c r="CW382" s="196"/>
      <c r="CX382" s="196"/>
      <c r="CY382" s="196"/>
      <c r="CZ382" s="196"/>
      <c r="DA382" s="196"/>
      <c r="DB382" s="196"/>
      <c r="DC382" s="196"/>
      <c r="DD382" s="196"/>
      <c r="DE382" s="196"/>
      <c r="DF382" s="196"/>
      <c r="DG382" s="196"/>
      <c r="DH382" s="196"/>
      <c r="DI382" s="196"/>
      <c r="DJ382" s="196"/>
      <c r="DK382" s="196"/>
      <c r="DL382" s="196"/>
      <c r="DM382" s="196"/>
      <c r="DN382" s="196"/>
      <c r="DO382" s="196"/>
      <c r="DP382" s="196"/>
      <c r="DQ382" s="196"/>
      <c r="DR382" s="196"/>
      <c r="DS382" s="196"/>
      <c r="DT382" s="196"/>
      <c r="DU382" s="196"/>
      <c r="DV382" s="196"/>
      <c r="DW382" s="196"/>
      <c r="DX382" s="196"/>
      <c r="DY382" s="196"/>
      <c r="DZ382" s="196"/>
      <c r="EA382" s="196"/>
      <c r="EB382" s="196"/>
      <c r="EC382" s="196"/>
      <c r="ED382" s="196"/>
      <c r="EE382" s="196"/>
      <c r="EF382" s="196"/>
      <c r="EG382" s="196"/>
      <c r="EH382" s="196"/>
      <c r="EI382" s="196"/>
      <c r="EJ382" s="196"/>
      <c r="EK382" s="196"/>
      <c r="EL382" s="196"/>
      <c r="EM382" s="196"/>
      <c r="EN382" s="196"/>
      <c r="EO382" s="196"/>
      <c r="EP382" s="196"/>
      <c r="EQ382" s="196"/>
      <c r="ER382" s="196"/>
      <c r="ES382" s="196"/>
      <c r="ET382" s="196"/>
      <c r="EU382" s="196"/>
      <c r="EV382" s="196"/>
      <c r="EW382" s="196"/>
      <c r="EX382" s="196"/>
      <c r="EY382" s="196"/>
      <c r="EZ382" s="196"/>
      <c r="FA382" s="196"/>
      <c r="FB382" s="196"/>
      <c r="FC382" s="196"/>
      <c r="FD382" s="196"/>
      <c r="FE382" s="196"/>
      <c r="FF382" s="196"/>
      <c r="FG382" s="196"/>
      <c r="FH382" s="196"/>
      <c r="FI382" s="196"/>
      <c r="FJ382" s="196"/>
      <c r="FK382" s="196"/>
      <c r="FL382" s="196"/>
      <c r="FM382" s="196"/>
      <c r="FN382" s="196"/>
      <c r="FO382" s="196"/>
      <c r="FP382" s="196"/>
      <c r="FQ382" s="196"/>
      <c r="FR382" s="196"/>
      <c r="FS382" s="196"/>
      <c r="FT382" s="196"/>
      <c r="FU382" s="196"/>
      <c r="FV382" s="196"/>
      <c r="FW382" s="196"/>
      <c r="FX382" s="196"/>
      <c r="FY382" s="196"/>
      <c r="FZ382" s="196"/>
      <c r="GA382" s="196"/>
      <c r="GB382" s="196"/>
      <c r="GC382" s="196"/>
    </row>
    <row r="383" spans="1:185" s="197" customFormat="1" ht="178.5" customHeight="1" x14ac:dyDescent="0.25">
      <c r="A383" s="410" t="s">
        <v>412</v>
      </c>
      <c r="B383" s="390">
        <v>1092</v>
      </c>
      <c r="C383" s="436">
        <v>44902</v>
      </c>
      <c r="D383" s="400" t="s">
        <v>33</v>
      </c>
      <c r="E383" s="184" t="s">
        <v>1188</v>
      </c>
      <c r="F383" s="186" t="s">
        <v>1184</v>
      </c>
      <c r="G383" s="185" t="s">
        <v>70</v>
      </c>
      <c r="H383" s="395" t="s">
        <v>1066</v>
      </c>
      <c r="I383" s="185" t="s">
        <v>137</v>
      </c>
      <c r="J383" s="185"/>
      <c r="K383" s="185" t="s">
        <v>416</v>
      </c>
      <c r="L383" s="175" t="s">
        <v>39</v>
      </c>
      <c r="M383" s="185" t="s">
        <v>1189</v>
      </c>
      <c r="N383" s="409">
        <v>45108</v>
      </c>
      <c r="O383" s="427">
        <v>45290</v>
      </c>
      <c r="P383" s="452">
        <f t="shared" ca="1" si="15"/>
        <v>122</v>
      </c>
      <c r="Q383" s="322" t="str">
        <f t="shared" ca="1" si="16"/>
        <v>VENCIDA</v>
      </c>
      <c r="R383" s="184" t="s">
        <v>1190</v>
      </c>
      <c r="S383" s="198" t="s">
        <v>42</v>
      </c>
      <c r="T383" s="461">
        <v>2</v>
      </c>
      <c r="U383" s="184"/>
      <c r="V383" s="185"/>
      <c r="W383" s="175" t="s">
        <v>1321</v>
      </c>
      <c r="X383" s="281"/>
      <c r="Y383" s="391"/>
      <c r="Z383" s="185"/>
      <c r="AA383" s="175" t="s">
        <v>44</v>
      </c>
      <c r="AB383" s="184"/>
      <c r="AC383" s="178" t="s">
        <v>1182</v>
      </c>
      <c r="AD383" s="453">
        <f t="shared" si="17"/>
        <v>378</v>
      </c>
      <c r="AE383" s="196"/>
      <c r="AF383" s="196"/>
      <c r="AG383" s="196"/>
      <c r="AH383" s="196"/>
      <c r="AI383" s="196"/>
      <c r="AJ383" s="196"/>
      <c r="AK383" s="196"/>
      <c r="AL383" s="196"/>
      <c r="AM383" s="196"/>
      <c r="AN383" s="196"/>
      <c r="AO383" s="196"/>
      <c r="AP383" s="196"/>
      <c r="AQ383" s="196"/>
      <c r="AR383" s="196"/>
      <c r="AS383" s="196"/>
      <c r="AT383" s="196"/>
      <c r="AU383" s="196"/>
      <c r="AV383" s="196"/>
      <c r="AW383" s="196"/>
      <c r="AX383" s="196"/>
      <c r="AY383" s="196"/>
      <c r="AZ383" s="196"/>
      <c r="BA383" s="196"/>
      <c r="BB383" s="196"/>
      <c r="BC383" s="196"/>
      <c r="BD383" s="196"/>
      <c r="BE383" s="196"/>
      <c r="BF383" s="196"/>
      <c r="BG383" s="196"/>
      <c r="BH383" s="196"/>
      <c r="BI383" s="196"/>
      <c r="BJ383" s="196"/>
      <c r="BK383" s="196"/>
      <c r="BL383" s="196"/>
      <c r="BM383" s="196"/>
      <c r="BN383" s="196"/>
      <c r="BO383" s="196"/>
      <c r="BP383" s="196"/>
      <c r="BQ383" s="196"/>
      <c r="BR383" s="196"/>
      <c r="BS383" s="196"/>
      <c r="BT383" s="196"/>
      <c r="BU383" s="196"/>
      <c r="BV383" s="196"/>
      <c r="BW383" s="196"/>
      <c r="BX383" s="196"/>
      <c r="BY383" s="196"/>
      <c r="BZ383" s="196"/>
      <c r="CA383" s="196"/>
      <c r="CB383" s="196"/>
      <c r="CC383" s="196"/>
      <c r="CD383" s="196"/>
      <c r="CE383" s="196"/>
      <c r="CF383" s="196"/>
      <c r="CG383" s="196"/>
      <c r="CH383" s="196"/>
      <c r="CI383" s="196"/>
      <c r="CJ383" s="196"/>
      <c r="CK383" s="196"/>
      <c r="CL383" s="196"/>
      <c r="CM383" s="196"/>
      <c r="CN383" s="196"/>
      <c r="CO383" s="196"/>
      <c r="CP383" s="196"/>
      <c r="CQ383" s="196"/>
      <c r="CR383" s="196"/>
      <c r="CS383" s="196"/>
      <c r="CT383" s="196"/>
      <c r="CU383" s="196"/>
      <c r="CV383" s="196"/>
      <c r="CW383" s="196"/>
      <c r="CX383" s="196"/>
      <c r="CY383" s="196"/>
      <c r="CZ383" s="196"/>
      <c r="DA383" s="196"/>
      <c r="DB383" s="196"/>
      <c r="DC383" s="196"/>
      <c r="DD383" s="196"/>
      <c r="DE383" s="196"/>
      <c r="DF383" s="196"/>
      <c r="DG383" s="196"/>
      <c r="DH383" s="196"/>
      <c r="DI383" s="196"/>
      <c r="DJ383" s="196"/>
      <c r="DK383" s="196"/>
      <c r="DL383" s="196"/>
      <c r="DM383" s="196"/>
      <c r="DN383" s="196"/>
      <c r="DO383" s="196"/>
      <c r="DP383" s="196"/>
      <c r="DQ383" s="196"/>
      <c r="DR383" s="196"/>
      <c r="DS383" s="196"/>
      <c r="DT383" s="196"/>
      <c r="DU383" s="196"/>
      <c r="DV383" s="196"/>
      <c r="DW383" s="196"/>
      <c r="DX383" s="196"/>
      <c r="DY383" s="196"/>
      <c r="DZ383" s="196"/>
      <c r="EA383" s="196"/>
      <c r="EB383" s="196"/>
      <c r="EC383" s="196"/>
      <c r="ED383" s="196"/>
      <c r="EE383" s="196"/>
      <c r="EF383" s="196"/>
      <c r="EG383" s="196"/>
      <c r="EH383" s="196"/>
      <c r="EI383" s="196"/>
      <c r="EJ383" s="196"/>
      <c r="EK383" s="196"/>
      <c r="EL383" s="196"/>
      <c r="EM383" s="196"/>
      <c r="EN383" s="196"/>
      <c r="EO383" s="196"/>
      <c r="EP383" s="196"/>
      <c r="EQ383" s="196"/>
      <c r="ER383" s="196"/>
      <c r="ES383" s="196"/>
      <c r="ET383" s="196"/>
      <c r="EU383" s="196"/>
      <c r="EV383" s="196"/>
      <c r="EW383" s="196"/>
      <c r="EX383" s="196"/>
      <c r="EY383" s="196"/>
      <c r="EZ383" s="196"/>
      <c r="FA383" s="196"/>
      <c r="FB383" s="196"/>
      <c r="FC383" s="196"/>
      <c r="FD383" s="196"/>
      <c r="FE383" s="196"/>
      <c r="FF383" s="196"/>
      <c r="FG383" s="196"/>
      <c r="FH383" s="196"/>
      <c r="FI383" s="196"/>
      <c r="FJ383" s="196"/>
      <c r="FK383" s="196"/>
      <c r="FL383" s="196"/>
      <c r="FM383" s="196"/>
      <c r="FN383" s="196"/>
      <c r="FO383" s="196"/>
      <c r="FP383" s="196"/>
      <c r="FQ383" s="196"/>
      <c r="FR383" s="196"/>
      <c r="FS383" s="196"/>
      <c r="FT383" s="196"/>
      <c r="FU383" s="196"/>
      <c r="FV383" s="196"/>
      <c r="FW383" s="196"/>
      <c r="FX383" s="196"/>
      <c r="FY383" s="196"/>
      <c r="FZ383" s="196"/>
      <c r="GA383" s="196"/>
      <c r="GB383" s="196"/>
      <c r="GC383" s="196"/>
    </row>
    <row r="384" spans="1:185" s="197" customFormat="1" ht="178.5" customHeight="1" x14ac:dyDescent="0.25">
      <c r="A384" s="410" t="s">
        <v>412</v>
      </c>
      <c r="B384" s="390"/>
      <c r="C384" s="436">
        <v>44902</v>
      </c>
      <c r="D384" s="400" t="s">
        <v>33</v>
      </c>
      <c r="E384" s="184" t="s">
        <v>1188</v>
      </c>
      <c r="F384" s="186" t="s">
        <v>1184</v>
      </c>
      <c r="G384" s="185" t="s">
        <v>70</v>
      </c>
      <c r="H384" s="395" t="s">
        <v>1066</v>
      </c>
      <c r="I384" s="185" t="s">
        <v>137</v>
      </c>
      <c r="J384" s="185"/>
      <c r="K384" s="185" t="s">
        <v>416</v>
      </c>
      <c r="L384" s="185" t="s">
        <v>48</v>
      </c>
      <c r="M384" s="185" t="s">
        <v>1191</v>
      </c>
      <c r="N384" s="409">
        <v>45108</v>
      </c>
      <c r="O384" s="427">
        <v>45290</v>
      </c>
      <c r="P384" s="452">
        <f t="shared" ca="1" si="15"/>
        <v>122</v>
      </c>
      <c r="Q384" s="322" t="str">
        <f t="shared" ca="1" si="16"/>
        <v>VENCIDA</v>
      </c>
      <c r="R384" s="184" t="s">
        <v>1192</v>
      </c>
      <c r="S384" s="198" t="s">
        <v>42</v>
      </c>
      <c r="T384" s="461">
        <v>2</v>
      </c>
      <c r="U384" s="184"/>
      <c r="V384" s="185"/>
      <c r="W384" s="175" t="s">
        <v>1321</v>
      </c>
      <c r="X384" s="281"/>
      <c r="Y384" s="391"/>
      <c r="Z384" s="185"/>
      <c r="AA384" s="175" t="s">
        <v>44</v>
      </c>
      <c r="AB384" s="184"/>
      <c r="AC384" s="178" t="s">
        <v>1182</v>
      </c>
      <c r="AD384" s="453">
        <f t="shared" si="17"/>
        <v>379</v>
      </c>
      <c r="AE384" s="196"/>
      <c r="AF384" s="196"/>
      <c r="AG384" s="196"/>
      <c r="AH384" s="196"/>
      <c r="AI384" s="196"/>
      <c r="AJ384" s="196"/>
      <c r="AK384" s="196"/>
      <c r="AL384" s="196"/>
      <c r="AM384" s="196"/>
      <c r="AN384" s="196"/>
      <c r="AO384" s="196"/>
      <c r="AP384" s="196"/>
      <c r="AQ384" s="196"/>
      <c r="AR384" s="196"/>
      <c r="AS384" s="196"/>
      <c r="AT384" s="196"/>
      <c r="AU384" s="196"/>
      <c r="AV384" s="196"/>
      <c r="AW384" s="196"/>
      <c r="AX384" s="196"/>
      <c r="AY384" s="196"/>
      <c r="AZ384" s="196"/>
      <c r="BA384" s="196"/>
      <c r="BB384" s="196"/>
      <c r="BC384" s="196"/>
      <c r="BD384" s="196"/>
      <c r="BE384" s="196"/>
      <c r="BF384" s="196"/>
      <c r="BG384" s="196"/>
      <c r="BH384" s="196"/>
      <c r="BI384" s="196"/>
      <c r="BJ384" s="196"/>
      <c r="BK384" s="196"/>
      <c r="BL384" s="196"/>
      <c r="BM384" s="196"/>
      <c r="BN384" s="196"/>
      <c r="BO384" s="196"/>
      <c r="BP384" s="196"/>
      <c r="BQ384" s="196"/>
      <c r="BR384" s="196"/>
      <c r="BS384" s="196"/>
      <c r="BT384" s="196"/>
      <c r="BU384" s="196"/>
      <c r="BV384" s="196"/>
      <c r="BW384" s="196"/>
      <c r="BX384" s="196"/>
      <c r="BY384" s="196"/>
      <c r="BZ384" s="196"/>
      <c r="CA384" s="196"/>
      <c r="CB384" s="196"/>
      <c r="CC384" s="196"/>
      <c r="CD384" s="196"/>
      <c r="CE384" s="196"/>
      <c r="CF384" s="196"/>
      <c r="CG384" s="196"/>
      <c r="CH384" s="196"/>
      <c r="CI384" s="196"/>
      <c r="CJ384" s="196"/>
      <c r="CK384" s="196"/>
      <c r="CL384" s="196"/>
      <c r="CM384" s="196"/>
      <c r="CN384" s="196"/>
      <c r="CO384" s="196"/>
      <c r="CP384" s="196"/>
      <c r="CQ384" s="196"/>
      <c r="CR384" s="196"/>
      <c r="CS384" s="196"/>
      <c r="CT384" s="196"/>
      <c r="CU384" s="196"/>
      <c r="CV384" s="196"/>
      <c r="CW384" s="196"/>
      <c r="CX384" s="196"/>
      <c r="CY384" s="196"/>
      <c r="CZ384" s="196"/>
      <c r="DA384" s="196"/>
      <c r="DB384" s="196"/>
      <c r="DC384" s="196"/>
      <c r="DD384" s="196"/>
      <c r="DE384" s="196"/>
      <c r="DF384" s="196"/>
      <c r="DG384" s="196"/>
      <c r="DH384" s="196"/>
      <c r="DI384" s="196"/>
      <c r="DJ384" s="196"/>
      <c r="DK384" s="196"/>
      <c r="DL384" s="196"/>
      <c r="DM384" s="196"/>
      <c r="DN384" s="196"/>
      <c r="DO384" s="196"/>
      <c r="DP384" s="196"/>
      <c r="DQ384" s="196"/>
      <c r="DR384" s="196"/>
      <c r="DS384" s="196"/>
      <c r="DT384" s="196"/>
      <c r="DU384" s="196"/>
      <c r="DV384" s="196"/>
      <c r="DW384" s="196"/>
      <c r="DX384" s="196"/>
      <c r="DY384" s="196"/>
      <c r="DZ384" s="196"/>
      <c r="EA384" s="196"/>
      <c r="EB384" s="196"/>
      <c r="EC384" s="196"/>
      <c r="ED384" s="196"/>
      <c r="EE384" s="196"/>
      <c r="EF384" s="196"/>
      <c r="EG384" s="196"/>
      <c r="EH384" s="196"/>
      <c r="EI384" s="196"/>
      <c r="EJ384" s="196"/>
      <c r="EK384" s="196"/>
      <c r="EL384" s="196"/>
      <c r="EM384" s="196"/>
      <c r="EN384" s="196"/>
      <c r="EO384" s="196"/>
      <c r="EP384" s="196"/>
      <c r="EQ384" s="196"/>
      <c r="ER384" s="196"/>
      <c r="ES384" s="196"/>
      <c r="ET384" s="196"/>
      <c r="EU384" s="196"/>
      <c r="EV384" s="196"/>
      <c r="EW384" s="196"/>
      <c r="EX384" s="196"/>
      <c r="EY384" s="196"/>
      <c r="EZ384" s="196"/>
      <c r="FA384" s="196"/>
      <c r="FB384" s="196"/>
      <c r="FC384" s="196"/>
      <c r="FD384" s="196"/>
      <c r="FE384" s="196"/>
      <c r="FF384" s="196"/>
      <c r="FG384" s="196"/>
      <c r="FH384" s="196"/>
      <c r="FI384" s="196"/>
      <c r="FJ384" s="196"/>
      <c r="FK384" s="196"/>
      <c r="FL384" s="196"/>
      <c r="FM384" s="196"/>
      <c r="FN384" s="196"/>
      <c r="FO384" s="196"/>
      <c r="FP384" s="196"/>
      <c r="FQ384" s="196"/>
      <c r="FR384" s="196"/>
      <c r="FS384" s="196"/>
      <c r="FT384" s="196"/>
      <c r="FU384" s="196"/>
      <c r="FV384" s="196"/>
      <c r="FW384" s="196"/>
      <c r="FX384" s="196"/>
      <c r="FY384" s="196"/>
      <c r="FZ384" s="196"/>
      <c r="GA384" s="196"/>
      <c r="GB384" s="196"/>
      <c r="GC384" s="196"/>
    </row>
    <row r="385" spans="1:185" s="197" customFormat="1" ht="178.5" customHeight="1" x14ac:dyDescent="0.25">
      <c r="A385" s="410" t="s">
        <v>412</v>
      </c>
      <c r="B385" s="390">
        <v>1093</v>
      </c>
      <c r="C385" s="436">
        <v>44902</v>
      </c>
      <c r="D385" s="400" t="s">
        <v>33</v>
      </c>
      <c r="E385" s="184" t="s">
        <v>1193</v>
      </c>
      <c r="F385" s="186" t="s">
        <v>1184</v>
      </c>
      <c r="G385" s="185" t="s">
        <v>70</v>
      </c>
      <c r="H385" s="395" t="s">
        <v>1066</v>
      </c>
      <c r="I385" s="185" t="s">
        <v>137</v>
      </c>
      <c r="J385" s="185"/>
      <c r="K385" s="185" t="s">
        <v>416</v>
      </c>
      <c r="L385" s="175" t="s">
        <v>39</v>
      </c>
      <c r="M385" s="185" t="s">
        <v>1194</v>
      </c>
      <c r="N385" s="409">
        <v>45108</v>
      </c>
      <c r="O385" s="427">
        <v>45290</v>
      </c>
      <c r="P385" s="452">
        <f t="shared" ca="1" si="15"/>
        <v>122</v>
      </c>
      <c r="Q385" s="322" t="str">
        <f t="shared" ca="1" si="16"/>
        <v>VENCIDA</v>
      </c>
      <c r="R385" s="184" t="s">
        <v>1195</v>
      </c>
      <c r="S385" s="198" t="s">
        <v>42</v>
      </c>
      <c r="T385" s="461">
        <v>1</v>
      </c>
      <c r="U385" s="184"/>
      <c r="V385" s="185"/>
      <c r="W385" s="175" t="s">
        <v>1321</v>
      </c>
      <c r="X385" s="281"/>
      <c r="Y385" s="391"/>
      <c r="Z385" s="185"/>
      <c r="AA385" s="175" t="s">
        <v>44</v>
      </c>
      <c r="AB385" s="184"/>
      <c r="AC385" s="178" t="s">
        <v>1182</v>
      </c>
      <c r="AD385" s="453">
        <f t="shared" si="17"/>
        <v>380</v>
      </c>
      <c r="AE385" s="196"/>
      <c r="AF385" s="196"/>
      <c r="AG385" s="196"/>
      <c r="AH385" s="196"/>
      <c r="AI385" s="196"/>
      <c r="AJ385" s="196"/>
      <c r="AK385" s="196"/>
      <c r="AL385" s="196"/>
      <c r="AM385" s="196"/>
      <c r="AN385" s="196"/>
      <c r="AO385" s="196"/>
      <c r="AP385" s="196"/>
      <c r="AQ385" s="196"/>
      <c r="AR385" s="196"/>
      <c r="AS385" s="196"/>
      <c r="AT385" s="196"/>
      <c r="AU385" s="196"/>
      <c r="AV385" s="196"/>
      <c r="AW385" s="196"/>
      <c r="AX385" s="196"/>
      <c r="AY385" s="196"/>
      <c r="AZ385" s="196"/>
      <c r="BA385" s="196"/>
      <c r="BB385" s="196"/>
      <c r="BC385" s="196"/>
      <c r="BD385" s="196"/>
      <c r="BE385" s="196"/>
      <c r="BF385" s="196"/>
      <c r="BG385" s="196"/>
      <c r="BH385" s="196"/>
      <c r="BI385" s="196"/>
      <c r="BJ385" s="196"/>
      <c r="BK385" s="196"/>
      <c r="BL385" s="196"/>
      <c r="BM385" s="196"/>
      <c r="BN385" s="196"/>
      <c r="BO385" s="196"/>
      <c r="BP385" s="196"/>
      <c r="BQ385" s="196"/>
      <c r="BR385" s="196"/>
      <c r="BS385" s="196"/>
      <c r="BT385" s="196"/>
      <c r="BU385" s="196"/>
      <c r="BV385" s="196"/>
      <c r="BW385" s="196"/>
      <c r="BX385" s="196"/>
      <c r="BY385" s="196"/>
      <c r="BZ385" s="196"/>
      <c r="CA385" s="196"/>
      <c r="CB385" s="196"/>
      <c r="CC385" s="196"/>
      <c r="CD385" s="196"/>
      <c r="CE385" s="196"/>
      <c r="CF385" s="196"/>
      <c r="CG385" s="196"/>
      <c r="CH385" s="196"/>
      <c r="CI385" s="196"/>
      <c r="CJ385" s="196"/>
      <c r="CK385" s="196"/>
      <c r="CL385" s="196"/>
      <c r="CM385" s="196"/>
      <c r="CN385" s="196"/>
      <c r="CO385" s="196"/>
      <c r="CP385" s="196"/>
      <c r="CQ385" s="196"/>
      <c r="CR385" s="196"/>
      <c r="CS385" s="196"/>
      <c r="CT385" s="196"/>
      <c r="CU385" s="196"/>
      <c r="CV385" s="196"/>
      <c r="CW385" s="196"/>
      <c r="CX385" s="196"/>
      <c r="CY385" s="196"/>
      <c r="CZ385" s="196"/>
      <c r="DA385" s="196"/>
      <c r="DB385" s="196"/>
      <c r="DC385" s="196"/>
      <c r="DD385" s="196"/>
      <c r="DE385" s="196"/>
      <c r="DF385" s="196"/>
      <c r="DG385" s="196"/>
      <c r="DH385" s="196"/>
      <c r="DI385" s="196"/>
      <c r="DJ385" s="196"/>
      <c r="DK385" s="196"/>
      <c r="DL385" s="196"/>
      <c r="DM385" s="196"/>
      <c r="DN385" s="196"/>
      <c r="DO385" s="196"/>
      <c r="DP385" s="196"/>
      <c r="DQ385" s="196"/>
      <c r="DR385" s="196"/>
      <c r="DS385" s="196"/>
      <c r="DT385" s="196"/>
      <c r="DU385" s="196"/>
      <c r="DV385" s="196"/>
      <c r="DW385" s="196"/>
      <c r="DX385" s="196"/>
      <c r="DY385" s="196"/>
      <c r="DZ385" s="196"/>
      <c r="EA385" s="196"/>
      <c r="EB385" s="196"/>
      <c r="EC385" s="196"/>
      <c r="ED385" s="196"/>
      <c r="EE385" s="196"/>
      <c r="EF385" s="196"/>
      <c r="EG385" s="196"/>
      <c r="EH385" s="196"/>
      <c r="EI385" s="196"/>
      <c r="EJ385" s="196"/>
      <c r="EK385" s="196"/>
      <c r="EL385" s="196"/>
      <c r="EM385" s="196"/>
      <c r="EN385" s="196"/>
      <c r="EO385" s="196"/>
      <c r="EP385" s="196"/>
      <c r="EQ385" s="196"/>
      <c r="ER385" s="196"/>
      <c r="ES385" s="196"/>
      <c r="ET385" s="196"/>
      <c r="EU385" s="196"/>
      <c r="EV385" s="196"/>
      <c r="EW385" s="196"/>
      <c r="EX385" s="196"/>
      <c r="EY385" s="196"/>
      <c r="EZ385" s="196"/>
      <c r="FA385" s="196"/>
      <c r="FB385" s="196"/>
      <c r="FC385" s="196"/>
      <c r="FD385" s="196"/>
      <c r="FE385" s="196"/>
      <c r="FF385" s="196"/>
      <c r="FG385" s="196"/>
      <c r="FH385" s="196"/>
      <c r="FI385" s="196"/>
      <c r="FJ385" s="196"/>
      <c r="FK385" s="196"/>
      <c r="FL385" s="196"/>
      <c r="FM385" s="196"/>
      <c r="FN385" s="196"/>
      <c r="FO385" s="196"/>
      <c r="FP385" s="196"/>
      <c r="FQ385" s="196"/>
      <c r="FR385" s="196"/>
      <c r="FS385" s="196"/>
      <c r="FT385" s="196"/>
      <c r="FU385" s="196"/>
      <c r="FV385" s="196"/>
      <c r="FW385" s="196"/>
      <c r="FX385" s="196"/>
      <c r="FY385" s="196"/>
      <c r="FZ385" s="196"/>
      <c r="GA385" s="196"/>
      <c r="GB385" s="196"/>
      <c r="GC385" s="196"/>
    </row>
    <row r="386" spans="1:185" s="197" customFormat="1" ht="178.5" customHeight="1" x14ac:dyDescent="0.25">
      <c r="A386" s="410" t="s">
        <v>412</v>
      </c>
      <c r="B386" s="390"/>
      <c r="C386" s="436">
        <v>44902</v>
      </c>
      <c r="D386" s="400" t="s">
        <v>33</v>
      </c>
      <c r="E386" s="184" t="s">
        <v>1193</v>
      </c>
      <c r="F386" s="186" t="s">
        <v>1184</v>
      </c>
      <c r="G386" s="185" t="s">
        <v>70</v>
      </c>
      <c r="H386" s="395" t="s">
        <v>1066</v>
      </c>
      <c r="I386" s="185" t="s">
        <v>137</v>
      </c>
      <c r="J386" s="185"/>
      <c r="K386" s="185" t="s">
        <v>416</v>
      </c>
      <c r="L386" s="185" t="s">
        <v>48</v>
      </c>
      <c r="M386" s="185" t="s">
        <v>1196</v>
      </c>
      <c r="N386" s="409">
        <v>45108</v>
      </c>
      <c r="O386" s="427">
        <v>45290</v>
      </c>
      <c r="P386" s="452">
        <f t="shared" ca="1" si="15"/>
        <v>122</v>
      </c>
      <c r="Q386" s="322" t="str">
        <f t="shared" ca="1" si="16"/>
        <v>VENCIDA</v>
      </c>
      <c r="R386" s="184" t="s">
        <v>1197</v>
      </c>
      <c r="S386" s="198" t="s">
        <v>42</v>
      </c>
      <c r="T386" s="461">
        <v>1</v>
      </c>
      <c r="U386" s="184"/>
      <c r="V386" s="185"/>
      <c r="W386" s="175" t="s">
        <v>1321</v>
      </c>
      <c r="X386" s="281"/>
      <c r="Y386" s="391"/>
      <c r="Z386" s="185"/>
      <c r="AA386" s="175" t="s">
        <v>44</v>
      </c>
      <c r="AB386" s="184"/>
      <c r="AC386" s="178" t="s">
        <v>1182</v>
      </c>
      <c r="AD386" s="453">
        <f t="shared" si="17"/>
        <v>381</v>
      </c>
      <c r="AE386" s="196"/>
      <c r="AF386" s="196"/>
      <c r="AG386" s="196"/>
      <c r="AH386" s="196"/>
      <c r="AI386" s="196"/>
      <c r="AJ386" s="196"/>
      <c r="AK386" s="196"/>
      <c r="AL386" s="196"/>
      <c r="AM386" s="196"/>
      <c r="AN386" s="196"/>
      <c r="AO386" s="196"/>
      <c r="AP386" s="196"/>
      <c r="AQ386" s="196"/>
      <c r="AR386" s="196"/>
      <c r="AS386" s="196"/>
      <c r="AT386" s="196"/>
      <c r="AU386" s="196"/>
      <c r="AV386" s="196"/>
      <c r="AW386" s="196"/>
      <c r="AX386" s="196"/>
      <c r="AY386" s="196"/>
      <c r="AZ386" s="196"/>
      <c r="BA386" s="196"/>
      <c r="BB386" s="196"/>
      <c r="BC386" s="196"/>
      <c r="BD386" s="196"/>
      <c r="BE386" s="196"/>
      <c r="BF386" s="196"/>
      <c r="BG386" s="196"/>
      <c r="BH386" s="196"/>
      <c r="BI386" s="196"/>
      <c r="BJ386" s="196"/>
      <c r="BK386" s="196"/>
      <c r="BL386" s="196"/>
      <c r="BM386" s="196"/>
      <c r="BN386" s="196"/>
      <c r="BO386" s="196"/>
      <c r="BP386" s="196"/>
      <c r="BQ386" s="196"/>
      <c r="BR386" s="196"/>
      <c r="BS386" s="196"/>
      <c r="BT386" s="196"/>
      <c r="BU386" s="196"/>
      <c r="BV386" s="196"/>
      <c r="BW386" s="196"/>
      <c r="BX386" s="196"/>
      <c r="BY386" s="196"/>
      <c r="BZ386" s="196"/>
      <c r="CA386" s="196"/>
      <c r="CB386" s="196"/>
      <c r="CC386" s="196"/>
      <c r="CD386" s="196"/>
      <c r="CE386" s="196"/>
      <c r="CF386" s="196"/>
      <c r="CG386" s="196"/>
      <c r="CH386" s="196"/>
      <c r="CI386" s="196"/>
      <c r="CJ386" s="196"/>
      <c r="CK386" s="196"/>
      <c r="CL386" s="196"/>
      <c r="CM386" s="196"/>
      <c r="CN386" s="196"/>
      <c r="CO386" s="196"/>
      <c r="CP386" s="196"/>
      <c r="CQ386" s="196"/>
      <c r="CR386" s="196"/>
      <c r="CS386" s="196"/>
      <c r="CT386" s="196"/>
      <c r="CU386" s="196"/>
      <c r="CV386" s="196"/>
      <c r="CW386" s="196"/>
      <c r="CX386" s="196"/>
      <c r="CY386" s="196"/>
      <c r="CZ386" s="196"/>
      <c r="DA386" s="196"/>
      <c r="DB386" s="196"/>
      <c r="DC386" s="196"/>
      <c r="DD386" s="196"/>
      <c r="DE386" s="196"/>
      <c r="DF386" s="196"/>
      <c r="DG386" s="196"/>
      <c r="DH386" s="196"/>
      <c r="DI386" s="196"/>
      <c r="DJ386" s="196"/>
      <c r="DK386" s="196"/>
      <c r="DL386" s="196"/>
      <c r="DM386" s="196"/>
      <c r="DN386" s="196"/>
      <c r="DO386" s="196"/>
      <c r="DP386" s="196"/>
      <c r="DQ386" s="196"/>
      <c r="DR386" s="196"/>
      <c r="DS386" s="196"/>
      <c r="DT386" s="196"/>
      <c r="DU386" s="196"/>
      <c r="DV386" s="196"/>
      <c r="DW386" s="196"/>
      <c r="DX386" s="196"/>
      <c r="DY386" s="196"/>
      <c r="DZ386" s="196"/>
      <c r="EA386" s="196"/>
      <c r="EB386" s="196"/>
      <c r="EC386" s="196"/>
      <c r="ED386" s="196"/>
      <c r="EE386" s="196"/>
      <c r="EF386" s="196"/>
      <c r="EG386" s="196"/>
      <c r="EH386" s="196"/>
      <c r="EI386" s="196"/>
      <c r="EJ386" s="196"/>
      <c r="EK386" s="196"/>
      <c r="EL386" s="196"/>
      <c r="EM386" s="196"/>
      <c r="EN386" s="196"/>
      <c r="EO386" s="196"/>
      <c r="EP386" s="196"/>
      <c r="EQ386" s="196"/>
      <c r="ER386" s="196"/>
      <c r="ES386" s="196"/>
      <c r="ET386" s="196"/>
      <c r="EU386" s="196"/>
      <c r="EV386" s="196"/>
      <c r="EW386" s="196"/>
      <c r="EX386" s="196"/>
      <c r="EY386" s="196"/>
      <c r="EZ386" s="196"/>
      <c r="FA386" s="196"/>
      <c r="FB386" s="196"/>
      <c r="FC386" s="196"/>
      <c r="FD386" s="196"/>
      <c r="FE386" s="196"/>
      <c r="FF386" s="196"/>
      <c r="FG386" s="196"/>
      <c r="FH386" s="196"/>
      <c r="FI386" s="196"/>
      <c r="FJ386" s="196"/>
      <c r="FK386" s="196"/>
      <c r="FL386" s="196"/>
      <c r="FM386" s="196"/>
      <c r="FN386" s="196"/>
      <c r="FO386" s="196"/>
      <c r="FP386" s="196"/>
      <c r="FQ386" s="196"/>
      <c r="FR386" s="196"/>
      <c r="FS386" s="196"/>
      <c r="FT386" s="196"/>
      <c r="FU386" s="196"/>
      <c r="FV386" s="196"/>
      <c r="FW386" s="196"/>
      <c r="FX386" s="196"/>
      <c r="FY386" s="196"/>
      <c r="FZ386" s="196"/>
      <c r="GA386" s="196"/>
      <c r="GB386" s="196"/>
      <c r="GC386" s="196"/>
    </row>
    <row r="387" spans="1:185" s="197" customFormat="1" ht="89.25" x14ac:dyDescent="0.25">
      <c r="A387" s="410" t="s">
        <v>412</v>
      </c>
      <c r="B387" s="390">
        <v>1094</v>
      </c>
      <c r="C387" s="436">
        <v>44902</v>
      </c>
      <c r="D387" s="400" t="s">
        <v>33</v>
      </c>
      <c r="E387" s="184" t="s">
        <v>1198</v>
      </c>
      <c r="F387" s="186" t="s">
        <v>1184</v>
      </c>
      <c r="G387" s="185" t="s">
        <v>70</v>
      </c>
      <c r="H387" s="395" t="s">
        <v>1066</v>
      </c>
      <c r="I387" s="185" t="s">
        <v>137</v>
      </c>
      <c r="J387" s="185"/>
      <c r="K387" s="185" t="s">
        <v>416</v>
      </c>
      <c r="L387" s="175" t="s">
        <v>39</v>
      </c>
      <c r="M387" s="185" t="s">
        <v>1199</v>
      </c>
      <c r="N387" s="409">
        <v>45108</v>
      </c>
      <c r="O387" s="427">
        <v>45290</v>
      </c>
      <c r="P387" s="452">
        <f t="shared" ca="1" si="15"/>
        <v>122</v>
      </c>
      <c r="Q387" s="322" t="str">
        <f t="shared" ca="1" si="16"/>
        <v>VENCIDA</v>
      </c>
      <c r="R387" s="184" t="s">
        <v>1038</v>
      </c>
      <c r="S387" s="198" t="s">
        <v>42</v>
      </c>
      <c r="T387" s="461">
        <v>1</v>
      </c>
      <c r="U387" s="184"/>
      <c r="V387" s="185"/>
      <c r="W387" s="175" t="s">
        <v>1321</v>
      </c>
      <c r="X387" s="281"/>
      <c r="Y387" s="391"/>
      <c r="Z387" s="185"/>
      <c r="AA387" s="175" t="s">
        <v>44</v>
      </c>
      <c r="AB387" s="184"/>
      <c r="AC387" s="178" t="s">
        <v>1182</v>
      </c>
      <c r="AD387" s="453">
        <f t="shared" si="17"/>
        <v>382</v>
      </c>
      <c r="AE387" s="196"/>
      <c r="AF387" s="196"/>
      <c r="AG387" s="196"/>
      <c r="AH387" s="196"/>
      <c r="AI387" s="196"/>
      <c r="AJ387" s="196"/>
      <c r="AK387" s="196"/>
      <c r="AL387" s="196"/>
      <c r="AM387" s="196"/>
      <c r="AN387" s="196"/>
      <c r="AO387" s="196"/>
      <c r="AP387" s="196"/>
      <c r="AQ387" s="196"/>
      <c r="AR387" s="196"/>
      <c r="AS387" s="196"/>
      <c r="AT387" s="196"/>
      <c r="AU387" s="196"/>
      <c r="AV387" s="196"/>
      <c r="AW387" s="196"/>
      <c r="AX387" s="196"/>
      <c r="AY387" s="196"/>
      <c r="AZ387" s="196"/>
      <c r="BA387" s="196"/>
      <c r="BB387" s="196"/>
      <c r="BC387" s="196"/>
      <c r="BD387" s="196"/>
      <c r="BE387" s="196"/>
      <c r="BF387" s="196"/>
      <c r="BG387" s="196"/>
      <c r="BH387" s="196"/>
      <c r="BI387" s="196"/>
      <c r="BJ387" s="196"/>
      <c r="BK387" s="196"/>
      <c r="BL387" s="196"/>
      <c r="BM387" s="196"/>
      <c r="BN387" s="196"/>
      <c r="BO387" s="196"/>
      <c r="BP387" s="196"/>
      <c r="BQ387" s="196"/>
      <c r="BR387" s="196"/>
      <c r="BS387" s="196"/>
      <c r="BT387" s="196"/>
      <c r="BU387" s="196"/>
      <c r="BV387" s="196"/>
      <c r="BW387" s="196"/>
      <c r="BX387" s="196"/>
      <c r="BY387" s="196"/>
      <c r="BZ387" s="196"/>
      <c r="CA387" s="196"/>
      <c r="CB387" s="196"/>
      <c r="CC387" s="196"/>
      <c r="CD387" s="196"/>
      <c r="CE387" s="196"/>
      <c r="CF387" s="196"/>
      <c r="CG387" s="196"/>
      <c r="CH387" s="196"/>
      <c r="CI387" s="196"/>
      <c r="CJ387" s="196"/>
      <c r="CK387" s="196"/>
      <c r="CL387" s="196"/>
      <c r="CM387" s="196"/>
      <c r="CN387" s="196"/>
      <c r="CO387" s="196"/>
      <c r="CP387" s="196"/>
      <c r="CQ387" s="196"/>
      <c r="CR387" s="196"/>
      <c r="CS387" s="196"/>
      <c r="CT387" s="196"/>
      <c r="CU387" s="196"/>
      <c r="CV387" s="196"/>
      <c r="CW387" s="196"/>
      <c r="CX387" s="196"/>
      <c r="CY387" s="196"/>
      <c r="CZ387" s="196"/>
      <c r="DA387" s="196"/>
      <c r="DB387" s="196"/>
      <c r="DC387" s="196"/>
      <c r="DD387" s="196"/>
      <c r="DE387" s="196"/>
      <c r="DF387" s="196"/>
      <c r="DG387" s="196"/>
      <c r="DH387" s="196"/>
      <c r="DI387" s="196"/>
      <c r="DJ387" s="196"/>
      <c r="DK387" s="196"/>
      <c r="DL387" s="196"/>
      <c r="DM387" s="196"/>
      <c r="DN387" s="196"/>
      <c r="DO387" s="196"/>
      <c r="DP387" s="196"/>
      <c r="DQ387" s="196"/>
      <c r="DR387" s="196"/>
      <c r="DS387" s="196"/>
      <c r="DT387" s="196"/>
      <c r="DU387" s="196"/>
      <c r="DV387" s="196"/>
      <c r="DW387" s="196"/>
      <c r="DX387" s="196"/>
      <c r="DY387" s="196"/>
      <c r="DZ387" s="196"/>
      <c r="EA387" s="196"/>
      <c r="EB387" s="196"/>
      <c r="EC387" s="196"/>
      <c r="ED387" s="196"/>
      <c r="EE387" s="196"/>
      <c r="EF387" s="196"/>
      <c r="EG387" s="196"/>
      <c r="EH387" s="196"/>
      <c r="EI387" s="196"/>
      <c r="EJ387" s="196"/>
      <c r="EK387" s="196"/>
      <c r="EL387" s="196"/>
      <c r="EM387" s="196"/>
      <c r="EN387" s="196"/>
      <c r="EO387" s="196"/>
      <c r="EP387" s="196"/>
      <c r="EQ387" s="196"/>
      <c r="ER387" s="196"/>
      <c r="ES387" s="196"/>
      <c r="ET387" s="196"/>
      <c r="EU387" s="196"/>
      <c r="EV387" s="196"/>
      <c r="EW387" s="196"/>
      <c r="EX387" s="196"/>
      <c r="EY387" s="196"/>
      <c r="EZ387" s="196"/>
      <c r="FA387" s="196"/>
      <c r="FB387" s="196"/>
      <c r="FC387" s="196"/>
      <c r="FD387" s="196"/>
      <c r="FE387" s="196"/>
      <c r="FF387" s="196"/>
      <c r="FG387" s="196"/>
      <c r="FH387" s="196"/>
      <c r="FI387" s="196"/>
      <c r="FJ387" s="196"/>
      <c r="FK387" s="196"/>
      <c r="FL387" s="196"/>
      <c r="FM387" s="196"/>
      <c r="FN387" s="196"/>
      <c r="FO387" s="196"/>
      <c r="FP387" s="196"/>
      <c r="FQ387" s="196"/>
      <c r="FR387" s="196"/>
      <c r="FS387" s="196"/>
      <c r="FT387" s="196"/>
      <c r="FU387" s="196"/>
      <c r="FV387" s="196"/>
      <c r="FW387" s="196"/>
      <c r="FX387" s="196"/>
      <c r="FY387" s="196"/>
      <c r="FZ387" s="196"/>
      <c r="GA387" s="196"/>
      <c r="GB387" s="196"/>
      <c r="GC387" s="196"/>
    </row>
    <row r="388" spans="1:185" s="197" customFormat="1" ht="114.75" x14ac:dyDescent="0.25">
      <c r="A388" s="410" t="s">
        <v>412</v>
      </c>
      <c r="B388" s="390"/>
      <c r="C388" s="436">
        <v>44902</v>
      </c>
      <c r="D388" s="400" t="s">
        <v>33</v>
      </c>
      <c r="E388" s="184" t="s">
        <v>1198</v>
      </c>
      <c r="F388" s="186" t="s">
        <v>1184</v>
      </c>
      <c r="G388" s="185" t="s">
        <v>70</v>
      </c>
      <c r="H388" s="395" t="s">
        <v>1066</v>
      </c>
      <c r="I388" s="185" t="s">
        <v>137</v>
      </c>
      <c r="J388" s="185"/>
      <c r="K388" s="185" t="s">
        <v>416</v>
      </c>
      <c r="L388" s="185" t="s">
        <v>48</v>
      </c>
      <c r="M388" s="185" t="s">
        <v>1200</v>
      </c>
      <c r="N388" s="409">
        <v>45108</v>
      </c>
      <c r="O388" s="427">
        <v>45290</v>
      </c>
      <c r="P388" s="452">
        <f t="shared" ca="1" si="15"/>
        <v>122</v>
      </c>
      <c r="Q388" s="322" t="str">
        <f t="shared" ca="1" si="16"/>
        <v>VENCIDA</v>
      </c>
      <c r="R388" s="184" t="s">
        <v>1038</v>
      </c>
      <c r="S388" s="198" t="s">
        <v>42</v>
      </c>
      <c r="T388" s="461">
        <v>1</v>
      </c>
      <c r="U388" s="184"/>
      <c r="V388" s="185"/>
      <c r="W388" s="175" t="s">
        <v>1321</v>
      </c>
      <c r="X388" s="281"/>
      <c r="Y388" s="391"/>
      <c r="Z388" s="185"/>
      <c r="AA388" s="175" t="s">
        <v>44</v>
      </c>
      <c r="AB388" s="184"/>
      <c r="AC388" s="178" t="s">
        <v>1182</v>
      </c>
      <c r="AD388" s="453">
        <f t="shared" si="17"/>
        <v>383</v>
      </c>
      <c r="AE388" s="196"/>
      <c r="AF388" s="196"/>
      <c r="AG388" s="196"/>
      <c r="AH388" s="196"/>
      <c r="AI388" s="196"/>
      <c r="AJ388" s="196"/>
      <c r="AK388" s="196"/>
      <c r="AL388" s="196"/>
      <c r="AM388" s="196"/>
      <c r="AN388" s="196"/>
      <c r="AO388" s="196"/>
      <c r="AP388" s="196"/>
      <c r="AQ388" s="196"/>
      <c r="AR388" s="196"/>
      <c r="AS388" s="196"/>
      <c r="AT388" s="196"/>
      <c r="AU388" s="196"/>
      <c r="AV388" s="196"/>
      <c r="AW388" s="196"/>
      <c r="AX388" s="196"/>
      <c r="AY388" s="196"/>
      <c r="AZ388" s="196"/>
      <c r="BA388" s="196"/>
      <c r="BB388" s="196"/>
      <c r="BC388" s="196"/>
      <c r="BD388" s="196"/>
      <c r="BE388" s="196"/>
      <c r="BF388" s="196"/>
      <c r="BG388" s="196"/>
      <c r="BH388" s="196"/>
      <c r="BI388" s="196"/>
      <c r="BJ388" s="196"/>
      <c r="BK388" s="196"/>
      <c r="BL388" s="196"/>
      <c r="BM388" s="196"/>
      <c r="BN388" s="196"/>
      <c r="BO388" s="196"/>
      <c r="BP388" s="196"/>
      <c r="BQ388" s="196"/>
      <c r="BR388" s="196"/>
      <c r="BS388" s="196"/>
      <c r="BT388" s="196"/>
      <c r="BU388" s="196"/>
      <c r="BV388" s="196"/>
      <c r="BW388" s="196"/>
      <c r="BX388" s="196"/>
      <c r="BY388" s="196"/>
      <c r="BZ388" s="196"/>
      <c r="CA388" s="196"/>
      <c r="CB388" s="196"/>
      <c r="CC388" s="196"/>
      <c r="CD388" s="196"/>
      <c r="CE388" s="196"/>
      <c r="CF388" s="196"/>
      <c r="CG388" s="196"/>
      <c r="CH388" s="196"/>
      <c r="CI388" s="196"/>
      <c r="CJ388" s="196"/>
      <c r="CK388" s="196"/>
      <c r="CL388" s="196"/>
      <c r="CM388" s="196"/>
      <c r="CN388" s="196"/>
      <c r="CO388" s="196"/>
      <c r="CP388" s="196"/>
      <c r="CQ388" s="196"/>
      <c r="CR388" s="196"/>
      <c r="CS388" s="196"/>
      <c r="CT388" s="196"/>
      <c r="CU388" s="196"/>
      <c r="CV388" s="196"/>
      <c r="CW388" s="196"/>
      <c r="CX388" s="196"/>
      <c r="CY388" s="196"/>
      <c r="CZ388" s="196"/>
      <c r="DA388" s="196"/>
      <c r="DB388" s="196"/>
      <c r="DC388" s="196"/>
      <c r="DD388" s="196"/>
      <c r="DE388" s="196"/>
      <c r="DF388" s="196"/>
      <c r="DG388" s="196"/>
      <c r="DH388" s="196"/>
      <c r="DI388" s="196"/>
      <c r="DJ388" s="196"/>
      <c r="DK388" s="196"/>
      <c r="DL388" s="196"/>
      <c r="DM388" s="196"/>
      <c r="DN388" s="196"/>
      <c r="DO388" s="196"/>
      <c r="DP388" s="196"/>
      <c r="DQ388" s="196"/>
      <c r="DR388" s="196"/>
      <c r="DS388" s="196"/>
      <c r="DT388" s="196"/>
      <c r="DU388" s="196"/>
      <c r="DV388" s="196"/>
      <c r="DW388" s="196"/>
      <c r="DX388" s="196"/>
      <c r="DY388" s="196"/>
      <c r="DZ388" s="196"/>
      <c r="EA388" s="196"/>
      <c r="EB388" s="196"/>
      <c r="EC388" s="196"/>
      <c r="ED388" s="196"/>
      <c r="EE388" s="196"/>
      <c r="EF388" s="196"/>
      <c r="EG388" s="196"/>
      <c r="EH388" s="196"/>
      <c r="EI388" s="196"/>
      <c r="EJ388" s="196"/>
      <c r="EK388" s="196"/>
      <c r="EL388" s="196"/>
      <c r="EM388" s="196"/>
      <c r="EN388" s="196"/>
      <c r="EO388" s="196"/>
      <c r="EP388" s="196"/>
      <c r="EQ388" s="196"/>
      <c r="ER388" s="196"/>
      <c r="ES388" s="196"/>
      <c r="ET388" s="196"/>
      <c r="EU388" s="196"/>
      <c r="EV388" s="196"/>
      <c r="EW388" s="196"/>
      <c r="EX388" s="196"/>
      <c r="EY388" s="196"/>
      <c r="EZ388" s="196"/>
      <c r="FA388" s="196"/>
      <c r="FB388" s="196"/>
      <c r="FC388" s="196"/>
      <c r="FD388" s="196"/>
      <c r="FE388" s="196"/>
      <c r="FF388" s="196"/>
      <c r="FG388" s="196"/>
      <c r="FH388" s="196"/>
      <c r="FI388" s="196"/>
      <c r="FJ388" s="196"/>
      <c r="FK388" s="196"/>
      <c r="FL388" s="196"/>
      <c r="FM388" s="196"/>
      <c r="FN388" s="196"/>
      <c r="FO388" s="196"/>
      <c r="FP388" s="196"/>
      <c r="FQ388" s="196"/>
      <c r="FR388" s="196"/>
      <c r="FS388" s="196"/>
      <c r="FT388" s="196"/>
      <c r="FU388" s="196"/>
      <c r="FV388" s="196"/>
      <c r="FW388" s="196"/>
      <c r="FX388" s="196"/>
      <c r="FY388" s="196"/>
      <c r="FZ388" s="196"/>
      <c r="GA388" s="196"/>
      <c r="GB388" s="196"/>
      <c r="GC388" s="196"/>
    </row>
    <row r="389" spans="1:185" s="197" customFormat="1" ht="178.5" customHeight="1" x14ac:dyDescent="0.25">
      <c r="A389" s="410" t="s">
        <v>412</v>
      </c>
      <c r="B389" s="390">
        <v>1095</v>
      </c>
      <c r="C389" s="436">
        <v>44902</v>
      </c>
      <c r="D389" s="400" t="s">
        <v>33</v>
      </c>
      <c r="E389" s="184" t="s">
        <v>1201</v>
      </c>
      <c r="F389" s="186" t="s">
        <v>1202</v>
      </c>
      <c r="G389" s="185" t="s">
        <v>70</v>
      </c>
      <c r="H389" s="395" t="s">
        <v>1066</v>
      </c>
      <c r="I389" s="185" t="s">
        <v>137</v>
      </c>
      <c r="J389" s="185"/>
      <c r="K389" s="185" t="s">
        <v>416</v>
      </c>
      <c r="L389" s="175" t="s">
        <v>39</v>
      </c>
      <c r="M389" s="185" t="s">
        <v>1203</v>
      </c>
      <c r="N389" s="409">
        <v>45108</v>
      </c>
      <c r="O389" s="427">
        <v>45290</v>
      </c>
      <c r="P389" s="452">
        <f t="shared" ca="1" si="15"/>
        <v>122</v>
      </c>
      <c r="Q389" s="322" t="str">
        <f t="shared" ca="1" si="16"/>
        <v>VENCIDA</v>
      </c>
      <c r="R389" s="184" t="s">
        <v>1204</v>
      </c>
      <c r="S389" s="198" t="s">
        <v>42</v>
      </c>
      <c r="T389" s="461">
        <v>1</v>
      </c>
      <c r="U389" s="184"/>
      <c r="V389" s="185"/>
      <c r="W389" s="175" t="s">
        <v>1321</v>
      </c>
      <c r="X389" s="281"/>
      <c r="Y389" s="391"/>
      <c r="Z389" s="185"/>
      <c r="AA389" s="175" t="s">
        <v>44</v>
      </c>
      <c r="AB389" s="184"/>
      <c r="AC389" s="178" t="s">
        <v>1182</v>
      </c>
      <c r="AD389" s="453">
        <f t="shared" si="17"/>
        <v>384</v>
      </c>
      <c r="AE389" s="196"/>
      <c r="AF389" s="196"/>
      <c r="AG389" s="196"/>
      <c r="AH389" s="196"/>
      <c r="AI389" s="196"/>
      <c r="AJ389" s="196"/>
      <c r="AK389" s="196"/>
      <c r="AL389" s="196"/>
      <c r="AM389" s="196"/>
      <c r="AN389" s="196"/>
      <c r="AO389" s="196"/>
      <c r="AP389" s="196"/>
      <c r="AQ389" s="196"/>
      <c r="AR389" s="196"/>
      <c r="AS389" s="196"/>
      <c r="AT389" s="196"/>
      <c r="AU389" s="196"/>
      <c r="AV389" s="196"/>
      <c r="AW389" s="196"/>
      <c r="AX389" s="196"/>
      <c r="AY389" s="196"/>
      <c r="AZ389" s="196"/>
      <c r="BA389" s="196"/>
      <c r="BB389" s="196"/>
      <c r="BC389" s="196"/>
      <c r="BD389" s="196"/>
      <c r="BE389" s="196"/>
      <c r="BF389" s="196"/>
      <c r="BG389" s="196"/>
      <c r="BH389" s="196"/>
      <c r="BI389" s="196"/>
      <c r="BJ389" s="196"/>
      <c r="BK389" s="196"/>
      <c r="BL389" s="196"/>
      <c r="BM389" s="196"/>
      <c r="BN389" s="196"/>
      <c r="BO389" s="196"/>
      <c r="BP389" s="196"/>
      <c r="BQ389" s="196"/>
      <c r="BR389" s="196"/>
      <c r="BS389" s="196"/>
      <c r="BT389" s="196"/>
      <c r="BU389" s="196"/>
      <c r="BV389" s="196"/>
      <c r="BW389" s="196"/>
      <c r="BX389" s="196"/>
      <c r="BY389" s="196"/>
      <c r="BZ389" s="196"/>
      <c r="CA389" s="196"/>
      <c r="CB389" s="196"/>
      <c r="CC389" s="196"/>
      <c r="CD389" s="196"/>
      <c r="CE389" s="196"/>
      <c r="CF389" s="196"/>
      <c r="CG389" s="196"/>
      <c r="CH389" s="196"/>
      <c r="CI389" s="196"/>
      <c r="CJ389" s="196"/>
      <c r="CK389" s="196"/>
      <c r="CL389" s="196"/>
      <c r="CM389" s="196"/>
      <c r="CN389" s="196"/>
      <c r="CO389" s="196"/>
      <c r="CP389" s="196"/>
      <c r="CQ389" s="196"/>
      <c r="CR389" s="196"/>
      <c r="CS389" s="196"/>
      <c r="CT389" s="196"/>
      <c r="CU389" s="196"/>
      <c r="CV389" s="196"/>
      <c r="CW389" s="196"/>
      <c r="CX389" s="196"/>
      <c r="CY389" s="196"/>
      <c r="CZ389" s="196"/>
      <c r="DA389" s="196"/>
      <c r="DB389" s="196"/>
      <c r="DC389" s="196"/>
      <c r="DD389" s="196"/>
      <c r="DE389" s="196"/>
      <c r="DF389" s="196"/>
      <c r="DG389" s="196"/>
      <c r="DH389" s="196"/>
      <c r="DI389" s="196"/>
      <c r="DJ389" s="196"/>
      <c r="DK389" s="196"/>
      <c r="DL389" s="196"/>
      <c r="DM389" s="196"/>
      <c r="DN389" s="196"/>
      <c r="DO389" s="196"/>
      <c r="DP389" s="196"/>
      <c r="DQ389" s="196"/>
      <c r="DR389" s="196"/>
      <c r="DS389" s="196"/>
      <c r="DT389" s="196"/>
      <c r="DU389" s="196"/>
      <c r="DV389" s="196"/>
      <c r="DW389" s="196"/>
      <c r="DX389" s="196"/>
      <c r="DY389" s="196"/>
      <c r="DZ389" s="196"/>
      <c r="EA389" s="196"/>
      <c r="EB389" s="196"/>
      <c r="EC389" s="196"/>
      <c r="ED389" s="196"/>
      <c r="EE389" s="196"/>
      <c r="EF389" s="196"/>
      <c r="EG389" s="196"/>
      <c r="EH389" s="196"/>
      <c r="EI389" s="196"/>
      <c r="EJ389" s="196"/>
      <c r="EK389" s="196"/>
      <c r="EL389" s="196"/>
      <c r="EM389" s="196"/>
      <c r="EN389" s="196"/>
      <c r="EO389" s="196"/>
      <c r="EP389" s="196"/>
      <c r="EQ389" s="196"/>
      <c r="ER389" s="196"/>
      <c r="ES389" s="196"/>
      <c r="ET389" s="196"/>
      <c r="EU389" s="196"/>
      <c r="EV389" s="196"/>
      <c r="EW389" s="196"/>
      <c r="EX389" s="196"/>
      <c r="EY389" s="196"/>
      <c r="EZ389" s="196"/>
      <c r="FA389" s="196"/>
      <c r="FB389" s="196"/>
      <c r="FC389" s="196"/>
      <c r="FD389" s="196"/>
      <c r="FE389" s="196"/>
      <c r="FF389" s="196"/>
      <c r="FG389" s="196"/>
      <c r="FH389" s="196"/>
      <c r="FI389" s="196"/>
      <c r="FJ389" s="196"/>
      <c r="FK389" s="196"/>
      <c r="FL389" s="196"/>
      <c r="FM389" s="196"/>
      <c r="FN389" s="196"/>
      <c r="FO389" s="196"/>
      <c r="FP389" s="196"/>
      <c r="FQ389" s="196"/>
      <c r="FR389" s="196"/>
      <c r="FS389" s="196"/>
      <c r="FT389" s="196"/>
      <c r="FU389" s="196"/>
      <c r="FV389" s="196"/>
      <c r="FW389" s="196"/>
      <c r="FX389" s="196"/>
      <c r="FY389" s="196"/>
      <c r="FZ389" s="196"/>
      <c r="GA389" s="196"/>
      <c r="GB389" s="196"/>
      <c r="GC389" s="196"/>
    </row>
    <row r="390" spans="1:185" s="197" customFormat="1" ht="178.5" customHeight="1" x14ac:dyDescent="0.25">
      <c r="A390" s="410" t="s">
        <v>412</v>
      </c>
      <c r="B390" s="390"/>
      <c r="C390" s="436">
        <v>44902</v>
      </c>
      <c r="D390" s="400" t="s">
        <v>33</v>
      </c>
      <c r="E390" s="184" t="s">
        <v>1201</v>
      </c>
      <c r="F390" s="186" t="s">
        <v>1202</v>
      </c>
      <c r="G390" s="185" t="s">
        <v>70</v>
      </c>
      <c r="H390" s="395" t="s">
        <v>1066</v>
      </c>
      <c r="I390" s="185" t="s">
        <v>137</v>
      </c>
      <c r="J390" s="185"/>
      <c r="K390" s="185" t="s">
        <v>416</v>
      </c>
      <c r="L390" s="185" t="s">
        <v>48</v>
      </c>
      <c r="M390" s="185" t="s">
        <v>1205</v>
      </c>
      <c r="N390" s="409">
        <v>45108</v>
      </c>
      <c r="O390" s="427">
        <v>45290</v>
      </c>
      <c r="P390" s="452">
        <f t="shared" ref="P390:P432" ca="1" si="18">IF(AB390&gt;0,"CERRADA",TODAY()-O390)</f>
        <v>122</v>
      </c>
      <c r="Q390" s="322" t="str">
        <f t="shared" ref="Q390:Q433" ca="1" si="19">IF(AB390&lt;&gt;"","CERRADA",IF(AB390="",(IF(TODAY()-O390&lt;0,"A TIEMPO",IF(O390-TODAY()&lt;0,"VENCIDA")))))</f>
        <v>VENCIDA</v>
      </c>
      <c r="R390" s="184" t="s">
        <v>1204</v>
      </c>
      <c r="S390" s="198" t="s">
        <v>42</v>
      </c>
      <c r="T390" s="461">
        <v>1</v>
      </c>
      <c r="U390" s="184"/>
      <c r="V390" s="185"/>
      <c r="W390" s="175" t="s">
        <v>1321</v>
      </c>
      <c r="X390" s="281"/>
      <c r="Y390" s="391"/>
      <c r="Z390" s="185"/>
      <c r="AA390" s="175" t="s">
        <v>44</v>
      </c>
      <c r="AB390" s="184"/>
      <c r="AC390" s="178" t="s">
        <v>1182</v>
      </c>
      <c r="AD390" s="453">
        <f t="shared" ref="AD390:AD431" si="20">ROW(Z385)</f>
        <v>385</v>
      </c>
      <c r="AE390" s="196"/>
      <c r="AF390" s="196"/>
      <c r="AG390" s="196"/>
      <c r="AH390" s="196"/>
      <c r="AI390" s="196"/>
      <c r="AJ390" s="196"/>
      <c r="AK390" s="196"/>
      <c r="AL390" s="196"/>
      <c r="AM390" s="196"/>
      <c r="AN390" s="196"/>
      <c r="AO390" s="196"/>
      <c r="AP390" s="196"/>
      <c r="AQ390" s="196"/>
      <c r="AR390" s="196"/>
      <c r="AS390" s="196"/>
      <c r="AT390" s="196"/>
      <c r="AU390" s="196"/>
      <c r="AV390" s="196"/>
      <c r="AW390" s="196"/>
      <c r="AX390" s="196"/>
      <c r="AY390" s="196"/>
      <c r="AZ390" s="196"/>
      <c r="BA390" s="196"/>
      <c r="BB390" s="196"/>
      <c r="BC390" s="196"/>
      <c r="BD390" s="196"/>
      <c r="BE390" s="196"/>
      <c r="BF390" s="196"/>
      <c r="BG390" s="196"/>
      <c r="BH390" s="196"/>
      <c r="BI390" s="196"/>
      <c r="BJ390" s="196"/>
      <c r="BK390" s="196"/>
      <c r="BL390" s="196"/>
      <c r="BM390" s="196"/>
      <c r="BN390" s="196"/>
      <c r="BO390" s="196"/>
      <c r="BP390" s="196"/>
      <c r="BQ390" s="196"/>
      <c r="BR390" s="196"/>
      <c r="BS390" s="196"/>
      <c r="BT390" s="196"/>
      <c r="BU390" s="196"/>
      <c r="BV390" s="196"/>
      <c r="BW390" s="196"/>
      <c r="BX390" s="196"/>
      <c r="BY390" s="196"/>
      <c r="BZ390" s="196"/>
      <c r="CA390" s="196"/>
      <c r="CB390" s="196"/>
      <c r="CC390" s="196"/>
      <c r="CD390" s="196"/>
      <c r="CE390" s="196"/>
      <c r="CF390" s="196"/>
      <c r="CG390" s="196"/>
      <c r="CH390" s="196"/>
      <c r="CI390" s="196"/>
      <c r="CJ390" s="196"/>
      <c r="CK390" s="196"/>
      <c r="CL390" s="196"/>
      <c r="CM390" s="196"/>
      <c r="CN390" s="196"/>
      <c r="CO390" s="196"/>
      <c r="CP390" s="196"/>
      <c r="CQ390" s="196"/>
      <c r="CR390" s="196"/>
      <c r="CS390" s="196"/>
      <c r="CT390" s="196"/>
      <c r="CU390" s="196"/>
      <c r="CV390" s="196"/>
      <c r="CW390" s="196"/>
      <c r="CX390" s="196"/>
      <c r="CY390" s="196"/>
      <c r="CZ390" s="196"/>
      <c r="DA390" s="196"/>
      <c r="DB390" s="196"/>
      <c r="DC390" s="196"/>
      <c r="DD390" s="196"/>
      <c r="DE390" s="196"/>
      <c r="DF390" s="196"/>
      <c r="DG390" s="196"/>
      <c r="DH390" s="196"/>
      <c r="DI390" s="196"/>
      <c r="DJ390" s="196"/>
      <c r="DK390" s="196"/>
      <c r="DL390" s="196"/>
      <c r="DM390" s="196"/>
      <c r="DN390" s="196"/>
      <c r="DO390" s="196"/>
      <c r="DP390" s="196"/>
      <c r="DQ390" s="196"/>
      <c r="DR390" s="196"/>
      <c r="DS390" s="196"/>
      <c r="DT390" s="196"/>
      <c r="DU390" s="196"/>
      <c r="DV390" s="196"/>
      <c r="DW390" s="196"/>
      <c r="DX390" s="196"/>
      <c r="DY390" s="196"/>
      <c r="DZ390" s="196"/>
      <c r="EA390" s="196"/>
      <c r="EB390" s="196"/>
      <c r="EC390" s="196"/>
      <c r="ED390" s="196"/>
      <c r="EE390" s="196"/>
      <c r="EF390" s="196"/>
      <c r="EG390" s="196"/>
      <c r="EH390" s="196"/>
      <c r="EI390" s="196"/>
      <c r="EJ390" s="196"/>
      <c r="EK390" s="196"/>
      <c r="EL390" s="196"/>
      <c r="EM390" s="196"/>
      <c r="EN390" s="196"/>
      <c r="EO390" s="196"/>
      <c r="EP390" s="196"/>
      <c r="EQ390" s="196"/>
      <c r="ER390" s="196"/>
      <c r="ES390" s="196"/>
      <c r="ET390" s="196"/>
      <c r="EU390" s="196"/>
      <c r="EV390" s="196"/>
      <c r="EW390" s="196"/>
      <c r="EX390" s="196"/>
      <c r="EY390" s="196"/>
      <c r="EZ390" s="196"/>
      <c r="FA390" s="196"/>
      <c r="FB390" s="196"/>
      <c r="FC390" s="196"/>
      <c r="FD390" s="196"/>
      <c r="FE390" s="196"/>
      <c r="FF390" s="196"/>
      <c r="FG390" s="196"/>
      <c r="FH390" s="196"/>
      <c r="FI390" s="196"/>
      <c r="FJ390" s="196"/>
      <c r="FK390" s="196"/>
      <c r="FL390" s="196"/>
      <c r="FM390" s="196"/>
      <c r="FN390" s="196"/>
      <c r="FO390" s="196"/>
      <c r="FP390" s="196"/>
      <c r="FQ390" s="196"/>
      <c r="FR390" s="196"/>
      <c r="FS390" s="196"/>
      <c r="FT390" s="196"/>
      <c r="FU390" s="196"/>
      <c r="FV390" s="196"/>
      <c r="FW390" s="196"/>
      <c r="FX390" s="196"/>
      <c r="FY390" s="196"/>
      <c r="FZ390" s="196"/>
      <c r="GA390" s="196"/>
      <c r="GB390" s="196"/>
      <c r="GC390" s="196"/>
    </row>
    <row r="391" spans="1:185" s="197" customFormat="1" ht="178.5" customHeight="1" x14ac:dyDescent="0.25">
      <c r="A391" s="410" t="s">
        <v>412</v>
      </c>
      <c r="B391" s="390">
        <v>1096</v>
      </c>
      <c r="C391" s="436">
        <v>44902</v>
      </c>
      <c r="D391" s="400" t="s">
        <v>33</v>
      </c>
      <c r="E391" s="184" t="s">
        <v>1206</v>
      </c>
      <c r="F391" s="186" t="s">
        <v>1184</v>
      </c>
      <c r="G391" s="185" t="s">
        <v>70</v>
      </c>
      <c r="H391" s="395" t="s">
        <v>1066</v>
      </c>
      <c r="I391" s="185" t="s">
        <v>137</v>
      </c>
      <c r="J391" s="185"/>
      <c r="K391" s="185"/>
      <c r="L391" s="175" t="s">
        <v>39</v>
      </c>
      <c r="M391" s="185" t="s">
        <v>1207</v>
      </c>
      <c r="N391" s="409">
        <v>45108</v>
      </c>
      <c r="O391" s="427">
        <v>45290</v>
      </c>
      <c r="P391" s="452">
        <f t="shared" ca="1" si="18"/>
        <v>122</v>
      </c>
      <c r="Q391" s="322" t="str">
        <f t="shared" ca="1" si="19"/>
        <v>VENCIDA</v>
      </c>
      <c r="R391" s="184" t="s">
        <v>1208</v>
      </c>
      <c r="S391" s="198" t="s">
        <v>42</v>
      </c>
      <c r="T391" s="461">
        <v>1</v>
      </c>
      <c r="U391" s="184"/>
      <c r="V391" s="185"/>
      <c r="W391" s="175" t="s">
        <v>1321</v>
      </c>
      <c r="X391" s="281"/>
      <c r="Y391" s="391"/>
      <c r="Z391" s="185"/>
      <c r="AA391" s="175" t="s">
        <v>44</v>
      </c>
      <c r="AB391" s="184"/>
      <c r="AC391" s="178" t="s">
        <v>1182</v>
      </c>
      <c r="AD391" s="453">
        <f t="shared" si="20"/>
        <v>386</v>
      </c>
      <c r="AE391" s="196"/>
      <c r="AF391" s="196"/>
      <c r="AG391" s="196"/>
      <c r="AH391" s="196"/>
      <c r="AI391" s="196"/>
      <c r="AJ391" s="196"/>
      <c r="AK391" s="196"/>
      <c r="AL391" s="196"/>
      <c r="AM391" s="196"/>
      <c r="AN391" s="196"/>
      <c r="AO391" s="196"/>
      <c r="AP391" s="196"/>
      <c r="AQ391" s="196"/>
      <c r="AR391" s="196"/>
      <c r="AS391" s="196"/>
      <c r="AT391" s="196"/>
      <c r="AU391" s="196"/>
      <c r="AV391" s="196"/>
      <c r="AW391" s="196"/>
      <c r="AX391" s="196"/>
      <c r="AY391" s="196"/>
      <c r="AZ391" s="196"/>
      <c r="BA391" s="196"/>
      <c r="BB391" s="196"/>
      <c r="BC391" s="196"/>
      <c r="BD391" s="196"/>
      <c r="BE391" s="196"/>
      <c r="BF391" s="196"/>
      <c r="BG391" s="196"/>
      <c r="BH391" s="196"/>
      <c r="BI391" s="196"/>
      <c r="BJ391" s="196"/>
      <c r="BK391" s="196"/>
      <c r="BL391" s="196"/>
      <c r="BM391" s="196"/>
      <c r="BN391" s="196"/>
      <c r="BO391" s="196"/>
      <c r="BP391" s="196"/>
      <c r="BQ391" s="196"/>
      <c r="BR391" s="196"/>
      <c r="BS391" s="196"/>
      <c r="BT391" s="196"/>
      <c r="BU391" s="196"/>
      <c r="BV391" s="196"/>
      <c r="BW391" s="196"/>
      <c r="BX391" s="196"/>
      <c r="BY391" s="196"/>
      <c r="BZ391" s="196"/>
      <c r="CA391" s="196"/>
      <c r="CB391" s="196"/>
      <c r="CC391" s="196"/>
      <c r="CD391" s="196"/>
      <c r="CE391" s="196"/>
      <c r="CF391" s="196"/>
      <c r="CG391" s="196"/>
      <c r="CH391" s="196"/>
      <c r="CI391" s="196"/>
      <c r="CJ391" s="196"/>
      <c r="CK391" s="196"/>
      <c r="CL391" s="196"/>
      <c r="CM391" s="196"/>
      <c r="CN391" s="196"/>
      <c r="CO391" s="196"/>
      <c r="CP391" s="196"/>
      <c r="CQ391" s="196"/>
      <c r="CR391" s="196"/>
      <c r="CS391" s="196"/>
      <c r="CT391" s="196"/>
      <c r="CU391" s="196"/>
      <c r="CV391" s="196"/>
      <c r="CW391" s="196"/>
      <c r="CX391" s="196"/>
      <c r="CY391" s="196"/>
      <c r="CZ391" s="196"/>
      <c r="DA391" s="196"/>
      <c r="DB391" s="196"/>
      <c r="DC391" s="196"/>
      <c r="DD391" s="196"/>
      <c r="DE391" s="196"/>
      <c r="DF391" s="196"/>
      <c r="DG391" s="196"/>
      <c r="DH391" s="196"/>
      <c r="DI391" s="196"/>
      <c r="DJ391" s="196"/>
      <c r="DK391" s="196"/>
      <c r="DL391" s="196"/>
      <c r="DM391" s="196"/>
      <c r="DN391" s="196"/>
      <c r="DO391" s="196"/>
      <c r="DP391" s="196"/>
      <c r="DQ391" s="196"/>
      <c r="DR391" s="196"/>
      <c r="DS391" s="196"/>
      <c r="DT391" s="196"/>
      <c r="DU391" s="196"/>
      <c r="DV391" s="196"/>
      <c r="DW391" s="196"/>
      <c r="DX391" s="196"/>
      <c r="DY391" s="196"/>
      <c r="DZ391" s="196"/>
      <c r="EA391" s="196"/>
      <c r="EB391" s="196"/>
      <c r="EC391" s="196"/>
      <c r="ED391" s="196"/>
      <c r="EE391" s="196"/>
      <c r="EF391" s="196"/>
      <c r="EG391" s="196"/>
      <c r="EH391" s="196"/>
      <c r="EI391" s="196"/>
      <c r="EJ391" s="196"/>
      <c r="EK391" s="196"/>
      <c r="EL391" s="196"/>
      <c r="EM391" s="196"/>
      <c r="EN391" s="196"/>
      <c r="EO391" s="196"/>
      <c r="EP391" s="196"/>
      <c r="EQ391" s="196"/>
      <c r="ER391" s="196"/>
      <c r="ES391" s="196"/>
      <c r="ET391" s="196"/>
      <c r="EU391" s="196"/>
      <c r="EV391" s="196"/>
      <c r="EW391" s="196"/>
      <c r="EX391" s="196"/>
      <c r="EY391" s="196"/>
      <c r="EZ391" s="196"/>
      <c r="FA391" s="196"/>
      <c r="FB391" s="196"/>
      <c r="FC391" s="196"/>
      <c r="FD391" s="196"/>
      <c r="FE391" s="196"/>
      <c r="FF391" s="196"/>
      <c r="FG391" s="196"/>
      <c r="FH391" s="196"/>
      <c r="FI391" s="196"/>
      <c r="FJ391" s="196"/>
      <c r="FK391" s="196"/>
      <c r="FL391" s="196"/>
      <c r="FM391" s="196"/>
      <c r="FN391" s="196"/>
      <c r="FO391" s="196"/>
      <c r="FP391" s="196"/>
      <c r="FQ391" s="196"/>
      <c r="FR391" s="196"/>
      <c r="FS391" s="196"/>
      <c r="FT391" s="196"/>
      <c r="FU391" s="196"/>
      <c r="FV391" s="196"/>
      <c r="FW391" s="196"/>
      <c r="FX391" s="196"/>
      <c r="FY391" s="196"/>
      <c r="FZ391" s="196"/>
      <c r="GA391" s="196"/>
      <c r="GB391" s="196"/>
      <c r="GC391" s="196"/>
    </row>
    <row r="392" spans="1:185" s="197" customFormat="1" ht="178.5" customHeight="1" x14ac:dyDescent="0.25">
      <c r="A392" s="410" t="s">
        <v>412</v>
      </c>
      <c r="B392" s="390"/>
      <c r="C392" s="436">
        <v>44902</v>
      </c>
      <c r="D392" s="400" t="s">
        <v>33</v>
      </c>
      <c r="E392" s="184" t="s">
        <v>1206</v>
      </c>
      <c r="F392" s="186" t="s">
        <v>1184</v>
      </c>
      <c r="G392" s="185" t="s">
        <v>70</v>
      </c>
      <c r="H392" s="395" t="s">
        <v>1066</v>
      </c>
      <c r="I392" s="185" t="s">
        <v>137</v>
      </c>
      <c r="J392" s="185"/>
      <c r="K392" s="185" t="s">
        <v>416</v>
      </c>
      <c r="L392" s="185" t="s">
        <v>48</v>
      </c>
      <c r="M392" s="185" t="s">
        <v>1209</v>
      </c>
      <c r="N392" s="409">
        <v>45108</v>
      </c>
      <c r="O392" s="427">
        <v>45169</v>
      </c>
      <c r="P392" s="452">
        <f t="shared" ca="1" si="18"/>
        <v>243</v>
      </c>
      <c r="Q392" s="322" t="str">
        <f t="shared" ca="1" si="19"/>
        <v>VENCIDA</v>
      </c>
      <c r="R392" s="184" t="s">
        <v>1208</v>
      </c>
      <c r="S392" s="198" t="s">
        <v>42</v>
      </c>
      <c r="T392" s="461">
        <v>1</v>
      </c>
      <c r="U392" s="184"/>
      <c r="V392" s="185"/>
      <c r="W392" s="175" t="s">
        <v>1321</v>
      </c>
      <c r="X392" s="281"/>
      <c r="Y392" s="391"/>
      <c r="Z392" s="185"/>
      <c r="AA392" s="175" t="s">
        <v>44</v>
      </c>
      <c r="AB392" s="184"/>
      <c r="AC392" s="178" t="s">
        <v>1512</v>
      </c>
      <c r="AD392" s="453">
        <f t="shared" si="20"/>
        <v>387</v>
      </c>
      <c r="AE392" s="196"/>
      <c r="AF392" s="196"/>
      <c r="AG392" s="196"/>
      <c r="AH392" s="196"/>
      <c r="AI392" s="196"/>
      <c r="AJ392" s="196"/>
      <c r="AK392" s="196"/>
      <c r="AL392" s="196"/>
      <c r="AM392" s="196"/>
      <c r="AN392" s="196"/>
      <c r="AO392" s="196"/>
      <c r="AP392" s="196"/>
      <c r="AQ392" s="196"/>
      <c r="AR392" s="196"/>
      <c r="AS392" s="196"/>
      <c r="AT392" s="196"/>
      <c r="AU392" s="196"/>
      <c r="AV392" s="196"/>
      <c r="AW392" s="196"/>
      <c r="AX392" s="196"/>
      <c r="AY392" s="196"/>
      <c r="AZ392" s="196"/>
      <c r="BA392" s="196"/>
      <c r="BB392" s="196"/>
      <c r="BC392" s="196"/>
      <c r="BD392" s="196"/>
      <c r="BE392" s="196"/>
      <c r="BF392" s="196"/>
      <c r="BG392" s="196"/>
      <c r="BH392" s="196"/>
      <c r="BI392" s="196"/>
      <c r="BJ392" s="196"/>
      <c r="BK392" s="196"/>
      <c r="BL392" s="196"/>
      <c r="BM392" s="196"/>
      <c r="BN392" s="196"/>
      <c r="BO392" s="196"/>
      <c r="BP392" s="196"/>
      <c r="BQ392" s="196"/>
      <c r="BR392" s="196"/>
      <c r="BS392" s="196"/>
      <c r="BT392" s="196"/>
      <c r="BU392" s="196"/>
      <c r="BV392" s="196"/>
      <c r="BW392" s="196"/>
      <c r="BX392" s="196"/>
      <c r="BY392" s="196"/>
      <c r="BZ392" s="196"/>
      <c r="CA392" s="196"/>
      <c r="CB392" s="196"/>
      <c r="CC392" s="196"/>
      <c r="CD392" s="196"/>
      <c r="CE392" s="196"/>
      <c r="CF392" s="196"/>
      <c r="CG392" s="196"/>
      <c r="CH392" s="196"/>
      <c r="CI392" s="196"/>
      <c r="CJ392" s="196"/>
      <c r="CK392" s="196"/>
      <c r="CL392" s="196"/>
      <c r="CM392" s="196"/>
      <c r="CN392" s="196"/>
      <c r="CO392" s="196"/>
      <c r="CP392" s="196"/>
      <c r="CQ392" s="196"/>
      <c r="CR392" s="196"/>
      <c r="CS392" s="196"/>
      <c r="CT392" s="196"/>
      <c r="CU392" s="196"/>
      <c r="CV392" s="196"/>
      <c r="CW392" s="196"/>
      <c r="CX392" s="196"/>
      <c r="CY392" s="196"/>
      <c r="CZ392" s="196"/>
      <c r="DA392" s="196"/>
      <c r="DB392" s="196"/>
      <c r="DC392" s="196"/>
      <c r="DD392" s="196"/>
      <c r="DE392" s="196"/>
      <c r="DF392" s="196"/>
      <c r="DG392" s="196"/>
      <c r="DH392" s="196"/>
      <c r="DI392" s="196"/>
      <c r="DJ392" s="196"/>
      <c r="DK392" s="196"/>
      <c r="DL392" s="196"/>
      <c r="DM392" s="196"/>
      <c r="DN392" s="196"/>
      <c r="DO392" s="196"/>
      <c r="DP392" s="196"/>
      <c r="DQ392" s="196"/>
      <c r="DR392" s="196"/>
      <c r="DS392" s="196"/>
      <c r="DT392" s="196"/>
      <c r="DU392" s="196"/>
      <c r="DV392" s="196"/>
      <c r="DW392" s="196"/>
      <c r="DX392" s="196"/>
      <c r="DY392" s="196"/>
      <c r="DZ392" s="196"/>
      <c r="EA392" s="196"/>
      <c r="EB392" s="196"/>
      <c r="EC392" s="196"/>
      <c r="ED392" s="196"/>
      <c r="EE392" s="196"/>
      <c r="EF392" s="196"/>
      <c r="EG392" s="196"/>
      <c r="EH392" s="196"/>
      <c r="EI392" s="196"/>
      <c r="EJ392" s="196"/>
      <c r="EK392" s="196"/>
      <c r="EL392" s="196"/>
      <c r="EM392" s="196"/>
      <c r="EN392" s="196"/>
      <c r="EO392" s="196"/>
      <c r="EP392" s="196"/>
      <c r="EQ392" s="196"/>
      <c r="ER392" s="196"/>
      <c r="ES392" s="196"/>
      <c r="ET392" s="196"/>
      <c r="EU392" s="196"/>
      <c r="EV392" s="196"/>
      <c r="EW392" s="196"/>
      <c r="EX392" s="196"/>
      <c r="EY392" s="196"/>
      <c r="EZ392" s="196"/>
      <c r="FA392" s="196"/>
      <c r="FB392" s="196"/>
      <c r="FC392" s="196"/>
      <c r="FD392" s="196"/>
      <c r="FE392" s="196"/>
      <c r="FF392" s="196"/>
      <c r="FG392" s="196"/>
      <c r="FH392" s="196"/>
      <c r="FI392" s="196"/>
      <c r="FJ392" s="196"/>
      <c r="FK392" s="196"/>
      <c r="FL392" s="196"/>
      <c r="FM392" s="196"/>
      <c r="FN392" s="196"/>
      <c r="FO392" s="196"/>
      <c r="FP392" s="196"/>
      <c r="FQ392" s="196"/>
      <c r="FR392" s="196"/>
      <c r="FS392" s="196"/>
      <c r="FT392" s="196"/>
      <c r="FU392" s="196"/>
      <c r="FV392" s="196"/>
      <c r="FW392" s="196"/>
      <c r="FX392" s="196"/>
      <c r="FY392" s="196"/>
      <c r="FZ392" s="196"/>
      <c r="GA392" s="196"/>
      <c r="GB392" s="196"/>
      <c r="GC392" s="196"/>
    </row>
    <row r="393" spans="1:185" s="197" customFormat="1" ht="178.5" customHeight="1" x14ac:dyDescent="0.25">
      <c r="A393" s="410" t="s">
        <v>412</v>
      </c>
      <c r="B393" s="390">
        <v>1097</v>
      </c>
      <c r="C393" s="436">
        <v>44735</v>
      </c>
      <c r="D393" s="400" t="s">
        <v>106</v>
      </c>
      <c r="E393" s="184" t="s">
        <v>1242</v>
      </c>
      <c r="F393" s="186" t="s">
        <v>1042</v>
      </c>
      <c r="G393" s="185" t="s">
        <v>279</v>
      </c>
      <c r="H393" s="395" t="s">
        <v>1066</v>
      </c>
      <c r="I393" s="185" t="s">
        <v>925</v>
      </c>
      <c r="J393" s="185"/>
      <c r="K393" s="185" t="s">
        <v>416</v>
      </c>
      <c r="L393" s="175" t="s">
        <v>109</v>
      </c>
      <c r="M393" s="185" t="s">
        <v>1243</v>
      </c>
      <c r="N393" s="409">
        <v>44876</v>
      </c>
      <c r="O393" s="427">
        <v>45169</v>
      </c>
      <c r="P393" s="452">
        <f t="shared" ca="1" si="18"/>
        <v>243</v>
      </c>
      <c r="Q393" s="322" t="str">
        <f t="shared" ca="1" si="19"/>
        <v>VENCIDA</v>
      </c>
      <c r="R393" s="184" t="s">
        <v>1322</v>
      </c>
      <c r="S393" s="198" t="s">
        <v>74</v>
      </c>
      <c r="T393" s="461">
        <v>100</v>
      </c>
      <c r="U393" s="184"/>
      <c r="V393" s="185"/>
      <c r="W393" s="179"/>
      <c r="X393" s="281"/>
      <c r="Y393" s="391"/>
      <c r="Z393" s="185"/>
      <c r="AA393" s="175" t="s">
        <v>44</v>
      </c>
      <c r="AB393" s="184"/>
      <c r="AC393" s="449" t="s">
        <v>1364</v>
      </c>
      <c r="AD393" s="453">
        <f t="shared" si="20"/>
        <v>388</v>
      </c>
      <c r="AE393" s="196"/>
      <c r="AF393" s="196"/>
      <c r="AG393" s="196"/>
      <c r="AH393" s="196"/>
      <c r="AI393" s="196"/>
      <c r="AJ393" s="196"/>
      <c r="AK393" s="196"/>
      <c r="AL393" s="196"/>
      <c r="AM393" s="196"/>
      <c r="AN393" s="196"/>
      <c r="AO393" s="196"/>
      <c r="AP393" s="196"/>
      <c r="AQ393" s="196"/>
      <c r="AR393" s="196"/>
      <c r="AS393" s="196"/>
      <c r="AT393" s="196"/>
      <c r="AU393" s="196"/>
      <c r="AV393" s="196"/>
      <c r="AW393" s="196"/>
      <c r="AX393" s="196"/>
      <c r="AY393" s="196"/>
      <c r="AZ393" s="196"/>
      <c r="BA393" s="196"/>
      <c r="BB393" s="196"/>
      <c r="BC393" s="196"/>
      <c r="BD393" s="196"/>
      <c r="BE393" s="196"/>
      <c r="BF393" s="196"/>
      <c r="BG393" s="196"/>
      <c r="BH393" s="196"/>
      <c r="BI393" s="196"/>
      <c r="BJ393" s="196"/>
      <c r="BK393" s="196"/>
      <c r="BL393" s="196"/>
      <c r="BM393" s="196"/>
      <c r="BN393" s="196"/>
      <c r="BO393" s="196"/>
      <c r="BP393" s="196"/>
      <c r="BQ393" s="196"/>
      <c r="BR393" s="196"/>
      <c r="BS393" s="196"/>
      <c r="BT393" s="196"/>
      <c r="BU393" s="196"/>
      <c r="BV393" s="196"/>
      <c r="BW393" s="196"/>
      <c r="BX393" s="196"/>
      <c r="BY393" s="196"/>
      <c r="BZ393" s="196"/>
      <c r="CA393" s="196"/>
      <c r="CB393" s="196"/>
      <c r="CC393" s="196"/>
      <c r="CD393" s="196"/>
      <c r="CE393" s="196"/>
      <c r="CF393" s="196"/>
      <c r="CG393" s="196"/>
      <c r="CH393" s="196"/>
      <c r="CI393" s="196"/>
      <c r="CJ393" s="196"/>
      <c r="CK393" s="196"/>
      <c r="CL393" s="196"/>
      <c r="CM393" s="196"/>
      <c r="CN393" s="196"/>
      <c r="CO393" s="196"/>
      <c r="CP393" s="196"/>
      <c r="CQ393" s="196"/>
      <c r="CR393" s="196"/>
      <c r="CS393" s="196"/>
      <c r="CT393" s="196"/>
      <c r="CU393" s="196"/>
      <c r="CV393" s="196"/>
      <c r="CW393" s="196"/>
      <c r="CX393" s="196"/>
      <c r="CY393" s="196"/>
      <c r="CZ393" s="196"/>
      <c r="DA393" s="196"/>
      <c r="DB393" s="196"/>
      <c r="DC393" s="196"/>
      <c r="DD393" s="196"/>
      <c r="DE393" s="196"/>
      <c r="DF393" s="196"/>
      <c r="DG393" s="196"/>
      <c r="DH393" s="196"/>
      <c r="DI393" s="196"/>
      <c r="DJ393" s="196"/>
      <c r="DK393" s="196"/>
      <c r="DL393" s="196"/>
      <c r="DM393" s="196"/>
      <c r="DN393" s="196"/>
      <c r="DO393" s="196"/>
      <c r="DP393" s="196"/>
      <c r="DQ393" s="196"/>
      <c r="DR393" s="196"/>
      <c r="DS393" s="196"/>
      <c r="DT393" s="196"/>
      <c r="DU393" s="196"/>
      <c r="DV393" s="196"/>
      <c r="DW393" s="196"/>
      <c r="DX393" s="196"/>
      <c r="DY393" s="196"/>
      <c r="DZ393" s="196"/>
      <c r="EA393" s="196"/>
      <c r="EB393" s="196"/>
      <c r="EC393" s="196"/>
      <c r="ED393" s="196"/>
      <c r="EE393" s="196"/>
      <c r="EF393" s="196"/>
      <c r="EG393" s="196"/>
      <c r="EH393" s="196"/>
      <c r="EI393" s="196"/>
      <c r="EJ393" s="196"/>
      <c r="EK393" s="196"/>
      <c r="EL393" s="196"/>
      <c r="EM393" s="196"/>
      <c r="EN393" s="196"/>
      <c r="EO393" s="196"/>
      <c r="EP393" s="196"/>
      <c r="EQ393" s="196"/>
      <c r="ER393" s="196"/>
      <c r="ES393" s="196"/>
      <c r="ET393" s="196"/>
      <c r="EU393" s="196"/>
      <c r="EV393" s="196"/>
      <c r="EW393" s="196"/>
      <c r="EX393" s="196"/>
      <c r="EY393" s="196"/>
      <c r="EZ393" s="196"/>
      <c r="FA393" s="196"/>
      <c r="FB393" s="196"/>
      <c r="FC393" s="196"/>
      <c r="FD393" s="196"/>
      <c r="FE393" s="196"/>
      <c r="FF393" s="196"/>
      <c r="FG393" s="196"/>
      <c r="FH393" s="196"/>
      <c r="FI393" s="196"/>
      <c r="FJ393" s="196"/>
      <c r="FK393" s="196"/>
      <c r="FL393" s="196"/>
      <c r="FM393" s="196"/>
      <c r="FN393" s="196"/>
      <c r="FO393" s="196"/>
      <c r="FP393" s="196"/>
      <c r="FQ393" s="196"/>
      <c r="FR393" s="196"/>
      <c r="FS393" s="196"/>
      <c r="FT393" s="196"/>
      <c r="FU393" s="196"/>
      <c r="FV393" s="196"/>
      <c r="FW393" s="196"/>
      <c r="FX393" s="196"/>
      <c r="FY393" s="196"/>
      <c r="FZ393" s="196"/>
      <c r="GA393" s="196"/>
      <c r="GB393" s="196"/>
      <c r="GC393" s="196"/>
    </row>
    <row r="394" spans="1:185" s="197" customFormat="1" ht="178.5" customHeight="1" x14ac:dyDescent="0.25">
      <c r="A394" s="410" t="s">
        <v>412</v>
      </c>
      <c r="B394" s="390"/>
      <c r="C394" s="436">
        <v>44735</v>
      </c>
      <c r="D394" s="400" t="s">
        <v>106</v>
      </c>
      <c r="E394" s="184" t="s">
        <v>1242</v>
      </c>
      <c r="F394" s="186" t="s">
        <v>1042</v>
      </c>
      <c r="G394" s="185" t="s">
        <v>279</v>
      </c>
      <c r="H394" s="395" t="s">
        <v>1066</v>
      </c>
      <c r="I394" s="185" t="s">
        <v>925</v>
      </c>
      <c r="J394" s="185"/>
      <c r="K394" s="185" t="s">
        <v>416</v>
      </c>
      <c r="L394" s="175" t="s">
        <v>109</v>
      </c>
      <c r="M394" s="185" t="s">
        <v>1244</v>
      </c>
      <c r="N394" s="409">
        <v>44876</v>
      </c>
      <c r="O394" s="427">
        <v>45107</v>
      </c>
      <c r="P394" s="452">
        <f t="shared" ca="1" si="18"/>
        <v>305</v>
      </c>
      <c r="Q394" s="322" t="str">
        <f t="shared" ca="1" si="19"/>
        <v>VENCIDA</v>
      </c>
      <c r="R394" s="184" t="s">
        <v>1323</v>
      </c>
      <c r="S394" s="198" t="s">
        <v>74</v>
      </c>
      <c r="T394" s="461">
        <v>100</v>
      </c>
      <c r="U394" s="184"/>
      <c r="V394" s="185"/>
      <c r="W394" s="179"/>
      <c r="X394" s="281"/>
      <c r="Y394" s="391"/>
      <c r="Z394" s="185"/>
      <c r="AA394" s="175" t="s">
        <v>44</v>
      </c>
      <c r="AB394" s="184"/>
      <c r="AC394" s="449" t="s">
        <v>1365</v>
      </c>
      <c r="AD394" s="453">
        <f t="shared" si="20"/>
        <v>389</v>
      </c>
      <c r="AE394" s="196"/>
      <c r="AF394" s="196"/>
      <c r="AG394" s="196"/>
      <c r="AH394" s="196"/>
      <c r="AI394" s="196"/>
      <c r="AJ394" s="196"/>
      <c r="AK394" s="196"/>
      <c r="AL394" s="196"/>
      <c r="AM394" s="196"/>
      <c r="AN394" s="196"/>
      <c r="AO394" s="196"/>
      <c r="AP394" s="196"/>
      <c r="AQ394" s="196"/>
      <c r="AR394" s="196"/>
      <c r="AS394" s="196"/>
      <c r="AT394" s="196"/>
      <c r="AU394" s="196"/>
      <c r="AV394" s="196"/>
      <c r="AW394" s="196"/>
      <c r="AX394" s="196"/>
      <c r="AY394" s="196"/>
      <c r="AZ394" s="196"/>
      <c r="BA394" s="196"/>
      <c r="BB394" s="196"/>
      <c r="BC394" s="196"/>
      <c r="BD394" s="196"/>
      <c r="BE394" s="196"/>
      <c r="BF394" s="196"/>
      <c r="BG394" s="196"/>
      <c r="BH394" s="196"/>
      <c r="BI394" s="196"/>
      <c r="BJ394" s="196"/>
      <c r="BK394" s="196"/>
      <c r="BL394" s="196"/>
      <c r="BM394" s="196"/>
      <c r="BN394" s="196"/>
      <c r="BO394" s="196"/>
      <c r="BP394" s="196"/>
      <c r="BQ394" s="196"/>
      <c r="BR394" s="196"/>
      <c r="BS394" s="196"/>
      <c r="BT394" s="196"/>
      <c r="BU394" s="196"/>
      <c r="BV394" s="196"/>
      <c r="BW394" s="196"/>
      <c r="BX394" s="196"/>
      <c r="BY394" s="196"/>
      <c r="BZ394" s="196"/>
      <c r="CA394" s="196"/>
      <c r="CB394" s="196"/>
      <c r="CC394" s="196"/>
      <c r="CD394" s="196"/>
      <c r="CE394" s="196"/>
      <c r="CF394" s="196"/>
      <c r="CG394" s="196"/>
      <c r="CH394" s="196"/>
      <c r="CI394" s="196"/>
      <c r="CJ394" s="196"/>
      <c r="CK394" s="196"/>
      <c r="CL394" s="196"/>
      <c r="CM394" s="196"/>
      <c r="CN394" s="196"/>
      <c r="CO394" s="196"/>
      <c r="CP394" s="196"/>
      <c r="CQ394" s="196"/>
      <c r="CR394" s="196"/>
      <c r="CS394" s="196"/>
      <c r="CT394" s="196"/>
      <c r="CU394" s="196"/>
      <c r="CV394" s="196"/>
      <c r="CW394" s="196"/>
      <c r="CX394" s="196"/>
      <c r="CY394" s="196"/>
      <c r="CZ394" s="196"/>
      <c r="DA394" s="196"/>
      <c r="DB394" s="196"/>
      <c r="DC394" s="196"/>
      <c r="DD394" s="196"/>
      <c r="DE394" s="196"/>
      <c r="DF394" s="196"/>
      <c r="DG394" s="196"/>
      <c r="DH394" s="196"/>
      <c r="DI394" s="196"/>
      <c r="DJ394" s="196"/>
      <c r="DK394" s="196"/>
      <c r="DL394" s="196"/>
      <c r="DM394" s="196"/>
      <c r="DN394" s="196"/>
      <c r="DO394" s="196"/>
      <c r="DP394" s="196"/>
      <c r="DQ394" s="196"/>
      <c r="DR394" s="196"/>
      <c r="DS394" s="196"/>
      <c r="DT394" s="196"/>
      <c r="DU394" s="196"/>
      <c r="DV394" s="196"/>
      <c r="DW394" s="196"/>
      <c r="DX394" s="196"/>
      <c r="DY394" s="196"/>
      <c r="DZ394" s="196"/>
      <c r="EA394" s="196"/>
      <c r="EB394" s="196"/>
      <c r="EC394" s="196"/>
      <c r="ED394" s="196"/>
      <c r="EE394" s="196"/>
      <c r="EF394" s="196"/>
      <c r="EG394" s="196"/>
      <c r="EH394" s="196"/>
      <c r="EI394" s="196"/>
      <c r="EJ394" s="196"/>
      <c r="EK394" s="196"/>
      <c r="EL394" s="196"/>
      <c r="EM394" s="196"/>
      <c r="EN394" s="196"/>
      <c r="EO394" s="196"/>
      <c r="EP394" s="196"/>
      <c r="EQ394" s="196"/>
      <c r="ER394" s="196"/>
      <c r="ES394" s="196"/>
      <c r="ET394" s="196"/>
      <c r="EU394" s="196"/>
      <c r="EV394" s="196"/>
      <c r="EW394" s="196"/>
      <c r="EX394" s="196"/>
      <c r="EY394" s="196"/>
      <c r="EZ394" s="196"/>
      <c r="FA394" s="196"/>
      <c r="FB394" s="196"/>
      <c r="FC394" s="196"/>
      <c r="FD394" s="196"/>
      <c r="FE394" s="196"/>
      <c r="FF394" s="196"/>
      <c r="FG394" s="196"/>
      <c r="FH394" s="196"/>
      <c r="FI394" s="196"/>
      <c r="FJ394" s="196"/>
      <c r="FK394" s="196"/>
      <c r="FL394" s="196"/>
      <c r="FM394" s="196"/>
      <c r="FN394" s="196"/>
      <c r="FO394" s="196"/>
      <c r="FP394" s="196"/>
      <c r="FQ394" s="196"/>
      <c r="FR394" s="196"/>
      <c r="FS394" s="196"/>
      <c r="FT394" s="196"/>
      <c r="FU394" s="196"/>
      <c r="FV394" s="196"/>
      <c r="FW394" s="196"/>
      <c r="FX394" s="196"/>
      <c r="FY394" s="196"/>
      <c r="FZ394" s="196"/>
      <c r="GA394" s="196"/>
      <c r="GB394" s="196"/>
      <c r="GC394" s="196"/>
    </row>
    <row r="395" spans="1:185" s="197" customFormat="1" ht="178.5" customHeight="1" x14ac:dyDescent="0.25">
      <c r="A395" s="410" t="s">
        <v>412</v>
      </c>
      <c r="B395" s="390">
        <v>1098</v>
      </c>
      <c r="C395" s="436">
        <v>44858</v>
      </c>
      <c r="D395" s="400" t="s">
        <v>33</v>
      </c>
      <c r="E395" s="184" t="s">
        <v>1245</v>
      </c>
      <c r="F395" s="186" t="s">
        <v>1246</v>
      </c>
      <c r="G395" s="185" t="s">
        <v>70</v>
      </c>
      <c r="H395" s="395" t="s">
        <v>1107</v>
      </c>
      <c r="I395" s="185" t="s">
        <v>280</v>
      </c>
      <c r="J395" s="185" t="s">
        <v>416</v>
      </c>
      <c r="K395" s="185"/>
      <c r="L395" s="175" t="s">
        <v>39</v>
      </c>
      <c r="M395" s="185" t="s">
        <v>1247</v>
      </c>
      <c r="N395" s="409">
        <v>44928</v>
      </c>
      <c r="O395" s="427">
        <v>45442</v>
      </c>
      <c r="P395" s="452">
        <f t="shared" ca="1" si="18"/>
        <v>-30</v>
      </c>
      <c r="Q395" s="322" t="str">
        <f t="shared" ca="1" si="19"/>
        <v>A TIEMPO</v>
      </c>
      <c r="R395" s="184" t="s">
        <v>1324</v>
      </c>
      <c r="S395" s="198" t="s">
        <v>42</v>
      </c>
      <c r="T395" s="461">
        <v>4</v>
      </c>
      <c r="U395" s="184"/>
      <c r="V395" s="185"/>
      <c r="W395" s="175" t="s">
        <v>1320</v>
      </c>
      <c r="X395" s="281"/>
      <c r="Y395" s="391"/>
      <c r="Z395" s="185"/>
      <c r="AA395" s="175" t="s">
        <v>44</v>
      </c>
      <c r="AB395" s="184"/>
      <c r="AC395" s="449" t="s">
        <v>1521</v>
      </c>
      <c r="AD395" s="453">
        <f t="shared" si="20"/>
        <v>390</v>
      </c>
      <c r="AE395" s="196"/>
      <c r="AF395" s="196"/>
      <c r="AG395" s="196"/>
      <c r="AH395" s="196"/>
      <c r="AI395" s="196"/>
      <c r="AJ395" s="196"/>
      <c r="AK395" s="196"/>
      <c r="AL395" s="196"/>
      <c r="AM395" s="196"/>
      <c r="AN395" s="196"/>
      <c r="AO395" s="196"/>
      <c r="AP395" s="196"/>
      <c r="AQ395" s="196"/>
      <c r="AR395" s="196"/>
      <c r="AS395" s="196"/>
      <c r="AT395" s="196"/>
      <c r="AU395" s="196"/>
      <c r="AV395" s="196"/>
      <c r="AW395" s="196"/>
      <c r="AX395" s="196"/>
      <c r="AY395" s="196"/>
      <c r="AZ395" s="196"/>
      <c r="BA395" s="196"/>
      <c r="BB395" s="196"/>
      <c r="BC395" s="196"/>
      <c r="BD395" s="196"/>
      <c r="BE395" s="196"/>
      <c r="BF395" s="196"/>
      <c r="BG395" s="196"/>
      <c r="BH395" s="196"/>
      <c r="BI395" s="196"/>
      <c r="BJ395" s="196"/>
      <c r="BK395" s="196"/>
      <c r="BL395" s="196"/>
      <c r="BM395" s="196"/>
      <c r="BN395" s="196"/>
      <c r="BO395" s="196"/>
      <c r="BP395" s="196"/>
      <c r="BQ395" s="196"/>
      <c r="BR395" s="196"/>
      <c r="BS395" s="196"/>
      <c r="BT395" s="196"/>
      <c r="BU395" s="196"/>
      <c r="BV395" s="196"/>
      <c r="BW395" s="196"/>
      <c r="BX395" s="196"/>
      <c r="BY395" s="196"/>
      <c r="BZ395" s="196"/>
      <c r="CA395" s="196"/>
      <c r="CB395" s="196"/>
      <c r="CC395" s="196"/>
      <c r="CD395" s="196"/>
      <c r="CE395" s="196"/>
      <c r="CF395" s="196"/>
      <c r="CG395" s="196"/>
      <c r="CH395" s="196"/>
      <c r="CI395" s="196"/>
      <c r="CJ395" s="196"/>
      <c r="CK395" s="196"/>
      <c r="CL395" s="196"/>
      <c r="CM395" s="196"/>
      <c r="CN395" s="196"/>
      <c r="CO395" s="196"/>
      <c r="CP395" s="196"/>
      <c r="CQ395" s="196"/>
      <c r="CR395" s="196"/>
      <c r="CS395" s="196"/>
      <c r="CT395" s="196"/>
      <c r="CU395" s="196"/>
      <c r="CV395" s="196"/>
      <c r="CW395" s="196"/>
      <c r="CX395" s="196"/>
      <c r="CY395" s="196"/>
      <c r="CZ395" s="196"/>
      <c r="DA395" s="196"/>
      <c r="DB395" s="196"/>
      <c r="DC395" s="196"/>
      <c r="DD395" s="196"/>
      <c r="DE395" s="196"/>
      <c r="DF395" s="196"/>
      <c r="DG395" s="196"/>
      <c r="DH395" s="196"/>
      <c r="DI395" s="196"/>
      <c r="DJ395" s="196"/>
      <c r="DK395" s="196"/>
      <c r="DL395" s="196"/>
      <c r="DM395" s="196"/>
      <c r="DN395" s="196"/>
      <c r="DO395" s="196"/>
      <c r="DP395" s="196"/>
      <c r="DQ395" s="196"/>
      <c r="DR395" s="196"/>
      <c r="DS395" s="196"/>
      <c r="DT395" s="196"/>
      <c r="DU395" s="196"/>
      <c r="DV395" s="196"/>
      <c r="DW395" s="196"/>
      <c r="DX395" s="196"/>
      <c r="DY395" s="196"/>
      <c r="DZ395" s="196"/>
      <c r="EA395" s="196"/>
      <c r="EB395" s="196"/>
      <c r="EC395" s="196"/>
      <c r="ED395" s="196"/>
      <c r="EE395" s="196"/>
      <c r="EF395" s="196"/>
      <c r="EG395" s="196"/>
      <c r="EH395" s="196"/>
      <c r="EI395" s="196"/>
      <c r="EJ395" s="196"/>
      <c r="EK395" s="196"/>
      <c r="EL395" s="196"/>
      <c r="EM395" s="196"/>
      <c r="EN395" s="196"/>
      <c r="EO395" s="196"/>
      <c r="EP395" s="196"/>
      <c r="EQ395" s="196"/>
      <c r="ER395" s="196"/>
      <c r="ES395" s="196"/>
      <c r="ET395" s="196"/>
      <c r="EU395" s="196"/>
      <c r="EV395" s="196"/>
      <c r="EW395" s="196"/>
      <c r="EX395" s="196"/>
      <c r="EY395" s="196"/>
      <c r="EZ395" s="196"/>
      <c r="FA395" s="196"/>
      <c r="FB395" s="196"/>
      <c r="FC395" s="196"/>
      <c r="FD395" s="196"/>
      <c r="FE395" s="196"/>
      <c r="FF395" s="196"/>
      <c r="FG395" s="196"/>
      <c r="FH395" s="196"/>
      <c r="FI395" s="196"/>
      <c r="FJ395" s="196"/>
      <c r="FK395" s="196"/>
      <c r="FL395" s="196"/>
      <c r="FM395" s="196"/>
      <c r="FN395" s="196"/>
      <c r="FO395" s="196"/>
      <c r="FP395" s="196"/>
      <c r="FQ395" s="196"/>
      <c r="FR395" s="196"/>
      <c r="FS395" s="196"/>
      <c r="FT395" s="196"/>
      <c r="FU395" s="196"/>
      <c r="FV395" s="196"/>
      <c r="FW395" s="196"/>
      <c r="FX395" s="196"/>
      <c r="FY395" s="196"/>
      <c r="FZ395" s="196"/>
      <c r="GA395" s="196"/>
      <c r="GB395" s="196"/>
      <c r="GC395" s="196"/>
    </row>
    <row r="396" spans="1:185" s="197" customFormat="1" ht="178.5" customHeight="1" x14ac:dyDescent="0.25">
      <c r="A396" s="410" t="s">
        <v>412</v>
      </c>
      <c r="B396" s="390"/>
      <c r="C396" s="436">
        <v>44858</v>
      </c>
      <c r="D396" s="400" t="s">
        <v>33</v>
      </c>
      <c r="E396" s="184" t="s">
        <v>1248</v>
      </c>
      <c r="F396" s="186" t="s">
        <v>1249</v>
      </c>
      <c r="G396" s="185" t="s">
        <v>70</v>
      </c>
      <c r="H396" s="395" t="s">
        <v>1107</v>
      </c>
      <c r="I396" s="185" t="s">
        <v>280</v>
      </c>
      <c r="J396" s="185" t="s">
        <v>416</v>
      </c>
      <c r="K396" s="185"/>
      <c r="L396" s="175" t="s">
        <v>39</v>
      </c>
      <c r="M396" s="185" t="s">
        <v>1250</v>
      </c>
      <c r="N396" s="409">
        <v>44928</v>
      </c>
      <c r="O396" s="427">
        <v>45092</v>
      </c>
      <c r="P396" s="452" t="str">
        <f t="shared" ca="1" si="18"/>
        <v>CERRADA</v>
      </c>
      <c r="Q396" s="322" t="str">
        <f t="shared" ca="1" si="19"/>
        <v>CERRADA</v>
      </c>
      <c r="R396" s="184" t="s">
        <v>1325</v>
      </c>
      <c r="S396" s="198" t="s">
        <v>42</v>
      </c>
      <c r="T396" s="461">
        <v>4</v>
      </c>
      <c r="U396" s="184"/>
      <c r="V396" s="185"/>
      <c r="W396" s="175" t="s">
        <v>1320</v>
      </c>
      <c r="X396" s="281"/>
      <c r="Y396" s="391"/>
      <c r="Z396" s="185"/>
      <c r="AA396" s="175" t="s">
        <v>1376</v>
      </c>
      <c r="AB396" s="409">
        <v>45209</v>
      </c>
      <c r="AC396" s="449" t="s">
        <v>1621</v>
      </c>
      <c r="AD396" s="453">
        <f t="shared" si="20"/>
        <v>391</v>
      </c>
      <c r="AE396" s="196"/>
      <c r="AF396" s="196"/>
      <c r="AG396" s="196"/>
      <c r="AH396" s="196"/>
      <c r="AI396" s="196"/>
      <c r="AJ396" s="196"/>
      <c r="AK396" s="196"/>
      <c r="AL396" s="196"/>
      <c r="AM396" s="196"/>
      <c r="AN396" s="196"/>
      <c r="AO396" s="196"/>
      <c r="AP396" s="196"/>
      <c r="AQ396" s="196"/>
      <c r="AR396" s="196"/>
      <c r="AS396" s="196"/>
      <c r="AT396" s="196"/>
      <c r="AU396" s="196"/>
      <c r="AV396" s="196"/>
      <c r="AW396" s="196"/>
      <c r="AX396" s="196"/>
      <c r="AY396" s="196"/>
      <c r="AZ396" s="196"/>
      <c r="BA396" s="196"/>
      <c r="BB396" s="196"/>
      <c r="BC396" s="196"/>
      <c r="BD396" s="196"/>
      <c r="BE396" s="196"/>
      <c r="BF396" s="196"/>
      <c r="BG396" s="196"/>
      <c r="BH396" s="196"/>
      <c r="BI396" s="196"/>
      <c r="BJ396" s="196"/>
      <c r="BK396" s="196"/>
      <c r="BL396" s="196"/>
      <c r="BM396" s="196"/>
      <c r="BN396" s="196"/>
      <c r="BO396" s="196"/>
      <c r="BP396" s="196"/>
      <c r="BQ396" s="196"/>
      <c r="BR396" s="196"/>
      <c r="BS396" s="196"/>
      <c r="BT396" s="196"/>
      <c r="BU396" s="196"/>
      <c r="BV396" s="196"/>
      <c r="BW396" s="196"/>
      <c r="BX396" s="196"/>
      <c r="BY396" s="196"/>
      <c r="BZ396" s="196"/>
      <c r="CA396" s="196"/>
      <c r="CB396" s="196"/>
      <c r="CC396" s="196"/>
      <c r="CD396" s="196"/>
      <c r="CE396" s="196"/>
      <c r="CF396" s="196"/>
      <c r="CG396" s="196"/>
      <c r="CH396" s="196"/>
      <c r="CI396" s="196"/>
      <c r="CJ396" s="196"/>
      <c r="CK396" s="196"/>
      <c r="CL396" s="196"/>
      <c r="CM396" s="196"/>
      <c r="CN396" s="196"/>
      <c r="CO396" s="196"/>
      <c r="CP396" s="196"/>
      <c r="CQ396" s="196"/>
      <c r="CR396" s="196"/>
      <c r="CS396" s="196"/>
      <c r="CT396" s="196"/>
      <c r="CU396" s="196"/>
      <c r="CV396" s="196"/>
      <c r="CW396" s="196"/>
      <c r="CX396" s="196"/>
      <c r="CY396" s="196"/>
      <c r="CZ396" s="196"/>
      <c r="DA396" s="196"/>
      <c r="DB396" s="196"/>
      <c r="DC396" s="196"/>
      <c r="DD396" s="196"/>
      <c r="DE396" s="196"/>
      <c r="DF396" s="196"/>
      <c r="DG396" s="196"/>
      <c r="DH396" s="196"/>
      <c r="DI396" s="196"/>
      <c r="DJ396" s="196"/>
      <c r="DK396" s="196"/>
      <c r="DL396" s="196"/>
      <c r="DM396" s="196"/>
      <c r="DN396" s="196"/>
      <c r="DO396" s="196"/>
      <c r="DP396" s="196"/>
      <c r="DQ396" s="196"/>
      <c r="DR396" s="196"/>
      <c r="DS396" s="196"/>
      <c r="DT396" s="196"/>
      <c r="DU396" s="196"/>
      <c r="DV396" s="196"/>
      <c r="DW396" s="196"/>
      <c r="DX396" s="196"/>
      <c r="DY396" s="196"/>
      <c r="DZ396" s="196"/>
      <c r="EA396" s="196"/>
      <c r="EB396" s="196"/>
      <c r="EC396" s="196"/>
      <c r="ED396" s="196"/>
      <c r="EE396" s="196"/>
      <c r="EF396" s="196"/>
      <c r="EG396" s="196"/>
      <c r="EH396" s="196"/>
      <c r="EI396" s="196"/>
      <c r="EJ396" s="196"/>
      <c r="EK396" s="196"/>
      <c r="EL396" s="196"/>
      <c r="EM396" s="196"/>
      <c r="EN396" s="196"/>
      <c r="EO396" s="196"/>
      <c r="EP396" s="196"/>
      <c r="EQ396" s="196"/>
      <c r="ER396" s="196"/>
      <c r="ES396" s="196"/>
      <c r="ET396" s="196"/>
      <c r="EU396" s="196"/>
      <c r="EV396" s="196"/>
      <c r="EW396" s="196"/>
      <c r="EX396" s="196"/>
      <c r="EY396" s="196"/>
      <c r="EZ396" s="196"/>
      <c r="FA396" s="196"/>
      <c r="FB396" s="196"/>
      <c r="FC396" s="196"/>
      <c r="FD396" s="196"/>
      <c r="FE396" s="196"/>
      <c r="FF396" s="196"/>
      <c r="FG396" s="196"/>
      <c r="FH396" s="196"/>
      <c r="FI396" s="196"/>
      <c r="FJ396" s="196"/>
      <c r="FK396" s="196"/>
      <c r="FL396" s="196"/>
      <c r="FM396" s="196"/>
      <c r="FN396" s="196"/>
      <c r="FO396" s="196"/>
      <c r="FP396" s="196"/>
      <c r="FQ396" s="196"/>
      <c r="FR396" s="196"/>
      <c r="FS396" s="196"/>
      <c r="FT396" s="196"/>
      <c r="FU396" s="196"/>
      <c r="FV396" s="196"/>
      <c r="FW396" s="196"/>
      <c r="FX396" s="196"/>
      <c r="FY396" s="196"/>
      <c r="FZ396" s="196"/>
      <c r="GA396" s="196"/>
      <c r="GB396" s="196"/>
      <c r="GC396" s="196"/>
    </row>
    <row r="397" spans="1:185" s="197" customFormat="1" ht="178.5" customHeight="1" x14ac:dyDescent="0.25">
      <c r="A397" s="410" t="s">
        <v>224</v>
      </c>
      <c r="B397" s="390">
        <v>1099</v>
      </c>
      <c r="C397" s="436" t="s">
        <v>1251</v>
      </c>
      <c r="D397" s="400" t="s">
        <v>33</v>
      </c>
      <c r="E397" s="184" t="s">
        <v>1252</v>
      </c>
      <c r="F397" s="186" t="s">
        <v>1253</v>
      </c>
      <c r="G397" s="185" t="s">
        <v>279</v>
      </c>
      <c r="H397" s="395" t="s">
        <v>1066</v>
      </c>
      <c r="I397" s="185" t="s">
        <v>925</v>
      </c>
      <c r="J397" s="185"/>
      <c r="K397" s="185"/>
      <c r="L397" s="175" t="s">
        <v>109</v>
      </c>
      <c r="M397" s="185" t="s">
        <v>1254</v>
      </c>
      <c r="N397" s="409">
        <v>45121</v>
      </c>
      <c r="O397" s="397">
        <v>45260</v>
      </c>
      <c r="P397" s="452">
        <f t="shared" ca="1" si="18"/>
        <v>152</v>
      </c>
      <c r="Q397" s="322" t="str">
        <f t="shared" ca="1" si="19"/>
        <v>VENCIDA</v>
      </c>
      <c r="R397" s="184" t="s">
        <v>1326</v>
      </c>
      <c r="S397" s="198" t="s">
        <v>42</v>
      </c>
      <c r="T397" s="461">
        <v>12</v>
      </c>
      <c r="U397" s="184"/>
      <c r="V397" s="185"/>
      <c r="W397" s="179"/>
      <c r="X397" s="281"/>
      <c r="Y397" s="391"/>
      <c r="Z397" s="185"/>
      <c r="AA397" s="175" t="s">
        <v>44</v>
      </c>
      <c r="AB397" s="184"/>
      <c r="AC397" s="449" t="s">
        <v>1366</v>
      </c>
      <c r="AD397" s="453">
        <f t="shared" si="20"/>
        <v>392</v>
      </c>
      <c r="AE397" s="196"/>
      <c r="AF397" s="196"/>
      <c r="AG397" s="196"/>
      <c r="AH397" s="196"/>
      <c r="AI397" s="196"/>
      <c r="AJ397" s="196"/>
      <c r="AK397" s="196"/>
      <c r="AL397" s="196"/>
      <c r="AM397" s="196"/>
      <c r="AN397" s="196"/>
      <c r="AO397" s="196"/>
      <c r="AP397" s="196"/>
      <c r="AQ397" s="196"/>
      <c r="AR397" s="196"/>
      <c r="AS397" s="196"/>
      <c r="AT397" s="196"/>
      <c r="AU397" s="196"/>
      <c r="AV397" s="196"/>
      <c r="AW397" s="196"/>
      <c r="AX397" s="196"/>
      <c r="AY397" s="196"/>
      <c r="AZ397" s="196"/>
      <c r="BA397" s="196"/>
      <c r="BB397" s="196"/>
      <c r="BC397" s="196"/>
      <c r="BD397" s="196"/>
      <c r="BE397" s="196"/>
      <c r="BF397" s="196"/>
      <c r="BG397" s="196"/>
      <c r="BH397" s="196"/>
      <c r="BI397" s="196"/>
      <c r="BJ397" s="196"/>
      <c r="BK397" s="196"/>
      <c r="BL397" s="196"/>
      <c r="BM397" s="196"/>
      <c r="BN397" s="196"/>
      <c r="BO397" s="196"/>
      <c r="BP397" s="196"/>
      <c r="BQ397" s="196"/>
      <c r="BR397" s="196"/>
      <c r="BS397" s="196"/>
      <c r="BT397" s="196"/>
      <c r="BU397" s="196"/>
      <c r="BV397" s="196"/>
      <c r="BW397" s="196"/>
      <c r="BX397" s="196"/>
      <c r="BY397" s="196"/>
      <c r="BZ397" s="196"/>
      <c r="CA397" s="196"/>
      <c r="CB397" s="196"/>
      <c r="CC397" s="196"/>
      <c r="CD397" s="196"/>
      <c r="CE397" s="196"/>
      <c r="CF397" s="196"/>
      <c r="CG397" s="196"/>
      <c r="CH397" s="196"/>
      <c r="CI397" s="196"/>
      <c r="CJ397" s="196"/>
      <c r="CK397" s="196"/>
      <c r="CL397" s="196"/>
      <c r="CM397" s="196"/>
      <c r="CN397" s="196"/>
      <c r="CO397" s="196"/>
      <c r="CP397" s="196"/>
      <c r="CQ397" s="196"/>
      <c r="CR397" s="196"/>
      <c r="CS397" s="196"/>
      <c r="CT397" s="196"/>
      <c r="CU397" s="196"/>
      <c r="CV397" s="196"/>
      <c r="CW397" s="196"/>
      <c r="CX397" s="196"/>
      <c r="CY397" s="196"/>
      <c r="CZ397" s="196"/>
      <c r="DA397" s="196"/>
      <c r="DB397" s="196"/>
      <c r="DC397" s="196"/>
      <c r="DD397" s="196"/>
      <c r="DE397" s="196"/>
      <c r="DF397" s="196"/>
      <c r="DG397" s="196"/>
      <c r="DH397" s="196"/>
      <c r="DI397" s="196"/>
      <c r="DJ397" s="196"/>
      <c r="DK397" s="196"/>
      <c r="DL397" s="196"/>
      <c r="DM397" s="196"/>
      <c r="DN397" s="196"/>
      <c r="DO397" s="196"/>
      <c r="DP397" s="196"/>
      <c r="DQ397" s="196"/>
      <c r="DR397" s="196"/>
      <c r="DS397" s="196"/>
      <c r="DT397" s="196"/>
      <c r="DU397" s="196"/>
      <c r="DV397" s="196"/>
      <c r="DW397" s="196"/>
      <c r="DX397" s="196"/>
      <c r="DY397" s="196"/>
      <c r="DZ397" s="196"/>
      <c r="EA397" s="196"/>
      <c r="EB397" s="196"/>
      <c r="EC397" s="196"/>
      <c r="ED397" s="196"/>
      <c r="EE397" s="196"/>
      <c r="EF397" s="196"/>
      <c r="EG397" s="196"/>
      <c r="EH397" s="196"/>
      <c r="EI397" s="196"/>
      <c r="EJ397" s="196"/>
      <c r="EK397" s="196"/>
      <c r="EL397" s="196"/>
      <c r="EM397" s="196"/>
      <c r="EN397" s="196"/>
      <c r="EO397" s="196"/>
      <c r="EP397" s="196"/>
      <c r="EQ397" s="196"/>
      <c r="ER397" s="196"/>
      <c r="ES397" s="196"/>
      <c r="ET397" s="196"/>
      <c r="EU397" s="196"/>
      <c r="EV397" s="196"/>
      <c r="EW397" s="196"/>
      <c r="EX397" s="196"/>
      <c r="EY397" s="196"/>
      <c r="EZ397" s="196"/>
      <c r="FA397" s="196"/>
      <c r="FB397" s="196"/>
      <c r="FC397" s="196"/>
      <c r="FD397" s="196"/>
      <c r="FE397" s="196"/>
      <c r="FF397" s="196"/>
      <c r="FG397" s="196"/>
      <c r="FH397" s="196"/>
      <c r="FI397" s="196"/>
      <c r="FJ397" s="196"/>
      <c r="FK397" s="196"/>
      <c r="FL397" s="196"/>
      <c r="FM397" s="196"/>
      <c r="FN397" s="196"/>
      <c r="FO397" s="196"/>
      <c r="FP397" s="196"/>
      <c r="FQ397" s="196"/>
      <c r="FR397" s="196"/>
      <c r="FS397" s="196"/>
      <c r="FT397" s="196"/>
      <c r="FU397" s="196"/>
      <c r="FV397" s="196"/>
      <c r="FW397" s="196"/>
      <c r="FX397" s="196"/>
      <c r="FY397" s="196"/>
      <c r="FZ397" s="196"/>
      <c r="GA397" s="196"/>
      <c r="GB397" s="196"/>
      <c r="GC397" s="196"/>
    </row>
    <row r="398" spans="1:185" s="197" customFormat="1" ht="178.5" customHeight="1" x14ac:dyDescent="0.25">
      <c r="A398" s="410" t="s">
        <v>224</v>
      </c>
      <c r="B398" s="390"/>
      <c r="C398" s="436" t="s">
        <v>1251</v>
      </c>
      <c r="D398" s="400" t="s">
        <v>33</v>
      </c>
      <c r="E398" s="184" t="s">
        <v>1255</v>
      </c>
      <c r="F398" s="186" t="s">
        <v>1253</v>
      </c>
      <c r="G398" s="185" t="s">
        <v>279</v>
      </c>
      <c r="H398" s="395" t="s">
        <v>1066</v>
      </c>
      <c r="I398" s="185" t="s">
        <v>925</v>
      </c>
      <c r="J398" s="185"/>
      <c r="K398" s="185"/>
      <c r="L398" s="175" t="s">
        <v>109</v>
      </c>
      <c r="M398" s="185" t="s">
        <v>1254</v>
      </c>
      <c r="N398" s="409">
        <v>45121</v>
      </c>
      <c r="O398" s="397">
        <v>45260</v>
      </c>
      <c r="P398" s="452">
        <f t="shared" ca="1" si="18"/>
        <v>152</v>
      </c>
      <c r="Q398" s="322" t="str">
        <f t="shared" ca="1" si="19"/>
        <v>VENCIDA</v>
      </c>
      <c r="R398" s="184" t="s">
        <v>1326</v>
      </c>
      <c r="S398" s="198" t="s">
        <v>42</v>
      </c>
      <c r="T398" s="461">
        <v>12</v>
      </c>
      <c r="U398" s="184"/>
      <c r="V398" s="185"/>
      <c r="W398" s="179"/>
      <c r="X398" s="281"/>
      <c r="Y398" s="391"/>
      <c r="Z398" s="185"/>
      <c r="AA398" s="175" t="s">
        <v>44</v>
      </c>
      <c r="AB398" s="184"/>
      <c r="AC398" s="449" t="s">
        <v>1366</v>
      </c>
      <c r="AD398" s="453">
        <f t="shared" si="20"/>
        <v>393</v>
      </c>
      <c r="AE398" s="196"/>
      <c r="AF398" s="196"/>
      <c r="AG398" s="196"/>
      <c r="AH398" s="196"/>
      <c r="AI398" s="196"/>
      <c r="AJ398" s="196"/>
      <c r="AK398" s="196"/>
      <c r="AL398" s="196"/>
      <c r="AM398" s="196"/>
      <c r="AN398" s="196"/>
      <c r="AO398" s="196"/>
      <c r="AP398" s="196"/>
      <c r="AQ398" s="196"/>
      <c r="AR398" s="196"/>
      <c r="AS398" s="196"/>
      <c r="AT398" s="196"/>
      <c r="AU398" s="196"/>
      <c r="AV398" s="196"/>
      <c r="AW398" s="196"/>
      <c r="AX398" s="196"/>
      <c r="AY398" s="196"/>
      <c r="AZ398" s="196"/>
      <c r="BA398" s="196"/>
      <c r="BB398" s="196"/>
      <c r="BC398" s="196"/>
      <c r="BD398" s="196"/>
      <c r="BE398" s="196"/>
      <c r="BF398" s="196"/>
      <c r="BG398" s="196"/>
      <c r="BH398" s="196"/>
      <c r="BI398" s="196"/>
      <c r="BJ398" s="196"/>
      <c r="BK398" s="196"/>
      <c r="BL398" s="196"/>
      <c r="BM398" s="196"/>
      <c r="BN398" s="196"/>
      <c r="BO398" s="196"/>
      <c r="BP398" s="196"/>
      <c r="BQ398" s="196"/>
      <c r="BR398" s="196"/>
      <c r="BS398" s="196"/>
      <c r="BT398" s="196"/>
      <c r="BU398" s="196"/>
      <c r="BV398" s="196"/>
      <c r="BW398" s="196"/>
      <c r="BX398" s="196"/>
      <c r="BY398" s="196"/>
      <c r="BZ398" s="196"/>
      <c r="CA398" s="196"/>
      <c r="CB398" s="196"/>
      <c r="CC398" s="196"/>
      <c r="CD398" s="196"/>
      <c r="CE398" s="196"/>
      <c r="CF398" s="196"/>
      <c r="CG398" s="196"/>
      <c r="CH398" s="196"/>
      <c r="CI398" s="196"/>
      <c r="CJ398" s="196"/>
      <c r="CK398" s="196"/>
      <c r="CL398" s="196"/>
      <c r="CM398" s="196"/>
      <c r="CN398" s="196"/>
      <c r="CO398" s="196"/>
      <c r="CP398" s="196"/>
      <c r="CQ398" s="196"/>
      <c r="CR398" s="196"/>
      <c r="CS398" s="196"/>
      <c r="CT398" s="196"/>
      <c r="CU398" s="196"/>
      <c r="CV398" s="196"/>
      <c r="CW398" s="196"/>
      <c r="CX398" s="196"/>
      <c r="CY398" s="196"/>
      <c r="CZ398" s="196"/>
      <c r="DA398" s="196"/>
      <c r="DB398" s="196"/>
      <c r="DC398" s="196"/>
      <c r="DD398" s="196"/>
      <c r="DE398" s="196"/>
      <c r="DF398" s="196"/>
      <c r="DG398" s="196"/>
      <c r="DH398" s="196"/>
      <c r="DI398" s="196"/>
      <c r="DJ398" s="196"/>
      <c r="DK398" s="196"/>
      <c r="DL398" s="196"/>
      <c r="DM398" s="196"/>
      <c r="DN398" s="196"/>
      <c r="DO398" s="196"/>
      <c r="DP398" s="196"/>
      <c r="DQ398" s="196"/>
      <c r="DR398" s="196"/>
      <c r="DS398" s="196"/>
      <c r="DT398" s="196"/>
      <c r="DU398" s="196"/>
      <c r="DV398" s="196"/>
      <c r="DW398" s="196"/>
      <c r="DX398" s="196"/>
      <c r="DY398" s="196"/>
      <c r="DZ398" s="196"/>
      <c r="EA398" s="196"/>
      <c r="EB398" s="196"/>
      <c r="EC398" s="196"/>
      <c r="ED398" s="196"/>
      <c r="EE398" s="196"/>
      <c r="EF398" s="196"/>
      <c r="EG398" s="196"/>
      <c r="EH398" s="196"/>
      <c r="EI398" s="196"/>
      <c r="EJ398" s="196"/>
      <c r="EK398" s="196"/>
      <c r="EL398" s="196"/>
      <c r="EM398" s="196"/>
      <c r="EN398" s="196"/>
      <c r="EO398" s="196"/>
      <c r="EP398" s="196"/>
      <c r="EQ398" s="196"/>
      <c r="ER398" s="196"/>
      <c r="ES398" s="196"/>
      <c r="ET398" s="196"/>
      <c r="EU398" s="196"/>
      <c r="EV398" s="196"/>
      <c r="EW398" s="196"/>
      <c r="EX398" s="196"/>
      <c r="EY398" s="196"/>
      <c r="EZ398" s="196"/>
      <c r="FA398" s="196"/>
      <c r="FB398" s="196"/>
      <c r="FC398" s="196"/>
      <c r="FD398" s="196"/>
      <c r="FE398" s="196"/>
      <c r="FF398" s="196"/>
      <c r="FG398" s="196"/>
      <c r="FH398" s="196"/>
      <c r="FI398" s="196"/>
      <c r="FJ398" s="196"/>
      <c r="FK398" s="196"/>
      <c r="FL398" s="196"/>
      <c r="FM398" s="196"/>
      <c r="FN398" s="196"/>
      <c r="FO398" s="196"/>
      <c r="FP398" s="196"/>
      <c r="FQ398" s="196"/>
      <c r="FR398" s="196"/>
      <c r="FS398" s="196"/>
      <c r="FT398" s="196"/>
      <c r="FU398" s="196"/>
      <c r="FV398" s="196"/>
      <c r="FW398" s="196"/>
      <c r="FX398" s="196"/>
      <c r="FY398" s="196"/>
      <c r="FZ398" s="196"/>
      <c r="GA398" s="196"/>
      <c r="GB398" s="196"/>
      <c r="GC398" s="196"/>
    </row>
    <row r="399" spans="1:185" s="197" customFormat="1" ht="178.5" customHeight="1" x14ac:dyDescent="0.25">
      <c r="A399" s="411" t="s">
        <v>412</v>
      </c>
      <c r="B399" s="390">
        <v>1100</v>
      </c>
      <c r="C399" s="437">
        <v>44896</v>
      </c>
      <c r="D399" s="412" t="s">
        <v>33</v>
      </c>
      <c r="E399" s="306" t="s">
        <v>1256</v>
      </c>
      <c r="F399" s="413" t="s">
        <v>1257</v>
      </c>
      <c r="G399" s="414" t="s">
        <v>94</v>
      </c>
      <c r="H399" s="395" t="s">
        <v>1066</v>
      </c>
      <c r="I399" s="414" t="s">
        <v>137</v>
      </c>
      <c r="J399" s="396"/>
      <c r="K399" s="396" t="s">
        <v>416</v>
      </c>
      <c r="L399" s="175" t="s">
        <v>39</v>
      </c>
      <c r="M399" s="307" t="s">
        <v>1258</v>
      </c>
      <c r="N399" s="415">
        <v>44988</v>
      </c>
      <c r="O399" s="508">
        <v>45291</v>
      </c>
      <c r="P399" s="452">
        <f t="shared" ca="1" si="18"/>
        <v>121</v>
      </c>
      <c r="Q399" s="322" t="str">
        <f t="shared" ca="1" si="19"/>
        <v>VENCIDA</v>
      </c>
      <c r="R399" s="443" t="s">
        <v>1327</v>
      </c>
      <c r="S399" s="444" t="s">
        <v>42</v>
      </c>
      <c r="T399" s="462">
        <v>6</v>
      </c>
      <c r="U399" s="412"/>
      <c r="V399" s="396"/>
      <c r="W399" s="175" t="s">
        <v>1321</v>
      </c>
      <c r="X399" s="281"/>
      <c r="Y399" s="391"/>
      <c r="Z399" s="396"/>
      <c r="AA399" s="175" t="s">
        <v>44</v>
      </c>
      <c r="AB399" s="438"/>
      <c r="AC399" s="450" t="s">
        <v>1367</v>
      </c>
      <c r="AD399" s="453">
        <f t="shared" si="20"/>
        <v>394</v>
      </c>
      <c r="AE399" s="196"/>
      <c r="AF399" s="196"/>
      <c r="AG399" s="196"/>
      <c r="AH399" s="196"/>
      <c r="AI399" s="196"/>
      <c r="AJ399" s="196"/>
      <c r="AK399" s="196"/>
      <c r="AL399" s="196"/>
      <c r="AM399" s="196"/>
      <c r="AN399" s="196"/>
      <c r="AO399" s="196"/>
      <c r="AP399" s="196"/>
      <c r="AQ399" s="196"/>
      <c r="AR399" s="196"/>
      <c r="AS399" s="196"/>
      <c r="AT399" s="196"/>
      <c r="AU399" s="196"/>
      <c r="AV399" s="196"/>
      <c r="AW399" s="196"/>
      <c r="AX399" s="196"/>
      <c r="AY399" s="196"/>
      <c r="AZ399" s="196"/>
      <c r="BA399" s="196"/>
      <c r="BB399" s="196"/>
      <c r="BC399" s="196"/>
      <c r="BD399" s="196"/>
      <c r="BE399" s="196"/>
      <c r="BF399" s="196"/>
      <c r="BG399" s="196"/>
      <c r="BH399" s="196"/>
      <c r="BI399" s="196"/>
      <c r="BJ399" s="196"/>
      <c r="BK399" s="196"/>
      <c r="BL399" s="196"/>
      <c r="BM399" s="196"/>
      <c r="BN399" s="196"/>
      <c r="BO399" s="196"/>
      <c r="BP399" s="196"/>
      <c r="BQ399" s="196"/>
      <c r="BR399" s="196"/>
      <c r="BS399" s="196"/>
      <c r="BT399" s="196"/>
      <c r="BU399" s="196"/>
      <c r="BV399" s="196"/>
      <c r="BW399" s="196"/>
      <c r="BX399" s="196"/>
      <c r="BY399" s="196"/>
      <c r="BZ399" s="196"/>
      <c r="CA399" s="196"/>
      <c r="CB399" s="196"/>
      <c r="CC399" s="196"/>
      <c r="CD399" s="196"/>
      <c r="CE399" s="196"/>
      <c r="CF399" s="196"/>
      <c r="CG399" s="196"/>
      <c r="CH399" s="196"/>
      <c r="CI399" s="196"/>
      <c r="CJ399" s="196"/>
      <c r="CK399" s="196"/>
      <c r="CL399" s="196"/>
      <c r="CM399" s="196"/>
      <c r="CN399" s="196"/>
      <c r="CO399" s="196"/>
      <c r="CP399" s="196"/>
      <c r="CQ399" s="196"/>
      <c r="CR399" s="196"/>
      <c r="CS399" s="196"/>
      <c r="CT399" s="196"/>
      <c r="CU399" s="196"/>
      <c r="CV399" s="196"/>
      <c r="CW399" s="196"/>
      <c r="CX399" s="196"/>
      <c r="CY399" s="196"/>
      <c r="CZ399" s="196"/>
      <c r="DA399" s="196"/>
      <c r="DB399" s="196"/>
      <c r="DC399" s="196"/>
      <c r="DD399" s="196"/>
      <c r="DE399" s="196"/>
      <c r="DF399" s="196"/>
      <c r="DG399" s="196"/>
      <c r="DH399" s="196"/>
      <c r="DI399" s="196"/>
      <c r="DJ399" s="196"/>
      <c r="DK399" s="196"/>
      <c r="DL399" s="196"/>
      <c r="DM399" s="196"/>
      <c r="DN399" s="196"/>
      <c r="DO399" s="196"/>
      <c r="DP399" s="196"/>
      <c r="DQ399" s="196"/>
      <c r="DR399" s="196"/>
      <c r="DS399" s="196"/>
      <c r="DT399" s="196"/>
      <c r="DU399" s="196"/>
      <c r="DV399" s="196"/>
      <c r="DW399" s="196"/>
      <c r="DX399" s="196"/>
      <c r="DY399" s="196"/>
      <c r="DZ399" s="196"/>
      <c r="EA399" s="196"/>
      <c r="EB399" s="196"/>
      <c r="EC399" s="196"/>
      <c r="ED399" s="196"/>
      <c r="EE399" s="196"/>
      <c r="EF399" s="196"/>
      <c r="EG399" s="196"/>
      <c r="EH399" s="196"/>
      <c r="EI399" s="196"/>
      <c r="EJ399" s="196"/>
      <c r="EK399" s="196"/>
      <c r="EL399" s="196"/>
      <c r="EM399" s="196"/>
      <c r="EN399" s="196"/>
      <c r="EO399" s="196"/>
      <c r="EP399" s="196"/>
      <c r="EQ399" s="196"/>
      <c r="ER399" s="196"/>
      <c r="ES399" s="196"/>
      <c r="ET399" s="196"/>
      <c r="EU399" s="196"/>
      <c r="EV399" s="196"/>
      <c r="EW399" s="196"/>
      <c r="EX399" s="196"/>
      <c r="EY399" s="196"/>
      <c r="EZ399" s="196"/>
      <c r="FA399" s="196"/>
      <c r="FB399" s="196"/>
      <c r="FC399" s="196"/>
      <c r="FD399" s="196"/>
      <c r="FE399" s="196"/>
      <c r="FF399" s="196"/>
      <c r="FG399" s="196"/>
      <c r="FH399" s="196"/>
      <c r="FI399" s="196"/>
      <c r="FJ399" s="196"/>
      <c r="FK399" s="196"/>
      <c r="FL399" s="196"/>
      <c r="FM399" s="196"/>
      <c r="FN399" s="196"/>
      <c r="FO399" s="196"/>
      <c r="FP399" s="196"/>
      <c r="FQ399" s="196"/>
      <c r="FR399" s="196"/>
      <c r="FS399" s="196"/>
      <c r="FT399" s="196"/>
      <c r="FU399" s="196"/>
      <c r="FV399" s="196"/>
      <c r="FW399" s="196"/>
      <c r="FX399" s="196"/>
      <c r="FY399" s="196"/>
      <c r="FZ399" s="196"/>
      <c r="GA399" s="196"/>
      <c r="GB399" s="196"/>
      <c r="GC399" s="196"/>
    </row>
    <row r="400" spans="1:185" s="197" customFormat="1" ht="178.5" customHeight="1" x14ac:dyDescent="0.25">
      <c r="A400" s="410" t="s">
        <v>412</v>
      </c>
      <c r="B400" s="390">
        <v>1101</v>
      </c>
      <c r="C400" s="437">
        <v>45135</v>
      </c>
      <c r="D400" s="400" t="s">
        <v>106</v>
      </c>
      <c r="E400" s="184" t="s">
        <v>1259</v>
      </c>
      <c r="F400" s="306" t="s">
        <v>430</v>
      </c>
      <c r="G400" s="414" t="s">
        <v>279</v>
      </c>
      <c r="H400" s="395" t="s">
        <v>1066</v>
      </c>
      <c r="I400" s="414" t="s">
        <v>1260</v>
      </c>
      <c r="J400" s="185"/>
      <c r="K400" s="396" t="s">
        <v>416</v>
      </c>
      <c r="L400" s="175" t="s">
        <v>109</v>
      </c>
      <c r="M400" s="307" t="s">
        <v>1261</v>
      </c>
      <c r="N400" s="415">
        <v>45139</v>
      </c>
      <c r="O400" s="397">
        <v>45260</v>
      </c>
      <c r="P400" s="452" t="str">
        <f t="shared" ca="1" si="18"/>
        <v>CERRADA</v>
      </c>
      <c r="Q400" s="322" t="str">
        <f t="shared" ca="1" si="19"/>
        <v>CERRADA</v>
      </c>
      <c r="R400" s="443" t="s">
        <v>1328</v>
      </c>
      <c r="S400" s="444" t="s">
        <v>42</v>
      </c>
      <c r="T400" s="462">
        <v>1</v>
      </c>
      <c r="U400" s="184"/>
      <c r="V400" s="185"/>
      <c r="W400" s="179" t="s">
        <v>43</v>
      </c>
      <c r="X400" s="281"/>
      <c r="Y400" s="391"/>
      <c r="Z400" s="185"/>
      <c r="AA400" s="175" t="s">
        <v>1376</v>
      </c>
      <c r="AB400" s="409">
        <v>45267</v>
      </c>
      <c r="AC400" s="450" t="s">
        <v>1513</v>
      </c>
      <c r="AD400" s="453">
        <f t="shared" si="20"/>
        <v>395</v>
      </c>
      <c r="AE400" s="196"/>
      <c r="AF400" s="196"/>
      <c r="AG400" s="196"/>
      <c r="AH400" s="196"/>
      <c r="AI400" s="196"/>
      <c r="AJ400" s="196"/>
      <c r="AK400" s="196"/>
      <c r="AL400" s="196"/>
      <c r="AM400" s="196"/>
      <c r="AN400" s="196"/>
      <c r="AO400" s="196"/>
      <c r="AP400" s="196"/>
      <c r="AQ400" s="196"/>
      <c r="AR400" s="196"/>
      <c r="AS400" s="196"/>
      <c r="AT400" s="196"/>
      <c r="AU400" s="196"/>
      <c r="AV400" s="196"/>
      <c r="AW400" s="196"/>
      <c r="AX400" s="196"/>
      <c r="AY400" s="196"/>
      <c r="AZ400" s="196"/>
      <c r="BA400" s="196"/>
      <c r="BB400" s="196"/>
      <c r="BC400" s="196"/>
      <c r="BD400" s="196"/>
      <c r="BE400" s="196"/>
      <c r="BF400" s="196"/>
      <c r="BG400" s="196"/>
      <c r="BH400" s="196"/>
      <c r="BI400" s="196"/>
      <c r="BJ400" s="196"/>
      <c r="BK400" s="196"/>
      <c r="BL400" s="196"/>
      <c r="BM400" s="196"/>
      <c r="BN400" s="196"/>
      <c r="BO400" s="196"/>
      <c r="BP400" s="196"/>
      <c r="BQ400" s="196"/>
      <c r="BR400" s="196"/>
      <c r="BS400" s="196"/>
      <c r="BT400" s="196"/>
      <c r="BU400" s="196"/>
      <c r="BV400" s="196"/>
      <c r="BW400" s="196"/>
      <c r="BX400" s="196"/>
      <c r="BY400" s="196"/>
      <c r="BZ400" s="196"/>
      <c r="CA400" s="196"/>
      <c r="CB400" s="196"/>
      <c r="CC400" s="196"/>
      <c r="CD400" s="196"/>
      <c r="CE400" s="196"/>
      <c r="CF400" s="196"/>
      <c r="CG400" s="196"/>
      <c r="CH400" s="196"/>
      <c r="CI400" s="196"/>
      <c r="CJ400" s="196"/>
      <c r="CK400" s="196"/>
      <c r="CL400" s="196"/>
      <c r="CM400" s="196"/>
      <c r="CN400" s="196"/>
      <c r="CO400" s="196"/>
      <c r="CP400" s="196"/>
      <c r="CQ400" s="196"/>
      <c r="CR400" s="196"/>
      <c r="CS400" s="196"/>
      <c r="CT400" s="196"/>
      <c r="CU400" s="196"/>
      <c r="CV400" s="196"/>
      <c r="CW400" s="196"/>
      <c r="CX400" s="196"/>
      <c r="CY400" s="196"/>
      <c r="CZ400" s="196"/>
      <c r="DA400" s="196"/>
      <c r="DB400" s="196"/>
      <c r="DC400" s="196"/>
      <c r="DD400" s="196"/>
      <c r="DE400" s="196"/>
      <c r="DF400" s="196"/>
      <c r="DG400" s="196"/>
      <c r="DH400" s="196"/>
      <c r="DI400" s="196"/>
      <c r="DJ400" s="196"/>
      <c r="DK400" s="196"/>
      <c r="DL400" s="196"/>
      <c r="DM400" s="196"/>
      <c r="DN400" s="196"/>
      <c r="DO400" s="196"/>
      <c r="DP400" s="196"/>
      <c r="DQ400" s="196"/>
      <c r="DR400" s="196"/>
      <c r="DS400" s="196"/>
      <c r="DT400" s="196"/>
      <c r="DU400" s="196"/>
      <c r="DV400" s="196"/>
      <c r="DW400" s="196"/>
      <c r="DX400" s="196"/>
      <c r="DY400" s="196"/>
      <c r="DZ400" s="196"/>
      <c r="EA400" s="196"/>
      <c r="EB400" s="196"/>
      <c r="EC400" s="196"/>
      <c r="ED400" s="196"/>
      <c r="EE400" s="196"/>
      <c r="EF400" s="196"/>
      <c r="EG400" s="196"/>
      <c r="EH400" s="196"/>
      <c r="EI400" s="196"/>
      <c r="EJ400" s="196"/>
      <c r="EK400" s="196"/>
      <c r="EL400" s="196"/>
      <c r="EM400" s="196"/>
      <c r="EN400" s="196"/>
      <c r="EO400" s="196"/>
      <c r="EP400" s="196"/>
      <c r="EQ400" s="196"/>
      <c r="ER400" s="196"/>
      <c r="ES400" s="196"/>
      <c r="ET400" s="196"/>
      <c r="EU400" s="196"/>
      <c r="EV400" s="196"/>
      <c r="EW400" s="196"/>
      <c r="EX400" s="196"/>
      <c r="EY400" s="196"/>
      <c r="EZ400" s="196"/>
      <c r="FA400" s="196"/>
      <c r="FB400" s="196"/>
      <c r="FC400" s="196"/>
      <c r="FD400" s="196"/>
      <c r="FE400" s="196"/>
      <c r="FF400" s="196"/>
      <c r="FG400" s="196"/>
      <c r="FH400" s="196"/>
      <c r="FI400" s="196"/>
      <c r="FJ400" s="196"/>
      <c r="FK400" s="196"/>
      <c r="FL400" s="196"/>
      <c r="FM400" s="196"/>
      <c r="FN400" s="196"/>
      <c r="FO400" s="196"/>
      <c r="FP400" s="196"/>
      <c r="FQ400" s="196"/>
      <c r="FR400" s="196"/>
      <c r="FS400" s="196"/>
      <c r="FT400" s="196"/>
      <c r="FU400" s="196"/>
      <c r="FV400" s="196"/>
      <c r="FW400" s="196"/>
      <c r="FX400" s="196"/>
      <c r="FY400" s="196"/>
      <c r="FZ400" s="196"/>
      <c r="GA400" s="196"/>
      <c r="GB400" s="196"/>
      <c r="GC400" s="196"/>
    </row>
    <row r="401" spans="1:185" s="197" customFormat="1" ht="142.5" customHeight="1" x14ac:dyDescent="0.25">
      <c r="A401" s="411" t="s">
        <v>412</v>
      </c>
      <c r="B401" s="390">
        <v>1102</v>
      </c>
      <c r="C401" s="437">
        <v>44994</v>
      </c>
      <c r="D401" s="412" t="s">
        <v>33</v>
      </c>
      <c r="E401" s="306" t="s">
        <v>1262</v>
      </c>
      <c r="F401" s="306" t="s">
        <v>1263</v>
      </c>
      <c r="G401" s="414" t="s">
        <v>917</v>
      </c>
      <c r="H401" s="395" t="s">
        <v>1066</v>
      </c>
      <c r="I401" s="414" t="s">
        <v>905</v>
      </c>
      <c r="J401" s="307"/>
      <c r="K401" s="396" t="s">
        <v>416</v>
      </c>
      <c r="L401" s="414" t="s">
        <v>48</v>
      </c>
      <c r="M401" s="307" t="s">
        <v>1264</v>
      </c>
      <c r="N401" s="415">
        <v>45082</v>
      </c>
      <c r="O401" s="508">
        <v>45235</v>
      </c>
      <c r="P401" s="452">
        <f t="shared" ca="1" si="18"/>
        <v>177</v>
      </c>
      <c r="Q401" s="322" t="str">
        <f t="shared" ca="1" si="19"/>
        <v>VENCIDA</v>
      </c>
      <c r="R401" s="443" t="s">
        <v>1329</v>
      </c>
      <c r="S401" s="444" t="s">
        <v>42</v>
      </c>
      <c r="T401" s="462">
        <v>2</v>
      </c>
      <c r="U401" s="306"/>
      <c r="V401" s="307"/>
      <c r="W401" s="445" t="s">
        <v>1330</v>
      </c>
      <c r="X401" s="281"/>
      <c r="Y401" s="391"/>
      <c r="Z401" s="307"/>
      <c r="AA401" s="175" t="s">
        <v>44</v>
      </c>
      <c r="AB401" s="306"/>
      <c r="AC401" s="451" t="s">
        <v>1386</v>
      </c>
      <c r="AD401" s="453">
        <f t="shared" si="20"/>
        <v>396</v>
      </c>
      <c r="AE401" s="196"/>
      <c r="AF401" s="196"/>
      <c r="AG401" s="196"/>
      <c r="AH401" s="196"/>
      <c r="AI401" s="196"/>
      <c r="AJ401" s="196"/>
      <c r="AK401" s="196"/>
      <c r="AL401" s="196"/>
      <c r="AM401" s="196"/>
      <c r="AN401" s="196"/>
      <c r="AO401" s="196"/>
      <c r="AP401" s="196"/>
      <c r="AQ401" s="196"/>
      <c r="AR401" s="196"/>
      <c r="AS401" s="196"/>
      <c r="AT401" s="196"/>
      <c r="AU401" s="196"/>
      <c r="AV401" s="196"/>
      <c r="AW401" s="196"/>
      <c r="AX401" s="196"/>
      <c r="AY401" s="196"/>
      <c r="AZ401" s="196"/>
      <c r="BA401" s="196"/>
      <c r="BB401" s="196"/>
      <c r="BC401" s="196"/>
      <c r="BD401" s="196"/>
      <c r="BE401" s="196"/>
      <c r="BF401" s="196"/>
      <c r="BG401" s="196"/>
      <c r="BH401" s="196"/>
      <c r="BI401" s="196"/>
      <c r="BJ401" s="196"/>
      <c r="BK401" s="196"/>
      <c r="BL401" s="196"/>
      <c r="BM401" s="196"/>
      <c r="BN401" s="196"/>
      <c r="BO401" s="196"/>
      <c r="BP401" s="196"/>
      <c r="BQ401" s="196"/>
      <c r="BR401" s="196"/>
      <c r="BS401" s="196"/>
      <c r="BT401" s="196"/>
      <c r="BU401" s="196"/>
      <c r="BV401" s="196"/>
      <c r="BW401" s="196"/>
      <c r="BX401" s="196"/>
      <c r="BY401" s="196"/>
      <c r="BZ401" s="196"/>
      <c r="CA401" s="196"/>
      <c r="CB401" s="196"/>
      <c r="CC401" s="196"/>
      <c r="CD401" s="196"/>
      <c r="CE401" s="196"/>
      <c r="CF401" s="196"/>
      <c r="CG401" s="196"/>
      <c r="CH401" s="196"/>
      <c r="CI401" s="196"/>
      <c r="CJ401" s="196"/>
      <c r="CK401" s="196"/>
      <c r="CL401" s="196"/>
      <c r="CM401" s="196"/>
      <c r="CN401" s="196"/>
      <c r="CO401" s="196"/>
      <c r="CP401" s="196"/>
      <c r="CQ401" s="196"/>
      <c r="CR401" s="196"/>
      <c r="CS401" s="196"/>
      <c r="CT401" s="196"/>
      <c r="CU401" s="196"/>
      <c r="CV401" s="196"/>
      <c r="CW401" s="196"/>
      <c r="CX401" s="196"/>
      <c r="CY401" s="196"/>
      <c r="CZ401" s="196"/>
      <c r="DA401" s="196"/>
      <c r="DB401" s="196"/>
      <c r="DC401" s="196"/>
      <c r="DD401" s="196"/>
      <c r="DE401" s="196"/>
      <c r="DF401" s="196"/>
      <c r="DG401" s="196"/>
      <c r="DH401" s="196"/>
      <c r="DI401" s="196"/>
      <c r="DJ401" s="196"/>
      <c r="DK401" s="196"/>
      <c r="DL401" s="196"/>
      <c r="DM401" s="196"/>
      <c r="DN401" s="196"/>
      <c r="DO401" s="196"/>
      <c r="DP401" s="196"/>
      <c r="DQ401" s="196"/>
      <c r="DR401" s="196"/>
      <c r="DS401" s="196"/>
      <c r="DT401" s="196"/>
      <c r="DU401" s="196"/>
      <c r="DV401" s="196"/>
      <c r="DW401" s="196"/>
      <c r="DX401" s="196"/>
      <c r="DY401" s="196"/>
      <c r="DZ401" s="196"/>
      <c r="EA401" s="196"/>
      <c r="EB401" s="196"/>
      <c r="EC401" s="196"/>
      <c r="ED401" s="196"/>
      <c r="EE401" s="196"/>
      <c r="EF401" s="196"/>
      <c r="EG401" s="196"/>
      <c r="EH401" s="196"/>
      <c r="EI401" s="196"/>
      <c r="EJ401" s="196"/>
      <c r="EK401" s="196"/>
      <c r="EL401" s="196"/>
      <c r="EM401" s="196"/>
      <c r="EN401" s="196"/>
      <c r="EO401" s="196"/>
      <c r="EP401" s="196"/>
      <c r="EQ401" s="196"/>
      <c r="ER401" s="196"/>
      <c r="ES401" s="196"/>
      <c r="ET401" s="196"/>
      <c r="EU401" s="196"/>
      <c r="EV401" s="196"/>
      <c r="EW401" s="196"/>
      <c r="EX401" s="196"/>
      <c r="EY401" s="196"/>
      <c r="EZ401" s="196"/>
      <c r="FA401" s="196"/>
      <c r="FB401" s="196"/>
      <c r="FC401" s="196"/>
      <c r="FD401" s="196"/>
      <c r="FE401" s="196"/>
      <c r="FF401" s="196"/>
      <c r="FG401" s="196"/>
      <c r="FH401" s="196"/>
      <c r="FI401" s="196"/>
      <c r="FJ401" s="196"/>
      <c r="FK401" s="196"/>
      <c r="FL401" s="196"/>
      <c r="FM401" s="196"/>
      <c r="FN401" s="196"/>
      <c r="FO401" s="196"/>
      <c r="FP401" s="196"/>
      <c r="FQ401" s="196"/>
      <c r="FR401" s="196"/>
      <c r="FS401" s="196"/>
      <c r="FT401" s="196"/>
      <c r="FU401" s="196"/>
      <c r="FV401" s="196"/>
      <c r="FW401" s="196"/>
      <c r="FX401" s="196"/>
      <c r="FY401" s="196"/>
      <c r="FZ401" s="196"/>
      <c r="GA401" s="196"/>
      <c r="GB401" s="196"/>
      <c r="GC401" s="196"/>
    </row>
    <row r="402" spans="1:185" s="197" customFormat="1" ht="178.5" customHeight="1" x14ac:dyDescent="0.25">
      <c r="A402" s="410" t="s">
        <v>412</v>
      </c>
      <c r="B402" s="390"/>
      <c r="C402" s="437">
        <v>44994</v>
      </c>
      <c r="D402" s="400" t="s">
        <v>33</v>
      </c>
      <c r="E402" s="184" t="s">
        <v>1265</v>
      </c>
      <c r="F402" s="306" t="s">
        <v>1263</v>
      </c>
      <c r="G402" s="414" t="s">
        <v>917</v>
      </c>
      <c r="H402" s="395" t="s">
        <v>1066</v>
      </c>
      <c r="I402" s="414" t="s">
        <v>905</v>
      </c>
      <c r="J402" s="185"/>
      <c r="K402" s="396" t="s">
        <v>416</v>
      </c>
      <c r="L402" s="414" t="s">
        <v>48</v>
      </c>
      <c r="M402" s="307" t="s">
        <v>1266</v>
      </c>
      <c r="N402" s="415">
        <v>45082</v>
      </c>
      <c r="O402" s="508">
        <v>45235</v>
      </c>
      <c r="P402" s="452">
        <f t="shared" ca="1" si="18"/>
        <v>177</v>
      </c>
      <c r="Q402" s="322" t="str">
        <f t="shared" ca="1" si="19"/>
        <v>VENCIDA</v>
      </c>
      <c r="R402" s="443" t="s">
        <v>1329</v>
      </c>
      <c r="S402" s="444" t="s">
        <v>42</v>
      </c>
      <c r="T402" s="462">
        <v>14</v>
      </c>
      <c r="U402" s="184"/>
      <c r="V402" s="185"/>
      <c r="W402" s="179" t="s">
        <v>1330</v>
      </c>
      <c r="X402" s="281"/>
      <c r="Y402" s="391"/>
      <c r="Z402" s="185"/>
      <c r="AA402" s="175" t="s">
        <v>44</v>
      </c>
      <c r="AB402" s="184"/>
      <c r="AC402" s="451" t="s">
        <v>1386</v>
      </c>
      <c r="AD402" s="453">
        <f t="shared" si="20"/>
        <v>397</v>
      </c>
      <c r="AE402" s="196"/>
      <c r="AF402" s="196"/>
      <c r="AG402" s="196"/>
      <c r="AH402" s="196"/>
      <c r="AI402" s="196"/>
      <c r="AJ402" s="196"/>
      <c r="AK402" s="196"/>
      <c r="AL402" s="196"/>
      <c r="AM402" s="196"/>
      <c r="AN402" s="196"/>
      <c r="AO402" s="196"/>
      <c r="AP402" s="196"/>
      <c r="AQ402" s="196"/>
      <c r="AR402" s="196"/>
      <c r="AS402" s="196"/>
      <c r="AT402" s="196"/>
      <c r="AU402" s="196"/>
      <c r="AV402" s="196"/>
      <c r="AW402" s="196"/>
      <c r="AX402" s="196"/>
      <c r="AY402" s="196"/>
      <c r="AZ402" s="196"/>
      <c r="BA402" s="196"/>
      <c r="BB402" s="196"/>
      <c r="BC402" s="196"/>
      <c r="BD402" s="196"/>
      <c r="BE402" s="196"/>
      <c r="BF402" s="196"/>
      <c r="BG402" s="196"/>
      <c r="BH402" s="196"/>
      <c r="BI402" s="196"/>
      <c r="BJ402" s="196"/>
      <c r="BK402" s="196"/>
      <c r="BL402" s="196"/>
      <c r="BM402" s="196"/>
      <c r="BN402" s="196"/>
      <c r="BO402" s="196"/>
      <c r="BP402" s="196"/>
      <c r="BQ402" s="196"/>
      <c r="BR402" s="196"/>
      <c r="BS402" s="196"/>
      <c r="BT402" s="196"/>
      <c r="BU402" s="196"/>
      <c r="BV402" s="196"/>
      <c r="BW402" s="196"/>
      <c r="BX402" s="196"/>
      <c r="BY402" s="196"/>
      <c r="BZ402" s="196"/>
      <c r="CA402" s="196"/>
      <c r="CB402" s="196"/>
      <c r="CC402" s="196"/>
      <c r="CD402" s="196"/>
      <c r="CE402" s="196"/>
      <c r="CF402" s="196"/>
      <c r="CG402" s="196"/>
      <c r="CH402" s="196"/>
      <c r="CI402" s="196"/>
      <c r="CJ402" s="196"/>
      <c r="CK402" s="196"/>
      <c r="CL402" s="196"/>
      <c r="CM402" s="196"/>
      <c r="CN402" s="196"/>
      <c r="CO402" s="196"/>
      <c r="CP402" s="196"/>
      <c r="CQ402" s="196"/>
      <c r="CR402" s="196"/>
      <c r="CS402" s="196"/>
      <c r="CT402" s="196"/>
      <c r="CU402" s="196"/>
      <c r="CV402" s="196"/>
      <c r="CW402" s="196"/>
      <c r="CX402" s="196"/>
      <c r="CY402" s="196"/>
      <c r="CZ402" s="196"/>
      <c r="DA402" s="196"/>
      <c r="DB402" s="196"/>
      <c r="DC402" s="196"/>
      <c r="DD402" s="196"/>
      <c r="DE402" s="196"/>
      <c r="DF402" s="196"/>
      <c r="DG402" s="196"/>
      <c r="DH402" s="196"/>
      <c r="DI402" s="196"/>
      <c r="DJ402" s="196"/>
      <c r="DK402" s="196"/>
      <c r="DL402" s="196"/>
      <c r="DM402" s="196"/>
      <c r="DN402" s="196"/>
      <c r="DO402" s="196"/>
      <c r="DP402" s="196"/>
      <c r="DQ402" s="196"/>
      <c r="DR402" s="196"/>
      <c r="DS402" s="196"/>
      <c r="DT402" s="196"/>
      <c r="DU402" s="196"/>
      <c r="DV402" s="196"/>
      <c r="DW402" s="196"/>
      <c r="DX402" s="196"/>
      <c r="DY402" s="196"/>
      <c r="DZ402" s="196"/>
      <c r="EA402" s="196"/>
      <c r="EB402" s="196"/>
      <c r="EC402" s="196"/>
      <c r="ED402" s="196"/>
      <c r="EE402" s="196"/>
      <c r="EF402" s="196"/>
      <c r="EG402" s="196"/>
      <c r="EH402" s="196"/>
      <c r="EI402" s="196"/>
      <c r="EJ402" s="196"/>
      <c r="EK402" s="196"/>
      <c r="EL402" s="196"/>
      <c r="EM402" s="196"/>
      <c r="EN402" s="196"/>
      <c r="EO402" s="196"/>
      <c r="EP402" s="196"/>
      <c r="EQ402" s="196"/>
      <c r="ER402" s="196"/>
      <c r="ES402" s="196"/>
      <c r="ET402" s="196"/>
      <c r="EU402" s="196"/>
      <c r="EV402" s="196"/>
      <c r="EW402" s="196"/>
      <c r="EX402" s="196"/>
      <c r="EY402" s="196"/>
      <c r="EZ402" s="196"/>
      <c r="FA402" s="196"/>
      <c r="FB402" s="196"/>
      <c r="FC402" s="196"/>
      <c r="FD402" s="196"/>
      <c r="FE402" s="196"/>
      <c r="FF402" s="196"/>
      <c r="FG402" s="196"/>
      <c r="FH402" s="196"/>
      <c r="FI402" s="196"/>
      <c r="FJ402" s="196"/>
      <c r="FK402" s="196"/>
      <c r="FL402" s="196"/>
      <c r="FM402" s="196"/>
      <c r="FN402" s="196"/>
      <c r="FO402" s="196"/>
      <c r="FP402" s="196"/>
      <c r="FQ402" s="196"/>
      <c r="FR402" s="196"/>
      <c r="FS402" s="196"/>
      <c r="FT402" s="196"/>
      <c r="FU402" s="196"/>
      <c r="FV402" s="196"/>
      <c r="FW402" s="196"/>
      <c r="FX402" s="196"/>
      <c r="FY402" s="196"/>
      <c r="FZ402" s="196"/>
      <c r="GA402" s="196"/>
      <c r="GB402" s="196"/>
      <c r="GC402" s="196"/>
    </row>
    <row r="403" spans="1:185" s="197" customFormat="1" ht="178.5" customHeight="1" x14ac:dyDescent="0.25">
      <c r="A403" s="411" t="s">
        <v>412</v>
      </c>
      <c r="B403" s="390"/>
      <c r="C403" s="437">
        <v>44994</v>
      </c>
      <c r="D403" s="412" t="s">
        <v>33</v>
      </c>
      <c r="E403" s="306" t="s">
        <v>1267</v>
      </c>
      <c r="F403" s="306" t="s">
        <v>1268</v>
      </c>
      <c r="G403" s="414" t="s">
        <v>917</v>
      </c>
      <c r="H403" s="395" t="s">
        <v>1066</v>
      </c>
      <c r="I403" s="414" t="s">
        <v>905</v>
      </c>
      <c r="J403" s="307"/>
      <c r="K403" s="396" t="s">
        <v>416</v>
      </c>
      <c r="L403" s="414" t="s">
        <v>48</v>
      </c>
      <c r="M403" s="307" t="s">
        <v>1269</v>
      </c>
      <c r="N403" s="415">
        <v>45082</v>
      </c>
      <c r="O403" s="508">
        <v>45235</v>
      </c>
      <c r="P403" s="452">
        <f t="shared" ca="1" si="18"/>
        <v>177</v>
      </c>
      <c r="Q403" s="322" t="str">
        <f t="shared" ca="1" si="19"/>
        <v>VENCIDA</v>
      </c>
      <c r="R403" s="443" t="s">
        <v>1329</v>
      </c>
      <c r="S403" s="444" t="s">
        <v>42</v>
      </c>
      <c r="T403" s="456">
        <v>7</v>
      </c>
      <c r="U403" s="184"/>
      <c r="V403" s="185"/>
      <c r="W403" s="179" t="s">
        <v>1330</v>
      </c>
      <c r="X403" s="281"/>
      <c r="Y403" s="391"/>
      <c r="Z403" s="185"/>
      <c r="AA403" s="175" t="s">
        <v>44</v>
      </c>
      <c r="AB403" s="184"/>
      <c r="AC403" s="451" t="s">
        <v>1386</v>
      </c>
      <c r="AD403" s="453">
        <f t="shared" si="20"/>
        <v>398</v>
      </c>
      <c r="AE403" s="196"/>
      <c r="AF403" s="196"/>
      <c r="AG403" s="196"/>
      <c r="AH403" s="196"/>
      <c r="AI403" s="196"/>
      <c r="AJ403" s="196"/>
      <c r="AK403" s="196"/>
      <c r="AL403" s="196"/>
      <c r="AM403" s="196"/>
      <c r="AN403" s="196"/>
      <c r="AO403" s="196"/>
      <c r="AP403" s="196"/>
      <c r="AQ403" s="196"/>
      <c r="AR403" s="196"/>
      <c r="AS403" s="196"/>
      <c r="AT403" s="196"/>
      <c r="AU403" s="196"/>
      <c r="AV403" s="196"/>
      <c r="AW403" s="196"/>
      <c r="AX403" s="196"/>
      <c r="AY403" s="196"/>
      <c r="AZ403" s="196"/>
      <c r="BA403" s="196"/>
      <c r="BB403" s="196"/>
      <c r="BC403" s="196"/>
      <c r="BD403" s="196"/>
      <c r="BE403" s="196"/>
      <c r="BF403" s="196"/>
      <c r="BG403" s="196"/>
      <c r="BH403" s="196"/>
      <c r="BI403" s="196"/>
      <c r="BJ403" s="196"/>
      <c r="BK403" s="196"/>
      <c r="BL403" s="196"/>
      <c r="BM403" s="196"/>
      <c r="BN403" s="196"/>
      <c r="BO403" s="196"/>
      <c r="BP403" s="196"/>
      <c r="BQ403" s="196"/>
      <c r="BR403" s="196"/>
      <c r="BS403" s="196"/>
      <c r="BT403" s="196"/>
      <c r="BU403" s="196"/>
      <c r="BV403" s="196"/>
      <c r="BW403" s="196"/>
      <c r="BX403" s="196"/>
      <c r="BY403" s="196"/>
      <c r="BZ403" s="196"/>
      <c r="CA403" s="196"/>
      <c r="CB403" s="196"/>
      <c r="CC403" s="196"/>
      <c r="CD403" s="196"/>
      <c r="CE403" s="196"/>
      <c r="CF403" s="196"/>
      <c r="CG403" s="196"/>
      <c r="CH403" s="196"/>
      <c r="CI403" s="196"/>
      <c r="CJ403" s="196"/>
      <c r="CK403" s="196"/>
      <c r="CL403" s="196"/>
      <c r="CM403" s="196"/>
      <c r="CN403" s="196"/>
      <c r="CO403" s="196"/>
      <c r="CP403" s="196"/>
      <c r="CQ403" s="196"/>
      <c r="CR403" s="196"/>
      <c r="CS403" s="196"/>
      <c r="CT403" s="196"/>
      <c r="CU403" s="196"/>
      <c r="CV403" s="196"/>
      <c r="CW403" s="196"/>
      <c r="CX403" s="196"/>
      <c r="CY403" s="196"/>
      <c r="CZ403" s="196"/>
      <c r="DA403" s="196"/>
      <c r="DB403" s="196"/>
      <c r="DC403" s="196"/>
      <c r="DD403" s="196"/>
      <c r="DE403" s="196"/>
      <c r="DF403" s="196"/>
      <c r="DG403" s="196"/>
      <c r="DH403" s="196"/>
      <c r="DI403" s="196"/>
      <c r="DJ403" s="196"/>
      <c r="DK403" s="196"/>
      <c r="DL403" s="196"/>
      <c r="DM403" s="196"/>
      <c r="DN403" s="196"/>
      <c r="DO403" s="196"/>
      <c r="DP403" s="196"/>
      <c r="DQ403" s="196"/>
      <c r="DR403" s="196"/>
      <c r="DS403" s="196"/>
      <c r="DT403" s="196"/>
      <c r="DU403" s="196"/>
      <c r="DV403" s="196"/>
      <c r="DW403" s="196"/>
      <c r="DX403" s="196"/>
      <c r="DY403" s="196"/>
      <c r="DZ403" s="196"/>
      <c r="EA403" s="196"/>
      <c r="EB403" s="196"/>
      <c r="EC403" s="196"/>
      <c r="ED403" s="196"/>
      <c r="EE403" s="196"/>
      <c r="EF403" s="196"/>
      <c r="EG403" s="196"/>
      <c r="EH403" s="196"/>
      <c r="EI403" s="196"/>
      <c r="EJ403" s="196"/>
      <c r="EK403" s="196"/>
      <c r="EL403" s="196"/>
      <c r="EM403" s="196"/>
      <c r="EN403" s="196"/>
      <c r="EO403" s="196"/>
      <c r="EP403" s="196"/>
      <c r="EQ403" s="196"/>
      <c r="ER403" s="196"/>
      <c r="ES403" s="196"/>
      <c r="ET403" s="196"/>
      <c r="EU403" s="196"/>
      <c r="EV403" s="196"/>
      <c r="EW403" s="196"/>
      <c r="EX403" s="196"/>
      <c r="EY403" s="196"/>
      <c r="EZ403" s="196"/>
      <c r="FA403" s="196"/>
      <c r="FB403" s="196"/>
      <c r="FC403" s="196"/>
      <c r="FD403" s="196"/>
      <c r="FE403" s="196"/>
      <c r="FF403" s="196"/>
      <c r="FG403" s="196"/>
      <c r="FH403" s="196"/>
      <c r="FI403" s="196"/>
      <c r="FJ403" s="196"/>
      <c r="FK403" s="196"/>
      <c r="FL403" s="196"/>
      <c r="FM403" s="196"/>
      <c r="FN403" s="196"/>
      <c r="FO403" s="196"/>
      <c r="FP403" s="196"/>
      <c r="FQ403" s="196"/>
      <c r="FR403" s="196"/>
      <c r="FS403" s="196"/>
      <c r="FT403" s="196"/>
      <c r="FU403" s="196"/>
      <c r="FV403" s="196"/>
      <c r="FW403" s="196"/>
      <c r="FX403" s="196"/>
      <c r="FY403" s="196"/>
      <c r="FZ403" s="196"/>
      <c r="GA403" s="196"/>
      <c r="GB403" s="196"/>
      <c r="GC403" s="196"/>
    </row>
    <row r="404" spans="1:185" s="197" customFormat="1" ht="178.5" customHeight="1" x14ac:dyDescent="0.25">
      <c r="A404" s="410" t="s">
        <v>412</v>
      </c>
      <c r="B404" s="390">
        <v>1103</v>
      </c>
      <c r="C404" s="437">
        <v>44994</v>
      </c>
      <c r="D404" s="400" t="s">
        <v>33</v>
      </c>
      <c r="E404" s="184" t="s">
        <v>1262</v>
      </c>
      <c r="F404" s="306" t="s">
        <v>1263</v>
      </c>
      <c r="G404" s="414" t="s">
        <v>917</v>
      </c>
      <c r="H404" s="395" t="s">
        <v>1066</v>
      </c>
      <c r="I404" s="414" t="s">
        <v>905</v>
      </c>
      <c r="J404" s="185"/>
      <c r="K404" s="396" t="s">
        <v>416</v>
      </c>
      <c r="L404" s="175" t="s">
        <v>39</v>
      </c>
      <c r="M404" s="307" t="s">
        <v>1270</v>
      </c>
      <c r="N404" s="415">
        <v>44995</v>
      </c>
      <c r="O404" s="508">
        <v>45137</v>
      </c>
      <c r="P404" s="452">
        <f t="shared" ca="1" si="18"/>
        <v>275</v>
      </c>
      <c r="Q404" s="322" t="str">
        <f t="shared" ca="1" si="19"/>
        <v>VENCIDA</v>
      </c>
      <c r="R404" s="443" t="s">
        <v>1331</v>
      </c>
      <c r="S404" s="444" t="s">
        <v>42</v>
      </c>
      <c r="T404" s="462">
        <v>1</v>
      </c>
      <c r="U404" s="184"/>
      <c r="V404" s="185"/>
      <c r="W404" s="179" t="s">
        <v>1332</v>
      </c>
      <c r="X404" s="281"/>
      <c r="Y404" s="391"/>
      <c r="Z404" s="185"/>
      <c r="AA404" s="175" t="s">
        <v>44</v>
      </c>
      <c r="AB404" s="184"/>
      <c r="AC404" s="451" t="s">
        <v>1386</v>
      </c>
      <c r="AD404" s="453">
        <f t="shared" si="20"/>
        <v>399</v>
      </c>
      <c r="AE404" s="196"/>
      <c r="AF404" s="196"/>
      <c r="AG404" s="196"/>
      <c r="AH404" s="196"/>
      <c r="AI404" s="196"/>
      <c r="AJ404" s="196"/>
      <c r="AK404" s="196"/>
      <c r="AL404" s="196"/>
      <c r="AM404" s="196"/>
      <c r="AN404" s="196"/>
      <c r="AO404" s="196"/>
      <c r="AP404" s="196"/>
      <c r="AQ404" s="196"/>
      <c r="AR404" s="196"/>
      <c r="AS404" s="196"/>
      <c r="AT404" s="196"/>
      <c r="AU404" s="196"/>
      <c r="AV404" s="196"/>
      <c r="AW404" s="196"/>
      <c r="AX404" s="196"/>
      <c r="AY404" s="196"/>
      <c r="AZ404" s="196"/>
      <c r="BA404" s="196"/>
      <c r="BB404" s="196"/>
      <c r="BC404" s="196"/>
      <c r="BD404" s="196"/>
      <c r="BE404" s="196"/>
      <c r="BF404" s="196"/>
      <c r="BG404" s="196"/>
      <c r="BH404" s="196"/>
      <c r="BI404" s="196"/>
      <c r="BJ404" s="196"/>
      <c r="BK404" s="196"/>
      <c r="BL404" s="196"/>
      <c r="BM404" s="196"/>
      <c r="BN404" s="196"/>
      <c r="BO404" s="196"/>
      <c r="BP404" s="196"/>
      <c r="BQ404" s="196"/>
      <c r="BR404" s="196"/>
      <c r="BS404" s="196"/>
      <c r="BT404" s="196"/>
      <c r="BU404" s="196"/>
      <c r="BV404" s="196"/>
      <c r="BW404" s="196"/>
      <c r="BX404" s="196"/>
      <c r="BY404" s="196"/>
      <c r="BZ404" s="196"/>
      <c r="CA404" s="196"/>
      <c r="CB404" s="196"/>
      <c r="CC404" s="196"/>
      <c r="CD404" s="196"/>
      <c r="CE404" s="196"/>
      <c r="CF404" s="196"/>
      <c r="CG404" s="196"/>
      <c r="CH404" s="196"/>
      <c r="CI404" s="196"/>
      <c r="CJ404" s="196"/>
      <c r="CK404" s="196"/>
      <c r="CL404" s="196"/>
      <c r="CM404" s="196"/>
      <c r="CN404" s="196"/>
      <c r="CO404" s="196"/>
      <c r="CP404" s="196"/>
      <c r="CQ404" s="196"/>
      <c r="CR404" s="196"/>
      <c r="CS404" s="196"/>
      <c r="CT404" s="196"/>
      <c r="CU404" s="196"/>
      <c r="CV404" s="196"/>
      <c r="CW404" s="196"/>
      <c r="CX404" s="196"/>
      <c r="CY404" s="196"/>
      <c r="CZ404" s="196"/>
      <c r="DA404" s="196"/>
      <c r="DB404" s="196"/>
      <c r="DC404" s="196"/>
      <c r="DD404" s="196"/>
      <c r="DE404" s="196"/>
      <c r="DF404" s="196"/>
      <c r="DG404" s="196"/>
      <c r="DH404" s="196"/>
      <c r="DI404" s="196"/>
      <c r="DJ404" s="196"/>
      <c r="DK404" s="196"/>
      <c r="DL404" s="196"/>
      <c r="DM404" s="196"/>
      <c r="DN404" s="196"/>
      <c r="DO404" s="196"/>
      <c r="DP404" s="196"/>
      <c r="DQ404" s="196"/>
      <c r="DR404" s="196"/>
      <c r="DS404" s="196"/>
      <c r="DT404" s="196"/>
      <c r="DU404" s="196"/>
      <c r="DV404" s="196"/>
      <c r="DW404" s="196"/>
      <c r="DX404" s="196"/>
      <c r="DY404" s="196"/>
      <c r="DZ404" s="196"/>
      <c r="EA404" s="196"/>
      <c r="EB404" s="196"/>
      <c r="EC404" s="196"/>
      <c r="ED404" s="196"/>
      <c r="EE404" s="196"/>
      <c r="EF404" s="196"/>
      <c r="EG404" s="196"/>
      <c r="EH404" s="196"/>
      <c r="EI404" s="196"/>
      <c r="EJ404" s="196"/>
      <c r="EK404" s="196"/>
      <c r="EL404" s="196"/>
      <c r="EM404" s="196"/>
      <c r="EN404" s="196"/>
      <c r="EO404" s="196"/>
      <c r="EP404" s="196"/>
      <c r="EQ404" s="196"/>
      <c r="ER404" s="196"/>
      <c r="ES404" s="196"/>
      <c r="ET404" s="196"/>
      <c r="EU404" s="196"/>
      <c r="EV404" s="196"/>
      <c r="EW404" s="196"/>
      <c r="EX404" s="196"/>
      <c r="EY404" s="196"/>
      <c r="EZ404" s="196"/>
      <c r="FA404" s="196"/>
      <c r="FB404" s="196"/>
      <c r="FC404" s="196"/>
      <c r="FD404" s="196"/>
      <c r="FE404" s="196"/>
      <c r="FF404" s="196"/>
      <c r="FG404" s="196"/>
      <c r="FH404" s="196"/>
      <c r="FI404" s="196"/>
      <c r="FJ404" s="196"/>
      <c r="FK404" s="196"/>
      <c r="FL404" s="196"/>
      <c r="FM404" s="196"/>
      <c r="FN404" s="196"/>
      <c r="FO404" s="196"/>
      <c r="FP404" s="196"/>
      <c r="FQ404" s="196"/>
      <c r="FR404" s="196"/>
      <c r="FS404" s="196"/>
      <c r="FT404" s="196"/>
      <c r="FU404" s="196"/>
      <c r="FV404" s="196"/>
      <c r="FW404" s="196"/>
      <c r="FX404" s="196"/>
      <c r="FY404" s="196"/>
      <c r="FZ404" s="196"/>
      <c r="GA404" s="196"/>
      <c r="GB404" s="196"/>
      <c r="GC404" s="196"/>
    </row>
    <row r="405" spans="1:185" s="197" customFormat="1" ht="178.5" customHeight="1" x14ac:dyDescent="0.25">
      <c r="A405" s="410" t="s">
        <v>412</v>
      </c>
      <c r="B405" s="390">
        <v>1104</v>
      </c>
      <c r="C405" s="437">
        <v>44994</v>
      </c>
      <c r="D405" s="412" t="s">
        <v>33</v>
      </c>
      <c r="E405" s="306" t="s">
        <v>1262</v>
      </c>
      <c r="F405" s="306" t="s">
        <v>1263</v>
      </c>
      <c r="G405" s="414" t="s">
        <v>917</v>
      </c>
      <c r="H405" s="395" t="s">
        <v>1066</v>
      </c>
      <c r="I405" s="414" t="s">
        <v>905</v>
      </c>
      <c r="J405" s="307"/>
      <c r="K405" s="396" t="s">
        <v>416</v>
      </c>
      <c r="L405" s="175" t="s">
        <v>109</v>
      </c>
      <c r="M405" s="307" t="s">
        <v>1271</v>
      </c>
      <c r="N405" s="415">
        <v>45082</v>
      </c>
      <c r="O405" s="508">
        <v>45235</v>
      </c>
      <c r="P405" s="452">
        <f t="shared" ca="1" si="18"/>
        <v>177</v>
      </c>
      <c r="Q405" s="322" t="str">
        <f t="shared" ca="1" si="19"/>
        <v>VENCIDA</v>
      </c>
      <c r="R405" s="443" t="s">
        <v>1333</v>
      </c>
      <c r="S405" s="444" t="s">
        <v>42</v>
      </c>
      <c r="T405" s="462">
        <v>1</v>
      </c>
      <c r="U405" s="184"/>
      <c r="V405" s="185"/>
      <c r="W405" s="179" t="s">
        <v>1332</v>
      </c>
      <c r="X405" s="281"/>
      <c r="Y405" s="391"/>
      <c r="Z405" s="185"/>
      <c r="AA405" s="175" t="s">
        <v>44</v>
      </c>
      <c r="AB405" s="184"/>
      <c r="AC405" s="451" t="s">
        <v>1386</v>
      </c>
      <c r="AD405" s="453">
        <f t="shared" si="20"/>
        <v>400</v>
      </c>
      <c r="AE405" s="196"/>
      <c r="AF405" s="196"/>
      <c r="AG405" s="196"/>
      <c r="AH405" s="196"/>
      <c r="AI405" s="196"/>
      <c r="AJ405" s="196"/>
      <c r="AK405" s="196"/>
      <c r="AL405" s="196"/>
      <c r="AM405" s="196"/>
      <c r="AN405" s="196"/>
      <c r="AO405" s="196"/>
      <c r="AP405" s="196"/>
      <c r="AQ405" s="196"/>
      <c r="AR405" s="196"/>
      <c r="AS405" s="196"/>
      <c r="AT405" s="196"/>
      <c r="AU405" s="196"/>
      <c r="AV405" s="196"/>
      <c r="AW405" s="196"/>
      <c r="AX405" s="196"/>
      <c r="AY405" s="196"/>
      <c r="AZ405" s="196"/>
      <c r="BA405" s="196"/>
      <c r="BB405" s="196"/>
      <c r="BC405" s="196"/>
      <c r="BD405" s="196"/>
      <c r="BE405" s="196"/>
      <c r="BF405" s="196"/>
      <c r="BG405" s="196"/>
      <c r="BH405" s="196"/>
      <c r="BI405" s="196"/>
      <c r="BJ405" s="196"/>
      <c r="BK405" s="196"/>
      <c r="BL405" s="196"/>
      <c r="BM405" s="196"/>
      <c r="BN405" s="196"/>
      <c r="BO405" s="196"/>
      <c r="BP405" s="196"/>
      <c r="BQ405" s="196"/>
      <c r="BR405" s="196"/>
      <c r="BS405" s="196"/>
      <c r="BT405" s="196"/>
      <c r="BU405" s="196"/>
      <c r="BV405" s="196"/>
      <c r="BW405" s="196"/>
      <c r="BX405" s="196"/>
      <c r="BY405" s="196"/>
      <c r="BZ405" s="196"/>
      <c r="CA405" s="196"/>
      <c r="CB405" s="196"/>
      <c r="CC405" s="196"/>
      <c r="CD405" s="196"/>
      <c r="CE405" s="196"/>
      <c r="CF405" s="196"/>
      <c r="CG405" s="196"/>
      <c r="CH405" s="196"/>
      <c r="CI405" s="196"/>
      <c r="CJ405" s="196"/>
      <c r="CK405" s="196"/>
      <c r="CL405" s="196"/>
      <c r="CM405" s="196"/>
      <c r="CN405" s="196"/>
      <c r="CO405" s="196"/>
      <c r="CP405" s="196"/>
      <c r="CQ405" s="196"/>
      <c r="CR405" s="196"/>
      <c r="CS405" s="196"/>
      <c r="CT405" s="196"/>
      <c r="CU405" s="196"/>
      <c r="CV405" s="196"/>
      <c r="CW405" s="196"/>
      <c r="CX405" s="196"/>
      <c r="CY405" s="196"/>
      <c r="CZ405" s="196"/>
      <c r="DA405" s="196"/>
      <c r="DB405" s="196"/>
      <c r="DC405" s="196"/>
      <c r="DD405" s="196"/>
      <c r="DE405" s="196"/>
      <c r="DF405" s="196"/>
      <c r="DG405" s="196"/>
      <c r="DH405" s="196"/>
      <c r="DI405" s="196"/>
      <c r="DJ405" s="196"/>
      <c r="DK405" s="196"/>
      <c r="DL405" s="196"/>
      <c r="DM405" s="196"/>
      <c r="DN405" s="196"/>
      <c r="DO405" s="196"/>
      <c r="DP405" s="196"/>
      <c r="DQ405" s="196"/>
      <c r="DR405" s="196"/>
      <c r="DS405" s="196"/>
      <c r="DT405" s="196"/>
      <c r="DU405" s="196"/>
      <c r="DV405" s="196"/>
      <c r="DW405" s="196"/>
      <c r="DX405" s="196"/>
      <c r="DY405" s="196"/>
      <c r="DZ405" s="196"/>
      <c r="EA405" s="196"/>
      <c r="EB405" s="196"/>
      <c r="EC405" s="196"/>
      <c r="ED405" s="196"/>
      <c r="EE405" s="196"/>
      <c r="EF405" s="196"/>
      <c r="EG405" s="196"/>
      <c r="EH405" s="196"/>
      <c r="EI405" s="196"/>
      <c r="EJ405" s="196"/>
      <c r="EK405" s="196"/>
      <c r="EL405" s="196"/>
      <c r="EM405" s="196"/>
      <c r="EN405" s="196"/>
      <c r="EO405" s="196"/>
      <c r="EP405" s="196"/>
      <c r="EQ405" s="196"/>
      <c r="ER405" s="196"/>
      <c r="ES405" s="196"/>
      <c r="ET405" s="196"/>
      <c r="EU405" s="196"/>
      <c r="EV405" s="196"/>
      <c r="EW405" s="196"/>
      <c r="EX405" s="196"/>
      <c r="EY405" s="196"/>
      <c r="EZ405" s="196"/>
      <c r="FA405" s="196"/>
      <c r="FB405" s="196"/>
      <c r="FC405" s="196"/>
      <c r="FD405" s="196"/>
      <c r="FE405" s="196"/>
      <c r="FF405" s="196"/>
      <c r="FG405" s="196"/>
      <c r="FH405" s="196"/>
      <c r="FI405" s="196"/>
      <c r="FJ405" s="196"/>
      <c r="FK405" s="196"/>
      <c r="FL405" s="196"/>
      <c r="FM405" s="196"/>
      <c r="FN405" s="196"/>
      <c r="FO405" s="196"/>
      <c r="FP405" s="196"/>
      <c r="FQ405" s="196"/>
      <c r="FR405" s="196"/>
      <c r="FS405" s="196"/>
      <c r="FT405" s="196"/>
      <c r="FU405" s="196"/>
      <c r="FV405" s="196"/>
      <c r="FW405" s="196"/>
      <c r="FX405" s="196"/>
      <c r="FY405" s="196"/>
      <c r="FZ405" s="196"/>
      <c r="GA405" s="196"/>
      <c r="GB405" s="196"/>
      <c r="GC405" s="196"/>
    </row>
    <row r="406" spans="1:185" s="197" customFormat="1" ht="178.5" customHeight="1" x14ac:dyDescent="0.25">
      <c r="A406" s="410" t="s">
        <v>412</v>
      </c>
      <c r="B406" s="390">
        <v>1105</v>
      </c>
      <c r="C406" s="436">
        <v>45131</v>
      </c>
      <c r="D406" s="412" t="s">
        <v>33</v>
      </c>
      <c r="E406" s="416" t="s">
        <v>1272</v>
      </c>
      <c r="F406" s="416" t="s">
        <v>1273</v>
      </c>
      <c r="G406" s="414" t="s">
        <v>276</v>
      </c>
      <c r="H406" s="395" t="s">
        <v>1066</v>
      </c>
      <c r="I406" s="414" t="s">
        <v>277</v>
      </c>
      <c r="J406" s="395"/>
      <c r="K406" s="395" t="s">
        <v>416</v>
      </c>
      <c r="L406" s="175" t="s">
        <v>39</v>
      </c>
      <c r="M406" s="395" t="s">
        <v>1274</v>
      </c>
      <c r="N406" s="417">
        <v>45204</v>
      </c>
      <c r="O406" s="418">
        <v>45381</v>
      </c>
      <c r="P406" s="452">
        <f t="shared" ca="1" si="18"/>
        <v>31</v>
      </c>
      <c r="Q406" s="322" t="str">
        <f t="shared" ca="1" si="19"/>
        <v>VENCIDA</v>
      </c>
      <c r="R406" s="395" t="s">
        <v>1464</v>
      </c>
      <c r="S406" s="444" t="s">
        <v>42</v>
      </c>
      <c r="T406" s="462">
        <v>1</v>
      </c>
      <c r="U406" s="184"/>
      <c r="V406" s="185"/>
      <c r="W406" s="179" t="s">
        <v>278</v>
      </c>
      <c r="X406" s="281"/>
      <c r="Y406" s="391"/>
      <c r="Z406" s="185"/>
      <c r="AA406" s="175" t="s">
        <v>44</v>
      </c>
      <c r="AB406" s="184"/>
      <c r="AC406" s="449" t="s">
        <v>1465</v>
      </c>
      <c r="AD406" s="453">
        <f t="shared" si="20"/>
        <v>401</v>
      </c>
      <c r="AE406" s="196"/>
      <c r="AF406" s="196"/>
      <c r="AG406" s="196"/>
      <c r="AH406" s="196"/>
      <c r="AI406" s="196"/>
      <c r="AJ406" s="196"/>
      <c r="AK406" s="196"/>
      <c r="AL406" s="196"/>
      <c r="AM406" s="196"/>
      <c r="AN406" s="196"/>
      <c r="AO406" s="196"/>
      <c r="AP406" s="196"/>
      <c r="AQ406" s="196"/>
      <c r="AR406" s="196"/>
      <c r="AS406" s="196"/>
      <c r="AT406" s="196"/>
      <c r="AU406" s="196"/>
      <c r="AV406" s="196"/>
      <c r="AW406" s="196"/>
      <c r="AX406" s="196"/>
      <c r="AY406" s="196"/>
      <c r="AZ406" s="196"/>
      <c r="BA406" s="196"/>
      <c r="BB406" s="196"/>
      <c r="BC406" s="196"/>
      <c r="BD406" s="196"/>
      <c r="BE406" s="196"/>
      <c r="BF406" s="196"/>
      <c r="BG406" s="196"/>
      <c r="BH406" s="196"/>
      <c r="BI406" s="196"/>
      <c r="BJ406" s="196"/>
      <c r="BK406" s="196"/>
      <c r="BL406" s="196"/>
      <c r="BM406" s="196"/>
      <c r="BN406" s="196"/>
      <c r="BO406" s="196"/>
      <c r="BP406" s="196"/>
      <c r="BQ406" s="196"/>
      <c r="BR406" s="196"/>
      <c r="BS406" s="196"/>
      <c r="BT406" s="196"/>
      <c r="BU406" s="196"/>
      <c r="BV406" s="196"/>
      <c r="BW406" s="196"/>
      <c r="BX406" s="196"/>
      <c r="BY406" s="196"/>
      <c r="BZ406" s="196"/>
      <c r="CA406" s="196"/>
      <c r="CB406" s="196"/>
      <c r="CC406" s="196"/>
      <c r="CD406" s="196"/>
      <c r="CE406" s="196"/>
      <c r="CF406" s="196"/>
      <c r="CG406" s="196"/>
      <c r="CH406" s="196"/>
      <c r="CI406" s="196"/>
      <c r="CJ406" s="196"/>
      <c r="CK406" s="196"/>
      <c r="CL406" s="196"/>
      <c r="CM406" s="196"/>
      <c r="CN406" s="196"/>
      <c r="CO406" s="196"/>
      <c r="CP406" s="196"/>
      <c r="CQ406" s="196"/>
      <c r="CR406" s="196"/>
      <c r="CS406" s="196"/>
      <c r="CT406" s="196"/>
      <c r="CU406" s="196"/>
      <c r="CV406" s="196"/>
      <c r="CW406" s="196"/>
      <c r="CX406" s="196"/>
      <c r="CY406" s="196"/>
      <c r="CZ406" s="196"/>
      <c r="DA406" s="196"/>
      <c r="DB406" s="196"/>
      <c r="DC406" s="196"/>
      <c r="DD406" s="196"/>
      <c r="DE406" s="196"/>
      <c r="DF406" s="196"/>
      <c r="DG406" s="196"/>
      <c r="DH406" s="196"/>
      <c r="DI406" s="196"/>
      <c r="DJ406" s="196"/>
      <c r="DK406" s="196"/>
      <c r="DL406" s="196"/>
      <c r="DM406" s="196"/>
      <c r="DN406" s="196"/>
      <c r="DO406" s="196"/>
      <c r="DP406" s="196"/>
      <c r="DQ406" s="196"/>
      <c r="DR406" s="196"/>
      <c r="DS406" s="196"/>
      <c r="DT406" s="196"/>
      <c r="DU406" s="196"/>
      <c r="DV406" s="196"/>
      <c r="DW406" s="196"/>
      <c r="DX406" s="196"/>
      <c r="DY406" s="196"/>
      <c r="DZ406" s="196"/>
      <c r="EA406" s="196"/>
      <c r="EB406" s="196"/>
      <c r="EC406" s="196"/>
      <c r="ED406" s="196"/>
      <c r="EE406" s="196"/>
      <c r="EF406" s="196"/>
      <c r="EG406" s="196"/>
      <c r="EH406" s="196"/>
      <c r="EI406" s="196"/>
      <c r="EJ406" s="196"/>
      <c r="EK406" s="196"/>
      <c r="EL406" s="196"/>
      <c r="EM406" s="196"/>
      <c r="EN406" s="196"/>
      <c r="EO406" s="196"/>
      <c r="EP406" s="196"/>
      <c r="EQ406" s="196"/>
      <c r="ER406" s="196"/>
      <c r="ES406" s="196"/>
      <c r="ET406" s="196"/>
      <c r="EU406" s="196"/>
      <c r="EV406" s="196"/>
      <c r="EW406" s="196"/>
      <c r="EX406" s="196"/>
      <c r="EY406" s="196"/>
      <c r="EZ406" s="196"/>
      <c r="FA406" s="196"/>
      <c r="FB406" s="196"/>
      <c r="FC406" s="196"/>
      <c r="FD406" s="196"/>
      <c r="FE406" s="196"/>
      <c r="FF406" s="196"/>
      <c r="FG406" s="196"/>
      <c r="FH406" s="196"/>
      <c r="FI406" s="196"/>
      <c r="FJ406" s="196"/>
      <c r="FK406" s="196"/>
      <c r="FL406" s="196"/>
      <c r="FM406" s="196"/>
      <c r="FN406" s="196"/>
      <c r="FO406" s="196"/>
      <c r="FP406" s="196"/>
      <c r="FQ406" s="196"/>
      <c r="FR406" s="196"/>
      <c r="FS406" s="196"/>
      <c r="FT406" s="196"/>
      <c r="FU406" s="196"/>
      <c r="FV406" s="196"/>
      <c r="FW406" s="196"/>
      <c r="FX406" s="196"/>
      <c r="FY406" s="196"/>
      <c r="FZ406" s="196"/>
      <c r="GA406" s="196"/>
      <c r="GB406" s="196"/>
      <c r="GC406" s="196"/>
    </row>
    <row r="407" spans="1:185" s="197" customFormat="1" ht="178.5" customHeight="1" x14ac:dyDescent="0.25">
      <c r="A407" s="410" t="s">
        <v>412</v>
      </c>
      <c r="B407" s="390"/>
      <c r="C407" s="436">
        <v>45131</v>
      </c>
      <c r="D407" s="412" t="s">
        <v>33</v>
      </c>
      <c r="E407" s="416" t="s">
        <v>1272</v>
      </c>
      <c r="F407" s="416" t="s">
        <v>1273</v>
      </c>
      <c r="G407" s="414" t="s">
        <v>276</v>
      </c>
      <c r="H407" s="395" t="s">
        <v>1066</v>
      </c>
      <c r="I407" s="414" t="s">
        <v>277</v>
      </c>
      <c r="J407" s="395"/>
      <c r="K407" s="395" t="s">
        <v>416</v>
      </c>
      <c r="L407" s="175" t="s">
        <v>39</v>
      </c>
      <c r="M407" s="395" t="s">
        <v>1275</v>
      </c>
      <c r="N407" s="417">
        <v>45204</v>
      </c>
      <c r="O407" s="418">
        <v>45354</v>
      </c>
      <c r="P407" s="452">
        <f t="shared" ca="1" si="18"/>
        <v>58</v>
      </c>
      <c r="Q407" s="322" t="str">
        <f t="shared" ca="1" si="19"/>
        <v>VENCIDA</v>
      </c>
      <c r="R407" s="395" t="s">
        <v>1334</v>
      </c>
      <c r="S407" s="444" t="s">
        <v>42</v>
      </c>
      <c r="T407" s="462">
        <v>1</v>
      </c>
      <c r="U407" s="184"/>
      <c r="V407" s="185"/>
      <c r="W407" s="179" t="s">
        <v>278</v>
      </c>
      <c r="X407" s="281"/>
      <c r="Y407" s="391"/>
      <c r="Z407" s="185"/>
      <c r="AA407" s="175" t="s">
        <v>44</v>
      </c>
      <c r="AB407" s="184"/>
      <c r="AC407" s="449" t="s">
        <v>1368</v>
      </c>
      <c r="AD407" s="453">
        <f t="shared" si="20"/>
        <v>402</v>
      </c>
      <c r="AE407" s="196"/>
      <c r="AF407" s="196"/>
      <c r="AG407" s="196"/>
      <c r="AH407" s="196"/>
      <c r="AI407" s="196"/>
      <c r="AJ407" s="196"/>
      <c r="AK407" s="196"/>
      <c r="AL407" s="196"/>
      <c r="AM407" s="196"/>
      <c r="AN407" s="196"/>
      <c r="AO407" s="196"/>
      <c r="AP407" s="196"/>
      <c r="AQ407" s="196"/>
      <c r="AR407" s="196"/>
      <c r="AS407" s="196"/>
      <c r="AT407" s="196"/>
      <c r="AU407" s="196"/>
      <c r="AV407" s="196"/>
      <c r="AW407" s="196"/>
      <c r="AX407" s="196"/>
      <c r="AY407" s="196"/>
      <c r="AZ407" s="196"/>
      <c r="BA407" s="196"/>
      <c r="BB407" s="196"/>
      <c r="BC407" s="196"/>
      <c r="BD407" s="196"/>
      <c r="BE407" s="196"/>
      <c r="BF407" s="196"/>
      <c r="BG407" s="196"/>
      <c r="BH407" s="196"/>
      <c r="BI407" s="196"/>
      <c r="BJ407" s="196"/>
      <c r="BK407" s="196"/>
      <c r="BL407" s="196"/>
      <c r="BM407" s="196"/>
      <c r="BN407" s="196"/>
      <c r="BO407" s="196"/>
      <c r="BP407" s="196"/>
      <c r="BQ407" s="196"/>
      <c r="BR407" s="196"/>
      <c r="BS407" s="196"/>
      <c r="BT407" s="196"/>
      <c r="BU407" s="196"/>
      <c r="BV407" s="196"/>
      <c r="BW407" s="196"/>
      <c r="BX407" s="196"/>
      <c r="BY407" s="196"/>
      <c r="BZ407" s="196"/>
      <c r="CA407" s="196"/>
      <c r="CB407" s="196"/>
      <c r="CC407" s="196"/>
      <c r="CD407" s="196"/>
      <c r="CE407" s="196"/>
      <c r="CF407" s="196"/>
      <c r="CG407" s="196"/>
      <c r="CH407" s="196"/>
      <c r="CI407" s="196"/>
      <c r="CJ407" s="196"/>
      <c r="CK407" s="196"/>
      <c r="CL407" s="196"/>
      <c r="CM407" s="196"/>
      <c r="CN407" s="196"/>
      <c r="CO407" s="196"/>
      <c r="CP407" s="196"/>
      <c r="CQ407" s="196"/>
      <c r="CR407" s="196"/>
      <c r="CS407" s="196"/>
      <c r="CT407" s="196"/>
      <c r="CU407" s="196"/>
      <c r="CV407" s="196"/>
      <c r="CW407" s="196"/>
      <c r="CX407" s="196"/>
      <c r="CY407" s="196"/>
      <c r="CZ407" s="196"/>
      <c r="DA407" s="196"/>
      <c r="DB407" s="196"/>
      <c r="DC407" s="196"/>
      <c r="DD407" s="196"/>
      <c r="DE407" s="196"/>
      <c r="DF407" s="196"/>
      <c r="DG407" s="196"/>
      <c r="DH407" s="196"/>
      <c r="DI407" s="196"/>
      <c r="DJ407" s="196"/>
      <c r="DK407" s="196"/>
      <c r="DL407" s="196"/>
      <c r="DM407" s="196"/>
      <c r="DN407" s="196"/>
      <c r="DO407" s="196"/>
      <c r="DP407" s="196"/>
      <c r="DQ407" s="196"/>
      <c r="DR407" s="196"/>
      <c r="DS407" s="196"/>
      <c r="DT407" s="196"/>
      <c r="DU407" s="196"/>
      <c r="DV407" s="196"/>
      <c r="DW407" s="196"/>
      <c r="DX407" s="196"/>
      <c r="DY407" s="196"/>
      <c r="DZ407" s="196"/>
      <c r="EA407" s="196"/>
      <c r="EB407" s="196"/>
      <c r="EC407" s="196"/>
      <c r="ED407" s="196"/>
      <c r="EE407" s="196"/>
      <c r="EF407" s="196"/>
      <c r="EG407" s="196"/>
      <c r="EH407" s="196"/>
      <c r="EI407" s="196"/>
      <c r="EJ407" s="196"/>
      <c r="EK407" s="196"/>
      <c r="EL407" s="196"/>
      <c r="EM407" s="196"/>
      <c r="EN407" s="196"/>
      <c r="EO407" s="196"/>
      <c r="EP407" s="196"/>
      <c r="EQ407" s="196"/>
      <c r="ER407" s="196"/>
      <c r="ES407" s="196"/>
      <c r="ET407" s="196"/>
      <c r="EU407" s="196"/>
      <c r="EV407" s="196"/>
      <c r="EW407" s="196"/>
      <c r="EX407" s="196"/>
      <c r="EY407" s="196"/>
      <c r="EZ407" s="196"/>
      <c r="FA407" s="196"/>
      <c r="FB407" s="196"/>
      <c r="FC407" s="196"/>
      <c r="FD407" s="196"/>
      <c r="FE407" s="196"/>
      <c r="FF407" s="196"/>
      <c r="FG407" s="196"/>
      <c r="FH407" s="196"/>
      <c r="FI407" s="196"/>
      <c r="FJ407" s="196"/>
      <c r="FK407" s="196"/>
      <c r="FL407" s="196"/>
      <c r="FM407" s="196"/>
      <c r="FN407" s="196"/>
      <c r="FO407" s="196"/>
      <c r="FP407" s="196"/>
      <c r="FQ407" s="196"/>
      <c r="FR407" s="196"/>
      <c r="FS407" s="196"/>
      <c r="FT407" s="196"/>
      <c r="FU407" s="196"/>
      <c r="FV407" s="196"/>
      <c r="FW407" s="196"/>
      <c r="FX407" s="196"/>
      <c r="FY407" s="196"/>
      <c r="FZ407" s="196"/>
      <c r="GA407" s="196"/>
      <c r="GB407" s="196"/>
      <c r="GC407" s="196"/>
    </row>
    <row r="408" spans="1:185" s="197" customFormat="1" ht="178.5" customHeight="1" x14ac:dyDescent="0.25">
      <c r="A408" s="410" t="s">
        <v>412</v>
      </c>
      <c r="B408" s="390">
        <v>1106</v>
      </c>
      <c r="C408" s="436">
        <v>45131</v>
      </c>
      <c r="D408" s="412" t="s">
        <v>33</v>
      </c>
      <c r="E408" s="416" t="s">
        <v>1276</v>
      </c>
      <c r="F408" s="395" t="s">
        <v>1277</v>
      </c>
      <c r="G408" s="414" t="s">
        <v>276</v>
      </c>
      <c r="H408" s="395" t="s">
        <v>1066</v>
      </c>
      <c r="I408" s="414" t="s">
        <v>277</v>
      </c>
      <c r="J408" s="395"/>
      <c r="K408" s="395" t="s">
        <v>416</v>
      </c>
      <c r="L408" s="175" t="s">
        <v>39</v>
      </c>
      <c r="M408" s="390" t="s">
        <v>1278</v>
      </c>
      <c r="N408" s="417">
        <v>45204</v>
      </c>
      <c r="O408" s="427">
        <v>45275</v>
      </c>
      <c r="P408" s="452" t="str">
        <f t="shared" ca="1" si="18"/>
        <v>CERRADA</v>
      </c>
      <c r="Q408" s="322" t="str">
        <f t="shared" ca="1" si="19"/>
        <v>CERRADA</v>
      </c>
      <c r="R408" s="6" t="s">
        <v>1334</v>
      </c>
      <c r="S408" s="444" t="s">
        <v>42</v>
      </c>
      <c r="T408" s="462">
        <v>1</v>
      </c>
      <c r="U408" s="184"/>
      <c r="V408" s="185"/>
      <c r="W408" s="179" t="s">
        <v>278</v>
      </c>
      <c r="X408" s="281"/>
      <c r="Y408" s="391"/>
      <c r="Z408" s="185"/>
      <c r="AA408" s="175" t="s">
        <v>1376</v>
      </c>
      <c r="AB408" s="184">
        <v>45281</v>
      </c>
      <c r="AC408" s="449" t="s">
        <v>1522</v>
      </c>
      <c r="AD408" s="453">
        <f t="shared" si="20"/>
        <v>403</v>
      </c>
      <c r="AE408" s="196"/>
      <c r="AF408" s="196"/>
      <c r="AG408" s="196"/>
      <c r="AH408" s="196"/>
      <c r="AI408" s="196"/>
      <c r="AJ408" s="196"/>
      <c r="AK408" s="196"/>
      <c r="AL408" s="196"/>
      <c r="AM408" s="196"/>
      <c r="AN408" s="196"/>
      <c r="AO408" s="196"/>
      <c r="AP408" s="196"/>
      <c r="AQ408" s="196"/>
      <c r="AR408" s="196"/>
      <c r="AS408" s="196"/>
      <c r="AT408" s="196"/>
      <c r="AU408" s="196"/>
      <c r="AV408" s="196"/>
      <c r="AW408" s="196"/>
      <c r="AX408" s="196"/>
      <c r="AY408" s="196"/>
      <c r="AZ408" s="196"/>
      <c r="BA408" s="196"/>
      <c r="BB408" s="196"/>
      <c r="BC408" s="196"/>
      <c r="BD408" s="196"/>
      <c r="BE408" s="196"/>
      <c r="BF408" s="196"/>
      <c r="BG408" s="196"/>
      <c r="BH408" s="196"/>
      <c r="BI408" s="196"/>
      <c r="BJ408" s="196"/>
      <c r="BK408" s="196"/>
      <c r="BL408" s="196"/>
      <c r="BM408" s="196"/>
      <c r="BN408" s="196"/>
      <c r="BO408" s="196"/>
      <c r="BP408" s="196"/>
      <c r="BQ408" s="196"/>
      <c r="BR408" s="196"/>
      <c r="BS408" s="196"/>
      <c r="BT408" s="196"/>
      <c r="BU408" s="196"/>
      <c r="BV408" s="196"/>
      <c r="BW408" s="196"/>
      <c r="BX408" s="196"/>
      <c r="BY408" s="196"/>
      <c r="BZ408" s="196"/>
      <c r="CA408" s="196"/>
      <c r="CB408" s="196"/>
      <c r="CC408" s="196"/>
      <c r="CD408" s="196"/>
      <c r="CE408" s="196"/>
      <c r="CF408" s="196"/>
      <c r="CG408" s="196"/>
      <c r="CH408" s="196"/>
      <c r="CI408" s="196"/>
      <c r="CJ408" s="196"/>
      <c r="CK408" s="196"/>
      <c r="CL408" s="196"/>
      <c r="CM408" s="196"/>
      <c r="CN408" s="196"/>
      <c r="CO408" s="196"/>
      <c r="CP408" s="196"/>
      <c r="CQ408" s="196"/>
      <c r="CR408" s="196"/>
      <c r="CS408" s="196"/>
      <c r="CT408" s="196"/>
      <c r="CU408" s="196"/>
      <c r="CV408" s="196"/>
      <c r="CW408" s="196"/>
      <c r="CX408" s="196"/>
      <c r="CY408" s="196"/>
      <c r="CZ408" s="196"/>
      <c r="DA408" s="196"/>
      <c r="DB408" s="196"/>
      <c r="DC408" s="196"/>
      <c r="DD408" s="196"/>
      <c r="DE408" s="196"/>
      <c r="DF408" s="196"/>
      <c r="DG408" s="196"/>
      <c r="DH408" s="196"/>
      <c r="DI408" s="196"/>
      <c r="DJ408" s="196"/>
      <c r="DK408" s="196"/>
      <c r="DL408" s="196"/>
      <c r="DM408" s="196"/>
      <c r="DN408" s="196"/>
      <c r="DO408" s="196"/>
      <c r="DP408" s="196"/>
      <c r="DQ408" s="196"/>
      <c r="DR408" s="196"/>
      <c r="DS408" s="196"/>
      <c r="DT408" s="196"/>
      <c r="DU408" s="196"/>
      <c r="DV408" s="196"/>
      <c r="DW408" s="196"/>
      <c r="DX408" s="196"/>
      <c r="DY408" s="196"/>
      <c r="DZ408" s="196"/>
      <c r="EA408" s="196"/>
      <c r="EB408" s="196"/>
      <c r="EC408" s="196"/>
      <c r="ED408" s="196"/>
      <c r="EE408" s="196"/>
      <c r="EF408" s="196"/>
      <c r="EG408" s="196"/>
      <c r="EH408" s="196"/>
      <c r="EI408" s="196"/>
      <c r="EJ408" s="196"/>
      <c r="EK408" s="196"/>
      <c r="EL408" s="196"/>
      <c r="EM408" s="196"/>
      <c r="EN408" s="196"/>
      <c r="EO408" s="196"/>
      <c r="EP408" s="196"/>
      <c r="EQ408" s="196"/>
      <c r="ER408" s="196"/>
      <c r="ES408" s="196"/>
      <c r="ET408" s="196"/>
      <c r="EU408" s="196"/>
      <c r="EV408" s="196"/>
      <c r="EW408" s="196"/>
      <c r="EX408" s="196"/>
      <c r="EY408" s="196"/>
      <c r="EZ408" s="196"/>
      <c r="FA408" s="196"/>
      <c r="FB408" s="196"/>
      <c r="FC408" s="196"/>
      <c r="FD408" s="196"/>
      <c r="FE408" s="196"/>
      <c r="FF408" s="196"/>
      <c r="FG408" s="196"/>
      <c r="FH408" s="196"/>
      <c r="FI408" s="196"/>
      <c r="FJ408" s="196"/>
      <c r="FK408" s="196"/>
      <c r="FL408" s="196"/>
      <c r="FM408" s="196"/>
      <c r="FN408" s="196"/>
      <c r="FO408" s="196"/>
      <c r="FP408" s="196"/>
      <c r="FQ408" s="196"/>
      <c r="FR408" s="196"/>
      <c r="FS408" s="196"/>
      <c r="FT408" s="196"/>
      <c r="FU408" s="196"/>
      <c r="FV408" s="196"/>
      <c r="FW408" s="196"/>
      <c r="FX408" s="196"/>
      <c r="FY408" s="196"/>
      <c r="FZ408" s="196"/>
      <c r="GA408" s="196"/>
      <c r="GB408" s="196"/>
      <c r="GC408" s="196"/>
    </row>
    <row r="409" spans="1:185" s="197" customFormat="1" ht="178.5" customHeight="1" x14ac:dyDescent="0.25">
      <c r="A409" s="410" t="s">
        <v>412</v>
      </c>
      <c r="B409" s="390">
        <v>1107</v>
      </c>
      <c r="C409" s="436">
        <v>45131</v>
      </c>
      <c r="D409" s="412" t="s">
        <v>33</v>
      </c>
      <c r="E409" s="416" t="s">
        <v>1279</v>
      </c>
      <c r="F409" s="416" t="s">
        <v>1280</v>
      </c>
      <c r="G409" s="414" t="s">
        <v>276</v>
      </c>
      <c r="H409" s="395" t="s">
        <v>1066</v>
      </c>
      <c r="I409" s="414" t="s">
        <v>277</v>
      </c>
      <c r="J409" s="419"/>
      <c r="K409" s="420" t="s">
        <v>416</v>
      </c>
      <c r="L409" s="175" t="s">
        <v>39</v>
      </c>
      <c r="M409" s="421" t="s">
        <v>1281</v>
      </c>
      <c r="N409" s="417">
        <v>45204</v>
      </c>
      <c r="O409" s="418">
        <v>45473</v>
      </c>
      <c r="P409" s="452">
        <f t="shared" ca="1" si="18"/>
        <v>-61</v>
      </c>
      <c r="Q409" s="322" t="str">
        <f t="shared" ca="1" si="19"/>
        <v>A TIEMPO</v>
      </c>
      <c r="R409" s="395" t="s">
        <v>1335</v>
      </c>
      <c r="S409" s="444" t="s">
        <v>42</v>
      </c>
      <c r="T409" s="462">
        <v>1</v>
      </c>
      <c r="U409" s="184"/>
      <c r="V409" s="185"/>
      <c r="W409" s="179" t="s">
        <v>278</v>
      </c>
      <c r="X409" s="281"/>
      <c r="Y409" s="391"/>
      <c r="Z409" s="185"/>
      <c r="AA409" s="175" t="s">
        <v>44</v>
      </c>
      <c r="AB409" s="184"/>
      <c r="AC409" s="449" t="s">
        <v>1368</v>
      </c>
      <c r="AD409" s="453">
        <f t="shared" si="20"/>
        <v>404</v>
      </c>
      <c r="AE409" s="196"/>
      <c r="AF409" s="196"/>
      <c r="AG409" s="196"/>
      <c r="AH409" s="196"/>
      <c r="AI409" s="196"/>
      <c r="AJ409" s="196"/>
      <c r="AK409" s="196"/>
      <c r="AL409" s="196"/>
      <c r="AM409" s="196"/>
      <c r="AN409" s="196"/>
      <c r="AO409" s="196"/>
      <c r="AP409" s="196"/>
      <c r="AQ409" s="196"/>
      <c r="AR409" s="196"/>
      <c r="AS409" s="196"/>
      <c r="AT409" s="196"/>
      <c r="AU409" s="196"/>
      <c r="AV409" s="196"/>
      <c r="AW409" s="196"/>
      <c r="AX409" s="196"/>
      <c r="AY409" s="196"/>
      <c r="AZ409" s="196"/>
      <c r="BA409" s="196"/>
      <c r="BB409" s="196"/>
      <c r="BC409" s="196"/>
      <c r="BD409" s="196"/>
      <c r="BE409" s="196"/>
      <c r="BF409" s="196"/>
      <c r="BG409" s="196"/>
      <c r="BH409" s="196"/>
      <c r="BI409" s="196"/>
      <c r="BJ409" s="196"/>
      <c r="BK409" s="196"/>
      <c r="BL409" s="196"/>
      <c r="BM409" s="196"/>
      <c r="BN409" s="196"/>
      <c r="BO409" s="196"/>
      <c r="BP409" s="196"/>
      <c r="BQ409" s="196"/>
      <c r="BR409" s="196"/>
      <c r="BS409" s="196"/>
      <c r="BT409" s="196"/>
      <c r="BU409" s="196"/>
      <c r="BV409" s="196"/>
      <c r="BW409" s="196"/>
      <c r="BX409" s="196"/>
      <c r="BY409" s="196"/>
      <c r="BZ409" s="196"/>
      <c r="CA409" s="196"/>
      <c r="CB409" s="196"/>
      <c r="CC409" s="196"/>
      <c r="CD409" s="196"/>
      <c r="CE409" s="196"/>
      <c r="CF409" s="196"/>
      <c r="CG409" s="196"/>
      <c r="CH409" s="196"/>
      <c r="CI409" s="196"/>
      <c r="CJ409" s="196"/>
      <c r="CK409" s="196"/>
      <c r="CL409" s="196"/>
      <c r="CM409" s="196"/>
      <c r="CN409" s="196"/>
      <c r="CO409" s="196"/>
      <c r="CP409" s="196"/>
      <c r="CQ409" s="196"/>
      <c r="CR409" s="196"/>
      <c r="CS409" s="196"/>
      <c r="CT409" s="196"/>
      <c r="CU409" s="196"/>
      <c r="CV409" s="196"/>
      <c r="CW409" s="196"/>
      <c r="CX409" s="196"/>
      <c r="CY409" s="196"/>
      <c r="CZ409" s="196"/>
      <c r="DA409" s="196"/>
      <c r="DB409" s="196"/>
      <c r="DC409" s="196"/>
      <c r="DD409" s="196"/>
      <c r="DE409" s="196"/>
      <c r="DF409" s="196"/>
      <c r="DG409" s="196"/>
      <c r="DH409" s="196"/>
      <c r="DI409" s="196"/>
      <c r="DJ409" s="196"/>
      <c r="DK409" s="196"/>
      <c r="DL409" s="196"/>
      <c r="DM409" s="196"/>
      <c r="DN409" s="196"/>
      <c r="DO409" s="196"/>
      <c r="DP409" s="196"/>
      <c r="DQ409" s="196"/>
      <c r="DR409" s="196"/>
      <c r="DS409" s="196"/>
      <c r="DT409" s="196"/>
      <c r="DU409" s="196"/>
      <c r="DV409" s="196"/>
      <c r="DW409" s="196"/>
      <c r="DX409" s="196"/>
      <c r="DY409" s="196"/>
      <c r="DZ409" s="196"/>
      <c r="EA409" s="196"/>
      <c r="EB409" s="196"/>
      <c r="EC409" s="196"/>
      <c r="ED409" s="196"/>
      <c r="EE409" s="196"/>
      <c r="EF409" s="196"/>
      <c r="EG409" s="196"/>
      <c r="EH409" s="196"/>
      <c r="EI409" s="196"/>
      <c r="EJ409" s="196"/>
      <c r="EK409" s="196"/>
      <c r="EL409" s="196"/>
      <c r="EM409" s="196"/>
      <c r="EN409" s="196"/>
      <c r="EO409" s="196"/>
      <c r="EP409" s="196"/>
      <c r="EQ409" s="196"/>
      <c r="ER409" s="196"/>
      <c r="ES409" s="196"/>
      <c r="ET409" s="196"/>
      <c r="EU409" s="196"/>
      <c r="EV409" s="196"/>
      <c r="EW409" s="196"/>
      <c r="EX409" s="196"/>
      <c r="EY409" s="196"/>
      <c r="EZ409" s="196"/>
      <c r="FA409" s="196"/>
      <c r="FB409" s="196"/>
      <c r="FC409" s="196"/>
      <c r="FD409" s="196"/>
      <c r="FE409" s="196"/>
      <c r="FF409" s="196"/>
      <c r="FG409" s="196"/>
      <c r="FH409" s="196"/>
      <c r="FI409" s="196"/>
      <c r="FJ409" s="196"/>
      <c r="FK409" s="196"/>
      <c r="FL409" s="196"/>
      <c r="FM409" s="196"/>
      <c r="FN409" s="196"/>
      <c r="FO409" s="196"/>
      <c r="FP409" s="196"/>
      <c r="FQ409" s="196"/>
      <c r="FR409" s="196"/>
      <c r="FS409" s="196"/>
      <c r="FT409" s="196"/>
      <c r="FU409" s="196"/>
      <c r="FV409" s="196"/>
      <c r="FW409" s="196"/>
      <c r="FX409" s="196"/>
      <c r="FY409" s="196"/>
      <c r="FZ409" s="196"/>
      <c r="GA409" s="196"/>
      <c r="GB409" s="196"/>
      <c r="GC409" s="196"/>
    </row>
    <row r="410" spans="1:185" s="197" customFormat="1" ht="178.5" customHeight="1" x14ac:dyDescent="0.25">
      <c r="A410" s="410" t="s">
        <v>412</v>
      </c>
      <c r="B410" s="395"/>
      <c r="C410" s="436">
        <v>45131</v>
      </c>
      <c r="D410" s="412" t="s">
        <v>33</v>
      </c>
      <c r="E410" s="416" t="s">
        <v>1279</v>
      </c>
      <c r="F410" s="416" t="s">
        <v>1280</v>
      </c>
      <c r="G410" s="414" t="s">
        <v>276</v>
      </c>
      <c r="H410" s="395" t="s">
        <v>1066</v>
      </c>
      <c r="I410" s="414" t="s">
        <v>277</v>
      </c>
      <c r="J410" s="419"/>
      <c r="K410" s="420" t="s">
        <v>416</v>
      </c>
      <c r="L410" s="175" t="s">
        <v>39</v>
      </c>
      <c r="M410" s="390" t="s">
        <v>1282</v>
      </c>
      <c r="N410" s="417">
        <v>45204</v>
      </c>
      <c r="O410" s="418">
        <v>45473</v>
      </c>
      <c r="P410" s="452">
        <f t="shared" ca="1" si="18"/>
        <v>-61</v>
      </c>
      <c r="Q410" s="322" t="str">
        <f t="shared" ca="1" si="19"/>
        <v>A TIEMPO</v>
      </c>
      <c r="R410" s="6" t="s">
        <v>1334</v>
      </c>
      <c r="S410" s="444" t="s">
        <v>42</v>
      </c>
      <c r="T410" s="462">
        <v>1</v>
      </c>
      <c r="U410" s="184"/>
      <c r="V410" s="185"/>
      <c r="W410" s="179" t="s">
        <v>278</v>
      </c>
      <c r="X410" s="281"/>
      <c r="Y410" s="391"/>
      <c r="Z410" s="185"/>
      <c r="AA410" s="175" t="s">
        <v>44</v>
      </c>
      <c r="AB410" s="184"/>
      <c r="AC410" s="449" t="s">
        <v>1368</v>
      </c>
      <c r="AD410" s="453">
        <f t="shared" si="20"/>
        <v>405</v>
      </c>
      <c r="AE410" s="196"/>
      <c r="AF410" s="196"/>
      <c r="AG410" s="196"/>
      <c r="AH410" s="196"/>
      <c r="AI410" s="196"/>
      <c r="AJ410" s="196"/>
      <c r="AK410" s="196"/>
      <c r="AL410" s="196"/>
      <c r="AM410" s="196"/>
      <c r="AN410" s="196"/>
      <c r="AO410" s="196"/>
      <c r="AP410" s="196"/>
      <c r="AQ410" s="196"/>
      <c r="AR410" s="196"/>
      <c r="AS410" s="196"/>
      <c r="AT410" s="196"/>
      <c r="AU410" s="196"/>
      <c r="AV410" s="196"/>
      <c r="AW410" s="196"/>
      <c r="AX410" s="196"/>
      <c r="AY410" s="196"/>
      <c r="AZ410" s="196"/>
      <c r="BA410" s="196"/>
      <c r="BB410" s="196"/>
      <c r="BC410" s="196"/>
      <c r="BD410" s="196"/>
      <c r="BE410" s="196"/>
      <c r="BF410" s="196"/>
      <c r="BG410" s="196"/>
      <c r="BH410" s="196"/>
      <c r="BI410" s="196"/>
      <c r="BJ410" s="196"/>
      <c r="BK410" s="196"/>
      <c r="BL410" s="196"/>
      <c r="BM410" s="196"/>
      <c r="BN410" s="196"/>
      <c r="BO410" s="196"/>
      <c r="BP410" s="196"/>
      <c r="BQ410" s="196"/>
      <c r="BR410" s="196"/>
      <c r="BS410" s="196"/>
      <c r="BT410" s="196"/>
      <c r="BU410" s="196"/>
      <c r="BV410" s="196"/>
      <c r="BW410" s="196"/>
      <c r="BX410" s="196"/>
      <c r="BY410" s="196"/>
      <c r="BZ410" s="196"/>
      <c r="CA410" s="196"/>
      <c r="CB410" s="196"/>
      <c r="CC410" s="196"/>
      <c r="CD410" s="196"/>
      <c r="CE410" s="196"/>
      <c r="CF410" s="196"/>
      <c r="CG410" s="196"/>
      <c r="CH410" s="196"/>
      <c r="CI410" s="196"/>
      <c r="CJ410" s="196"/>
      <c r="CK410" s="196"/>
      <c r="CL410" s="196"/>
      <c r="CM410" s="196"/>
      <c r="CN410" s="196"/>
      <c r="CO410" s="196"/>
      <c r="CP410" s="196"/>
      <c r="CQ410" s="196"/>
      <c r="CR410" s="196"/>
      <c r="CS410" s="196"/>
      <c r="CT410" s="196"/>
      <c r="CU410" s="196"/>
      <c r="CV410" s="196"/>
      <c r="CW410" s="196"/>
      <c r="CX410" s="196"/>
      <c r="CY410" s="196"/>
      <c r="CZ410" s="196"/>
      <c r="DA410" s="196"/>
      <c r="DB410" s="196"/>
      <c r="DC410" s="196"/>
      <c r="DD410" s="196"/>
      <c r="DE410" s="196"/>
      <c r="DF410" s="196"/>
      <c r="DG410" s="196"/>
      <c r="DH410" s="196"/>
      <c r="DI410" s="196"/>
      <c r="DJ410" s="196"/>
      <c r="DK410" s="196"/>
      <c r="DL410" s="196"/>
      <c r="DM410" s="196"/>
      <c r="DN410" s="196"/>
      <c r="DO410" s="196"/>
      <c r="DP410" s="196"/>
      <c r="DQ410" s="196"/>
      <c r="DR410" s="196"/>
      <c r="DS410" s="196"/>
      <c r="DT410" s="196"/>
      <c r="DU410" s="196"/>
      <c r="DV410" s="196"/>
      <c r="DW410" s="196"/>
      <c r="DX410" s="196"/>
      <c r="DY410" s="196"/>
      <c r="DZ410" s="196"/>
      <c r="EA410" s="196"/>
      <c r="EB410" s="196"/>
      <c r="EC410" s="196"/>
      <c r="ED410" s="196"/>
      <c r="EE410" s="196"/>
      <c r="EF410" s="196"/>
      <c r="EG410" s="196"/>
      <c r="EH410" s="196"/>
      <c r="EI410" s="196"/>
      <c r="EJ410" s="196"/>
      <c r="EK410" s="196"/>
      <c r="EL410" s="196"/>
      <c r="EM410" s="196"/>
      <c r="EN410" s="196"/>
      <c r="EO410" s="196"/>
      <c r="EP410" s="196"/>
      <c r="EQ410" s="196"/>
      <c r="ER410" s="196"/>
      <c r="ES410" s="196"/>
      <c r="ET410" s="196"/>
      <c r="EU410" s="196"/>
      <c r="EV410" s="196"/>
      <c r="EW410" s="196"/>
      <c r="EX410" s="196"/>
      <c r="EY410" s="196"/>
      <c r="EZ410" s="196"/>
      <c r="FA410" s="196"/>
      <c r="FB410" s="196"/>
      <c r="FC410" s="196"/>
      <c r="FD410" s="196"/>
      <c r="FE410" s="196"/>
      <c r="FF410" s="196"/>
      <c r="FG410" s="196"/>
      <c r="FH410" s="196"/>
      <c r="FI410" s="196"/>
      <c r="FJ410" s="196"/>
      <c r="FK410" s="196"/>
      <c r="FL410" s="196"/>
      <c r="FM410" s="196"/>
      <c r="FN410" s="196"/>
      <c r="FO410" s="196"/>
      <c r="FP410" s="196"/>
      <c r="FQ410" s="196"/>
      <c r="FR410" s="196"/>
      <c r="FS410" s="196"/>
      <c r="FT410" s="196"/>
      <c r="FU410" s="196"/>
      <c r="FV410" s="196"/>
      <c r="FW410" s="196"/>
      <c r="FX410" s="196"/>
      <c r="FY410" s="196"/>
      <c r="FZ410" s="196"/>
      <c r="GA410" s="196"/>
      <c r="GB410" s="196"/>
      <c r="GC410" s="196"/>
    </row>
    <row r="411" spans="1:185" s="197" customFormat="1" ht="178.5" customHeight="1" x14ac:dyDescent="0.25">
      <c r="A411" s="410" t="s">
        <v>412</v>
      </c>
      <c r="B411" s="395">
        <v>1108</v>
      </c>
      <c r="C411" s="436">
        <v>45131</v>
      </c>
      <c r="D411" s="412" t="s">
        <v>33</v>
      </c>
      <c r="E411" s="422" t="s">
        <v>1283</v>
      </c>
      <c r="F411" s="416" t="s">
        <v>1284</v>
      </c>
      <c r="G411" s="414" t="s">
        <v>276</v>
      </c>
      <c r="H411" s="395" t="s">
        <v>1066</v>
      </c>
      <c r="I411" s="414" t="s">
        <v>277</v>
      </c>
      <c r="J411" s="416"/>
      <c r="K411" s="395" t="s">
        <v>416</v>
      </c>
      <c r="L411" s="175" t="s">
        <v>39</v>
      </c>
      <c r="M411" s="395" t="s">
        <v>1285</v>
      </c>
      <c r="N411" s="417">
        <v>45204</v>
      </c>
      <c r="O411" s="418">
        <v>45473</v>
      </c>
      <c r="P411" s="452">
        <f t="shared" ca="1" si="18"/>
        <v>-61</v>
      </c>
      <c r="Q411" s="322" t="str">
        <f t="shared" ca="1" si="19"/>
        <v>A TIEMPO</v>
      </c>
      <c r="R411" s="395" t="s">
        <v>1336</v>
      </c>
      <c r="S411" s="444" t="s">
        <v>42</v>
      </c>
      <c r="T411" s="462">
        <v>1</v>
      </c>
      <c r="U411" s="184"/>
      <c r="V411" s="185"/>
      <c r="W411" s="179" t="s">
        <v>278</v>
      </c>
      <c r="X411" s="281"/>
      <c r="Y411" s="391"/>
      <c r="Z411" s="185"/>
      <c r="AA411" s="175" t="s">
        <v>44</v>
      </c>
      <c r="AB411" s="184"/>
      <c r="AC411" s="449" t="s">
        <v>1368</v>
      </c>
      <c r="AD411" s="453">
        <f t="shared" si="20"/>
        <v>406</v>
      </c>
      <c r="AE411" s="196"/>
      <c r="AF411" s="196"/>
      <c r="AG411" s="196"/>
      <c r="AH411" s="196"/>
      <c r="AI411" s="196"/>
      <c r="AJ411" s="196"/>
      <c r="AK411" s="196"/>
      <c r="AL411" s="196"/>
      <c r="AM411" s="196"/>
      <c r="AN411" s="196"/>
      <c r="AO411" s="196"/>
      <c r="AP411" s="196"/>
      <c r="AQ411" s="196"/>
      <c r="AR411" s="196"/>
      <c r="AS411" s="196"/>
      <c r="AT411" s="196"/>
      <c r="AU411" s="196"/>
      <c r="AV411" s="196"/>
      <c r="AW411" s="196"/>
      <c r="AX411" s="196"/>
      <c r="AY411" s="196"/>
      <c r="AZ411" s="196"/>
      <c r="BA411" s="196"/>
      <c r="BB411" s="196"/>
      <c r="BC411" s="196"/>
      <c r="BD411" s="196"/>
      <c r="BE411" s="196"/>
      <c r="BF411" s="196"/>
      <c r="BG411" s="196"/>
      <c r="BH411" s="196"/>
      <c r="BI411" s="196"/>
      <c r="BJ411" s="196"/>
      <c r="BK411" s="196"/>
      <c r="BL411" s="196"/>
      <c r="BM411" s="196"/>
      <c r="BN411" s="196"/>
      <c r="BO411" s="196"/>
      <c r="BP411" s="196"/>
      <c r="BQ411" s="196"/>
      <c r="BR411" s="196"/>
      <c r="BS411" s="196"/>
      <c r="BT411" s="196"/>
      <c r="BU411" s="196"/>
      <c r="BV411" s="196"/>
      <c r="BW411" s="196"/>
      <c r="BX411" s="196"/>
      <c r="BY411" s="196"/>
      <c r="BZ411" s="196"/>
      <c r="CA411" s="196"/>
      <c r="CB411" s="196"/>
      <c r="CC411" s="196"/>
      <c r="CD411" s="196"/>
      <c r="CE411" s="196"/>
      <c r="CF411" s="196"/>
      <c r="CG411" s="196"/>
      <c r="CH411" s="196"/>
      <c r="CI411" s="196"/>
      <c r="CJ411" s="196"/>
      <c r="CK411" s="196"/>
      <c r="CL411" s="196"/>
      <c r="CM411" s="196"/>
      <c r="CN411" s="196"/>
      <c r="CO411" s="196"/>
      <c r="CP411" s="196"/>
      <c r="CQ411" s="196"/>
      <c r="CR411" s="196"/>
      <c r="CS411" s="196"/>
      <c r="CT411" s="196"/>
      <c r="CU411" s="196"/>
      <c r="CV411" s="196"/>
      <c r="CW411" s="196"/>
      <c r="CX411" s="196"/>
      <c r="CY411" s="196"/>
      <c r="CZ411" s="196"/>
      <c r="DA411" s="196"/>
      <c r="DB411" s="196"/>
      <c r="DC411" s="196"/>
      <c r="DD411" s="196"/>
      <c r="DE411" s="196"/>
      <c r="DF411" s="196"/>
      <c r="DG411" s="196"/>
      <c r="DH411" s="196"/>
      <c r="DI411" s="196"/>
      <c r="DJ411" s="196"/>
      <c r="DK411" s="196"/>
      <c r="DL411" s="196"/>
      <c r="DM411" s="196"/>
      <c r="DN411" s="196"/>
      <c r="DO411" s="196"/>
      <c r="DP411" s="196"/>
      <c r="DQ411" s="196"/>
      <c r="DR411" s="196"/>
      <c r="DS411" s="196"/>
      <c r="DT411" s="196"/>
      <c r="DU411" s="196"/>
      <c r="DV411" s="196"/>
      <c r="DW411" s="196"/>
      <c r="DX411" s="196"/>
      <c r="DY411" s="196"/>
      <c r="DZ411" s="196"/>
      <c r="EA411" s="196"/>
      <c r="EB411" s="196"/>
      <c r="EC411" s="196"/>
      <c r="ED411" s="196"/>
      <c r="EE411" s="196"/>
      <c r="EF411" s="196"/>
      <c r="EG411" s="196"/>
      <c r="EH411" s="196"/>
      <c r="EI411" s="196"/>
      <c r="EJ411" s="196"/>
      <c r="EK411" s="196"/>
      <c r="EL411" s="196"/>
      <c r="EM411" s="196"/>
      <c r="EN411" s="196"/>
      <c r="EO411" s="196"/>
      <c r="EP411" s="196"/>
      <c r="EQ411" s="196"/>
      <c r="ER411" s="196"/>
      <c r="ES411" s="196"/>
      <c r="ET411" s="196"/>
      <c r="EU411" s="196"/>
      <c r="EV411" s="196"/>
      <c r="EW411" s="196"/>
      <c r="EX411" s="196"/>
      <c r="EY411" s="196"/>
      <c r="EZ411" s="196"/>
      <c r="FA411" s="196"/>
      <c r="FB411" s="196"/>
      <c r="FC411" s="196"/>
      <c r="FD411" s="196"/>
      <c r="FE411" s="196"/>
      <c r="FF411" s="196"/>
      <c r="FG411" s="196"/>
      <c r="FH411" s="196"/>
      <c r="FI411" s="196"/>
      <c r="FJ411" s="196"/>
      <c r="FK411" s="196"/>
      <c r="FL411" s="196"/>
      <c r="FM411" s="196"/>
      <c r="FN411" s="196"/>
      <c r="FO411" s="196"/>
      <c r="FP411" s="196"/>
      <c r="FQ411" s="196"/>
      <c r="FR411" s="196"/>
      <c r="FS411" s="196"/>
      <c r="FT411" s="196"/>
      <c r="FU411" s="196"/>
      <c r="FV411" s="196"/>
      <c r="FW411" s="196"/>
      <c r="FX411" s="196"/>
      <c r="FY411" s="196"/>
      <c r="FZ411" s="196"/>
      <c r="GA411" s="196"/>
      <c r="GB411" s="196"/>
      <c r="GC411" s="196"/>
    </row>
    <row r="412" spans="1:185" s="197" customFormat="1" ht="178.5" customHeight="1" x14ac:dyDescent="0.25">
      <c r="A412" s="410" t="s">
        <v>412</v>
      </c>
      <c r="B412" s="395"/>
      <c r="C412" s="436">
        <v>45131</v>
      </c>
      <c r="D412" s="412" t="s">
        <v>33</v>
      </c>
      <c r="E412" s="422" t="s">
        <v>1283</v>
      </c>
      <c r="F412" s="416" t="s">
        <v>1284</v>
      </c>
      <c r="G412" s="414" t="s">
        <v>276</v>
      </c>
      <c r="H412" s="395" t="s">
        <v>1066</v>
      </c>
      <c r="I412" s="414" t="s">
        <v>277</v>
      </c>
      <c r="J412" s="419"/>
      <c r="K412" s="420" t="s">
        <v>416</v>
      </c>
      <c r="L412" s="175" t="s">
        <v>39</v>
      </c>
      <c r="M412" s="390" t="s">
        <v>1286</v>
      </c>
      <c r="N412" s="417">
        <v>45204</v>
      </c>
      <c r="O412" s="418">
        <v>45381</v>
      </c>
      <c r="P412" s="452">
        <f t="shared" ca="1" si="18"/>
        <v>31</v>
      </c>
      <c r="Q412" s="322" t="str">
        <f t="shared" ca="1" si="19"/>
        <v>VENCIDA</v>
      </c>
      <c r="R412" s="6" t="s">
        <v>1337</v>
      </c>
      <c r="S412" s="444" t="s">
        <v>42</v>
      </c>
      <c r="T412" s="462">
        <v>1</v>
      </c>
      <c r="U412" s="184"/>
      <c r="V412" s="185"/>
      <c r="W412" s="179" t="s">
        <v>278</v>
      </c>
      <c r="X412" s="281"/>
      <c r="Y412" s="391"/>
      <c r="Z412" s="185"/>
      <c r="AA412" s="175" t="s">
        <v>44</v>
      </c>
      <c r="AB412" s="184"/>
      <c r="AC412" s="449" t="s">
        <v>1368</v>
      </c>
      <c r="AD412" s="453">
        <f t="shared" si="20"/>
        <v>407</v>
      </c>
      <c r="AE412" s="196"/>
      <c r="AF412" s="196"/>
      <c r="AG412" s="196"/>
      <c r="AH412" s="196"/>
      <c r="AI412" s="196"/>
      <c r="AJ412" s="196"/>
      <c r="AK412" s="196"/>
      <c r="AL412" s="196"/>
      <c r="AM412" s="196"/>
      <c r="AN412" s="196"/>
      <c r="AO412" s="196"/>
      <c r="AP412" s="196"/>
      <c r="AQ412" s="196"/>
      <c r="AR412" s="196"/>
      <c r="AS412" s="196"/>
      <c r="AT412" s="196"/>
      <c r="AU412" s="196"/>
      <c r="AV412" s="196"/>
      <c r="AW412" s="196"/>
      <c r="AX412" s="196"/>
      <c r="AY412" s="196"/>
      <c r="AZ412" s="196"/>
      <c r="BA412" s="196"/>
      <c r="BB412" s="196"/>
      <c r="BC412" s="196"/>
      <c r="BD412" s="196"/>
      <c r="BE412" s="196"/>
      <c r="BF412" s="196"/>
      <c r="BG412" s="196"/>
      <c r="BH412" s="196"/>
      <c r="BI412" s="196"/>
      <c r="BJ412" s="196"/>
      <c r="BK412" s="196"/>
      <c r="BL412" s="196"/>
      <c r="BM412" s="196"/>
      <c r="BN412" s="196"/>
      <c r="BO412" s="196"/>
      <c r="BP412" s="196"/>
      <c r="BQ412" s="196"/>
      <c r="BR412" s="196"/>
      <c r="BS412" s="196"/>
      <c r="BT412" s="196"/>
      <c r="BU412" s="196"/>
      <c r="BV412" s="196"/>
      <c r="BW412" s="196"/>
      <c r="BX412" s="196"/>
      <c r="BY412" s="196"/>
      <c r="BZ412" s="196"/>
      <c r="CA412" s="196"/>
      <c r="CB412" s="196"/>
      <c r="CC412" s="196"/>
      <c r="CD412" s="196"/>
      <c r="CE412" s="196"/>
      <c r="CF412" s="196"/>
      <c r="CG412" s="196"/>
      <c r="CH412" s="196"/>
      <c r="CI412" s="196"/>
      <c r="CJ412" s="196"/>
      <c r="CK412" s="196"/>
      <c r="CL412" s="196"/>
      <c r="CM412" s="196"/>
      <c r="CN412" s="196"/>
      <c r="CO412" s="196"/>
      <c r="CP412" s="196"/>
      <c r="CQ412" s="196"/>
      <c r="CR412" s="196"/>
      <c r="CS412" s="196"/>
      <c r="CT412" s="196"/>
      <c r="CU412" s="196"/>
      <c r="CV412" s="196"/>
      <c r="CW412" s="196"/>
      <c r="CX412" s="196"/>
      <c r="CY412" s="196"/>
      <c r="CZ412" s="196"/>
      <c r="DA412" s="196"/>
      <c r="DB412" s="196"/>
      <c r="DC412" s="196"/>
      <c r="DD412" s="196"/>
      <c r="DE412" s="196"/>
      <c r="DF412" s="196"/>
      <c r="DG412" s="196"/>
      <c r="DH412" s="196"/>
      <c r="DI412" s="196"/>
      <c r="DJ412" s="196"/>
      <c r="DK412" s="196"/>
      <c r="DL412" s="196"/>
      <c r="DM412" s="196"/>
      <c r="DN412" s="196"/>
      <c r="DO412" s="196"/>
      <c r="DP412" s="196"/>
      <c r="DQ412" s="196"/>
      <c r="DR412" s="196"/>
      <c r="DS412" s="196"/>
      <c r="DT412" s="196"/>
      <c r="DU412" s="196"/>
      <c r="DV412" s="196"/>
      <c r="DW412" s="196"/>
      <c r="DX412" s="196"/>
      <c r="DY412" s="196"/>
      <c r="DZ412" s="196"/>
      <c r="EA412" s="196"/>
      <c r="EB412" s="196"/>
      <c r="EC412" s="196"/>
      <c r="ED412" s="196"/>
      <c r="EE412" s="196"/>
      <c r="EF412" s="196"/>
      <c r="EG412" s="196"/>
      <c r="EH412" s="196"/>
      <c r="EI412" s="196"/>
      <c r="EJ412" s="196"/>
      <c r="EK412" s="196"/>
      <c r="EL412" s="196"/>
      <c r="EM412" s="196"/>
      <c r="EN412" s="196"/>
      <c r="EO412" s="196"/>
      <c r="EP412" s="196"/>
      <c r="EQ412" s="196"/>
      <c r="ER412" s="196"/>
      <c r="ES412" s="196"/>
      <c r="ET412" s="196"/>
      <c r="EU412" s="196"/>
      <c r="EV412" s="196"/>
      <c r="EW412" s="196"/>
      <c r="EX412" s="196"/>
      <c r="EY412" s="196"/>
      <c r="EZ412" s="196"/>
      <c r="FA412" s="196"/>
      <c r="FB412" s="196"/>
      <c r="FC412" s="196"/>
      <c r="FD412" s="196"/>
      <c r="FE412" s="196"/>
      <c r="FF412" s="196"/>
      <c r="FG412" s="196"/>
      <c r="FH412" s="196"/>
      <c r="FI412" s="196"/>
      <c r="FJ412" s="196"/>
      <c r="FK412" s="196"/>
      <c r="FL412" s="196"/>
      <c r="FM412" s="196"/>
      <c r="FN412" s="196"/>
      <c r="FO412" s="196"/>
      <c r="FP412" s="196"/>
      <c r="FQ412" s="196"/>
      <c r="FR412" s="196"/>
      <c r="FS412" s="196"/>
      <c r="FT412" s="196"/>
      <c r="FU412" s="196"/>
      <c r="FV412" s="196"/>
      <c r="FW412" s="196"/>
      <c r="FX412" s="196"/>
      <c r="FY412" s="196"/>
      <c r="FZ412" s="196"/>
      <c r="GA412" s="196"/>
      <c r="GB412" s="196"/>
      <c r="GC412" s="196"/>
    </row>
    <row r="413" spans="1:185" s="197" customFormat="1" ht="178.5" customHeight="1" x14ac:dyDescent="0.25">
      <c r="A413" s="410" t="s">
        <v>412</v>
      </c>
      <c r="B413" s="395">
        <v>1109</v>
      </c>
      <c r="C413" s="436">
        <v>45131</v>
      </c>
      <c r="D413" s="412" t="s">
        <v>33</v>
      </c>
      <c r="E413" s="424" t="s">
        <v>1287</v>
      </c>
      <c r="F413" s="424" t="s">
        <v>1288</v>
      </c>
      <c r="G413" s="414" t="s">
        <v>276</v>
      </c>
      <c r="H413" s="395" t="s">
        <v>1066</v>
      </c>
      <c r="I413" s="414" t="s">
        <v>277</v>
      </c>
      <c r="J413" s="419"/>
      <c r="K413" s="420" t="s">
        <v>416</v>
      </c>
      <c r="L413" s="175" t="s">
        <v>39</v>
      </c>
      <c r="M413" s="390" t="s">
        <v>1289</v>
      </c>
      <c r="N413" s="417">
        <v>45204</v>
      </c>
      <c r="O413" s="418">
        <v>45381</v>
      </c>
      <c r="P413" s="452">
        <f t="shared" ca="1" si="18"/>
        <v>31</v>
      </c>
      <c r="Q413" s="322" t="str">
        <f t="shared" ca="1" si="19"/>
        <v>VENCIDA</v>
      </c>
      <c r="R413" s="6" t="s">
        <v>1338</v>
      </c>
      <c r="S413" s="444" t="s">
        <v>42</v>
      </c>
      <c r="T413" s="462">
        <v>1</v>
      </c>
      <c r="U413" s="184"/>
      <c r="V413" s="185"/>
      <c r="W413" s="179" t="s">
        <v>278</v>
      </c>
      <c r="X413" s="281"/>
      <c r="Y413" s="391"/>
      <c r="Z413" s="185"/>
      <c r="AA413" s="175" t="s">
        <v>44</v>
      </c>
      <c r="AB413" s="184"/>
      <c r="AC413" s="449" t="s">
        <v>1368</v>
      </c>
      <c r="AD413" s="453">
        <f t="shared" si="20"/>
        <v>408</v>
      </c>
      <c r="AE413" s="196"/>
      <c r="AF413" s="196"/>
      <c r="AG413" s="196"/>
      <c r="AH413" s="196"/>
      <c r="AI413" s="196"/>
      <c r="AJ413" s="196"/>
      <c r="AK413" s="196"/>
      <c r="AL413" s="196"/>
      <c r="AM413" s="196"/>
      <c r="AN413" s="196"/>
      <c r="AO413" s="196"/>
      <c r="AP413" s="196"/>
      <c r="AQ413" s="196"/>
      <c r="AR413" s="196"/>
      <c r="AS413" s="196"/>
      <c r="AT413" s="196"/>
      <c r="AU413" s="196"/>
      <c r="AV413" s="196"/>
      <c r="AW413" s="196"/>
      <c r="AX413" s="196"/>
      <c r="AY413" s="196"/>
      <c r="AZ413" s="196"/>
      <c r="BA413" s="196"/>
      <c r="BB413" s="196"/>
      <c r="BC413" s="196"/>
      <c r="BD413" s="196"/>
      <c r="BE413" s="196"/>
      <c r="BF413" s="196"/>
      <c r="BG413" s="196"/>
      <c r="BH413" s="196"/>
      <c r="BI413" s="196"/>
      <c r="BJ413" s="196"/>
      <c r="BK413" s="196"/>
      <c r="BL413" s="196"/>
      <c r="BM413" s="196"/>
      <c r="BN413" s="196"/>
      <c r="BO413" s="196"/>
      <c r="BP413" s="196"/>
      <c r="BQ413" s="196"/>
      <c r="BR413" s="196"/>
      <c r="BS413" s="196"/>
      <c r="BT413" s="196"/>
      <c r="BU413" s="196"/>
      <c r="BV413" s="196"/>
      <c r="BW413" s="196"/>
      <c r="BX413" s="196"/>
      <c r="BY413" s="196"/>
      <c r="BZ413" s="196"/>
      <c r="CA413" s="196"/>
      <c r="CB413" s="196"/>
      <c r="CC413" s="196"/>
      <c r="CD413" s="196"/>
      <c r="CE413" s="196"/>
      <c r="CF413" s="196"/>
      <c r="CG413" s="196"/>
      <c r="CH413" s="196"/>
      <c r="CI413" s="196"/>
      <c r="CJ413" s="196"/>
      <c r="CK413" s="196"/>
      <c r="CL413" s="196"/>
      <c r="CM413" s="196"/>
      <c r="CN413" s="196"/>
      <c r="CO413" s="196"/>
      <c r="CP413" s="196"/>
      <c r="CQ413" s="196"/>
      <c r="CR413" s="196"/>
      <c r="CS413" s="196"/>
      <c r="CT413" s="196"/>
      <c r="CU413" s="196"/>
      <c r="CV413" s="196"/>
      <c r="CW413" s="196"/>
      <c r="CX413" s="196"/>
      <c r="CY413" s="196"/>
      <c r="CZ413" s="196"/>
      <c r="DA413" s="196"/>
      <c r="DB413" s="196"/>
      <c r="DC413" s="196"/>
      <c r="DD413" s="196"/>
      <c r="DE413" s="196"/>
      <c r="DF413" s="196"/>
      <c r="DG413" s="196"/>
      <c r="DH413" s="196"/>
      <c r="DI413" s="196"/>
      <c r="DJ413" s="196"/>
      <c r="DK413" s="196"/>
      <c r="DL413" s="196"/>
      <c r="DM413" s="196"/>
      <c r="DN413" s="196"/>
      <c r="DO413" s="196"/>
      <c r="DP413" s="196"/>
      <c r="DQ413" s="196"/>
      <c r="DR413" s="196"/>
      <c r="DS413" s="196"/>
      <c r="DT413" s="196"/>
      <c r="DU413" s="196"/>
      <c r="DV413" s="196"/>
      <c r="DW413" s="196"/>
      <c r="DX413" s="196"/>
      <c r="DY413" s="196"/>
      <c r="DZ413" s="196"/>
      <c r="EA413" s="196"/>
      <c r="EB413" s="196"/>
      <c r="EC413" s="196"/>
      <c r="ED413" s="196"/>
      <c r="EE413" s="196"/>
      <c r="EF413" s="196"/>
      <c r="EG413" s="196"/>
      <c r="EH413" s="196"/>
      <c r="EI413" s="196"/>
      <c r="EJ413" s="196"/>
      <c r="EK413" s="196"/>
      <c r="EL413" s="196"/>
      <c r="EM413" s="196"/>
      <c r="EN413" s="196"/>
      <c r="EO413" s="196"/>
      <c r="EP413" s="196"/>
      <c r="EQ413" s="196"/>
      <c r="ER413" s="196"/>
      <c r="ES413" s="196"/>
      <c r="ET413" s="196"/>
      <c r="EU413" s="196"/>
      <c r="EV413" s="196"/>
      <c r="EW413" s="196"/>
      <c r="EX413" s="196"/>
      <c r="EY413" s="196"/>
      <c r="EZ413" s="196"/>
      <c r="FA413" s="196"/>
      <c r="FB413" s="196"/>
      <c r="FC413" s="196"/>
      <c r="FD413" s="196"/>
      <c r="FE413" s="196"/>
      <c r="FF413" s="196"/>
      <c r="FG413" s="196"/>
      <c r="FH413" s="196"/>
      <c r="FI413" s="196"/>
      <c r="FJ413" s="196"/>
      <c r="FK413" s="196"/>
      <c r="FL413" s="196"/>
      <c r="FM413" s="196"/>
      <c r="FN413" s="196"/>
      <c r="FO413" s="196"/>
      <c r="FP413" s="196"/>
      <c r="FQ413" s="196"/>
      <c r="FR413" s="196"/>
      <c r="FS413" s="196"/>
      <c r="FT413" s="196"/>
      <c r="FU413" s="196"/>
      <c r="FV413" s="196"/>
      <c r="FW413" s="196"/>
      <c r="FX413" s="196"/>
      <c r="FY413" s="196"/>
      <c r="FZ413" s="196"/>
      <c r="GA413" s="196"/>
      <c r="GB413" s="196"/>
      <c r="GC413" s="196"/>
    </row>
    <row r="414" spans="1:185" s="197" customFormat="1" ht="178.5" customHeight="1" x14ac:dyDescent="0.25">
      <c r="A414" s="410" t="s">
        <v>412</v>
      </c>
      <c r="B414" s="395"/>
      <c r="C414" s="436">
        <v>45131</v>
      </c>
      <c r="D414" s="412" t="s">
        <v>33</v>
      </c>
      <c r="E414" s="425" t="s">
        <v>1290</v>
      </c>
      <c r="F414" s="416" t="s">
        <v>1291</v>
      </c>
      <c r="G414" s="414" t="s">
        <v>276</v>
      </c>
      <c r="H414" s="395" t="s">
        <v>1066</v>
      </c>
      <c r="I414" s="414" t="s">
        <v>277</v>
      </c>
      <c r="J414" s="395"/>
      <c r="K414" s="395" t="s">
        <v>416</v>
      </c>
      <c r="L414" s="175" t="s">
        <v>39</v>
      </c>
      <c r="M414" s="390" t="s">
        <v>1292</v>
      </c>
      <c r="N414" s="423">
        <v>45196</v>
      </c>
      <c r="O414" s="418">
        <v>45473</v>
      </c>
      <c r="P414" s="452">
        <f t="shared" ca="1" si="18"/>
        <v>-61</v>
      </c>
      <c r="Q414" s="322" t="str">
        <f t="shared" ca="1" si="19"/>
        <v>A TIEMPO</v>
      </c>
      <c r="R414" s="6" t="s">
        <v>1339</v>
      </c>
      <c r="S414" s="444" t="s">
        <v>42</v>
      </c>
      <c r="T414" s="462">
        <v>1</v>
      </c>
      <c r="U414" s="184"/>
      <c r="V414" s="185"/>
      <c r="W414" s="179" t="s">
        <v>278</v>
      </c>
      <c r="X414" s="281"/>
      <c r="Y414" s="391"/>
      <c r="Z414" s="185"/>
      <c r="AA414" s="175" t="s">
        <v>44</v>
      </c>
      <c r="AB414" s="184"/>
      <c r="AC414" s="449" t="s">
        <v>1368</v>
      </c>
      <c r="AD414" s="453">
        <f t="shared" si="20"/>
        <v>409</v>
      </c>
      <c r="AE414" s="196"/>
      <c r="AF414" s="196"/>
      <c r="AG414" s="196"/>
      <c r="AH414" s="196"/>
      <c r="AI414" s="196"/>
      <c r="AJ414" s="196"/>
      <c r="AK414" s="196"/>
      <c r="AL414" s="196"/>
      <c r="AM414" s="196"/>
      <c r="AN414" s="196"/>
      <c r="AO414" s="196"/>
      <c r="AP414" s="196"/>
      <c r="AQ414" s="196"/>
      <c r="AR414" s="196"/>
      <c r="AS414" s="196"/>
      <c r="AT414" s="196"/>
      <c r="AU414" s="196"/>
      <c r="AV414" s="196"/>
      <c r="AW414" s="196"/>
      <c r="AX414" s="196"/>
      <c r="AY414" s="196"/>
      <c r="AZ414" s="196"/>
      <c r="BA414" s="196"/>
      <c r="BB414" s="196"/>
      <c r="BC414" s="196"/>
      <c r="BD414" s="196"/>
      <c r="BE414" s="196"/>
      <c r="BF414" s="196"/>
      <c r="BG414" s="196"/>
      <c r="BH414" s="196"/>
      <c r="BI414" s="196"/>
      <c r="BJ414" s="196"/>
      <c r="BK414" s="196"/>
      <c r="BL414" s="196"/>
      <c r="BM414" s="196"/>
      <c r="BN414" s="196"/>
      <c r="BO414" s="196"/>
      <c r="BP414" s="196"/>
      <c r="BQ414" s="196"/>
      <c r="BR414" s="196"/>
      <c r="BS414" s="196"/>
      <c r="BT414" s="196"/>
      <c r="BU414" s="196"/>
      <c r="BV414" s="196"/>
      <c r="BW414" s="196"/>
      <c r="BX414" s="196"/>
      <c r="BY414" s="196"/>
      <c r="BZ414" s="196"/>
      <c r="CA414" s="196"/>
      <c r="CB414" s="196"/>
      <c r="CC414" s="196"/>
      <c r="CD414" s="196"/>
      <c r="CE414" s="196"/>
      <c r="CF414" s="196"/>
      <c r="CG414" s="196"/>
      <c r="CH414" s="196"/>
      <c r="CI414" s="196"/>
      <c r="CJ414" s="196"/>
      <c r="CK414" s="196"/>
      <c r="CL414" s="196"/>
      <c r="CM414" s="196"/>
      <c r="CN414" s="196"/>
      <c r="CO414" s="196"/>
      <c r="CP414" s="196"/>
      <c r="CQ414" s="196"/>
      <c r="CR414" s="196"/>
      <c r="CS414" s="196"/>
      <c r="CT414" s="196"/>
      <c r="CU414" s="196"/>
      <c r="CV414" s="196"/>
      <c r="CW414" s="196"/>
      <c r="CX414" s="196"/>
      <c r="CY414" s="196"/>
      <c r="CZ414" s="196"/>
      <c r="DA414" s="196"/>
      <c r="DB414" s="196"/>
      <c r="DC414" s="196"/>
      <c r="DD414" s="196"/>
      <c r="DE414" s="196"/>
      <c r="DF414" s="196"/>
      <c r="DG414" s="196"/>
      <c r="DH414" s="196"/>
      <c r="DI414" s="196"/>
      <c r="DJ414" s="196"/>
      <c r="DK414" s="196"/>
      <c r="DL414" s="196"/>
      <c r="DM414" s="196"/>
      <c r="DN414" s="196"/>
      <c r="DO414" s="196"/>
      <c r="DP414" s="196"/>
      <c r="DQ414" s="196"/>
      <c r="DR414" s="196"/>
      <c r="DS414" s="196"/>
      <c r="DT414" s="196"/>
      <c r="DU414" s="196"/>
      <c r="DV414" s="196"/>
      <c r="DW414" s="196"/>
      <c r="DX414" s="196"/>
      <c r="DY414" s="196"/>
      <c r="DZ414" s="196"/>
      <c r="EA414" s="196"/>
      <c r="EB414" s="196"/>
      <c r="EC414" s="196"/>
      <c r="ED414" s="196"/>
      <c r="EE414" s="196"/>
      <c r="EF414" s="196"/>
      <c r="EG414" s="196"/>
      <c r="EH414" s="196"/>
      <c r="EI414" s="196"/>
      <c r="EJ414" s="196"/>
      <c r="EK414" s="196"/>
      <c r="EL414" s="196"/>
      <c r="EM414" s="196"/>
      <c r="EN414" s="196"/>
      <c r="EO414" s="196"/>
      <c r="EP414" s="196"/>
      <c r="EQ414" s="196"/>
      <c r="ER414" s="196"/>
      <c r="ES414" s="196"/>
      <c r="ET414" s="196"/>
      <c r="EU414" s="196"/>
      <c r="EV414" s="196"/>
      <c r="EW414" s="196"/>
      <c r="EX414" s="196"/>
      <c r="EY414" s="196"/>
      <c r="EZ414" s="196"/>
      <c r="FA414" s="196"/>
      <c r="FB414" s="196"/>
      <c r="FC414" s="196"/>
      <c r="FD414" s="196"/>
      <c r="FE414" s="196"/>
      <c r="FF414" s="196"/>
      <c r="FG414" s="196"/>
      <c r="FH414" s="196"/>
      <c r="FI414" s="196"/>
      <c r="FJ414" s="196"/>
      <c r="FK414" s="196"/>
      <c r="FL414" s="196"/>
      <c r="FM414" s="196"/>
      <c r="FN414" s="196"/>
      <c r="FO414" s="196"/>
      <c r="FP414" s="196"/>
      <c r="FQ414" s="196"/>
      <c r="FR414" s="196"/>
      <c r="FS414" s="196"/>
      <c r="FT414" s="196"/>
      <c r="FU414" s="196"/>
      <c r="FV414" s="196"/>
      <c r="FW414" s="196"/>
      <c r="FX414" s="196"/>
      <c r="FY414" s="196"/>
      <c r="FZ414" s="196"/>
      <c r="GA414" s="196"/>
      <c r="GB414" s="196"/>
      <c r="GC414" s="196"/>
    </row>
    <row r="415" spans="1:185" s="197" customFormat="1" ht="178.5" customHeight="1" x14ac:dyDescent="0.25">
      <c r="A415" s="410" t="s">
        <v>412</v>
      </c>
      <c r="B415" s="390"/>
      <c r="C415" s="436">
        <v>45131</v>
      </c>
      <c r="D415" s="412" t="s">
        <v>33</v>
      </c>
      <c r="E415" s="425" t="s">
        <v>1290</v>
      </c>
      <c r="F415" s="416" t="s">
        <v>1291</v>
      </c>
      <c r="G415" s="414" t="s">
        <v>276</v>
      </c>
      <c r="H415" s="395" t="s">
        <v>1066</v>
      </c>
      <c r="I415" s="414" t="s">
        <v>277</v>
      </c>
      <c r="J415" s="395"/>
      <c r="K415" s="395" t="s">
        <v>416</v>
      </c>
      <c r="L415" s="175" t="s">
        <v>39</v>
      </c>
      <c r="M415" s="390" t="s">
        <v>1293</v>
      </c>
      <c r="N415" s="423">
        <v>45196</v>
      </c>
      <c r="O415" s="427">
        <v>45290</v>
      </c>
      <c r="P415" s="452" t="str">
        <f t="shared" ca="1" si="18"/>
        <v>CERRADA</v>
      </c>
      <c r="Q415" s="322" t="str">
        <f t="shared" ca="1" si="19"/>
        <v>CERRADA</v>
      </c>
      <c r="R415" s="6" t="s">
        <v>1340</v>
      </c>
      <c r="S415" s="444" t="s">
        <v>42</v>
      </c>
      <c r="T415" s="462">
        <v>1</v>
      </c>
      <c r="U415" s="184"/>
      <c r="V415" s="185"/>
      <c r="W415" s="179" t="s">
        <v>278</v>
      </c>
      <c r="X415" s="281"/>
      <c r="Y415" s="391"/>
      <c r="Z415" s="185"/>
      <c r="AA415" s="175" t="s">
        <v>1376</v>
      </c>
      <c r="AB415" s="184">
        <v>45281</v>
      </c>
      <c r="AC415" s="449" t="s">
        <v>1525</v>
      </c>
      <c r="AD415" s="453">
        <f t="shared" si="20"/>
        <v>410</v>
      </c>
      <c r="AE415" s="196"/>
      <c r="AF415" s="196"/>
      <c r="AG415" s="196"/>
      <c r="AH415" s="196"/>
      <c r="AI415" s="196"/>
      <c r="AJ415" s="196"/>
      <c r="AK415" s="196"/>
      <c r="AL415" s="196"/>
      <c r="AM415" s="196"/>
      <c r="AN415" s="196"/>
      <c r="AO415" s="196"/>
      <c r="AP415" s="196"/>
      <c r="AQ415" s="196"/>
      <c r="AR415" s="196"/>
      <c r="AS415" s="196"/>
      <c r="AT415" s="196"/>
      <c r="AU415" s="196"/>
      <c r="AV415" s="196"/>
      <c r="AW415" s="196"/>
      <c r="AX415" s="196"/>
      <c r="AY415" s="196"/>
      <c r="AZ415" s="196"/>
      <c r="BA415" s="196"/>
      <c r="BB415" s="196"/>
      <c r="BC415" s="196"/>
      <c r="BD415" s="196"/>
      <c r="BE415" s="196"/>
      <c r="BF415" s="196"/>
      <c r="BG415" s="196"/>
      <c r="BH415" s="196"/>
      <c r="BI415" s="196"/>
      <c r="BJ415" s="196"/>
      <c r="BK415" s="196"/>
      <c r="BL415" s="196"/>
      <c r="BM415" s="196"/>
      <c r="BN415" s="196"/>
      <c r="BO415" s="196"/>
      <c r="BP415" s="196"/>
      <c r="BQ415" s="196"/>
      <c r="BR415" s="196"/>
      <c r="BS415" s="196"/>
      <c r="BT415" s="196"/>
      <c r="BU415" s="196"/>
      <c r="BV415" s="196"/>
      <c r="BW415" s="196"/>
      <c r="BX415" s="196"/>
      <c r="BY415" s="196"/>
      <c r="BZ415" s="196"/>
      <c r="CA415" s="196"/>
      <c r="CB415" s="196"/>
      <c r="CC415" s="196"/>
      <c r="CD415" s="196"/>
      <c r="CE415" s="196"/>
      <c r="CF415" s="196"/>
      <c r="CG415" s="196"/>
      <c r="CH415" s="196"/>
      <c r="CI415" s="196"/>
      <c r="CJ415" s="196"/>
      <c r="CK415" s="196"/>
      <c r="CL415" s="196"/>
      <c r="CM415" s="196"/>
      <c r="CN415" s="196"/>
      <c r="CO415" s="196"/>
      <c r="CP415" s="196"/>
      <c r="CQ415" s="196"/>
      <c r="CR415" s="196"/>
      <c r="CS415" s="196"/>
      <c r="CT415" s="196"/>
      <c r="CU415" s="196"/>
      <c r="CV415" s="196"/>
      <c r="CW415" s="196"/>
      <c r="CX415" s="196"/>
      <c r="CY415" s="196"/>
      <c r="CZ415" s="196"/>
      <c r="DA415" s="196"/>
      <c r="DB415" s="196"/>
      <c r="DC415" s="196"/>
      <c r="DD415" s="196"/>
      <c r="DE415" s="196"/>
      <c r="DF415" s="196"/>
      <c r="DG415" s="196"/>
      <c r="DH415" s="196"/>
      <c r="DI415" s="196"/>
      <c r="DJ415" s="196"/>
      <c r="DK415" s="196"/>
      <c r="DL415" s="196"/>
      <c r="DM415" s="196"/>
      <c r="DN415" s="196"/>
      <c r="DO415" s="196"/>
      <c r="DP415" s="196"/>
      <c r="DQ415" s="196"/>
      <c r="DR415" s="196"/>
      <c r="DS415" s="196"/>
      <c r="DT415" s="196"/>
      <c r="DU415" s="196"/>
      <c r="DV415" s="196"/>
      <c r="DW415" s="196"/>
      <c r="DX415" s="196"/>
      <c r="DY415" s="196"/>
      <c r="DZ415" s="196"/>
      <c r="EA415" s="196"/>
      <c r="EB415" s="196"/>
      <c r="EC415" s="196"/>
      <c r="ED415" s="196"/>
      <c r="EE415" s="196"/>
      <c r="EF415" s="196"/>
      <c r="EG415" s="196"/>
      <c r="EH415" s="196"/>
      <c r="EI415" s="196"/>
      <c r="EJ415" s="196"/>
      <c r="EK415" s="196"/>
      <c r="EL415" s="196"/>
      <c r="EM415" s="196"/>
      <c r="EN415" s="196"/>
      <c r="EO415" s="196"/>
      <c r="EP415" s="196"/>
      <c r="EQ415" s="196"/>
      <c r="ER415" s="196"/>
      <c r="ES415" s="196"/>
      <c r="ET415" s="196"/>
      <c r="EU415" s="196"/>
      <c r="EV415" s="196"/>
      <c r="EW415" s="196"/>
      <c r="EX415" s="196"/>
      <c r="EY415" s="196"/>
      <c r="EZ415" s="196"/>
      <c r="FA415" s="196"/>
      <c r="FB415" s="196"/>
      <c r="FC415" s="196"/>
      <c r="FD415" s="196"/>
      <c r="FE415" s="196"/>
      <c r="FF415" s="196"/>
      <c r="FG415" s="196"/>
      <c r="FH415" s="196"/>
      <c r="FI415" s="196"/>
      <c r="FJ415" s="196"/>
      <c r="FK415" s="196"/>
      <c r="FL415" s="196"/>
      <c r="FM415" s="196"/>
      <c r="FN415" s="196"/>
      <c r="FO415" s="196"/>
      <c r="FP415" s="196"/>
      <c r="FQ415" s="196"/>
      <c r="FR415" s="196"/>
      <c r="FS415" s="196"/>
      <c r="FT415" s="196"/>
      <c r="FU415" s="196"/>
      <c r="FV415" s="196"/>
      <c r="FW415" s="196"/>
      <c r="FX415" s="196"/>
      <c r="FY415" s="196"/>
      <c r="FZ415" s="196"/>
      <c r="GA415" s="196"/>
      <c r="GB415" s="196"/>
      <c r="GC415" s="196"/>
    </row>
    <row r="416" spans="1:185" s="197" customFormat="1" ht="178.5" customHeight="1" x14ac:dyDescent="0.25">
      <c r="A416" s="410" t="s">
        <v>412</v>
      </c>
      <c r="B416" s="390">
        <v>1110</v>
      </c>
      <c r="C416" s="436">
        <v>45131</v>
      </c>
      <c r="D416" s="412" t="s">
        <v>33</v>
      </c>
      <c r="E416" s="7" t="s">
        <v>1294</v>
      </c>
      <c r="F416" s="395" t="s">
        <v>1295</v>
      </c>
      <c r="G416" s="414" t="s">
        <v>276</v>
      </c>
      <c r="H416" s="395" t="s">
        <v>1066</v>
      </c>
      <c r="I416" s="414" t="s">
        <v>277</v>
      </c>
      <c r="J416" s="395"/>
      <c r="K416" s="395" t="s">
        <v>416</v>
      </c>
      <c r="L416" s="175" t="s">
        <v>39</v>
      </c>
      <c r="M416" s="390" t="s">
        <v>1296</v>
      </c>
      <c r="N416" s="423">
        <v>45203</v>
      </c>
      <c r="O416" s="418">
        <v>45473</v>
      </c>
      <c r="P416" s="452">
        <f t="shared" ca="1" si="18"/>
        <v>-61</v>
      </c>
      <c r="Q416" s="322" t="str">
        <f t="shared" ca="1" si="19"/>
        <v>A TIEMPO</v>
      </c>
      <c r="R416" s="6" t="s">
        <v>1341</v>
      </c>
      <c r="S416" s="444" t="s">
        <v>42</v>
      </c>
      <c r="T416" s="462">
        <v>1</v>
      </c>
      <c r="U416" s="184"/>
      <c r="V416" s="185"/>
      <c r="W416" s="179" t="s">
        <v>278</v>
      </c>
      <c r="X416" s="281"/>
      <c r="Y416" s="391"/>
      <c r="Z416" s="185"/>
      <c r="AA416" s="175" t="s">
        <v>44</v>
      </c>
      <c r="AB416" s="184"/>
      <c r="AC416" s="449" t="s">
        <v>1368</v>
      </c>
      <c r="AD416" s="453">
        <f t="shared" si="20"/>
        <v>411</v>
      </c>
      <c r="AE416" s="196"/>
      <c r="AF416" s="196"/>
      <c r="AG416" s="196"/>
      <c r="AH416" s="196"/>
      <c r="AI416" s="196"/>
      <c r="AJ416" s="196"/>
      <c r="AK416" s="196"/>
      <c r="AL416" s="196"/>
      <c r="AM416" s="196"/>
      <c r="AN416" s="196"/>
      <c r="AO416" s="196"/>
      <c r="AP416" s="196"/>
      <c r="AQ416" s="196"/>
      <c r="AR416" s="196"/>
      <c r="AS416" s="196"/>
      <c r="AT416" s="196"/>
      <c r="AU416" s="196"/>
      <c r="AV416" s="196"/>
      <c r="AW416" s="196"/>
      <c r="AX416" s="196"/>
      <c r="AY416" s="196"/>
      <c r="AZ416" s="196"/>
      <c r="BA416" s="196"/>
      <c r="BB416" s="196"/>
      <c r="BC416" s="196"/>
      <c r="BD416" s="196"/>
      <c r="BE416" s="196"/>
      <c r="BF416" s="196"/>
      <c r="BG416" s="196"/>
      <c r="BH416" s="196"/>
      <c r="BI416" s="196"/>
      <c r="BJ416" s="196"/>
      <c r="BK416" s="196"/>
      <c r="BL416" s="196"/>
      <c r="BM416" s="196"/>
      <c r="BN416" s="196"/>
      <c r="BO416" s="196"/>
      <c r="BP416" s="196"/>
      <c r="BQ416" s="196"/>
      <c r="BR416" s="196"/>
      <c r="BS416" s="196"/>
      <c r="BT416" s="196"/>
      <c r="BU416" s="196"/>
      <c r="BV416" s="196"/>
      <c r="BW416" s="196"/>
      <c r="BX416" s="196"/>
      <c r="BY416" s="196"/>
      <c r="BZ416" s="196"/>
      <c r="CA416" s="196"/>
      <c r="CB416" s="196"/>
      <c r="CC416" s="196"/>
      <c r="CD416" s="196"/>
      <c r="CE416" s="196"/>
      <c r="CF416" s="196"/>
      <c r="CG416" s="196"/>
      <c r="CH416" s="196"/>
      <c r="CI416" s="196"/>
      <c r="CJ416" s="196"/>
      <c r="CK416" s="196"/>
      <c r="CL416" s="196"/>
      <c r="CM416" s="196"/>
      <c r="CN416" s="196"/>
      <c r="CO416" s="196"/>
      <c r="CP416" s="196"/>
      <c r="CQ416" s="196"/>
      <c r="CR416" s="196"/>
      <c r="CS416" s="196"/>
      <c r="CT416" s="196"/>
      <c r="CU416" s="196"/>
      <c r="CV416" s="196"/>
      <c r="CW416" s="196"/>
      <c r="CX416" s="196"/>
      <c r="CY416" s="196"/>
      <c r="CZ416" s="196"/>
      <c r="DA416" s="196"/>
      <c r="DB416" s="196"/>
      <c r="DC416" s="196"/>
      <c r="DD416" s="196"/>
      <c r="DE416" s="196"/>
      <c r="DF416" s="196"/>
      <c r="DG416" s="196"/>
      <c r="DH416" s="196"/>
      <c r="DI416" s="196"/>
      <c r="DJ416" s="196"/>
      <c r="DK416" s="196"/>
      <c r="DL416" s="196"/>
      <c r="DM416" s="196"/>
      <c r="DN416" s="196"/>
      <c r="DO416" s="196"/>
      <c r="DP416" s="196"/>
      <c r="DQ416" s="196"/>
      <c r="DR416" s="196"/>
      <c r="DS416" s="196"/>
      <c r="DT416" s="196"/>
      <c r="DU416" s="196"/>
      <c r="DV416" s="196"/>
      <c r="DW416" s="196"/>
      <c r="DX416" s="196"/>
      <c r="DY416" s="196"/>
      <c r="DZ416" s="196"/>
      <c r="EA416" s="196"/>
      <c r="EB416" s="196"/>
      <c r="EC416" s="196"/>
      <c r="ED416" s="196"/>
      <c r="EE416" s="196"/>
      <c r="EF416" s="196"/>
      <c r="EG416" s="196"/>
      <c r="EH416" s="196"/>
      <c r="EI416" s="196"/>
      <c r="EJ416" s="196"/>
      <c r="EK416" s="196"/>
      <c r="EL416" s="196"/>
      <c r="EM416" s="196"/>
      <c r="EN416" s="196"/>
      <c r="EO416" s="196"/>
      <c r="EP416" s="196"/>
      <c r="EQ416" s="196"/>
      <c r="ER416" s="196"/>
      <c r="ES416" s="196"/>
      <c r="ET416" s="196"/>
      <c r="EU416" s="196"/>
      <c r="EV416" s="196"/>
      <c r="EW416" s="196"/>
      <c r="EX416" s="196"/>
      <c r="EY416" s="196"/>
      <c r="EZ416" s="196"/>
      <c r="FA416" s="196"/>
      <c r="FB416" s="196"/>
      <c r="FC416" s="196"/>
      <c r="FD416" s="196"/>
      <c r="FE416" s="196"/>
      <c r="FF416" s="196"/>
      <c r="FG416" s="196"/>
      <c r="FH416" s="196"/>
      <c r="FI416" s="196"/>
      <c r="FJ416" s="196"/>
      <c r="FK416" s="196"/>
      <c r="FL416" s="196"/>
      <c r="FM416" s="196"/>
      <c r="FN416" s="196"/>
      <c r="FO416" s="196"/>
      <c r="FP416" s="196"/>
      <c r="FQ416" s="196"/>
      <c r="FR416" s="196"/>
      <c r="FS416" s="196"/>
      <c r="FT416" s="196"/>
      <c r="FU416" s="196"/>
      <c r="FV416" s="196"/>
      <c r="FW416" s="196"/>
      <c r="FX416" s="196"/>
      <c r="FY416" s="196"/>
      <c r="FZ416" s="196"/>
      <c r="GA416" s="196"/>
      <c r="GB416" s="196"/>
      <c r="GC416" s="196"/>
    </row>
    <row r="417" spans="1:185" s="197" customFormat="1" ht="178.5" customHeight="1" x14ac:dyDescent="0.25">
      <c r="A417" s="410" t="s">
        <v>412</v>
      </c>
      <c r="B417" s="390">
        <v>1111</v>
      </c>
      <c r="C417" s="436">
        <v>45131</v>
      </c>
      <c r="D417" s="412" t="s">
        <v>33</v>
      </c>
      <c r="E417" s="7" t="s">
        <v>1297</v>
      </c>
      <c r="F417" s="395" t="s">
        <v>1288</v>
      </c>
      <c r="G417" s="414" t="s">
        <v>276</v>
      </c>
      <c r="H417" s="395" t="s">
        <v>1066</v>
      </c>
      <c r="I417" s="414" t="s">
        <v>277</v>
      </c>
      <c r="J417" s="395"/>
      <c r="K417" s="395" t="s">
        <v>416</v>
      </c>
      <c r="L417" s="175" t="s">
        <v>39</v>
      </c>
      <c r="M417" s="390" t="s">
        <v>1289</v>
      </c>
      <c r="N417" s="417">
        <v>45204</v>
      </c>
      <c r="O417" s="418">
        <v>45381</v>
      </c>
      <c r="P417" s="452">
        <f t="shared" ca="1" si="18"/>
        <v>31</v>
      </c>
      <c r="Q417" s="322" t="str">
        <f t="shared" ca="1" si="19"/>
        <v>VENCIDA</v>
      </c>
      <c r="R417" s="6" t="s">
        <v>1338</v>
      </c>
      <c r="S417" s="444" t="s">
        <v>42</v>
      </c>
      <c r="T417" s="462">
        <v>1</v>
      </c>
      <c r="U417" s="184"/>
      <c r="V417" s="185"/>
      <c r="W417" s="179" t="s">
        <v>278</v>
      </c>
      <c r="X417" s="281"/>
      <c r="Y417" s="391"/>
      <c r="Z417" s="185"/>
      <c r="AA417" s="175" t="s">
        <v>44</v>
      </c>
      <c r="AB417" s="184"/>
      <c r="AC417" s="449" t="s">
        <v>1368</v>
      </c>
      <c r="AD417" s="453">
        <f t="shared" si="20"/>
        <v>412</v>
      </c>
      <c r="AE417" s="196"/>
      <c r="AF417" s="196"/>
      <c r="AG417" s="196"/>
      <c r="AH417" s="196"/>
      <c r="AI417" s="196"/>
      <c r="AJ417" s="196"/>
      <c r="AK417" s="196"/>
      <c r="AL417" s="196"/>
      <c r="AM417" s="196"/>
      <c r="AN417" s="196"/>
      <c r="AO417" s="196"/>
      <c r="AP417" s="196"/>
      <c r="AQ417" s="196"/>
      <c r="AR417" s="196"/>
      <c r="AS417" s="196"/>
      <c r="AT417" s="196"/>
      <c r="AU417" s="196"/>
      <c r="AV417" s="196"/>
      <c r="AW417" s="196"/>
      <c r="AX417" s="196"/>
      <c r="AY417" s="196"/>
      <c r="AZ417" s="196"/>
      <c r="BA417" s="196"/>
      <c r="BB417" s="196"/>
      <c r="BC417" s="196"/>
      <c r="BD417" s="196"/>
      <c r="BE417" s="196"/>
      <c r="BF417" s="196"/>
      <c r="BG417" s="196"/>
      <c r="BH417" s="196"/>
      <c r="BI417" s="196"/>
      <c r="BJ417" s="196"/>
      <c r="BK417" s="196"/>
      <c r="BL417" s="196"/>
      <c r="BM417" s="196"/>
      <c r="BN417" s="196"/>
      <c r="BO417" s="196"/>
      <c r="BP417" s="196"/>
      <c r="BQ417" s="196"/>
      <c r="BR417" s="196"/>
      <c r="BS417" s="196"/>
      <c r="BT417" s="196"/>
      <c r="BU417" s="196"/>
      <c r="BV417" s="196"/>
      <c r="BW417" s="196"/>
      <c r="BX417" s="196"/>
      <c r="BY417" s="196"/>
      <c r="BZ417" s="196"/>
      <c r="CA417" s="196"/>
      <c r="CB417" s="196"/>
      <c r="CC417" s="196"/>
      <c r="CD417" s="196"/>
      <c r="CE417" s="196"/>
      <c r="CF417" s="196"/>
      <c r="CG417" s="196"/>
      <c r="CH417" s="196"/>
      <c r="CI417" s="196"/>
      <c r="CJ417" s="196"/>
      <c r="CK417" s="196"/>
      <c r="CL417" s="196"/>
      <c r="CM417" s="196"/>
      <c r="CN417" s="196"/>
      <c r="CO417" s="196"/>
      <c r="CP417" s="196"/>
      <c r="CQ417" s="196"/>
      <c r="CR417" s="196"/>
      <c r="CS417" s="196"/>
      <c r="CT417" s="196"/>
      <c r="CU417" s="196"/>
      <c r="CV417" s="196"/>
      <c r="CW417" s="196"/>
      <c r="CX417" s="196"/>
      <c r="CY417" s="196"/>
      <c r="CZ417" s="196"/>
      <c r="DA417" s="196"/>
      <c r="DB417" s="196"/>
      <c r="DC417" s="196"/>
      <c r="DD417" s="196"/>
      <c r="DE417" s="196"/>
      <c r="DF417" s="196"/>
      <c r="DG417" s="196"/>
      <c r="DH417" s="196"/>
      <c r="DI417" s="196"/>
      <c r="DJ417" s="196"/>
      <c r="DK417" s="196"/>
      <c r="DL417" s="196"/>
      <c r="DM417" s="196"/>
      <c r="DN417" s="196"/>
      <c r="DO417" s="196"/>
      <c r="DP417" s="196"/>
      <c r="DQ417" s="196"/>
      <c r="DR417" s="196"/>
      <c r="DS417" s="196"/>
      <c r="DT417" s="196"/>
      <c r="DU417" s="196"/>
      <c r="DV417" s="196"/>
      <c r="DW417" s="196"/>
      <c r="DX417" s="196"/>
      <c r="DY417" s="196"/>
      <c r="DZ417" s="196"/>
      <c r="EA417" s="196"/>
      <c r="EB417" s="196"/>
      <c r="EC417" s="196"/>
      <c r="ED417" s="196"/>
      <c r="EE417" s="196"/>
      <c r="EF417" s="196"/>
      <c r="EG417" s="196"/>
      <c r="EH417" s="196"/>
      <c r="EI417" s="196"/>
      <c r="EJ417" s="196"/>
      <c r="EK417" s="196"/>
      <c r="EL417" s="196"/>
      <c r="EM417" s="196"/>
      <c r="EN417" s="196"/>
      <c r="EO417" s="196"/>
      <c r="EP417" s="196"/>
      <c r="EQ417" s="196"/>
      <c r="ER417" s="196"/>
      <c r="ES417" s="196"/>
      <c r="ET417" s="196"/>
      <c r="EU417" s="196"/>
      <c r="EV417" s="196"/>
      <c r="EW417" s="196"/>
      <c r="EX417" s="196"/>
      <c r="EY417" s="196"/>
      <c r="EZ417" s="196"/>
      <c r="FA417" s="196"/>
      <c r="FB417" s="196"/>
      <c r="FC417" s="196"/>
      <c r="FD417" s="196"/>
      <c r="FE417" s="196"/>
      <c r="FF417" s="196"/>
      <c r="FG417" s="196"/>
      <c r="FH417" s="196"/>
      <c r="FI417" s="196"/>
      <c r="FJ417" s="196"/>
      <c r="FK417" s="196"/>
      <c r="FL417" s="196"/>
      <c r="FM417" s="196"/>
      <c r="FN417" s="196"/>
      <c r="FO417" s="196"/>
      <c r="FP417" s="196"/>
      <c r="FQ417" s="196"/>
      <c r="FR417" s="196"/>
      <c r="FS417" s="196"/>
      <c r="FT417" s="196"/>
      <c r="FU417" s="196"/>
      <c r="FV417" s="196"/>
      <c r="FW417" s="196"/>
      <c r="FX417" s="196"/>
      <c r="FY417" s="196"/>
      <c r="FZ417" s="196"/>
      <c r="GA417" s="196"/>
      <c r="GB417" s="196"/>
      <c r="GC417" s="196"/>
    </row>
    <row r="418" spans="1:185" s="197" customFormat="1" ht="178.5" customHeight="1" x14ac:dyDescent="0.25">
      <c r="A418" s="410" t="s">
        <v>412</v>
      </c>
      <c r="B418" s="390">
        <v>1112</v>
      </c>
      <c r="C418" s="436">
        <v>45131</v>
      </c>
      <c r="D418" s="412" t="s">
        <v>33</v>
      </c>
      <c r="E418" s="422" t="s">
        <v>1298</v>
      </c>
      <c r="F418" s="416" t="s">
        <v>1299</v>
      </c>
      <c r="G418" s="414" t="s">
        <v>276</v>
      </c>
      <c r="H418" s="395" t="s">
        <v>1066</v>
      </c>
      <c r="I418" s="414" t="s">
        <v>277</v>
      </c>
      <c r="J418" s="395"/>
      <c r="K418" s="395" t="s">
        <v>416</v>
      </c>
      <c r="L418" s="175" t="s">
        <v>39</v>
      </c>
      <c r="M418" s="390" t="s">
        <v>1300</v>
      </c>
      <c r="N418" s="423">
        <v>45204</v>
      </c>
      <c r="O418" s="427">
        <v>45381</v>
      </c>
      <c r="P418" s="452">
        <f t="shared" ca="1" si="18"/>
        <v>31</v>
      </c>
      <c r="Q418" s="322" t="str">
        <f t="shared" ca="1" si="19"/>
        <v>VENCIDA</v>
      </c>
      <c r="R418" s="6" t="s">
        <v>1342</v>
      </c>
      <c r="S418" s="444" t="s">
        <v>42</v>
      </c>
      <c r="T418" s="462">
        <v>1</v>
      </c>
      <c r="U418" s="184"/>
      <c r="V418" s="185"/>
      <c r="W418" s="179" t="s">
        <v>278</v>
      </c>
      <c r="X418" s="281"/>
      <c r="Y418" s="391"/>
      <c r="Z418" s="185"/>
      <c r="AA418" s="175" t="s">
        <v>44</v>
      </c>
      <c r="AB418" s="184"/>
      <c r="AC418" s="449" t="s">
        <v>1466</v>
      </c>
      <c r="AD418" s="453">
        <f t="shared" si="20"/>
        <v>413</v>
      </c>
      <c r="AE418" s="196"/>
      <c r="AF418" s="196"/>
      <c r="AG418" s="196"/>
      <c r="AH418" s="196"/>
      <c r="AI418" s="196"/>
      <c r="AJ418" s="196"/>
      <c r="AK418" s="196"/>
      <c r="AL418" s="196"/>
      <c r="AM418" s="196"/>
      <c r="AN418" s="196"/>
      <c r="AO418" s="196"/>
      <c r="AP418" s="196"/>
      <c r="AQ418" s="196"/>
      <c r="AR418" s="196"/>
      <c r="AS418" s="196"/>
      <c r="AT418" s="196"/>
      <c r="AU418" s="196"/>
      <c r="AV418" s="196"/>
      <c r="AW418" s="196"/>
      <c r="AX418" s="196"/>
      <c r="AY418" s="196"/>
      <c r="AZ418" s="196"/>
      <c r="BA418" s="196"/>
      <c r="BB418" s="196"/>
      <c r="BC418" s="196"/>
      <c r="BD418" s="196"/>
      <c r="BE418" s="196"/>
      <c r="BF418" s="196"/>
      <c r="BG418" s="196"/>
      <c r="BH418" s="196"/>
      <c r="BI418" s="196"/>
      <c r="BJ418" s="196"/>
      <c r="BK418" s="196"/>
      <c r="BL418" s="196"/>
      <c r="BM418" s="196"/>
      <c r="BN418" s="196"/>
      <c r="BO418" s="196"/>
      <c r="BP418" s="196"/>
      <c r="BQ418" s="196"/>
      <c r="BR418" s="196"/>
      <c r="BS418" s="196"/>
      <c r="BT418" s="196"/>
      <c r="BU418" s="196"/>
      <c r="BV418" s="196"/>
      <c r="BW418" s="196"/>
      <c r="BX418" s="196"/>
      <c r="BY418" s="196"/>
      <c r="BZ418" s="196"/>
      <c r="CA418" s="196"/>
      <c r="CB418" s="196"/>
      <c r="CC418" s="196"/>
      <c r="CD418" s="196"/>
      <c r="CE418" s="196"/>
      <c r="CF418" s="196"/>
      <c r="CG418" s="196"/>
      <c r="CH418" s="196"/>
      <c r="CI418" s="196"/>
      <c r="CJ418" s="196"/>
      <c r="CK418" s="196"/>
      <c r="CL418" s="196"/>
      <c r="CM418" s="196"/>
      <c r="CN418" s="196"/>
      <c r="CO418" s="196"/>
      <c r="CP418" s="196"/>
      <c r="CQ418" s="196"/>
      <c r="CR418" s="196"/>
      <c r="CS418" s="196"/>
      <c r="CT418" s="196"/>
      <c r="CU418" s="196"/>
      <c r="CV418" s="196"/>
      <c r="CW418" s="196"/>
      <c r="CX418" s="196"/>
      <c r="CY418" s="196"/>
      <c r="CZ418" s="196"/>
      <c r="DA418" s="196"/>
      <c r="DB418" s="196"/>
      <c r="DC418" s="196"/>
      <c r="DD418" s="196"/>
      <c r="DE418" s="196"/>
      <c r="DF418" s="196"/>
      <c r="DG418" s="196"/>
      <c r="DH418" s="196"/>
      <c r="DI418" s="196"/>
      <c r="DJ418" s="196"/>
      <c r="DK418" s="196"/>
      <c r="DL418" s="196"/>
      <c r="DM418" s="196"/>
      <c r="DN418" s="196"/>
      <c r="DO418" s="196"/>
      <c r="DP418" s="196"/>
      <c r="DQ418" s="196"/>
      <c r="DR418" s="196"/>
      <c r="DS418" s="196"/>
      <c r="DT418" s="196"/>
      <c r="DU418" s="196"/>
      <c r="DV418" s="196"/>
      <c r="DW418" s="196"/>
      <c r="DX418" s="196"/>
      <c r="DY418" s="196"/>
      <c r="DZ418" s="196"/>
      <c r="EA418" s="196"/>
      <c r="EB418" s="196"/>
      <c r="EC418" s="196"/>
      <c r="ED418" s="196"/>
      <c r="EE418" s="196"/>
      <c r="EF418" s="196"/>
      <c r="EG418" s="196"/>
      <c r="EH418" s="196"/>
      <c r="EI418" s="196"/>
      <c r="EJ418" s="196"/>
      <c r="EK418" s="196"/>
      <c r="EL418" s="196"/>
      <c r="EM418" s="196"/>
      <c r="EN418" s="196"/>
      <c r="EO418" s="196"/>
      <c r="EP418" s="196"/>
      <c r="EQ418" s="196"/>
      <c r="ER418" s="196"/>
      <c r="ES418" s="196"/>
      <c r="ET418" s="196"/>
      <c r="EU418" s="196"/>
      <c r="EV418" s="196"/>
      <c r="EW418" s="196"/>
      <c r="EX418" s="196"/>
      <c r="EY418" s="196"/>
      <c r="EZ418" s="196"/>
      <c r="FA418" s="196"/>
      <c r="FB418" s="196"/>
      <c r="FC418" s="196"/>
      <c r="FD418" s="196"/>
      <c r="FE418" s="196"/>
      <c r="FF418" s="196"/>
      <c r="FG418" s="196"/>
      <c r="FH418" s="196"/>
      <c r="FI418" s="196"/>
      <c r="FJ418" s="196"/>
      <c r="FK418" s="196"/>
      <c r="FL418" s="196"/>
      <c r="FM418" s="196"/>
      <c r="FN418" s="196"/>
      <c r="FO418" s="196"/>
      <c r="FP418" s="196"/>
      <c r="FQ418" s="196"/>
      <c r="FR418" s="196"/>
      <c r="FS418" s="196"/>
      <c r="FT418" s="196"/>
      <c r="FU418" s="196"/>
      <c r="FV418" s="196"/>
      <c r="FW418" s="196"/>
      <c r="FX418" s="196"/>
      <c r="FY418" s="196"/>
      <c r="FZ418" s="196"/>
      <c r="GA418" s="196"/>
      <c r="GB418" s="196"/>
      <c r="GC418" s="196"/>
    </row>
    <row r="419" spans="1:185" s="197" customFormat="1" ht="178.5" customHeight="1" x14ac:dyDescent="0.25">
      <c r="A419" s="410" t="s">
        <v>412</v>
      </c>
      <c r="B419" s="390"/>
      <c r="C419" s="436">
        <v>45131</v>
      </c>
      <c r="D419" s="412" t="s">
        <v>33</v>
      </c>
      <c r="E419" s="422" t="s">
        <v>1298</v>
      </c>
      <c r="F419" s="416" t="s">
        <v>1299</v>
      </c>
      <c r="G419" s="414" t="s">
        <v>276</v>
      </c>
      <c r="H419" s="395" t="s">
        <v>1066</v>
      </c>
      <c r="I419" s="414" t="s">
        <v>277</v>
      </c>
      <c r="J419" s="395"/>
      <c r="K419" s="395" t="s">
        <v>416</v>
      </c>
      <c r="L419" s="175" t="s">
        <v>39</v>
      </c>
      <c r="M419" s="390" t="s">
        <v>1301</v>
      </c>
      <c r="N419" s="423">
        <v>45204</v>
      </c>
      <c r="O419" s="427">
        <v>45473</v>
      </c>
      <c r="P419" s="452">
        <f t="shared" ca="1" si="18"/>
        <v>-61</v>
      </c>
      <c r="Q419" s="322" t="str">
        <f t="shared" ca="1" si="19"/>
        <v>A TIEMPO</v>
      </c>
      <c r="R419" s="6" t="s">
        <v>1334</v>
      </c>
      <c r="S419" s="444" t="s">
        <v>42</v>
      </c>
      <c r="T419" s="462">
        <v>1</v>
      </c>
      <c r="U419" s="184"/>
      <c r="V419" s="185"/>
      <c r="W419" s="179" t="s">
        <v>278</v>
      </c>
      <c r="X419" s="281"/>
      <c r="Y419" s="391"/>
      <c r="Z419" s="185"/>
      <c r="AA419" s="175" t="s">
        <v>44</v>
      </c>
      <c r="AB419" s="184"/>
      <c r="AC419" s="449" t="s">
        <v>1368</v>
      </c>
      <c r="AD419" s="453">
        <f t="shared" si="20"/>
        <v>414</v>
      </c>
      <c r="AE419" s="196"/>
      <c r="AF419" s="196"/>
      <c r="AG419" s="196"/>
      <c r="AH419" s="196"/>
      <c r="AI419" s="196"/>
      <c r="AJ419" s="196"/>
      <c r="AK419" s="196"/>
      <c r="AL419" s="196"/>
      <c r="AM419" s="196"/>
      <c r="AN419" s="196"/>
      <c r="AO419" s="196"/>
      <c r="AP419" s="196"/>
      <c r="AQ419" s="196"/>
      <c r="AR419" s="196"/>
      <c r="AS419" s="196"/>
      <c r="AT419" s="196"/>
      <c r="AU419" s="196"/>
      <c r="AV419" s="196"/>
      <c r="AW419" s="196"/>
      <c r="AX419" s="196"/>
      <c r="AY419" s="196"/>
      <c r="AZ419" s="196"/>
      <c r="BA419" s="196"/>
      <c r="BB419" s="196"/>
      <c r="BC419" s="196"/>
      <c r="BD419" s="196"/>
      <c r="BE419" s="196"/>
      <c r="BF419" s="196"/>
      <c r="BG419" s="196"/>
      <c r="BH419" s="196"/>
      <c r="BI419" s="196"/>
      <c r="BJ419" s="196"/>
      <c r="BK419" s="196"/>
      <c r="BL419" s="196"/>
      <c r="BM419" s="196"/>
      <c r="BN419" s="196"/>
      <c r="BO419" s="196"/>
      <c r="BP419" s="196"/>
      <c r="BQ419" s="196"/>
      <c r="BR419" s="196"/>
      <c r="BS419" s="196"/>
      <c r="BT419" s="196"/>
      <c r="BU419" s="196"/>
      <c r="BV419" s="196"/>
      <c r="BW419" s="196"/>
      <c r="BX419" s="196"/>
      <c r="BY419" s="196"/>
      <c r="BZ419" s="196"/>
      <c r="CA419" s="196"/>
      <c r="CB419" s="196"/>
      <c r="CC419" s="196"/>
      <c r="CD419" s="196"/>
      <c r="CE419" s="196"/>
      <c r="CF419" s="196"/>
      <c r="CG419" s="196"/>
      <c r="CH419" s="196"/>
      <c r="CI419" s="196"/>
      <c r="CJ419" s="196"/>
      <c r="CK419" s="196"/>
      <c r="CL419" s="196"/>
      <c r="CM419" s="196"/>
      <c r="CN419" s="196"/>
      <c r="CO419" s="196"/>
      <c r="CP419" s="196"/>
      <c r="CQ419" s="196"/>
      <c r="CR419" s="196"/>
      <c r="CS419" s="196"/>
      <c r="CT419" s="196"/>
      <c r="CU419" s="196"/>
      <c r="CV419" s="196"/>
      <c r="CW419" s="196"/>
      <c r="CX419" s="196"/>
      <c r="CY419" s="196"/>
      <c r="CZ419" s="196"/>
      <c r="DA419" s="196"/>
      <c r="DB419" s="196"/>
      <c r="DC419" s="196"/>
      <c r="DD419" s="196"/>
      <c r="DE419" s="196"/>
      <c r="DF419" s="196"/>
      <c r="DG419" s="196"/>
      <c r="DH419" s="196"/>
      <c r="DI419" s="196"/>
      <c r="DJ419" s="196"/>
      <c r="DK419" s="196"/>
      <c r="DL419" s="196"/>
      <c r="DM419" s="196"/>
      <c r="DN419" s="196"/>
      <c r="DO419" s="196"/>
      <c r="DP419" s="196"/>
      <c r="DQ419" s="196"/>
      <c r="DR419" s="196"/>
      <c r="DS419" s="196"/>
      <c r="DT419" s="196"/>
      <c r="DU419" s="196"/>
      <c r="DV419" s="196"/>
      <c r="DW419" s="196"/>
      <c r="DX419" s="196"/>
      <c r="DY419" s="196"/>
      <c r="DZ419" s="196"/>
      <c r="EA419" s="196"/>
      <c r="EB419" s="196"/>
      <c r="EC419" s="196"/>
      <c r="ED419" s="196"/>
      <c r="EE419" s="196"/>
      <c r="EF419" s="196"/>
      <c r="EG419" s="196"/>
      <c r="EH419" s="196"/>
      <c r="EI419" s="196"/>
      <c r="EJ419" s="196"/>
      <c r="EK419" s="196"/>
      <c r="EL419" s="196"/>
      <c r="EM419" s="196"/>
      <c r="EN419" s="196"/>
      <c r="EO419" s="196"/>
      <c r="EP419" s="196"/>
      <c r="EQ419" s="196"/>
      <c r="ER419" s="196"/>
      <c r="ES419" s="196"/>
      <c r="ET419" s="196"/>
      <c r="EU419" s="196"/>
      <c r="EV419" s="196"/>
      <c r="EW419" s="196"/>
      <c r="EX419" s="196"/>
      <c r="EY419" s="196"/>
      <c r="EZ419" s="196"/>
      <c r="FA419" s="196"/>
      <c r="FB419" s="196"/>
      <c r="FC419" s="196"/>
      <c r="FD419" s="196"/>
      <c r="FE419" s="196"/>
      <c r="FF419" s="196"/>
      <c r="FG419" s="196"/>
      <c r="FH419" s="196"/>
      <c r="FI419" s="196"/>
      <c r="FJ419" s="196"/>
      <c r="FK419" s="196"/>
      <c r="FL419" s="196"/>
      <c r="FM419" s="196"/>
      <c r="FN419" s="196"/>
      <c r="FO419" s="196"/>
      <c r="FP419" s="196"/>
      <c r="FQ419" s="196"/>
      <c r="FR419" s="196"/>
      <c r="FS419" s="196"/>
      <c r="FT419" s="196"/>
      <c r="FU419" s="196"/>
      <c r="FV419" s="196"/>
      <c r="FW419" s="196"/>
      <c r="FX419" s="196"/>
      <c r="FY419" s="196"/>
      <c r="FZ419" s="196"/>
      <c r="GA419" s="196"/>
      <c r="GB419" s="196"/>
      <c r="GC419" s="196"/>
    </row>
    <row r="420" spans="1:185" s="197" customFormat="1" ht="178.5" customHeight="1" x14ac:dyDescent="0.25">
      <c r="A420" s="410" t="s">
        <v>412</v>
      </c>
      <c r="B420" s="390">
        <v>1113</v>
      </c>
      <c r="C420" s="436">
        <v>45131</v>
      </c>
      <c r="D420" s="412" t="s">
        <v>33</v>
      </c>
      <c r="E420" s="422" t="s">
        <v>1302</v>
      </c>
      <c r="F420" s="416" t="s">
        <v>1303</v>
      </c>
      <c r="G420" s="414" t="s">
        <v>276</v>
      </c>
      <c r="H420" s="395" t="s">
        <v>1066</v>
      </c>
      <c r="I420" s="414" t="s">
        <v>277</v>
      </c>
      <c r="J420" s="395"/>
      <c r="K420" s="395" t="s">
        <v>416</v>
      </c>
      <c r="L420" s="175" t="s">
        <v>39</v>
      </c>
      <c r="M420" s="390" t="s">
        <v>1304</v>
      </c>
      <c r="N420" s="423">
        <v>45204</v>
      </c>
      <c r="O420" s="427">
        <v>45473</v>
      </c>
      <c r="P420" s="452">
        <f t="shared" ca="1" si="18"/>
        <v>-61</v>
      </c>
      <c r="Q420" s="322" t="str">
        <f t="shared" ca="1" si="19"/>
        <v>A TIEMPO</v>
      </c>
      <c r="R420" s="6" t="s">
        <v>1343</v>
      </c>
      <c r="S420" s="444" t="s">
        <v>42</v>
      </c>
      <c r="T420" s="462">
        <v>1</v>
      </c>
      <c r="U420" s="184"/>
      <c r="V420" s="185"/>
      <c r="W420" s="179" t="s">
        <v>278</v>
      </c>
      <c r="X420" s="281"/>
      <c r="Y420" s="391"/>
      <c r="Z420" s="185"/>
      <c r="AA420" s="175" t="s">
        <v>44</v>
      </c>
      <c r="AB420" s="184"/>
      <c r="AC420" s="449" t="s">
        <v>1368</v>
      </c>
      <c r="AD420" s="453">
        <f t="shared" si="20"/>
        <v>415</v>
      </c>
      <c r="AE420" s="196"/>
      <c r="AF420" s="196"/>
      <c r="AG420" s="196"/>
      <c r="AH420" s="196"/>
      <c r="AI420" s="196"/>
      <c r="AJ420" s="196"/>
      <c r="AK420" s="196"/>
      <c r="AL420" s="196"/>
      <c r="AM420" s="196"/>
      <c r="AN420" s="196"/>
      <c r="AO420" s="196"/>
      <c r="AP420" s="196"/>
      <c r="AQ420" s="196"/>
      <c r="AR420" s="196"/>
      <c r="AS420" s="196"/>
      <c r="AT420" s="196"/>
      <c r="AU420" s="196"/>
      <c r="AV420" s="196"/>
      <c r="AW420" s="196"/>
      <c r="AX420" s="196"/>
      <c r="AY420" s="196"/>
      <c r="AZ420" s="196"/>
      <c r="BA420" s="196"/>
      <c r="BB420" s="196"/>
      <c r="BC420" s="196"/>
      <c r="BD420" s="196"/>
      <c r="BE420" s="196"/>
      <c r="BF420" s="196"/>
      <c r="BG420" s="196"/>
      <c r="BH420" s="196"/>
      <c r="BI420" s="196"/>
      <c r="BJ420" s="196"/>
      <c r="BK420" s="196"/>
      <c r="BL420" s="196"/>
      <c r="BM420" s="196"/>
      <c r="BN420" s="196"/>
      <c r="BO420" s="196"/>
      <c r="BP420" s="196"/>
      <c r="BQ420" s="196"/>
      <c r="BR420" s="196"/>
      <c r="BS420" s="196"/>
      <c r="BT420" s="196"/>
      <c r="BU420" s="196"/>
      <c r="BV420" s="196"/>
      <c r="BW420" s="196"/>
      <c r="BX420" s="196"/>
      <c r="BY420" s="196"/>
      <c r="BZ420" s="196"/>
      <c r="CA420" s="196"/>
      <c r="CB420" s="196"/>
      <c r="CC420" s="196"/>
      <c r="CD420" s="196"/>
      <c r="CE420" s="196"/>
      <c r="CF420" s="196"/>
      <c r="CG420" s="196"/>
      <c r="CH420" s="196"/>
      <c r="CI420" s="196"/>
      <c r="CJ420" s="196"/>
      <c r="CK420" s="196"/>
      <c r="CL420" s="196"/>
      <c r="CM420" s="196"/>
      <c r="CN420" s="196"/>
      <c r="CO420" s="196"/>
      <c r="CP420" s="196"/>
      <c r="CQ420" s="196"/>
      <c r="CR420" s="196"/>
      <c r="CS420" s="196"/>
      <c r="CT420" s="196"/>
      <c r="CU420" s="196"/>
      <c r="CV420" s="196"/>
      <c r="CW420" s="196"/>
      <c r="CX420" s="196"/>
      <c r="CY420" s="196"/>
      <c r="CZ420" s="196"/>
      <c r="DA420" s="196"/>
      <c r="DB420" s="196"/>
      <c r="DC420" s="196"/>
      <c r="DD420" s="196"/>
      <c r="DE420" s="196"/>
      <c r="DF420" s="196"/>
      <c r="DG420" s="196"/>
      <c r="DH420" s="196"/>
      <c r="DI420" s="196"/>
      <c r="DJ420" s="196"/>
      <c r="DK420" s="196"/>
      <c r="DL420" s="196"/>
      <c r="DM420" s="196"/>
      <c r="DN420" s="196"/>
      <c r="DO420" s="196"/>
      <c r="DP420" s="196"/>
      <c r="DQ420" s="196"/>
      <c r="DR420" s="196"/>
      <c r="DS420" s="196"/>
      <c r="DT420" s="196"/>
      <c r="DU420" s="196"/>
      <c r="DV420" s="196"/>
      <c r="DW420" s="196"/>
      <c r="DX420" s="196"/>
      <c r="DY420" s="196"/>
      <c r="DZ420" s="196"/>
      <c r="EA420" s="196"/>
      <c r="EB420" s="196"/>
      <c r="EC420" s="196"/>
      <c r="ED420" s="196"/>
      <c r="EE420" s="196"/>
      <c r="EF420" s="196"/>
      <c r="EG420" s="196"/>
      <c r="EH420" s="196"/>
      <c r="EI420" s="196"/>
      <c r="EJ420" s="196"/>
      <c r="EK420" s="196"/>
      <c r="EL420" s="196"/>
      <c r="EM420" s="196"/>
      <c r="EN420" s="196"/>
      <c r="EO420" s="196"/>
      <c r="EP420" s="196"/>
      <c r="EQ420" s="196"/>
      <c r="ER420" s="196"/>
      <c r="ES420" s="196"/>
      <c r="ET420" s="196"/>
      <c r="EU420" s="196"/>
      <c r="EV420" s="196"/>
      <c r="EW420" s="196"/>
      <c r="EX420" s="196"/>
      <c r="EY420" s="196"/>
      <c r="EZ420" s="196"/>
      <c r="FA420" s="196"/>
      <c r="FB420" s="196"/>
      <c r="FC420" s="196"/>
      <c r="FD420" s="196"/>
      <c r="FE420" s="196"/>
      <c r="FF420" s="196"/>
      <c r="FG420" s="196"/>
      <c r="FH420" s="196"/>
      <c r="FI420" s="196"/>
      <c r="FJ420" s="196"/>
      <c r="FK420" s="196"/>
      <c r="FL420" s="196"/>
      <c r="FM420" s="196"/>
      <c r="FN420" s="196"/>
      <c r="FO420" s="196"/>
      <c r="FP420" s="196"/>
      <c r="FQ420" s="196"/>
      <c r="FR420" s="196"/>
      <c r="FS420" s="196"/>
      <c r="FT420" s="196"/>
      <c r="FU420" s="196"/>
      <c r="FV420" s="196"/>
      <c r="FW420" s="196"/>
      <c r="FX420" s="196"/>
      <c r="FY420" s="196"/>
      <c r="FZ420" s="196"/>
      <c r="GA420" s="196"/>
      <c r="GB420" s="196"/>
      <c r="GC420" s="196"/>
    </row>
    <row r="421" spans="1:185" s="197" customFormat="1" ht="178.5" customHeight="1" x14ac:dyDescent="0.25">
      <c r="A421" s="410" t="s">
        <v>412</v>
      </c>
      <c r="B421" s="390"/>
      <c r="C421" s="436">
        <v>45131</v>
      </c>
      <c r="D421" s="412" t="s">
        <v>33</v>
      </c>
      <c r="E421" s="422" t="s">
        <v>1302</v>
      </c>
      <c r="F421" s="416" t="s">
        <v>1303</v>
      </c>
      <c r="G421" s="414" t="s">
        <v>276</v>
      </c>
      <c r="H421" s="395" t="s">
        <v>1066</v>
      </c>
      <c r="I421" s="414" t="s">
        <v>277</v>
      </c>
      <c r="J421" s="395"/>
      <c r="K421" s="395" t="s">
        <v>416</v>
      </c>
      <c r="L421" s="175" t="s">
        <v>39</v>
      </c>
      <c r="M421" s="390" t="s">
        <v>1305</v>
      </c>
      <c r="N421" s="423">
        <v>45204</v>
      </c>
      <c r="O421" s="427">
        <v>45473</v>
      </c>
      <c r="P421" s="452">
        <f t="shared" ca="1" si="18"/>
        <v>-61</v>
      </c>
      <c r="Q421" s="322" t="str">
        <f t="shared" ca="1" si="19"/>
        <v>A TIEMPO</v>
      </c>
      <c r="R421" s="395" t="s">
        <v>1334</v>
      </c>
      <c r="S421" s="444" t="s">
        <v>42</v>
      </c>
      <c r="T421" s="462">
        <v>1</v>
      </c>
      <c r="U421" s="184"/>
      <c r="V421" s="185"/>
      <c r="W421" s="179" t="s">
        <v>278</v>
      </c>
      <c r="X421" s="281"/>
      <c r="Y421" s="391"/>
      <c r="Z421" s="185"/>
      <c r="AA421" s="175" t="s">
        <v>44</v>
      </c>
      <c r="AB421" s="184"/>
      <c r="AC421" s="449" t="s">
        <v>1368</v>
      </c>
      <c r="AD421" s="453">
        <f t="shared" si="20"/>
        <v>416</v>
      </c>
      <c r="AE421" s="196"/>
      <c r="AF421" s="196"/>
      <c r="AG421" s="196"/>
      <c r="AH421" s="196"/>
      <c r="AI421" s="196"/>
      <c r="AJ421" s="196"/>
      <c r="AK421" s="196"/>
      <c r="AL421" s="196"/>
      <c r="AM421" s="196"/>
      <c r="AN421" s="196"/>
      <c r="AO421" s="196"/>
      <c r="AP421" s="196"/>
      <c r="AQ421" s="196"/>
      <c r="AR421" s="196"/>
      <c r="AS421" s="196"/>
      <c r="AT421" s="196"/>
      <c r="AU421" s="196"/>
      <c r="AV421" s="196"/>
      <c r="AW421" s="196"/>
      <c r="AX421" s="196"/>
      <c r="AY421" s="196"/>
      <c r="AZ421" s="196"/>
      <c r="BA421" s="196"/>
      <c r="BB421" s="196"/>
      <c r="BC421" s="196"/>
      <c r="BD421" s="196"/>
      <c r="BE421" s="196"/>
      <c r="BF421" s="196"/>
      <c r="BG421" s="196"/>
      <c r="BH421" s="196"/>
      <c r="BI421" s="196"/>
      <c r="BJ421" s="196"/>
      <c r="BK421" s="196"/>
      <c r="BL421" s="196"/>
      <c r="BM421" s="196"/>
      <c r="BN421" s="196"/>
      <c r="BO421" s="196"/>
      <c r="BP421" s="196"/>
      <c r="BQ421" s="196"/>
      <c r="BR421" s="196"/>
      <c r="BS421" s="196"/>
      <c r="BT421" s="196"/>
      <c r="BU421" s="196"/>
      <c r="BV421" s="196"/>
      <c r="BW421" s="196"/>
      <c r="BX421" s="196"/>
      <c r="BY421" s="196"/>
      <c r="BZ421" s="196"/>
      <c r="CA421" s="196"/>
      <c r="CB421" s="196"/>
      <c r="CC421" s="196"/>
      <c r="CD421" s="196"/>
      <c r="CE421" s="196"/>
      <c r="CF421" s="196"/>
      <c r="CG421" s="196"/>
      <c r="CH421" s="196"/>
      <c r="CI421" s="196"/>
      <c r="CJ421" s="196"/>
      <c r="CK421" s="196"/>
      <c r="CL421" s="196"/>
      <c r="CM421" s="196"/>
      <c r="CN421" s="196"/>
      <c r="CO421" s="196"/>
      <c r="CP421" s="196"/>
      <c r="CQ421" s="196"/>
      <c r="CR421" s="196"/>
      <c r="CS421" s="196"/>
      <c r="CT421" s="196"/>
      <c r="CU421" s="196"/>
      <c r="CV421" s="196"/>
      <c r="CW421" s="196"/>
      <c r="CX421" s="196"/>
      <c r="CY421" s="196"/>
      <c r="CZ421" s="196"/>
      <c r="DA421" s="196"/>
      <c r="DB421" s="196"/>
      <c r="DC421" s="196"/>
      <c r="DD421" s="196"/>
      <c r="DE421" s="196"/>
      <c r="DF421" s="196"/>
      <c r="DG421" s="196"/>
      <c r="DH421" s="196"/>
      <c r="DI421" s="196"/>
      <c r="DJ421" s="196"/>
      <c r="DK421" s="196"/>
      <c r="DL421" s="196"/>
      <c r="DM421" s="196"/>
      <c r="DN421" s="196"/>
      <c r="DO421" s="196"/>
      <c r="DP421" s="196"/>
      <c r="DQ421" s="196"/>
      <c r="DR421" s="196"/>
      <c r="DS421" s="196"/>
      <c r="DT421" s="196"/>
      <c r="DU421" s="196"/>
      <c r="DV421" s="196"/>
      <c r="DW421" s="196"/>
      <c r="DX421" s="196"/>
      <c r="DY421" s="196"/>
      <c r="DZ421" s="196"/>
      <c r="EA421" s="196"/>
      <c r="EB421" s="196"/>
      <c r="EC421" s="196"/>
      <c r="ED421" s="196"/>
      <c r="EE421" s="196"/>
      <c r="EF421" s="196"/>
      <c r="EG421" s="196"/>
      <c r="EH421" s="196"/>
      <c r="EI421" s="196"/>
      <c r="EJ421" s="196"/>
      <c r="EK421" s="196"/>
      <c r="EL421" s="196"/>
      <c r="EM421" s="196"/>
      <c r="EN421" s="196"/>
      <c r="EO421" s="196"/>
      <c r="EP421" s="196"/>
      <c r="EQ421" s="196"/>
      <c r="ER421" s="196"/>
      <c r="ES421" s="196"/>
      <c r="ET421" s="196"/>
      <c r="EU421" s="196"/>
      <c r="EV421" s="196"/>
      <c r="EW421" s="196"/>
      <c r="EX421" s="196"/>
      <c r="EY421" s="196"/>
      <c r="EZ421" s="196"/>
      <c r="FA421" s="196"/>
      <c r="FB421" s="196"/>
      <c r="FC421" s="196"/>
      <c r="FD421" s="196"/>
      <c r="FE421" s="196"/>
      <c r="FF421" s="196"/>
      <c r="FG421" s="196"/>
      <c r="FH421" s="196"/>
      <c r="FI421" s="196"/>
      <c r="FJ421" s="196"/>
      <c r="FK421" s="196"/>
      <c r="FL421" s="196"/>
      <c r="FM421" s="196"/>
      <c r="FN421" s="196"/>
      <c r="FO421" s="196"/>
      <c r="FP421" s="196"/>
      <c r="FQ421" s="196"/>
      <c r="FR421" s="196"/>
      <c r="FS421" s="196"/>
      <c r="FT421" s="196"/>
      <c r="FU421" s="196"/>
      <c r="FV421" s="196"/>
      <c r="FW421" s="196"/>
      <c r="FX421" s="196"/>
      <c r="FY421" s="196"/>
      <c r="FZ421" s="196"/>
      <c r="GA421" s="196"/>
      <c r="GB421" s="196"/>
      <c r="GC421" s="196"/>
    </row>
    <row r="422" spans="1:185" s="197" customFormat="1" ht="178.5" customHeight="1" x14ac:dyDescent="0.25">
      <c r="A422" s="410" t="s">
        <v>412</v>
      </c>
      <c r="B422" s="395">
        <v>1114</v>
      </c>
      <c r="C422" s="436">
        <v>45131</v>
      </c>
      <c r="D422" s="412" t="s">
        <v>33</v>
      </c>
      <c r="E422" s="416" t="s">
        <v>1306</v>
      </c>
      <c r="F422" s="416" t="s">
        <v>1307</v>
      </c>
      <c r="G422" s="414" t="s">
        <v>276</v>
      </c>
      <c r="H422" s="395" t="s">
        <v>1066</v>
      </c>
      <c r="I422" s="414" t="s">
        <v>277</v>
      </c>
      <c r="J422" s="395"/>
      <c r="K422" s="395" t="s">
        <v>416</v>
      </c>
      <c r="L422" s="175" t="s">
        <v>39</v>
      </c>
      <c r="M422" s="390" t="s">
        <v>1300</v>
      </c>
      <c r="N422" s="423">
        <v>45204</v>
      </c>
      <c r="O422" s="427">
        <v>45381</v>
      </c>
      <c r="P422" s="452">
        <f t="shared" ca="1" si="18"/>
        <v>31</v>
      </c>
      <c r="Q422" s="322" t="str">
        <f t="shared" ca="1" si="19"/>
        <v>VENCIDA</v>
      </c>
      <c r="R422" s="395" t="s">
        <v>1342</v>
      </c>
      <c r="S422" s="444" t="s">
        <v>42</v>
      </c>
      <c r="T422" s="462">
        <v>1</v>
      </c>
      <c r="U422" s="184"/>
      <c r="V422" s="185"/>
      <c r="W422" s="179" t="s">
        <v>278</v>
      </c>
      <c r="X422" s="281"/>
      <c r="Y422" s="391"/>
      <c r="Z422" s="185"/>
      <c r="AA422" s="175" t="s">
        <v>44</v>
      </c>
      <c r="AB422" s="184"/>
      <c r="AC422" s="449" t="s">
        <v>1467</v>
      </c>
      <c r="AD422" s="453">
        <f t="shared" si="20"/>
        <v>417</v>
      </c>
      <c r="AE422" s="196"/>
      <c r="AF422" s="196"/>
      <c r="AG422" s="196"/>
      <c r="AH422" s="196"/>
      <c r="AI422" s="196"/>
      <c r="AJ422" s="196"/>
      <c r="AK422" s="196"/>
      <c r="AL422" s="196"/>
      <c r="AM422" s="196"/>
      <c r="AN422" s="196"/>
      <c r="AO422" s="196"/>
      <c r="AP422" s="196"/>
      <c r="AQ422" s="196"/>
      <c r="AR422" s="196"/>
      <c r="AS422" s="196"/>
      <c r="AT422" s="196"/>
      <c r="AU422" s="196"/>
      <c r="AV422" s="196"/>
      <c r="AW422" s="196"/>
      <c r="AX422" s="196"/>
      <c r="AY422" s="196"/>
      <c r="AZ422" s="196"/>
      <c r="BA422" s="196"/>
      <c r="BB422" s="196"/>
      <c r="BC422" s="196"/>
      <c r="BD422" s="196"/>
      <c r="BE422" s="196"/>
      <c r="BF422" s="196"/>
      <c r="BG422" s="196"/>
      <c r="BH422" s="196"/>
      <c r="BI422" s="196"/>
      <c r="BJ422" s="196"/>
      <c r="BK422" s="196"/>
      <c r="BL422" s="196"/>
      <c r="BM422" s="196"/>
      <c r="BN422" s="196"/>
      <c r="BO422" s="196"/>
      <c r="BP422" s="196"/>
      <c r="BQ422" s="196"/>
      <c r="BR422" s="196"/>
      <c r="BS422" s="196"/>
      <c r="BT422" s="196"/>
      <c r="BU422" s="196"/>
      <c r="BV422" s="196"/>
      <c r="BW422" s="196"/>
      <c r="BX422" s="196"/>
      <c r="BY422" s="196"/>
      <c r="BZ422" s="196"/>
      <c r="CA422" s="196"/>
      <c r="CB422" s="196"/>
      <c r="CC422" s="196"/>
      <c r="CD422" s="196"/>
      <c r="CE422" s="196"/>
      <c r="CF422" s="196"/>
      <c r="CG422" s="196"/>
      <c r="CH422" s="196"/>
      <c r="CI422" s="196"/>
      <c r="CJ422" s="196"/>
      <c r="CK422" s="196"/>
      <c r="CL422" s="196"/>
      <c r="CM422" s="196"/>
      <c r="CN422" s="196"/>
      <c r="CO422" s="196"/>
      <c r="CP422" s="196"/>
      <c r="CQ422" s="196"/>
      <c r="CR422" s="196"/>
      <c r="CS422" s="196"/>
      <c r="CT422" s="196"/>
      <c r="CU422" s="196"/>
      <c r="CV422" s="196"/>
      <c r="CW422" s="196"/>
      <c r="CX422" s="196"/>
      <c r="CY422" s="196"/>
      <c r="CZ422" s="196"/>
      <c r="DA422" s="196"/>
      <c r="DB422" s="196"/>
      <c r="DC422" s="196"/>
      <c r="DD422" s="196"/>
      <c r="DE422" s="196"/>
      <c r="DF422" s="196"/>
      <c r="DG422" s="196"/>
      <c r="DH422" s="196"/>
      <c r="DI422" s="196"/>
      <c r="DJ422" s="196"/>
      <c r="DK422" s="196"/>
      <c r="DL422" s="196"/>
      <c r="DM422" s="196"/>
      <c r="DN422" s="196"/>
      <c r="DO422" s="196"/>
      <c r="DP422" s="196"/>
      <c r="DQ422" s="196"/>
      <c r="DR422" s="196"/>
      <c r="DS422" s="196"/>
      <c r="DT422" s="196"/>
      <c r="DU422" s="196"/>
      <c r="DV422" s="196"/>
      <c r="DW422" s="196"/>
      <c r="DX422" s="196"/>
      <c r="DY422" s="196"/>
      <c r="DZ422" s="196"/>
      <c r="EA422" s="196"/>
      <c r="EB422" s="196"/>
      <c r="EC422" s="196"/>
      <c r="ED422" s="196"/>
      <c r="EE422" s="196"/>
      <c r="EF422" s="196"/>
      <c r="EG422" s="196"/>
      <c r="EH422" s="196"/>
      <c r="EI422" s="196"/>
      <c r="EJ422" s="196"/>
      <c r="EK422" s="196"/>
      <c r="EL422" s="196"/>
      <c r="EM422" s="196"/>
      <c r="EN422" s="196"/>
      <c r="EO422" s="196"/>
      <c r="EP422" s="196"/>
      <c r="EQ422" s="196"/>
      <c r="ER422" s="196"/>
      <c r="ES422" s="196"/>
      <c r="ET422" s="196"/>
      <c r="EU422" s="196"/>
      <c r="EV422" s="196"/>
      <c r="EW422" s="196"/>
      <c r="EX422" s="196"/>
      <c r="EY422" s="196"/>
      <c r="EZ422" s="196"/>
      <c r="FA422" s="196"/>
      <c r="FB422" s="196"/>
      <c r="FC422" s="196"/>
      <c r="FD422" s="196"/>
      <c r="FE422" s="196"/>
      <c r="FF422" s="196"/>
      <c r="FG422" s="196"/>
      <c r="FH422" s="196"/>
      <c r="FI422" s="196"/>
      <c r="FJ422" s="196"/>
      <c r="FK422" s="196"/>
      <c r="FL422" s="196"/>
      <c r="FM422" s="196"/>
      <c r="FN422" s="196"/>
      <c r="FO422" s="196"/>
      <c r="FP422" s="196"/>
      <c r="FQ422" s="196"/>
      <c r="FR422" s="196"/>
      <c r="FS422" s="196"/>
      <c r="FT422" s="196"/>
      <c r="FU422" s="196"/>
      <c r="FV422" s="196"/>
      <c r="FW422" s="196"/>
      <c r="FX422" s="196"/>
      <c r="FY422" s="196"/>
      <c r="FZ422" s="196"/>
      <c r="GA422" s="196"/>
      <c r="GB422" s="196"/>
      <c r="GC422" s="196"/>
    </row>
    <row r="423" spans="1:185" s="197" customFormat="1" ht="178.5" customHeight="1" x14ac:dyDescent="0.25">
      <c r="A423" s="410" t="s">
        <v>412</v>
      </c>
      <c r="B423" s="395"/>
      <c r="C423" s="436">
        <v>45131</v>
      </c>
      <c r="D423" s="412" t="s">
        <v>33</v>
      </c>
      <c r="E423" s="416" t="s">
        <v>1306</v>
      </c>
      <c r="F423" s="416" t="s">
        <v>1307</v>
      </c>
      <c r="G423" s="414" t="s">
        <v>276</v>
      </c>
      <c r="H423" s="395" t="s">
        <v>1066</v>
      </c>
      <c r="I423" s="414" t="s">
        <v>277</v>
      </c>
      <c r="J423" s="395"/>
      <c r="K423" s="395" t="s">
        <v>416</v>
      </c>
      <c r="L423" s="175" t="s">
        <v>39</v>
      </c>
      <c r="M423" s="390" t="s">
        <v>1301</v>
      </c>
      <c r="N423" s="423">
        <v>45204</v>
      </c>
      <c r="O423" s="418">
        <v>45473</v>
      </c>
      <c r="P423" s="452">
        <f t="shared" ca="1" si="18"/>
        <v>-61</v>
      </c>
      <c r="Q423" s="322" t="str">
        <f t="shared" ca="1" si="19"/>
        <v>A TIEMPO</v>
      </c>
      <c r="R423" s="395" t="s">
        <v>1334</v>
      </c>
      <c r="S423" s="444" t="s">
        <v>42</v>
      </c>
      <c r="T423" s="462">
        <v>1</v>
      </c>
      <c r="U423" s="184"/>
      <c r="V423" s="185"/>
      <c r="W423" s="179" t="s">
        <v>278</v>
      </c>
      <c r="X423" s="281"/>
      <c r="Y423" s="391"/>
      <c r="Z423" s="185"/>
      <c r="AA423" s="175" t="s">
        <v>44</v>
      </c>
      <c r="AB423" s="184"/>
      <c r="AC423" s="449" t="s">
        <v>1368</v>
      </c>
      <c r="AD423" s="453">
        <f t="shared" si="20"/>
        <v>418</v>
      </c>
      <c r="AE423" s="196"/>
      <c r="AF423" s="196"/>
      <c r="AG423" s="196"/>
      <c r="AH423" s="196"/>
      <c r="AI423" s="196"/>
      <c r="AJ423" s="196"/>
      <c r="AK423" s="196"/>
      <c r="AL423" s="196"/>
      <c r="AM423" s="196"/>
      <c r="AN423" s="196"/>
      <c r="AO423" s="196"/>
      <c r="AP423" s="196"/>
      <c r="AQ423" s="196"/>
      <c r="AR423" s="196"/>
      <c r="AS423" s="196"/>
      <c r="AT423" s="196"/>
      <c r="AU423" s="196"/>
      <c r="AV423" s="196"/>
      <c r="AW423" s="196"/>
      <c r="AX423" s="196"/>
      <c r="AY423" s="196"/>
      <c r="AZ423" s="196"/>
      <c r="BA423" s="196"/>
      <c r="BB423" s="196"/>
      <c r="BC423" s="196"/>
      <c r="BD423" s="196"/>
      <c r="BE423" s="196"/>
      <c r="BF423" s="196"/>
      <c r="BG423" s="196"/>
      <c r="BH423" s="196"/>
      <c r="BI423" s="196"/>
      <c r="BJ423" s="196"/>
      <c r="BK423" s="196"/>
      <c r="BL423" s="196"/>
      <c r="BM423" s="196"/>
      <c r="BN423" s="196"/>
      <c r="BO423" s="196"/>
      <c r="BP423" s="196"/>
      <c r="BQ423" s="196"/>
      <c r="BR423" s="196"/>
      <c r="BS423" s="196"/>
      <c r="BT423" s="196"/>
      <c r="BU423" s="196"/>
      <c r="BV423" s="196"/>
      <c r="BW423" s="196"/>
      <c r="BX423" s="196"/>
      <c r="BY423" s="196"/>
      <c r="BZ423" s="196"/>
      <c r="CA423" s="196"/>
      <c r="CB423" s="196"/>
      <c r="CC423" s="196"/>
      <c r="CD423" s="196"/>
      <c r="CE423" s="196"/>
      <c r="CF423" s="196"/>
      <c r="CG423" s="196"/>
      <c r="CH423" s="196"/>
      <c r="CI423" s="196"/>
      <c r="CJ423" s="196"/>
      <c r="CK423" s="196"/>
      <c r="CL423" s="196"/>
      <c r="CM423" s="196"/>
      <c r="CN423" s="196"/>
      <c r="CO423" s="196"/>
      <c r="CP423" s="196"/>
      <c r="CQ423" s="196"/>
      <c r="CR423" s="196"/>
      <c r="CS423" s="196"/>
      <c r="CT423" s="196"/>
      <c r="CU423" s="196"/>
      <c r="CV423" s="196"/>
      <c r="CW423" s="196"/>
      <c r="CX423" s="196"/>
      <c r="CY423" s="196"/>
      <c r="CZ423" s="196"/>
      <c r="DA423" s="196"/>
      <c r="DB423" s="196"/>
      <c r="DC423" s="196"/>
      <c r="DD423" s="196"/>
      <c r="DE423" s="196"/>
      <c r="DF423" s="196"/>
      <c r="DG423" s="196"/>
      <c r="DH423" s="196"/>
      <c r="DI423" s="196"/>
      <c r="DJ423" s="196"/>
      <c r="DK423" s="196"/>
      <c r="DL423" s="196"/>
      <c r="DM423" s="196"/>
      <c r="DN423" s="196"/>
      <c r="DO423" s="196"/>
      <c r="DP423" s="196"/>
      <c r="DQ423" s="196"/>
      <c r="DR423" s="196"/>
      <c r="DS423" s="196"/>
      <c r="DT423" s="196"/>
      <c r="DU423" s="196"/>
      <c r="DV423" s="196"/>
      <c r="DW423" s="196"/>
      <c r="DX423" s="196"/>
      <c r="DY423" s="196"/>
      <c r="DZ423" s="196"/>
      <c r="EA423" s="196"/>
      <c r="EB423" s="196"/>
      <c r="EC423" s="196"/>
      <c r="ED423" s="196"/>
      <c r="EE423" s="196"/>
      <c r="EF423" s="196"/>
      <c r="EG423" s="196"/>
      <c r="EH423" s="196"/>
      <c r="EI423" s="196"/>
      <c r="EJ423" s="196"/>
      <c r="EK423" s="196"/>
      <c r="EL423" s="196"/>
      <c r="EM423" s="196"/>
      <c r="EN423" s="196"/>
      <c r="EO423" s="196"/>
      <c r="EP423" s="196"/>
      <c r="EQ423" s="196"/>
      <c r="ER423" s="196"/>
      <c r="ES423" s="196"/>
      <c r="ET423" s="196"/>
      <c r="EU423" s="196"/>
      <c r="EV423" s="196"/>
      <c r="EW423" s="196"/>
      <c r="EX423" s="196"/>
      <c r="EY423" s="196"/>
      <c r="EZ423" s="196"/>
      <c r="FA423" s="196"/>
      <c r="FB423" s="196"/>
      <c r="FC423" s="196"/>
      <c r="FD423" s="196"/>
      <c r="FE423" s="196"/>
      <c r="FF423" s="196"/>
      <c r="FG423" s="196"/>
      <c r="FH423" s="196"/>
      <c r="FI423" s="196"/>
      <c r="FJ423" s="196"/>
      <c r="FK423" s="196"/>
      <c r="FL423" s="196"/>
      <c r="FM423" s="196"/>
      <c r="FN423" s="196"/>
      <c r="FO423" s="196"/>
      <c r="FP423" s="196"/>
      <c r="FQ423" s="196"/>
      <c r="FR423" s="196"/>
      <c r="FS423" s="196"/>
      <c r="FT423" s="196"/>
      <c r="FU423" s="196"/>
      <c r="FV423" s="196"/>
      <c r="FW423" s="196"/>
      <c r="FX423" s="196"/>
      <c r="FY423" s="196"/>
      <c r="FZ423" s="196"/>
      <c r="GA423" s="196"/>
      <c r="GB423" s="196"/>
      <c r="GC423" s="196"/>
    </row>
    <row r="424" spans="1:185" s="197" customFormat="1" ht="178.5" customHeight="1" x14ac:dyDescent="0.25">
      <c r="A424" s="410" t="s">
        <v>412</v>
      </c>
      <c r="B424" s="395">
        <v>1115</v>
      </c>
      <c r="C424" s="436">
        <v>45131</v>
      </c>
      <c r="D424" s="412" t="s">
        <v>33</v>
      </c>
      <c r="E424" s="416" t="s">
        <v>1302</v>
      </c>
      <c r="F424" s="416" t="s">
        <v>1303</v>
      </c>
      <c r="G424" s="414" t="s">
        <v>276</v>
      </c>
      <c r="H424" s="395" t="s">
        <v>1066</v>
      </c>
      <c r="I424" s="414" t="s">
        <v>277</v>
      </c>
      <c r="J424" s="395"/>
      <c r="K424" s="395" t="s">
        <v>416</v>
      </c>
      <c r="L424" s="175" t="s">
        <v>39</v>
      </c>
      <c r="M424" s="390" t="s">
        <v>1304</v>
      </c>
      <c r="N424" s="423">
        <v>45204</v>
      </c>
      <c r="O424" s="427">
        <v>45473</v>
      </c>
      <c r="P424" s="452">
        <f t="shared" ca="1" si="18"/>
        <v>-61</v>
      </c>
      <c r="Q424" s="322" t="str">
        <f t="shared" ca="1" si="19"/>
        <v>A TIEMPO</v>
      </c>
      <c r="R424" s="6" t="s">
        <v>1343</v>
      </c>
      <c r="S424" s="444" t="s">
        <v>42</v>
      </c>
      <c r="T424" s="462">
        <v>1</v>
      </c>
      <c r="U424" s="184"/>
      <c r="V424" s="185"/>
      <c r="W424" s="179" t="s">
        <v>278</v>
      </c>
      <c r="X424" s="281"/>
      <c r="Y424" s="391"/>
      <c r="Z424" s="185"/>
      <c r="AA424" s="175" t="s">
        <v>44</v>
      </c>
      <c r="AB424" s="184"/>
      <c r="AC424" s="449" t="s">
        <v>1368</v>
      </c>
      <c r="AD424" s="453">
        <f t="shared" si="20"/>
        <v>419</v>
      </c>
      <c r="AE424" s="196"/>
      <c r="AF424" s="196"/>
      <c r="AG424" s="196"/>
      <c r="AH424" s="196"/>
      <c r="AI424" s="196"/>
      <c r="AJ424" s="196"/>
      <c r="AK424" s="196"/>
      <c r="AL424" s="196"/>
      <c r="AM424" s="196"/>
      <c r="AN424" s="196"/>
      <c r="AO424" s="196"/>
      <c r="AP424" s="196"/>
      <c r="AQ424" s="196"/>
      <c r="AR424" s="196"/>
      <c r="AS424" s="196"/>
      <c r="AT424" s="196"/>
      <c r="AU424" s="196"/>
      <c r="AV424" s="196"/>
      <c r="AW424" s="196"/>
      <c r="AX424" s="196"/>
      <c r="AY424" s="196"/>
      <c r="AZ424" s="196"/>
      <c r="BA424" s="196"/>
      <c r="BB424" s="196"/>
      <c r="BC424" s="196"/>
      <c r="BD424" s="196"/>
      <c r="BE424" s="196"/>
      <c r="BF424" s="196"/>
      <c r="BG424" s="196"/>
      <c r="BH424" s="196"/>
      <c r="BI424" s="196"/>
      <c r="BJ424" s="196"/>
      <c r="BK424" s="196"/>
      <c r="BL424" s="196"/>
      <c r="BM424" s="196"/>
      <c r="BN424" s="196"/>
      <c r="BO424" s="196"/>
      <c r="BP424" s="196"/>
      <c r="BQ424" s="196"/>
      <c r="BR424" s="196"/>
      <c r="BS424" s="196"/>
      <c r="BT424" s="196"/>
      <c r="BU424" s="196"/>
      <c r="BV424" s="196"/>
      <c r="BW424" s="196"/>
      <c r="BX424" s="196"/>
      <c r="BY424" s="196"/>
      <c r="BZ424" s="196"/>
      <c r="CA424" s="196"/>
      <c r="CB424" s="196"/>
      <c r="CC424" s="196"/>
      <c r="CD424" s="196"/>
      <c r="CE424" s="196"/>
      <c r="CF424" s="196"/>
      <c r="CG424" s="196"/>
      <c r="CH424" s="196"/>
      <c r="CI424" s="196"/>
      <c r="CJ424" s="196"/>
      <c r="CK424" s="196"/>
      <c r="CL424" s="196"/>
      <c r="CM424" s="196"/>
      <c r="CN424" s="196"/>
      <c r="CO424" s="196"/>
      <c r="CP424" s="196"/>
      <c r="CQ424" s="196"/>
      <c r="CR424" s="196"/>
      <c r="CS424" s="196"/>
      <c r="CT424" s="196"/>
      <c r="CU424" s="196"/>
      <c r="CV424" s="196"/>
      <c r="CW424" s="196"/>
      <c r="CX424" s="196"/>
      <c r="CY424" s="196"/>
      <c r="CZ424" s="196"/>
      <c r="DA424" s="196"/>
      <c r="DB424" s="196"/>
      <c r="DC424" s="196"/>
      <c r="DD424" s="196"/>
      <c r="DE424" s="196"/>
      <c r="DF424" s="196"/>
      <c r="DG424" s="196"/>
      <c r="DH424" s="196"/>
      <c r="DI424" s="196"/>
      <c r="DJ424" s="196"/>
      <c r="DK424" s="196"/>
      <c r="DL424" s="196"/>
      <c r="DM424" s="196"/>
      <c r="DN424" s="196"/>
      <c r="DO424" s="196"/>
      <c r="DP424" s="196"/>
      <c r="DQ424" s="196"/>
      <c r="DR424" s="196"/>
      <c r="DS424" s="196"/>
      <c r="DT424" s="196"/>
      <c r="DU424" s="196"/>
      <c r="DV424" s="196"/>
      <c r="DW424" s="196"/>
      <c r="DX424" s="196"/>
      <c r="DY424" s="196"/>
      <c r="DZ424" s="196"/>
      <c r="EA424" s="196"/>
      <c r="EB424" s="196"/>
      <c r="EC424" s="196"/>
      <c r="ED424" s="196"/>
      <c r="EE424" s="196"/>
      <c r="EF424" s="196"/>
      <c r="EG424" s="196"/>
      <c r="EH424" s="196"/>
      <c r="EI424" s="196"/>
      <c r="EJ424" s="196"/>
      <c r="EK424" s="196"/>
      <c r="EL424" s="196"/>
      <c r="EM424" s="196"/>
      <c r="EN424" s="196"/>
      <c r="EO424" s="196"/>
      <c r="EP424" s="196"/>
      <c r="EQ424" s="196"/>
      <c r="ER424" s="196"/>
      <c r="ES424" s="196"/>
      <c r="ET424" s="196"/>
      <c r="EU424" s="196"/>
      <c r="EV424" s="196"/>
      <c r="EW424" s="196"/>
      <c r="EX424" s="196"/>
      <c r="EY424" s="196"/>
      <c r="EZ424" s="196"/>
      <c r="FA424" s="196"/>
      <c r="FB424" s="196"/>
      <c r="FC424" s="196"/>
      <c r="FD424" s="196"/>
      <c r="FE424" s="196"/>
      <c r="FF424" s="196"/>
      <c r="FG424" s="196"/>
      <c r="FH424" s="196"/>
      <c r="FI424" s="196"/>
      <c r="FJ424" s="196"/>
      <c r="FK424" s="196"/>
      <c r="FL424" s="196"/>
      <c r="FM424" s="196"/>
      <c r="FN424" s="196"/>
      <c r="FO424" s="196"/>
      <c r="FP424" s="196"/>
      <c r="FQ424" s="196"/>
      <c r="FR424" s="196"/>
      <c r="FS424" s="196"/>
      <c r="FT424" s="196"/>
      <c r="FU424" s="196"/>
      <c r="FV424" s="196"/>
      <c r="FW424" s="196"/>
      <c r="FX424" s="196"/>
      <c r="FY424" s="196"/>
      <c r="FZ424" s="196"/>
      <c r="GA424" s="196"/>
      <c r="GB424" s="196"/>
      <c r="GC424" s="196"/>
    </row>
    <row r="425" spans="1:185" s="197" customFormat="1" ht="178.5" customHeight="1" x14ac:dyDescent="0.25">
      <c r="A425" s="410" t="s">
        <v>412</v>
      </c>
      <c r="B425" s="395"/>
      <c r="C425" s="436">
        <v>45131</v>
      </c>
      <c r="D425" s="412" t="s">
        <v>33</v>
      </c>
      <c r="E425" s="416" t="s">
        <v>1302</v>
      </c>
      <c r="F425" s="416" t="s">
        <v>1303</v>
      </c>
      <c r="G425" s="414" t="s">
        <v>276</v>
      </c>
      <c r="H425" s="395" t="s">
        <v>1066</v>
      </c>
      <c r="I425" s="414" t="s">
        <v>277</v>
      </c>
      <c r="J425" s="395"/>
      <c r="K425" s="395" t="s">
        <v>416</v>
      </c>
      <c r="L425" s="175" t="s">
        <v>39</v>
      </c>
      <c r="M425" s="390" t="s">
        <v>1305</v>
      </c>
      <c r="N425" s="423">
        <v>45204</v>
      </c>
      <c r="O425" s="427">
        <v>45473</v>
      </c>
      <c r="P425" s="452">
        <f t="shared" ca="1" si="18"/>
        <v>-61</v>
      </c>
      <c r="Q425" s="322" t="str">
        <f t="shared" ca="1" si="19"/>
        <v>A TIEMPO</v>
      </c>
      <c r="R425" s="395" t="s">
        <v>1334</v>
      </c>
      <c r="S425" s="444" t="s">
        <v>42</v>
      </c>
      <c r="T425" s="462">
        <v>1</v>
      </c>
      <c r="U425" s="184"/>
      <c r="V425" s="185"/>
      <c r="W425" s="179" t="s">
        <v>278</v>
      </c>
      <c r="X425" s="283"/>
      <c r="Y425" s="395"/>
      <c r="Z425" s="185"/>
      <c r="AA425" s="175" t="s">
        <v>44</v>
      </c>
      <c r="AB425" s="184"/>
      <c r="AC425" s="449" t="s">
        <v>1368</v>
      </c>
      <c r="AD425" s="453">
        <f t="shared" si="20"/>
        <v>420</v>
      </c>
      <c r="AE425" s="196"/>
      <c r="AF425" s="196"/>
      <c r="AG425" s="196"/>
      <c r="AH425" s="196"/>
      <c r="AI425" s="196"/>
      <c r="AJ425" s="196"/>
      <c r="AK425" s="196"/>
      <c r="AL425" s="196"/>
      <c r="AM425" s="196"/>
      <c r="AN425" s="196"/>
      <c r="AO425" s="196"/>
      <c r="AP425" s="196"/>
      <c r="AQ425" s="196"/>
      <c r="AR425" s="196"/>
      <c r="AS425" s="196"/>
      <c r="AT425" s="196"/>
      <c r="AU425" s="196"/>
      <c r="AV425" s="196"/>
      <c r="AW425" s="196"/>
      <c r="AX425" s="196"/>
      <c r="AY425" s="196"/>
      <c r="AZ425" s="196"/>
      <c r="BA425" s="196"/>
      <c r="BB425" s="196"/>
      <c r="BC425" s="196"/>
      <c r="BD425" s="196"/>
      <c r="BE425" s="196"/>
      <c r="BF425" s="196"/>
      <c r="BG425" s="196"/>
      <c r="BH425" s="196"/>
      <c r="BI425" s="196"/>
      <c r="BJ425" s="196"/>
      <c r="BK425" s="196"/>
      <c r="BL425" s="196"/>
      <c r="BM425" s="196"/>
      <c r="BN425" s="196"/>
      <c r="BO425" s="196"/>
      <c r="BP425" s="196"/>
      <c r="BQ425" s="196"/>
      <c r="BR425" s="196"/>
      <c r="BS425" s="196"/>
      <c r="BT425" s="196"/>
      <c r="BU425" s="196"/>
      <c r="BV425" s="196"/>
      <c r="BW425" s="196"/>
      <c r="BX425" s="196"/>
      <c r="BY425" s="196"/>
      <c r="BZ425" s="196"/>
      <c r="CA425" s="196"/>
      <c r="CB425" s="196"/>
      <c r="CC425" s="196"/>
      <c r="CD425" s="196"/>
      <c r="CE425" s="196"/>
      <c r="CF425" s="196"/>
      <c r="CG425" s="196"/>
      <c r="CH425" s="196"/>
      <c r="CI425" s="196"/>
      <c r="CJ425" s="196"/>
      <c r="CK425" s="196"/>
      <c r="CL425" s="196"/>
      <c r="CM425" s="196"/>
      <c r="CN425" s="196"/>
      <c r="CO425" s="196"/>
      <c r="CP425" s="196"/>
      <c r="CQ425" s="196"/>
      <c r="CR425" s="196"/>
      <c r="CS425" s="196"/>
      <c r="CT425" s="196"/>
      <c r="CU425" s="196"/>
      <c r="CV425" s="196"/>
      <c r="CW425" s="196"/>
      <c r="CX425" s="196"/>
      <c r="CY425" s="196"/>
      <c r="CZ425" s="196"/>
      <c r="DA425" s="196"/>
      <c r="DB425" s="196"/>
      <c r="DC425" s="196"/>
      <c r="DD425" s="196"/>
      <c r="DE425" s="196"/>
      <c r="DF425" s="196"/>
      <c r="DG425" s="196"/>
      <c r="DH425" s="196"/>
      <c r="DI425" s="196"/>
      <c r="DJ425" s="196"/>
      <c r="DK425" s="196"/>
      <c r="DL425" s="196"/>
      <c r="DM425" s="196"/>
      <c r="DN425" s="196"/>
      <c r="DO425" s="196"/>
      <c r="DP425" s="196"/>
      <c r="DQ425" s="196"/>
      <c r="DR425" s="196"/>
      <c r="DS425" s="196"/>
      <c r="DT425" s="196"/>
      <c r="DU425" s="196"/>
      <c r="DV425" s="196"/>
      <c r="DW425" s="196"/>
      <c r="DX425" s="196"/>
      <c r="DY425" s="196"/>
      <c r="DZ425" s="196"/>
      <c r="EA425" s="196"/>
      <c r="EB425" s="196"/>
      <c r="EC425" s="196"/>
      <c r="ED425" s="196"/>
      <c r="EE425" s="196"/>
      <c r="EF425" s="196"/>
      <c r="EG425" s="196"/>
      <c r="EH425" s="196"/>
      <c r="EI425" s="196"/>
      <c r="EJ425" s="196"/>
      <c r="EK425" s="196"/>
      <c r="EL425" s="196"/>
      <c r="EM425" s="196"/>
      <c r="EN425" s="196"/>
      <c r="EO425" s="196"/>
      <c r="EP425" s="196"/>
      <c r="EQ425" s="196"/>
      <c r="ER425" s="196"/>
      <c r="ES425" s="196"/>
      <c r="ET425" s="196"/>
      <c r="EU425" s="196"/>
      <c r="EV425" s="196"/>
      <c r="EW425" s="196"/>
      <c r="EX425" s="196"/>
      <c r="EY425" s="196"/>
      <c r="EZ425" s="196"/>
      <c r="FA425" s="196"/>
      <c r="FB425" s="196"/>
      <c r="FC425" s="196"/>
      <c r="FD425" s="196"/>
      <c r="FE425" s="196"/>
      <c r="FF425" s="196"/>
      <c r="FG425" s="196"/>
      <c r="FH425" s="196"/>
      <c r="FI425" s="196"/>
      <c r="FJ425" s="196"/>
      <c r="FK425" s="196"/>
      <c r="FL425" s="196"/>
      <c r="FM425" s="196"/>
      <c r="FN425" s="196"/>
      <c r="FO425" s="196"/>
      <c r="FP425" s="196"/>
      <c r="FQ425" s="196"/>
      <c r="FR425" s="196"/>
      <c r="FS425" s="196"/>
      <c r="FT425" s="196"/>
      <c r="FU425" s="196"/>
      <c r="FV425" s="196"/>
      <c r="FW425" s="196"/>
      <c r="FX425" s="196"/>
      <c r="FY425" s="196"/>
      <c r="FZ425" s="196"/>
      <c r="GA425" s="196"/>
      <c r="GB425" s="196"/>
      <c r="GC425" s="196"/>
    </row>
    <row r="426" spans="1:185" s="197" customFormat="1" ht="178.5" customHeight="1" x14ac:dyDescent="0.25">
      <c r="A426" s="410" t="s">
        <v>412</v>
      </c>
      <c r="B426" s="395">
        <v>1116</v>
      </c>
      <c r="C426" s="436">
        <v>45131</v>
      </c>
      <c r="D426" s="412" t="s">
        <v>33</v>
      </c>
      <c r="E426" s="416" t="s">
        <v>1306</v>
      </c>
      <c r="F426" s="416" t="s">
        <v>1307</v>
      </c>
      <c r="G426" s="414" t="s">
        <v>276</v>
      </c>
      <c r="H426" s="395" t="s">
        <v>1066</v>
      </c>
      <c r="I426" s="414" t="s">
        <v>277</v>
      </c>
      <c r="J426" s="395"/>
      <c r="K426" s="395" t="s">
        <v>416</v>
      </c>
      <c r="L426" s="175" t="s">
        <v>39</v>
      </c>
      <c r="M426" s="390" t="s">
        <v>1300</v>
      </c>
      <c r="N426" s="423">
        <v>45204</v>
      </c>
      <c r="O426" s="427">
        <v>45381</v>
      </c>
      <c r="P426" s="452">
        <f t="shared" ca="1" si="18"/>
        <v>31</v>
      </c>
      <c r="Q426" s="322" t="str">
        <f t="shared" ca="1" si="19"/>
        <v>VENCIDA</v>
      </c>
      <c r="R426" s="395" t="s">
        <v>1342</v>
      </c>
      <c r="S426" s="444" t="s">
        <v>42</v>
      </c>
      <c r="T426" s="462">
        <v>1</v>
      </c>
      <c r="U426" s="184"/>
      <c r="V426" s="185"/>
      <c r="W426" s="179" t="s">
        <v>278</v>
      </c>
      <c r="X426" s="281"/>
      <c r="Y426" s="391"/>
      <c r="Z426" s="185"/>
      <c r="AA426" s="175" t="s">
        <v>44</v>
      </c>
      <c r="AB426" s="184"/>
      <c r="AC426" s="449" t="s">
        <v>1468</v>
      </c>
      <c r="AD426" s="453">
        <f t="shared" si="20"/>
        <v>421</v>
      </c>
      <c r="AE426" s="196"/>
      <c r="AF426" s="196"/>
      <c r="AG426" s="196"/>
      <c r="AH426" s="196"/>
      <c r="AI426" s="196"/>
      <c r="AJ426" s="196"/>
      <c r="AK426" s="196"/>
      <c r="AL426" s="196"/>
      <c r="AM426" s="196"/>
      <c r="AN426" s="196"/>
      <c r="AO426" s="196"/>
      <c r="AP426" s="196"/>
      <c r="AQ426" s="196"/>
      <c r="AR426" s="196"/>
      <c r="AS426" s="196"/>
      <c r="AT426" s="196"/>
      <c r="AU426" s="196"/>
      <c r="AV426" s="196"/>
      <c r="AW426" s="196"/>
      <c r="AX426" s="196"/>
      <c r="AY426" s="196"/>
      <c r="AZ426" s="196"/>
      <c r="BA426" s="196"/>
      <c r="BB426" s="196"/>
      <c r="BC426" s="196"/>
      <c r="BD426" s="196"/>
      <c r="BE426" s="196"/>
      <c r="BF426" s="196"/>
      <c r="BG426" s="196"/>
      <c r="BH426" s="196"/>
      <c r="BI426" s="196"/>
      <c r="BJ426" s="196"/>
      <c r="BK426" s="196"/>
      <c r="BL426" s="196"/>
      <c r="BM426" s="196"/>
      <c r="BN426" s="196"/>
      <c r="BO426" s="196"/>
      <c r="BP426" s="196"/>
      <c r="BQ426" s="196"/>
      <c r="BR426" s="196"/>
      <c r="BS426" s="196"/>
      <c r="BT426" s="196"/>
      <c r="BU426" s="196"/>
      <c r="BV426" s="196"/>
      <c r="BW426" s="196"/>
      <c r="BX426" s="196"/>
      <c r="BY426" s="196"/>
      <c r="BZ426" s="196"/>
      <c r="CA426" s="196"/>
      <c r="CB426" s="196"/>
      <c r="CC426" s="196"/>
      <c r="CD426" s="196"/>
      <c r="CE426" s="196"/>
      <c r="CF426" s="196"/>
      <c r="CG426" s="196"/>
      <c r="CH426" s="196"/>
      <c r="CI426" s="196"/>
      <c r="CJ426" s="196"/>
      <c r="CK426" s="196"/>
      <c r="CL426" s="196"/>
      <c r="CM426" s="196"/>
      <c r="CN426" s="196"/>
      <c r="CO426" s="196"/>
      <c r="CP426" s="196"/>
      <c r="CQ426" s="196"/>
      <c r="CR426" s="196"/>
      <c r="CS426" s="196"/>
      <c r="CT426" s="196"/>
      <c r="CU426" s="196"/>
      <c r="CV426" s="196"/>
      <c r="CW426" s="196"/>
      <c r="CX426" s="196"/>
      <c r="CY426" s="196"/>
      <c r="CZ426" s="196"/>
      <c r="DA426" s="196"/>
      <c r="DB426" s="196"/>
      <c r="DC426" s="196"/>
      <c r="DD426" s="196"/>
      <c r="DE426" s="196"/>
      <c r="DF426" s="196"/>
      <c r="DG426" s="196"/>
      <c r="DH426" s="196"/>
      <c r="DI426" s="196"/>
      <c r="DJ426" s="196"/>
      <c r="DK426" s="196"/>
      <c r="DL426" s="196"/>
      <c r="DM426" s="196"/>
      <c r="DN426" s="196"/>
      <c r="DO426" s="196"/>
      <c r="DP426" s="196"/>
      <c r="DQ426" s="196"/>
      <c r="DR426" s="196"/>
      <c r="DS426" s="196"/>
      <c r="DT426" s="196"/>
      <c r="DU426" s="196"/>
      <c r="DV426" s="196"/>
      <c r="DW426" s="196"/>
      <c r="DX426" s="196"/>
      <c r="DY426" s="196"/>
      <c r="DZ426" s="196"/>
      <c r="EA426" s="196"/>
      <c r="EB426" s="196"/>
      <c r="EC426" s="196"/>
      <c r="ED426" s="196"/>
      <c r="EE426" s="196"/>
      <c r="EF426" s="196"/>
      <c r="EG426" s="196"/>
      <c r="EH426" s="196"/>
      <c r="EI426" s="196"/>
      <c r="EJ426" s="196"/>
      <c r="EK426" s="196"/>
      <c r="EL426" s="196"/>
      <c r="EM426" s="196"/>
      <c r="EN426" s="196"/>
      <c r="EO426" s="196"/>
      <c r="EP426" s="196"/>
      <c r="EQ426" s="196"/>
      <c r="ER426" s="196"/>
      <c r="ES426" s="196"/>
      <c r="ET426" s="196"/>
      <c r="EU426" s="196"/>
      <c r="EV426" s="196"/>
      <c r="EW426" s="196"/>
      <c r="EX426" s="196"/>
      <c r="EY426" s="196"/>
      <c r="EZ426" s="196"/>
      <c r="FA426" s="196"/>
      <c r="FB426" s="196"/>
      <c r="FC426" s="196"/>
      <c r="FD426" s="196"/>
      <c r="FE426" s="196"/>
      <c r="FF426" s="196"/>
      <c r="FG426" s="196"/>
      <c r="FH426" s="196"/>
      <c r="FI426" s="196"/>
      <c r="FJ426" s="196"/>
      <c r="FK426" s="196"/>
      <c r="FL426" s="196"/>
      <c r="FM426" s="196"/>
      <c r="FN426" s="196"/>
      <c r="FO426" s="196"/>
      <c r="FP426" s="196"/>
      <c r="FQ426" s="196"/>
      <c r="FR426" s="196"/>
      <c r="FS426" s="196"/>
      <c r="FT426" s="196"/>
      <c r="FU426" s="196"/>
      <c r="FV426" s="196"/>
      <c r="FW426" s="196"/>
      <c r="FX426" s="196"/>
      <c r="FY426" s="196"/>
      <c r="FZ426" s="196"/>
      <c r="GA426" s="196"/>
      <c r="GB426" s="196"/>
      <c r="GC426" s="196"/>
    </row>
    <row r="427" spans="1:185" s="197" customFormat="1" ht="178.5" customHeight="1" x14ac:dyDescent="0.25">
      <c r="A427" s="410" t="s">
        <v>412</v>
      </c>
      <c r="B427" s="395"/>
      <c r="C427" s="436">
        <v>45131</v>
      </c>
      <c r="D427" s="412" t="s">
        <v>33</v>
      </c>
      <c r="E427" s="416" t="s">
        <v>1306</v>
      </c>
      <c r="F427" s="416" t="s">
        <v>1307</v>
      </c>
      <c r="G427" s="414" t="s">
        <v>276</v>
      </c>
      <c r="H427" s="395" t="s">
        <v>1066</v>
      </c>
      <c r="I427" s="414" t="s">
        <v>277</v>
      </c>
      <c r="J427" s="395"/>
      <c r="K427" s="395" t="s">
        <v>416</v>
      </c>
      <c r="L427" s="175" t="s">
        <v>39</v>
      </c>
      <c r="M427" s="390" t="s">
        <v>1301</v>
      </c>
      <c r="N427" s="423">
        <v>45204</v>
      </c>
      <c r="O427" s="418">
        <v>45473</v>
      </c>
      <c r="P427" s="452">
        <f t="shared" ca="1" si="18"/>
        <v>-61</v>
      </c>
      <c r="Q427" s="322" t="str">
        <f t="shared" ca="1" si="19"/>
        <v>A TIEMPO</v>
      </c>
      <c r="R427" s="395" t="s">
        <v>1334</v>
      </c>
      <c r="S427" s="444" t="s">
        <v>42</v>
      </c>
      <c r="T427" s="462">
        <v>1</v>
      </c>
      <c r="U427" s="184"/>
      <c r="V427" s="185"/>
      <c r="W427" s="179" t="s">
        <v>278</v>
      </c>
      <c r="X427" s="281"/>
      <c r="Y427" s="391"/>
      <c r="Z427" s="185"/>
      <c r="AA427" s="175" t="s">
        <v>44</v>
      </c>
      <c r="AB427" s="184"/>
      <c r="AC427" s="449" t="s">
        <v>1368</v>
      </c>
      <c r="AD427" s="453">
        <f t="shared" si="20"/>
        <v>422</v>
      </c>
      <c r="AE427" s="196"/>
      <c r="AF427" s="196"/>
      <c r="AG427" s="196"/>
      <c r="AH427" s="196"/>
      <c r="AI427" s="196"/>
      <c r="AJ427" s="196"/>
      <c r="AK427" s="196"/>
      <c r="AL427" s="196"/>
      <c r="AM427" s="196"/>
      <c r="AN427" s="196"/>
      <c r="AO427" s="196"/>
      <c r="AP427" s="196"/>
      <c r="AQ427" s="196"/>
      <c r="AR427" s="196"/>
      <c r="AS427" s="196"/>
      <c r="AT427" s="196"/>
      <c r="AU427" s="196"/>
      <c r="AV427" s="196"/>
      <c r="AW427" s="196"/>
      <c r="AX427" s="196"/>
      <c r="AY427" s="196"/>
      <c r="AZ427" s="196"/>
      <c r="BA427" s="196"/>
      <c r="BB427" s="196"/>
      <c r="BC427" s="196"/>
      <c r="BD427" s="196"/>
      <c r="BE427" s="196"/>
      <c r="BF427" s="196"/>
      <c r="BG427" s="196"/>
      <c r="BH427" s="196"/>
      <c r="BI427" s="196"/>
      <c r="BJ427" s="196"/>
      <c r="BK427" s="196"/>
      <c r="BL427" s="196"/>
      <c r="BM427" s="196"/>
      <c r="BN427" s="196"/>
      <c r="BO427" s="196"/>
      <c r="BP427" s="196"/>
      <c r="BQ427" s="196"/>
      <c r="BR427" s="196"/>
      <c r="BS427" s="196"/>
      <c r="BT427" s="196"/>
      <c r="BU427" s="196"/>
      <c r="BV427" s="196"/>
      <c r="BW427" s="196"/>
      <c r="BX427" s="196"/>
      <c r="BY427" s="196"/>
      <c r="BZ427" s="196"/>
      <c r="CA427" s="196"/>
      <c r="CB427" s="196"/>
      <c r="CC427" s="196"/>
      <c r="CD427" s="196"/>
      <c r="CE427" s="196"/>
      <c r="CF427" s="196"/>
      <c r="CG427" s="196"/>
      <c r="CH427" s="196"/>
      <c r="CI427" s="196"/>
      <c r="CJ427" s="196"/>
      <c r="CK427" s="196"/>
      <c r="CL427" s="196"/>
      <c r="CM427" s="196"/>
      <c r="CN427" s="196"/>
      <c r="CO427" s="196"/>
      <c r="CP427" s="196"/>
      <c r="CQ427" s="196"/>
      <c r="CR427" s="196"/>
      <c r="CS427" s="196"/>
      <c r="CT427" s="196"/>
      <c r="CU427" s="196"/>
      <c r="CV427" s="196"/>
      <c r="CW427" s="196"/>
      <c r="CX427" s="196"/>
      <c r="CY427" s="196"/>
      <c r="CZ427" s="196"/>
      <c r="DA427" s="196"/>
      <c r="DB427" s="196"/>
      <c r="DC427" s="196"/>
      <c r="DD427" s="196"/>
      <c r="DE427" s="196"/>
      <c r="DF427" s="196"/>
      <c r="DG427" s="196"/>
      <c r="DH427" s="196"/>
      <c r="DI427" s="196"/>
      <c r="DJ427" s="196"/>
      <c r="DK427" s="196"/>
      <c r="DL427" s="196"/>
      <c r="DM427" s="196"/>
      <c r="DN427" s="196"/>
      <c r="DO427" s="196"/>
      <c r="DP427" s="196"/>
      <c r="DQ427" s="196"/>
      <c r="DR427" s="196"/>
      <c r="DS427" s="196"/>
      <c r="DT427" s="196"/>
      <c r="DU427" s="196"/>
      <c r="DV427" s="196"/>
      <c r="DW427" s="196"/>
      <c r="DX427" s="196"/>
      <c r="DY427" s="196"/>
      <c r="DZ427" s="196"/>
      <c r="EA427" s="196"/>
      <c r="EB427" s="196"/>
      <c r="EC427" s="196"/>
      <c r="ED427" s="196"/>
      <c r="EE427" s="196"/>
      <c r="EF427" s="196"/>
      <c r="EG427" s="196"/>
      <c r="EH427" s="196"/>
      <c r="EI427" s="196"/>
      <c r="EJ427" s="196"/>
      <c r="EK427" s="196"/>
      <c r="EL427" s="196"/>
      <c r="EM427" s="196"/>
      <c r="EN427" s="196"/>
      <c r="EO427" s="196"/>
      <c r="EP427" s="196"/>
      <c r="EQ427" s="196"/>
      <c r="ER427" s="196"/>
      <c r="ES427" s="196"/>
      <c r="ET427" s="196"/>
      <c r="EU427" s="196"/>
      <c r="EV427" s="196"/>
      <c r="EW427" s="196"/>
      <c r="EX427" s="196"/>
      <c r="EY427" s="196"/>
      <c r="EZ427" s="196"/>
      <c r="FA427" s="196"/>
      <c r="FB427" s="196"/>
      <c r="FC427" s="196"/>
      <c r="FD427" s="196"/>
      <c r="FE427" s="196"/>
      <c r="FF427" s="196"/>
      <c r="FG427" s="196"/>
      <c r="FH427" s="196"/>
      <c r="FI427" s="196"/>
      <c r="FJ427" s="196"/>
      <c r="FK427" s="196"/>
      <c r="FL427" s="196"/>
      <c r="FM427" s="196"/>
      <c r="FN427" s="196"/>
      <c r="FO427" s="196"/>
      <c r="FP427" s="196"/>
      <c r="FQ427" s="196"/>
      <c r="FR427" s="196"/>
      <c r="FS427" s="196"/>
      <c r="FT427" s="196"/>
      <c r="FU427" s="196"/>
      <c r="FV427" s="196"/>
      <c r="FW427" s="196"/>
      <c r="FX427" s="196"/>
      <c r="FY427" s="196"/>
      <c r="FZ427" s="196"/>
      <c r="GA427" s="196"/>
      <c r="GB427" s="196"/>
      <c r="GC427" s="196"/>
    </row>
    <row r="428" spans="1:185" s="197" customFormat="1" ht="178.5" customHeight="1" x14ac:dyDescent="0.25">
      <c r="A428" s="410" t="s">
        <v>412</v>
      </c>
      <c r="B428" s="395">
        <v>1117</v>
      </c>
      <c r="C428" s="436">
        <v>45131</v>
      </c>
      <c r="D428" s="412" t="s">
        <v>33</v>
      </c>
      <c r="E428" s="416" t="s">
        <v>1308</v>
      </c>
      <c r="F428" s="395" t="s">
        <v>1309</v>
      </c>
      <c r="G428" s="414" t="s">
        <v>276</v>
      </c>
      <c r="H428" s="395" t="s">
        <v>1066</v>
      </c>
      <c r="I428" s="414" t="s">
        <v>277</v>
      </c>
      <c r="J428" s="395"/>
      <c r="K428" s="395" t="s">
        <v>416</v>
      </c>
      <c r="L428" s="175" t="s">
        <v>39</v>
      </c>
      <c r="M428" s="395" t="s">
        <v>1310</v>
      </c>
      <c r="N428" s="423">
        <v>45204</v>
      </c>
      <c r="O428" s="418">
        <v>45473</v>
      </c>
      <c r="P428" s="452">
        <f t="shared" ca="1" si="18"/>
        <v>-61</v>
      </c>
      <c r="Q428" s="322" t="str">
        <f t="shared" ca="1" si="19"/>
        <v>A TIEMPO</v>
      </c>
      <c r="R428" s="395" t="s">
        <v>1344</v>
      </c>
      <c r="S428" s="444" t="s">
        <v>42</v>
      </c>
      <c r="T428" s="462">
        <v>1</v>
      </c>
      <c r="U428" s="184"/>
      <c r="V428" s="185"/>
      <c r="W428" s="179" t="s">
        <v>278</v>
      </c>
      <c r="X428" s="281"/>
      <c r="Y428" s="391"/>
      <c r="Z428" s="185"/>
      <c r="AA428" s="175" t="s">
        <v>44</v>
      </c>
      <c r="AB428" s="184"/>
      <c r="AC428" s="449" t="s">
        <v>1368</v>
      </c>
      <c r="AD428" s="453">
        <f t="shared" si="20"/>
        <v>423</v>
      </c>
      <c r="AE428" s="196"/>
      <c r="AF428" s="196"/>
      <c r="AG428" s="196"/>
      <c r="AH428" s="196"/>
      <c r="AI428" s="196"/>
      <c r="AJ428" s="196"/>
      <c r="AK428" s="196"/>
      <c r="AL428" s="196"/>
      <c r="AM428" s="196"/>
      <c r="AN428" s="196"/>
      <c r="AO428" s="196"/>
      <c r="AP428" s="196"/>
      <c r="AQ428" s="196"/>
      <c r="AR428" s="196"/>
      <c r="AS428" s="196"/>
      <c r="AT428" s="196"/>
      <c r="AU428" s="196"/>
      <c r="AV428" s="196"/>
      <c r="AW428" s="196"/>
      <c r="AX428" s="196"/>
      <c r="AY428" s="196"/>
      <c r="AZ428" s="196"/>
      <c r="BA428" s="196"/>
      <c r="BB428" s="196"/>
      <c r="BC428" s="196"/>
      <c r="BD428" s="196"/>
      <c r="BE428" s="196"/>
      <c r="BF428" s="196"/>
      <c r="BG428" s="196"/>
      <c r="BH428" s="196"/>
      <c r="BI428" s="196"/>
      <c r="BJ428" s="196"/>
      <c r="BK428" s="196"/>
      <c r="BL428" s="196"/>
      <c r="BM428" s="196"/>
      <c r="BN428" s="196"/>
      <c r="BO428" s="196"/>
      <c r="BP428" s="196"/>
      <c r="BQ428" s="196"/>
      <c r="BR428" s="196"/>
      <c r="BS428" s="196"/>
      <c r="BT428" s="196"/>
      <c r="BU428" s="196"/>
      <c r="BV428" s="196"/>
      <c r="BW428" s="196"/>
      <c r="BX428" s="196"/>
      <c r="BY428" s="196"/>
      <c r="BZ428" s="196"/>
      <c r="CA428" s="196"/>
      <c r="CB428" s="196"/>
      <c r="CC428" s="196"/>
      <c r="CD428" s="196"/>
      <c r="CE428" s="196"/>
      <c r="CF428" s="196"/>
      <c r="CG428" s="196"/>
      <c r="CH428" s="196"/>
      <c r="CI428" s="196"/>
      <c r="CJ428" s="196"/>
      <c r="CK428" s="196"/>
      <c r="CL428" s="196"/>
      <c r="CM428" s="196"/>
      <c r="CN428" s="196"/>
      <c r="CO428" s="196"/>
      <c r="CP428" s="196"/>
      <c r="CQ428" s="196"/>
      <c r="CR428" s="196"/>
      <c r="CS428" s="196"/>
      <c r="CT428" s="196"/>
      <c r="CU428" s="196"/>
      <c r="CV428" s="196"/>
      <c r="CW428" s="196"/>
      <c r="CX428" s="196"/>
      <c r="CY428" s="196"/>
      <c r="CZ428" s="196"/>
      <c r="DA428" s="196"/>
      <c r="DB428" s="196"/>
      <c r="DC428" s="196"/>
      <c r="DD428" s="196"/>
      <c r="DE428" s="196"/>
      <c r="DF428" s="196"/>
      <c r="DG428" s="196"/>
      <c r="DH428" s="196"/>
      <c r="DI428" s="196"/>
      <c r="DJ428" s="196"/>
      <c r="DK428" s="196"/>
      <c r="DL428" s="196"/>
      <c r="DM428" s="196"/>
      <c r="DN428" s="196"/>
      <c r="DO428" s="196"/>
      <c r="DP428" s="196"/>
      <c r="DQ428" s="196"/>
      <c r="DR428" s="196"/>
      <c r="DS428" s="196"/>
      <c r="DT428" s="196"/>
      <c r="DU428" s="196"/>
      <c r="DV428" s="196"/>
      <c r="DW428" s="196"/>
      <c r="DX428" s="196"/>
      <c r="DY428" s="196"/>
      <c r="DZ428" s="196"/>
      <c r="EA428" s="196"/>
      <c r="EB428" s="196"/>
      <c r="EC428" s="196"/>
      <c r="ED428" s="196"/>
      <c r="EE428" s="196"/>
      <c r="EF428" s="196"/>
      <c r="EG428" s="196"/>
      <c r="EH428" s="196"/>
      <c r="EI428" s="196"/>
      <c r="EJ428" s="196"/>
      <c r="EK428" s="196"/>
      <c r="EL428" s="196"/>
      <c r="EM428" s="196"/>
      <c r="EN428" s="196"/>
      <c r="EO428" s="196"/>
      <c r="EP428" s="196"/>
      <c r="EQ428" s="196"/>
      <c r="ER428" s="196"/>
      <c r="ES428" s="196"/>
      <c r="ET428" s="196"/>
      <c r="EU428" s="196"/>
      <c r="EV428" s="196"/>
      <c r="EW428" s="196"/>
      <c r="EX428" s="196"/>
      <c r="EY428" s="196"/>
      <c r="EZ428" s="196"/>
      <c r="FA428" s="196"/>
      <c r="FB428" s="196"/>
      <c r="FC428" s="196"/>
      <c r="FD428" s="196"/>
      <c r="FE428" s="196"/>
      <c r="FF428" s="196"/>
      <c r="FG428" s="196"/>
      <c r="FH428" s="196"/>
      <c r="FI428" s="196"/>
      <c r="FJ428" s="196"/>
      <c r="FK428" s="196"/>
      <c r="FL428" s="196"/>
      <c r="FM428" s="196"/>
      <c r="FN428" s="196"/>
      <c r="FO428" s="196"/>
      <c r="FP428" s="196"/>
      <c r="FQ428" s="196"/>
      <c r="FR428" s="196"/>
      <c r="FS428" s="196"/>
      <c r="FT428" s="196"/>
      <c r="FU428" s="196"/>
      <c r="FV428" s="196"/>
      <c r="FW428" s="196"/>
      <c r="FX428" s="196"/>
      <c r="FY428" s="196"/>
      <c r="FZ428" s="196"/>
      <c r="GA428" s="196"/>
      <c r="GB428" s="196"/>
      <c r="GC428" s="196"/>
    </row>
    <row r="429" spans="1:185" s="197" customFormat="1" ht="178.5" customHeight="1" x14ac:dyDescent="0.25">
      <c r="A429" s="410" t="s">
        <v>412</v>
      </c>
      <c r="B429" s="395">
        <v>1118</v>
      </c>
      <c r="C429" s="436">
        <v>45131</v>
      </c>
      <c r="D429" s="400" t="s">
        <v>106</v>
      </c>
      <c r="E429" s="416" t="s">
        <v>1311</v>
      </c>
      <c r="F429" s="395" t="s">
        <v>1312</v>
      </c>
      <c r="G429" s="414" t="s">
        <v>276</v>
      </c>
      <c r="H429" s="395" t="s">
        <v>1066</v>
      </c>
      <c r="I429" s="414" t="s">
        <v>277</v>
      </c>
      <c r="J429" s="395"/>
      <c r="K429" s="395" t="s">
        <v>416</v>
      </c>
      <c r="L429" s="175" t="s">
        <v>109</v>
      </c>
      <c r="M429" s="395" t="s">
        <v>1313</v>
      </c>
      <c r="N429" s="418">
        <v>45204</v>
      </c>
      <c r="O429" s="418">
        <v>45351</v>
      </c>
      <c r="P429" s="452">
        <f t="shared" ca="1" si="18"/>
        <v>61</v>
      </c>
      <c r="Q429" s="322" t="str">
        <f t="shared" ca="1" si="19"/>
        <v>VENCIDA</v>
      </c>
      <c r="R429" s="395" t="s">
        <v>1345</v>
      </c>
      <c r="S429" s="444" t="s">
        <v>42</v>
      </c>
      <c r="T429" s="462">
        <v>1</v>
      </c>
      <c r="U429" s="184"/>
      <c r="V429" s="185"/>
      <c r="W429" s="179" t="s">
        <v>278</v>
      </c>
      <c r="X429" s="281"/>
      <c r="Y429" s="391"/>
      <c r="Z429" s="185"/>
      <c r="AA429" s="175" t="s">
        <v>44</v>
      </c>
      <c r="AB429" s="184"/>
      <c r="AC429" s="449" t="s">
        <v>1524</v>
      </c>
      <c r="AD429" s="453">
        <f t="shared" si="20"/>
        <v>424</v>
      </c>
      <c r="AE429" s="196"/>
      <c r="AF429" s="196"/>
      <c r="AG429" s="196"/>
      <c r="AH429" s="196"/>
      <c r="AI429" s="196"/>
      <c r="AJ429" s="196"/>
      <c r="AK429" s="196"/>
      <c r="AL429" s="196"/>
      <c r="AM429" s="196"/>
      <c r="AN429" s="196"/>
      <c r="AO429" s="196"/>
      <c r="AP429" s="196"/>
      <c r="AQ429" s="196"/>
      <c r="AR429" s="196"/>
      <c r="AS429" s="196"/>
      <c r="AT429" s="196"/>
      <c r="AU429" s="196"/>
      <c r="AV429" s="196"/>
      <c r="AW429" s="196"/>
      <c r="AX429" s="196"/>
      <c r="AY429" s="196"/>
      <c r="AZ429" s="196"/>
      <c r="BA429" s="196"/>
      <c r="BB429" s="196"/>
      <c r="BC429" s="196"/>
      <c r="BD429" s="196"/>
      <c r="BE429" s="196"/>
      <c r="BF429" s="196"/>
      <c r="BG429" s="196"/>
      <c r="BH429" s="196"/>
      <c r="BI429" s="196"/>
      <c r="BJ429" s="196"/>
      <c r="BK429" s="196"/>
      <c r="BL429" s="196"/>
      <c r="BM429" s="196"/>
      <c r="BN429" s="196"/>
      <c r="BO429" s="196"/>
      <c r="BP429" s="196"/>
      <c r="BQ429" s="196"/>
      <c r="BR429" s="196"/>
      <c r="BS429" s="196"/>
      <c r="BT429" s="196"/>
      <c r="BU429" s="196"/>
      <c r="BV429" s="196"/>
      <c r="BW429" s="196"/>
      <c r="BX429" s="196"/>
      <c r="BY429" s="196"/>
      <c r="BZ429" s="196"/>
      <c r="CA429" s="196"/>
      <c r="CB429" s="196"/>
      <c r="CC429" s="196"/>
      <c r="CD429" s="196"/>
      <c r="CE429" s="196"/>
      <c r="CF429" s="196"/>
      <c r="CG429" s="196"/>
      <c r="CH429" s="196"/>
      <c r="CI429" s="196"/>
      <c r="CJ429" s="196"/>
      <c r="CK429" s="196"/>
      <c r="CL429" s="196"/>
      <c r="CM429" s="196"/>
      <c r="CN429" s="196"/>
      <c r="CO429" s="196"/>
      <c r="CP429" s="196"/>
      <c r="CQ429" s="196"/>
      <c r="CR429" s="196"/>
      <c r="CS429" s="196"/>
      <c r="CT429" s="196"/>
      <c r="CU429" s="196"/>
      <c r="CV429" s="196"/>
      <c r="CW429" s="196"/>
      <c r="CX429" s="196"/>
      <c r="CY429" s="196"/>
      <c r="CZ429" s="196"/>
      <c r="DA429" s="196"/>
      <c r="DB429" s="196"/>
      <c r="DC429" s="196"/>
      <c r="DD429" s="196"/>
      <c r="DE429" s="196"/>
      <c r="DF429" s="196"/>
      <c r="DG429" s="196"/>
      <c r="DH429" s="196"/>
      <c r="DI429" s="196"/>
      <c r="DJ429" s="196"/>
      <c r="DK429" s="196"/>
      <c r="DL429" s="196"/>
      <c r="DM429" s="196"/>
      <c r="DN429" s="196"/>
      <c r="DO429" s="196"/>
      <c r="DP429" s="196"/>
      <c r="DQ429" s="196"/>
      <c r="DR429" s="196"/>
      <c r="DS429" s="196"/>
      <c r="DT429" s="196"/>
      <c r="DU429" s="196"/>
      <c r="DV429" s="196"/>
      <c r="DW429" s="196"/>
      <c r="DX429" s="196"/>
      <c r="DY429" s="196"/>
      <c r="DZ429" s="196"/>
      <c r="EA429" s="196"/>
      <c r="EB429" s="196"/>
      <c r="EC429" s="196"/>
      <c r="ED429" s="196"/>
      <c r="EE429" s="196"/>
      <c r="EF429" s="196"/>
      <c r="EG429" s="196"/>
      <c r="EH429" s="196"/>
      <c r="EI429" s="196"/>
      <c r="EJ429" s="196"/>
      <c r="EK429" s="196"/>
      <c r="EL429" s="196"/>
      <c r="EM429" s="196"/>
      <c r="EN429" s="196"/>
      <c r="EO429" s="196"/>
      <c r="EP429" s="196"/>
      <c r="EQ429" s="196"/>
      <c r="ER429" s="196"/>
      <c r="ES429" s="196"/>
      <c r="ET429" s="196"/>
      <c r="EU429" s="196"/>
      <c r="EV429" s="196"/>
      <c r="EW429" s="196"/>
      <c r="EX429" s="196"/>
      <c r="EY429" s="196"/>
      <c r="EZ429" s="196"/>
      <c r="FA429" s="196"/>
      <c r="FB429" s="196"/>
      <c r="FC429" s="196"/>
      <c r="FD429" s="196"/>
      <c r="FE429" s="196"/>
      <c r="FF429" s="196"/>
      <c r="FG429" s="196"/>
      <c r="FH429" s="196"/>
      <c r="FI429" s="196"/>
      <c r="FJ429" s="196"/>
      <c r="FK429" s="196"/>
      <c r="FL429" s="196"/>
      <c r="FM429" s="196"/>
      <c r="FN429" s="196"/>
      <c r="FO429" s="196"/>
      <c r="FP429" s="196"/>
      <c r="FQ429" s="196"/>
      <c r="FR429" s="196"/>
      <c r="FS429" s="196"/>
      <c r="FT429" s="196"/>
      <c r="FU429" s="196"/>
      <c r="FV429" s="196"/>
      <c r="FW429" s="196"/>
      <c r="FX429" s="196"/>
      <c r="FY429" s="196"/>
      <c r="FZ429" s="196"/>
      <c r="GA429" s="196"/>
      <c r="GB429" s="196"/>
      <c r="GC429" s="196"/>
    </row>
    <row r="430" spans="1:185" s="197" customFormat="1" ht="178.5" customHeight="1" x14ac:dyDescent="0.25">
      <c r="A430" s="410" t="s">
        <v>412</v>
      </c>
      <c r="B430" s="395">
        <v>1119</v>
      </c>
      <c r="C430" s="436">
        <v>45131</v>
      </c>
      <c r="D430" s="400" t="s">
        <v>106</v>
      </c>
      <c r="E430" s="416" t="s">
        <v>1314</v>
      </c>
      <c r="F430" s="395" t="s">
        <v>1312</v>
      </c>
      <c r="G430" s="414" t="s">
        <v>276</v>
      </c>
      <c r="H430" s="395" t="s">
        <v>1066</v>
      </c>
      <c r="I430" s="414" t="s">
        <v>277</v>
      </c>
      <c r="J430" s="395"/>
      <c r="K430" s="395" t="s">
        <v>416</v>
      </c>
      <c r="L430" s="175" t="s">
        <v>109</v>
      </c>
      <c r="M430" s="395" t="s">
        <v>1315</v>
      </c>
      <c r="N430" s="418">
        <v>45204</v>
      </c>
      <c r="O430" s="418">
        <v>45412</v>
      </c>
      <c r="P430" s="452">
        <f t="shared" ca="1" si="18"/>
        <v>0</v>
      </c>
      <c r="Q430" s="322" t="b">
        <f t="shared" ca="1" si="19"/>
        <v>0</v>
      </c>
      <c r="R430" s="395" t="s">
        <v>1346</v>
      </c>
      <c r="S430" s="444" t="s">
        <v>42</v>
      </c>
      <c r="T430" s="462">
        <v>1</v>
      </c>
      <c r="U430" s="184"/>
      <c r="V430" s="185"/>
      <c r="W430" s="179" t="s">
        <v>278</v>
      </c>
      <c r="X430" s="281"/>
      <c r="Y430" s="391"/>
      <c r="Z430" s="185"/>
      <c r="AA430" s="175" t="s">
        <v>44</v>
      </c>
      <c r="AB430" s="184"/>
      <c r="AC430" s="449" t="s">
        <v>1368</v>
      </c>
      <c r="AD430" s="453">
        <f t="shared" si="20"/>
        <v>425</v>
      </c>
      <c r="AE430" s="196"/>
      <c r="AF430" s="196"/>
      <c r="AG430" s="196"/>
      <c r="AH430" s="196"/>
      <c r="AI430" s="196"/>
      <c r="AJ430" s="196"/>
      <c r="AK430" s="196"/>
      <c r="AL430" s="196"/>
      <c r="AM430" s="196"/>
      <c r="AN430" s="196"/>
      <c r="AO430" s="196"/>
      <c r="AP430" s="196"/>
      <c r="AQ430" s="196"/>
      <c r="AR430" s="196"/>
      <c r="AS430" s="196"/>
      <c r="AT430" s="196"/>
      <c r="AU430" s="196"/>
      <c r="AV430" s="196"/>
      <c r="AW430" s="196"/>
      <c r="AX430" s="196"/>
      <c r="AY430" s="196"/>
      <c r="AZ430" s="196"/>
      <c r="BA430" s="196"/>
      <c r="BB430" s="196"/>
      <c r="BC430" s="196"/>
      <c r="BD430" s="196"/>
      <c r="BE430" s="196"/>
      <c r="BF430" s="196"/>
      <c r="BG430" s="196"/>
      <c r="BH430" s="196"/>
      <c r="BI430" s="196"/>
      <c r="BJ430" s="196"/>
      <c r="BK430" s="196"/>
      <c r="BL430" s="196"/>
      <c r="BM430" s="196"/>
      <c r="BN430" s="196"/>
      <c r="BO430" s="196"/>
      <c r="BP430" s="196"/>
      <c r="BQ430" s="196"/>
      <c r="BR430" s="196"/>
      <c r="BS430" s="196"/>
      <c r="BT430" s="196"/>
      <c r="BU430" s="196"/>
      <c r="BV430" s="196"/>
      <c r="BW430" s="196"/>
      <c r="BX430" s="196"/>
      <c r="BY430" s="196"/>
      <c r="BZ430" s="196"/>
      <c r="CA430" s="196"/>
      <c r="CB430" s="196"/>
      <c r="CC430" s="196"/>
      <c r="CD430" s="196"/>
      <c r="CE430" s="196"/>
      <c r="CF430" s="196"/>
      <c r="CG430" s="196"/>
      <c r="CH430" s="196"/>
      <c r="CI430" s="196"/>
      <c r="CJ430" s="196"/>
      <c r="CK430" s="196"/>
      <c r="CL430" s="196"/>
      <c r="CM430" s="196"/>
      <c r="CN430" s="196"/>
      <c r="CO430" s="196"/>
      <c r="CP430" s="196"/>
      <c r="CQ430" s="196"/>
      <c r="CR430" s="196"/>
      <c r="CS430" s="196"/>
      <c r="CT430" s="196"/>
      <c r="CU430" s="196"/>
      <c r="CV430" s="196"/>
      <c r="CW430" s="196"/>
      <c r="CX430" s="196"/>
      <c r="CY430" s="196"/>
      <c r="CZ430" s="196"/>
      <c r="DA430" s="196"/>
      <c r="DB430" s="196"/>
      <c r="DC430" s="196"/>
      <c r="DD430" s="196"/>
      <c r="DE430" s="196"/>
      <c r="DF430" s="196"/>
      <c r="DG430" s="196"/>
      <c r="DH430" s="196"/>
      <c r="DI430" s="196"/>
      <c r="DJ430" s="196"/>
      <c r="DK430" s="196"/>
      <c r="DL430" s="196"/>
      <c r="DM430" s="196"/>
      <c r="DN430" s="196"/>
      <c r="DO430" s="196"/>
      <c r="DP430" s="196"/>
      <c r="DQ430" s="196"/>
      <c r="DR430" s="196"/>
      <c r="DS430" s="196"/>
      <c r="DT430" s="196"/>
      <c r="DU430" s="196"/>
      <c r="DV430" s="196"/>
      <c r="DW430" s="196"/>
      <c r="DX430" s="196"/>
      <c r="DY430" s="196"/>
      <c r="DZ430" s="196"/>
      <c r="EA430" s="196"/>
      <c r="EB430" s="196"/>
      <c r="EC430" s="196"/>
      <c r="ED430" s="196"/>
      <c r="EE430" s="196"/>
      <c r="EF430" s="196"/>
      <c r="EG430" s="196"/>
      <c r="EH430" s="196"/>
      <c r="EI430" s="196"/>
      <c r="EJ430" s="196"/>
      <c r="EK430" s="196"/>
      <c r="EL430" s="196"/>
      <c r="EM430" s="196"/>
      <c r="EN430" s="196"/>
      <c r="EO430" s="196"/>
      <c r="EP430" s="196"/>
      <c r="EQ430" s="196"/>
      <c r="ER430" s="196"/>
      <c r="ES430" s="196"/>
      <c r="ET430" s="196"/>
      <c r="EU430" s="196"/>
      <c r="EV430" s="196"/>
      <c r="EW430" s="196"/>
      <c r="EX430" s="196"/>
      <c r="EY430" s="196"/>
      <c r="EZ430" s="196"/>
      <c r="FA430" s="196"/>
      <c r="FB430" s="196"/>
      <c r="FC430" s="196"/>
      <c r="FD430" s="196"/>
      <c r="FE430" s="196"/>
      <c r="FF430" s="196"/>
      <c r="FG430" s="196"/>
      <c r="FH430" s="196"/>
      <c r="FI430" s="196"/>
      <c r="FJ430" s="196"/>
      <c r="FK430" s="196"/>
      <c r="FL430" s="196"/>
      <c r="FM430" s="196"/>
      <c r="FN430" s="196"/>
      <c r="FO430" s="196"/>
      <c r="FP430" s="196"/>
      <c r="FQ430" s="196"/>
      <c r="FR430" s="196"/>
      <c r="FS430" s="196"/>
      <c r="FT430" s="196"/>
      <c r="FU430" s="196"/>
      <c r="FV430" s="196"/>
      <c r="FW430" s="196"/>
      <c r="FX430" s="196"/>
      <c r="FY430" s="196"/>
      <c r="FZ430" s="196"/>
      <c r="GA430" s="196"/>
      <c r="GB430" s="196"/>
      <c r="GC430" s="196"/>
    </row>
    <row r="431" spans="1:185" s="197" customFormat="1" ht="178.5" customHeight="1" x14ac:dyDescent="0.25">
      <c r="A431" s="410" t="s">
        <v>268</v>
      </c>
      <c r="B431" s="395">
        <v>1120</v>
      </c>
      <c r="C431" s="436">
        <v>45131</v>
      </c>
      <c r="D431" s="400" t="s">
        <v>33</v>
      </c>
      <c r="E431" s="426" t="s">
        <v>1316</v>
      </c>
      <c r="F431" s="390" t="s">
        <v>1317</v>
      </c>
      <c r="G431" s="414" t="s">
        <v>910</v>
      </c>
      <c r="H431" s="395" t="s">
        <v>1066</v>
      </c>
      <c r="I431" s="414" t="s">
        <v>913</v>
      </c>
      <c r="J431" s="390"/>
      <c r="K431" s="390" t="s">
        <v>416</v>
      </c>
      <c r="L431" s="175" t="s">
        <v>39</v>
      </c>
      <c r="M431" s="390" t="s">
        <v>1318</v>
      </c>
      <c r="N431" s="427">
        <v>45222</v>
      </c>
      <c r="O431" s="397">
        <v>45260</v>
      </c>
      <c r="P431" s="452">
        <f t="shared" ca="1" si="18"/>
        <v>152</v>
      </c>
      <c r="Q431" s="322" t="str">
        <f t="shared" ca="1" si="19"/>
        <v>VENCIDA</v>
      </c>
      <c r="R431" s="390" t="s">
        <v>1347</v>
      </c>
      <c r="S431" s="444" t="s">
        <v>42</v>
      </c>
      <c r="T431" s="462">
        <v>1</v>
      </c>
      <c r="U431" s="184"/>
      <c r="V431" s="185"/>
      <c r="W431" s="179" t="s">
        <v>43</v>
      </c>
      <c r="X431" s="281"/>
      <c r="Y431" s="391"/>
      <c r="Z431" s="185"/>
      <c r="AA431" s="175" t="s">
        <v>44</v>
      </c>
      <c r="AB431" s="184"/>
      <c r="AC431" s="449" t="s">
        <v>1369</v>
      </c>
      <c r="AD431" s="453">
        <f t="shared" si="20"/>
        <v>426</v>
      </c>
      <c r="AE431" s="196"/>
      <c r="AF431" s="196"/>
      <c r="AG431" s="196"/>
      <c r="AH431" s="196"/>
      <c r="AI431" s="196"/>
      <c r="AJ431" s="196"/>
      <c r="AK431" s="196"/>
      <c r="AL431" s="196"/>
      <c r="AM431" s="196"/>
      <c r="AN431" s="196"/>
      <c r="AO431" s="196"/>
      <c r="AP431" s="196"/>
      <c r="AQ431" s="196"/>
      <c r="AR431" s="196"/>
      <c r="AS431" s="196"/>
      <c r="AT431" s="196"/>
      <c r="AU431" s="196"/>
      <c r="AV431" s="196"/>
      <c r="AW431" s="196"/>
      <c r="AX431" s="196"/>
      <c r="AY431" s="196"/>
      <c r="AZ431" s="196"/>
      <c r="BA431" s="196"/>
      <c r="BB431" s="196"/>
      <c r="BC431" s="196"/>
      <c r="BD431" s="196"/>
      <c r="BE431" s="196"/>
      <c r="BF431" s="196"/>
      <c r="BG431" s="196"/>
      <c r="BH431" s="196"/>
      <c r="BI431" s="196"/>
      <c r="BJ431" s="196"/>
      <c r="BK431" s="196"/>
      <c r="BL431" s="196"/>
      <c r="BM431" s="196"/>
      <c r="BN431" s="196"/>
      <c r="BO431" s="196"/>
      <c r="BP431" s="196"/>
      <c r="BQ431" s="196"/>
      <c r="BR431" s="196"/>
      <c r="BS431" s="196"/>
      <c r="BT431" s="196"/>
      <c r="BU431" s="196"/>
      <c r="BV431" s="196"/>
      <c r="BW431" s="196"/>
      <c r="BX431" s="196"/>
      <c r="BY431" s="196"/>
      <c r="BZ431" s="196"/>
      <c r="CA431" s="196"/>
      <c r="CB431" s="196"/>
      <c r="CC431" s="196"/>
      <c r="CD431" s="196"/>
      <c r="CE431" s="196"/>
      <c r="CF431" s="196"/>
      <c r="CG431" s="196"/>
      <c r="CH431" s="196"/>
      <c r="CI431" s="196"/>
      <c r="CJ431" s="196"/>
      <c r="CK431" s="196"/>
      <c r="CL431" s="196"/>
      <c r="CM431" s="196"/>
      <c r="CN431" s="196"/>
      <c r="CO431" s="196"/>
      <c r="CP431" s="196"/>
      <c r="CQ431" s="196"/>
      <c r="CR431" s="196"/>
      <c r="CS431" s="196"/>
      <c r="CT431" s="196"/>
      <c r="CU431" s="196"/>
      <c r="CV431" s="196"/>
      <c r="CW431" s="196"/>
      <c r="CX431" s="196"/>
      <c r="CY431" s="196"/>
      <c r="CZ431" s="196"/>
      <c r="DA431" s="196"/>
      <c r="DB431" s="196"/>
      <c r="DC431" s="196"/>
      <c r="DD431" s="196"/>
      <c r="DE431" s="196"/>
      <c r="DF431" s="196"/>
      <c r="DG431" s="196"/>
      <c r="DH431" s="196"/>
      <c r="DI431" s="196"/>
      <c r="DJ431" s="196"/>
      <c r="DK431" s="196"/>
      <c r="DL431" s="196"/>
      <c r="DM431" s="196"/>
      <c r="DN431" s="196"/>
      <c r="DO431" s="196"/>
      <c r="DP431" s="196"/>
      <c r="DQ431" s="196"/>
      <c r="DR431" s="196"/>
      <c r="DS431" s="196"/>
      <c r="DT431" s="196"/>
      <c r="DU431" s="196"/>
      <c r="DV431" s="196"/>
      <c r="DW431" s="196"/>
      <c r="DX431" s="196"/>
      <c r="DY431" s="196"/>
      <c r="DZ431" s="196"/>
      <c r="EA431" s="196"/>
      <c r="EB431" s="196"/>
      <c r="EC431" s="196"/>
      <c r="ED431" s="196"/>
      <c r="EE431" s="196"/>
      <c r="EF431" s="196"/>
      <c r="EG431" s="196"/>
      <c r="EH431" s="196"/>
      <c r="EI431" s="196"/>
      <c r="EJ431" s="196"/>
      <c r="EK431" s="196"/>
      <c r="EL431" s="196"/>
      <c r="EM431" s="196"/>
      <c r="EN431" s="196"/>
      <c r="EO431" s="196"/>
      <c r="EP431" s="196"/>
      <c r="EQ431" s="196"/>
      <c r="ER431" s="196"/>
      <c r="ES431" s="196"/>
      <c r="ET431" s="196"/>
      <c r="EU431" s="196"/>
      <c r="EV431" s="196"/>
      <c r="EW431" s="196"/>
      <c r="EX431" s="196"/>
      <c r="EY431" s="196"/>
      <c r="EZ431" s="196"/>
      <c r="FA431" s="196"/>
      <c r="FB431" s="196"/>
      <c r="FC431" s="196"/>
      <c r="FD431" s="196"/>
      <c r="FE431" s="196"/>
      <c r="FF431" s="196"/>
      <c r="FG431" s="196"/>
      <c r="FH431" s="196"/>
      <c r="FI431" s="196"/>
      <c r="FJ431" s="196"/>
      <c r="FK431" s="196"/>
      <c r="FL431" s="196"/>
      <c r="FM431" s="196"/>
      <c r="FN431" s="196"/>
      <c r="FO431" s="196"/>
      <c r="FP431" s="196"/>
      <c r="FQ431" s="196"/>
      <c r="FR431" s="196"/>
      <c r="FS431" s="196"/>
      <c r="FT431" s="196"/>
      <c r="FU431" s="196"/>
      <c r="FV431" s="196"/>
      <c r="FW431" s="196"/>
      <c r="FX431" s="196"/>
      <c r="FY431" s="196"/>
      <c r="FZ431" s="196"/>
      <c r="GA431" s="196"/>
      <c r="GB431" s="196"/>
      <c r="GC431" s="196"/>
    </row>
    <row r="432" spans="1:185" s="197" customFormat="1" ht="178.5" customHeight="1" x14ac:dyDescent="0.25">
      <c r="A432" s="410" t="s">
        <v>268</v>
      </c>
      <c r="B432" s="390"/>
      <c r="C432" s="436">
        <v>45131</v>
      </c>
      <c r="D432" s="400" t="s">
        <v>33</v>
      </c>
      <c r="E432" s="426" t="s">
        <v>1316</v>
      </c>
      <c r="F432" s="390" t="s">
        <v>1317</v>
      </c>
      <c r="G432" s="414" t="s">
        <v>910</v>
      </c>
      <c r="H432" s="395" t="s">
        <v>1066</v>
      </c>
      <c r="I432" s="414" t="s">
        <v>913</v>
      </c>
      <c r="J432" s="390"/>
      <c r="K432" s="390" t="s">
        <v>38</v>
      </c>
      <c r="L432" s="175" t="s">
        <v>39</v>
      </c>
      <c r="M432" s="390" t="s">
        <v>1319</v>
      </c>
      <c r="N432" s="427">
        <v>45222</v>
      </c>
      <c r="O432" s="427">
        <v>45291</v>
      </c>
      <c r="P432" s="452">
        <f t="shared" ca="1" si="18"/>
        <v>121</v>
      </c>
      <c r="Q432" s="322" t="str">
        <f t="shared" ca="1" si="19"/>
        <v>VENCIDA</v>
      </c>
      <c r="R432" s="390" t="s">
        <v>1348</v>
      </c>
      <c r="S432" s="444" t="s">
        <v>42</v>
      </c>
      <c r="T432" s="462">
        <v>1</v>
      </c>
      <c r="U432" s="184"/>
      <c r="V432" s="185"/>
      <c r="W432" s="179" t="s">
        <v>43</v>
      </c>
      <c r="X432" s="281"/>
      <c r="Y432" s="391"/>
      <c r="Z432" s="185"/>
      <c r="AA432" s="175" t="s">
        <v>44</v>
      </c>
      <c r="AB432" s="184"/>
      <c r="AC432" s="449" t="s">
        <v>1369</v>
      </c>
      <c r="AD432" s="453">
        <f>ROW(Z427)</f>
        <v>427</v>
      </c>
      <c r="AE432" s="196"/>
      <c r="AF432" s="196"/>
      <c r="AG432" s="196"/>
      <c r="AH432" s="196"/>
      <c r="AI432" s="196"/>
      <c r="AJ432" s="196"/>
      <c r="AK432" s="196"/>
      <c r="AL432" s="196"/>
      <c r="AM432" s="196"/>
      <c r="AN432" s="196"/>
      <c r="AO432" s="196"/>
      <c r="AP432" s="196"/>
      <c r="AQ432" s="196"/>
      <c r="AR432" s="196"/>
      <c r="AS432" s="196"/>
      <c r="AT432" s="196"/>
      <c r="AU432" s="196"/>
      <c r="AV432" s="196"/>
      <c r="AW432" s="196"/>
      <c r="AX432" s="196"/>
      <c r="AY432" s="196"/>
      <c r="AZ432" s="196"/>
      <c r="BA432" s="196"/>
      <c r="BB432" s="196"/>
      <c r="BC432" s="196"/>
      <c r="BD432" s="196"/>
      <c r="BE432" s="196"/>
      <c r="BF432" s="196"/>
      <c r="BG432" s="196"/>
      <c r="BH432" s="196"/>
      <c r="BI432" s="196"/>
      <c r="BJ432" s="196"/>
      <c r="BK432" s="196"/>
      <c r="BL432" s="196"/>
      <c r="BM432" s="196"/>
      <c r="BN432" s="196"/>
      <c r="BO432" s="196"/>
      <c r="BP432" s="196"/>
      <c r="BQ432" s="196"/>
      <c r="BR432" s="196"/>
      <c r="BS432" s="196"/>
      <c r="BT432" s="196"/>
      <c r="BU432" s="196"/>
      <c r="BV432" s="196"/>
      <c r="BW432" s="196"/>
      <c r="BX432" s="196"/>
      <c r="BY432" s="196"/>
      <c r="BZ432" s="196"/>
      <c r="CA432" s="196"/>
      <c r="CB432" s="196"/>
      <c r="CC432" s="196"/>
      <c r="CD432" s="196"/>
      <c r="CE432" s="196"/>
      <c r="CF432" s="196"/>
      <c r="CG432" s="196"/>
      <c r="CH432" s="196"/>
      <c r="CI432" s="196"/>
      <c r="CJ432" s="196"/>
      <c r="CK432" s="196"/>
      <c r="CL432" s="196"/>
      <c r="CM432" s="196"/>
      <c r="CN432" s="196"/>
      <c r="CO432" s="196"/>
      <c r="CP432" s="196"/>
      <c r="CQ432" s="196"/>
      <c r="CR432" s="196"/>
      <c r="CS432" s="196"/>
      <c r="CT432" s="196"/>
      <c r="CU432" s="196"/>
      <c r="CV432" s="196"/>
      <c r="CW432" s="196"/>
      <c r="CX432" s="196"/>
      <c r="CY432" s="196"/>
      <c r="CZ432" s="196"/>
      <c r="DA432" s="196"/>
      <c r="DB432" s="196"/>
      <c r="DC432" s="196"/>
      <c r="DD432" s="196"/>
      <c r="DE432" s="196"/>
      <c r="DF432" s="196"/>
      <c r="DG432" s="196"/>
      <c r="DH432" s="196"/>
      <c r="DI432" s="196"/>
      <c r="DJ432" s="196"/>
      <c r="DK432" s="196"/>
      <c r="DL432" s="196"/>
      <c r="DM432" s="196"/>
      <c r="DN432" s="196"/>
      <c r="DO432" s="196"/>
      <c r="DP432" s="196"/>
      <c r="DQ432" s="196"/>
      <c r="DR432" s="196"/>
      <c r="DS432" s="196"/>
      <c r="DT432" s="196"/>
      <c r="DU432" s="196"/>
      <c r="DV432" s="196"/>
      <c r="DW432" s="196"/>
      <c r="DX432" s="196"/>
      <c r="DY432" s="196"/>
      <c r="DZ432" s="196"/>
      <c r="EA432" s="196"/>
      <c r="EB432" s="196"/>
      <c r="EC432" s="196"/>
      <c r="ED432" s="196"/>
      <c r="EE432" s="196"/>
      <c r="EF432" s="196"/>
      <c r="EG432" s="196"/>
      <c r="EH432" s="196"/>
      <c r="EI432" s="196"/>
      <c r="EJ432" s="196"/>
      <c r="EK432" s="196"/>
      <c r="EL432" s="196"/>
      <c r="EM432" s="196"/>
      <c r="EN432" s="196"/>
      <c r="EO432" s="196"/>
      <c r="EP432" s="196"/>
      <c r="EQ432" s="196"/>
      <c r="ER432" s="196"/>
      <c r="ES432" s="196"/>
      <c r="ET432" s="196"/>
      <c r="EU432" s="196"/>
      <c r="EV432" s="196"/>
      <c r="EW432" s="196"/>
      <c r="EX432" s="196"/>
      <c r="EY432" s="196"/>
      <c r="EZ432" s="196"/>
      <c r="FA432" s="196"/>
      <c r="FB432" s="196"/>
      <c r="FC432" s="196"/>
      <c r="FD432" s="196"/>
      <c r="FE432" s="196"/>
      <c r="FF432" s="196"/>
      <c r="FG432" s="196"/>
      <c r="FH432" s="196"/>
      <c r="FI432" s="196"/>
      <c r="FJ432" s="196"/>
      <c r="FK432" s="196"/>
      <c r="FL432" s="196"/>
      <c r="FM432" s="196"/>
      <c r="FN432" s="196"/>
      <c r="FO432" s="196"/>
      <c r="FP432" s="196"/>
      <c r="FQ432" s="196"/>
      <c r="FR432" s="196"/>
      <c r="FS432" s="196"/>
      <c r="FT432" s="196"/>
      <c r="FU432" s="196"/>
      <c r="FV432" s="196"/>
      <c r="FW432" s="196"/>
      <c r="FX432" s="196"/>
      <c r="FY432" s="196"/>
      <c r="FZ432" s="196"/>
      <c r="GA432" s="196"/>
      <c r="GB432" s="196"/>
      <c r="GC432" s="196"/>
    </row>
    <row r="433" spans="1:185" s="197" customFormat="1" ht="178.5" customHeight="1" x14ac:dyDescent="0.25">
      <c r="A433" s="411" t="s">
        <v>268</v>
      </c>
      <c r="B433" s="421">
        <v>1121</v>
      </c>
      <c r="C433" s="437">
        <v>45155</v>
      </c>
      <c r="D433" s="494" t="s">
        <v>33</v>
      </c>
      <c r="E433" s="438" t="s">
        <v>1402</v>
      </c>
      <c r="F433" s="306" t="s">
        <v>1403</v>
      </c>
      <c r="G433" s="414" t="s">
        <v>107</v>
      </c>
      <c r="H433" s="395" t="s">
        <v>1066</v>
      </c>
      <c r="I433" s="414" t="s">
        <v>108</v>
      </c>
      <c r="J433" s="307"/>
      <c r="K433" s="307"/>
      <c r="L433" s="414" t="s">
        <v>39</v>
      </c>
      <c r="M433" s="307" t="s">
        <v>1404</v>
      </c>
      <c r="N433" s="415">
        <v>45238</v>
      </c>
      <c r="O433" s="397">
        <v>45260</v>
      </c>
      <c r="P433" s="495">
        <f ca="1">IF(AB433&gt;0,"CERRADA",TODAY()-O433)</f>
        <v>152</v>
      </c>
      <c r="Q433" s="322" t="str">
        <f t="shared" ca="1" si="19"/>
        <v>VENCIDA</v>
      </c>
      <c r="R433" s="306" t="s">
        <v>1038</v>
      </c>
      <c r="S433" s="496" t="s">
        <v>42</v>
      </c>
      <c r="T433" s="500">
        <v>1</v>
      </c>
      <c r="U433" s="306"/>
      <c r="V433" s="307"/>
      <c r="W433" s="308" t="s">
        <v>43</v>
      </c>
      <c r="X433" s="308"/>
      <c r="Y433" s="497"/>
      <c r="Z433" s="396"/>
      <c r="AA433" s="175" t="s">
        <v>44</v>
      </c>
      <c r="AB433" s="306"/>
      <c r="AC433" s="450" t="s">
        <v>1514</v>
      </c>
      <c r="AD433" s="498">
        <f>ROW(Z428)</f>
        <v>428</v>
      </c>
      <c r="AE433" s="196"/>
      <c r="AF433" s="196"/>
      <c r="AG433" s="196"/>
      <c r="AH433" s="196"/>
      <c r="AI433" s="196"/>
      <c r="AJ433" s="196"/>
      <c r="AK433" s="196"/>
      <c r="AL433" s="196"/>
      <c r="AM433" s="196"/>
      <c r="AN433" s="196"/>
      <c r="AO433" s="196"/>
      <c r="AP433" s="196"/>
      <c r="AQ433" s="196"/>
      <c r="AR433" s="196"/>
      <c r="AS433" s="196"/>
      <c r="AT433" s="196"/>
      <c r="AU433" s="196"/>
      <c r="AV433" s="196"/>
      <c r="AW433" s="196"/>
      <c r="AX433" s="196"/>
      <c r="AY433" s="196"/>
      <c r="AZ433" s="196"/>
      <c r="BA433" s="196"/>
      <c r="BB433" s="196"/>
      <c r="BC433" s="196"/>
      <c r="BD433" s="196"/>
      <c r="BE433" s="196"/>
      <c r="BF433" s="196"/>
      <c r="BG433" s="196"/>
      <c r="BH433" s="196"/>
      <c r="BI433" s="196"/>
      <c r="BJ433" s="196"/>
      <c r="BK433" s="196"/>
      <c r="BL433" s="196"/>
      <c r="BM433" s="196"/>
      <c r="BN433" s="196"/>
      <c r="BO433" s="196"/>
      <c r="BP433" s="196"/>
      <c r="BQ433" s="196"/>
      <c r="BR433" s="196"/>
      <c r="BS433" s="196"/>
      <c r="BT433" s="196"/>
      <c r="BU433" s="196"/>
      <c r="BV433" s="196"/>
      <c r="BW433" s="196"/>
      <c r="BX433" s="196"/>
      <c r="BY433" s="196"/>
      <c r="BZ433" s="196"/>
      <c r="CA433" s="196"/>
      <c r="CB433" s="196"/>
      <c r="CC433" s="196"/>
      <c r="CD433" s="196"/>
      <c r="CE433" s="196"/>
      <c r="CF433" s="196"/>
      <c r="CG433" s="196"/>
      <c r="CH433" s="196"/>
      <c r="CI433" s="196"/>
      <c r="CJ433" s="196"/>
      <c r="CK433" s="196"/>
      <c r="CL433" s="196"/>
      <c r="CM433" s="196"/>
      <c r="CN433" s="196"/>
      <c r="CO433" s="196"/>
      <c r="CP433" s="196"/>
      <c r="CQ433" s="196"/>
      <c r="CR433" s="196"/>
      <c r="CS433" s="196"/>
      <c r="CT433" s="196"/>
      <c r="CU433" s="196"/>
      <c r="CV433" s="196"/>
      <c r="CW433" s="196"/>
      <c r="CX433" s="196"/>
      <c r="CY433" s="196"/>
      <c r="CZ433" s="196"/>
      <c r="DA433" s="196"/>
      <c r="DB433" s="196"/>
      <c r="DC433" s="196"/>
      <c r="DD433" s="196"/>
      <c r="DE433" s="196"/>
      <c r="DF433" s="196"/>
      <c r="DG433" s="196"/>
      <c r="DH433" s="196"/>
      <c r="DI433" s="196"/>
      <c r="DJ433" s="196"/>
      <c r="DK433" s="196"/>
      <c r="DL433" s="196"/>
      <c r="DM433" s="196"/>
      <c r="DN433" s="196"/>
      <c r="DO433" s="196"/>
      <c r="DP433" s="196"/>
      <c r="DQ433" s="196"/>
      <c r="DR433" s="196"/>
      <c r="DS433" s="196"/>
      <c r="DT433" s="196"/>
      <c r="DU433" s="196"/>
      <c r="DV433" s="196"/>
      <c r="DW433" s="196"/>
      <c r="DX433" s="196"/>
      <c r="DY433" s="196"/>
      <c r="DZ433" s="196"/>
      <c r="EA433" s="196"/>
      <c r="EB433" s="196"/>
      <c r="EC433" s="196"/>
      <c r="ED433" s="196"/>
      <c r="EE433" s="196"/>
      <c r="EF433" s="196"/>
      <c r="EG433" s="196"/>
      <c r="EH433" s="196"/>
      <c r="EI433" s="196"/>
      <c r="EJ433" s="196"/>
      <c r="EK433" s="196"/>
      <c r="EL433" s="196"/>
      <c r="EM433" s="196"/>
      <c r="EN433" s="196"/>
      <c r="EO433" s="196"/>
      <c r="EP433" s="196"/>
      <c r="EQ433" s="196"/>
      <c r="ER433" s="196"/>
      <c r="ES433" s="196"/>
      <c r="ET433" s="196"/>
      <c r="EU433" s="196"/>
      <c r="EV433" s="196"/>
      <c r="EW433" s="196"/>
      <c r="EX433" s="196"/>
      <c r="EY433" s="196"/>
      <c r="EZ433" s="196"/>
      <c r="FA433" s="196"/>
      <c r="FB433" s="196"/>
      <c r="FC433" s="196"/>
      <c r="FD433" s="196"/>
      <c r="FE433" s="196"/>
      <c r="FF433" s="196"/>
      <c r="FG433" s="196"/>
      <c r="FH433" s="196"/>
      <c r="FI433" s="196"/>
      <c r="FJ433" s="196"/>
      <c r="FK433" s="196"/>
      <c r="FL433" s="196"/>
      <c r="FM433" s="196"/>
      <c r="FN433" s="196"/>
      <c r="FO433" s="196"/>
      <c r="FP433" s="196"/>
      <c r="FQ433" s="196"/>
      <c r="FR433" s="196"/>
      <c r="FS433" s="196"/>
      <c r="FT433" s="196"/>
      <c r="FU433" s="196"/>
      <c r="FV433" s="196"/>
      <c r="FW433" s="196"/>
      <c r="FX433" s="196"/>
      <c r="FY433" s="196"/>
      <c r="FZ433" s="196"/>
      <c r="GA433" s="196"/>
      <c r="GB433" s="196"/>
      <c r="GC433" s="196"/>
    </row>
    <row r="434" spans="1:185" s="197" customFormat="1" ht="178.5" customHeight="1" x14ac:dyDescent="0.25">
      <c r="A434" s="411" t="s">
        <v>317</v>
      </c>
      <c r="B434" s="421">
        <v>1122</v>
      </c>
      <c r="C434" s="437">
        <v>45218</v>
      </c>
      <c r="D434" s="494" t="s">
        <v>33</v>
      </c>
      <c r="E434" s="438" t="s">
        <v>1471</v>
      </c>
      <c r="F434" s="306" t="s">
        <v>1472</v>
      </c>
      <c r="G434" s="414" t="s">
        <v>136</v>
      </c>
      <c r="H434" s="395" t="s">
        <v>1066</v>
      </c>
      <c r="I434" s="414" t="s">
        <v>924</v>
      </c>
      <c r="J434" s="510" t="s">
        <v>16</v>
      </c>
      <c r="K434" s="510"/>
      <c r="L434" s="414" t="s">
        <v>39</v>
      </c>
      <c r="M434" s="307" t="s">
        <v>1473</v>
      </c>
      <c r="N434" s="515">
        <v>45261</v>
      </c>
      <c r="O434" s="417">
        <v>45291</v>
      </c>
      <c r="P434" s="495">
        <f ca="1">IF(AB434&gt;0,"CERRADA",TODAY()-O434)</f>
        <v>121</v>
      </c>
      <c r="Q434" s="511" t="str">
        <f ca="1">IF(AB434&lt;&gt;"","CERRADA",IF(AB434="",(IF(TODAY()-O434&lt;0,"A TIEMPO",IF(O434-TODAY()&lt;0,"VENCIDA")))))</f>
        <v>VENCIDA</v>
      </c>
      <c r="R434" s="306" t="s">
        <v>1474</v>
      </c>
      <c r="S434" s="496" t="s">
        <v>74</v>
      </c>
      <c r="T434" s="512">
        <v>100</v>
      </c>
      <c r="U434" s="306"/>
      <c r="V434" s="307"/>
      <c r="W434" s="308"/>
      <c r="X434" s="308"/>
      <c r="Y434" s="497"/>
      <c r="Z434" s="396"/>
      <c r="AA434" s="175" t="s">
        <v>44</v>
      </c>
      <c r="AB434" s="306"/>
      <c r="AC434" s="513" t="s">
        <v>1475</v>
      </c>
      <c r="AD434" s="498">
        <f>ROW(Z429)</f>
        <v>429</v>
      </c>
      <c r="AE434" s="196"/>
      <c r="AF434" s="196"/>
      <c r="AG434" s="196"/>
      <c r="AH434" s="196"/>
      <c r="AI434" s="196"/>
      <c r="AJ434" s="196"/>
      <c r="AK434" s="196"/>
      <c r="AL434" s="196"/>
      <c r="AM434" s="196"/>
      <c r="AN434" s="196"/>
      <c r="AO434" s="196"/>
      <c r="AP434" s="196"/>
      <c r="AQ434" s="196"/>
      <c r="AR434" s="196"/>
      <c r="AS434" s="196"/>
      <c r="AT434" s="196"/>
      <c r="AU434" s="196"/>
      <c r="AV434" s="196"/>
      <c r="AW434" s="196"/>
      <c r="AX434" s="196"/>
      <c r="AY434" s="196"/>
      <c r="AZ434" s="196"/>
      <c r="BA434" s="196"/>
      <c r="BB434" s="196"/>
      <c r="BC434" s="196"/>
      <c r="BD434" s="196"/>
      <c r="BE434" s="196"/>
      <c r="BF434" s="196"/>
      <c r="BG434" s="196"/>
      <c r="BH434" s="196"/>
      <c r="BI434" s="196"/>
      <c r="BJ434" s="196"/>
      <c r="BK434" s="196"/>
      <c r="BL434" s="196"/>
      <c r="BM434" s="196"/>
      <c r="BN434" s="196"/>
      <c r="BO434" s="196"/>
      <c r="BP434" s="196"/>
      <c r="BQ434" s="196"/>
      <c r="BR434" s="196"/>
      <c r="BS434" s="196"/>
      <c r="BT434" s="196"/>
      <c r="BU434" s="196"/>
      <c r="BV434" s="196"/>
      <c r="BW434" s="196"/>
      <c r="BX434" s="196"/>
      <c r="BY434" s="196"/>
      <c r="BZ434" s="196"/>
      <c r="CA434" s="196"/>
      <c r="CB434" s="196"/>
      <c r="CC434" s="196"/>
      <c r="CD434" s="196"/>
      <c r="CE434" s="196"/>
      <c r="CF434" s="196"/>
      <c r="CG434" s="196"/>
      <c r="CH434" s="196"/>
      <c r="CI434" s="196"/>
      <c r="CJ434" s="196"/>
      <c r="CK434" s="196"/>
      <c r="CL434" s="196"/>
      <c r="CM434" s="196"/>
      <c r="CN434" s="196"/>
      <c r="CO434" s="196"/>
      <c r="CP434" s="196"/>
      <c r="CQ434" s="196"/>
      <c r="CR434" s="196"/>
      <c r="CS434" s="196"/>
      <c r="CT434" s="196"/>
      <c r="CU434" s="196"/>
      <c r="CV434" s="196"/>
      <c r="CW434" s="196"/>
      <c r="CX434" s="196"/>
      <c r="CY434" s="196"/>
      <c r="CZ434" s="196"/>
      <c r="DA434" s="196"/>
      <c r="DB434" s="196"/>
      <c r="DC434" s="196"/>
      <c r="DD434" s="196"/>
      <c r="DE434" s="196"/>
      <c r="DF434" s="196"/>
      <c r="DG434" s="196"/>
      <c r="DH434" s="196"/>
      <c r="DI434" s="196"/>
      <c r="DJ434" s="196"/>
      <c r="DK434" s="196"/>
      <c r="DL434" s="196"/>
      <c r="DM434" s="196"/>
      <c r="DN434" s="196"/>
      <c r="DO434" s="196"/>
      <c r="DP434" s="196"/>
      <c r="DQ434" s="196"/>
      <c r="DR434" s="196"/>
      <c r="DS434" s="196"/>
      <c r="DT434" s="196"/>
      <c r="DU434" s="196"/>
      <c r="DV434" s="196"/>
      <c r="DW434" s="196"/>
      <c r="DX434" s="196"/>
      <c r="DY434" s="196"/>
      <c r="DZ434" s="196"/>
      <c r="EA434" s="196"/>
      <c r="EB434" s="196"/>
      <c r="EC434" s="196"/>
      <c r="ED434" s="196"/>
      <c r="EE434" s="196"/>
      <c r="EF434" s="196"/>
      <c r="EG434" s="196"/>
      <c r="EH434" s="196"/>
      <c r="EI434" s="196"/>
      <c r="EJ434" s="196"/>
      <c r="EK434" s="196"/>
      <c r="EL434" s="196"/>
      <c r="EM434" s="196"/>
      <c r="EN434" s="196"/>
      <c r="EO434" s="196"/>
      <c r="EP434" s="196"/>
      <c r="EQ434" s="196"/>
      <c r="ER434" s="196"/>
      <c r="ES434" s="196"/>
      <c r="ET434" s="196"/>
      <c r="EU434" s="196"/>
      <c r="EV434" s="196"/>
      <c r="EW434" s="196"/>
      <c r="EX434" s="196"/>
      <c r="EY434" s="196"/>
      <c r="EZ434" s="196"/>
      <c r="FA434" s="196"/>
      <c r="FB434" s="196"/>
      <c r="FC434" s="196"/>
      <c r="FD434" s="196"/>
      <c r="FE434" s="196"/>
      <c r="FF434" s="196"/>
      <c r="FG434" s="196"/>
      <c r="FH434" s="196"/>
      <c r="FI434" s="196"/>
      <c r="FJ434" s="196"/>
      <c r="FK434" s="196"/>
      <c r="FL434" s="196"/>
      <c r="FM434" s="196"/>
      <c r="FN434" s="196"/>
      <c r="FO434" s="196"/>
      <c r="FP434" s="196"/>
      <c r="FQ434" s="196"/>
      <c r="FR434" s="196"/>
      <c r="FS434" s="196"/>
      <c r="FT434" s="196"/>
      <c r="FU434" s="196"/>
      <c r="FV434" s="196"/>
      <c r="FW434" s="196"/>
      <c r="FX434" s="196"/>
      <c r="FY434" s="196"/>
      <c r="FZ434" s="196"/>
      <c r="GA434" s="196"/>
      <c r="GB434" s="196"/>
      <c r="GC434" s="196"/>
    </row>
    <row r="435" spans="1:185" s="197" customFormat="1" ht="178.5" customHeight="1" x14ac:dyDescent="0.25">
      <c r="A435" s="411" t="s">
        <v>317</v>
      </c>
      <c r="B435" s="421">
        <v>1123</v>
      </c>
      <c r="C435" s="437">
        <v>45218</v>
      </c>
      <c r="D435" s="494" t="s">
        <v>33</v>
      </c>
      <c r="E435" s="438" t="s">
        <v>1517</v>
      </c>
      <c r="F435" s="306" t="s">
        <v>1518</v>
      </c>
      <c r="G435" s="414" t="s">
        <v>36</v>
      </c>
      <c r="H435" s="421" t="s">
        <v>1066</v>
      </c>
      <c r="I435" s="414" t="s">
        <v>315</v>
      </c>
      <c r="J435" s="510" t="s">
        <v>38</v>
      </c>
      <c r="K435" s="510"/>
      <c r="L435" s="414" t="s">
        <v>39</v>
      </c>
      <c r="M435" s="307" t="s">
        <v>1519</v>
      </c>
      <c r="N435" s="515">
        <v>45275</v>
      </c>
      <c r="O435" s="417">
        <v>45503</v>
      </c>
      <c r="P435" s="495" t="str">
        <f ca="1">IF(AB435&gt;0,"CERRADA",TODAY()-O435)</f>
        <v>CERRADA</v>
      </c>
      <c r="Q435" s="511" t="str">
        <f ca="1">IF(AB435&lt;&gt;"","CERRADA",IF(AB435="",(IF(TODAY()-O435&lt;0,"A TIEMPO",IF(O435-TODAY()&lt;0,"VENCIDA")))))</f>
        <v>CERRADA</v>
      </c>
      <c r="R435" s="306" t="s">
        <v>1520</v>
      </c>
      <c r="S435" s="496" t="s">
        <v>42</v>
      </c>
      <c r="T435" s="514">
        <v>1</v>
      </c>
      <c r="U435" s="306"/>
      <c r="V435" s="307"/>
      <c r="W435" s="308"/>
      <c r="X435" s="308"/>
      <c r="Y435" s="497"/>
      <c r="Z435" s="396"/>
      <c r="AA435" s="396" t="s">
        <v>1376</v>
      </c>
      <c r="AB435" s="415">
        <v>45238</v>
      </c>
      <c r="AC435" s="513" t="s">
        <v>1437</v>
      </c>
      <c r="AD435" s="498">
        <f>ROW(Z430)</f>
        <v>430</v>
      </c>
      <c r="AE435" s="196"/>
      <c r="AF435" s="196"/>
      <c r="AG435" s="196"/>
      <c r="AH435" s="196"/>
      <c r="AI435" s="196"/>
      <c r="AJ435" s="196"/>
      <c r="AK435" s="196"/>
      <c r="AL435" s="196"/>
      <c r="AM435" s="196"/>
      <c r="AN435" s="196"/>
      <c r="AO435" s="196"/>
      <c r="AP435" s="196"/>
      <c r="AQ435" s="196"/>
      <c r="AR435" s="196"/>
      <c r="AS435" s="196"/>
      <c r="AT435" s="196"/>
      <c r="AU435" s="196"/>
      <c r="AV435" s="196"/>
      <c r="AW435" s="196"/>
      <c r="AX435" s="196"/>
      <c r="AY435" s="196"/>
      <c r="AZ435" s="196"/>
      <c r="BA435" s="196"/>
      <c r="BB435" s="196"/>
      <c r="BC435" s="196"/>
      <c r="BD435" s="196"/>
      <c r="BE435" s="196"/>
      <c r="BF435" s="196"/>
      <c r="BG435" s="196"/>
      <c r="BH435" s="196"/>
      <c r="BI435" s="196"/>
      <c r="BJ435" s="196"/>
      <c r="BK435" s="196"/>
      <c r="BL435" s="196"/>
      <c r="BM435" s="196"/>
      <c r="BN435" s="196"/>
      <c r="BO435" s="196"/>
      <c r="BP435" s="196"/>
      <c r="BQ435" s="196"/>
      <c r="BR435" s="196"/>
      <c r="BS435" s="196"/>
      <c r="BT435" s="196"/>
      <c r="BU435" s="196"/>
      <c r="BV435" s="196"/>
      <c r="BW435" s="196"/>
      <c r="BX435" s="196"/>
      <c r="BY435" s="196"/>
      <c r="BZ435" s="196"/>
      <c r="CA435" s="196"/>
      <c r="CB435" s="196"/>
      <c r="CC435" s="196"/>
      <c r="CD435" s="196"/>
      <c r="CE435" s="196"/>
      <c r="CF435" s="196"/>
      <c r="CG435" s="196"/>
      <c r="CH435" s="196"/>
      <c r="CI435" s="196"/>
      <c r="CJ435" s="196"/>
      <c r="CK435" s="196"/>
      <c r="CL435" s="196"/>
      <c r="CM435" s="196"/>
      <c r="CN435" s="196"/>
      <c r="CO435" s="196"/>
      <c r="CP435" s="196"/>
      <c r="CQ435" s="196"/>
      <c r="CR435" s="196"/>
      <c r="CS435" s="196"/>
      <c r="CT435" s="196"/>
      <c r="CU435" s="196"/>
      <c r="CV435" s="196"/>
      <c r="CW435" s="196"/>
      <c r="CX435" s="196"/>
      <c r="CY435" s="196"/>
      <c r="CZ435" s="196"/>
      <c r="DA435" s="196"/>
      <c r="DB435" s="196"/>
      <c r="DC435" s="196"/>
      <c r="DD435" s="196"/>
      <c r="DE435" s="196"/>
      <c r="DF435" s="196"/>
      <c r="DG435" s="196"/>
      <c r="DH435" s="196"/>
      <c r="DI435" s="196"/>
      <c r="DJ435" s="196"/>
      <c r="DK435" s="196"/>
      <c r="DL435" s="196"/>
      <c r="DM435" s="196"/>
      <c r="DN435" s="196"/>
      <c r="DO435" s="196"/>
      <c r="DP435" s="196"/>
      <c r="DQ435" s="196"/>
      <c r="DR435" s="196"/>
      <c r="DS435" s="196"/>
      <c r="DT435" s="196"/>
      <c r="DU435" s="196"/>
      <c r="DV435" s="196"/>
      <c r="DW435" s="196"/>
      <c r="DX435" s="196"/>
      <c r="DY435" s="196"/>
      <c r="DZ435" s="196"/>
      <c r="EA435" s="196"/>
      <c r="EB435" s="196"/>
      <c r="EC435" s="196"/>
      <c r="ED435" s="196"/>
      <c r="EE435" s="196"/>
      <c r="EF435" s="196"/>
      <c r="EG435" s="196"/>
      <c r="EH435" s="196"/>
      <c r="EI435" s="196"/>
      <c r="EJ435" s="196"/>
      <c r="EK435" s="196"/>
      <c r="EL435" s="196"/>
      <c r="EM435" s="196"/>
      <c r="EN435" s="196"/>
      <c r="EO435" s="196"/>
      <c r="EP435" s="196"/>
      <c r="EQ435" s="196"/>
      <c r="ER435" s="196"/>
      <c r="ES435" s="196"/>
      <c r="ET435" s="196"/>
      <c r="EU435" s="196"/>
      <c r="EV435" s="196"/>
      <c r="EW435" s="196"/>
      <c r="EX435" s="196"/>
      <c r="EY435" s="196"/>
      <c r="EZ435" s="196"/>
      <c r="FA435" s="196"/>
      <c r="FB435" s="196"/>
      <c r="FC435" s="196"/>
      <c r="FD435" s="196"/>
      <c r="FE435" s="196"/>
      <c r="FF435" s="196"/>
      <c r="FG435" s="196"/>
      <c r="FH435" s="196"/>
      <c r="FI435" s="196"/>
      <c r="FJ435" s="196"/>
      <c r="FK435" s="196"/>
      <c r="FL435" s="196"/>
      <c r="FM435" s="196"/>
      <c r="FN435" s="196"/>
      <c r="FO435" s="196"/>
      <c r="FP435" s="196"/>
      <c r="FQ435" s="196"/>
      <c r="FR435" s="196"/>
      <c r="FS435" s="196"/>
      <c r="FT435" s="196"/>
      <c r="FU435" s="196"/>
      <c r="FV435" s="196"/>
      <c r="FW435" s="196"/>
      <c r="FX435" s="196"/>
      <c r="FY435" s="196"/>
      <c r="FZ435" s="196"/>
      <c r="GA435" s="196"/>
      <c r="GB435" s="196"/>
      <c r="GC435" s="196"/>
    </row>
    <row r="436" spans="1:185" s="197" customFormat="1" ht="178.5" customHeight="1" x14ac:dyDescent="0.25">
      <c r="A436" s="410" t="s">
        <v>275</v>
      </c>
      <c r="B436" s="395">
        <v>1124</v>
      </c>
      <c r="C436" s="436">
        <v>45137</v>
      </c>
      <c r="D436" s="521" t="s">
        <v>33</v>
      </c>
      <c r="E436" s="425" t="s">
        <v>1529</v>
      </c>
      <c r="F436" s="184" t="s">
        <v>1530</v>
      </c>
      <c r="G436" s="414" t="s">
        <v>94</v>
      </c>
      <c r="H436" s="421" t="s">
        <v>1099</v>
      </c>
      <c r="I436" s="414" t="s">
        <v>929</v>
      </c>
      <c r="J436" s="283"/>
      <c r="K436" s="283" t="s">
        <v>38</v>
      </c>
      <c r="L436" s="414" t="s">
        <v>48</v>
      </c>
      <c r="M436" s="185" t="s">
        <v>1557</v>
      </c>
      <c r="N436" s="523">
        <v>45232</v>
      </c>
      <c r="O436" s="524">
        <v>45291</v>
      </c>
      <c r="P436" s="452">
        <v>-3</v>
      </c>
      <c r="Q436" s="526" t="str">
        <f t="shared" ref="Q436:Q462" ca="1" si="21">IF(AB436&lt;&gt;"","CERRADA",IF(AB436="",(IF(TODAY()-O436&lt;0,"A TIEMPO",IF(O436-TODAY()&lt;0,"VENCIDA")))))</f>
        <v>VENCIDA</v>
      </c>
      <c r="R436" s="184" t="s">
        <v>1584</v>
      </c>
      <c r="S436" s="198" t="s">
        <v>42</v>
      </c>
      <c r="T436" s="527">
        <v>2</v>
      </c>
      <c r="U436" s="184"/>
      <c r="V436" s="185"/>
      <c r="W436" s="282" t="s">
        <v>169</v>
      </c>
      <c r="X436" s="282"/>
      <c r="Y436" s="389"/>
      <c r="Z436" s="390"/>
      <c r="AA436" s="390" t="s">
        <v>44</v>
      </c>
      <c r="AB436" s="184"/>
      <c r="AC436" s="178" t="s">
        <v>1623</v>
      </c>
      <c r="AD436" s="528">
        <f t="shared" ref="AD436:AD440" si="22">ROW(Z431)</f>
        <v>431</v>
      </c>
      <c r="AE436" s="196"/>
      <c r="AF436" s="196"/>
      <c r="AG436" s="196"/>
      <c r="AH436" s="196"/>
      <c r="AI436" s="196"/>
      <c r="AJ436" s="196"/>
      <c r="AK436" s="196"/>
      <c r="AL436" s="196"/>
      <c r="AM436" s="196"/>
      <c r="AN436" s="196"/>
      <c r="AO436" s="196"/>
      <c r="AP436" s="196"/>
      <c r="AQ436" s="196"/>
      <c r="AR436" s="196"/>
      <c r="AS436" s="196"/>
      <c r="AT436" s="196"/>
      <c r="AU436" s="196"/>
      <c r="AV436" s="196"/>
      <c r="AW436" s="196"/>
      <c r="AX436" s="196"/>
      <c r="AY436" s="196"/>
      <c r="AZ436" s="196"/>
      <c r="BA436" s="196"/>
      <c r="BB436" s="196"/>
      <c r="BC436" s="196"/>
      <c r="BD436" s="196"/>
      <c r="BE436" s="196"/>
      <c r="BF436" s="196"/>
      <c r="BG436" s="196"/>
      <c r="BH436" s="196"/>
      <c r="BI436" s="196"/>
      <c r="BJ436" s="196"/>
      <c r="BK436" s="196"/>
      <c r="BL436" s="196"/>
      <c r="BM436" s="196"/>
      <c r="BN436" s="196"/>
      <c r="BO436" s="196"/>
      <c r="BP436" s="196"/>
      <c r="BQ436" s="196"/>
      <c r="BR436" s="196"/>
      <c r="BS436" s="196"/>
      <c r="BT436" s="196"/>
      <c r="BU436" s="196"/>
      <c r="BV436" s="196"/>
      <c r="BW436" s="196"/>
      <c r="BX436" s="196"/>
      <c r="BY436" s="196"/>
      <c r="BZ436" s="196"/>
      <c r="CA436" s="196"/>
      <c r="CB436" s="196"/>
      <c r="CC436" s="196"/>
      <c r="CD436" s="196"/>
      <c r="CE436" s="196"/>
      <c r="CF436" s="196"/>
      <c r="CG436" s="196"/>
      <c r="CH436" s="196"/>
      <c r="CI436" s="196"/>
      <c r="CJ436" s="196"/>
      <c r="CK436" s="196"/>
      <c r="CL436" s="196"/>
      <c r="CM436" s="196"/>
      <c r="CN436" s="196"/>
      <c r="CO436" s="196"/>
      <c r="CP436" s="196"/>
      <c r="CQ436" s="196"/>
      <c r="CR436" s="196"/>
      <c r="CS436" s="196"/>
      <c r="CT436" s="196"/>
      <c r="CU436" s="196"/>
      <c r="CV436" s="196"/>
      <c r="CW436" s="196"/>
      <c r="CX436" s="196"/>
      <c r="CY436" s="196"/>
      <c r="CZ436" s="196"/>
      <c r="DA436" s="196"/>
      <c r="DB436" s="196"/>
      <c r="DC436" s="196"/>
      <c r="DD436" s="196"/>
      <c r="DE436" s="196"/>
      <c r="DF436" s="196"/>
      <c r="DG436" s="196"/>
      <c r="DH436" s="196"/>
      <c r="DI436" s="196"/>
      <c r="DJ436" s="196"/>
      <c r="DK436" s="196"/>
      <c r="DL436" s="196"/>
      <c r="DM436" s="196"/>
      <c r="DN436" s="196"/>
      <c r="DO436" s="196"/>
      <c r="DP436" s="196"/>
      <c r="DQ436" s="196"/>
      <c r="DR436" s="196"/>
      <c r="DS436" s="196"/>
      <c r="DT436" s="196"/>
      <c r="DU436" s="196"/>
      <c r="DV436" s="196"/>
      <c r="DW436" s="196"/>
      <c r="DX436" s="196"/>
      <c r="DY436" s="196"/>
      <c r="DZ436" s="196"/>
      <c r="EA436" s="196"/>
      <c r="EB436" s="196"/>
      <c r="EC436" s="196"/>
      <c r="ED436" s="196"/>
      <c r="EE436" s="196"/>
      <c r="EF436" s="196"/>
      <c r="EG436" s="196"/>
      <c r="EH436" s="196"/>
      <c r="EI436" s="196"/>
      <c r="EJ436" s="196"/>
      <c r="EK436" s="196"/>
      <c r="EL436" s="196"/>
      <c r="EM436" s="196"/>
      <c r="EN436" s="196"/>
      <c r="EO436" s="196"/>
      <c r="EP436" s="196"/>
      <c r="EQ436" s="196"/>
      <c r="ER436" s="196"/>
      <c r="ES436" s="196"/>
      <c r="ET436" s="196"/>
      <c r="EU436" s="196"/>
      <c r="EV436" s="196"/>
      <c r="EW436" s="196"/>
      <c r="EX436" s="196"/>
      <c r="EY436" s="196"/>
      <c r="EZ436" s="196"/>
      <c r="FA436" s="196"/>
      <c r="FB436" s="196"/>
      <c r="FC436" s="196"/>
      <c r="FD436" s="196"/>
      <c r="FE436" s="196"/>
      <c r="FF436" s="196"/>
      <c r="FG436" s="196"/>
      <c r="FH436" s="196"/>
      <c r="FI436" s="196"/>
      <c r="FJ436" s="196"/>
      <c r="FK436" s="196"/>
      <c r="FL436" s="196"/>
      <c r="FM436" s="196"/>
      <c r="FN436" s="196"/>
      <c r="FO436" s="196"/>
      <c r="FP436" s="196"/>
      <c r="FQ436" s="196"/>
      <c r="FR436" s="196"/>
      <c r="FS436" s="196"/>
      <c r="FT436" s="196"/>
      <c r="FU436" s="196"/>
      <c r="FV436" s="196"/>
      <c r="FW436" s="196"/>
      <c r="FX436" s="196"/>
      <c r="FY436" s="196"/>
      <c r="FZ436" s="196"/>
      <c r="GA436" s="196"/>
      <c r="GB436" s="196"/>
      <c r="GC436" s="196"/>
    </row>
    <row r="437" spans="1:185" ht="127.5" x14ac:dyDescent="0.25">
      <c r="A437" s="545" t="s">
        <v>275</v>
      </c>
      <c r="B437" s="546"/>
      <c r="C437" s="547">
        <v>45137</v>
      </c>
      <c r="D437" s="548" t="s">
        <v>33</v>
      </c>
      <c r="E437" s="549" t="s">
        <v>1529</v>
      </c>
      <c r="F437" s="550" t="s">
        <v>1530</v>
      </c>
      <c r="G437" s="551" t="s">
        <v>94</v>
      </c>
      <c r="H437" s="552" t="s">
        <v>1099</v>
      </c>
      <c r="I437" s="551" t="s">
        <v>929</v>
      </c>
      <c r="J437" s="553"/>
      <c r="K437" s="553" t="s">
        <v>38</v>
      </c>
      <c r="L437" s="554" t="s">
        <v>39</v>
      </c>
      <c r="M437" s="553" t="s">
        <v>1558</v>
      </c>
      <c r="N437" s="550">
        <v>45232</v>
      </c>
      <c r="O437" s="555">
        <v>45291</v>
      </c>
      <c r="P437" s="452">
        <v>-3</v>
      </c>
      <c r="Q437" s="526" t="str">
        <f t="shared" ca="1" si="21"/>
        <v>VENCIDA</v>
      </c>
      <c r="R437" s="550" t="s">
        <v>1585</v>
      </c>
      <c r="S437" s="556" t="s">
        <v>42</v>
      </c>
      <c r="T437" s="556">
        <v>1</v>
      </c>
      <c r="U437" s="550"/>
      <c r="V437" s="553"/>
      <c r="W437" s="528" t="s">
        <v>169</v>
      </c>
      <c r="X437" s="528"/>
      <c r="Y437" s="557"/>
      <c r="Z437" s="558"/>
      <c r="AA437" s="558" t="s">
        <v>44</v>
      </c>
      <c r="AB437" s="550"/>
      <c r="AC437" s="559" t="s">
        <v>1624</v>
      </c>
      <c r="AD437" s="528">
        <f t="shared" si="22"/>
        <v>432</v>
      </c>
    </row>
    <row r="438" spans="1:185" ht="51" x14ac:dyDescent="0.25">
      <c r="A438" s="410" t="s">
        <v>412</v>
      </c>
      <c r="B438" s="530"/>
      <c r="C438" s="436">
        <v>45042</v>
      </c>
      <c r="D438" s="521" t="s">
        <v>106</v>
      </c>
      <c r="E438" s="425" t="s">
        <v>1531</v>
      </c>
      <c r="F438" s="184" t="s">
        <v>430</v>
      </c>
      <c r="G438" s="414" t="s">
        <v>94</v>
      </c>
      <c r="H438" s="421" t="s">
        <v>1066</v>
      </c>
      <c r="I438" s="414" t="s">
        <v>137</v>
      </c>
      <c r="J438" s="185"/>
      <c r="K438" s="185" t="s">
        <v>416</v>
      </c>
      <c r="L438" s="522" t="s">
        <v>109</v>
      </c>
      <c r="M438" s="185" t="s">
        <v>1559</v>
      </c>
      <c r="N438" s="184">
        <v>45191</v>
      </c>
      <c r="O438" s="525">
        <v>45381</v>
      </c>
      <c r="P438" s="452">
        <v>-3</v>
      </c>
      <c r="Q438" s="526" t="str">
        <f t="shared" ca="1" si="21"/>
        <v>VENCIDA</v>
      </c>
      <c r="R438" s="184" t="s">
        <v>1586</v>
      </c>
      <c r="S438" s="198" t="s">
        <v>42</v>
      </c>
      <c r="T438" s="198">
        <v>1</v>
      </c>
      <c r="U438" s="184"/>
      <c r="V438" s="185"/>
      <c r="W438" s="282" t="s">
        <v>169</v>
      </c>
      <c r="X438" s="282"/>
      <c r="Y438" s="389"/>
      <c r="Z438" s="390"/>
      <c r="AA438" s="390" t="s">
        <v>44</v>
      </c>
      <c r="AB438" s="184"/>
      <c r="AC438" s="178" t="s">
        <v>1587</v>
      </c>
      <c r="AD438" s="528">
        <f t="shared" si="22"/>
        <v>433</v>
      </c>
    </row>
    <row r="439" spans="1:185" ht="51" x14ac:dyDescent="0.25">
      <c r="A439" s="410" t="s">
        <v>412</v>
      </c>
      <c r="B439" s="531"/>
      <c r="C439" s="437">
        <v>45042</v>
      </c>
      <c r="D439" s="494" t="s">
        <v>106</v>
      </c>
      <c r="E439" s="438" t="s">
        <v>1532</v>
      </c>
      <c r="F439" s="306" t="s">
        <v>430</v>
      </c>
      <c r="G439" s="414" t="s">
        <v>94</v>
      </c>
      <c r="H439" s="421" t="s">
        <v>1066</v>
      </c>
      <c r="I439" s="414" t="s">
        <v>137</v>
      </c>
      <c r="J439" s="185"/>
      <c r="K439" s="185" t="s">
        <v>416</v>
      </c>
      <c r="L439" s="414" t="s">
        <v>109</v>
      </c>
      <c r="M439" s="185" t="s">
        <v>1560</v>
      </c>
      <c r="N439" s="184">
        <v>45191</v>
      </c>
      <c r="O439" s="525">
        <v>45290</v>
      </c>
      <c r="P439" s="452">
        <v>-3</v>
      </c>
      <c r="Q439" s="526" t="str">
        <f t="shared" ca="1" si="21"/>
        <v>VENCIDA</v>
      </c>
      <c r="R439" s="184" t="s">
        <v>1588</v>
      </c>
      <c r="S439" s="198" t="s">
        <v>42</v>
      </c>
      <c r="T439" s="198">
        <v>1</v>
      </c>
      <c r="U439" s="184"/>
      <c r="V439" s="185"/>
      <c r="W439" s="282" t="s">
        <v>169</v>
      </c>
      <c r="X439" s="282"/>
      <c r="Y439" s="389"/>
      <c r="Z439" s="390"/>
      <c r="AA439" s="390" t="s">
        <v>44</v>
      </c>
      <c r="AB439" s="184"/>
      <c r="AC439" s="178" t="s">
        <v>1587</v>
      </c>
      <c r="AD439" s="528">
        <f>ROW(Z434)</f>
        <v>434</v>
      </c>
    </row>
    <row r="440" spans="1:185" ht="76.5" x14ac:dyDescent="0.25">
      <c r="A440" s="410" t="s">
        <v>412</v>
      </c>
      <c r="B440" s="531"/>
      <c r="C440" s="437">
        <v>45042</v>
      </c>
      <c r="D440" s="494" t="s">
        <v>106</v>
      </c>
      <c r="E440" s="438" t="s">
        <v>1533</v>
      </c>
      <c r="F440" s="306" t="s">
        <v>430</v>
      </c>
      <c r="G440" s="414" t="s">
        <v>94</v>
      </c>
      <c r="H440" s="421"/>
      <c r="I440" s="414" t="s">
        <v>137</v>
      </c>
      <c r="J440" s="307"/>
      <c r="K440" s="307" t="s">
        <v>416</v>
      </c>
      <c r="L440" s="522" t="s">
        <v>109</v>
      </c>
      <c r="M440" s="307" t="s">
        <v>1561</v>
      </c>
      <c r="N440" s="306">
        <v>45191</v>
      </c>
      <c r="O440" s="529">
        <v>45290</v>
      </c>
      <c r="P440" s="452">
        <v>-3</v>
      </c>
      <c r="Q440" s="526" t="str">
        <f t="shared" ca="1" si="21"/>
        <v>VENCIDA</v>
      </c>
      <c r="R440" s="306" t="s">
        <v>1589</v>
      </c>
      <c r="S440" s="496" t="s">
        <v>42</v>
      </c>
      <c r="T440" s="496">
        <v>1</v>
      </c>
      <c r="U440" s="306"/>
      <c r="V440" s="307"/>
      <c r="W440" s="308" t="s">
        <v>169</v>
      </c>
      <c r="X440" s="308"/>
      <c r="Y440" s="497"/>
      <c r="Z440" s="396"/>
      <c r="AA440" s="396" t="s">
        <v>44</v>
      </c>
      <c r="AB440" s="306"/>
      <c r="AC440" s="513" t="s">
        <v>1587</v>
      </c>
      <c r="AD440" s="528">
        <f t="shared" si="22"/>
        <v>435</v>
      </c>
    </row>
    <row r="441" spans="1:185" ht="76.5" x14ac:dyDescent="0.25">
      <c r="A441" s="410" t="s">
        <v>412</v>
      </c>
      <c r="B441" s="530"/>
      <c r="C441" s="436">
        <v>45042</v>
      </c>
      <c r="D441" s="521" t="s">
        <v>33</v>
      </c>
      <c r="E441" s="425" t="s">
        <v>1534</v>
      </c>
      <c r="F441" s="184" t="s">
        <v>1535</v>
      </c>
      <c r="G441" s="414" t="s">
        <v>94</v>
      </c>
      <c r="H441" s="395"/>
      <c r="I441" s="414" t="s">
        <v>137</v>
      </c>
      <c r="J441" s="185"/>
      <c r="K441" s="185" t="s">
        <v>416</v>
      </c>
      <c r="L441" s="414" t="s">
        <v>39</v>
      </c>
      <c r="M441" s="185" t="s">
        <v>1562</v>
      </c>
      <c r="N441" s="184">
        <v>45191</v>
      </c>
      <c r="O441" s="525">
        <v>45473</v>
      </c>
      <c r="P441" s="452">
        <v>-3</v>
      </c>
      <c r="Q441" s="526" t="str">
        <f t="shared" ca="1" si="21"/>
        <v>A TIEMPO</v>
      </c>
      <c r="R441" s="184" t="s">
        <v>1590</v>
      </c>
      <c r="S441" s="198" t="s">
        <v>42</v>
      </c>
      <c r="T441" s="198">
        <v>1</v>
      </c>
      <c r="U441" s="184"/>
      <c r="V441" s="185"/>
      <c r="W441" s="282" t="s">
        <v>169</v>
      </c>
      <c r="X441" s="282"/>
      <c r="Y441" s="389"/>
      <c r="Z441" s="390"/>
      <c r="AA441" s="390" t="s">
        <v>44</v>
      </c>
      <c r="AB441" s="184"/>
      <c r="AC441" s="178" t="s">
        <v>1587</v>
      </c>
      <c r="AD441" s="528">
        <f t="shared" ref="AD441:AD462" si="23">ROW(Z436)</f>
        <v>436</v>
      </c>
    </row>
    <row r="442" spans="1:185" ht="63.75" x14ac:dyDescent="0.25">
      <c r="A442" s="410" t="s">
        <v>412</v>
      </c>
      <c r="B442" s="530"/>
      <c r="C442" s="436"/>
      <c r="D442" s="521"/>
      <c r="E442" s="425"/>
      <c r="F442" s="184"/>
      <c r="G442" s="414"/>
      <c r="H442" s="395"/>
      <c r="I442" s="414" t="s">
        <v>137</v>
      </c>
      <c r="J442" s="185"/>
      <c r="K442" s="185" t="s">
        <v>416</v>
      </c>
      <c r="L442" s="414" t="s">
        <v>48</v>
      </c>
      <c r="M442" s="185" t="s">
        <v>1563</v>
      </c>
      <c r="N442" s="184">
        <v>45191</v>
      </c>
      <c r="O442" s="525">
        <v>45473</v>
      </c>
      <c r="P442" s="452">
        <v>-3</v>
      </c>
      <c r="Q442" s="526" t="str">
        <f t="shared" ca="1" si="21"/>
        <v>A TIEMPO</v>
      </c>
      <c r="R442" s="184" t="s">
        <v>1590</v>
      </c>
      <c r="S442" s="198" t="s">
        <v>42</v>
      </c>
      <c r="T442" s="198">
        <v>1</v>
      </c>
      <c r="U442" s="184"/>
      <c r="V442" s="185"/>
      <c r="W442" s="282" t="s">
        <v>169</v>
      </c>
      <c r="X442" s="282"/>
      <c r="Y442" s="389"/>
      <c r="Z442" s="390"/>
      <c r="AA442" s="390" t="s">
        <v>44</v>
      </c>
      <c r="AB442" s="184"/>
      <c r="AC442" s="178" t="s">
        <v>1587</v>
      </c>
      <c r="AD442" s="528">
        <f t="shared" ref="AD442:AD447" si="24">ROW(Z437)</f>
        <v>437</v>
      </c>
    </row>
    <row r="443" spans="1:185" ht="114.75" x14ac:dyDescent="0.25">
      <c r="A443" s="410" t="s">
        <v>412</v>
      </c>
      <c r="B443" s="530"/>
      <c r="C443" s="436">
        <v>45042</v>
      </c>
      <c r="D443" s="521" t="s">
        <v>33</v>
      </c>
      <c r="E443" s="425" t="s">
        <v>1536</v>
      </c>
      <c r="F443" s="184" t="s">
        <v>1537</v>
      </c>
      <c r="G443" s="414" t="s">
        <v>94</v>
      </c>
      <c r="H443" s="395"/>
      <c r="I443" s="414" t="s">
        <v>137</v>
      </c>
      <c r="J443" s="185"/>
      <c r="K443" s="185" t="s">
        <v>416</v>
      </c>
      <c r="L443" s="522" t="s">
        <v>39</v>
      </c>
      <c r="M443" s="185" t="s">
        <v>1564</v>
      </c>
      <c r="N443" s="184">
        <v>45191</v>
      </c>
      <c r="O443" s="525">
        <v>45290</v>
      </c>
      <c r="P443" s="452">
        <v>-3</v>
      </c>
      <c r="Q443" s="526" t="str">
        <f t="shared" ca="1" si="21"/>
        <v>VENCIDA</v>
      </c>
      <c r="R443" s="184" t="s">
        <v>1591</v>
      </c>
      <c r="S443" s="198" t="s">
        <v>42</v>
      </c>
      <c r="T443" s="198">
        <v>1</v>
      </c>
      <c r="U443" s="184"/>
      <c r="V443" s="185"/>
      <c r="W443" s="282" t="s">
        <v>169</v>
      </c>
      <c r="X443" s="282"/>
      <c r="Y443" s="389"/>
      <c r="Z443" s="390"/>
      <c r="AA443" s="390" t="s">
        <v>44</v>
      </c>
      <c r="AB443" s="184"/>
      <c r="AC443" s="178" t="s">
        <v>1587</v>
      </c>
      <c r="AD443" s="528">
        <f t="shared" si="24"/>
        <v>438</v>
      </c>
    </row>
    <row r="444" spans="1:185" ht="114.75" x14ac:dyDescent="0.25">
      <c r="A444" s="410" t="s">
        <v>412</v>
      </c>
      <c r="B444" s="530"/>
      <c r="C444" s="436">
        <v>45042</v>
      </c>
      <c r="D444" s="521" t="s">
        <v>33</v>
      </c>
      <c r="E444" s="425" t="s">
        <v>1536</v>
      </c>
      <c r="F444" s="184" t="s">
        <v>1537</v>
      </c>
      <c r="G444" s="414" t="s">
        <v>94</v>
      </c>
      <c r="H444" s="395"/>
      <c r="I444" s="414" t="s">
        <v>137</v>
      </c>
      <c r="J444" s="185"/>
      <c r="K444" s="185" t="s">
        <v>416</v>
      </c>
      <c r="L444" s="522" t="s">
        <v>48</v>
      </c>
      <c r="M444" s="185" t="s">
        <v>1565</v>
      </c>
      <c r="N444" s="184">
        <v>45191</v>
      </c>
      <c r="O444" s="525">
        <v>45290</v>
      </c>
      <c r="P444" s="452">
        <v>-3</v>
      </c>
      <c r="Q444" s="526" t="str">
        <f t="shared" ca="1" si="21"/>
        <v>VENCIDA</v>
      </c>
      <c r="R444" s="184" t="s">
        <v>1591</v>
      </c>
      <c r="S444" s="198" t="s">
        <v>42</v>
      </c>
      <c r="T444" s="198">
        <v>1</v>
      </c>
      <c r="U444" s="184"/>
      <c r="V444" s="185"/>
      <c r="W444" s="282" t="s">
        <v>169</v>
      </c>
      <c r="X444" s="282"/>
      <c r="Y444" s="389"/>
      <c r="Z444" s="390"/>
      <c r="AA444" s="390" t="s">
        <v>44</v>
      </c>
      <c r="AB444" s="184"/>
      <c r="AC444" s="178" t="s">
        <v>1587</v>
      </c>
      <c r="AD444" s="528">
        <f t="shared" si="24"/>
        <v>439</v>
      </c>
    </row>
    <row r="445" spans="1:185" ht="242.25" x14ac:dyDescent="0.25">
      <c r="A445" s="410" t="s">
        <v>412</v>
      </c>
      <c r="B445" s="530"/>
      <c r="C445" s="436">
        <v>44911</v>
      </c>
      <c r="D445" s="521" t="s">
        <v>33</v>
      </c>
      <c r="E445" s="425" t="s">
        <v>1538</v>
      </c>
      <c r="F445" s="184" t="s">
        <v>1539</v>
      </c>
      <c r="G445" s="414" t="s">
        <v>55</v>
      </c>
      <c r="H445" s="395"/>
      <c r="I445" s="414"/>
      <c r="J445" s="185"/>
      <c r="K445" s="185" t="s">
        <v>416</v>
      </c>
      <c r="L445" s="522" t="s">
        <v>48</v>
      </c>
      <c r="M445" s="185" t="s">
        <v>1566</v>
      </c>
      <c r="N445" s="184">
        <v>45278</v>
      </c>
      <c r="O445" s="525">
        <v>45412</v>
      </c>
      <c r="P445" s="452">
        <v>-3</v>
      </c>
      <c r="Q445" s="526" t="b">
        <f t="shared" ca="1" si="21"/>
        <v>0</v>
      </c>
      <c r="R445" s="184" t="s">
        <v>1592</v>
      </c>
      <c r="S445" s="198" t="s">
        <v>42</v>
      </c>
      <c r="T445" s="198">
        <v>1</v>
      </c>
      <c r="U445" s="184"/>
      <c r="V445" s="185"/>
      <c r="W445" s="282" t="s">
        <v>169</v>
      </c>
      <c r="X445" s="282"/>
      <c r="Y445" s="389"/>
      <c r="Z445" s="390"/>
      <c r="AA445" s="390" t="s">
        <v>44</v>
      </c>
      <c r="AB445" s="184"/>
      <c r="AC445" s="178" t="s">
        <v>1593</v>
      </c>
      <c r="AD445" s="528">
        <f t="shared" si="24"/>
        <v>440</v>
      </c>
    </row>
    <row r="446" spans="1:185" ht="242.25" x14ac:dyDescent="0.25">
      <c r="A446" s="410" t="s">
        <v>412</v>
      </c>
      <c r="B446" s="530"/>
      <c r="C446" s="436">
        <v>44911</v>
      </c>
      <c r="D446" s="521" t="s">
        <v>33</v>
      </c>
      <c r="E446" s="425" t="s">
        <v>1538</v>
      </c>
      <c r="F446" s="184" t="s">
        <v>1540</v>
      </c>
      <c r="G446" s="414" t="s">
        <v>55</v>
      </c>
      <c r="H446" s="395"/>
      <c r="I446" s="414"/>
      <c r="J446" s="185"/>
      <c r="K446" s="185" t="s">
        <v>416</v>
      </c>
      <c r="L446" s="522" t="s">
        <v>48</v>
      </c>
      <c r="M446" s="185" t="s">
        <v>1567</v>
      </c>
      <c r="N446" s="184">
        <v>45644</v>
      </c>
      <c r="O446" s="525">
        <v>45412</v>
      </c>
      <c r="P446" s="452">
        <v>-3</v>
      </c>
      <c r="Q446" s="526" t="b">
        <f t="shared" ca="1" si="21"/>
        <v>0</v>
      </c>
      <c r="R446" s="184" t="s">
        <v>1594</v>
      </c>
      <c r="S446" s="198" t="s">
        <v>42</v>
      </c>
      <c r="T446" s="198">
        <v>1</v>
      </c>
      <c r="U446" s="184"/>
      <c r="V446" s="185"/>
      <c r="W446" s="282" t="s">
        <v>169</v>
      </c>
      <c r="X446" s="282"/>
      <c r="Y446" s="389"/>
      <c r="Z446" s="390"/>
      <c r="AA446" s="390" t="s">
        <v>44</v>
      </c>
      <c r="AB446" s="184"/>
      <c r="AC446" s="178" t="s">
        <v>1593</v>
      </c>
      <c r="AD446" s="528">
        <f t="shared" si="24"/>
        <v>441</v>
      </c>
    </row>
    <row r="447" spans="1:185" ht="191.25" x14ac:dyDescent="0.25">
      <c r="A447" s="410" t="s">
        <v>412</v>
      </c>
      <c r="B447" s="530"/>
      <c r="C447" s="436">
        <v>44911</v>
      </c>
      <c r="D447" s="521" t="s">
        <v>33</v>
      </c>
      <c r="E447" s="425" t="s">
        <v>1541</v>
      </c>
      <c r="F447" s="184" t="s">
        <v>1542</v>
      </c>
      <c r="G447" s="414" t="s">
        <v>55</v>
      </c>
      <c r="H447" s="395"/>
      <c r="I447" s="414"/>
      <c r="J447" s="185"/>
      <c r="K447" s="185" t="s">
        <v>416</v>
      </c>
      <c r="L447" s="522" t="s">
        <v>48</v>
      </c>
      <c r="M447" s="185" t="s">
        <v>1568</v>
      </c>
      <c r="N447" s="184">
        <v>45278</v>
      </c>
      <c r="O447" s="525">
        <v>45412</v>
      </c>
      <c r="P447" s="452">
        <v>-3</v>
      </c>
      <c r="Q447" s="526" t="b">
        <f t="shared" ca="1" si="21"/>
        <v>0</v>
      </c>
      <c r="R447" s="184" t="s">
        <v>1595</v>
      </c>
      <c r="S447" s="198" t="s">
        <v>42</v>
      </c>
      <c r="T447" s="198">
        <v>1</v>
      </c>
      <c r="U447" s="184"/>
      <c r="V447" s="185"/>
      <c r="W447" s="282" t="s">
        <v>169</v>
      </c>
      <c r="X447" s="282"/>
      <c r="Y447" s="389"/>
      <c r="Z447" s="390"/>
      <c r="AA447" s="390" t="s">
        <v>44</v>
      </c>
      <c r="AB447" s="184"/>
      <c r="AC447" s="178" t="s">
        <v>1593</v>
      </c>
      <c r="AD447" s="528">
        <f t="shared" si="24"/>
        <v>442</v>
      </c>
    </row>
    <row r="448" spans="1:185" ht="191.25" x14ac:dyDescent="0.25">
      <c r="A448" s="410" t="s">
        <v>412</v>
      </c>
      <c r="B448" s="530"/>
      <c r="C448" s="436">
        <v>44911</v>
      </c>
      <c r="D448" s="521" t="s">
        <v>33</v>
      </c>
      <c r="E448" s="425" t="s">
        <v>1541</v>
      </c>
      <c r="F448" s="184" t="s">
        <v>1540</v>
      </c>
      <c r="G448" s="414" t="s">
        <v>55</v>
      </c>
      <c r="H448" s="395"/>
      <c r="I448" s="414"/>
      <c r="J448" s="185"/>
      <c r="K448" s="185" t="s">
        <v>416</v>
      </c>
      <c r="L448" s="522" t="s">
        <v>39</v>
      </c>
      <c r="M448" s="185" t="s">
        <v>1569</v>
      </c>
      <c r="N448" s="184">
        <v>45644</v>
      </c>
      <c r="O448" s="525">
        <v>45412</v>
      </c>
      <c r="P448" s="452">
        <v>-3</v>
      </c>
      <c r="Q448" s="526" t="b">
        <f t="shared" ca="1" si="21"/>
        <v>0</v>
      </c>
      <c r="R448" s="184" t="s">
        <v>1596</v>
      </c>
      <c r="S448" s="198" t="s">
        <v>42</v>
      </c>
      <c r="T448" s="198">
        <v>1</v>
      </c>
      <c r="U448" s="184"/>
      <c r="V448" s="185"/>
      <c r="W448" s="282" t="s">
        <v>169</v>
      </c>
      <c r="X448" s="282"/>
      <c r="Y448" s="389"/>
      <c r="Z448" s="390"/>
      <c r="AA448" s="390" t="s">
        <v>44</v>
      </c>
      <c r="AB448" s="184"/>
      <c r="AC448" s="178" t="s">
        <v>1593</v>
      </c>
      <c r="AD448" s="528">
        <f t="shared" si="23"/>
        <v>443</v>
      </c>
    </row>
    <row r="449" spans="1:30" ht="114.75" x14ac:dyDescent="0.25">
      <c r="A449" s="410" t="s">
        <v>412</v>
      </c>
      <c r="B449" s="530">
        <v>1125</v>
      </c>
      <c r="C449" s="436">
        <v>45131</v>
      </c>
      <c r="D449" s="521" t="s">
        <v>33</v>
      </c>
      <c r="E449" s="425" t="s">
        <v>1543</v>
      </c>
      <c r="F449" s="184">
        <v>0</v>
      </c>
      <c r="G449" s="414" t="s">
        <v>94</v>
      </c>
      <c r="H449" s="395"/>
      <c r="I449" s="414"/>
      <c r="J449" s="185"/>
      <c r="K449" s="185" t="s">
        <v>416</v>
      </c>
      <c r="L449" s="522" t="s">
        <v>39</v>
      </c>
      <c r="M449" s="185" t="s">
        <v>1570</v>
      </c>
      <c r="N449" s="184">
        <v>45278</v>
      </c>
      <c r="O449" s="525">
        <v>45412</v>
      </c>
      <c r="P449" s="452">
        <v>-3</v>
      </c>
      <c r="Q449" s="526" t="b">
        <f t="shared" ca="1" si="21"/>
        <v>0</v>
      </c>
      <c r="R449" s="184" t="s">
        <v>1597</v>
      </c>
      <c r="S449" s="198" t="s">
        <v>74</v>
      </c>
      <c r="T449" s="198">
        <v>1</v>
      </c>
      <c r="U449" s="184"/>
      <c r="V449" s="185"/>
      <c r="W449" s="282" t="s">
        <v>169</v>
      </c>
      <c r="X449" s="282"/>
      <c r="Y449" s="389"/>
      <c r="Z449" s="390"/>
      <c r="AA449" s="390" t="s">
        <v>44</v>
      </c>
      <c r="AB449" s="184"/>
      <c r="AC449" s="178" t="s">
        <v>1598</v>
      </c>
      <c r="AD449" s="528">
        <f t="shared" si="23"/>
        <v>444</v>
      </c>
    </row>
    <row r="450" spans="1:30" ht="102" x14ac:dyDescent="0.25">
      <c r="A450" s="410" t="s">
        <v>412</v>
      </c>
      <c r="B450" s="530">
        <v>1126</v>
      </c>
      <c r="C450" s="436">
        <v>45131</v>
      </c>
      <c r="D450" s="521" t="s">
        <v>33</v>
      </c>
      <c r="E450" s="425" t="s">
        <v>1544</v>
      </c>
      <c r="F450" s="184">
        <v>0</v>
      </c>
      <c r="G450" s="414" t="s">
        <v>94</v>
      </c>
      <c r="H450" s="395"/>
      <c r="I450" s="414"/>
      <c r="J450" s="185"/>
      <c r="K450" s="185" t="s">
        <v>416</v>
      </c>
      <c r="L450" s="522" t="s">
        <v>39</v>
      </c>
      <c r="M450" s="185" t="s">
        <v>1571</v>
      </c>
      <c r="N450" s="184">
        <v>45278</v>
      </c>
      <c r="O450" s="525">
        <v>45412</v>
      </c>
      <c r="P450" s="452">
        <v>-3</v>
      </c>
      <c r="Q450" s="526" t="str">
        <f t="shared" ca="1" si="21"/>
        <v>CERRADA</v>
      </c>
      <c r="R450" s="184" t="s">
        <v>1599</v>
      </c>
      <c r="S450" s="198" t="s">
        <v>42</v>
      </c>
      <c r="T450" s="198">
        <v>1</v>
      </c>
      <c r="U450" s="184"/>
      <c r="V450" s="185"/>
      <c r="W450" s="282" t="s">
        <v>169</v>
      </c>
      <c r="X450" s="282"/>
      <c r="Y450" s="389"/>
      <c r="Z450" s="390"/>
      <c r="AA450" s="390" t="s">
        <v>1376</v>
      </c>
      <c r="AB450" s="184">
        <v>45238</v>
      </c>
      <c r="AC450" s="178" t="s">
        <v>1614</v>
      </c>
      <c r="AD450" s="528">
        <f t="shared" si="23"/>
        <v>445</v>
      </c>
    </row>
    <row r="451" spans="1:30" ht="102" x14ac:dyDescent="0.25">
      <c r="A451" s="410" t="s">
        <v>412</v>
      </c>
      <c r="B451" s="530">
        <v>1127</v>
      </c>
      <c r="C451" s="436">
        <v>45131</v>
      </c>
      <c r="D451" s="521" t="s">
        <v>33</v>
      </c>
      <c r="E451" s="425" t="s">
        <v>1545</v>
      </c>
      <c r="F451" s="184">
        <v>0</v>
      </c>
      <c r="G451" s="414" t="s">
        <v>94</v>
      </c>
      <c r="H451" s="395"/>
      <c r="I451" s="414"/>
      <c r="J451" s="185"/>
      <c r="K451" s="185" t="s">
        <v>416</v>
      </c>
      <c r="L451" s="522" t="s">
        <v>39</v>
      </c>
      <c r="M451" s="185" t="s">
        <v>1572</v>
      </c>
      <c r="N451" s="184">
        <v>45278</v>
      </c>
      <c r="O451" s="525">
        <v>45412</v>
      </c>
      <c r="P451" s="452">
        <v>-3</v>
      </c>
      <c r="Q451" s="526" t="b">
        <f t="shared" ca="1" si="21"/>
        <v>0</v>
      </c>
      <c r="R451" s="184" t="s">
        <v>1600</v>
      </c>
      <c r="S451" s="198" t="s">
        <v>42</v>
      </c>
      <c r="T451" s="198">
        <v>1</v>
      </c>
      <c r="U451" s="184"/>
      <c r="V451" s="185"/>
      <c r="W451" s="282" t="s">
        <v>169</v>
      </c>
      <c r="X451" s="282"/>
      <c r="Y451" s="389"/>
      <c r="Z451" s="390"/>
      <c r="AA451" s="390" t="s">
        <v>44</v>
      </c>
      <c r="AB451" s="184"/>
      <c r="AC451" s="178" t="s">
        <v>1598</v>
      </c>
      <c r="AD451" s="528">
        <f t="shared" si="23"/>
        <v>446</v>
      </c>
    </row>
    <row r="452" spans="1:30" ht="89.25" x14ac:dyDescent="0.25">
      <c r="A452" s="410" t="s">
        <v>412</v>
      </c>
      <c r="B452" s="530">
        <v>1128</v>
      </c>
      <c r="C452" s="436">
        <v>45131</v>
      </c>
      <c r="D452" s="521" t="s">
        <v>33</v>
      </c>
      <c r="E452" s="425" t="s">
        <v>1546</v>
      </c>
      <c r="F452" s="184">
        <v>0</v>
      </c>
      <c r="G452" s="414" t="s">
        <v>94</v>
      </c>
      <c r="H452" s="395"/>
      <c r="I452" s="414"/>
      <c r="J452" s="185"/>
      <c r="K452" s="185" t="s">
        <v>416</v>
      </c>
      <c r="L452" s="522" t="s">
        <v>39</v>
      </c>
      <c r="M452" s="185" t="s">
        <v>1573</v>
      </c>
      <c r="N452" s="184">
        <v>45278</v>
      </c>
      <c r="O452" s="525">
        <v>45412</v>
      </c>
      <c r="P452" s="452">
        <v>-3</v>
      </c>
      <c r="Q452" s="526" t="b">
        <f t="shared" ca="1" si="21"/>
        <v>0</v>
      </c>
      <c r="R452" s="184" t="s">
        <v>1597</v>
      </c>
      <c r="S452" s="198" t="s">
        <v>74</v>
      </c>
      <c r="T452" s="198">
        <v>1</v>
      </c>
      <c r="U452" s="184"/>
      <c r="V452" s="185"/>
      <c r="W452" s="282" t="s">
        <v>169</v>
      </c>
      <c r="X452" s="282"/>
      <c r="Y452" s="389"/>
      <c r="Z452" s="390"/>
      <c r="AA452" s="390" t="s">
        <v>44</v>
      </c>
      <c r="AB452" s="184"/>
      <c r="AC452" s="178" t="s">
        <v>1598</v>
      </c>
      <c r="AD452" s="528">
        <f t="shared" si="23"/>
        <v>447</v>
      </c>
    </row>
    <row r="453" spans="1:30" ht="191.25" x14ac:dyDescent="0.25">
      <c r="A453" s="410" t="s">
        <v>412</v>
      </c>
      <c r="B453" s="530">
        <v>1129</v>
      </c>
      <c r="C453" s="436">
        <v>45131</v>
      </c>
      <c r="D453" s="521" t="s">
        <v>33</v>
      </c>
      <c r="E453" s="425" t="s">
        <v>1547</v>
      </c>
      <c r="F453" s="184">
        <v>0</v>
      </c>
      <c r="G453" s="414" t="s">
        <v>94</v>
      </c>
      <c r="H453" s="395"/>
      <c r="I453" s="414"/>
      <c r="J453" s="185"/>
      <c r="K453" s="185" t="s">
        <v>416</v>
      </c>
      <c r="L453" s="522" t="s">
        <v>39</v>
      </c>
      <c r="M453" s="185" t="s">
        <v>1574</v>
      </c>
      <c r="N453" s="184">
        <v>45278</v>
      </c>
      <c r="O453" s="525">
        <v>45412</v>
      </c>
      <c r="P453" s="452">
        <v>-3</v>
      </c>
      <c r="Q453" s="526" t="b">
        <f t="shared" ca="1" si="21"/>
        <v>0</v>
      </c>
      <c r="R453" s="184" t="s">
        <v>1601</v>
      </c>
      <c r="S453" s="198" t="s">
        <v>74</v>
      </c>
      <c r="T453" s="198">
        <v>1</v>
      </c>
      <c r="U453" s="184"/>
      <c r="V453" s="185"/>
      <c r="W453" s="282" t="s">
        <v>169</v>
      </c>
      <c r="X453" s="282"/>
      <c r="Y453" s="389"/>
      <c r="Z453" s="390"/>
      <c r="AA453" s="390" t="s">
        <v>44</v>
      </c>
      <c r="AB453" s="184"/>
      <c r="AC453" s="178" t="s">
        <v>1598</v>
      </c>
      <c r="AD453" s="528">
        <f t="shared" si="23"/>
        <v>448</v>
      </c>
    </row>
    <row r="454" spans="1:30" ht="216.75" x14ac:dyDescent="0.25">
      <c r="A454" s="410" t="s">
        <v>412</v>
      </c>
      <c r="B454" s="530">
        <v>1130</v>
      </c>
      <c r="C454" s="436">
        <v>45131</v>
      </c>
      <c r="D454" s="521" t="s">
        <v>33</v>
      </c>
      <c r="E454" s="425" t="s">
        <v>1548</v>
      </c>
      <c r="F454" s="184">
        <v>0</v>
      </c>
      <c r="G454" s="414" t="s">
        <v>94</v>
      </c>
      <c r="H454" s="395"/>
      <c r="I454" s="414"/>
      <c r="J454" s="185"/>
      <c r="K454" s="185" t="s">
        <v>416</v>
      </c>
      <c r="L454" s="522" t="s">
        <v>39</v>
      </c>
      <c r="M454" s="185" t="s">
        <v>1575</v>
      </c>
      <c r="N454" s="184">
        <v>45278</v>
      </c>
      <c r="O454" s="525">
        <v>45412</v>
      </c>
      <c r="P454" s="452">
        <v>-3</v>
      </c>
      <c r="Q454" s="526" t="b">
        <f t="shared" ca="1" si="21"/>
        <v>0</v>
      </c>
      <c r="R454" s="184" t="s">
        <v>1601</v>
      </c>
      <c r="S454" s="198" t="s">
        <v>74</v>
      </c>
      <c r="T454" s="198">
        <v>1</v>
      </c>
      <c r="U454" s="184"/>
      <c r="V454" s="185"/>
      <c r="W454" s="282" t="s">
        <v>169</v>
      </c>
      <c r="X454" s="282"/>
      <c r="Y454" s="389"/>
      <c r="Z454" s="390"/>
      <c r="AA454" s="390" t="s">
        <v>44</v>
      </c>
      <c r="AB454" s="184"/>
      <c r="AC454" s="178" t="s">
        <v>1598</v>
      </c>
      <c r="AD454" s="528">
        <f t="shared" si="23"/>
        <v>449</v>
      </c>
    </row>
    <row r="455" spans="1:30" ht="191.25" x14ac:dyDescent="0.25">
      <c r="A455" s="410" t="s">
        <v>412</v>
      </c>
      <c r="B455" s="530">
        <v>1131</v>
      </c>
      <c r="C455" s="436">
        <v>45131</v>
      </c>
      <c r="D455" s="521" t="s">
        <v>33</v>
      </c>
      <c r="E455" s="425" t="s">
        <v>1549</v>
      </c>
      <c r="F455" s="184">
        <v>0</v>
      </c>
      <c r="G455" s="414" t="s">
        <v>94</v>
      </c>
      <c r="H455" s="395"/>
      <c r="I455" s="414"/>
      <c r="J455" s="185"/>
      <c r="K455" s="185" t="s">
        <v>416</v>
      </c>
      <c r="L455" s="522" t="s">
        <v>39</v>
      </c>
      <c r="M455" s="185" t="s">
        <v>1576</v>
      </c>
      <c r="N455" s="184">
        <v>45278</v>
      </c>
      <c r="O455" s="525">
        <v>45412</v>
      </c>
      <c r="P455" s="452">
        <v>-3</v>
      </c>
      <c r="Q455" s="526" t="b">
        <f t="shared" ca="1" si="21"/>
        <v>0</v>
      </c>
      <c r="R455" s="184" t="s">
        <v>1597</v>
      </c>
      <c r="S455" s="198" t="s">
        <v>74</v>
      </c>
      <c r="T455" s="198">
        <v>1</v>
      </c>
      <c r="U455" s="184"/>
      <c r="V455" s="185"/>
      <c r="W455" s="282" t="s">
        <v>169</v>
      </c>
      <c r="X455" s="282"/>
      <c r="Y455" s="389"/>
      <c r="Z455" s="390"/>
      <c r="AA455" s="390" t="s">
        <v>44</v>
      </c>
      <c r="AB455" s="184"/>
      <c r="AC455" s="178" t="s">
        <v>1598</v>
      </c>
      <c r="AD455" s="528">
        <f t="shared" si="23"/>
        <v>450</v>
      </c>
    </row>
    <row r="456" spans="1:30" ht="191.25" x14ac:dyDescent="0.25">
      <c r="A456" s="410" t="s">
        <v>412</v>
      </c>
      <c r="B456" s="530">
        <v>1132</v>
      </c>
      <c r="C456" s="436">
        <v>45131</v>
      </c>
      <c r="D456" s="521" t="s">
        <v>33</v>
      </c>
      <c r="E456" s="425" t="s">
        <v>1550</v>
      </c>
      <c r="F456" s="184" t="s">
        <v>430</v>
      </c>
      <c r="G456" s="414" t="s">
        <v>94</v>
      </c>
      <c r="H456" s="395"/>
      <c r="I456" s="414"/>
      <c r="J456" s="185"/>
      <c r="K456" s="185" t="s">
        <v>416</v>
      </c>
      <c r="L456" s="522" t="s">
        <v>48</v>
      </c>
      <c r="M456" s="185" t="s">
        <v>1577</v>
      </c>
      <c r="N456" s="184">
        <v>45278</v>
      </c>
      <c r="O456" s="525">
        <v>45412</v>
      </c>
      <c r="P456" s="452">
        <v>-3</v>
      </c>
      <c r="Q456" s="526" t="b">
        <f t="shared" ca="1" si="21"/>
        <v>0</v>
      </c>
      <c r="R456" s="184" t="s">
        <v>1597</v>
      </c>
      <c r="S456" s="198" t="s">
        <v>74</v>
      </c>
      <c r="T456" s="198">
        <v>1</v>
      </c>
      <c r="U456" s="184"/>
      <c r="V456" s="185"/>
      <c r="W456" s="282" t="s">
        <v>169</v>
      </c>
      <c r="X456" s="282"/>
      <c r="Y456" s="389"/>
      <c r="Z456" s="390"/>
      <c r="AA456" s="390" t="s">
        <v>44</v>
      </c>
      <c r="AB456" s="184"/>
      <c r="AC456" s="178" t="s">
        <v>1598</v>
      </c>
      <c r="AD456" s="528">
        <f t="shared" si="23"/>
        <v>451</v>
      </c>
    </row>
    <row r="457" spans="1:30" ht="127.5" x14ac:dyDescent="0.25">
      <c r="A457" s="410" t="s">
        <v>412</v>
      </c>
      <c r="B457" s="530">
        <v>1133</v>
      </c>
      <c r="C457" s="436">
        <v>45131</v>
      </c>
      <c r="D457" s="521" t="s">
        <v>33</v>
      </c>
      <c r="E457" s="425" t="s">
        <v>1551</v>
      </c>
      <c r="F457" s="184" t="s">
        <v>430</v>
      </c>
      <c r="G457" s="414" t="s">
        <v>94</v>
      </c>
      <c r="H457" s="395"/>
      <c r="I457" s="414"/>
      <c r="J457" s="185"/>
      <c r="K457" s="185" t="s">
        <v>416</v>
      </c>
      <c r="L457" s="522" t="s">
        <v>48</v>
      </c>
      <c r="M457" s="185" t="s">
        <v>1578</v>
      </c>
      <c r="N457" s="184">
        <v>45278</v>
      </c>
      <c r="O457" s="525">
        <v>45412</v>
      </c>
      <c r="P457" s="452">
        <v>-3</v>
      </c>
      <c r="Q457" s="526" t="b">
        <f t="shared" ca="1" si="21"/>
        <v>0</v>
      </c>
      <c r="R457" s="184" t="s">
        <v>1602</v>
      </c>
      <c r="S457" s="198" t="s">
        <v>42</v>
      </c>
      <c r="T457" s="198">
        <v>3</v>
      </c>
      <c r="U457" s="184"/>
      <c r="V457" s="185"/>
      <c r="W457" s="282" t="s">
        <v>169</v>
      </c>
      <c r="X457" s="282"/>
      <c r="Y457" s="389"/>
      <c r="Z457" s="390"/>
      <c r="AA457" s="390" t="s">
        <v>44</v>
      </c>
      <c r="AB457" s="184"/>
      <c r="AC457" s="178" t="s">
        <v>1598</v>
      </c>
      <c r="AD457" s="528">
        <f t="shared" si="23"/>
        <v>452</v>
      </c>
    </row>
    <row r="458" spans="1:30" ht="127.5" x14ac:dyDescent="0.25">
      <c r="A458" s="410" t="s">
        <v>412</v>
      </c>
      <c r="B458" s="530">
        <v>1134</v>
      </c>
      <c r="C458" s="436">
        <v>45131</v>
      </c>
      <c r="D458" s="521" t="s">
        <v>33</v>
      </c>
      <c r="E458" s="425" t="s">
        <v>1552</v>
      </c>
      <c r="F458" s="184">
        <v>0</v>
      </c>
      <c r="G458" s="414" t="s">
        <v>94</v>
      </c>
      <c r="H458" s="395"/>
      <c r="I458" s="414"/>
      <c r="J458" s="185"/>
      <c r="K458" s="185" t="s">
        <v>416</v>
      </c>
      <c r="L458" s="522" t="s">
        <v>39</v>
      </c>
      <c r="M458" s="185" t="s">
        <v>1579</v>
      </c>
      <c r="N458" s="184">
        <v>45278</v>
      </c>
      <c r="O458" s="525">
        <v>45412</v>
      </c>
      <c r="P458" s="452">
        <v>-3</v>
      </c>
      <c r="Q458" s="526" t="b">
        <f t="shared" ca="1" si="21"/>
        <v>0</v>
      </c>
      <c r="R458" s="184" t="s">
        <v>1603</v>
      </c>
      <c r="S458" s="198" t="s">
        <v>42</v>
      </c>
      <c r="T458" s="198">
        <v>3</v>
      </c>
      <c r="U458" s="184"/>
      <c r="V458" s="185"/>
      <c r="W458" s="282" t="s">
        <v>169</v>
      </c>
      <c r="X458" s="282"/>
      <c r="Y458" s="389"/>
      <c r="Z458" s="390"/>
      <c r="AA458" s="390" t="s">
        <v>44</v>
      </c>
      <c r="AB458" s="184"/>
      <c r="AC458" s="178" t="s">
        <v>1598</v>
      </c>
      <c r="AD458" s="528">
        <f t="shared" si="23"/>
        <v>453</v>
      </c>
    </row>
    <row r="459" spans="1:30" ht="140.25" x14ac:dyDescent="0.25">
      <c r="A459" s="410" t="s">
        <v>412</v>
      </c>
      <c r="B459" s="530">
        <v>1135</v>
      </c>
      <c r="C459" s="436">
        <v>45131</v>
      </c>
      <c r="D459" s="521" t="s">
        <v>33</v>
      </c>
      <c r="E459" s="425" t="s">
        <v>1553</v>
      </c>
      <c r="F459" s="184">
        <v>0</v>
      </c>
      <c r="G459" s="414" t="s">
        <v>94</v>
      </c>
      <c r="H459" s="395"/>
      <c r="I459" s="414"/>
      <c r="J459" s="185"/>
      <c r="K459" s="185" t="s">
        <v>416</v>
      </c>
      <c r="L459" s="522" t="s">
        <v>39</v>
      </c>
      <c r="M459" s="185" t="s">
        <v>1580</v>
      </c>
      <c r="N459" s="184">
        <v>45278</v>
      </c>
      <c r="O459" s="525">
        <v>45412</v>
      </c>
      <c r="P459" s="452">
        <v>-3</v>
      </c>
      <c r="Q459" s="526" t="b">
        <f t="shared" ca="1" si="21"/>
        <v>0</v>
      </c>
      <c r="R459" s="184" t="s">
        <v>1604</v>
      </c>
      <c r="S459" s="198" t="s">
        <v>42</v>
      </c>
      <c r="T459" s="198">
        <v>1</v>
      </c>
      <c r="U459" s="184"/>
      <c r="V459" s="185"/>
      <c r="W459" s="282" t="s">
        <v>169</v>
      </c>
      <c r="X459" s="282"/>
      <c r="Y459" s="389"/>
      <c r="Z459" s="390"/>
      <c r="AA459" s="390" t="s">
        <v>44</v>
      </c>
      <c r="AB459" s="184"/>
      <c r="AC459" s="178" t="s">
        <v>1587</v>
      </c>
      <c r="AD459" s="528">
        <f t="shared" si="23"/>
        <v>454</v>
      </c>
    </row>
    <row r="460" spans="1:30" ht="114.75" x14ac:dyDescent="0.25">
      <c r="A460" s="410" t="s">
        <v>412</v>
      </c>
      <c r="B460" s="530">
        <v>1136</v>
      </c>
      <c r="C460" s="436">
        <v>45131</v>
      </c>
      <c r="D460" s="521" t="s">
        <v>33</v>
      </c>
      <c r="E460" s="425" t="s">
        <v>1554</v>
      </c>
      <c r="F460" s="184">
        <v>0</v>
      </c>
      <c r="G460" s="414" t="s">
        <v>94</v>
      </c>
      <c r="H460" s="395"/>
      <c r="I460" s="414"/>
      <c r="J460" s="185"/>
      <c r="K460" s="185" t="s">
        <v>416</v>
      </c>
      <c r="L460" s="522" t="s">
        <v>48</v>
      </c>
      <c r="M460" s="185" t="s">
        <v>1581</v>
      </c>
      <c r="N460" s="184">
        <v>45278</v>
      </c>
      <c r="O460" s="525">
        <v>45412</v>
      </c>
      <c r="P460" s="452">
        <v>-3</v>
      </c>
      <c r="Q460" s="526" t="b">
        <f t="shared" ca="1" si="21"/>
        <v>0</v>
      </c>
      <c r="R460" s="184" t="s">
        <v>1605</v>
      </c>
      <c r="S460" s="198" t="s">
        <v>42</v>
      </c>
      <c r="T460" s="198">
        <v>1</v>
      </c>
      <c r="U460" s="184"/>
      <c r="V460" s="185"/>
      <c r="W460" s="282" t="s">
        <v>169</v>
      </c>
      <c r="X460" s="282"/>
      <c r="Y460" s="389"/>
      <c r="Z460" s="390"/>
      <c r="AA460" s="390" t="s">
        <v>44</v>
      </c>
      <c r="AB460" s="184"/>
      <c r="AC460" s="178" t="s">
        <v>1587</v>
      </c>
      <c r="AD460" s="528">
        <f t="shared" si="23"/>
        <v>455</v>
      </c>
    </row>
    <row r="461" spans="1:30" ht="102" x14ac:dyDescent="0.25">
      <c r="A461" s="410" t="s">
        <v>412</v>
      </c>
      <c r="B461" s="530">
        <v>1137</v>
      </c>
      <c r="C461" s="436">
        <v>45131</v>
      </c>
      <c r="D461" s="521" t="s">
        <v>33</v>
      </c>
      <c r="E461" s="425" t="s">
        <v>1555</v>
      </c>
      <c r="F461" s="184">
        <v>0</v>
      </c>
      <c r="G461" s="414" t="s">
        <v>94</v>
      </c>
      <c r="H461" s="395"/>
      <c r="I461" s="414"/>
      <c r="J461" s="185"/>
      <c r="K461" s="185" t="s">
        <v>416</v>
      </c>
      <c r="L461" s="522" t="s">
        <v>39</v>
      </c>
      <c r="M461" s="185" t="s">
        <v>1582</v>
      </c>
      <c r="N461" s="184">
        <v>45278</v>
      </c>
      <c r="O461" s="525">
        <v>45657</v>
      </c>
      <c r="P461" s="452">
        <v>-3</v>
      </c>
      <c r="Q461" s="526" t="str">
        <f t="shared" ca="1" si="21"/>
        <v>A TIEMPO</v>
      </c>
      <c r="R461" s="184" t="s">
        <v>1606</v>
      </c>
      <c r="S461" s="198" t="s">
        <v>74</v>
      </c>
      <c r="T461" s="198">
        <v>1</v>
      </c>
      <c r="U461" s="184"/>
      <c r="V461" s="185"/>
      <c r="W461" s="282" t="s">
        <v>169</v>
      </c>
      <c r="X461" s="282"/>
      <c r="Y461" s="389"/>
      <c r="Z461" s="390"/>
      <c r="AA461" s="390" t="s">
        <v>44</v>
      </c>
      <c r="AB461" s="184"/>
      <c r="AC461" s="178" t="s">
        <v>1587</v>
      </c>
      <c r="AD461" s="528">
        <f t="shared" si="23"/>
        <v>456</v>
      </c>
    </row>
    <row r="462" spans="1:30" ht="102" x14ac:dyDescent="0.25">
      <c r="A462" s="410" t="s">
        <v>412</v>
      </c>
      <c r="B462" s="530">
        <v>1138</v>
      </c>
      <c r="C462" s="436">
        <v>45131</v>
      </c>
      <c r="D462" s="521" t="s">
        <v>106</v>
      </c>
      <c r="E462" s="425" t="s">
        <v>1556</v>
      </c>
      <c r="F462" s="184" t="s">
        <v>430</v>
      </c>
      <c r="G462" s="414" t="s">
        <v>914</v>
      </c>
      <c r="H462" s="395"/>
      <c r="I462" s="414"/>
      <c r="J462" s="185"/>
      <c r="K462" s="185" t="s">
        <v>416</v>
      </c>
      <c r="L462" s="522" t="s">
        <v>109</v>
      </c>
      <c r="M462" s="185" t="s">
        <v>1583</v>
      </c>
      <c r="N462" s="184">
        <v>45278</v>
      </c>
      <c r="O462" s="525">
        <v>45412</v>
      </c>
      <c r="P462" s="452">
        <v>-3</v>
      </c>
      <c r="Q462" s="526" t="b">
        <f t="shared" ca="1" si="21"/>
        <v>0</v>
      </c>
      <c r="R462" s="184" t="s">
        <v>1607</v>
      </c>
      <c r="S462" s="198" t="s">
        <v>42</v>
      </c>
      <c r="T462" s="198">
        <v>1</v>
      </c>
      <c r="U462" s="184"/>
      <c r="V462" s="185"/>
      <c r="W462" s="282" t="s">
        <v>169</v>
      </c>
      <c r="X462" s="282"/>
      <c r="Y462" s="389"/>
      <c r="Z462" s="390"/>
      <c r="AA462" s="390" t="s">
        <v>44</v>
      </c>
      <c r="AB462" s="184"/>
      <c r="AC462" s="178" t="s">
        <v>1587</v>
      </c>
      <c r="AD462" s="528">
        <f t="shared" si="23"/>
        <v>457</v>
      </c>
    </row>
    <row r="463" spans="1:30" x14ac:dyDescent="0.25">
      <c r="A463" s="163"/>
      <c r="B463" s="532"/>
      <c r="C463" s="516"/>
      <c r="D463" s="533"/>
      <c r="E463" s="517"/>
      <c r="F463" s="518"/>
      <c r="G463" s="534"/>
      <c r="H463" s="535"/>
      <c r="I463" s="534"/>
      <c r="J463" s="191"/>
      <c r="K463" s="191"/>
      <c r="L463" s="534"/>
      <c r="M463" s="191"/>
      <c r="N463" s="518"/>
      <c r="O463" s="536"/>
      <c r="P463" s="519"/>
      <c r="Q463" s="537"/>
      <c r="R463" s="518"/>
      <c r="S463" s="520"/>
      <c r="T463" s="520"/>
      <c r="U463" s="518"/>
      <c r="V463" s="191"/>
      <c r="W463" s="538"/>
      <c r="X463" s="538"/>
      <c r="Y463" s="539"/>
      <c r="Z463" s="163"/>
      <c r="AA463" s="163"/>
      <c r="AB463" s="518"/>
      <c r="AC463" s="191"/>
      <c r="AD463" s="540"/>
    </row>
    <row r="464" spans="1:30" x14ac:dyDescent="0.25">
      <c r="A464" s="163"/>
      <c r="B464" s="532"/>
      <c r="C464" s="516"/>
      <c r="D464" s="533"/>
      <c r="E464" s="517"/>
      <c r="F464" s="518"/>
      <c r="G464" s="534"/>
      <c r="H464" s="535"/>
      <c r="I464" s="534"/>
      <c r="J464" s="191"/>
      <c r="K464" s="191"/>
      <c r="L464" s="534"/>
      <c r="M464" s="191"/>
      <c r="N464" s="518"/>
      <c r="O464" s="536"/>
      <c r="P464" s="519"/>
      <c r="Q464" s="537"/>
      <c r="R464" s="518"/>
      <c r="S464" s="520"/>
      <c r="T464" s="520"/>
      <c r="U464" s="518"/>
      <c r="V464" s="191"/>
      <c r="W464" s="538"/>
      <c r="X464" s="538"/>
      <c r="Y464" s="539"/>
      <c r="Z464" s="163"/>
      <c r="AA464" s="163"/>
      <c r="AB464" s="518"/>
      <c r="AC464" s="191"/>
      <c r="AD464" s="540"/>
    </row>
  </sheetData>
  <sheetProtection formatCells="0" formatColumns="0" formatRows="0" insertRows="0" autoFilter="0"/>
  <dataConsolidate/>
  <mergeCells count="5041">
    <mergeCell ref="AE4:AH4"/>
    <mergeCell ref="AI4:AJ4"/>
    <mergeCell ref="AK4:AL4"/>
    <mergeCell ref="AM4:AN4"/>
    <mergeCell ref="AO4:AS4"/>
    <mergeCell ref="A4:D4"/>
    <mergeCell ref="J4:K4"/>
    <mergeCell ref="E4:F4"/>
    <mergeCell ref="G4:I4"/>
    <mergeCell ref="L4:P4"/>
    <mergeCell ref="A2:AC2"/>
    <mergeCell ref="R4:T4"/>
    <mergeCell ref="U4:V4"/>
    <mergeCell ref="W4:AC4"/>
    <mergeCell ref="BO4:BS4"/>
    <mergeCell ref="BT4:BV4"/>
    <mergeCell ref="BW4:BX4"/>
    <mergeCell ref="BY4:CC4"/>
    <mergeCell ref="BE4:BH4"/>
    <mergeCell ref="BI4:BJ4"/>
    <mergeCell ref="BK4:BL4"/>
    <mergeCell ref="BM4:BN4"/>
    <mergeCell ref="AT4:AV4"/>
    <mergeCell ref="AW4:AX4"/>
    <mergeCell ref="AY4:BC4"/>
    <mergeCell ref="CM4:CN4"/>
    <mergeCell ref="CO4:CS4"/>
    <mergeCell ref="CT4:CV4"/>
    <mergeCell ref="CW4:CX4"/>
    <mergeCell ref="CY4:DC4"/>
    <mergeCell ref="CE4:CH4"/>
    <mergeCell ref="CI4:CJ4"/>
    <mergeCell ref="CK4:CL4"/>
    <mergeCell ref="DO4:DS4"/>
    <mergeCell ref="DT4:DV4"/>
    <mergeCell ref="DW4:DX4"/>
    <mergeCell ref="DY4:EC4"/>
    <mergeCell ref="DE4:DH4"/>
    <mergeCell ref="DI4:DJ4"/>
    <mergeCell ref="DK4:DL4"/>
    <mergeCell ref="DM4:DN4"/>
    <mergeCell ref="FE4:FH4"/>
    <mergeCell ref="FI4:FJ4"/>
    <mergeCell ref="FK4:FL4"/>
    <mergeCell ref="FM4:FN4"/>
    <mergeCell ref="EM4:EN4"/>
    <mergeCell ref="EO4:ES4"/>
    <mergeCell ref="ET4:EV4"/>
    <mergeCell ref="EW4:EX4"/>
    <mergeCell ref="EY4:FC4"/>
    <mergeCell ref="EE4:EH4"/>
    <mergeCell ref="EI4:EJ4"/>
    <mergeCell ref="EK4:EL4"/>
    <mergeCell ref="GE4:GH4"/>
    <mergeCell ref="GI4:GJ4"/>
    <mergeCell ref="GK4:GL4"/>
    <mergeCell ref="FO4:FS4"/>
    <mergeCell ref="FT4:FV4"/>
    <mergeCell ref="FW4:FX4"/>
    <mergeCell ref="FY4:GC4"/>
    <mergeCell ref="HE4:HH4"/>
    <mergeCell ref="HI4:HJ4"/>
    <mergeCell ref="HK4:HL4"/>
    <mergeCell ref="HM4:HN4"/>
    <mergeCell ref="GM4:GN4"/>
    <mergeCell ref="GO4:GS4"/>
    <mergeCell ref="GT4:GV4"/>
    <mergeCell ref="GW4:GX4"/>
    <mergeCell ref="GY4:HC4"/>
    <mergeCell ref="IM4:IN4"/>
    <mergeCell ref="IO4:IS4"/>
    <mergeCell ref="IT4:IV4"/>
    <mergeCell ref="IW4:IX4"/>
    <mergeCell ref="IY4:JC4"/>
    <mergeCell ref="IE4:IH4"/>
    <mergeCell ref="II4:IJ4"/>
    <mergeCell ref="IK4:IL4"/>
    <mergeCell ref="HO4:HS4"/>
    <mergeCell ref="HT4:HV4"/>
    <mergeCell ref="HW4:HX4"/>
    <mergeCell ref="HY4:IC4"/>
    <mergeCell ref="JO4:JS4"/>
    <mergeCell ref="JT4:JV4"/>
    <mergeCell ref="JW4:JX4"/>
    <mergeCell ref="JY4:KC4"/>
    <mergeCell ref="JE4:JH4"/>
    <mergeCell ref="JI4:JJ4"/>
    <mergeCell ref="JK4:JL4"/>
    <mergeCell ref="JM4:JN4"/>
    <mergeCell ref="KM4:KN4"/>
    <mergeCell ref="KO4:KS4"/>
    <mergeCell ref="KT4:KV4"/>
    <mergeCell ref="KW4:KX4"/>
    <mergeCell ref="KY4:LC4"/>
    <mergeCell ref="KE4:KH4"/>
    <mergeCell ref="KI4:KJ4"/>
    <mergeCell ref="KK4:KL4"/>
    <mergeCell ref="LO4:LS4"/>
    <mergeCell ref="LT4:LV4"/>
    <mergeCell ref="LW4:LX4"/>
    <mergeCell ref="LY4:MC4"/>
    <mergeCell ref="LE4:LH4"/>
    <mergeCell ref="LI4:LJ4"/>
    <mergeCell ref="LK4:LL4"/>
    <mergeCell ref="LM4:LN4"/>
    <mergeCell ref="NE4:NH4"/>
    <mergeCell ref="NI4:NJ4"/>
    <mergeCell ref="NK4:NL4"/>
    <mergeCell ref="NM4:NN4"/>
    <mergeCell ref="MM4:MN4"/>
    <mergeCell ref="MO4:MS4"/>
    <mergeCell ref="MT4:MV4"/>
    <mergeCell ref="MW4:MX4"/>
    <mergeCell ref="MY4:NC4"/>
    <mergeCell ref="ME4:MH4"/>
    <mergeCell ref="MI4:MJ4"/>
    <mergeCell ref="MK4:ML4"/>
    <mergeCell ref="OE4:OH4"/>
    <mergeCell ref="OI4:OJ4"/>
    <mergeCell ref="OK4:OL4"/>
    <mergeCell ref="NO4:NS4"/>
    <mergeCell ref="NT4:NV4"/>
    <mergeCell ref="NW4:NX4"/>
    <mergeCell ref="NY4:OC4"/>
    <mergeCell ref="PE4:PH4"/>
    <mergeCell ref="PI4:PJ4"/>
    <mergeCell ref="PK4:PL4"/>
    <mergeCell ref="PM4:PN4"/>
    <mergeCell ref="OM4:ON4"/>
    <mergeCell ref="OO4:OS4"/>
    <mergeCell ref="OT4:OV4"/>
    <mergeCell ref="OW4:OX4"/>
    <mergeCell ref="OY4:PC4"/>
    <mergeCell ref="QM4:QN4"/>
    <mergeCell ref="QO4:QS4"/>
    <mergeCell ref="QT4:QV4"/>
    <mergeCell ref="QW4:QX4"/>
    <mergeCell ref="QY4:RC4"/>
    <mergeCell ref="QE4:QH4"/>
    <mergeCell ref="QI4:QJ4"/>
    <mergeCell ref="QK4:QL4"/>
    <mergeCell ref="PO4:PS4"/>
    <mergeCell ref="PT4:PV4"/>
    <mergeCell ref="PW4:PX4"/>
    <mergeCell ref="PY4:QC4"/>
    <mergeCell ref="RO4:RS4"/>
    <mergeCell ref="RT4:RV4"/>
    <mergeCell ref="RW4:RX4"/>
    <mergeCell ref="RY4:SC4"/>
    <mergeCell ref="RE4:RH4"/>
    <mergeCell ref="RI4:RJ4"/>
    <mergeCell ref="RK4:RL4"/>
    <mergeCell ref="RM4:RN4"/>
    <mergeCell ref="SM4:SN4"/>
    <mergeCell ref="SO4:SS4"/>
    <mergeCell ref="ST4:SV4"/>
    <mergeCell ref="SW4:SX4"/>
    <mergeCell ref="SY4:TC4"/>
    <mergeCell ref="SE4:SH4"/>
    <mergeCell ref="SI4:SJ4"/>
    <mergeCell ref="SK4:SL4"/>
    <mergeCell ref="TO4:TS4"/>
    <mergeCell ref="TT4:TV4"/>
    <mergeCell ref="TW4:TX4"/>
    <mergeCell ref="TY4:UC4"/>
    <mergeCell ref="TE4:TH4"/>
    <mergeCell ref="TI4:TJ4"/>
    <mergeCell ref="TK4:TL4"/>
    <mergeCell ref="TM4:TN4"/>
    <mergeCell ref="VE4:VH4"/>
    <mergeCell ref="VI4:VJ4"/>
    <mergeCell ref="VK4:VL4"/>
    <mergeCell ref="VM4:VN4"/>
    <mergeCell ref="UM4:UN4"/>
    <mergeCell ref="UO4:US4"/>
    <mergeCell ref="UT4:UV4"/>
    <mergeCell ref="UW4:UX4"/>
    <mergeCell ref="UY4:VC4"/>
    <mergeCell ref="UE4:UH4"/>
    <mergeCell ref="UI4:UJ4"/>
    <mergeCell ref="UK4:UL4"/>
    <mergeCell ref="WE4:WH4"/>
    <mergeCell ref="WI4:WJ4"/>
    <mergeCell ref="WK4:WL4"/>
    <mergeCell ref="VO4:VS4"/>
    <mergeCell ref="VT4:VV4"/>
    <mergeCell ref="VW4:VX4"/>
    <mergeCell ref="VY4:WC4"/>
    <mergeCell ref="XE4:XH4"/>
    <mergeCell ref="XI4:XJ4"/>
    <mergeCell ref="XK4:XL4"/>
    <mergeCell ref="XM4:XN4"/>
    <mergeCell ref="WM4:WN4"/>
    <mergeCell ref="WO4:WS4"/>
    <mergeCell ref="WT4:WV4"/>
    <mergeCell ref="WW4:WX4"/>
    <mergeCell ref="WY4:XC4"/>
    <mergeCell ref="YM4:YN4"/>
    <mergeCell ref="YO4:YS4"/>
    <mergeCell ref="YT4:YV4"/>
    <mergeCell ref="YW4:YX4"/>
    <mergeCell ref="YY4:ZC4"/>
    <mergeCell ref="YE4:YH4"/>
    <mergeCell ref="YI4:YJ4"/>
    <mergeCell ref="YK4:YL4"/>
    <mergeCell ref="XO4:XS4"/>
    <mergeCell ref="XT4:XV4"/>
    <mergeCell ref="XW4:XX4"/>
    <mergeCell ref="XY4:YC4"/>
    <mergeCell ref="ZO4:ZS4"/>
    <mergeCell ref="ZT4:ZV4"/>
    <mergeCell ref="ZW4:ZX4"/>
    <mergeCell ref="ZY4:AAC4"/>
    <mergeCell ref="ZE4:ZH4"/>
    <mergeCell ref="ZI4:ZJ4"/>
    <mergeCell ref="ZK4:ZL4"/>
    <mergeCell ref="ZM4:ZN4"/>
    <mergeCell ref="AAM4:AAN4"/>
    <mergeCell ref="AAO4:AAS4"/>
    <mergeCell ref="AAT4:AAV4"/>
    <mergeCell ref="AAW4:AAX4"/>
    <mergeCell ref="AAY4:ABC4"/>
    <mergeCell ref="AAE4:AAH4"/>
    <mergeCell ref="AAI4:AAJ4"/>
    <mergeCell ref="AAK4:AAL4"/>
    <mergeCell ref="ABO4:ABS4"/>
    <mergeCell ref="ABT4:ABV4"/>
    <mergeCell ref="ABW4:ABX4"/>
    <mergeCell ref="ABY4:ACC4"/>
    <mergeCell ref="ABE4:ABH4"/>
    <mergeCell ref="ABI4:ABJ4"/>
    <mergeCell ref="ABK4:ABL4"/>
    <mergeCell ref="ABM4:ABN4"/>
    <mergeCell ref="ADE4:ADH4"/>
    <mergeCell ref="ADI4:ADJ4"/>
    <mergeCell ref="ADK4:ADL4"/>
    <mergeCell ref="ADM4:ADN4"/>
    <mergeCell ref="ACM4:ACN4"/>
    <mergeCell ref="ACO4:ACS4"/>
    <mergeCell ref="ACT4:ACV4"/>
    <mergeCell ref="ACW4:ACX4"/>
    <mergeCell ref="ACY4:ADC4"/>
    <mergeCell ref="ACE4:ACH4"/>
    <mergeCell ref="ACI4:ACJ4"/>
    <mergeCell ref="ACK4:ACL4"/>
    <mergeCell ref="AEE4:AEH4"/>
    <mergeCell ref="AEI4:AEJ4"/>
    <mergeCell ref="AEK4:AEL4"/>
    <mergeCell ref="ADO4:ADS4"/>
    <mergeCell ref="ADT4:ADV4"/>
    <mergeCell ref="ADW4:ADX4"/>
    <mergeCell ref="ADY4:AEC4"/>
    <mergeCell ref="AFE4:AFH4"/>
    <mergeCell ref="AFI4:AFJ4"/>
    <mergeCell ref="AFK4:AFL4"/>
    <mergeCell ref="AFM4:AFN4"/>
    <mergeCell ref="AEM4:AEN4"/>
    <mergeCell ref="AEO4:AES4"/>
    <mergeCell ref="AET4:AEV4"/>
    <mergeCell ref="AEW4:AEX4"/>
    <mergeCell ref="AEY4:AFC4"/>
    <mergeCell ref="AGM4:AGN4"/>
    <mergeCell ref="AGO4:AGS4"/>
    <mergeCell ref="AGT4:AGV4"/>
    <mergeCell ref="AGW4:AGX4"/>
    <mergeCell ref="AGY4:AHC4"/>
    <mergeCell ref="AGE4:AGH4"/>
    <mergeCell ref="AGI4:AGJ4"/>
    <mergeCell ref="AGK4:AGL4"/>
    <mergeCell ref="AFO4:AFS4"/>
    <mergeCell ref="AFT4:AFV4"/>
    <mergeCell ref="AFW4:AFX4"/>
    <mergeCell ref="AFY4:AGC4"/>
    <mergeCell ref="AHO4:AHS4"/>
    <mergeCell ref="AHT4:AHV4"/>
    <mergeCell ref="AHW4:AHX4"/>
    <mergeCell ref="AHY4:AIC4"/>
    <mergeCell ref="AHE4:AHH4"/>
    <mergeCell ref="AHI4:AHJ4"/>
    <mergeCell ref="AHK4:AHL4"/>
    <mergeCell ref="AHM4:AHN4"/>
    <mergeCell ref="AIM4:AIN4"/>
    <mergeCell ref="AIO4:AIS4"/>
    <mergeCell ref="AIT4:AIV4"/>
    <mergeCell ref="AIW4:AIX4"/>
    <mergeCell ref="AIY4:AJC4"/>
    <mergeCell ref="AIE4:AIH4"/>
    <mergeCell ref="AII4:AIJ4"/>
    <mergeCell ref="AIK4:AIL4"/>
    <mergeCell ref="AJO4:AJS4"/>
    <mergeCell ref="AJT4:AJV4"/>
    <mergeCell ref="AJW4:AJX4"/>
    <mergeCell ref="AJY4:AKC4"/>
    <mergeCell ref="AJE4:AJH4"/>
    <mergeCell ref="AJI4:AJJ4"/>
    <mergeCell ref="AJK4:AJL4"/>
    <mergeCell ref="AJM4:AJN4"/>
    <mergeCell ref="ALE4:ALH4"/>
    <mergeCell ref="ALI4:ALJ4"/>
    <mergeCell ref="ALK4:ALL4"/>
    <mergeCell ref="ALM4:ALN4"/>
    <mergeCell ref="AKM4:AKN4"/>
    <mergeCell ref="AKO4:AKS4"/>
    <mergeCell ref="AKT4:AKV4"/>
    <mergeCell ref="AKW4:AKX4"/>
    <mergeCell ref="AKY4:ALC4"/>
    <mergeCell ref="AKE4:AKH4"/>
    <mergeCell ref="AKI4:AKJ4"/>
    <mergeCell ref="AKK4:AKL4"/>
    <mergeCell ref="AME4:AMH4"/>
    <mergeCell ref="AMI4:AMJ4"/>
    <mergeCell ref="AMK4:AML4"/>
    <mergeCell ref="ALO4:ALS4"/>
    <mergeCell ref="ALT4:ALV4"/>
    <mergeCell ref="ALW4:ALX4"/>
    <mergeCell ref="ALY4:AMC4"/>
    <mergeCell ref="ANE4:ANH4"/>
    <mergeCell ref="ANI4:ANJ4"/>
    <mergeCell ref="ANK4:ANL4"/>
    <mergeCell ref="ANM4:ANN4"/>
    <mergeCell ref="AMM4:AMN4"/>
    <mergeCell ref="AMO4:AMS4"/>
    <mergeCell ref="AMT4:AMV4"/>
    <mergeCell ref="AMW4:AMX4"/>
    <mergeCell ref="AMY4:ANC4"/>
    <mergeCell ref="AOM4:AON4"/>
    <mergeCell ref="AOO4:AOS4"/>
    <mergeCell ref="AOT4:AOV4"/>
    <mergeCell ref="AOW4:AOX4"/>
    <mergeCell ref="AOY4:APC4"/>
    <mergeCell ref="AOE4:AOH4"/>
    <mergeCell ref="AOI4:AOJ4"/>
    <mergeCell ref="AOK4:AOL4"/>
    <mergeCell ref="ANO4:ANS4"/>
    <mergeCell ref="ANT4:ANV4"/>
    <mergeCell ref="ANW4:ANX4"/>
    <mergeCell ref="ANY4:AOC4"/>
    <mergeCell ref="APO4:APS4"/>
    <mergeCell ref="APT4:APV4"/>
    <mergeCell ref="APW4:APX4"/>
    <mergeCell ref="APY4:AQC4"/>
    <mergeCell ref="APE4:APH4"/>
    <mergeCell ref="API4:APJ4"/>
    <mergeCell ref="APK4:APL4"/>
    <mergeCell ref="APM4:APN4"/>
    <mergeCell ref="AQM4:AQN4"/>
    <mergeCell ref="AQO4:AQS4"/>
    <mergeCell ref="AQT4:AQV4"/>
    <mergeCell ref="AQW4:AQX4"/>
    <mergeCell ref="AQY4:ARC4"/>
    <mergeCell ref="AQE4:AQH4"/>
    <mergeCell ref="AQI4:AQJ4"/>
    <mergeCell ref="AQK4:AQL4"/>
    <mergeCell ref="ARO4:ARS4"/>
    <mergeCell ref="ART4:ARV4"/>
    <mergeCell ref="ARW4:ARX4"/>
    <mergeCell ref="ARY4:ASC4"/>
    <mergeCell ref="ARE4:ARH4"/>
    <mergeCell ref="ARI4:ARJ4"/>
    <mergeCell ref="ARK4:ARL4"/>
    <mergeCell ref="ARM4:ARN4"/>
    <mergeCell ref="ATE4:ATH4"/>
    <mergeCell ref="ATI4:ATJ4"/>
    <mergeCell ref="ATK4:ATL4"/>
    <mergeCell ref="ATM4:ATN4"/>
    <mergeCell ref="ASM4:ASN4"/>
    <mergeCell ref="ASO4:ASS4"/>
    <mergeCell ref="AST4:ASV4"/>
    <mergeCell ref="ASW4:ASX4"/>
    <mergeCell ref="ASY4:ATC4"/>
    <mergeCell ref="ASE4:ASH4"/>
    <mergeCell ref="ASI4:ASJ4"/>
    <mergeCell ref="ASK4:ASL4"/>
    <mergeCell ref="AUE4:AUH4"/>
    <mergeCell ref="AUI4:AUJ4"/>
    <mergeCell ref="AUK4:AUL4"/>
    <mergeCell ref="ATO4:ATS4"/>
    <mergeCell ref="ATT4:ATV4"/>
    <mergeCell ref="ATW4:ATX4"/>
    <mergeCell ref="ATY4:AUC4"/>
    <mergeCell ref="AVE4:AVH4"/>
    <mergeCell ref="AVI4:AVJ4"/>
    <mergeCell ref="AVK4:AVL4"/>
    <mergeCell ref="AVM4:AVN4"/>
    <mergeCell ref="AUM4:AUN4"/>
    <mergeCell ref="AUO4:AUS4"/>
    <mergeCell ref="AUT4:AUV4"/>
    <mergeCell ref="AUW4:AUX4"/>
    <mergeCell ref="AUY4:AVC4"/>
    <mergeCell ref="AWM4:AWN4"/>
    <mergeCell ref="AWO4:AWS4"/>
    <mergeCell ref="AWT4:AWV4"/>
    <mergeCell ref="AWW4:AWX4"/>
    <mergeCell ref="AWY4:AXC4"/>
    <mergeCell ref="AWE4:AWH4"/>
    <mergeCell ref="AWI4:AWJ4"/>
    <mergeCell ref="AWK4:AWL4"/>
    <mergeCell ref="AVO4:AVS4"/>
    <mergeCell ref="AVT4:AVV4"/>
    <mergeCell ref="AVW4:AVX4"/>
    <mergeCell ref="AVY4:AWC4"/>
    <mergeCell ref="AXO4:AXS4"/>
    <mergeCell ref="AXT4:AXV4"/>
    <mergeCell ref="AXW4:AXX4"/>
    <mergeCell ref="AXY4:AYC4"/>
    <mergeCell ref="AXE4:AXH4"/>
    <mergeCell ref="AXI4:AXJ4"/>
    <mergeCell ref="AXK4:AXL4"/>
    <mergeCell ref="AXM4:AXN4"/>
    <mergeCell ref="AYM4:AYN4"/>
    <mergeCell ref="AYO4:AYS4"/>
    <mergeCell ref="AYT4:AYV4"/>
    <mergeCell ref="AYW4:AYX4"/>
    <mergeCell ref="AYY4:AZC4"/>
    <mergeCell ref="AYE4:AYH4"/>
    <mergeCell ref="AYI4:AYJ4"/>
    <mergeCell ref="AYK4:AYL4"/>
    <mergeCell ref="AZO4:AZS4"/>
    <mergeCell ref="AZT4:AZV4"/>
    <mergeCell ref="AZW4:AZX4"/>
    <mergeCell ref="AZY4:BAC4"/>
    <mergeCell ref="AZE4:AZH4"/>
    <mergeCell ref="AZI4:AZJ4"/>
    <mergeCell ref="AZK4:AZL4"/>
    <mergeCell ref="AZM4:AZN4"/>
    <mergeCell ref="BBE4:BBH4"/>
    <mergeCell ref="BBI4:BBJ4"/>
    <mergeCell ref="BBK4:BBL4"/>
    <mergeCell ref="BBM4:BBN4"/>
    <mergeCell ref="BAM4:BAN4"/>
    <mergeCell ref="BAO4:BAS4"/>
    <mergeCell ref="BAT4:BAV4"/>
    <mergeCell ref="BAW4:BAX4"/>
    <mergeCell ref="BAY4:BBC4"/>
    <mergeCell ref="BAE4:BAH4"/>
    <mergeCell ref="BAI4:BAJ4"/>
    <mergeCell ref="BAK4:BAL4"/>
    <mergeCell ref="BCE4:BCH4"/>
    <mergeCell ref="BCI4:BCJ4"/>
    <mergeCell ref="BCK4:BCL4"/>
    <mergeCell ref="BBO4:BBS4"/>
    <mergeCell ref="BBT4:BBV4"/>
    <mergeCell ref="BBW4:BBX4"/>
    <mergeCell ref="BBY4:BCC4"/>
    <mergeCell ref="BDE4:BDH4"/>
    <mergeCell ref="BDI4:BDJ4"/>
    <mergeCell ref="BDK4:BDL4"/>
    <mergeCell ref="BDM4:BDN4"/>
    <mergeCell ref="BCM4:BCN4"/>
    <mergeCell ref="BCO4:BCS4"/>
    <mergeCell ref="BCT4:BCV4"/>
    <mergeCell ref="BCW4:BCX4"/>
    <mergeCell ref="BCY4:BDC4"/>
    <mergeCell ref="BEM4:BEN4"/>
    <mergeCell ref="BEO4:BES4"/>
    <mergeCell ref="BET4:BEV4"/>
    <mergeCell ref="BEW4:BEX4"/>
    <mergeCell ref="BEY4:BFC4"/>
    <mergeCell ref="BEE4:BEH4"/>
    <mergeCell ref="BEI4:BEJ4"/>
    <mergeCell ref="BEK4:BEL4"/>
    <mergeCell ref="BDO4:BDS4"/>
    <mergeCell ref="BDT4:BDV4"/>
    <mergeCell ref="BDW4:BDX4"/>
    <mergeCell ref="BDY4:BEC4"/>
    <mergeCell ref="BFO4:BFS4"/>
    <mergeCell ref="BFT4:BFV4"/>
    <mergeCell ref="BFW4:BFX4"/>
    <mergeCell ref="BFY4:BGC4"/>
    <mergeCell ref="BFE4:BFH4"/>
    <mergeCell ref="BFI4:BFJ4"/>
    <mergeCell ref="BFK4:BFL4"/>
    <mergeCell ref="BFM4:BFN4"/>
    <mergeCell ref="BGM4:BGN4"/>
    <mergeCell ref="BGO4:BGS4"/>
    <mergeCell ref="BGT4:BGV4"/>
    <mergeCell ref="BGW4:BGX4"/>
    <mergeCell ref="BGY4:BHC4"/>
    <mergeCell ref="BGE4:BGH4"/>
    <mergeCell ref="BGI4:BGJ4"/>
    <mergeCell ref="BGK4:BGL4"/>
    <mergeCell ref="BHO4:BHS4"/>
    <mergeCell ref="BHT4:BHV4"/>
    <mergeCell ref="BHW4:BHX4"/>
    <mergeCell ref="BHY4:BIC4"/>
    <mergeCell ref="BHE4:BHH4"/>
    <mergeCell ref="BHI4:BHJ4"/>
    <mergeCell ref="BHK4:BHL4"/>
    <mergeCell ref="BHM4:BHN4"/>
    <mergeCell ref="BJE4:BJH4"/>
    <mergeCell ref="BJI4:BJJ4"/>
    <mergeCell ref="BJK4:BJL4"/>
    <mergeCell ref="BJM4:BJN4"/>
    <mergeCell ref="BIM4:BIN4"/>
    <mergeCell ref="BIO4:BIS4"/>
    <mergeCell ref="BIT4:BIV4"/>
    <mergeCell ref="BIW4:BIX4"/>
    <mergeCell ref="BIY4:BJC4"/>
    <mergeCell ref="BIE4:BIH4"/>
    <mergeCell ref="BII4:BIJ4"/>
    <mergeCell ref="BIK4:BIL4"/>
    <mergeCell ref="BKE4:BKH4"/>
    <mergeCell ref="BKI4:BKJ4"/>
    <mergeCell ref="BKK4:BKL4"/>
    <mergeCell ref="BJO4:BJS4"/>
    <mergeCell ref="BJT4:BJV4"/>
    <mergeCell ref="BJW4:BJX4"/>
    <mergeCell ref="BJY4:BKC4"/>
    <mergeCell ref="BLE4:BLH4"/>
    <mergeCell ref="BLI4:BLJ4"/>
    <mergeCell ref="BLK4:BLL4"/>
    <mergeCell ref="BLM4:BLN4"/>
    <mergeCell ref="BKM4:BKN4"/>
    <mergeCell ref="BKO4:BKS4"/>
    <mergeCell ref="BKT4:BKV4"/>
    <mergeCell ref="BKW4:BKX4"/>
    <mergeCell ref="BKY4:BLC4"/>
    <mergeCell ref="BMM4:BMN4"/>
    <mergeCell ref="BMO4:BMS4"/>
    <mergeCell ref="BMT4:BMV4"/>
    <mergeCell ref="BMW4:BMX4"/>
    <mergeCell ref="BMY4:BNC4"/>
    <mergeCell ref="BME4:BMH4"/>
    <mergeCell ref="BMI4:BMJ4"/>
    <mergeCell ref="BMK4:BML4"/>
    <mergeCell ref="BLO4:BLS4"/>
    <mergeCell ref="BLT4:BLV4"/>
    <mergeCell ref="BLW4:BLX4"/>
    <mergeCell ref="BLY4:BMC4"/>
    <mergeCell ref="BNO4:BNS4"/>
    <mergeCell ref="BNT4:BNV4"/>
    <mergeCell ref="BNW4:BNX4"/>
    <mergeCell ref="BNY4:BOC4"/>
    <mergeCell ref="BNE4:BNH4"/>
    <mergeCell ref="BNI4:BNJ4"/>
    <mergeCell ref="BNK4:BNL4"/>
    <mergeCell ref="BNM4:BNN4"/>
    <mergeCell ref="BOM4:BON4"/>
    <mergeCell ref="BOO4:BOS4"/>
    <mergeCell ref="BOT4:BOV4"/>
    <mergeCell ref="BOW4:BOX4"/>
    <mergeCell ref="BOY4:BPC4"/>
    <mergeCell ref="BOE4:BOH4"/>
    <mergeCell ref="BOI4:BOJ4"/>
    <mergeCell ref="BOK4:BOL4"/>
    <mergeCell ref="BPO4:BPS4"/>
    <mergeCell ref="BPT4:BPV4"/>
    <mergeCell ref="BPW4:BPX4"/>
    <mergeCell ref="BPY4:BQC4"/>
    <mergeCell ref="BPE4:BPH4"/>
    <mergeCell ref="BPI4:BPJ4"/>
    <mergeCell ref="BPK4:BPL4"/>
    <mergeCell ref="BPM4:BPN4"/>
    <mergeCell ref="BRE4:BRH4"/>
    <mergeCell ref="BRI4:BRJ4"/>
    <mergeCell ref="BRK4:BRL4"/>
    <mergeCell ref="BRM4:BRN4"/>
    <mergeCell ref="BQM4:BQN4"/>
    <mergeCell ref="BQO4:BQS4"/>
    <mergeCell ref="BQT4:BQV4"/>
    <mergeCell ref="BQW4:BQX4"/>
    <mergeCell ref="BQY4:BRC4"/>
    <mergeCell ref="BQE4:BQH4"/>
    <mergeCell ref="BQI4:BQJ4"/>
    <mergeCell ref="BQK4:BQL4"/>
    <mergeCell ref="BSE4:BSH4"/>
    <mergeCell ref="BSI4:BSJ4"/>
    <mergeCell ref="BSK4:BSL4"/>
    <mergeCell ref="BRO4:BRS4"/>
    <mergeCell ref="BRT4:BRV4"/>
    <mergeCell ref="BRW4:BRX4"/>
    <mergeCell ref="BRY4:BSC4"/>
    <mergeCell ref="BTE4:BTH4"/>
    <mergeCell ref="BTI4:BTJ4"/>
    <mergeCell ref="BTK4:BTL4"/>
    <mergeCell ref="BTM4:BTN4"/>
    <mergeCell ref="BSM4:BSN4"/>
    <mergeCell ref="BSO4:BSS4"/>
    <mergeCell ref="BST4:BSV4"/>
    <mergeCell ref="BSW4:BSX4"/>
    <mergeCell ref="BSY4:BTC4"/>
    <mergeCell ref="BUM4:BUN4"/>
    <mergeCell ref="BUO4:BUS4"/>
    <mergeCell ref="BUT4:BUV4"/>
    <mergeCell ref="BUW4:BUX4"/>
    <mergeCell ref="BUY4:BVC4"/>
    <mergeCell ref="BUE4:BUH4"/>
    <mergeCell ref="BUI4:BUJ4"/>
    <mergeCell ref="BUK4:BUL4"/>
    <mergeCell ref="BTO4:BTS4"/>
    <mergeCell ref="BTT4:BTV4"/>
    <mergeCell ref="BTW4:BTX4"/>
    <mergeCell ref="BTY4:BUC4"/>
    <mergeCell ref="BVO4:BVS4"/>
    <mergeCell ref="BVT4:BVV4"/>
    <mergeCell ref="BVW4:BVX4"/>
    <mergeCell ref="BVY4:BWC4"/>
    <mergeCell ref="BVE4:BVH4"/>
    <mergeCell ref="BVI4:BVJ4"/>
    <mergeCell ref="BVK4:BVL4"/>
    <mergeCell ref="BVM4:BVN4"/>
    <mergeCell ref="BWM4:BWN4"/>
    <mergeCell ref="BWO4:BWS4"/>
    <mergeCell ref="BWT4:BWV4"/>
    <mergeCell ref="BWW4:BWX4"/>
    <mergeCell ref="BWY4:BXC4"/>
    <mergeCell ref="BWE4:BWH4"/>
    <mergeCell ref="BWI4:BWJ4"/>
    <mergeCell ref="BWK4:BWL4"/>
    <mergeCell ref="BXO4:BXS4"/>
    <mergeCell ref="BXT4:BXV4"/>
    <mergeCell ref="BXW4:BXX4"/>
    <mergeCell ref="BXY4:BYC4"/>
    <mergeCell ref="BXE4:BXH4"/>
    <mergeCell ref="BXI4:BXJ4"/>
    <mergeCell ref="BXK4:BXL4"/>
    <mergeCell ref="BXM4:BXN4"/>
    <mergeCell ref="BZE4:BZH4"/>
    <mergeCell ref="BZI4:BZJ4"/>
    <mergeCell ref="BZK4:BZL4"/>
    <mergeCell ref="BZM4:BZN4"/>
    <mergeCell ref="BYM4:BYN4"/>
    <mergeCell ref="BYO4:BYS4"/>
    <mergeCell ref="BYT4:BYV4"/>
    <mergeCell ref="BYW4:BYX4"/>
    <mergeCell ref="BYY4:BZC4"/>
    <mergeCell ref="BYE4:BYH4"/>
    <mergeCell ref="BYI4:BYJ4"/>
    <mergeCell ref="BYK4:BYL4"/>
    <mergeCell ref="CAE4:CAH4"/>
    <mergeCell ref="CAI4:CAJ4"/>
    <mergeCell ref="CAK4:CAL4"/>
    <mergeCell ref="BZO4:BZS4"/>
    <mergeCell ref="BZT4:BZV4"/>
    <mergeCell ref="BZW4:BZX4"/>
    <mergeCell ref="BZY4:CAC4"/>
    <mergeCell ref="CBE4:CBH4"/>
    <mergeCell ref="CBI4:CBJ4"/>
    <mergeCell ref="CBK4:CBL4"/>
    <mergeCell ref="CBM4:CBN4"/>
    <mergeCell ref="CAM4:CAN4"/>
    <mergeCell ref="CAO4:CAS4"/>
    <mergeCell ref="CAT4:CAV4"/>
    <mergeCell ref="CAW4:CAX4"/>
    <mergeCell ref="CAY4:CBC4"/>
    <mergeCell ref="CCM4:CCN4"/>
    <mergeCell ref="CCO4:CCS4"/>
    <mergeCell ref="CCT4:CCV4"/>
    <mergeCell ref="CCW4:CCX4"/>
    <mergeCell ref="CCY4:CDC4"/>
    <mergeCell ref="CCE4:CCH4"/>
    <mergeCell ref="CCI4:CCJ4"/>
    <mergeCell ref="CCK4:CCL4"/>
    <mergeCell ref="CBO4:CBS4"/>
    <mergeCell ref="CBT4:CBV4"/>
    <mergeCell ref="CBW4:CBX4"/>
    <mergeCell ref="CBY4:CCC4"/>
    <mergeCell ref="CDO4:CDS4"/>
    <mergeCell ref="CDT4:CDV4"/>
    <mergeCell ref="CDW4:CDX4"/>
    <mergeCell ref="CDY4:CEC4"/>
    <mergeCell ref="CDE4:CDH4"/>
    <mergeCell ref="CDI4:CDJ4"/>
    <mergeCell ref="CDK4:CDL4"/>
    <mergeCell ref="CDM4:CDN4"/>
    <mergeCell ref="CEM4:CEN4"/>
    <mergeCell ref="CEO4:CES4"/>
    <mergeCell ref="CET4:CEV4"/>
    <mergeCell ref="CEW4:CEX4"/>
    <mergeCell ref="CEY4:CFC4"/>
    <mergeCell ref="CEE4:CEH4"/>
    <mergeCell ref="CEI4:CEJ4"/>
    <mergeCell ref="CEK4:CEL4"/>
    <mergeCell ref="CFO4:CFS4"/>
    <mergeCell ref="CFT4:CFV4"/>
    <mergeCell ref="CFW4:CFX4"/>
    <mergeCell ref="CFY4:CGC4"/>
    <mergeCell ref="CFE4:CFH4"/>
    <mergeCell ref="CFI4:CFJ4"/>
    <mergeCell ref="CFK4:CFL4"/>
    <mergeCell ref="CFM4:CFN4"/>
    <mergeCell ref="CHE4:CHH4"/>
    <mergeCell ref="CHI4:CHJ4"/>
    <mergeCell ref="CHK4:CHL4"/>
    <mergeCell ref="CHM4:CHN4"/>
    <mergeCell ref="CGM4:CGN4"/>
    <mergeCell ref="CGO4:CGS4"/>
    <mergeCell ref="CGT4:CGV4"/>
    <mergeCell ref="CGW4:CGX4"/>
    <mergeCell ref="CGY4:CHC4"/>
    <mergeCell ref="CGE4:CGH4"/>
    <mergeCell ref="CGI4:CGJ4"/>
    <mergeCell ref="CGK4:CGL4"/>
    <mergeCell ref="CIE4:CIH4"/>
    <mergeCell ref="CII4:CIJ4"/>
    <mergeCell ref="CIK4:CIL4"/>
    <mergeCell ref="CHO4:CHS4"/>
    <mergeCell ref="CHT4:CHV4"/>
    <mergeCell ref="CHW4:CHX4"/>
    <mergeCell ref="CHY4:CIC4"/>
    <mergeCell ref="CJE4:CJH4"/>
    <mergeCell ref="CJI4:CJJ4"/>
    <mergeCell ref="CJK4:CJL4"/>
    <mergeCell ref="CJM4:CJN4"/>
    <mergeCell ref="CIM4:CIN4"/>
    <mergeCell ref="CIO4:CIS4"/>
    <mergeCell ref="CIT4:CIV4"/>
    <mergeCell ref="CIW4:CIX4"/>
    <mergeCell ref="CIY4:CJC4"/>
    <mergeCell ref="CKM4:CKN4"/>
    <mergeCell ref="CKO4:CKS4"/>
    <mergeCell ref="CKT4:CKV4"/>
    <mergeCell ref="CKW4:CKX4"/>
    <mergeCell ref="CKY4:CLC4"/>
    <mergeCell ref="CKE4:CKH4"/>
    <mergeCell ref="CKI4:CKJ4"/>
    <mergeCell ref="CKK4:CKL4"/>
    <mergeCell ref="CJO4:CJS4"/>
    <mergeCell ref="CJT4:CJV4"/>
    <mergeCell ref="CJW4:CJX4"/>
    <mergeCell ref="CJY4:CKC4"/>
    <mergeCell ref="CLO4:CLS4"/>
    <mergeCell ref="CLT4:CLV4"/>
    <mergeCell ref="CLW4:CLX4"/>
    <mergeCell ref="CLY4:CMC4"/>
    <mergeCell ref="CLE4:CLH4"/>
    <mergeCell ref="CLI4:CLJ4"/>
    <mergeCell ref="CLK4:CLL4"/>
    <mergeCell ref="CLM4:CLN4"/>
    <mergeCell ref="CMM4:CMN4"/>
    <mergeCell ref="CMO4:CMS4"/>
    <mergeCell ref="CMT4:CMV4"/>
    <mergeCell ref="CMW4:CMX4"/>
    <mergeCell ref="CMY4:CNC4"/>
    <mergeCell ref="CME4:CMH4"/>
    <mergeCell ref="CMI4:CMJ4"/>
    <mergeCell ref="CMK4:CML4"/>
    <mergeCell ref="CNO4:CNS4"/>
    <mergeCell ref="CNT4:CNV4"/>
    <mergeCell ref="CNW4:CNX4"/>
    <mergeCell ref="CNY4:COC4"/>
    <mergeCell ref="CNE4:CNH4"/>
    <mergeCell ref="CNI4:CNJ4"/>
    <mergeCell ref="CNK4:CNL4"/>
    <mergeCell ref="CNM4:CNN4"/>
    <mergeCell ref="CPE4:CPH4"/>
    <mergeCell ref="CPI4:CPJ4"/>
    <mergeCell ref="CPK4:CPL4"/>
    <mergeCell ref="CPM4:CPN4"/>
    <mergeCell ref="COM4:CON4"/>
    <mergeCell ref="COO4:COS4"/>
    <mergeCell ref="COT4:COV4"/>
    <mergeCell ref="COW4:COX4"/>
    <mergeCell ref="COY4:CPC4"/>
    <mergeCell ref="COE4:COH4"/>
    <mergeCell ref="COI4:COJ4"/>
    <mergeCell ref="COK4:COL4"/>
    <mergeCell ref="CQE4:CQH4"/>
    <mergeCell ref="CQI4:CQJ4"/>
    <mergeCell ref="CQK4:CQL4"/>
    <mergeCell ref="CPO4:CPS4"/>
    <mergeCell ref="CPT4:CPV4"/>
    <mergeCell ref="CPW4:CPX4"/>
    <mergeCell ref="CPY4:CQC4"/>
    <mergeCell ref="CRE4:CRH4"/>
    <mergeCell ref="CRI4:CRJ4"/>
    <mergeCell ref="CRK4:CRL4"/>
    <mergeCell ref="CRM4:CRN4"/>
    <mergeCell ref="CQM4:CQN4"/>
    <mergeCell ref="CQO4:CQS4"/>
    <mergeCell ref="CQT4:CQV4"/>
    <mergeCell ref="CQW4:CQX4"/>
    <mergeCell ref="CQY4:CRC4"/>
    <mergeCell ref="CSM4:CSN4"/>
    <mergeCell ref="CSO4:CSS4"/>
    <mergeCell ref="CST4:CSV4"/>
    <mergeCell ref="CSW4:CSX4"/>
    <mergeCell ref="CSY4:CTC4"/>
    <mergeCell ref="CSE4:CSH4"/>
    <mergeCell ref="CSI4:CSJ4"/>
    <mergeCell ref="CSK4:CSL4"/>
    <mergeCell ref="CRO4:CRS4"/>
    <mergeCell ref="CRT4:CRV4"/>
    <mergeCell ref="CRW4:CRX4"/>
    <mergeCell ref="CRY4:CSC4"/>
    <mergeCell ref="CTO4:CTS4"/>
    <mergeCell ref="CTT4:CTV4"/>
    <mergeCell ref="CTW4:CTX4"/>
    <mergeCell ref="CTY4:CUC4"/>
    <mergeCell ref="CTE4:CTH4"/>
    <mergeCell ref="CTI4:CTJ4"/>
    <mergeCell ref="CTK4:CTL4"/>
    <mergeCell ref="CTM4:CTN4"/>
    <mergeCell ref="CUM4:CUN4"/>
    <mergeCell ref="CUO4:CUS4"/>
    <mergeCell ref="CUT4:CUV4"/>
    <mergeCell ref="CUW4:CUX4"/>
    <mergeCell ref="CUY4:CVC4"/>
    <mergeCell ref="CUE4:CUH4"/>
    <mergeCell ref="CUI4:CUJ4"/>
    <mergeCell ref="CUK4:CUL4"/>
    <mergeCell ref="CVO4:CVS4"/>
    <mergeCell ref="CVT4:CVV4"/>
    <mergeCell ref="CVW4:CVX4"/>
    <mergeCell ref="CVY4:CWC4"/>
    <mergeCell ref="CVE4:CVH4"/>
    <mergeCell ref="CVI4:CVJ4"/>
    <mergeCell ref="CVK4:CVL4"/>
    <mergeCell ref="CVM4:CVN4"/>
    <mergeCell ref="CXE4:CXH4"/>
    <mergeCell ref="CXI4:CXJ4"/>
    <mergeCell ref="CXK4:CXL4"/>
    <mergeCell ref="CXM4:CXN4"/>
    <mergeCell ref="CWM4:CWN4"/>
    <mergeCell ref="CWO4:CWS4"/>
    <mergeCell ref="CWT4:CWV4"/>
    <mergeCell ref="CWW4:CWX4"/>
    <mergeCell ref="CWY4:CXC4"/>
    <mergeCell ref="CWE4:CWH4"/>
    <mergeCell ref="CWI4:CWJ4"/>
    <mergeCell ref="CWK4:CWL4"/>
    <mergeCell ref="CYE4:CYH4"/>
    <mergeCell ref="CYI4:CYJ4"/>
    <mergeCell ref="CYK4:CYL4"/>
    <mergeCell ref="CXO4:CXS4"/>
    <mergeCell ref="CXT4:CXV4"/>
    <mergeCell ref="CXW4:CXX4"/>
    <mergeCell ref="CXY4:CYC4"/>
    <mergeCell ref="CZE4:CZH4"/>
    <mergeCell ref="CZI4:CZJ4"/>
    <mergeCell ref="CZK4:CZL4"/>
    <mergeCell ref="CZM4:CZN4"/>
    <mergeCell ref="CYM4:CYN4"/>
    <mergeCell ref="CYO4:CYS4"/>
    <mergeCell ref="CYT4:CYV4"/>
    <mergeCell ref="CYW4:CYX4"/>
    <mergeCell ref="CYY4:CZC4"/>
    <mergeCell ref="DAM4:DAN4"/>
    <mergeCell ref="DAO4:DAS4"/>
    <mergeCell ref="DAT4:DAV4"/>
    <mergeCell ref="DAW4:DAX4"/>
    <mergeCell ref="DAY4:DBC4"/>
    <mergeCell ref="DAE4:DAH4"/>
    <mergeCell ref="DAI4:DAJ4"/>
    <mergeCell ref="DAK4:DAL4"/>
    <mergeCell ref="CZO4:CZS4"/>
    <mergeCell ref="CZT4:CZV4"/>
    <mergeCell ref="CZW4:CZX4"/>
    <mergeCell ref="CZY4:DAC4"/>
    <mergeCell ref="DBO4:DBS4"/>
    <mergeCell ref="DBT4:DBV4"/>
    <mergeCell ref="DBW4:DBX4"/>
    <mergeCell ref="DBY4:DCC4"/>
    <mergeCell ref="DBE4:DBH4"/>
    <mergeCell ref="DBI4:DBJ4"/>
    <mergeCell ref="DBK4:DBL4"/>
    <mergeCell ref="DBM4:DBN4"/>
    <mergeCell ref="DCM4:DCN4"/>
    <mergeCell ref="DCO4:DCS4"/>
    <mergeCell ref="DCT4:DCV4"/>
    <mergeCell ref="DCW4:DCX4"/>
    <mergeCell ref="DCY4:DDC4"/>
    <mergeCell ref="DCE4:DCH4"/>
    <mergeCell ref="DCI4:DCJ4"/>
    <mergeCell ref="DCK4:DCL4"/>
    <mergeCell ref="DDO4:DDS4"/>
    <mergeCell ref="DDT4:DDV4"/>
    <mergeCell ref="DDW4:DDX4"/>
    <mergeCell ref="DDY4:DEC4"/>
    <mergeCell ref="DDE4:DDH4"/>
    <mergeCell ref="DDI4:DDJ4"/>
    <mergeCell ref="DDK4:DDL4"/>
    <mergeCell ref="DDM4:DDN4"/>
    <mergeCell ref="DFE4:DFH4"/>
    <mergeCell ref="DFI4:DFJ4"/>
    <mergeCell ref="DFK4:DFL4"/>
    <mergeCell ref="DFM4:DFN4"/>
    <mergeCell ref="DEM4:DEN4"/>
    <mergeCell ref="DEO4:DES4"/>
    <mergeCell ref="DET4:DEV4"/>
    <mergeCell ref="DEW4:DEX4"/>
    <mergeCell ref="DEY4:DFC4"/>
    <mergeCell ref="DEE4:DEH4"/>
    <mergeCell ref="DEI4:DEJ4"/>
    <mergeCell ref="DEK4:DEL4"/>
    <mergeCell ref="DGE4:DGH4"/>
    <mergeCell ref="DGI4:DGJ4"/>
    <mergeCell ref="DGK4:DGL4"/>
    <mergeCell ref="DFO4:DFS4"/>
    <mergeCell ref="DFT4:DFV4"/>
    <mergeCell ref="DFW4:DFX4"/>
    <mergeCell ref="DFY4:DGC4"/>
    <mergeCell ref="DHE4:DHH4"/>
    <mergeCell ref="DHI4:DHJ4"/>
    <mergeCell ref="DHK4:DHL4"/>
    <mergeCell ref="DHM4:DHN4"/>
    <mergeCell ref="DGM4:DGN4"/>
    <mergeCell ref="DGO4:DGS4"/>
    <mergeCell ref="DGT4:DGV4"/>
    <mergeCell ref="DGW4:DGX4"/>
    <mergeCell ref="DGY4:DHC4"/>
    <mergeCell ref="DIM4:DIN4"/>
    <mergeCell ref="DIO4:DIS4"/>
    <mergeCell ref="DIT4:DIV4"/>
    <mergeCell ref="DIW4:DIX4"/>
    <mergeCell ref="DIY4:DJC4"/>
    <mergeCell ref="DIE4:DIH4"/>
    <mergeCell ref="DII4:DIJ4"/>
    <mergeCell ref="DIK4:DIL4"/>
    <mergeCell ref="DHO4:DHS4"/>
    <mergeCell ref="DHT4:DHV4"/>
    <mergeCell ref="DHW4:DHX4"/>
    <mergeCell ref="DHY4:DIC4"/>
    <mergeCell ref="DJO4:DJS4"/>
    <mergeCell ref="DJT4:DJV4"/>
    <mergeCell ref="DJW4:DJX4"/>
    <mergeCell ref="DJY4:DKC4"/>
    <mergeCell ref="DJE4:DJH4"/>
    <mergeCell ref="DJI4:DJJ4"/>
    <mergeCell ref="DJK4:DJL4"/>
    <mergeCell ref="DJM4:DJN4"/>
    <mergeCell ref="DKM4:DKN4"/>
    <mergeCell ref="DKO4:DKS4"/>
    <mergeCell ref="DKT4:DKV4"/>
    <mergeCell ref="DKW4:DKX4"/>
    <mergeCell ref="DKY4:DLC4"/>
    <mergeCell ref="DKE4:DKH4"/>
    <mergeCell ref="DKI4:DKJ4"/>
    <mergeCell ref="DKK4:DKL4"/>
    <mergeCell ref="DLO4:DLS4"/>
    <mergeCell ref="DLT4:DLV4"/>
    <mergeCell ref="DLW4:DLX4"/>
    <mergeCell ref="DLY4:DMC4"/>
    <mergeCell ref="DLE4:DLH4"/>
    <mergeCell ref="DLI4:DLJ4"/>
    <mergeCell ref="DLK4:DLL4"/>
    <mergeCell ref="DLM4:DLN4"/>
    <mergeCell ref="DNE4:DNH4"/>
    <mergeCell ref="DNI4:DNJ4"/>
    <mergeCell ref="DNK4:DNL4"/>
    <mergeCell ref="DNM4:DNN4"/>
    <mergeCell ref="DMM4:DMN4"/>
    <mergeCell ref="DMO4:DMS4"/>
    <mergeCell ref="DMT4:DMV4"/>
    <mergeCell ref="DMW4:DMX4"/>
    <mergeCell ref="DMY4:DNC4"/>
    <mergeCell ref="DME4:DMH4"/>
    <mergeCell ref="DMI4:DMJ4"/>
    <mergeCell ref="DMK4:DML4"/>
    <mergeCell ref="DOE4:DOH4"/>
    <mergeCell ref="DOI4:DOJ4"/>
    <mergeCell ref="DOK4:DOL4"/>
    <mergeCell ref="DNO4:DNS4"/>
    <mergeCell ref="DNT4:DNV4"/>
    <mergeCell ref="DNW4:DNX4"/>
    <mergeCell ref="DNY4:DOC4"/>
    <mergeCell ref="DPE4:DPH4"/>
    <mergeCell ref="DPI4:DPJ4"/>
    <mergeCell ref="DPK4:DPL4"/>
    <mergeCell ref="DPM4:DPN4"/>
    <mergeCell ref="DOM4:DON4"/>
    <mergeCell ref="DOO4:DOS4"/>
    <mergeCell ref="DOT4:DOV4"/>
    <mergeCell ref="DOW4:DOX4"/>
    <mergeCell ref="DOY4:DPC4"/>
    <mergeCell ref="DQM4:DQN4"/>
    <mergeCell ref="DQO4:DQS4"/>
    <mergeCell ref="DQT4:DQV4"/>
    <mergeCell ref="DQW4:DQX4"/>
    <mergeCell ref="DQY4:DRC4"/>
    <mergeCell ref="DQE4:DQH4"/>
    <mergeCell ref="DQI4:DQJ4"/>
    <mergeCell ref="DQK4:DQL4"/>
    <mergeCell ref="DPO4:DPS4"/>
    <mergeCell ref="DPT4:DPV4"/>
    <mergeCell ref="DPW4:DPX4"/>
    <mergeCell ref="DPY4:DQC4"/>
    <mergeCell ref="DRO4:DRS4"/>
    <mergeCell ref="DRT4:DRV4"/>
    <mergeCell ref="DRW4:DRX4"/>
    <mergeCell ref="DRY4:DSC4"/>
    <mergeCell ref="DRE4:DRH4"/>
    <mergeCell ref="DRI4:DRJ4"/>
    <mergeCell ref="DRK4:DRL4"/>
    <mergeCell ref="DRM4:DRN4"/>
    <mergeCell ref="DSM4:DSN4"/>
    <mergeCell ref="DSO4:DSS4"/>
    <mergeCell ref="DST4:DSV4"/>
    <mergeCell ref="DSW4:DSX4"/>
    <mergeCell ref="DSY4:DTC4"/>
    <mergeCell ref="DSE4:DSH4"/>
    <mergeCell ref="DSI4:DSJ4"/>
    <mergeCell ref="DSK4:DSL4"/>
    <mergeCell ref="DTO4:DTS4"/>
    <mergeCell ref="DTT4:DTV4"/>
    <mergeCell ref="DTW4:DTX4"/>
    <mergeCell ref="DTY4:DUC4"/>
    <mergeCell ref="DTE4:DTH4"/>
    <mergeCell ref="DTI4:DTJ4"/>
    <mergeCell ref="DTK4:DTL4"/>
    <mergeCell ref="DTM4:DTN4"/>
    <mergeCell ref="DVE4:DVH4"/>
    <mergeCell ref="DVI4:DVJ4"/>
    <mergeCell ref="DVK4:DVL4"/>
    <mergeCell ref="DVM4:DVN4"/>
    <mergeCell ref="DUM4:DUN4"/>
    <mergeCell ref="DUO4:DUS4"/>
    <mergeCell ref="DUT4:DUV4"/>
    <mergeCell ref="DUW4:DUX4"/>
    <mergeCell ref="DUY4:DVC4"/>
    <mergeCell ref="DUE4:DUH4"/>
    <mergeCell ref="DUI4:DUJ4"/>
    <mergeCell ref="DUK4:DUL4"/>
    <mergeCell ref="DWE4:DWH4"/>
    <mergeCell ref="DWI4:DWJ4"/>
    <mergeCell ref="DWK4:DWL4"/>
    <mergeCell ref="DVO4:DVS4"/>
    <mergeCell ref="DVT4:DVV4"/>
    <mergeCell ref="DVW4:DVX4"/>
    <mergeCell ref="DVY4:DWC4"/>
    <mergeCell ref="DXE4:DXH4"/>
    <mergeCell ref="DXI4:DXJ4"/>
    <mergeCell ref="DXK4:DXL4"/>
    <mergeCell ref="DXM4:DXN4"/>
    <mergeCell ref="DWM4:DWN4"/>
    <mergeCell ref="DWO4:DWS4"/>
    <mergeCell ref="DWT4:DWV4"/>
    <mergeCell ref="DWW4:DWX4"/>
    <mergeCell ref="DWY4:DXC4"/>
    <mergeCell ref="DYM4:DYN4"/>
    <mergeCell ref="DYO4:DYS4"/>
    <mergeCell ref="DYT4:DYV4"/>
    <mergeCell ref="DYW4:DYX4"/>
    <mergeCell ref="DYY4:DZC4"/>
    <mergeCell ref="DYE4:DYH4"/>
    <mergeCell ref="DYI4:DYJ4"/>
    <mergeCell ref="DYK4:DYL4"/>
    <mergeCell ref="DXO4:DXS4"/>
    <mergeCell ref="DXT4:DXV4"/>
    <mergeCell ref="DXW4:DXX4"/>
    <mergeCell ref="DXY4:DYC4"/>
    <mergeCell ref="DZO4:DZS4"/>
    <mergeCell ref="DZT4:DZV4"/>
    <mergeCell ref="DZW4:DZX4"/>
    <mergeCell ref="DZY4:EAC4"/>
    <mergeCell ref="DZE4:DZH4"/>
    <mergeCell ref="DZI4:DZJ4"/>
    <mergeCell ref="DZK4:DZL4"/>
    <mergeCell ref="DZM4:DZN4"/>
    <mergeCell ref="EAM4:EAN4"/>
    <mergeCell ref="EAO4:EAS4"/>
    <mergeCell ref="EAT4:EAV4"/>
    <mergeCell ref="EAW4:EAX4"/>
    <mergeCell ref="EAY4:EBC4"/>
    <mergeCell ref="EAE4:EAH4"/>
    <mergeCell ref="EAI4:EAJ4"/>
    <mergeCell ref="EAK4:EAL4"/>
    <mergeCell ref="EBO4:EBS4"/>
    <mergeCell ref="EBT4:EBV4"/>
    <mergeCell ref="EBW4:EBX4"/>
    <mergeCell ref="EBY4:ECC4"/>
    <mergeCell ref="EBE4:EBH4"/>
    <mergeCell ref="EBI4:EBJ4"/>
    <mergeCell ref="EBK4:EBL4"/>
    <mergeCell ref="EBM4:EBN4"/>
    <mergeCell ref="EDE4:EDH4"/>
    <mergeCell ref="EDI4:EDJ4"/>
    <mergeCell ref="EDK4:EDL4"/>
    <mergeCell ref="EDM4:EDN4"/>
    <mergeCell ref="ECM4:ECN4"/>
    <mergeCell ref="ECO4:ECS4"/>
    <mergeCell ref="ECT4:ECV4"/>
    <mergeCell ref="ECW4:ECX4"/>
    <mergeCell ref="ECY4:EDC4"/>
    <mergeCell ref="ECE4:ECH4"/>
    <mergeCell ref="ECI4:ECJ4"/>
    <mergeCell ref="ECK4:ECL4"/>
    <mergeCell ref="EEE4:EEH4"/>
    <mergeCell ref="EEI4:EEJ4"/>
    <mergeCell ref="EEK4:EEL4"/>
    <mergeCell ref="EDO4:EDS4"/>
    <mergeCell ref="EDT4:EDV4"/>
    <mergeCell ref="EDW4:EDX4"/>
    <mergeCell ref="EDY4:EEC4"/>
    <mergeCell ref="EFE4:EFH4"/>
    <mergeCell ref="EFI4:EFJ4"/>
    <mergeCell ref="EFK4:EFL4"/>
    <mergeCell ref="EFM4:EFN4"/>
    <mergeCell ref="EEM4:EEN4"/>
    <mergeCell ref="EEO4:EES4"/>
    <mergeCell ref="EET4:EEV4"/>
    <mergeCell ref="EEW4:EEX4"/>
    <mergeCell ref="EEY4:EFC4"/>
    <mergeCell ref="EGM4:EGN4"/>
    <mergeCell ref="EGO4:EGS4"/>
    <mergeCell ref="EGT4:EGV4"/>
    <mergeCell ref="EGW4:EGX4"/>
    <mergeCell ref="EGY4:EHC4"/>
    <mergeCell ref="EGE4:EGH4"/>
    <mergeCell ref="EGI4:EGJ4"/>
    <mergeCell ref="EGK4:EGL4"/>
    <mergeCell ref="EFO4:EFS4"/>
    <mergeCell ref="EFT4:EFV4"/>
    <mergeCell ref="EFW4:EFX4"/>
    <mergeCell ref="EFY4:EGC4"/>
    <mergeCell ref="EHO4:EHS4"/>
    <mergeCell ref="EHT4:EHV4"/>
    <mergeCell ref="EHW4:EHX4"/>
    <mergeCell ref="EHY4:EIC4"/>
    <mergeCell ref="EHE4:EHH4"/>
    <mergeCell ref="EHI4:EHJ4"/>
    <mergeCell ref="EHK4:EHL4"/>
    <mergeCell ref="EHM4:EHN4"/>
    <mergeCell ref="EIM4:EIN4"/>
    <mergeCell ref="EIO4:EIS4"/>
    <mergeCell ref="EIT4:EIV4"/>
    <mergeCell ref="EIW4:EIX4"/>
    <mergeCell ref="EIY4:EJC4"/>
    <mergeCell ref="EIE4:EIH4"/>
    <mergeCell ref="EII4:EIJ4"/>
    <mergeCell ref="EIK4:EIL4"/>
    <mergeCell ref="EJO4:EJS4"/>
    <mergeCell ref="EJT4:EJV4"/>
    <mergeCell ref="EJW4:EJX4"/>
    <mergeCell ref="EJY4:EKC4"/>
    <mergeCell ref="EJE4:EJH4"/>
    <mergeCell ref="EJI4:EJJ4"/>
    <mergeCell ref="EJK4:EJL4"/>
    <mergeCell ref="EJM4:EJN4"/>
    <mergeCell ref="ELE4:ELH4"/>
    <mergeCell ref="ELI4:ELJ4"/>
    <mergeCell ref="ELK4:ELL4"/>
    <mergeCell ref="ELM4:ELN4"/>
    <mergeCell ref="EKM4:EKN4"/>
    <mergeCell ref="EKO4:EKS4"/>
    <mergeCell ref="EKT4:EKV4"/>
    <mergeCell ref="EKW4:EKX4"/>
    <mergeCell ref="EKY4:ELC4"/>
    <mergeCell ref="EKE4:EKH4"/>
    <mergeCell ref="EKI4:EKJ4"/>
    <mergeCell ref="EKK4:EKL4"/>
    <mergeCell ref="EME4:EMH4"/>
    <mergeCell ref="EMI4:EMJ4"/>
    <mergeCell ref="EMK4:EML4"/>
    <mergeCell ref="ELO4:ELS4"/>
    <mergeCell ref="ELT4:ELV4"/>
    <mergeCell ref="ELW4:ELX4"/>
    <mergeCell ref="ELY4:EMC4"/>
    <mergeCell ref="ENE4:ENH4"/>
    <mergeCell ref="ENI4:ENJ4"/>
    <mergeCell ref="ENK4:ENL4"/>
    <mergeCell ref="ENM4:ENN4"/>
    <mergeCell ref="EMM4:EMN4"/>
    <mergeCell ref="EMO4:EMS4"/>
    <mergeCell ref="EMT4:EMV4"/>
    <mergeCell ref="EMW4:EMX4"/>
    <mergeCell ref="EMY4:ENC4"/>
    <mergeCell ref="EOM4:EON4"/>
    <mergeCell ref="EOO4:EOS4"/>
    <mergeCell ref="EOT4:EOV4"/>
    <mergeCell ref="EOW4:EOX4"/>
    <mergeCell ref="EOY4:EPC4"/>
    <mergeCell ref="EOE4:EOH4"/>
    <mergeCell ref="EOI4:EOJ4"/>
    <mergeCell ref="EOK4:EOL4"/>
    <mergeCell ref="ENO4:ENS4"/>
    <mergeCell ref="ENT4:ENV4"/>
    <mergeCell ref="ENW4:ENX4"/>
    <mergeCell ref="ENY4:EOC4"/>
    <mergeCell ref="EPO4:EPS4"/>
    <mergeCell ref="EPT4:EPV4"/>
    <mergeCell ref="EPW4:EPX4"/>
    <mergeCell ref="EPY4:EQC4"/>
    <mergeCell ref="EPE4:EPH4"/>
    <mergeCell ref="EPI4:EPJ4"/>
    <mergeCell ref="EPK4:EPL4"/>
    <mergeCell ref="EPM4:EPN4"/>
    <mergeCell ref="EQM4:EQN4"/>
    <mergeCell ref="EQO4:EQS4"/>
    <mergeCell ref="EQT4:EQV4"/>
    <mergeCell ref="EQW4:EQX4"/>
    <mergeCell ref="EQY4:ERC4"/>
    <mergeCell ref="EQE4:EQH4"/>
    <mergeCell ref="EQI4:EQJ4"/>
    <mergeCell ref="EQK4:EQL4"/>
    <mergeCell ref="ERO4:ERS4"/>
    <mergeCell ref="ERT4:ERV4"/>
    <mergeCell ref="ERW4:ERX4"/>
    <mergeCell ref="ERY4:ESC4"/>
    <mergeCell ref="ERE4:ERH4"/>
    <mergeCell ref="ERI4:ERJ4"/>
    <mergeCell ref="ERK4:ERL4"/>
    <mergeCell ref="ERM4:ERN4"/>
    <mergeCell ref="ETE4:ETH4"/>
    <mergeCell ref="ETI4:ETJ4"/>
    <mergeCell ref="ETK4:ETL4"/>
    <mergeCell ref="ETM4:ETN4"/>
    <mergeCell ref="ESM4:ESN4"/>
    <mergeCell ref="ESO4:ESS4"/>
    <mergeCell ref="EST4:ESV4"/>
    <mergeCell ref="ESW4:ESX4"/>
    <mergeCell ref="ESY4:ETC4"/>
    <mergeCell ref="ESE4:ESH4"/>
    <mergeCell ref="ESI4:ESJ4"/>
    <mergeCell ref="ESK4:ESL4"/>
    <mergeCell ref="EUE4:EUH4"/>
    <mergeCell ref="EUI4:EUJ4"/>
    <mergeCell ref="EUK4:EUL4"/>
    <mergeCell ref="ETO4:ETS4"/>
    <mergeCell ref="ETT4:ETV4"/>
    <mergeCell ref="ETW4:ETX4"/>
    <mergeCell ref="ETY4:EUC4"/>
    <mergeCell ref="EVE4:EVH4"/>
    <mergeCell ref="EVI4:EVJ4"/>
    <mergeCell ref="EVK4:EVL4"/>
    <mergeCell ref="EVM4:EVN4"/>
    <mergeCell ref="EUM4:EUN4"/>
    <mergeCell ref="EUO4:EUS4"/>
    <mergeCell ref="EUT4:EUV4"/>
    <mergeCell ref="EUW4:EUX4"/>
    <mergeCell ref="EUY4:EVC4"/>
    <mergeCell ref="EWM4:EWN4"/>
    <mergeCell ref="EWO4:EWS4"/>
    <mergeCell ref="EWT4:EWV4"/>
    <mergeCell ref="EWW4:EWX4"/>
    <mergeCell ref="EWY4:EXC4"/>
    <mergeCell ref="EWE4:EWH4"/>
    <mergeCell ref="EWI4:EWJ4"/>
    <mergeCell ref="EWK4:EWL4"/>
    <mergeCell ref="EVO4:EVS4"/>
    <mergeCell ref="EVT4:EVV4"/>
    <mergeCell ref="EVW4:EVX4"/>
    <mergeCell ref="EVY4:EWC4"/>
    <mergeCell ref="EXO4:EXS4"/>
    <mergeCell ref="EXT4:EXV4"/>
    <mergeCell ref="EXW4:EXX4"/>
    <mergeCell ref="EXY4:EYC4"/>
    <mergeCell ref="EXE4:EXH4"/>
    <mergeCell ref="EXI4:EXJ4"/>
    <mergeCell ref="EXK4:EXL4"/>
    <mergeCell ref="EXM4:EXN4"/>
    <mergeCell ref="EYM4:EYN4"/>
    <mergeCell ref="EYO4:EYS4"/>
    <mergeCell ref="EYT4:EYV4"/>
    <mergeCell ref="EYW4:EYX4"/>
    <mergeCell ref="EYY4:EZC4"/>
    <mergeCell ref="EYE4:EYH4"/>
    <mergeCell ref="EYI4:EYJ4"/>
    <mergeCell ref="EYK4:EYL4"/>
    <mergeCell ref="EZO4:EZS4"/>
    <mergeCell ref="EZT4:EZV4"/>
    <mergeCell ref="EZW4:EZX4"/>
    <mergeCell ref="EZY4:FAC4"/>
    <mergeCell ref="EZE4:EZH4"/>
    <mergeCell ref="EZI4:EZJ4"/>
    <mergeCell ref="EZK4:EZL4"/>
    <mergeCell ref="EZM4:EZN4"/>
    <mergeCell ref="FBE4:FBH4"/>
    <mergeCell ref="FBI4:FBJ4"/>
    <mergeCell ref="FBK4:FBL4"/>
    <mergeCell ref="FBM4:FBN4"/>
    <mergeCell ref="FAM4:FAN4"/>
    <mergeCell ref="FAO4:FAS4"/>
    <mergeCell ref="FAT4:FAV4"/>
    <mergeCell ref="FAW4:FAX4"/>
    <mergeCell ref="FAY4:FBC4"/>
    <mergeCell ref="FAE4:FAH4"/>
    <mergeCell ref="FAI4:FAJ4"/>
    <mergeCell ref="FAK4:FAL4"/>
    <mergeCell ref="FCE4:FCH4"/>
    <mergeCell ref="FCI4:FCJ4"/>
    <mergeCell ref="FCK4:FCL4"/>
    <mergeCell ref="FBO4:FBS4"/>
    <mergeCell ref="FBT4:FBV4"/>
    <mergeCell ref="FBW4:FBX4"/>
    <mergeCell ref="FBY4:FCC4"/>
    <mergeCell ref="FDE4:FDH4"/>
    <mergeCell ref="FDI4:FDJ4"/>
    <mergeCell ref="FDK4:FDL4"/>
    <mergeCell ref="FDM4:FDN4"/>
    <mergeCell ref="FCM4:FCN4"/>
    <mergeCell ref="FCO4:FCS4"/>
    <mergeCell ref="FCT4:FCV4"/>
    <mergeCell ref="FCW4:FCX4"/>
    <mergeCell ref="FCY4:FDC4"/>
    <mergeCell ref="FEM4:FEN4"/>
    <mergeCell ref="FEO4:FES4"/>
    <mergeCell ref="FET4:FEV4"/>
    <mergeCell ref="FEW4:FEX4"/>
    <mergeCell ref="FEY4:FFC4"/>
    <mergeCell ref="FEE4:FEH4"/>
    <mergeCell ref="FEI4:FEJ4"/>
    <mergeCell ref="FEK4:FEL4"/>
    <mergeCell ref="FDO4:FDS4"/>
    <mergeCell ref="FDT4:FDV4"/>
    <mergeCell ref="FDW4:FDX4"/>
    <mergeCell ref="FDY4:FEC4"/>
    <mergeCell ref="FFO4:FFS4"/>
    <mergeCell ref="FFT4:FFV4"/>
    <mergeCell ref="FFW4:FFX4"/>
    <mergeCell ref="FFY4:FGC4"/>
    <mergeCell ref="FFE4:FFH4"/>
    <mergeCell ref="FFI4:FFJ4"/>
    <mergeCell ref="FFK4:FFL4"/>
    <mergeCell ref="FFM4:FFN4"/>
    <mergeCell ref="FGM4:FGN4"/>
    <mergeCell ref="FGO4:FGS4"/>
    <mergeCell ref="FGT4:FGV4"/>
    <mergeCell ref="FGW4:FGX4"/>
    <mergeCell ref="FGY4:FHC4"/>
    <mergeCell ref="FGE4:FGH4"/>
    <mergeCell ref="FGI4:FGJ4"/>
    <mergeCell ref="FGK4:FGL4"/>
    <mergeCell ref="FHO4:FHS4"/>
    <mergeCell ref="FHT4:FHV4"/>
    <mergeCell ref="FHW4:FHX4"/>
    <mergeCell ref="FHY4:FIC4"/>
    <mergeCell ref="FHE4:FHH4"/>
    <mergeCell ref="FHI4:FHJ4"/>
    <mergeCell ref="FHK4:FHL4"/>
    <mergeCell ref="FHM4:FHN4"/>
    <mergeCell ref="FJE4:FJH4"/>
    <mergeCell ref="FJI4:FJJ4"/>
    <mergeCell ref="FJK4:FJL4"/>
    <mergeCell ref="FJM4:FJN4"/>
    <mergeCell ref="FIM4:FIN4"/>
    <mergeCell ref="FIO4:FIS4"/>
    <mergeCell ref="FIT4:FIV4"/>
    <mergeCell ref="FIW4:FIX4"/>
    <mergeCell ref="FIY4:FJC4"/>
    <mergeCell ref="FIE4:FIH4"/>
    <mergeCell ref="FII4:FIJ4"/>
    <mergeCell ref="FIK4:FIL4"/>
    <mergeCell ref="FKE4:FKH4"/>
    <mergeCell ref="FKI4:FKJ4"/>
    <mergeCell ref="FKK4:FKL4"/>
    <mergeCell ref="FJO4:FJS4"/>
    <mergeCell ref="FJT4:FJV4"/>
    <mergeCell ref="FJW4:FJX4"/>
    <mergeCell ref="FJY4:FKC4"/>
    <mergeCell ref="FLE4:FLH4"/>
    <mergeCell ref="FLI4:FLJ4"/>
    <mergeCell ref="FLK4:FLL4"/>
    <mergeCell ref="FLM4:FLN4"/>
    <mergeCell ref="FKM4:FKN4"/>
    <mergeCell ref="FKO4:FKS4"/>
    <mergeCell ref="FKT4:FKV4"/>
    <mergeCell ref="FKW4:FKX4"/>
    <mergeCell ref="FKY4:FLC4"/>
    <mergeCell ref="FMM4:FMN4"/>
    <mergeCell ref="FMO4:FMS4"/>
    <mergeCell ref="FMT4:FMV4"/>
    <mergeCell ref="FMW4:FMX4"/>
    <mergeCell ref="FMY4:FNC4"/>
    <mergeCell ref="FME4:FMH4"/>
    <mergeCell ref="FMI4:FMJ4"/>
    <mergeCell ref="FMK4:FML4"/>
    <mergeCell ref="FLO4:FLS4"/>
    <mergeCell ref="FLT4:FLV4"/>
    <mergeCell ref="FLW4:FLX4"/>
    <mergeCell ref="FLY4:FMC4"/>
    <mergeCell ref="FNO4:FNS4"/>
    <mergeCell ref="FNT4:FNV4"/>
    <mergeCell ref="FNW4:FNX4"/>
    <mergeCell ref="FNY4:FOC4"/>
    <mergeCell ref="FNE4:FNH4"/>
    <mergeCell ref="FNI4:FNJ4"/>
    <mergeCell ref="FNK4:FNL4"/>
    <mergeCell ref="FNM4:FNN4"/>
    <mergeCell ref="FOM4:FON4"/>
    <mergeCell ref="FOO4:FOS4"/>
    <mergeCell ref="FOT4:FOV4"/>
    <mergeCell ref="FOW4:FOX4"/>
    <mergeCell ref="FOY4:FPC4"/>
    <mergeCell ref="FOE4:FOH4"/>
    <mergeCell ref="FOI4:FOJ4"/>
    <mergeCell ref="FOK4:FOL4"/>
    <mergeCell ref="FPO4:FPS4"/>
    <mergeCell ref="FPT4:FPV4"/>
    <mergeCell ref="FPW4:FPX4"/>
    <mergeCell ref="FPY4:FQC4"/>
    <mergeCell ref="FPE4:FPH4"/>
    <mergeCell ref="FPI4:FPJ4"/>
    <mergeCell ref="FPK4:FPL4"/>
    <mergeCell ref="FPM4:FPN4"/>
    <mergeCell ref="FRE4:FRH4"/>
    <mergeCell ref="FRI4:FRJ4"/>
    <mergeCell ref="FRK4:FRL4"/>
    <mergeCell ref="FRM4:FRN4"/>
    <mergeCell ref="FQM4:FQN4"/>
    <mergeCell ref="FQO4:FQS4"/>
    <mergeCell ref="FQT4:FQV4"/>
    <mergeCell ref="FQW4:FQX4"/>
    <mergeCell ref="FQY4:FRC4"/>
    <mergeCell ref="FQE4:FQH4"/>
    <mergeCell ref="FQI4:FQJ4"/>
    <mergeCell ref="FQK4:FQL4"/>
    <mergeCell ref="FSE4:FSH4"/>
    <mergeCell ref="FSI4:FSJ4"/>
    <mergeCell ref="FSK4:FSL4"/>
    <mergeCell ref="FRO4:FRS4"/>
    <mergeCell ref="FRT4:FRV4"/>
    <mergeCell ref="FRW4:FRX4"/>
    <mergeCell ref="FRY4:FSC4"/>
    <mergeCell ref="FTE4:FTH4"/>
    <mergeCell ref="FTI4:FTJ4"/>
    <mergeCell ref="FTK4:FTL4"/>
    <mergeCell ref="FTM4:FTN4"/>
    <mergeCell ref="FSM4:FSN4"/>
    <mergeCell ref="FSO4:FSS4"/>
    <mergeCell ref="FST4:FSV4"/>
    <mergeCell ref="FSW4:FSX4"/>
    <mergeCell ref="FSY4:FTC4"/>
    <mergeCell ref="FUM4:FUN4"/>
    <mergeCell ref="FUO4:FUS4"/>
    <mergeCell ref="FUT4:FUV4"/>
    <mergeCell ref="FUW4:FUX4"/>
    <mergeCell ref="FUY4:FVC4"/>
    <mergeCell ref="FUE4:FUH4"/>
    <mergeCell ref="FUI4:FUJ4"/>
    <mergeCell ref="FUK4:FUL4"/>
    <mergeCell ref="FTO4:FTS4"/>
    <mergeCell ref="FTT4:FTV4"/>
    <mergeCell ref="FTW4:FTX4"/>
    <mergeCell ref="FTY4:FUC4"/>
    <mergeCell ref="FVO4:FVS4"/>
    <mergeCell ref="FVT4:FVV4"/>
    <mergeCell ref="FVW4:FVX4"/>
    <mergeCell ref="FVY4:FWC4"/>
    <mergeCell ref="FVE4:FVH4"/>
    <mergeCell ref="FVI4:FVJ4"/>
    <mergeCell ref="FVK4:FVL4"/>
    <mergeCell ref="FVM4:FVN4"/>
    <mergeCell ref="FWM4:FWN4"/>
    <mergeCell ref="FWO4:FWS4"/>
    <mergeCell ref="FWT4:FWV4"/>
    <mergeCell ref="FWW4:FWX4"/>
    <mergeCell ref="FWY4:FXC4"/>
    <mergeCell ref="FWE4:FWH4"/>
    <mergeCell ref="FWI4:FWJ4"/>
    <mergeCell ref="FWK4:FWL4"/>
    <mergeCell ref="FXO4:FXS4"/>
    <mergeCell ref="FXT4:FXV4"/>
    <mergeCell ref="FXW4:FXX4"/>
    <mergeCell ref="FXY4:FYC4"/>
    <mergeCell ref="FXE4:FXH4"/>
    <mergeCell ref="FXI4:FXJ4"/>
    <mergeCell ref="FXK4:FXL4"/>
    <mergeCell ref="FXM4:FXN4"/>
    <mergeCell ref="FZE4:FZH4"/>
    <mergeCell ref="FZI4:FZJ4"/>
    <mergeCell ref="FZK4:FZL4"/>
    <mergeCell ref="FZM4:FZN4"/>
    <mergeCell ref="FYM4:FYN4"/>
    <mergeCell ref="FYO4:FYS4"/>
    <mergeCell ref="FYT4:FYV4"/>
    <mergeCell ref="FYW4:FYX4"/>
    <mergeCell ref="FYY4:FZC4"/>
    <mergeCell ref="FYE4:FYH4"/>
    <mergeCell ref="FYI4:FYJ4"/>
    <mergeCell ref="FYK4:FYL4"/>
    <mergeCell ref="GAE4:GAH4"/>
    <mergeCell ref="GAI4:GAJ4"/>
    <mergeCell ref="GAK4:GAL4"/>
    <mergeCell ref="FZO4:FZS4"/>
    <mergeCell ref="FZT4:FZV4"/>
    <mergeCell ref="FZW4:FZX4"/>
    <mergeCell ref="FZY4:GAC4"/>
    <mergeCell ref="GBE4:GBH4"/>
    <mergeCell ref="GBI4:GBJ4"/>
    <mergeCell ref="GBK4:GBL4"/>
    <mergeCell ref="GBM4:GBN4"/>
    <mergeCell ref="GAM4:GAN4"/>
    <mergeCell ref="GAO4:GAS4"/>
    <mergeCell ref="GAT4:GAV4"/>
    <mergeCell ref="GAW4:GAX4"/>
    <mergeCell ref="GAY4:GBC4"/>
    <mergeCell ref="GCM4:GCN4"/>
    <mergeCell ref="GCO4:GCS4"/>
    <mergeCell ref="GCT4:GCV4"/>
    <mergeCell ref="GCW4:GCX4"/>
    <mergeCell ref="GCY4:GDC4"/>
    <mergeCell ref="GCE4:GCH4"/>
    <mergeCell ref="GCI4:GCJ4"/>
    <mergeCell ref="GCK4:GCL4"/>
    <mergeCell ref="GBO4:GBS4"/>
    <mergeCell ref="GBT4:GBV4"/>
    <mergeCell ref="GBW4:GBX4"/>
    <mergeCell ref="GBY4:GCC4"/>
    <mergeCell ref="GDO4:GDS4"/>
    <mergeCell ref="GDT4:GDV4"/>
    <mergeCell ref="GDW4:GDX4"/>
    <mergeCell ref="GDY4:GEC4"/>
    <mergeCell ref="GDE4:GDH4"/>
    <mergeCell ref="GDI4:GDJ4"/>
    <mergeCell ref="GDK4:GDL4"/>
    <mergeCell ref="GDM4:GDN4"/>
    <mergeCell ref="GEM4:GEN4"/>
    <mergeCell ref="GEO4:GES4"/>
    <mergeCell ref="GET4:GEV4"/>
    <mergeCell ref="GEW4:GEX4"/>
    <mergeCell ref="GEY4:GFC4"/>
    <mergeCell ref="GEE4:GEH4"/>
    <mergeCell ref="GEI4:GEJ4"/>
    <mergeCell ref="GEK4:GEL4"/>
    <mergeCell ref="GFO4:GFS4"/>
    <mergeCell ref="GFT4:GFV4"/>
    <mergeCell ref="GFW4:GFX4"/>
    <mergeCell ref="GFY4:GGC4"/>
    <mergeCell ref="GFE4:GFH4"/>
    <mergeCell ref="GFI4:GFJ4"/>
    <mergeCell ref="GFK4:GFL4"/>
    <mergeCell ref="GFM4:GFN4"/>
    <mergeCell ref="GHE4:GHH4"/>
    <mergeCell ref="GHI4:GHJ4"/>
    <mergeCell ref="GHK4:GHL4"/>
    <mergeCell ref="GHM4:GHN4"/>
    <mergeCell ref="GGM4:GGN4"/>
    <mergeCell ref="GGO4:GGS4"/>
    <mergeCell ref="GGT4:GGV4"/>
    <mergeCell ref="GGW4:GGX4"/>
    <mergeCell ref="GGY4:GHC4"/>
    <mergeCell ref="GGE4:GGH4"/>
    <mergeCell ref="GGI4:GGJ4"/>
    <mergeCell ref="GGK4:GGL4"/>
    <mergeCell ref="GIE4:GIH4"/>
    <mergeCell ref="GII4:GIJ4"/>
    <mergeCell ref="GIK4:GIL4"/>
    <mergeCell ref="GHO4:GHS4"/>
    <mergeCell ref="GHT4:GHV4"/>
    <mergeCell ref="GHW4:GHX4"/>
    <mergeCell ref="GHY4:GIC4"/>
    <mergeCell ref="GJE4:GJH4"/>
    <mergeCell ref="GJI4:GJJ4"/>
    <mergeCell ref="GJK4:GJL4"/>
    <mergeCell ref="GJM4:GJN4"/>
    <mergeCell ref="GIM4:GIN4"/>
    <mergeCell ref="GIO4:GIS4"/>
    <mergeCell ref="GIT4:GIV4"/>
    <mergeCell ref="GIW4:GIX4"/>
    <mergeCell ref="GIY4:GJC4"/>
    <mergeCell ref="GKM4:GKN4"/>
    <mergeCell ref="GKO4:GKS4"/>
    <mergeCell ref="GKT4:GKV4"/>
    <mergeCell ref="GKW4:GKX4"/>
    <mergeCell ref="GKY4:GLC4"/>
    <mergeCell ref="GKE4:GKH4"/>
    <mergeCell ref="GKI4:GKJ4"/>
    <mergeCell ref="GKK4:GKL4"/>
    <mergeCell ref="GJO4:GJS4"/>
    <mergeCell ref="GJT4:GJV4"/>
    <mergeCell ref="GJW4:GJX4"/>
    <mergeCell ref="GJY4:GKC4"/>
    <mergeCell ref="GLO4:GLS4"/>
    <mergeCell ref="GLT4:GLV4"/>
    <mergeCell ref="GLW4:GLX4"/>
    <mergeCell ref="GLY4:GMC4"/>
    <mergeCell ref="GLE4:GLH4"/>
    <mergeCell ref="GLI4:GLJ4"/>
    <mergeCell ref="GLK4:GLL4"/>
    <mergeCell ref="GLM4:GLN4"/>
    <mergeCell ref="GMM4:GMN4"/>
    <mergeCell ref="GMO4:GMS4"/>
    <mergeCell ref="GMT4:GMV4"/>
    <mergeCell ref="GMW4:GMX4"/>
    <mergeCell ref="GMY4:GNC4"/>
    <mergeCell ref="GME4:GMH4"/>
    <mergeCell ref="GMI4:GMJ4"/>
    <mergeCell ref="GMK4:GML4"/>
    <mergeCell ref="GNO4:GNS4"/>
    <mergeCell ref="GNT4:GNV4"/>
    <mergeCell ref="GNW4:GNX4"/>
    <mergeCell ref="GNY4:GOC4"/>
    <mergeCell ref="GNE4:GNH4"/>
    <mergeCell ref="GNI4:GNJ4"/>
    <mergeCell ref="GNK4:GNL4"/>
    <mergeCell ref="GNM4:GNN4"/>
    <mergeCell ref="GPE4:GPH4"/>
    <mergeCell ref="GPI4:GPJ4"/>
    <mergeCell ref="GPK4:GPL4"/>
    <mergeCell ref="GPM4:GPN4"/>
    <mergeCell ref="GOM4:GON4"/>
    <mergeCell ref="GOO4:GOS4"/>
    <mergeCell ref="GOT4:GOV4"/>
    <mergeCell ref="GOW4:GOX4"/>
    <mergeCell ref="GOY4:GPC4"/>
    <mergeCell ref="GOE4:GOH4"/>
    <mergeCell ref="GOI4:GOJ4"/>
    <mergeCell ref="GOK4:GOL4"/>
    <mergeCell ref="GQE4:GQH4"/>
    <mergeCell ref="GQI4:GQJ4"/>
    <mergeCell ref="GQK4:GQL4"/>
    <mergeCell ref="GPO4:GPS4"/>
    <mergeCell ref="GPT4:GPV4"/>
    <mergeCell ref="GPW4:GPX4"/>
    <mergeCell ref="GPY4:GQC4"/>
    <mergeCell ref="GRE4:GRH4"/>
    <mergeCell ref="GRI4:GRJ4"/>
    <mergeCell ref="GRK4:GRL4"/>
    <mergeCell ref="GRM4:GRN4"/>
    <mergeCell ref="GQM4:GQN4"/>
    <mergeCell ref="GQO4:GQS4"/>
    <mergeCell ref="GQT4:GQV4"/>
    <mergeCell ref="GQW4:GQX4"/>
    <mergeCell ref="GQY4:GRC4"/>
    <mergeCell ref="GSM4:GSN4"/>
    <mergeCell ref="GSO4:GSS4"/>
    <mergeCell ref="GST4:GSV4"/>
    <mergeCell ref="GSW4:GSX4"/>
    <mergeCell ref="GSY4:GTC4"/>
    <mergeCell ref="GSE4:GSH4"/>
    <mergeCell ref="GSI4:GSJ4"/>
    <mergeCell ref="GSK4:GSL4"/>
    <mergeCell ref="GRO4:GRS4"/>
    <mergeCell ref="GRT4:GRV4"/>
    <mergeCell ref="GRW4:GRX4"/>
    <mergeCell ref="GRY4:GSC4"/>
    <mergeCell ref="GTO4:GTS4"/>
    <mergeCell ref="GTT4:GTV4"/>
    <mergeCell ref="GTW4:GTX4"/>
    <mergeCell ref="GTY4:GUC4"/>
    <mergeCell ref="GTE4:GTH4"/>
    <mergeCell ref="GTI4:GTJ4"/>
    <mergeCell ref="GTK4:GTL4"/>
    <mergeCell ref="GTM4:GTN4"/>
    <mergeCell ref="GUM4:GUN4"/>
    <mergeCell ref="GUO4:GUS4"/>
    <mergeCell ref="GUT4:GUV4"/>
    <mergeCell ref="GUW4:GUX4"/>
    <mergeCell ref="GUY4:GVC4"/>
    <mergeCell ref="GUE4:GUH4"/>
    <mergeCell ref="GUI4:GUJ4"/>
    <mergeCell ref="GUK4:GUL4"/>
    <mergeCell ref="GVO4:GVS4"/>
    <mergeCell ref="GVT4:GVV4"/>
    <mergeCell ref="GVW4:GVX4"/>
    <mergeCell ref="GVY4:GWC4"/>
    <mergeCell ref="GVE4:GVH4"/>
    <mergeCell ref="GVI4:GVJ4"/>
    <mergeCell ref="GVK4:GVL4"/>
    <mergeCell ref="GVM4:GVN4"/>
    <mergeCell ref="GXE4:GXH4"/>
    <mergeCell ref="GXI4:GXJ4"/>
    <mergeCell ref="GXK4:GXL4"/>
    <mergeCell ref="GXM4:GXN4"/>
    <mergeCell ref="GWM4:GWN4"/>
    <mergeCell ref="GWO4:GWS4"/>
    <mergeCell ref="GWT4:GWV4"/>
    <mergeCell ref="GWW4:GWX4"/>
    <mergeCell ref="GWY4:GXC4"/>
    <mergeCell ref="GWE4:GWH4"/>
    <mergeCell ref="GWI4:GWJ4"/>
    <mergeCell ref="GWK4:GWL4"/>
    <mergeCell ref="GYE4:GYH4"/>
    <mergeCell ref="GYI4:GYJ4"/>
    <mergeCell ref="GYK4:GYL4"/>
    <mergeCell ref="GXO4:GXS4"/>
    <mergeCell ref="GXT4:GXV4"/>
    <mergeCell ref="GXW4:GXX4"/>
    <mergeCell ref="GXY4:GYC4"/>
    <mergeCell ref="GZE4:GZH4"/>
    <mergeCell ref="GZI4:GZJ4"/>
    <mergeCell ref="GZK4:GZL4"/>
    <mergeCell ref="GZM4:GZN4"/>
    <mergeCell ref="GYM4:GYN4"/>
    <mergeCell ref="GYO4:GYS4"/>
    <mergeCell ref="GYT4:GYV4"/>
    <mergeCell ref="GYW4:GYX4"/>
    <mergeCell ref="GYY4:GZC4"/>
    <mergeCell ref="HAM4:HAN4"/>
    <mergeCell ref="HAO4:HAS4"/>
    <mergeCell ref="HAT4:HAV4"/>
    <mergeCell ref="HAW4:HAX4"/>
    <mergeCell ref="HAY4:HBC4"/>
    <mergeCell ref="HAE4:HAH4"/>
    <mergeCell ref="HAI4:HAJ4"/>
    <mergeCell ref="HAK4:HAL4"/>
    <mergeCell ref="GZO4:GZS4"/>
    <mergeCell ref="GZT4:GZV4"/>
    <mergeCell ref="GZW4:GZX4"/>
    <mergeCell ref="GZY4:HAC4"/>
    <mergeCell ref="HBO4:HBS4"/>
    <mergeCell ref="HBT4:HBV4"/>
    <mergeCell ref="HBW4:HBX4"/>
    <mergeCell ref="HBY4:HCC4"/>
    <mergeCell ref="HBE4:HBH4"/>
    <mergeCell ref="HBI4:HBJ4"/>
    <mergeCell ref="HBK4:HBL4"/>
    <mergeCell ref="HBM4:HBN4"/>
    <mergeCell ref="HCM4:HCN4"/>
    <mergeCell ref="HCO4:HCS4"/>
    <mergeCell ref="HCT4:HCV4"/>
    <mergeCell ref="HCW4:HCX4"/>
    <mergeCell ref="HCY4:HDC4"/>
    <mergeCell ref="HCE4:HCH4"/>
    <mergeCell ref="HCI4:HCJ4"/>
    <mergeCell ref="HCK4:HCL4"/>
    <mergeCell ref="HDO4:HDS4"/>
    <mergeCell ref="HDT4:HDV4"/>
    <mergeCell ref="HDW4:HDX4"/>
    <mergeCell ref="HDY4:HEC4"/>
    <mergeCell ref="HDE4:HDH4"/>
    <mergeCell ref="HDI4:HDJ4"/>
    <mergeCell ref="HDK4:HDL4"/>
    <mergeCell ref="HDM4:HDN4"/>
    <mergeCell ref="HFE4:HFH4"/>
    <mergeCell ref="HFI4:HFJ4"/>
    <mergeCell ref="HFK4:HFL4"/>
    <mergeCell ref="HFM4:HFN4"/>
    <mergeCell ref="HEM4:HEN4"/>
    <mergeCell ref="HEO4:HES4"/>
    <mergeCell ref="HET4:HEV4"/>
    <mergeCell ref="HEW4:HEX4"/>
    <mergeCell ref="HEY4:HFC4"/>
    <mergeCell ref="HEE4:HEH4"/>
    <mergeCell ref="HEI4:HEJ4"/>
    <mergeCell ref="HEK4:HEL4"/>
    <mergeCell ref="HGE4:HGH4"/>
    <mergeCell ref="HGI4:HGJ4"/>
    <mergeCell ref="HGK4:HGL4"/>
    <mergeCell ref="HFO4:HFS4"/>
    <mergeCell ref="HFT4:HFV4"/>
    <mergeCell ref="HFW4:HFX4"/>
    <mergeCell ref="HFY4:HGC4"/>
    <mergeCell ref="HHE4:HHH4"/>
    <mergeCell ref="HHI4:HHJ4"/>
    <mergeCell ref="HHK4:HHL4"/>
    <mergeCell ref="HHM4:HHN4"/>
    <mergeCell ref="HGM4:HGN4"/>
    <mergeCell ref="HGO4:HGS4"/>
    <mergeCell ref="HGT4:HGV4"/>
    <mergeCell ref="HGW4:HGX4"/>
    <mergeCell ref="HGY4:HHC4"/>
    <mergeCell ref="HIM4:HIN4"/>
    <mergeCell ref="HIO4:HIS4"/>
    <mergeCell ref="HIT4:HIV4"/>
    <mergeCell ref="HIW4:HIX4"/>
    <mergeCell ref="HIY4:HJC4"/>
    <mergeCell ref="HIE4:HIH4"/>
    <mergeCell ref="HII4:HIJ4"/>
    <mergeCell ref="HIK4:HIL4"/>
    <mergeCell ref="HHO4:HHS4"/>
    <mergeCell ref="HHT4:HHV4"/>
    <mergeCell ref="HHW4:HHX4"/>
    <mergeCell ref="HHY4:HIC4"/>
    <mergeCell ref="HJO4:HJS4"/>
    <mergeCell ref="HJT4:HJV4"/>
    <mergeCell ref="HJW4:HJX4"/>
    <mergeCell ref="HJY4:HKC4"/>
    <mergeCell ref="HJE4:HJH4"/>
    <mergeCell ref="HJI4:HJJ4"/>
    <mergeCell ref="HJK4:HJL4"/>
    <mergeCell ref="HJM4:HJN4"/>
    <mergeCell ref="HKM4:HKN4"/>
    <mergeCell ref="HKO4:HKS4"/>
    <mergeCell ref="HKT4:HKV4"/>
    <mergeCell ref="HKW4:HKX4"/>
    <mergeCell ref="HKY4:HLC4"/>
    <mergeCell ref="HKE4:HKH4"/>
    <mergeCell ref="HKI4:HKJ4"/>
    <mergeCell ref="HKK4:HKL4"/>
    <mergeCell ref="HLO4:HLS4"/>
    <mergeCell ref="HLT4:HLV4"/>
    <mergeCell ref="HLW4:HLX4"/>
    <mergeCell ref="HLY4:HMC4"/>
    <mergeCell ref="HLE4:HLH4"/>
    <mergeCell ref="HLI4:HLJ4"/>
    <mergeCell ref="HLK4:HLL4"/>
    <mergeCell ref="HLM4:HLN4"/>
    <mergeCell ref="HNE4:HNH4"/>
    <mergeCell ref="HNI4:HNJ4"/>
    <mergeCell ref="HNK4:HNL4"/>
    <mergeCell ref="HNM4:HNN4"/>
    <mergeCell ref="HMM4:HMN4"/>
    <mergeCell ref="HMO4:HMS4"/>
    <mergeCell ref="HMT4:HMV4"/>
    <mergeCell ref="HMW4:HMX4"/>
    <mergeCell ref="HMY4:HNC4"/>
    <mergeCell ref="HME4:HMH4"/>
    <mergeCell ref="HMI4:HMJ4"/>
    <mergeCell ref="HMK4:HML4"/>
    <mergeCell ref="HOE4:HOH4"/>
    <mergeCell ref="HOI4:HOJ4"/>
    <mergeCell ref="HOK4:HOL4"/>
    <mergeCell ref="HNO4:HNS4"/>
    <mergeCell ref="HNT4:HNV4"/>
    <mergeCell ref="HNW4:HNX4"/>
    <mergeCell ref="HNY4:HOC4"/>
    <mergeCell ref="HPE4:HPH4"/>
    <mergeCell ref="HPI4:HPJ4"/>
    <mergeCell ref="HPK4:HPL4"/>
    <mergeCell ref="HPM4:HPN4"/>
    <mergeCell ref="HOM4:HON4"/>
    <mergeCell ref="HOO4:HOS4"/>
    <mergeCell ref="HOT4:HOV4"/>
    <mergeCell ref="HOW4:HOX4"/>
    <mergeCell ref="HOY4:HPC4"/>
    <mergeCell ref="HQM4:HQN4"/>
    <mergeCell ref="HQO4:HQS4"/>
    <mergeCell ref="HQT4:HQV4"/>
    <mergeCell ref="HQW4:HQX4"/>
    <mergeCell ref="HQY4:HRC4"/>
    <mergeCell ref="HQE4:HQH4"/>
    <mergeCell ref="HQI4:HQJ4"/>
    <mergeCell ref="HQK4:HQL4"/>
    <mergeCell ref="HPO4:HPS4"/>
    <mergeCell ref="HPT4:HPV4"/>
    <mergeCell ref="HPW4:HPX4"/>
    <mergeCell ref="HPY4:HQC4"/>
    <mergeCell ref="HRO4:HRS4"/>
    <mergeCell ref="HRT4:HRV4"/>
    <mergeCell ref="HRW4:HRX4"/>
    <mergeCell ref="HRY4:HSC4"/>
    <mergeCell ref="HRE4:HRH4"/>
    <mergeCell ref="HRI4:HRJ4"/>
    <mergeCell ref="HRK4:HRL4"/>
    <mergeCell ref="HRM4:HRN4"/>
    <mergeCell ref="HSM4:HSN4"/>
    <mergeCell ref="HSO4:HSS4"/>
    <mergeCell ref="HST4:HSV4"/>
    <mergeCell ref="HSW4:HSX4"/>
    <mergeCell ref="HSY4:HTC4"/>
    <mergeCell ref="HSE4:HSH4"/>
    <mergeCell ref="HSI4:HSJ4"/>
    <mergeCell ref="HSK4:HSL4"/>
    <mergeCell ref="HTO4:HTS4"/>
    <mergeCell ref="HTT4:HTV4"/>
    <mergeCell ref="HTW4:HTX4"/>
    <mergeCell ref="HTY4:HUC4"/>
    <mergeCell ref="HTE4:HTH4"/>
    <mergeCell ref="HTI4:HTJ4"/>
    <mergeCell ref="HTK4:HTL4"/>
    <mergeCell ref="HTM4:HTN4"/>
    <mergeCell ref="HVE4:HVH4"/>
    <mergeCell ref="HVI4:HVJ4"/>
    <mergeCell ref="HVK4:HVL4"/>
    <mergeCell ref="HVM4:HVN4"/>
    <mergeCell ref="HUM4:HUN4"/>
    <mergeCell ref="HUO4:HUS4"/>
    <mergeCell ref="HUT4:HUV4"/>
    <mergeCell ref="HUW4:HUX4"/>
    <mergeCell ref="HUY4:HVC4"/>
    <mergeCell ref="HUE4:HUH4"/>
    <mergeCell ref="HUI4:HUJ4"/>
    <mergeCell ref="HUK4:HUL4"/>
    <mergeCell ref="HWE4:HWH4"/>
    <mergeCell ref="HWI4:HWJ4"/>
    <mergeCell ref="HWK4:HWL4"/>
    <mergeCell ref="HVO4:HVS4"/>
    <mergeCell ref="HVT4:HVV4"/>
    <mergeCell ref="HVW4:HVX4"/>
    <mergeCell ref="HVY4:HWC4"/>
    <mergeCell ref="HXE4:HXH4"/>
    <mergeCell ref="HXI4:HXJ4"/>
    <mergeCell ref="HXK4:HXL4"/>
    <mergeCell ref="HXM4:HXN4"/>
    <mergeCell ref="HWM4:HWN4"/>
    <mergeCell ref="HWO4:HWS4"/>
    <mergeCell ref="HWT4:HWV4"/>
    <mergeCell ref="HWW4:HWX4"/>
    <mergeCell ref="HWY4:HXC4"/>
    <mergeCell ref="HYM4:HYN4"/>
    <mergeCell ref="HYO4:HYS4"/>
    <mergeCell ref="HYT4:HYV4"/>
    <mergeCell ref="HYW4:HYX4"/>
    <mergeCell ref="HYY4:HZC4"/>
    <mergeCell ref="HYE4:HYH4"/>
    <mergeCell ref="HYI4:HYJ4"/>
    <mergeCell ref="HYK4:HYL4"/>
    <mergeCell ref="HXO4:HXS4"/>
    <mergeCell ref="HXT4:HXV4"/>
    <mergeCell ref="HXW4:HXX4"/>
    <mergeCell ref="HXY4:HYC4"/>
    <mergeCell ref="HZO4:HZS4"/>
    <mergeCell ref="HZT4:HZV4"/>
    <mergeCell ref="HZW4:HZX4"/>
    <mergeCell ref="HZY4:IAC4"/>
    <mergeCell ref="HZE4:HZH4"/>
    <mergeCell ref="HZI4:HZJ4"/>
    <mergeCell ref="HZK4:HZL4"/>
    <mergeCell ref="HZM4:HZN4"/>
    <mergeCell ref="IAM4:IAN4"/>
    <mergeCell ref="IAO4:IAS4"/>
    <mergeCell ref="IAT4:IAV4"/>
    <mergeCell ref="IAW4:IAX4"/>
    <mergeCell ref="IAY4:IBC4"/>
    <mergeCell ref="IAE4:IAH4"/>
    <mergeCell ref="IAI4:IAJ4"/>
    <mergeCell ref="IAK4:IAL4"/>
    <mergeCell ref="IBO4:IBS4"/>
    <mergeCell ref="IBT4:IBV4"/>
    <mergeCell ref="IBW4:IBX4"/>
    <mergeCell ref="IBY4:ICC4"/>
    <mergeCell ref="IBE4:IBH4"/>
    <mergeCell ref="IBI4:IBJ4"/>
    <mergeCell ref="IBK4:IBL4"/>
    <mergeCell ref="IBM4:IBN4"/>
    <mergeCell ref="IDE4:IDH4"/>
    <mergeCell ref="IDI4:IDJ4"/>
    <mergeCell ref="IDK4:IDL4"/>
    <mergeCell ref="IDM4:IDN4"/>
    <mergeCell ref="ICM4:ICN4"/>
    <mergeCell ref="ICO4:ICS4"/>
    <mergeCell ref="ICT4:ICV4"/>
    <mergeCell ref="ICW4:ICX4"/>
    <mergeCell ref="ICY4:IDC4"/>
    <mergeCell ref="ICE4:ICH4"/>
    <mergeCell ref="ICI4:ICJ4"/>
    <mergeCell ref="ICK4:ICL4"/>
    <mergeCell ref="IEE4:IEH4"/>
    <mergeCell ref="IEI4:IEJ4"/>
    <mergeCell ref="IEK4:IEL4"/>
    <mergeCell ref="IDO4:IDS4"/>
    <mergeCell ref="IDT4:IDV4"/>
    <mergeCell ref="IDW4:IDX4"/>
    <mergeCell ref="IDY4:IEC4"/>
    <mergeCell ref="IFE4:IFH4"/>
    <mergeCell ref="IFI4:IFJ4"/>
    <mergeCell ref="IFK4:IFL4"/>
    <mergeCell ref="IFM4:IFN4"/>
    <mergeCell ref="IEM4:IEN4"/>
    <mergeCell ref="IEO4:IES4"/>
    <mergeCell ref="IET4:IEV4"/>
    <mergeCell ref="IEW4:IEX4"/>
    <mergeCell ref="IEY4:IFC4"/>
    <mergeCell ref="IGM4:IGN4"/>
    <mergeCell ref="IGO4:IGS4"/>
    <mergeCell ref="IGT4:IGV4"/>
    <mergeCell ref="IGW4:IGX4"/>
    <mergeCell ref="IGY4:IHC4"/>
    <mergeCell ref="IGE4:IGH4"/>
    <mergeCell ref="IGI4:IGJ4"/>
    <mergeCell ref="IGK4:IGL4"/>
    <mergeCell ref="IFO4:IFS4"/>
    <mergeCell ref="IFT4:IFV4"/>
    <mergeCell ref="IFW4:IFX4"/>
    <mergeCell ref="IFY4:IGC4"/>
    <mergeCell ref="IHO4:IHS4"/>
    <mergeCell ref="IHT4:IHV4"/>
    <mergeCell ref="IHW4:IHX4"/>
    <mergeCell ref="IHY4:IIC4"/>
    <mergeCell ref="IHE4:IHH4"/>
    <mergeCell ref="IHI4:IHJ4"/>
    <mergeCell ref="IHK4:IHL4"/>
    <mergeCell ref="IHM4:IHN4"/>
    <mergeCell ref="IIM4:IIN4"/>
    <mergeCell ref="IIO4:IIS4"/>
    <mergeCell ref="IIT4:IIV4"/>
    <mergeCell ref="IIW4:IIX4"/>
    <mergeCell ref="IIY4:IJC4"/>
    <mergeCell ref="IIE4:IIH4"/>
    <mergeCell ref="III4:IIJ4"/>
    <mergeCell ref="IIK4:IIL4"/>
    <mergeCell ref="IJO4:IJS4"/>
    <mergeCell ref="IJT4:IJV4"/>
    <mergeCell ref="IJW4:IJX4"/>
    <mergeCell ref="IJY4:IKC4"/>
    <mergeCell ref="IJE4:IJH4"/>
    <mergeCell ref="IJI4:IJJ4"/>
    <mergeCell ref="IJK4:IJL4"/>
    <mergeCell ref="IJM4:IJN4"/>
    <mergeCell ref="ILE4:ILH4"/>
    <mergeCell ref="ILI4:ILJ4"/>
    <mergeCell ref="ILK4:ILL4"/>
    <mergeCell ref="ILM4:ILN4"/>
    <mergeCell ref="IKM4:IKN4"/>
    <mergeCell ref="IKO4:IKS4"/>
    <mergeCell ref="IKT4:IKV4"/>
    <mergeCell ref="IKW4:IKX4"/>
    <mergeCell ref="IKY4:ILC4"/>
    <mergeCell ref="IKE4:IKH4"/>
    <mergeCell ref="IKI4:IKJ4"/>
    <mergeCell ref="IKK4:IKL4"/>
    <mergeCell ref="IME4:IMH4"/>
    <mergeCell ref="IMI4:IMJ4"/>
    <mergeCell ref="IMK4:IML4"/>
    <mergeCell ref="ILO4:ILS4"/>
    <mergeCell ref="ILT4:ILV4"/>
    <mergeCell ref="ILW4:ILX4"/>
    <mergeCell ref="ILY4:IMC4"/>
    <mergeCell ref="INE4:INH4"/>
    <mergeCell ref="INI4:INJ4"/>
    <mergeCell ref="INK4:INL4"/>
    <mergeCell ref="INM4:INN4"/>
    <mergeCell ref="IMM4:IMN4"/>
    <mergeCell ref="IMO4:IMS4"/>
    <mergeCell ref="IMT4:IMV4"/>
    <mergeCell ref="IMW4:IMX4"/>
    <mergeCell ref="IMY4:INC4"/>
    <mergeCell ref="IOM4:ION4"/>
    <mergeCell ref="IOO4:IOS4"/>
    <mergeCell ref="IOT4:IOV4"/>
    <mergeCell ref="IOW4:IOX4"/>
    <mergeCell ref="IOY4:IPC4"/>
    <mergeCell ref="IOE4:IOH4"/>
    <mergeCell ref="IOI4:IOJ4"/>
    <mergeCell ref="IOK4:IOL4"/>
    <mergeCell ref="INO4:INS4"/>
    <mergeCell ref="INT4:INV4"/>
    <mergeCell ref="INW4:INX4"/>
    <mergeCell ref="INY4:IOC4"/>
    <mergeCell ref="IPO4:IPS4"/>
    <mergeCell ref="IPT4:IPV4"/>
    <mergeCell ref="IPW4:IPX4"/>
    <mergeCell ref="IPY4:IQC4"/>
    <mergeCell ref="IPE4:IPH4"/>
    <mergeCell ref="IPI4:IPJ4"/>
    <mergeCell ref="IPK4:IPL4"/>
    <mergeCell ref="IPM4:IPN4"/>
    <mergeCell ref="IQM4:IQN4"/>
    <mergeCell ref="IQO4:IQS4"/>
    <mergeCell ref="IQT4:IQV4"/>
    <mergeCell ref="IQW4:IQX4"/>
    <mergeCell ref="IQY4:IRC4"/>
    <mergeCell ref="IQE4:IQH4"/>
    <mergeCell ref="IQI4:IQJ4"/>
    <mergeCell ref="IQK4:IQL4"/>
    <mergeCell ref="IRO4:IRS4"/>
    <mergeCell ref="IRT4:IRV4"/>
    <mergeCell ref="IRW4:IRX4"/>
    <mergeCell ref="IRY4:ISC4"/>
    <mergeCell ref="IRE4:IRH4"/>
    <mergeCell ref="IRI4:IRJ4"/>
    <mergeCell ref="IRK4:IRL4"/>
    <mergeCell ref="IRM4:IRN4"/>
    <mergeCell ref="ITE4:ITH4"/>
    <mergeCell ref="ITI4:ITJ4"/>
    <mergeCell ref="ITK4:ITL4"/>
    <mergeCell ref="ITM4:ITN4"/>
    <mergeCell ref="ISM4:ISN4"/>
    <mergeCell ref="ISO4:ISS4"/>
    <mergeCell ref="IST4:ISV4"/>
    <mergeCell ref="ISW4:ISX4"/>
    <mergeCell ref="ISY4:ITC4"/>
    <mergeCell ref="ISE4:ISH4"/>
    <mergeCell ref="ISI4:ISJ4"/>
    <mergeCell ref="ISK4:ISL4"/>
    <mergeCell ref="IUE4:IUH4"/>
    <mergeCell ref="IUI4:IUJ4"/>
    <mergeCell ref="IUK4:IUL4"/>
    <mergeCell ref="ITO4:ITS4"/>
    <mergeCell ref="ITT4:ITV4"/>
    <mergeCell ref="ITW4:ITX4"/>
    <mergeCell ref="ITY4:IUC4"/>
    <mergeCell ref="IVE4:IVH4"/>
    <mergeCell ref="IVI4:IVJ4"/>
    <mergeCell ref="IVK4:IVL4"/>
    <mergeCell ref="IVM4:IVN4"/>
    <mergeCell ref="IUM4:IUN4"/>
    <mergeCell ref="IUO4:IUS4"/>
    <mergeCell ref="IUT4:IUV4"/>
    <mergeCell ref="IUW4:IUX4"/>
    <mergeCell ref="IUY4:IVC4"/>
    <mergeCell ref="IWM4:IWN4"/>
    <mergeCell ref="IWO4:IWS4"/>
    <mergeCell ref="IWT4:IWV4"/>
    <mergeCell ref="IWW4:IWX4"/>
    <mergeCell ref="IWY4:IXC4"/>
    <mergeCell ref="IWE4:IWH4"/>
    <mergeCell ref="IWI4:IWJ4"/>
    <mergeCell ref="IWK4:IWL4"/>
    <mergeCell ref="IVO4:IVS4"/>
    <mergeCell ref="IVT4:IVV4"/>
    <mergeCell ref="IVW4:IVX4"/>
    <mergeCell ref="IVY4:IWC4"/>
    <mergeCell ref="IXO4:IXS4"/>
    <mergeCell ref="IXT4:IXV4"/>
    <mergeCell ref="IXW4:IXX4"/>
    <mergeCell ref="IXY4:IYC4"/>
    <mergeCell ref="IXE4:IXH4"/>
    <mergeCell ref="IXI4:IXJ4"/>
    <mergeCell ref="IXK4:IXL4"/>
    <mergeCell ref="IXM4:IXN4"/>
    <mergeCell ref="IYM4:IYN4"/>
    <mergeCell ref="IYO4:IYS4"/>
    <mergeCell ref="IYT4:IYV4"/>
    <mergeCell ref="IYW4:IYX4"/>
    <mergeCell ref="IYY4:IZC4"/>
    <mergeCell ref="IYE4:IYH4"/>
    <mergeCell ref="IYI4:IYJ4"/>
    <mergeCell ref="IYK4:IYL4"/>
    <mergeCell ref="IZO4:IZS4"/>
    <mergeCell ref="IZT4:IZV4"/>
    <mergeCell ref="IZW4:IZX4"/>
    <mergeCell ref="IZY4:JAC4"/>
    <mergeCell ref="IZE4:IZH4"/>
    <mergeCell ref="IZI4:IZJ4"/>
    <mergeCell ref="IZK4:IZL4"/>
    <mergeCell ref="IZM4:IZN4"/>
    <mergeCell ref="JBE4:JBH4"/>
    <mergeCell ref="JBI4:JBJ4"/>
    <mergeCell ref="JBK4:JBL4"/>
    <mergeCell ref="JBM4:JBN4"/>
    <mergeCell ref="JAM4:JAN4"/>
    <mergeCell ref="JAO4:JAS4"/>
    <mergeCell ref="JAT4:JAV4"/>
    <mergeCell ref="JAW4:JAX4"/>
    <mergeCell ref="JAY4:JBC4"/>
    <mergeCell ref="JAE4:JAH4"/>
    <mergeCell ref="JAI4:JAJ4"/>
    <mergeCell ref="JAK4:JAL4"/>
    <mergeCell ref="JCE4:JCH4"/>
    <mergeCell ref="JCI4:JCJ4"/>
    <mergeCell ref="JCK4:JCL4"/>
    <mergeCell ref="JBO4:JBS4"/>
    <mergeCell ref="JBT4:JBV4"/>
    <mergeCell ref="JBW4:JBX4"/>
    <mergeCell ref="JBY4:JCC4"/>
    <mergeCell ref="JDE4:JDH4"/>
    <mergeCell ref="JDI4:JDJ4"/>
    <mergeCell ref="JDK4:JDL4"/>
    <mergeCell ref="JDM4:JDN4"/>
    <mergeCell ref="JCM4:JCN4"/>
    <mergeCell ref="JCO4:JCS4"/>
    <mergeCell ref="JCT4:JCV4"/>
    <mergeCell ref="JCW4:JCX4"/>
    <mergeCell ref="JCY4:JDC4"/>
    <mergeCell ref="JEM4:JEN4"/>
    <mergeCell ref="JEO4:JES4"/>
    <mergeCell ref="JET4:JEV4"/>
    <mergeCell ref="JEW4:JEX4"/>
    <mergeCell ref="JEY4:JFC4"/>
    <mergeCell ref="JEE4:JEH4"/>
    <mergeCell ref="JEI4:JEJ4"/>
    <mergeCell ref="JEK4:JEL4"/>
    <mergeCell ref="JDO4:JDS4"/>
    <mergeCell ref="JDT4:JDV4"/>
    <mergeCell ref="JDW4:JDX4"/>
    <mergeCell ref="JDY4:JEC4"/>
    <mergeCell ref="JFO4:JFS4"/>
    <mergeCell ref="JFT4:JFV4"/>
    <mergeCell ref="JFW4:JFX4"/>
    <mergeCell ref="JFY4:JGC4"/>
    <mergeCell ref="JFE4:JFH4"/>
    <mergeCell ref="JFI4:JFJ4"/>
    <mergeCell ref="JFK4:JFL4"/>
    <mergeCell ref="JFM4:JFN4"/>
    <mergeCell ref="JGM4:JGN4"/>
    <mergeCell ref="JGO4:JGS4"/>
    <mergeCell ref="JGT4:JGV4"/>
    <mergeCell ref="JGW4:JGX4"/>
    <mergeCell ref="JGY4:JHC4"/>
    <mergeCell ref="JGE4:JGH4"/>
    <mergeCell ref="JGI4:JGJ4"/>
    <mergeCell ref="JGK4:JGL4"/>
    <mergeCell ref="JHO4:JHS4"/>
    <mergeCell ref="JHT4:JHV4"/>
    <mergeCell ref="JHW4:JHX4"/>
    <mergeCell ref="JHY4:JIC4"/>
    <mergeCell ref="JHE4:JHH4"/>
    <mergeCell ref="JHI4:JHJ4"/>
    <mergeCell ref="JHK4:JHL4"/>
    <mergeCell ref="JHM4:JHN4"/>
    <mergeCell ref="JJE4:JJH4"/>
    <mergeCell ref="JJI4:JJJ4"/>
    <mergeCell ref="JJK4:JJL4"/>
    <mergeCell ref="JJM4:JJN4"/>
    <mergeCell ref="JIM4:JIN4"/>
    <mergeCell ref="JIO4:JIS4"/>
    <mergeCell ref="JIT4:JIV4"/>
    <mergeCell ref="JIW4:JIX4"/>
    <mergeCell ref="JIY4:JJC4"/>
    <mergeCell ref="JIE4:JIH4"/>
    <mergeCell ref="JII4:JIJ4"/>
    <mergeCell ref="JIK4:JIL4"/>
    <mergeCell ref="JKE4:JKH4"/>
    <mergeCell ref="JKI4:JKJ4"/>
    <mergeCell ref="JKK4:JKL4"/>
    <mergeCell ref="JJO4:JJS4"/>
    <mergeCell ref="JJT4:JJV4"/>
    <mergeCell ref="JJW4:JJX4"/>
    <mergeCell ref="JJY4:JKC4"/>
    <mergeCell ref="JLE4:JLH4"/>
    <mergeCell ref="JLI4:JLJ4"/>
    <mergeCell ref="JLK4:JLL4"/>
    <mergeCell ref="JLM4:JLN4"/>
    <mergeCell ref="JKM4:JKN4"/>
    <mergeCell ref="JKO4:JKS4"/>
    <mergeCell ref="JKT4:JKV4"/>
    <mergeCell ref="JKW4:JKX4"/>
    <mergeCell ref="JKY4:JLC4"/>
    <mergeCell ref="JMM4:JMN4"/>
    <mergeCell ref="JMO4:JMS4"/>
    <mergeCell ref="JMT4:JMV4"/>
    <mergeCell ref="JMW4:JMX4"/>
    <mergeCell ref="JMY4:JNC4"/>
    <mergeCell ref="JME4:JMH4"/>
    <mergeCell ref="JMI4:JMJ4"/>
    <mergeCell ref="JMK4:JML4"/>
    <mergeCell ref="JLO4:JLS4"/>
    <mergeCell ref="JLT4:JLV4"/>
    <mergeCell ref="JLW4:JLX4"/>
    <mergeCell ref="JLY4:JMC4"/>
    <mergeCell ref="JNO4:JNS4"/>
    <mergeCell ref="JNT4:JNV4"/>
    <mergeCell ref="JNW4:JNX4"/>
    <mergeCell ref="JNY4:JOC4"/>
    <mergeCell ref="JNE4:JNH4"/>
    <mergeCell ref="JNI4:JNJ4"/>
    <mergeCell ref="JNK4:JNL4"/>
    <mergeCell ref="JNM4:JNN4"/>
    <mergeCell ref="JOM4:JON4"/>
    <mergeCell ref="JOO4:JOS4"/>
    <mergeCell ref="JOT4:JOV4"/>
    <mergeCell ref="JOW4:JOX4"/>
    <mergeCell ref="JOY4:JPC4"/>
    <mergeCell ref="JOE4:JOH4"/>
    <mergeCell ref="JOI4:JOJ4"/>
    <mergeCell ref="JOK4:JOL4"/>
    <mergeCell ref="JPO4:JPS4"/>
    <mergeCell ref="JPT4:JPV4"/>
    <mergeCell ref="JPW4:JPX4"/>
    <mergeCell ref="JPY4:JQC4"/>
    <mergeCell ref="JPE4:JPH4"/>
    <mergeCell ref="JPI4:JPJ4"/>
    <mergeCell ref="JPK4:JPL4"/>
    <mergeCell ref="JPM4:JPN4"/>
    <mergeCell ref="JRE4:JRH4"/>
    <mergeCell ref="JRI4:JRJ4"/>
    <mergeCell ref="JRK4:JRL4"/>
    <mergeCell ref="JRM4:JRN4"/>
    <mergeCell ref="JQM4:JQN4"/>
    <mergeCell ref="JQO4:JQS4"/>
    <mergeCell ref="JQT4:JQV4"/>
    <mergeCell ref="JQW4:JQX4"/>
    <mergeCell ref="JQY4:JRC4"/>
    <mergeCell ref="JQE4:JQH4"/>
    <mergeCell ref="JQI4:JQJ4"/>
    <mergeCell ref="JQK4:JQL4"/>
    <mergeCell ref="JSE4:JSH4"/>
    <mergeCell ref="JSI4:JSJ4"/>
    <mergeCell ref="JSK4:JSL4"/>
    <mergeCell ref="JRO4:JRS4"/>
    <mergeCell ref="JRT4:JRV4"/>
    <mergeCell ref="JRW4:JRX4"/>
    <mergeCell ref="JRY4:JSC4"/>
    <mergeCell ref="JTE4:JTH4"/>
    <mergeCell ref="JTI4:JTJ4"/>
    <mergeCell ref="JTK4:JTL4"/>
    <mergeCell ref="JTM4:JTN4"/>
    <mergeCell ref="JSM4:JSN4"/>
    <mergeCell ref="JSO4:JSS4"/>
    <mergeCell ref="JST4:JSV4"/>
    <mergeCell ref="JSW4:JSX4"/>
    <mergeCell ref="JSY4:JTC4"/>
    <mergeCell ref="JUM4:JUN4"/>
    <mergeCell ref="JUO4:JUS4"/>
    <mergeCell ref="JUT4:JUV4"/>
    <mergeCell ref="JUW4:JUX4"/>
    <mergeCell ref="JUY4:JVC4"/>
    <mergeCell ref="JUE4:JUH4"/>
    <mergeCell ref="JUI4:JUJ4"/>
    <mergeCell ref="JUK4:JUL4"/>
    <mergeCell ref="JTO4:JTS4"/>
    <mergeCell ref="JTT4:JTV4"/>
    <mergeCell ref="JTW4:JTX4"/>
    <mergeCell ref="JTY4:JUC4"/>
    <mergeCell ref="JVO4:JVS4"/>
    <mergeCell ref="JVT4:JVV4"/>
    <mergeCell ref="JVW4:JVX4"/>
    <mergeCell ref="JVY4:JWC4"/>
    <mergeCell ref="JVE4:JVH4"/>
    <mergeCell ref="JVI4:JVJ4"/>
    <mergeCell ref="JVK4:JVL4"/>
    <mergeCell ref="JVM4:JVN4"/>
    <mergeCell ref="JWM4:JWN4"/>
    <mergeCell ref="JWO4:JWS4"/>
    <mergeCell ref="JWT4:JWV4"/>
    <mergeCell ref="JWW4:JWX4"/>
    <mergeCell ref="JWY4:JXC4"/>
    <mergeCell ref="JWE4:JWH4"/>
    <mergeCell ref="JWI4:JWJ4"/>
    <mergeCell ref="JWK4:JWL4"/>
    <mergeCell ref="JXO4:JXS4"/>
    <mergeCell ref="JXT4:JXV4"/>
    <mergeCell ref="JXW4:JXX4"/>
    <mergeCell ref="JXY4:JYC4"/>
    <mergeCell ref="JXE4:JXH4"/>
    <mergeCell ref="JXI4:JXJ4"/>
    <mergeCell ref="JXK4:JXL4"/>
    <mergeCell ref="JXM4:JXN4"/>
    <mergeCell ref="JZE4:JZH4"/>
    <mergeCell ref="JZI4:JZJ4"/>
    <mergeCell ref="JZK4:JZL4"/>
    <mergeCell ref="JZM4:JZN4"/>
    <mergeCell ref="JYM4:JYN4"/>
    <mergeCell ref="JYO4:JYS4"/>
    <mergeCell ref="JYT4:JYV4"/>
    <mergeCell ref="JYW4:JYX4"/>
    <mergeCell ref="JYY4:JZC4"/>
    <mergeCell ref="JYE4:JYH4"/>
    <mergeCell ref="JYI4:JYJ4"/>
    <mergeCell ref="JYK4:JYL4"/>
    <mergeCell ref="KAE4:KAH4"/>
    <mergeCell ref="KAI4:KAJ4"/>
    <mergeCell ref="KAK4:KAL4"/>
    <mergeCell ref="JZO4:JZS4"/>
    <mergeCell ref="JZT4:JZV4"/>
    <mergeCell ref="JZW4:JZX4"/>
    <mergeCell ref="JZY4:KAC4"/>
    <mergeCell ref="KBE4:KBH4"/>
    <mergeCell ref="KBI4:KBJ4"/>
    <mergeCell ref="KBK4:KBL4"/>
    <mergeCell ref="KBM4:KBN4"/>
    <mergeCell ref="KAM4:KAN4"/>
    <mergeCell ref="KAO4:KAS4"/>
    <mergeCell ref="KAT4:KAV4"/>
    <mergeCell ref="KAW4:KAX4"/>
    <mergeCell ref="KAY4:KBC4"/>
    <mergeCell ref="KCM4:KCN4"/>
    <mergeCell ref="KCO4:KCS4"/>
    <mergeCell ref="KCT4:KCV4"/>
    <mergeCell ref="KCW4:KCX4"/>
    <mergeCell ref="KCY4:KDC4"/>
    <mergeCell ref="KCE4:KCH4"/>
    <mergeCell ref="KCI4:KCJ4"/>
    <mergeCell ref="KCK4:KCL4"/>
    <mergeCell ref="KBO4:KBS4"/>
    <mergeCell ref="KBT4:KBV4"/>
    <mergeCell ref="KBW4:KBX4"/>
    <mergeCell ref="KBY4:KCC4"/>
    <mergeCell ref="KDO4:KDS4"/>
    <mergeCell ref="KDT4:KDV4"/>
    <mergeCell ref="KDW4:KDX4"/>
    <mergeCell ref="KDY4:KEC4"/>
    <mergeCell ref="KDE4:KDH4"/>
    <mergeCell ref="KDI4:KDJ4"/>
    <mergeCell ref="KDK4:KDL4"/>
    <mergeCell ref="KDM4:KDN4"/>
    <mergeCell ref="KEM4:KEN4"/>
    <mergeCell ref="KEO4:KES4"/>
    <mergeCell ref="KET4:KEV4"/>
    <mergeCell ref="KEW4:KEX4"/>
    <mergeCell ref="KEY4:KFC4"/>
    <mergeCell ref="KEE4:KEH4"/>
    <mergeCell ref="KEI4:KEJ4"/>
    <mergeCell ref="KEK4:KEL4"/>
    <mergeCell ref="KFO4:KFS4"/>
    <mergeCell ref="KFT4:KFV4"/>
    <mergeCell ref="KFW4:KFX4"/>
    <mergeCell ref="KFY4:KGC4"/>
    <mergeCell ref="KFE4:KFH4"/>
    <mergeCell ref="KFI4:KFJ4"/>
    <mergeCell ref="KFK4:KFL4"/>
    <mergeCell ref="KFM4:KFN4"/>
    <mergeCell ref="KHE4:KHH4"/>
    <mergeCell ref="KHI4:KHJ4"/>
    <mergeCell ref="KHK4:KHL4"/>
    <mergeCell ref="KHM4:KHN4"/>
    <mergeCell ref="KGM4:KGN4"/>
    <mergeCell ref="KGO4:KGS4"/>
    <mergeCell ref="KGT4:KGV4"/>
    <mergeCell ref="KGW4:KGX4"/>
    <mergeCell ref="KGY4:KHC4"/>
    <mergeCell ref="KGE4:KGH4"/>
    <mergeCell ref="KGI4:KGJ4"/>
    <mergeCell ref="KGK4:KGL4"/>
    <mergeCell ref="KIE4:KIH4"/>
    <mergeCell ref="KII4:KIJ4"/>
    <mergeCell ref="KIK4:KIL4"/>
    <mergeCell ref="KHO4:KHS4"/>
    <mergeCell ref="KHT4:KHV4"/>
    <mergeCell ref="KHW4:KHX4"/>
    <mergeCell ref="KHY4:KIC4"/>
    <mergeCell ref="KJE4:KJH4"/>
    <mergeCell ref="KJI4:KJJ4"/>
    <mergeCell ref="KJK4:KJL4"/>
    <mergeCell ref="KJM4:KJN4"/>
    <mergeCell ref="KIM4:KIN4"/>
    <mergeCell ref="KIO4:KIS4"/>
    <mergeCell ref="KIT4:KIV4"/>
    <mergeCell ref="KIW4:KIX4"/>
    <mergeCell ref="KIY4:KJC4"/>
    <mergeCell ref="KKM4:KKN4"/>
    <mergeCell ref="KKO4:KKS4"/>
    <mergeCell ref="KKT4:KKV4"/>
    <mergeCell ref="KKW4:KKX4"/>
    <mergeCell ref="KKY4:KLC4"/>
    <mergeCell ref="KKE4:KKH4"/>
    <mergeCell ref="KKI4:KKJ4"/>
    <mergeCell ref="KKK4:KKL4"/>
    <mergeCell ref="KJO4:KJS4"/>
    <mergeCell ref="KJT4:KJV4"/>
    <mergeCell ref="KJW4:KJX4"/>
    <mergeCell ref="KJY4:KKC4"/>
    <mergeCell ref="KLO4:KLS4"/>
    <mergeCell ref="KLT4:KLV4"/>
    <mergeCell ref="KLW4:KLX4"/>
    <mergeCell ref="KLY4:KMC4"/>
    <mergeCell ref="KLE4:KLH4"/>
    <mergeCell ref="KLI4:KLJ4"/>
    <mergeCell ref="KLK4:KLL4"/>
    <mergeCell ref="KLM4:KLN4"/>
    <mergeCell ref="KMM4:KMN4"/>
    <mergeCell ref="KMO4:KMS4"/>
    <mergeCell ref="KMT4:KMV4"/>
    <mergeCell ref="KMW4:KMX4"/>
    <mergeCell ref="KMY4:KNC4"/>
    <mergeCell ref="KME4:KMH4"/>
    <mergeCell ref="KMI4:KMJ4"/>
    <mergeCell ref="KMK4:KML4"/>
    <mergeCell ref="KNO4:KNS4"/>
    <mergeCell ref="KNT4:KNV4"/>
    <mergeCell ref="KNW4:KNX4"/>
    <mergeCell ref="KNY4:KOC4"/>
    <mergeCell ref="KNE4:KNH4"/>
    <mergeCell ref="KNI4:KNJ4"/>
    <mergeCell ref="KNK4:KNL4"/>
    <mergeCell ref="KNM4:KNN4"/>
    <mergeCell ref="KPE4:KPH4"/>
    <mergeCell ref="KPI4:KPJ4"/>
    <mergeCell ref="KPK4:KPL4"/>
    <mergeCell ref="KPM4:KPN4"/>
    <mergeCell ref="KOM4:KON4"/>
    <mergeCell ref="KOO4:KOS4"/>
    <mergeCell ref="KOT4:KOV4"/>
    <mergeCell ref="KOW4:KOX4"/>
    <mergeCell ref="KOY4:KPC4"/>
    <mergeCell ref="KOE4:KOH4"/>
    <mergeCell ref="KOI4:KOJ4"/>
    <mergeCell ref="KOK4:KOL4"/>
    <mergeCell ref="KQE4:KQH4"/>
    <mergeCell ref="KQI4:KQJ4"/>
    <mergeCell ref="KQK4:KQL4"/>
    <mergeCell ref="KPO4:KPS4"/>
    <mergeCell ref="KPT4:KPV4"/>
    <mergeCell ref="KPW4:KPX4"/>
    <mergeCell ref="KPY4:KQC4"/>
    <mergeCell ref="KRE4:KRH4"/>
    <mergeCell ref="KRI4:KRJ4"/>
    <mergeCell ref="KRK4:KRL4"/>
    <mergeCell ref="KRM4:KRN4"/>
    <mergeCell ref="KQM4:KQN4"/>
    <mergeCell ref="KQO4:KQS4"/>
    <mergeCell ref="KQT4:KQV4"/>
    <mergeCell ref="KQW4:KQX4"/>
    <mergeCell ref="KQY4:KRC4"/>
    <mergeCell ref="KSM4:KSN4"/>
    <mergeCell ref="KSO4:KSS4"/>
    <mergeCell ref="KST4:KSV4"/>
    <mergeCell ref="KSW4:KSX4"/>
    <mergeCell ref="KSY4:KTC4"/>
    <mergeCell ref="KSE4:KSH4"/>
    <mergeCell ref="KSI4:KSJ4"/>
    <mergeCell ref="KSK4:KSL4"/>
    <mergeCell ref="KRO4:KRS4"/>
    <mergeCell ref="KRT4:KRV4"/>
    <mergeCell ref="KRW4:KRX4"/>
    <mergeCell ref="KRY4:KSC4"/>
    <mergeCell ref="KTO4:KTS4"/>
    <mergeCell ref="KTT4:KTV4"/>
    <mergeCell ref="KTW4:KTX4"/>
    <mergeCell ref="KTY4:KUC4"/>
    <mergeCell ref="KTE4:KTH4"/>
    <mergeCell ref="KTI4:KTJ4"/>
    <mergeCell ref="KTK4:KTL4"/>
    <mergeCell ref="KTM4:KTN4"/>
    <mergeCell ref="KUM4:KUN4"/>
    <mergeCell ref="KUO4:KUS4"/>
    <mergeCell ref="KUT4:KUV4"/>
    <mergeCell ref="KUW4:KUX4"/>
    <mergeCell ref="KUY4:KVC4"/>
    <mergeCell ref="KUE4:KUH4"/>
    <mergeCell ref="KUI4:KUJ4"/>
    <mergeCell ref="KUK4:KUL4"/>
    <mergeCell ref="KVO4:KVS4"/>
    <mergeCell ref="KVT4:KVV4"/>
    <mergeCell ref="KVW4:KVX4"/>
    <mergeCell ref="KVY4:KWC4"/>
    <mergeCell ref="KVE4:KVH4"/>
    <mergeCell ref="KVI4:KVJ4"/>
    <mergeCell ref="KVK4:KVL4"/>
    <mergeCell ref="KVM4:KVN4"/>
    <mergeCell ref="KXE4:KXH4"/>
    <mergeCell ref="KXI4:KXJ4"/>
    <mergeCell ref="KXK4:KXL4"/>
    <mergeCell ref="KXM4:KXN4"/>
    <mergeCell ref="KWM4:KWN4"/>
    <mergeCell ref="KWO4:KWS4"/>
    <mergeCell ref="KWT4:KWV4"/>
    <mergeCell ref="KWW4:KWX4"/>
    <mergeCell ref="KWY4:KXC4"/>
    <mergeCell ref="KWE4:KWH4"/>
    <mergeCell ref="KWI4:KWJ4"/>
    <mergeCell ref="KWK4:KWL4"/>
    <mergeCell ref="KYE4:KYH4"/>
    <mergeCell ref="KYI4:KYJ4"/>
    <mergeCell ref="KYK4:KYL4"/>
    <mergeCell ref="KXO4:KXS4"/>
    <mergeCell ref="KXT4:KXV4"/>
    <mergeCell ref="KXW4:KXX4"/>
    <mergeCell ref="KXY4:KYC4"/>
    <mergeCell ref="KZE4:KZH4"/>
    <mergeCell ref="KZI4:KZJ4"/>
    <mergeCell ref="KZK4:KZL4"/>
    <mergeCell ref="KZM4:KZN4"/>
    <mergeCell ref="KYM4:KYN4"/>
    <mergeCell ref="KYO4:KYS4"/>
    <mergeCell ref="KYT4:KYV4"/>
    <mergeCell ref="KYW4:KYX4"/>
    <mergeCell ref="KYY4:KZC4"/>
    <mergeCell ref="LAM4:LAN4"/>
    <mergeCell ref="LAO4:LAS4"/>
    <mergeCell ref="LAT4:LAV4"/>
    <mergeCell ref="LAW4:LAX4"/>
    <mergeCell ref="LAY4:LBC4"/>
    <mergeCell ref="LAE4:LAH4"/>
    <mergeCell ref="LAI4:LAJ4"/>
    <mergeCell ref="LAK4:LAL4"/>
    <mergeCell ref="KZO4:KZS4"/>
    <mergeCell ref="KZT4:KZV4"/>
    <mergeCell ref="KZW4:KZX4"/>
    <mergeCell ref="KZY4:LAC4"/>
    <mergeCell ref="LBO4:LBS4"/>
    <mergeCell ref="LBT4:LBV4"/>
    <mergeCell ref="LBW4:LBX4"/>
    <mergeCell ref="LBY4:LCC4"/>
    <mergeCell ref="LBE4:LBH4"/>
    <mergeCell ref="LBI4:LBJ4"/>
    <mergeCell ref="LBK4:LBL4"/>
    <mergeCell ref="LBM4:LBN4"/>
    <mergeCell ref="LCM4:LCN4"/>
    <mergeCell ref="LCO4:LCS4"/>
    <mergeCell ref="LCT4:LCV4"/>
    <mergeCell ref="LCW4:LCX4"/>
    <mergeCell ref="LCY4:LDC4"/>
    <mergeCell ref="LCE4:LCH4"/>
    <mergeCell ref="LCI4:LCJ4"/>
    <mergeCell ref="LCK4:LCL4"/>
    <mergeCell ref="LDO4:LDS4"/>
    <mergeCell ref="LDT4:LDV4"/>
    <mergeCell ref="LDW4:LDX4"/>
    <mergeCell ref="LDY4:LEC4"/>
    <mergeCell ref="LDE4:LDH4"/>
    <mergeCell ref="LDI4:LDJ4"/>
    <mergeCell ref="LDK4:LDL4"/>
    <mergeCell ref="LDM4:LDN4"/>
    <mergeCell ref="LFE4:LFH4"/>
    <mergeCell ref="LFI4:LFJ4"/>
    <mergeCell ref="LFK4:LFL4"/>
    <mergeCell ref="LFM4:LFN4"/>
    <mergeCell ref="LEM4:LEN4"/>
    <mergeCell ref="LEO4:LES4"/>
    <mergeCell ref="LET4:LEV4"/>
    <mergeCell ref="LEW4:LEX4"/>
    <mergeCell ref="LEY4:LFC4"/>
    <mergeCell ref="LEE4:LEH4"/>
    <mergeCell ref="LEI4:LEJ4"/>
    <mergeCell ref="LEK4:LEL4"/>
    <mergeCell ref="LGE4:LGH4"/>
    <mergeCell ref="LGI4:LGJ4"/>
    <mergeCell ref="LGK4:LGL4"/>
    <mergeCell ref="LFO4:LFS4"/>
    <mergeCell ref="LFT4:LFV4"/>
    <mergeCell ref="LFW4:LFX4"/>
    <mergeCell ref="LFY4:LGC4"/>
    <mergeCell ref="LHE4:LHH4"/>
    <mergeCell ref="LHI4:LHJ4"/>
    <mergeCell ref="LHK4:LHL4"/>
    <mergeCell ref="LHM4:LHN4"/>
    <mergeCell ref="LGM4:LGN4"/>
    <mergeCell ref="LGO4:LGS4"/>
    <mergeCell ref="LGT4:LGV4"/>
    <mergeCell ref="LGW4:LGX4"/>
    <mergeCell ref="LGY4:LHC4"/>
    <mergeCell ref="LIM4:LIN4"/>
    <mergeCell ref="LIO4:LIS4"/>
    <mergeCell ref="LIT4:LIV4"/>
    <mergeCell ref="LIW4:LIX4"/>
    <mergeCell ref="LIY4:LJC4"/>
    <mergeCell ref="LIE4:LIH4"/>
    <mergeCell ref="LII4:LIJ4"/>
    <mergeCell ref="LIK4:LIL4"/>
    <mergeCell ref="LHO4:LHS4"/>
    <mergeCell ref="LHT4:LHV4"/>
    <mergeCell ref="LHW4:LHX4"/>
    <mergeCell ref="LHY4:LIC4"/>
    <mergeCell ref="LJO4:LJS4"/>
    <mergeCell ref="LJT4:LJV4"/>
    <mergeCell ref="LJW4:LJX4"/>
    <mergeCell ref="LJY4:LKC4"/>
    <mergeCell ref="LJE4:LJH4"/>
    <mergeCell ref="LJI4:LJJ4"/>
    <mergeCell ref="LJK4:LJL4"/>
    <mergeCell ref="LJM4:LJN4"/>
    <mergeCell ref="LKM4:LKN4"/>
    <mergeCell ref="LKO4:LKS4"/>
    <mergeCell ref="LKT4:LKV4"/>
    <mergeCell ref="LKW4:LKX4"/>
    <mergeCell ref="LKY4:LLC4"/>
    <mergeCell ref="LKE4:LKH4"/>
    <mergeCell ref="LKI4:LKJ4"/>
    <mergeCell ref="LKK4:LKL4"/>
    <mergeCell ref="LLO4:LLS4"/>
    <mergeCell ref="LLT4:LLV4"/>
    <mergeCell ref="LLW4:LLX4"/>
    <mergeCell ref="LLY4:LMC4"/>
    <mergeCell ref="LLE4:LLH4"/>
    <mergeCell ref="LLI4:LLJ4"/>
    <mergeCell ref="LLK4:LLL4"/>
    <mergeCell ref="LLM4:LLN4"/>
    <mergeCell ref="LNE4:LNH4"/>
    <mergeCell ref="LNI4:LNJ4"/>
    <mergeCell ref="LNK4:LNL4"/>
    <mergeCell ref="LNM4:LNN4"/>
    <mergeCell ref="LMM4:LMN4"/>
    <mergeCell ref="LMO4:LMS4"/>
    <mergeCell ref="LMT4:LMV4"/>
    <mergeCell ref="LMW4:LMX4"/>
    <mergeCell ref="LMY4:LNC4"/>
    <mergeCell ref="LME4:LMH4"/>
    <mergeCell ref="LMI4:LMJ4"/>
    <mergeCell ref="LMK4:LML4"/>
    <mergeCell ref="LOE4:LOH4"/>
    <mergeCell ref="LOI4:LOJ4"/>
    <mergeCell ref="LOK4:LOL4"/>
    <mergeCell ref="LNO4:LNS4"/>
    <mergeCell ref="LNT4:LNV4"/>
    <mergeCell ref="LNW4:LNX4"/>
    <mergeCell ref="LNY4:LOC4"/>
    <mergeCell ref="LPE4:LPH4"/>
    <mergeCell ref="LPI4:LPJ4"/>
    <mergeCell ref="LPK4:LPL4"/>
    <mergeCell ref="LPM4:LPN4"/>
    <mergeCell ref="LOM4:LON4"/>
    <mergeCell ref="LOO4:LOS4"/>
    <mergeCell ref="LOT4:LOV4"/>
    <mergeCell ref="LOW4:LOX4"/>
    <mergeCell ref="LOY4:LPC4"/>
    <mergeCell ref="LQM4:LQN4"/>
    <mergeCell ref="LQO4:LQS4"/>
    <mergeCell ref="LQT4:LQV4"/>
    <mergeCell ref="LQW4:LQX4"/>
    <mergeCell ref="LQY4:LRC4"/>
    <mergeCell ref="LQE4:LQH4"/>
    <mergeCell ref="LQI4:LQJ4"/>
    <mergeCell ref="LQK4:LQL4"/>
    <mergeCell ref="LPO4:LPS4"/>
    <mergeCell ref="LPT4:LPV4"/>
    <mergeCell ref="LPW4:LPX4"/>
    <mergeCell ref="LPY4:LQC4"/>
    <mergeCell ref="LRO4:LRS4"/>
    <mergeCell ref="LRT4:LRV4"/>
    <mergeCell ref="LRW4:LRX4"/>
    <mergeCell ref="LRY4:LSC4"/>
    <mergeCell ref="LRE4:LRH4"/>
    <mergeCell ref="LRI4:LRJ4"/>
    <mergeCell ref="LRK4:LRL4"/>
    <mergeCell ref="LRM4:LRN4"/>
    <mergeCell ref="LSM4:LSN4"/>
    <mergeCell ref="LSO4:LSS4"/>
    <mergeCell ref="LST4:LSV4"/>
    <mergeCell ref="LSW4:LSX4"/>
    <mergeCell ref="LSY4:LTC4"/>
    <mergeCell ref="LSE4:LSH4"/>
    <mergeCell ref="LSI4:LSJ4"/>
    <mergeCell ref="LSK4:LSL4"/>
    <mergeCell ref="LTO4:LTS4"/>
    <mergeCell ref="LTT4:LTV4"/>
    <mergeCell ref="LTW4:LTX4"/>
    <mergeCell ref="LTY4:LUC4"/>
    <mergeCell ref="LTE4:LTH4"/>
    <mergeCell ref="LTI4:LTJ4"/>
    <mergeCell ref="LTK4:LTL4"/>
    <mergeCell ref="LTM4:LTN4"/>
    <mergeCell ref="LVE4:LVH4"/>
    <mergeCell ref="LVI4:LVJ4"/>
    <mergeCell ref="LVK4:LVL4"/>
    <mergeCell ref="LVM4:LVN4"/>
    <mergeCell ref="LUM4:LUN4"/>
    <mergeCell ref="LUO4:LUS4"/>
    <mergeCell ref="LUT4:LUV4"/>
    <mergeCell ref="LUW4:LUX4"/>
    <mergeCell ref="LUY4:LVC4"/>
    <mergeCell ref="LUE4:LUH4"/>
    <mergeCell ref="LUI4:LUJ4"/>
    <mergeCell ref="LUK4:LUL4"/>
    <mergeCell ref="LWE4:LWH4"/>
    <mergeCell ref="LWI4:LWJ4"/>
    <mergeCell ref="LWK4:LWL4"/>
    <mergeCell ref="LVO4:LVS4"/>
    <mergeCell ref="LVT4:LVV4"/>
    <mergeCell ref="LVW4:LVX4"/>
    <mergeCell ref="LVY4:LWC4"/>
    <mergeCell ref="LXE4:LXH4"/>
    <mergeCell ref="LXI4:LXJ4"/>
    <mergeCell ref="LXK4:LXL4"/>
    <mergeCell ref="LXM4:LXN4"/>
    <mergeCell ref="LWM4:LWN4"/>
    <mergeCell ref="LWO4:LWS4"/>
    <mergeCell ref="LWT4:LWV4"/>
    <mergeCell ref="LWW4:LWX4"/>
    <mergeCell ref="LWY4:LXC4"/>
    <mergeCell ref="LYM4:LYN4"/>
    <mergeCell ref="LYO4:LYS4"/>
    <mergeCell ref="LYT4:LYV4"/>
    <mergeCell ref="LYW4:LYX4"/>
    <mergeCell ref="LYY4:LZC4"/>
    <mergeCell ref="LYE4:LYH4"/>
    <mergeCell ref="LYI4:LYJ4"/>
    <mergeCell ref="LYK4:LYL4"/>
    <mergeCell ref="LXO4:LXS4"/>
    <mergeCell ref="LXT4:LXV4"/>
    <mergeCell ref="LXW4:LXX4"/>
    <mergeCell ref="LXY4:LYC4"/>
    <mergeCell ref="LZO4:LZS4"/>
    <mergeCell ref="LZT4:LZV4"/>
    <mergeCell ref="LZW4:LZX4"/>
    <mergeCell ref="LZY4:MAC4"/>
    <mergeCell ref="LZE4:LZH4"/>
    <mergeCell ref="LZI4:LZJ4"/>
    <mergeCell ref="LZK4:LZL4"/>
    <mergeCell ref="LZM4:LZN4"/>
    <mergeCell ref="MAM4:MAN4"/>
    <mergeCell ref="MAO4:MAS4"/>
    <mergeCell ref="MAT4:MAV4"/>
    <mergeCell ref="MAW4:MAX4"/>
    <mergeCell ref="MAY4:MBC4"/>
    <mergeCell ref="MAE4:MAH4"/>
    <mergeCell ref="MAI4:MAJ4"/>
    <mergeCell ref="MAK4:MAL4"/>
    <mergeCell ref="MBO4:MBS4"/>
    <mergeCell ref="MBT4:MBV4"/>
    <mergeCell ref="MBW4:MBX4"/>
    <mergeCell ref="MBY4:MCC4"/>
    <mergeCell ref="MBE4:MBH4"/>
    <mergeCell ref="MBI4:MBJ4"/>
    <mergeCell ref="MBK4:MBL4"/>
    <mergeCell ref="MBM4:MBN4"/>
    <mergeCell ref="MDE4:MDH4"/>
    <mergeCell ref="MDI4:MDJ4"/>
    <mergeCell ref="MDK4:MDL4"/>
    <mergeCell ref="MDM4:MDN4"/>
    <mergeCell ref="MCM4:MCN4"/>
    <mergeCell ref="MCO4:MCS4"/>
    <mergeCell ref="MCT4:MCV4"/>
    <mergeCell ref="MCW4:MCX4"/>
    <mergeCell ref="MCY4:MDC4"/>
    <mergeCell ref="MCE4:MCH4"/>
    <mergeCell ref="MCI4:MCJ4"/>
    <mergeCell ref="MCK4:MCL4"/>
    <mergeCell ref="MEE4:MEH4"/>
    <mergeCell ref="MEI4:MEJ4"/>
    <mergeCell ref="MEK4:MEL4"/>
    <mergeCell ref="MDO4:MDS4"/>
    <mergeCell ref="MDT4:MDV4"/>
    <mergeCell ref="MDW4:MDX4"/>
    <mergeCell ref="MDY4:MEC4"/>
    <mergeCell ref="MFE4:MFH4"/>
    <mergeCell ref="MFI4:MFJ4"/>
    <mergeCell ref="MFK4:MFL4"/>
    <mergeCell ref="MFM4:MFN4"/>
    <mergeCell ref="MEM4:MEN4"/>
    <mergeCell ref="MEO4:MES4"/>
    <mergeCell ref="MET4:MEV4"/>
    <mergeCell ref="MEW4:MEX4"/>
    <mergeCell ref="MEY4:MFC4"/>
    <mergeCell ref="MGM4:MGN4"/>
    <mergeCell ref="MGO4:MGS4"/>
    <mergeCell ref="MGT4:MGV4"/>
    <mergeCell ref="MGW4:MGX4"/>
    <mergeCell ref="MGY4:MHC4"/>
    <mergeCell ref="MGE4:MGH4"/>
    <mergeCell ref="MGI4:MGJ4"/>
    <mergeCell ref="MGK4:MGL4"/>
    <mergeCell ref="MFO4:MFS4"/>
    <mergeCell ref="MFT4:MFV4"/>
    <mergeCell ref="MFW4:MFX4"/>
    <mergeCell ref="MFY4:MGC4"/>
    <mergeCell ref="MHO4:MHS4"/>
    <mergeCell ref="MHT4:MHV4"/>
    <mergeCell ref="MHW4:MHX4"/>
    <mergeCell ref="MHY4:MIC4"/>
    <mergeCell ref="MHE4:MHH4"/>
    <mergeCell ref="MHI4:MHJ4"/>
    <mergeCell ref="MHK4:MHL4"/>
    <mergeCell ref="MHM4:MHN4"/>
    <mergeCell ref="MIM4:MIN4"/>
    <mergeCell ref="MIO4:MIS4"/>
    <mergeCell ref="MIT4:MIV4"/>
    <mergeCell ref="MIW4:MIX4"/>
    <mergeCell ref="MIY4:MJC4"/>
    <mergeCell ref="MIE4:MIH4"/>
    <mergeCell ref="MII4:MIJ4"/>
    <mergeCell ref="MIK4:MIL4"/>
    <mergeCell ref="MJO4:MJS4"/>
    <mergeCell ref="MJT4:MJV4"/>
    <mergeCell ref="MJW4:MJX4"/>
    <mergeCell ref="MJY4:MKC4"/>
    <mergeCell ref="MJE4:MJH4"/>
    <mergeCell ref="MJI4:MJJ4"/>
    <mergeCell ref="MJK4:MJL4"/>
    <mergeCell ref="MJM4:MJN4"/>
    <mergeCell ref="MLE4:MLH4"/>
    <mergeCell ref="MLI4:MLJ4"/>
    <mergeCell ref="MLK4:MLL4"/>
    <mergeCell ref="MLM4:MLN4"/>
    <mergeCell ref="MKM4:MKN4"/>
    <mergeCell ref="MKO4:MKS4"/>
    <mergeCell ref="MKT4:MKV4"/>
    <mergeCell ref="MKW4:MKX4"/>
    <mergeCell ref="MKY4:MLC4"/>
    <mergeCell ref="MKE4:MKH4"/>
    <mergeCell ref="MKI4:MKJ4"/>
    <mergeCell ref="MKK4:MKL4"/>
    <mergeCell ref="MME4:MMH4"/>
    <mergeCell ref="MMI4:MMJ4"/>
    <mergeCell ref="MMK4:MML4"/>
    <mergeCell ref="MLO4:MLS4"/>
    <mergeCell ref="MLT4:MLV4"/>
    <mergeCell ref="MLW4:MLX4"/>
    <mergeCell ref="MLY4:MMC4"/>
    <mergeCell ref="MNE4:MNH4"/>
    <mergeCell ref="MNI4:MNJ4"/>
    <mergeCell ref="MNK4:MNL4"/>
    <mergeCell ref="MNM4:MNN4"/>
    <mergeCell ref="MMM4:MMN4"/>
    <mergeCell ref="MMO4:MMS4"/>
    <mergeCell ref="MMT4:MMV4"/>
    <mergeCell ref="MMW4:MMX4"/>
    <mergeCell ref="MMY4:MNC4"/>
    <mergeCell ref="MOM4:MON4"/>
    <mergeCell ref="MOO4:MOS4"/>
    <mergeCell ref="MOT4:MOV4"/>
    <mergeCell ref="MOW4:MOX4"/>
    <mergeCell ref="MOY4:MPC4"/>
    <mergeCell ref="MOE4:MOH4"/>
    <mergeCell ref="MOI4:MOJ4"/>
    <mergeCell ref="MOK4:MOL4"/>
    <mergeCell ref="MNO4:MNS4"/>
    <mergeCell ref="MNT4:MNV4"/>
    <mergeCell ref="MNW4:MNX4"/>
    <mergeCell ref="MNY4:MOC4"/>
    <mergeCell ref="MPO4:MPS4"/>
    <mergeCell ref="MPT4:MPV4"/>
    <mergeCell ref="MPW4:MPX4"/>
    <mergeCell ref="MPY4:MQC4"/>
    <mergeCell ref="MPE4:MPH4"/>
    <mergeCell ref="MPI4:MPJ4"/>
    <mergeCell ref="MPK4:MPL4"/>
    <mergeCell ref="MPM4:MPN4"/>
    <mergeCell ref="MQM4:MQN4"/>
    <mergeCell ref="MQO4:MQS4"/>
    <mergeCell ref="MQT4:MQV4"/>
    <mergeCell ref="MQW4:MQX4"/>
    <mergeCell ref="MQY4:MRC4"/>
    <mergeCell ref="MQE4:MQH4"/>
    <mergeCell ref="MQI4:MQJ4"/>
    <mergeCell ref="MQK4:MQL4"/>
    <mergeCell ref="MRO4:MRS4"/>
    <mergeCell ref="MRT4:MRV4"/>
    <mergeCell ref="MRW4:MRX4"/>
    <mergeCell ref="MRY4:MSC4"/>
    <mergeCell ref="MRE4:MRH4"/>
    <mergeCell ref="MRI4:MRJ4"/>
    <mergeCell ref="MRK4:MRL4"/>
    <mergeCell ref="MRM4:MRN4"/>
    <mergeCell ref="MTE4:MTH4"/>
    <mergeCell ref="MTI4:MTJ4"/>
    <mergeCell ref="MTK4:MTL4"/>
    <mergeCell ref="MTM4:MTN4"/>
    <mergeCell ref="MSM4:MSN4"/>
    <mergeCell ref="MSO4:MSS4"/>
    <mergeCell ref="MST4:MSV4"/>
    <mergeCell ref="MSW4:MSX4"/>
    <mergeCell ref="MSY4:MTC4"/>
    <mergeCell ref="MSE4:MSH4"/>
    <mergeCell ref="MSI4:MSJ4"/>
    <mergeCell ref="MSK4:MSL4"/>
    <mergeCell ref="MUE4:MUH4"/>
    <mergeCell ref="MUI4:MUJ4"/>
    <mergeCell ref="MUK4:MUL4"/>
    <mergeCell ref="MTO4:MTS4"/>
    <mergeCell ref="MTT4:MTV4"/>
    <mergeCell ref="MTW4:MTX4"/>
    <mergeCell ref="MTY4:MUC4"/>
    <mergeCell ref="MVE4:MVH4"/>
    <mergeCell ref="MVI4:MVJ4"/>
    <mergeCell ref="MVK4:MVL4"/>
    <mergeCell ref="MVM4:MVN4"/>
    <mergeCell ref="MUM4:MUN4"/>
    <mergeCell ref="MUO4:MUS4"/>
    <mergeCell ref="MUT4:MUV4"/>
    <mergeCell ref="MUW4:MUX4"/>
    <mergeCell ref="MUY4:MVC4"/>
    <mergeCell ref="MWM4:MWN4"/>
    <mergeCell ref="MWO4:MWS4"/>
    <mergeCell ref="MWT4:MWV4"/>
    <mergeCell ref="MWW4:MWX4"/>
    <mergeCell ref="MWY4:MXC4"/>
    <mergeCell ref="MWE4:MWH4"/>
    <mergeCell ref="MWI4:MWJ4"/>
    <mergeCell ref="MWK4:MWL4"/>
    <mergeCell ref="MVO4:MVS4"/>
    <mergeCell ref="MVT4:MVV4"/>
    <mergeCell ref="MVW4:MVX4"/>
    <mergeCell ref="MVY4:MWC4"/>
    <mergeCell ref="MXO4:MXS4"/>
    <mergeCell ref="MXT4:MXV4"/>
    <mergeCell ref="MXW4:MXX4"/>
    <mergeCell ref="MXY4:MYC4"/>
    <mergeCell ref="MXE4:MXH4"/>
    <mergeCell ref="MXI4:MXJ4"/>
    <mergeCell ref="MXK4:MXL4"/>
    <mergeCell ref="MXM4:MXN4"/>
    <mergeCell ref="MYM4:MYN4"/>
    <mergeCell ref="MYO4:MYS4"/>
    <mergeCell ref="MYT4:MYV4"/>
    <mergeCell ref="MYW4:MYX4"/>
    <mergeCell ref="MYY4:MZC4"/>
    <mergeCell ref="MYE4:MYH4"/>
    <mergeCell ref="MYI4:MYJ4"/>
    <mergeCell ref="MYK4:MYL4"/>
    <mergeCell ref="MZO4:MZS4"/>
    <mergeCell ref="MZT4:MZV4"/>
    <mergeCell ref="MZW4:MZX4"/>
    <mergeCell ref="MZY4:NAC4"/>
    <mergeCell ref="MZE4:MZH4"/>
    <mergeCell ref="MZI4:MZJ4"/>
    <mergeCell ref="MZK4:MZL4"/>
    <mergeCell ref="MZM4:MZN4"/>
    <mergeCell ref="NBE4:NBH4"/>
    <mergeCell ref="NBI4:NBJ4"/>
    <mergeCell ref="NBK4:NBL4"/>
    <mergeCell ref="NBM4:NBN4"/>
    <mergeCell ref="NAM4:NAN4"/>
    <mergeCell ref="NAO4:NAS4"/>
    <mergeCell ref="NAT4:NAV4"/>
    <mergeCell ref="NAW4:NAX4"/>
    <mergeCell ref="NAY4:NBC4"/>
    <mergeCell ref="NAE4:NAH4"/>
    <mergeCell ref="NAI4:NAJ4"/>
    <mergeCell ref="NAK4:NAL4"/>
    <mergeCell ref="NCE4:NCH4"/>
    <mergeCell ref="NCI4:NCJ4"/>
    <mergeCell ref="NCK4:NCL4"/>
    <mergeCell ref="NBO4:NBS4"/>
    <mergeCell ref="NBT4:NBV4"/>
    <mergeCell ref="NBW4:NBX4"/>
    <mergeCell ref="NBY4:NCC4"/>
    <mergeCell ref="NDE4:NDH4"/>
    <mergeCell ref="NDI4:NDJ4"/>
    <mergeCell ref="NDK4:NDL4"/>
    <mergeCell ref="NDM4:NDN4"/>
    <mergeCell ref="NCM4:NCN4"/>
    <mergeCell ref="NCO4:NCS4"/>
    <mergeCell ref="NCT4:NCV4"/>
    <mergeCell ref="NCW4:NCX4"/>
    <mergeCell ref="NCY4:NDC4"/>
    <mergeCell ref="NEM4:NEN4"/>
    <mergeCell ref="NEO4:NES4"/>
    <mergeCell ref="NET4:NEV4"/>
    <mergeCell ref="NEW4:NEX4"/>
    <mergeCell ref="NEY4:NFC4"/>
    <mergeCell ref="NEE4:NEH4"/>
    <mergeCell ref="NEI4:NEJ4"/>
    <mergeCell ref="NEK4:NEL4"/>
    <mergeCell ref="NDO4:NDS4"/>
    <mergeCell ref="NDT4:NDV4"/>
    <mergeCell ref="NDW4:NDX4"/>
    <mergeCell ref="NDY4:NEC4"/>
    <mergeCell ref="NFO4:NFS4"/>
    <mergeCell ref="NFT4:NFV4"/>
    <mergeCell ref="NFW4:NFX4"/>
    <mergeCell ref="NFY4:NGC4"/>
    <mergeCell ref="NFE4:NFH4"/>
    <mergeCell ref="NFI4:NFJ4"/>
    <mergeCell ref="NFK4:NFL4"/>
    <mergeCell ref="NFM4:NFN4"/>
    <mergeCell ref="NGM4:NGN4"/>
    <mergeCell ref="NGO4:NGS4"/>
    <mergeCell ref="NGT4:NGV4"/>
    <mergeCell ref="NGW4:NGX4"/>
    <mergeCell ref="NGY4:NHC4"/>
    <mergeCell ref="NGE4:NGH4"/>
    <mergeCell ref="NGI4:NGJ4"/>
    <mergeCell ref="NGK4:NGL4"/>
    <mergeCell ref="NHO4:NHS4"/>
    <mergeCell ref="NHT4:NHV4"/>
    <mergeCell ref="NHW4:NHX4"/>
    <mergeCell ref="NHY4:NIC4"/>
    <mergeCell ref="NHE4:NHH4"/>
    <mergeCell ref="NHI4:NHJ4"/>
    <mergeCell ref="NHK4:NHL4"/>
    <mergeCell ref="NHM4:NHN4"/>
    <mergeCell ref="NJE4:NJH4"/>
    <mergeCell ref="NJI4:NJJ4"/>
    <mergeCell ref="NJK4:NJL4"/>
    <mergeCell ref="NJM4:NJN4"/>
    <mergeCell ref="NIM4:NIN4"/>
    <mergeCell ref="NIO4:NIS4"/>
    <mergeCell ref="NIT4:NIV4"/>
    <mergeCell ref="NIW4:NIX4"/>
    <mergeCell ref="NIY4:NJC4"/>
    <mergeCell ref="NIE4:NIH4"/>
    <mergeCell ref="NII4:NIJ4"/>
    <mergeCell ref="NIK4:NIL4"/>
    <mergeCell ref="NKE4:NKH4"/>
    <mergeCell ref="NKI4:NKJ4"/>
    <mergeCell ref="NKK4:NKL4"/>
    <mergeCell ref="NJO4:NJS4"/>
    <mergeCell ref="NJT4:NJV4"/>
    <mergeCell ref="NJW4:NJX4"/>
    <mergeCell ref="NJY4:NKC4"/>
    <mergeCell ref="NLE4:NLH4"/>
    <mergeCell ref="NLI4:NLJ4"/>
    <mergeCell ref="NLK4:NLL4"/>
    <mergeCell ref="NLM4:NLN4"/>
    <mergeCell ref="NKM4:NKN4"/>
    <mergeCell ref="NKO4:NKS4"/>
    <mergeCell ref="NKT4:NKV4"/>
    <mergeCell ref="NKW4:NKX4"/>
    <mergeCell ref="NKY4:NLC4"/>
    <mergeCell ref="NMM4:NMN4"/>
    <mergeCell ref="NMO4:NMS4"/>
    <mergeCell ref="NMT4:NMV4"/>
    <mergeCell ref="NMW4:NMX4"/>
    <mergeCell ref="NMY4:NNC4"/>
    <mergeCell ref="NME4:NMH4"/>
    <mergeCell ref="NMI4:NMJ4"/>
    <mergeCell ref="NMK4:NML4"/>
    <mergeCell ref="NLO4:NLS4"/>
    <mergeCell ref="NLT4:NLV4"/>
    <mergeCell ref="NLW4:NLX4"/>
    <mergeCell ref="NLY4:NMC4"/>
    <mergeCell ref="NNO4:NNS4"/>
    <mergeCell ref="NNT4:NNV4"/>
    <mergeCell ref="NNW4:NNX4"/>
    <mergeCell ref="NNY4:NOC4"/>
    <mergeCell ref="NNE4:NNH4"/>
    <mergeCell ref="NNI4:NNJ4"/>
    <mergeCell ref="NNK4:NNL4"/>
    <mergeCell ref="NNM4:NNN4"/>
    <mergeCell ref="NOM4:NON4"/>
    <mergeCell ref="NOO4:NOS4"/>
    <mergeCell ref="NOT4:NOV4"/>
    <mergeCell ref="NOW4:NOX4"/>
    <mergeCell ref="NOY4:NPC4"/>
    <mergeCell ref="NOE4:NOH4"/>
    <mergeCell ref="NOI4:NOJ4"/>
    <mergeCell ref="NOK4:NOL4"/>
    <mergeCell ref="NPO4:NPS4"/>
    <mergeCell ref="NPT4:NPV4"/>
    <mergeCell ref="NPW4:NPX4"/>
    <mergeCell ref="NPY4:NQC4"/>
    <mergeCell ref="NPE4:NPH4"/>
    <mergeCell ref="NPI4:NPJ4"/>
    <mergeCell ref="NPK4:NPL4"/>
    <mergeCell ref="NPM4:NPN4"/>
    <mergeCell ref="NRE4:NRH4"/>
    <mergeCell ref="NRI4:NRJ4"/>
    <mergeCell ref="NRK4:NRL4"/>
    <mergeCell ref="NRM4:NRN4"/>
    <mergeCell ref="NQM4:NQN4"/>
    <mergeCell ref="NQO4:NQS4"/>
    <mergeCell ref="NQT4:NQV4"/>
    <mergeCell ref="NQW4:NQX4"/>
    <mergeCell ref="NQY4:NRC4"/>
    <mergeCell ref="NQE4:NQH4"/>
    <mergeCell ref="NQI4:NQJ4"/>
    <mergeCell ref="NQK4:NQL4"/>
    <mergeCell ref="NSE4:NSH4"/>
    <mergeCell ref="NSI4:NSJ4"/>
    <mergeCell ref="NSK4:NSL4"/>
    <mergeCell ref="NRO4:NRS4"/>
    <mergeCell ref="NRT4:NRV4"/>
    <mergeCell ref="NRW4:NRX4"/>
    <mergeCell ref="NRY4:NSC4"/>
    <mergeCell ref="NTE4:NTH4"/>
    <mergeCell ref="NTI4:NTJ4"/>
    <mergeCell ref="NTK4:NTL4"/>
    <mergeCell ref="NTM4:NTN4"/>
    <mergeCell ref="NSM4:NSN4"/>
    <mergeCell ref="NSO4:NSS4"/>
    <mergeCell ref="NST4:NSV4"/>
    <mergeCell ref="NSW4:NSX4"/>
    <mergeCell ref="NSY4:NTC4"/>
    <mergeCell ref="NUM4:NUN4"/>
    <mergeCell ref="NUO4:NUS4"/>
    <mergeCell ref="NUT4:NUV4"/>
    <mergeCell ref="NUW4:NUX4"/>
    <mergeCell ref="NUY4:NVC4"/>
    <mergeCell ref="NUE4:NUH4"/>
    <mergeCell ref="NUI4:NUJ4"/>
    <mergeCell ref="NUK4:NUL4"/>
    <mergeCell ref="NTO4:NTS4"/>
    <mergeCell ref="NTT4:NTV4"/>
    <mergeCell ref="NTW4:NTX4"/>
    <mergeCell ref="NTY4:NUC4"/>
    <mergeCell ref="NVO4:NVS4"/>
    <mergeCell ref="NVT4:NVV4"/>
    <mergeCell ref="NVW4:NVX4"/>
    <mergeCell ref="NVY4:NWC4"/>
    <mergeCell ref="NVE4:NVH4"/>
    <mergeCell ref="NVI4:NVJ4"/>
    <mergeCell ref="NVK4:NVL4"/>
    <mergeCell ref="NVM4:NVN4"/>
    <mergeCell ref="NWM4:NWN4"/>
    <mergeCell ref="NWO4:NWS4"/>
    <mergeCell ref="NWT4:NWV4"/>
    <mergeCell ref="NWW4:NWX4"/>
    <mergeCell ref="NWY4:NXC4"/>
    <mergeCell ref="NWE4:NWH4"/>
    <mergeCell ref="NWI4:NWJ4"/>
    <mergeCell ref="NWK4:NWL4"/>
    <mergeCell ref="NXO4:NXS4"/>
    <mergeCell ref="NXT4:NXV4"/>
    <mergeCell ref="NXW4:NXX4"/>
    <mergeCell ref="NXY4:NYC4"/>
    <mergeCell ref="NXE4:NXH4"/>
    <mergeCell ref="NXI4:NXJ4"/>
    <mergeCell ref="NXK4:NXL4"/>
    <mergeCell ref="NXM4:NXN4"/>
    <mergeCell ref="NZE4:NZH4"/>
    <mergeCell ref="NZI4:NZJ4"/>
    <mergeCell ref="NZK4:NZL4"/>
    <mergeCell ref="NZM4:NZN4"/>
    <mergeCell ref="NYM4:NYN4"/>
    <mergeCell ref="NYO4:NYS4"/>
    <mergeCell ref="NYT4:NYV4"/>
    <mergeCell ref="NYW4:NYX4"/>
    <mergeCell ref="NYY4:NZC4"/>
    <mergeCell ref="NYE4:NYH4"/>
    <mergeCell ref="NYI4:NYJ4"/>
    <mergeCell ref="NYK4:NYL4"/>
    <mergeCell ref="OAE4:OAH4"/>
    <mergeCell ref="OAI4:OAJ4"/>
    <mergeCell ref="OAK4:OAL4"/>
    <mergeCell ref="NZO4:NZS4"/>
    <mergeCell ref="NZT4:NZV4"/>
    <mergeCell ref="NZW4:NZX4"/>
    <mergeCell ref="NZY4:OAC4"/>
    <mergeCell ref="OBE4:OBH4"/>
    <mergeCell ref="OBI4:OBJ4"/>
    <mergeCell ref="OBK4:OBL4"/>
    <mergeCell ref="OBM4:OBN4"/>
    <mergeCell ref="OAM4:OAN4"/>
    <mergeCell ref="OAO4:OAS4"/>
    <mergeCell ref="OAT4:OAV4"/>
    <mergeCell ref="OAW4:OAX4"/>
    <mergeCell ref="OAY4:OBC4"/>
    <mergeCell ref="OCM4:OCN4"/>
    <mergeCell ref="OCO4:OCS4"/>
    <mergeCell ref="OCT4:OCV4"/>
    <mergeCell ref="OCW4:OCX4"/>
    <mergeCell ref="OCY4:ODC4"/>
    <mergeCell ref="OCE4:OCH4"/>
    <mergeCell ref="OCI4:OCJ4"/>
    <mergeCell ref="OCK4:OCL4"/>
    <mergeCell ref="OBO4:OBS4"/>
    <mergeCell ref="OBT4:OBV4"/>
    <mergeCell ref="OBW4:OBX4"/>
    <mergeCell ref="OBY4:OCC4"/>
    <mergeCell ref="ODO4:ODS4"/>
    <mergeCell ref="ODT4:ODV4"/>
    <mergeCell ref="ODW4:ODX4"/>
    <mergeCell ref="ODY4:OEC4"/>
    <mergeCell ref="ODE4:ODH4"/>
    <mergeCell ref="ODI4:ODJ4"/>
    <mergeCell ref="ODK4:ODL4"/>
    <mergeCell ref="ODM4:ODN4"/>
    <mergeCell ref="OEM4:OEN4"/>
    <mergeCell ref="OEO4:OES4"/>
    <mergeCell ref="OET4:OEV4"/>
    <mergeCell ref="OEW4:OEX4"/>
    <mergeCell ref="OEY4:OFC4"/>
    <mergeCell ref="OEE4:OEH4"/>
    <mergeCell ref="OEI4:OEJ4"/>
    <mergeCell ref="OEK4:OEL4"/>
    <mergeCell ref="OFO4:OFS4"/>
    <mergeCell ref="OFT4:OFV4"/>
    <mergeCell ref="OFW4:OFX4"/>
    <mergeCell ref="OFY4:OGC4"/>
    <mergeCell ref="OFE4:OFH4"/>
    <mergeCell ref="OFI4:OFJ4"/>
    <mergeCell ref="OFK4:OFL4"/>
    <mergeCell ref="OFM4:OFN4"/>
    <mergeCell ref="OHE4:OHH4"/>
    <mergeCell ref="OHI4:OHJ4"/>
    <mergeCell ref="OHK4:OHL4"/>
    <mergeCell ref="OHM4:OHN4"/>
    <mergeCell ref="OGM4:OGN4"/>
    <mergeCell ref="OGO4:OGS4"/>
    <mergeCell ref="OGT4:OGV4"/>
    <mergeCell ref="OGW4:OGX4"/>
    <mergeCell ref="OGY4:OHC4"/>
    <mergeCell ref="OGE4:OGH4"/>
    <mergeCell ref="OGI4:OGJ4"/>
    <mergeCell ref="OGK4:OGL4"/>
    <mergeCell ref="OIE4:OIH4"/>
    <mergeCell ref="OII4:OIJ4"/>
    <mergeCell ref="OIK4:OIL4"/>
    <mergeCell ref="OHO4:OHS4"/>
    <mergeCell ref="OHT4:OHV4"/>
    <mergeCell ref="OHW4:OHX4"/>
    <mergeCell ref="OHY4:OIC4"/>
    <mergeCell ref="OJE4:OJH4"/>
    <mergeCell ref="OJI4:OJJ4"/>
    <mergeCell ref="OJK4:OJL4"/>
    <mergeCell ref="OJM4:OJN4"/>
    <mergeCell ref="OIM4:OIN4"/>
    <mergeCell ref="OIO4:OIS4"/>
    <mergeCell ref="OIT4:OIV4"/>
    <mergeCell ref="OIW4:OIX4"/>
    <mergeCell ref="OIY4:OJC4"/>
    <mergeCell ref="OKM4:OKN4"/>
    <mergeCell ref="OKO4:OKS4"/>
    <mergeCell ref="OKT4:OKV4"/>
    <mergeCell ref="OKW4:OKX4"/>
    <mergeCell ref="OKY4:OLC4"/>
    <mergeCell ref="OKE4:OKH4"/>
    <mergeCell ref="OKI4:OKJ4"/>
    <mergeCell ref="OKK4:OKL4"/>
    <mergeCell ref="OJO4:OJS4"/>
    <mergeCell ref="OJT4:OJV4"/>
    <mergeCell ref="OJW4:OJX4"/>
    <mergeCell ref="OJY4:OKC4"/>
    <mergeCell ref="OLO4:OLS4"/>
    <mergeCell ref="OLT4:OLV4"/>
    <mergeCell ref="OLW4:OLX4"/>
    <mergeCell ref="OLY4:OMC4"/>
    <mergeCell ref="OLE4:OLH4"/>
    <mergeCell ref="OLI4:OLJ4"/>
    <mergeCell ref="OLK4:OLL4"/>
    <mergeCell ref="OLM4:OLN4"/>
    <mergeCell ref="OMM4:OMN4"/>
    <mergeCell ref="OMO4:OMS4"/>
    <mergeCell ref="OMT4:OMV4"/>
    <mergeCell ref="OMW4:OMX4"/>
    <mergeCell ref="OMY4:ONC4"/>
    <mergeCell ref="OME4:OMH4"/>
    <mergeCell ref="OMI4:OMJ4"/>
    <mergeCell ref="OMK4:OML4"/>
    <mergeCell ref="ONO4:ONS4"/>
    <mergeCell ref="ONT4:ONV4"/>
    <mergeCell ref="ONW4:ONX4"/>
    <mergeCell ref="ONY4:OOC4"/>
    <mergeCell ref="ONE4:ONH4"/>
    <mergeCell ref="ONI4:ONJ4"/>
    <mergeCell ref="ONK4:ONL4"/>
    <mergeCell ref="ONM4:ONN4"/>
    <mergeCell ref="OPE4:OPH4"/>
    <mergeCell ref="OPI4:OPJ4"/>
    <mergeCell ref="OPK4:OPL4"/>
    <mergeCell ref="OPM4:OPN4"/>
    <mergeCell ref="OOM4:OON4"/>
    <mergeCell ref="OOO4:OOS4"/>
    <mergeCell ref="OOT4:OOV4"/>
    <mergeCell ref="OOW4:OOX4"/>
    <mergeCell ref="OOY4:OPC4"/>
    <mergeCell ref="OOE4:OOH4"/>
    <mergeCell ref="OOI4:OOJ4"/>
    <mergeCell ref="OOK4:OOL4"/>
    <mergeCell ref="OQE4:OQH4"/>
    <mergeCell ref="OQI4:OQJ4"/>
    <mergeCell ref="OQK4:OQL4"/>
    <mergeCell ref="OPO4:OPS4"/>
    <mergeCell ref="OPT4:OPV4"/>
    <mergeCell ref="OPW4:OPX4"/>
    <mergeCell ref="OPY4:OQC4"/>
    <mergeCell ref="ORE4:ORH4"/>
    <mergeCell ref="ORI4:ORJ4"/>
    <mergeCell ref="ORK4:ORL4"/>
    <mergeCell ref="ORM4:ORN4"/>
    <mergeCell ref="OQM4:OQN4"/>
    <mergeCell ref="OQO4:OQS4"/>
    <mergeCell ref="OQT4:OQV4"/>
    <mergeCell ref="OQW4:OQX4"/>
    <mergeCell ref="OQY4:ORC4"/>
    <mergeCell ref="OSM4:OSN4"/>
    <mergeCell ref="OSO4:OSS4"/>
    <mergeCell ref="OST4:OSV4"/>
    <mergeCell ref="OSW4:OSX4"/>
    <mergeCell ref="OSY4:OTC4"/>
    <mergeCell ref="OSE4:OSH4"/>
    <mergeCell ref="OSI4:OSJ4"/>
    <mergeCell ref="OSK4:OSL4"/>
    <mergeCell ref="ORO4:ORS4"/>
    <mergeCell ref="ORT4:ORV4"/>
    <mergeCell ref="ORW4:ORX4"/>
    <mergeCell ref="ORY4:OSC4"/>
    <mergeCell ref="OTO4:OTS4"/>
    <mergeCell ref="OTT4:OTV4"/>
    <mergeCell ref="OTW4:OTX4"/>
    <mergeCell ref="OTY4:OUC4"/>
    <mergeCell ref="OTE4:OTH4"/>
    <mergeCell ref="OTI4:OTJ4"/>
    <mergeCell ref="OTK4:OTL4"/>
    <mergeCell ref="OTM4:OTN4"/>
    <mergeCell ref="OUM4:OUN4"/>
    <mergeCell ref="OUO4:OUS4"/>
    <mergeCell ref="OUT4:OUV4"/>
    <mergeCell ref="OUW4:OUX4"/>
    <mergeCell ref="OUY4:OVC4"/>
    <mergeCell ref="OUE4:OUH4"/>
    <mergeCell ref="OUI4:OUJ4"/>
    <mergeCell ref="OUK4:OUL4"/>
    <mergeCell ref="OVO4:OVS4"/>
    <mergeCell ref="OVT4:OVV4"/>
    <mergeCell ref="OVW4:OVX4"/>
    <mergeCell ref="OVY4:OWC4"/>
    <mergeCell ref="OVE4:OVH4"/>
    <mergeCell ref="OVI4:OVJ4"/>
    <mergeCell ref="OVK4:OVL4"/>
    <mergeCell ref="OVM4:OVN4"/>
    <mergeCell ref="OXE4:OXH4"/>
    <mergeCell ref="OXI4:OXJ4"/>
    <mergeCell ref="OXK4:OXL4"/>
    <mergeCell ref="OXM4:OXN4"/>
    <mergeCell ref="OWM4:OWN4"/>
    <mergeCell ref="OWO4:OWS4"/>
    <mergeCell ref="OWT4:OWV4"/>
    <mergeCell ref="OWW4:OWX4"/>
    <mergeCell ref="OWY4:OXC4"/>
    <mergeCell ref="OWE4:OWH4"/>
    <mergeCell ref="OWI4:OWJ4"/>
    <mergeCell ref="OWK4:OWL4"/>
    <mergeCell ref="OYE4:OYH4"/>
    <mergeCell ref="OYI4:OYJ4"/>
    <mergeCell ref="OYK4:OYL4"/>
    <mergeCell ref="OXO4:OXS4"/>
    <mergeCell ref="OXT4:OXV4"/>
    <mergeCell ref="OXW4:OXX4"/>
    <mergeCell ref="OXY4:OYC4"/>
    <mergeCell ref="OZE4:OZH4"/>
    <mergeCell ref="OZI4:OZJ4"/>
    <mergeCell ref="OZK4:OZL4"/>
    <mergeCell ref="OZM4:OZN4"/>
    <mergeCell ref="OYM4:OYN4"/>
    <mergeCell ref="OYO4:OYS4"/>
    <mergeCell ref="OYT4:OYV4"/>
    <mergeCell ref="OYW4:OYX4"/>
    <mergeCell ref="OYY4:OZC4"/>
    <mergeCell ref="PAM4:PAN4"/>
    <mergeCell ref="PAO4:PAS4"/>
    <mergeCell ref="PAT4:PAV4"/>
    <mergeCell ref="PAW4:PAX4"/>
    <mergeCell ref="PAY4:PBC4"/>
    <mergeCell ref="PAE4:PAH4"/>
    <mergeCell ref="PAI4:PAJ4"/>
    <mergeCell ref="PAK4:PAL4"/>
    <mergeCell ref="OZO4:OZS4"/>
    <mergeCell ref="OZT4:OZV4"/>
    <mergeCell ref="OZW4:OZX4"/>
    <mergeCell ref="OZY4:PAC4"/>
    <mergeCell ref="PBO4:PBS4"/>
    <mergeCell ref="PBT4:PBV4"/>
    <mergeCell ref="PBW4:PBX4"/>
    <mergeCell ref="PBY4:PCC4"/>
    <mergeCell ref="PBE4:PBH4"/>
    <mergeCell ref="PBI4:PBJ4"/>
    <mergeCell ref="PBK4:PBL4"/>
    <mergeCell ref="PBM4:PBN4"/>
    <mergeCell ref="PCM4:PCN4"/>
    <mergeCell ref="PCO4:PCS4"/>
    <mergeCell ref="PCT4:PCV4"/>
    <mergeCell ref="PCW4:PCX4"/>
    <mergeCell ref="PCY4:PDC4"/>
    <mergeCell ref="PCE4:PCH4"/>
    <mergeCell ref="PCI4:PCJ4"/>
    <mergeCell ref="PCK4:PCL4"/>
    <mergeCell ref="PDO4:PDS4"/>
    <mergeCell ref="PDT4:PDV4"/>
    <mergeCell ref="PDW4:PDX4"/>
    <mergeCell ref="PDY4:PEC4"/>
    <mergeCell ref="PDE4:PDH4"/>
    <mergeCell ref="PDI4:PDJ4"/>
    <mergeCell ref="PDK4:PDL4"/>
    <mergeCell ref="PDM4:PDN4"/>
    <mergeCell ref="PFE4:PFH4"/>
    <mergeCell ref="PFI4:PFJ4"/>
    <mergeCell ref="PFK4:PFL4"/>
    <mergeCell ref="PFM4:PFN4"/>
    <mergeCell ref="PEM4:PEN4"/>
    <mergeCell ref="PEO4:PES4"/>
    <mergeCell ref="PET4:PEV4"/>
    <mergeCell ref="PEW4:PEX4"/>
    <mergeCell ref="PEY4:PFC4"/>
    <mergeCell ref="PEE4:PEH4"/>
    <mergeCell ref="PEI4:PEJ4"/>
    <mergeCell ref="PEK4:PEL4"/>
    <mergeCell ref="PGE4:PGH4"/>
    <mergeCell ref="PGI4:PGJ4"/>
    <mergeCell ref="PGK4:PGL4"/>
    <mergeCell ref="PFO4:PFS4"/>
    <mergeCell ref="PFT4:PFV4"/>
    <mergeCell ref="PFW4:PFX4"/>
    <mergeCell ref="PFY4:PGC4"/>
    <mergeCell ref="PHE4:PHH4"/>
    <mergeCell ref="PHI4:PHJ4"/>
    <mergeCell ref="PHK4:PHL4"/>
    <mergeCell ref="PHM4:PHN4"/>
    <mergeCell ref="PGM4:PGN4"/>
    <mergeCell ref="PGO4:PGS4"/>
    <mergeCell ref="PGT4:PGV4"/>
    <mergeCell ref="PGW4:PGX4"/>
    <mergeCell ref="PGY4:PHC4"/>
    <mergeCell ref="PIM4:PIN4"/>
    <mergeCell ref="PIO4:PIS4"/>
    <mergeCell ref="PIT4:PIV4"/>
    <mergeCell ref="PIW4:PIX4"/>
    <mergeCell ref="PIY4:PJC4"/>
    <mergeCell ref="PIE4:PIH4"/>
    <mergeCell ref="PII4:PIJ4"/>
    <mergeCell ref="PIK4:PIL4"/>
    <mergeCell ref="PHO4:PHS4"/>
    <mergeCell ref="PHT4:PHV4"/>
    <mergeCell ref="PHW4:PHX4"/>
    <mergeCell ref="PHY4:PIC4"/>
    <mergeCell ref="PJO4:PJS4"/>
    <mergeCell ref="PJT4:PJV4"/>
    <mergeCell ref="PJW4:PJX4"/>
    <mergeCell ref="PJY4:PKC4"/>
    <mergeCell ref="PJE4:PJH4"/>
    <mergeCell ref="PJI4:PJJ4"/>
    <mergeCell ref="PJK4:PJL4"/>
    <mergeCell ref="PJM4:PJN4"/>
    <mergeCell ref="PKM4:PKN4"/>
    <mergeCell ref="PKO4:PKS4"/>
    <mergeCell ref="PKT4:PKV4"/>
    <mergeCell ref="PKW4:PKX4"/>
    <mergeCell ref="PKY4:PLC4"/>
    <mergeCell ref="PKE4:PKH4"/>
    <mergeCell ref="PKI4:PKJ4"/>
    <mergeCell ref="PKK4:PKL4"/>
    <mergeCell ref="PLO4:PLS4"/>
    <mergeCell ref="PLT4:PLV4"/>
    <mergeCell ref="PLW4:PLX4"/>
    <mergeCell ref="PLY4:PMC4"/>
    <mergeCell ref="PLE4:PLH4"/>
    <mergeCell ref="PLI4:PLJ4"/>
    <mergeCell ref="PLK4:PLL4"/>
    <mergeCell ref="PLM4:PLN4"/>
    <mergeCell ref="PNE4:PNH4"/>
    <mergeCell ref="PNI4:PNJ4"/>
    <mergeCell ref="PNK4:PNL4"/>
    <mergeCell ref="PNM4:PNN4"/>
    <mergeCell ref="PMM4:PMN4"/>
    <mergeCell ref="PMO4:PMS4"/>
    <mergeCell ref="PMT4:PMV4"/>
    <mergeCell ref="PMW4:PMX4"/>
    <mergeCell ref="PMY4:PNC4"/>
    <mergeCell ref="PME4:PMH4"/>
    <mergeCell ref="PMI4:PMJ4"/>
    <mergeCell ref="PMK4:PML4"/>
    <mergeCell ref="POE4:POH4"/>
    <mergeCell ref="POI4:POJ4"/>
    <mergeCell ref="POK4:POL4"/>
    <mergeCell ref="PNO4:PNS4"/>
    <mergeCell ref="PNT4:PNV4"/>
    <mergeCell ref="PNW4:PNX4"/>
    <mergeCell ref="PNY4:POC4"/>
    <mergeCell ref="PPE4:PPH4"/>
    <mergeCell ref="PPI4:PPJ4"/>
    <mergeCell ref="PPK4:PPL4"/>
    <mergeCell ref="PPM4:PPN4"/>
    <mergeCell ref="POM4:PON4"/>
    <mergeCell ref="POO4:POS4"/>
    <mergeCell ref="POT4:POV4"/>
    <mergeCell ref="POW4:POX4"/>
    <mergeCell ref="POY4:PPC4"/>
    <mergeCell ref="PQM4:PQN4"/>
    <mergeCell ref="PQO4:PQS4"/>
    <mergeCell ref="PQT4:PQV4"/>
    <mergeCell ref="PQW4:PQX4"/>
    <mergeCell ref="PQY4:PRC4"/>
    <mergeCell ref="PQE4:PQH4"/>
    <mergeCell ref="PQI4:PQJ4"/>
    <mergeCell ref="PQK4:PQL4"/>
    <mergeCell ref="PPO4:PPS4"/>
    <mergeCell ref="PPT4:PPV4"/>
    <mergeCell ref="PPW4:PPX4"/>
    <mergeCell ref="PPY4:PQC4"/>
    <mergeCell ref="PRO4:PRS4"/>
    <mergeCell ref="PRT4:PRV4"/>
    <mergeCell ref="PRW4:PRX4"/>
    <mergeCell ref="PRY4:PSC4"/>
    <mergeCell ref="PRE4:PRH4"/>
    <mergeCell ref="PRI4:PRJ4"/>
    <mergeCell ref="PRK4:PRL4"/>
    <mergeCell ref="PRM4:PRN4"/>
    <mergeCell ref="PSM4:PSN4"/>
    <mergeCell ref="PSO4:PSS4"/>
    <mergeCell ref="PST4:PSV4"/>
    <mergeCell ref="PSW4:PSX4"/>
    <mergeCell ref="PSY4:PTC4"/>
    <mergeCell ref="PSE4:PSH4"/>
    <mergeCell ref="PSI4:PSJ4"/>
    <mergeCell ref="PSK4:PSL4"/>
    <mergeCell ref="PTO4:PTS4"/>
    <mergeCell ref="PTT4:PTV4"/>
    <mergeCell ref="PTW4:PTX4"/>
    <mergeCell ref="PTY4:PUC4"/>
    <mergeCell ref="PTE4:PTH4"/>
    <mergeCell ref="PTI4:PTJ4"/>
    <mergeCell ref="PTK4:PTL4"/>
    <mergeCell ref="PTM4:PTN4"/>
    <mergeCell ref="PVE4:PVH4"/>
    <mergeCell ref="PVI4:PVJ4"/>
    <mergeCell ref="PVK4:PVL4"/>
    <mergeCell ref="PVM4:PVN4"/>
    <mergeCell ref="PUM4:PUN4"/>
    <mergeCell ref="PUO4:PUS4"/>
    <mergeCell ref="PUT4:PUV4"/>
    <mergeCell ref="PUW4:PUX4"/>
    <mergeCell ref="PUY4:PVC4"/>
    <mergeCell ref="PUE4:PUH4"/>
    <mergeCell ref="PUI4:PUJ4"/>
    <mergeCell ref="PUK4:PUL4"/>
    <mergeCell ref="PWE4:PWH4"/>
    <mergeCell ref="PWI4:PWJ4"/>
    <mergeCell ref="PWK4:PWL4"/>
    <mergeCell ref="PVO4:PVS4"/>
    <mergeCell ref="PVT4:PVV4"/>
    <mergeCell ref="PVW4:PVX4"/>
    <mergeCell ref="PVY4:PWC4"/>
    <mergeCell ref="PXE4:PXH4"/>
    <mergeCell ref="PXI4:PXJ4"/>
    <mergeCell ref="PXK4:PXL4"/>
    <mergeCell ref="PXM4:PXN4"/>
    <mergeCell ref="PWM4:PWN4"/>
    <mergeCell ref="PWO4:PWS4"/>
    <mergeCell ref="PWT4:PWV4"/>
    <mergeCell ref="PWW4:PWX4"/>
    <mergeCell ref="PWY4:PXC4"/>
    <mergeCell ref="PYM4:PYN4"/>
    <mergeCell ref="PYO4:PYS4"/>
    <mergeCell ref="PYT4:PYV4"/>
    <mergeCell ref="PYW4:PYX4"/>
    <mergeCell ref="PYY4:PZC4"/>
    <mergeCell ref="PYE4:PYH4"/>
    <mergeCell ref="PYI4:PYJ4"/>
    <mergeCell ref="PYK4:PYL4"/>
    <mergeCell ref="PXO4:PXS4"/>
    <mergeCell ref="PXT4:PXV4"/>
    <mergeCell ref="PXW4:PXX4"/>
    <mergeCell ref="PXY4:PYC4"/>
    <mergeCell ref="PZO4:PZS4"/>
    <mergeCell ref="PZT4:PZV4"/>
    <mergeCell ref="PZW4:PZX4"/>
    <mergeCell ref="PZY4:QAC4"/>
    <mergeCell ref="PZE4:PZH4"/>
    <mergeCell ref="PZI4:PZJ4"/>
    <mergeCell ref="PZK4:PZL4"/>
    <mergeCell ref="PZM4:PZN4"/>
    <mergeCell ref="QAM4:QAN4"/>
    <mergeCell ref="QAO4:QAS4"/>
    <mergeCell ref="QAT4:QAV4"/>
    <mergeCell ref="QAW4:QAX4"/>
    <mergeCell ref="QAY4:QBC4"/>
    <mergeCell ref="QAE4:QAH4"/>
    <mergeCell ref="QAI4:QAJ4"/>
    <mergeCell ref="QAK4:QAL4"/>
    <mergeCell ref="QBO4:QBS4"/>
    <mergeCell ref="QBT4:QBV4"/>
    <mergeCell ref="QBW4:QBX4"/>
    <mergeCell ref="QBY4:QCC4"/>
    <mergeCell ref="QBE4:QBH4"/>
    <mergeCell ref="QBI4:QBJ4"/>
    <mergeCell ref="QBK4:QBL4"/>
    <mergeCell ref="QBM4:QBN4"/>
    <mergeCell ref="QDE4:QDH4"/>
    <mergeCell ref="QDI4:QDJ4"/>
    <mergeCell ref="QDK4:QDL4"/>
    <mergeCell ref="QDM4:QDN4"/>
    <mergeCell ref="QCM4:QCN4"/>
    <mergeCell ref="QCO4:QCS4"/>
    <mergeCell ref="QCT4:QCV4"/>
    <mergeCell ref="QCW4:QCX4"/>
    <mergeCell ref="QCY4:QDC4"/>
    <mergeCell ref="QCE4:QCH4"/>
    <mergeCell ref="QCI4:QCJ4"/>
    <mergeCell ref="QCK4:QCL4"/>
    <mergeCell ref="QEE4:QEH4"/>
    <mergeCell ref="QEI4:QEJ4"/>
    <mergeCell ref="QEK4:QEL4"/>
    <mergeCell ref="QDO4:QDS4"/>
    <mergeCell ref="QDT4:QDV4"/>
    <mergeCell ref="QDW4:QDX4"/>
    <mergeCell ref="QDY4:QEC4"/>
    <mergeCell ref="QFE4:QFH4"/>
    <mergeCell ref="QFI4:QFJ4"/>
    <mergeCell ref="QFK4:QFL4"/>
    <mergeCell ref="QFM4:QFN4"/>
    <mergeCell ref="QEM4:QEN4"/>
    <mergeCell ref="QEO4:QES4"/>
    <mergeCell ref="QET4:QEV4"/>
    <mergeCell ref="QEW4:QEX4"/>
    <mergeCell ref="QEY4:QFC4"/>
    <mergeCell ref="QGM4:QGN4"/>
    <mergeCell ref="QGO4:QGS4"/>
    <mergeCell ref="QGT4:QGV4"/>
    <mergeCell ref="QGW4:QGX4"/>
    <mergeCell ref="QGY4:QHC4"/>
    <mergeCell ref="QGE4:QGH4"/>
    <mergeCell ref="QGI4:QGJ4"/>
    <mergeCell ref="QGK4:QGL4"/>
    <mergeCell ref="QFO4:QFS4"/>
    <mergeCell ref="QFT4:QFV4"/>
    <mergeCell ref="QFW4:QFX4"/>
    <mergeCell ref="QFY4:QGC4"/>
    <mergeCell ref="QHO4:QHS4"/>
    <mergeCell ref="QHT4:QHV4"/>
    <mergeCell ref="QHW4:QHX4"/>
    <mergeCell ref="QHY4:QIC4"/>
    <mergeCell ref="QHE4:QHH4"/>
    <mergeCell ref="QHI4:QHJ4"/>
    <mergeCell ref="QHK4:QHL4"/>
    <mergeCell ref="QHM4:QHN4"/>
    <mergeCell ref="QIM4:QIN4"/>
    <mergeCell ref="QIO4:QIS4"/>
    <mergeCell ref="QIT4:QIV4"/>
    <mergeCell ref="QIW4:QIX4"/>
    <mergeCell ref="QIY4:QJC4"/>
    <mergeCell ref="QIE4:QIH4"/>
    <mergeCell ref="QII4:QIJ4"/>
    <mergeCell ref="QIK4:QIL4"/>
    <mergeCell ref="QJO4:QJS4"/>
    <mergeCell ref="QJT4:QJV4"/>
    <mergeCell ref="QJW4:QJX4"/>
    <mergeCell ref="QJY4:QKC4"/>
    <mergeCell ref="QJE4:QJH4"/>
    <mergeCell ref="QJI4:QJJ4"/>
    <mergeCell ref="QJK4:QJL4"/>
    <mergeCell ref="QJM4:QJN4"/>
    <mergeCell ref="QLE4:QLH4"/>
    <mergeCell ref="QLI4:QLJ4"/>
    <mergeCell ref="QLK4:QLL4"/>
    <mergeCell ref="QLM4:QLN4"/>
    <mergeCell ref="QKM4:QKN4"/>
    <mergeCell ref="QKO4:QKS4"/>
    <mergeCell ref="QKT4:QKV4"/>
    <mergeCell ref="QKW4:QKX4"/>
    <mergeCell ref="QKY4:QLC4"/>
    <mergeCell ref="QKE4:QKH4"/>
    <mergeCell ref="QKI4:QKJ4"/>
    <mergeCell ref="QKK4:QKL4"/>
    <mergeCell ref="QME4:QMH4"/>
    <mergeCell ref="QMI4:QMJ4"/>
    <mergeCell ref="QMK4:QML4"/>
    <mergeCell ref="QLO4:QLS4"/>
    <mergeCell ref="QLT4:QLV4"/>
    <mergeCell ref="QLW4:QLX4"/>
    <mergeCell ref="QLY4:QMC4"/>
    <mergeCell ref="QNE4:QNH4"/>
    <mergeCell ref="QNI4:QNJ4"/>
    <mergeCell ref="QNK4:QNL4"/>
    <mergeCell ref="QNM4:QNN4"/>
    <mergeCell ref="QMM4:QMN4"/>
    <mergeCell ref="QMO4:QMS4"/>
    <mergeCell ref="QMT4:QMV4"/>
    <mergeCell ref="QMW4:QMX4"/>
    <mergeCell ref="QMY4:QNC4"/>
    <mergeCell ref="QOM4:QON4"/>
    <mergeCell ref="QOO4:QOS4"/>
    <mergeCell ref="QOT4:QOV4"/>
    <mergeCell ref="QOW4:QOX4"/>
    <mergeCell ref="QOY4:QPC4"/>
    <mergeCell ref="QOE4:QOH4"/>
    <mergeCell ref="QOI4:QOJ4"/>
    <mergeCell ref="QOK4:QOL4"/>
    <mergeCell ref="QNO4:QNS4"/>
    <mergeCell ref="QNT4:QNV4"/>
    <mergeCell ref="QNW4:QNX4"/>
    <mergeCell ref="QNY4:QOC4"/>
    <mergeCell ref="QPO4:QPS4"/>
    <mergeCell ref="QPT4:QPV4"/>
    <mergeCell ref="QPW4:QPX4"/>
    <mergeCell ref="QPY4:QQC4"/>
    <mergeCell ref="QPE4:QPH4"/>
    <mergeCell ref="QPI4:QPJ4"/>
    <mergeCell ref="QPK4:QPL4"/>
    <mergeCell ref="QPM4:QPN4"/>
    <mergeCell ref="QQM4:QQN4"/>
    <mergeCell ref="QQO4:QQS4"/>
    <mergeCell ref="QQT4:QQV4"/>
    <mergeCell ref="QQW4:QQX4"/>
    <mergeCell ref="QQY4:QRC4"/>
    <mergeCell ref="QQE4:QQH4"/>
    <mergeCell ref="QQI4:QQJ4"/>
    <mergeCell ref="QQK4:QQL4"/>
    <mergeCell ref="QRO4:QRS4"/>
    <mergeCell ref="QRT4:QRV4"/>
    <mergeCell ref="QRW4:QRX4"/>
    <mergeCell ref="QRY4:QSC4"/>
    <mergeCell ref="QRE4:QRH4"/>
    <mergeCell ref="QRI4:QRJ4"/>
    <mergeCell ref="QRK4:QRL4"/>
    <mergeCell ref="QRM4:QRN4"/>
    <mergeCell ref="QTE4:QTH4"/>
    <mergeCell ref="QTI4:QTJ4"/>
    <mergeCell ref="QTK4:QTL4"/>
    <mergeCell ref="QTM4:QTN4"/>
    <mergeCell ref="QSM4:QSN4"/>
    <mergeCell ref="QSO4:QSS4"/>
    <mergeCell ref="QST4:QSV4"/>
    <mergeCell ref="QSW4:QSX4"/>
    <mergeCell ref="QSY4:QTC4"/>
    <mergeCell ref="QSE4:QSH4"/>
    <mergeCell ref="QSI4:QSJ4"/>
    <mergeCell ref="QSK4:QSL4"/>
    <mergeCell ref="QUE4:QUH4"/>
    <mergeCell ref="QUI4:QUJ4"/>
    <mergeCell ref="QUK4:QUL4"/>
    <mergeCell ref="QTO4:QTS4"/>
    <mergeCell ref="QTT4:QTV4"/>
    <mergeCell ref="QTW4:QTX4"/>
    <mergeCell ref="QTY4:QUC4"/>
    <mergeCell ref="QVE4:QVH4"/>
    <mergeCell ref="QVI4:QVJ4"/>
    <mergeCell ref="QVK4:QVL4"/>
    <mergeCell ref="QVM4:QVN4"/>
    <mergeCell ref="QUM4:QUN4"/>
    <mergeCell ref="QUO4:QUS4"/>
    <mergeCell ref="QUT4:QUV4"/>
    <mergeCell ref="QUW4:QUX4"/>
    <mergeCell ref="QUY4:QVC4"/>
    <mergeCell ref="QWM4:QWN4"/>
    <mergeCell ref="QWO4:QWS4"/>
    <mergeCell ref="QWT4:QWV4"/>
    <mergeCell ref="QWW4:QWX4"/>
    <mergeCell ref="QWY4:QXC4"/>
    <mergeCell ref="QWE4:QWH4"/>
    <mergeCell ref="QWI4:QWJ4"/>
    <mergeCell ref="QWK4:QWL4"/>
    <mergeCell ref="QVO4:QVS4"/>
    <mergeCell ref="QVT4:QVV4"/>
    <mergeCell ref="QVW4:QVX4"/>
    <mergeCell ref="QVY4:QWC4"/>
    <mergeCell ref="QXO4:QXS4"/>
    <mergeCell ref="QXT4:QXV4"/>
    <mergeCell ref="QXW4:QXX4"/>
    <mergeCell ref="QXY4:QYC4"/>
    <mergeCell ref="QXE4:QXH4"/>
    <mergeCell ref="QXI4:QXJ4"/>
    <mergeCell ref="QXK4:QXL4"/>
    <mergeCell ref="QXM4:QXN4"/>
    <mergeCell ref="QYM4:QYN4"/>
    <mergeCell ref="QYO4:QYS4"/>
    <mergeCell ref="QYT4:QYV4"/>
    <mergeCell ref="QYW4:QYX4"/>
    <mergeCell ref="QYY4:QZC4"/>
    <mergeCell ref="QYE4:QYH4"/>
    <mergeCell ref="QYI4:QYJ4"/>
    <mergeCell ref="QYK4:QYL4"/>
    <mergeCell ref="QZO4:QZS4"/>
    <mergeCell ref="QZT4:QZV4"/>
    <mergeCell ref="QZW4:QZX4"/>
    <mergeCell ref="QZY4:RAC4"/>
    <mergeCell ref="QZE4:QZH4"/>
    <mergeCell ref="QZI4:QZJ4"/>
    <mergeCell ref="QZK4:QZL4"/>
    <mergeCell ref="QZM4:QZN4"/>
    <mergeCell ref="RBE4:RBH4"/>
    <mergeCell ref="RBI4:RBJ4"/>
    <mergeCell ref="RBK4:RBL4"/>
    <mergeCell ref="RBM4:RBN4"/>
    <mergeCell ref="RAM4:RAN4"/>
    <mergeCell ref="RAO4:RAS4"/>
    <mergeCell ref="RAT4:RAV4"/>
    <mergeCell ref="RAW4:RAX4"/>
    <mergeCell ref="RAY4:RBC4"/>
    <mergeCell ref="RAE4:RAH4"/>
    <mergeCell ref="RAI4:RAJ4"/>
    <mergeCell ref="RAK4:RAL4"/>
    <mergeCell ref="RCE4:RCH4"/>
    <mergeCell ref="RCI4:RCJ4"/>
    <mergeCell ref="RCK4:RCL4"/>
    <mergeCell ref="RBO4:RBS4"/>
    <mergeCell ref="RBT4:RBV4"/>
    <mergeCell ref="RBW4:RBX4"/>
    <mergeCell ref="RBY4:RCC4"/>
    <mergeCell ref="RDE4:RDH4"/>
    <mergeCell ref="RDI4:RDJ4"/>
    <mergeCell ref="RDK4:RDL4"/>
    <mergeCell ref="RDM4:RDN4"/>
    <mergeCell ref="RCM4:RCN4"/>
    <mergeCell ref="RCO4:RCS4"/>
    <mergeCell ref="RCT4:RCV4"/>
    <mergeCell ref="RCW4:RCX4"/>
    <mergeCell ref="RCY4:RDC4"/>
    <mergeCell ref="REM4:REN4"/>
    <mergeCell ref="REO4:RES4"/>
    <mergeCell ref="RET4:REV4"/>
    <mergeCell ref="REW4:REX4"/>
    <mergeCell ref="REY4:RFC4"/>
    <mergeCell ref="REE4:REH4"/>
    <mergeCell ref="REI4:REJ4"/>
    <mergeCell ref="REK4:REL4"/>
    <mergeCell ref="RDO4:RDS4"/>
    <mergeCell ref="RDT4:RDV4"/>
    <mergeCell ref="RDW4:RDX4"/>
    <mergeCell ref="RDY4:REC4"/>
    <mergeCell ref="RFO4:RFS4"/>
    <mergeCell ref="RFT4:RFV4"/>
    <mergeCell ref="RFW4:RFX4"/>
    <mergeCell ref="RFY4:RGC4"/>
    <mergeCell ref="RFE4:RFH4"/>
    <mergeCell ref="RFI4:RFJ4"/>
    <mergeCell ref="RFK4:RFL4"/>
    <mergeCell ref="RFM4:RFN4"/>
    <mergeCell ref="RGM4:RGN4"/>
    <mergeCell ref="RGO4:RGS4"/>
    <mergeCell ref="RGT4:RGV4"/>
    <mergeCell ref="RGW4:RGX4"/>
    <mergeCell ref="RGY4:RHC4"/>
    <mergeCell ref="RGE4:RGH4"/>
    <mergeCell ref="RGI4:RGJ4"/>
    <mergeCell ref="RGK4:RGL4"/>
    <mergeCell ref="RHO4:RHS4"/>
    <mergeCell ref="RHT4:RHV4"/>
    <mergeCell ref="RHW4:RHX4"/>
    <mergeCell ref="RHY4:RIC4"/>
    <mergeCell ref="RHE4:RHH4"/>
    <mergeCell ref="RHI4:RHJ4"/>
    <mergeCell ref="RHK4:RHL4"/>
    <mergeCell ref="RHM4:RHN4"/>
    <mergeCell ref="RJE4:RJH4"/>
    <mergeCell ref="RJI4:RJJ4"/>
    <mergeCell ref="RJK4:RJL4"/>
    <mergeCell ref="RJM4:RJN4"/>
    <mergeCell ref="RIM4:RIN4"/>
    <mergeCell ref="RIO4:RIS4"/>
    <mergeCell ref="RIT4:RIV4"/>
    <mergeCell ref="RIW4:RIX4"/>
    <mergeCell ref="RIY4:RJC4"/>
    <mergeCell ref="RIE4:RIH4"/>
    <mergeCell ref="RII4:RIJ4"/>
    <mergeCell ref="RIK4:RIL4"/>
    <mergeCell ref="RKE4:RKH4"/>
    <mergeCell ref="RKI4:RKJ4"/>
    <mergeCell ref="RKK4:RKL4"/>
    <mergeCell ref="RJO4:RJS4"/>
    <mergeCell ref="RJT4:RJV4"/>
    <mergeCell ref="RJW4:RJX4"/>
    <mergeCell ref="RJY4:RKC4"/>
    <mergeCell ref="RLE4:RLH4"/>
    <mergeCell ref="RLI4:RLJ4"/>
    <mergeCell ref="RLK4:RLL4"/>
    <mergeCell ref="RLM4:RLN4"/>
    <mergeCell ref="RKM4:RKN4"/>
    <mergeCell ref="RKO4:RKS4"/>
    <mergeCell ref="RKT4:RKV4"/>
    <mergeCell ref="RKW4:RKX4"/>
    <mergeCell ref="RKY4:RLC4"/>
    <mergeCell ref="RMM4:RMN4"/>
    <mergeCell ref="RMO4:RMS4"/>
    <mergeCell ref="RMT4:RMV4"/>
    <mergeCell ref="RMW4:RMX4"/>
    <mergeCell ref="RMY4:RNC4"/>
    <mergeCell ref="RME4:RMH4"/>
    <mergeCell ref="RMI4:RMJ4"/>
    <mergeCell ref="RMK4:RML4"/>
    <mergeCell ref="RLO4:RLS4"/>
    <mergeCell ref="RLT4:RLV4"/>
    <mergeCell ref="RLW4:RLX4"/>
    <mergeCell ref="RLY4:RMC4"/>
    <mergeCell ref="RNO4:RNS4"/>
    <mergeCell ref="RNT4:RNV4"/>
    <mergeCell ref="RNW4:RNX4"/>
    <mergeCell ref="RNY4:ROC4"/>
    <mergeCell ref="RNE4:RNH4"/>
    <mergeCell ref="RNI4:RNJ4"/>
    <mergeCell ref="RNK4:RNL4"/>
    <mergeCell ref="RNM4:RNN4"/>
    <mergeCell ref="ROM4:RON4"/>
    <mergeCell ref="ROO4:ROS4"/>
    <mergeCell ref="ROT4:ROV4"/>
    <mergeCell ref="ROW4:ROX4"/>
    <mergeCell ref="ROY4:RPC4"/>
    <mergeCell ref="ROE4:ROH4"/>
    <mergeCell ref="ROI4:ROJ4"/>
    <mergeCell ref="ROK4:ROL4"/>
    <mergeCell ref="RPO4:RPS4"/>
    <mergeCell ref="RPT4:RPV4"/>
    <mergeCell ref="RPW4:RPX4"/>
    <mergeCell ref="RPY4:RQC4"/>
    <mergeCell ref="RPE4:RPH4"/>
    <mergeCell ref="RPI4:RPJ4"/>
    <mergeCell ref="RPK4:RPL4"/>
    <mergeCell ref="RPM4:RPN4"/>
    <mergeCell ref="RRE4:RRH4"/>
    <mergeCell ref="RRI4:RRJ4"/>
    <mergeCell ref="RRK4:RRL4"/>
    <mergeCell ref="RRM4:RRN4"/>
    <mergeCell ref="RQM4:RQN4"/>
    <mergeCell ref="RQO4:RQS4"/>
    <mergeCell ref="RQT4:RQV4"/>
    <mergeCell ref="RQW4:RQX4"/>
    <mergeCell ref="RQY4:RRC4"/>
    <mergeCell ref="RQE4:RQH4"/>
    <mergeCell ref="RQI4:RQJ4"/>
    <mergeCell ref="RQK4:RQL4"/>
    <mergeCell ref="RSE4:RSH4"/>
    <mergeCell ref="RSI4:RSJ4"/>
    <mergeCell ref="RSK4:RSL4"/>
    <mergeCell ref="RRO4:RRS4"/>
    <mergeCell ref="RRT4:RRV4"/>
    <mergeCell ref="RRW4:RRX4"/>
    <mergeCell ref="RRY4:RSC4"/>
    <mergeCell ref="RTE4:RTH4"/>
    <mergeCell ref="RTI4:RTJ4"/>
    <mergeCell ref="RTK4:RTL4"/>
    <mergeCell ref="RTM4:RTN4"/>
    <mergeCell ref="RSM4:RSN4"/>
    <mergeCell ref="RSO4:RSS4"/>
    <mergeCell ref="RST4:RSV4"/>
    <mergeCell ref="RSW4:RSX4"/>
    <mergeCell ref="RSY4:RTC4"/>
    <mergeCell ref="RUM4:RUN4"/>
    <mergeCell ref="RUO4:RUS4"/>
    <mergeCell ref="RUT4:RUV4"/>
    <mergeCell ref="RUW4:RUX4"/>
    <mergeCell ref="RUY4:RVC4"/>
    <mergeCell ref="RUE4:RUH4"/>
    <mergeCell ref="RUI4:RUJ4"/>
    <mergeCell ref="RUK4:RUL4"/>
    <mergeCell ref="RTO4:RTS4"/>
    <mergeCell ref="RTT4:RTV4"/>
    <mergeCell ref="RTW4:RTX4"/>
    <mergeCell ref="RTY4:RUC4"/>
    <mergeCell ref="RVO4:RVS4"/>
    <mergeCell ref="RVT4:RVV4"/>
    <mergeCell ref="RVW4:RVX4"/>
    <mergeCell ref="RVY4:RWC4"/>
    <mergeCell ref="RVE4:RVH4"/>
    <mergeCell ref="RVI4:RVJ4"/>
    <mergeCell ref="RVK4:RVL4"/>
    <mergeCell ref="RVM4:RVN4"/>
    <mergeCell ref="RWM4:RWN4"/>
    <mergeCell ref="RWO4:RWS4"/>
    <mergeCell ref="RWT4:RWV4"/>
    <mergeCell ref="RWW4:RWX4"/>
    <mergeCell ref="RWY4:RXC4"/>
    <mergeCell ref="RWE4:RWH4"/>
    <mergeCell ref="RWI4:RWJ4"/>
    <mergeCell ref="RWK4:RWL4"/>
    <mergeCell ref="RXO4:RXS4"/>
    <mergeCell ref="RXT4:RXV4"/>
    <mergeCell ref="RXW4:RXX4"/>
    <mergeCell ref="RXY4:RYC4"/>
    <mergeCell ref="RXE4:RXH4"/>
    <mergeCell ref="RXI4:RXJ4"/>
    <mergeCell ref="RXK4:RXL4"/>
    <mergeCell ref="RXM4:RXN4"/>
    <mergeCell ref="RZE4:RZH4"/>
    <mergeCell ref="RZI4:RZJ4"/>
    <mergeCell ref="RZK4:RZL4"/>
    <mergeCell ref="RZM4:RZN4"/>
    <mergeCell ref="RYM4:RYN4"/>
    <mergeCell ref="RYO4:RYS4"/>
    <mergeCell ref="RYT4:RYV4"/>
    <mergeCell ref="RYW4:RYX4"/>
    <mergeCell ref="RYY4:RZC4"/>
    <mergeCell ref="RYE4:RYH4"/>
    <mergeCell ref="RYI4:RYJ4"/>
    <mergeCell ref="RYK4:RYL4"/>
    <mergeCell ref="SAE4:SAH4"/>
    <mergeCell ref="SAI4:SAJ4"/>
    <mergeCell ref="SAK4:SAL4"/>
    <mergeCell ref="RZO4:RZS4"/>
    <mergeCell ref="RZT4:RZV4"/>
    <mergeCell ref="RZW4:RZX4"/>
    <mergeCell ref="RZY4:SAC4"/>
    <mergeCell ref="SBE4:SBH4"/>
    <mergeCell ref="SBI4:SBJ4"/>
    <mergeCell ref="SBK4:SBL4"/>
    <mergeCell ref="SBM4:SBN4"/>
    <mergeCell ref="SAM4:SAN4"/>
    <mergeCell ref="SAO4:SAS4"/>
    <mergeCell ref="SAT4:SAV4"/>
    <mergeCell ref="SAW4:SAX4"/>
    <mergeCell ref="SAY4:SBC4"/>
    <mergeCell ref="SCM4:SCN4"/>
    <mergeCell ref="SCO4:SCS4"/>
    <mergeCell ref="SCT4:SCV4"/>
    <mergeCell ref="SCW4:SCX4"/>
    <mergeCell ref="SCY4:SDC4"/>
    <mergeCell ref="SCE4:SCH4"/>
    <mergeCell ref="SCI4:SCJ4"/>
    <mergeCell ref="SCK4:SCL4"/>
    <mergeCell ref="SBO4:SBS4"/>
    <mergeCell ref="SBT4:SBV4"/>
    <mergeCell ref="SBW4:SBX4"/>
    <mergeCell ref="SBY4:SCC4"/>
    <mergeCell ref="SDO4:SDS4"/>
    <mergeCell ref="SDT4:SDV4"/>
    <mergeCell ref="SDW4:SDX4"/>
    <mergeCell ref="SDY4:SEC4"/>
    <mergeCell ref="SDE4:SDH4"/>
    <mergeCell ref="SDI4:SDJ4"/>
    <mergeCell ref="SDK4:SDL4"/>
    <mergeCell ref="SDM4:SDN4"/>
    <mergeCell ref="SEM4:SEN4"/>
    <mergeCell ref="SEO4:SES4"/>
    <mergeCell ref="SET4:SEV4"/>
    <mergeCell ref="SEW4:SEX4"/>
    <mergeCell ref="SEY4:SFC4"/>
    <mergeCell ref="SEE4:SEH4"/>
    <mergeCell ref="SEI4:SEJ4"/>
    <mergeCell ref="SEK4:SEL4"/>
    <mergeCell ref="SFO4:SFS4"/>
    <mergeCell ref="SFT4:SFV4"/>
    <mergeCell ref="SFW4:SFX4"/>
    <mergeCell ref="SFY4:SGC4"/>
    <mergeCell ref="SFE4:SFH4"/>
    <mergeCell ref="SFI4:SFJ4"/>
    <mergeCell ref="SFK4:SFL4"/>
    <mergeCell ref="SFM4:SFN4"/>
    <mergeCell ref="SHE4:SHH4"/>
    <mergeCell ref="SHI4:SHJ4"/>
    <mergeCell ref="SHK4:SHL4"/>
    <mergeCell ref="SHM4:SHN4"/>
    <mergeCell ref="SGM4:SGN4"/>
    <mergeCell ref="SGO4:SGS4"/>
    <mergeCell ref="SGT4:SGV4"/>
    <mergeCell ref="SGW4:SGX4"/>
    <mergeCell ref="SGY4:SHC4"/>
    <mergeCell ref="SGE4:SGH4"/>
    <mergeCell ref="SGI4:SGJ4"/>
    <mergeCell ref="SGK4:SGL4"/>
    <mergeCell ref="SIE4:SIH4"/>
    <mergeCell ref="SII4:SIJ4"/>
    <mergeCell ref="SIK4:SIL4"/>
    <mergeCell ref="SHO4:SHS4"/>
    <mergeCell ref="SHT4:SHV4"/>
    <mergeCell ref="SHW4:SHX4"/>
    <mergeCell ref="SHY4:SIC4"/>
    <mergeCell ref="SJE4:SJH4"/>
    <mergeCell ref="SJI4:SJJ4"/>
    <mergeCell ref="SJK4:SJL4"/>
    <mergeCell ref="SJM4:SJN4"/>
    <mergeCell ref="SIM4:SIN4"/>
    <mergeCell ref="SIO4:SIS4"/>
    <mergeCell ref="SIT4:SIV4"/>
    <mergeCell ref="SIW4:SIX4"/>
    <mergeCell ref="SIY4:SJC4"/>
    <mergeCell ref="SKM4:SKN4"/>
    <mergeCell ref="SKO4:SKS4"/>
    <mergeCell ref="SKT4:SKV4"/>
    <mergeCell ref="SKW4:SKX4"/>
    <mergeCell ref="SKY4:SLC4"/>
    <mergeCell ref="SKE4:SKH4"/>
    <mergeCell ref="SKI4:SKJ4"/>
    <mergeCell ref="SKK4:SKL4"/>
    <mergeCell ref="SJO4:SJS4"/>
    <mergeCell ref="SJT4:SJV4"/>
    <mergeCell ref="SJW4:SJX4"/>
    <mergeCell ref="SJY4:SKC4"/>
    <mergeCell ref="SLO4:SLS4"/>
    <mergeCell ref="SLT4:SLV4"/>
    <mergeCell ref="SLW4:SLX4"/>
    <mergeCell ref="SLY4:SMC4"/>
    <mergeCell ref="SLE4:SLH4"/>
    <mergeCell ref="SLI4:SLJ4"/>
    <mergeCell ref="SLK4:SLL4"/>
    <mergeCell ref="SLM4:SLN4"/>
    <mergeCell ref="SMM4:SMN4"/>
    <mergeCell ref="SMO4:SMS4"/>
    <mergeCell ref="SMT4:SMV4"/>
    <mergeCell ref="SMW4:SMX4"/>
    <mergeCell ref="SMY4:SNC4"/>
    <mergeCell ref="SME4:SMH4"/>
    <mergeCell ref="SMI4:SMJ4"/>
    <mergeCell ref="SMK4:SML4"/>
    <mergeCell ref="SNO4:SNS4"/>
    <mergeCell ref="SNT4:SNV4"/>
    <mergeCell ref="SNW4:SNX4"/>
    <mergeCell ref="SNY4:SOC4"/>
    <mergeCell ref="SNE4:SNH4"/>
    <mergeCell ref="SNI4:SNJ4"/>
    <mergeCell ref="SNK4:SNL4"/>
    <mergeCell ref="SNM4:SNN4"/>
    <mergeCell ref="SPE4:SPH4"/>
    <mergeCell ref="SPI4:SPJ4"/>
    <mergeCell ref="SPK4:SPL4"/>
    <mergeCell ref="SPM4:SPN4"/>
    <mergeCell ref="SOM4:SON4"/>
    <mergeCell ref="SOO4:SOS4"/>
    <mergeCell ref="SOT4:SOV4"/>
    <mergeCell ref="SOW4:SOX4"/>
    <mergeCell ref="SOY4:SPC4"/>
    <mergeCell ref="SOE4:SOH4"/>
    <mergeCell ref="SOI4:SOJ4"/>
    <mergeCell ref="SOK4:SOL4"/>
    <mergeCell ref="SQE4:SQH4"/>
    <mergeCell ref="SQI4:SQJ4"/>
    <mergeCell ref="SQK4:SQL4"/>
    <mergeCell ref="SPO4:SPS4"/>
    <mergeCell ref="SPT4:SPV4"/>
    <mergeCell ref="SPW4:SPX4"/>
    <mergeCell ref="SPY4:SQC4"/>
    <mergeCell ref="SRE4:SRH4"/>
    <mergeCell ref="SRI4:SRJ4"/>
    <mergeCell ref="SRK4:SRL4"/>
    <mergeCell ref="SRM4:SRN4"/>
    <mergeCell ref="SQM4:SQN4"/>
    <mergeCell ref="SQO4:SQS4"/>
    <mergeCell ref="SQT4:SQV4"/>
    <mergeCell ref="SQW4:SQX4"/>
    <mergeCell ref="SQY4:SRC4"/>
    <mergeCell ref="SSM4:SSN4"/>
    <mergeCell ref="SSO4:SSS4"/>
    <mergeCell ref="SST4:SSV4"/>
    <mergeCell ref="SSW4:SSX4"/>
    <mergeCell ref="SSY4:STC4"/>
    <mergeCell ref="SSE4:SSH4"/>
    <mergeCell ref="SSI4:SSJ4"/>
    <mergeCell ref="SSK4:SSL4"/>
    <mergeCell ref="SRO4:SRS4"/>
    <mergeCell ref="SRT4:SRV4"/>
    <mergeCell ref="SRW4:SRX4"/>
    <mergeCell ref="SRY4:SSC4"/>
    <mergeCell ref="STO4:STS4"/>
    <mergeCell ref="STT4:STV4"/>
    <mergeCell ref="STW4:STX4"/>
    <mergeCell ref="STY4:SUC4"/>
    <mergeCell ref="STE4:STH4"/>
    <mergeCell ref="STI4:STJ4"/>
    <mergeCell ref="STK4:STL4"/>
    <mergeCell ref="STM4:STN4"/>
    <mergeCell ref="SUM4:SUN4"/>
    <mergeCell ref="SUO4:SUS4"/>
    <mergeCell ref="SUT4:SUV4"/>
    <mergeCell ref="SUW4:SUX4"/>
    <mergeCell ref="SUY4:SVC4"/>
    <mergeCell ref="SUE4:SUH4"/>
    <mergeCell ref="SUI4:SUJ4"/>
    <mergeCell ref="SUK4:SUL4"/>
    <mergeCell ref="SVO4:SVS4"/>
    <mergeCell ref="SVT4:SVV4"/>
    <mergeCell ref="SVW4:SVX4"/>
    <mergeCell ref="SVY4:SWC4"/>
    <mergeCell ref="SVE4:SVH4"/>
    <mergeCell ref="SVI4:SVJ4"/>
    <mergeCell ref="SVK4:SVL4"/>
    <mergeCell ref="SVM4:SVN4"/>
    <mergeCell ref="SXE4:SXH4"/>
    <mergeCell ref="SXI4:SXJ4"/>
    <mergeCell ref="SXK4:SXL4"/>
    <mergeCell ref="SXM4:SXN4"/>
    <mergeCell ref="SWM4:SWN4"/>
    <mergeCell ref="SWO4:SWS4"/>
    <mergeCell ref="SWT4:SWV4"/>
    <mergeCell ref="SWW4:SWX4"/>
    <mergeCell ref="SWY4:SXC4"/>
    <mergeCell ref="SWE4:SWH4"/>
    <mergeCell ref="SWI4:SWJ4"/>
    <mergeCell ref="SWK4:SWL4"/>
    <mergeCell ref="SYE4:SYH4"/>
    <mergeCell ref="SYI4:SYJ4"/>
    <mergeCell ref="SYK4:SYL4"/>
    <mergeCell ref="SXO4:SXS4"/>
    <mergeCell ref="SXT4:SXV4"/>
    <mergeCell ref="SXW4:SXX4"/>
    <mergeCell ref="SXY4:SYC4"/>
    <mergeCell ref="SZE4:SZH4"/>
    <mergeCell ref="SZI4:SZJ4"/>
    <mergeCell ref="SZK4:SZL4"/>
    <mergeCell ref="SZM4:SZN4"/>
    <mergeCell ref="SYM4:SYN4"/>
    <mergeCell ref="SYO4:SYS4"/>
    <mergeCell ref="SYT4:SYV4"/>
    <mergeCell ref="SYW4:SYX4"/>
    <mergeCell ref="SYY4:SZC4"/>
    <mergeCell ref="TAM4:TAN4"/>
    <mergeCell ref="TAO4:TAS4"/>
    <mergeCell ref="TAT4:TAV4"/>
    <mergeCell ref="TAW4:TAX4"/>
    <mergeCell ref="TAY4:TBC4"/>
    <mergeCell ref="TAE4:TAH4"/>
    <mergeCell ref="TAI4:TAJ4"/>
    <mergeCell ref="TAK4:TAL4"/>
    <mergeCell ref="SZO4:SZS4"/>
    <mergeCell ref="SZT4:SZV4"/>
    <mergeCell ref="SZW4:SZX4"/>
    <mergeCell ref="SZY4:TAC4"/>
    <mergeCell ref="TBO4:TBS4"/>
    <mergeCell ref="TBT4:TBV4"/>
    <mergeCell ref="TBW4:TBX4"/>
    <mergeCell ref="TBY4:TCC4"/>
    <mergeCell ref="TBE4:TBH4"/>
    <mergeCell ref="TBI4:TBJ4"/>
    <mergeCell ref="TBK4:TBL4"/>
    <mergeCell ref="TBM4:TBN4"/>
    <mergeCell ref="TCM4:TCN4"/>
    <mergeCell ref="TCO4:TCS4"/>
    <mergeCell ref="TCT4:TCV4"/>
    <mergeCell ref="TCW4:TCX4"/>
    <mergeCell ref="TCY4:TDC4"/>
    <mergeCell ref="TCE4:TCH4"/>
    <mergeCell ref="TCI4:TCJ4"/>
    <mergeCell ref="TCK4:TCL4"/>
    <mergeCell ref="TDO4:TDS4"/>
    <mergeCell ref="TDT4:TDV4"/>
    <mergeCell ref="TDW4:TDX4"/>
    <mergeCell ref="TDY4:TEC4"/>
    <mergeCell ref="TDE4:TDH4"/>
    <mergeCell ref="TDI4:TDJ4"/>
    <mergeCell ref="TDK4:TDL4"/>
    <mergeCell ref="TDM4:TDN4"/>
    <mergeCell ref="TFE4:TFH4"/>
    <mergeCell ref="TFI4:TFJ4"/>
    <mergeCell ref="TFK4:TFL4"/>
    <mergeCell ref="TFM4:TFN4"/>
    <mergeCell ref="TEM4:TEN4"/>
    <mergeCell ref="TEO4:TES4"/>
    <mergeCell ref="TET4:TEV4"/>
    <mergeCell ref="TEW4:TEX4"/>
    <mergeCell ref="TEY4:TFC4"/>
    <mergeCell ref="TEE4:TEH4"/>
    <mergeCell ref="TEI4:TEJ4"/>
    <mergeCell ref="TEK4:TEL4"/>
    <mergeCell ref="TGE4:TGH4"/>
    <mergeCell ref="TGI4:TGJ4"/>
    <mergeCell ref="TGK4:TGL4"/>
    <mergeCell ref="TFO4:TFS4"/>
    <mergeCell ref="TFT4:TFV4"/>
    <mergeCell ref="TFW4:TFX4"/>
    <mergeCell ref="TFY4:TGC4"/>
    <mergeCell ref="THE4:THH4"/>
    <mergeCell ref="THI4:THJ4"/>
    <mergeCell ref="THK4:THL4"/>
    <mergeCell ref="THM4:THN4"/>
    <mergeCell ref="TGM4:TGN4"/>
    <mergeCell ref="TGO4:TGS4"/>
    <mergeCell ref="TGT4:TGV4"/>
    <mergeCell ref="TGW4:TGX4"/>
    <mergeCell ref="TGY4:THC4"/>
    <mergeCell ref="TIM4:TIN4"/>
    <mergeCell ref="TIO4:TIS4"/>
    <mergeCell ref="TIT4:TIV4"/>
    <mergeCell ref="TIW4:TIX4"/>
    <mergeCell ref="TIY4:TJC4"/>
    <mergeCell ref="TIE4:TIH4"/>
    <mergeCell ref="TII4:TIJ4"/>
    <mergeCell ref="TIK4:TIL4"/>
    <mergeCell ref="THO4:THS4"/>
    <mergeCell ref="THT4:THV4"/>
    <mergeCell ref="THW4:THX4"/>
    <mergeCell ref="THY4:TIC4"/>
    <mergeCell ref="TJO4:TJS4"/>
    <mergeCell ref="TJT4:TJV4"/>
    <mergeCell ref="TJW4:TJX4"/>
    <mergeCell ref="TJY4:TKC4"/>
    <mergeCell ref="TJE4:TJH4"/>
    <mergeCell ref="TJI4:TJJ4"/>
    <mergeCell ref="TJK4:TJL4"/>
    <mergeCell ref="TJM4:TJN4"/>
    <mergeCell ref="TKM4:TKN4"/>
    <mergeCell ref="TKO4:TKS4"/>
    <mergeCell ref="TKT4:TKV4"/>
    <mergeCell ref="TKW4:TKX4"/>
    <mergeCell ref="TKY4:TLC4"/>
    <mergeCell ref="TKE4:TKH4"/>
    <mergeCell ref="TKI4:TKJ4"/>
    <mergeCell ref="TKK4:TKL4"/>
    <mergeCell ref="TLO4:TLS4"/>
    <mergeCell ref="TLT4:TLV4"/>
    <mergeCell ref="TLW4:TLX4"/>
    <mergeCell ref="TLY4:TMC4"/>
    <mergeCell ref="TLE4:TLH4"/>
    <mergeCell ref="TLI4:TLJ4"/>
    <mergeCell ref="TLK4:TLL4"/>
    <mergeCell ref="TLM4:TLN4"/>
    <mergeCell ref="TNE4:TNH4"/>
    <mergeCell ref="TNI4:TNJ4"/>
    <mergeCell ref="TNK4:TNL4"/>
    <mergeCell ref="TNM4:TNN4"/>
    <mergeCell ref="TMM4:TMN4"/>
    <mergeCell ref="TMO4:TMS4"/>
    <mergeCell ref="TMT4:TMV4"/>
    <mergeCell ref="TMW4:TMX4"/>
    <mergeCell ref="TMY4:TNC4"/>
    <mergeCell ref="TME4:TMH4"/>
    <mergeCell ref="TMI4:TMJ4"/>
    <mergeCell ref="TMK4:TML4"/>
    <mergeCell ref="TOE4:TOH4"/>
    <mergeCell ref="TOI4:TOJ4"/>
    <mergeCell ref="TOK4:TOL4"/>
    <mergeCell ref="TNO4:TNS4"/>
    <mergeCell ref="TNT4:TNV4"/>
    <mergeCell ref="TNW4:TNX4"/>
    <mergeCell ref="TNY4:TOC4"/>
    <mergeCell ref="TPE4:TPH4"/>
    <mergeCell ref="TPI4:TPJ4"/>
    <mergeCell ref="TPK4:TPL4"/>
    <mergeCell ref="TPM4:TPN4"/>
    <mergeCell ref="TOM4:TON4"/>
    <mergeCell ref="TOO4:TOS4"/>
    <mergeCell ref="TOT4:TOV4"/>
    <mergeCell ref="TOW4:TOX4"/>
    <mergeCell ref="TOY4:TPC4"/>
    <mergeCell ref="TQM4:TQN4"/>
    <mergeCell ref="TQO4:TQS4"/>
    <mergeCell ref="TQT4:TQV4"/>
    <mergeCell ref="TQW4:TQX4"/>
    <mergeCell ref="TQY4:TRC4"/>
    <mergeCell ref="TQE4:TQH4"/>
    <mergeCell ref="TQI4:TQJ4"/>
    <mergeCell ref="TQK4:TQL4"/>
    <mergeCell ref="TPO4:TPS4"/>
    <mergeCell ref="TPT4:TPV4"/>
    <mergeCell ref="TPW4:TPX4"/>
    <mergeCell ref="TPY4:TQC4"/>
    <mergeCell ref="TRO4:TRS4"/>
    <mergeCell ref="TRT4:TRV4"/>
    <mergeCell ref="TRW4:TRX4"/>
    <mergeCell ref="TRY4:TSC4"/>
    <mergeCell ref="TRE4:TRH4"/>
    <mergeCell ref="TRI4:TRJ4"/>
    <mergeCell ref="TRK4:TRL4"/>
    <mergeCell ref="TRM4:TRN4"/>
    <mergeCell ref="TSM4:TSN4"/>
    <mergeCell ref="TSO4:TSS4"/>
    <mergeCell ref="TST4:TSV4"/>
    <mergeCell ref="TSW4:TSX4"/>
    <mergeCell ref="TSY4:TTC4"/>
    <mergeCell ref="TSE4:TSH4"/>
    <mergeCell ref="TSI4:TSJ4"/>
    <mergeCell ref="TSK4:TSL4"/>
    <mergeCell ref="TTO4:TTS4"/>
    <mergeCell ref="TTT4:TTV4"/>
    <mergeCell ref="TTW4:TTX4"/>
    <mergeCell ref="TTY4:TUC4"/>
    <mergeCell ref="TTE4:TTH4"/>
    <mergeCell ref="TTI4:TTJ4"/>
    <mergeCell ref="TTK4:TTL4"/>
    <mergeCell ref="TTM4:TTN4"/>
    <mergeCell ref="TVE4:TVH4"/>
    <mergeCell ref="TVI4:TVJ4"/>
    <mergeCell ref="TVK4:TVL4"/>
    <mergeCell ref="TVM4:TVN4"/>
    <mergeCell ref="TUM4:TUN4"/>
    <mergeCell ref="TUO4:TUS4"/>
    <mergeCell ref="TUT4:TUV4"/>
    <mergeCell ref="TUW4:TUX4"/>
    <mergeCell ref="TUY4:TVC4"/>
    <mergeCell ref="TUE4:TUH4"/>
    <mergeCell ref="TUI4:TUJ4"/>
    <mergeCell ref="TUK4:TUL4"/>
    <mergeCell ref="TWE4:TWH4"/>
    <mergeCell ref="TWI4:TWJ4"/>
    <mergeCell ref="TWK4:TWL4"/>
    <mergeCell ref="TVO4:TVS4"/>
    <mergeCell ref="TVT4:TVV4"/>
    <mergeCell ref="TVW4:TVX4"/>
    <mergeCell ref="TVY4:TWC4"/>
    <mergeCell ref="TXE4:TXH4"/>
    <mergeCell ref="TXI4:TXJ4"/>
    <mergeCell ref="TXK4:TXL4"/>
    <mergeCell ref="TXM4:TXN4"/>
    <mergeCell ref="TWM4:TWN4"/>
    <mergeCell ref="TWO4:TWS4"/>
    <mergeCell ref="TWT4:TWV4"/>
    <mergeCell ref="TWW4:TWX4"/>
    <mergeCell ref="TWY4:TXC4"/>
    <mergeCell ref="TYM4:TYN4"/>
    <mergeCell ref="TYO4:TYS4"/>
    <mergeCell ref="TYT4:TYV4"/>
    <mergeCell ref="TYW4:TYX4"/>
    <mergeCell ref="TYY4:TZC4"/>
    <mergeCell ref="TYE4:TYH4"/>
    <mergeCell ref="TYI4:TYJ4"/>
    <mergeCell ref="TYK4:TYL4"/>
    <mergeCell ref="TXO4:TXS4"/>
    <mergeCell ref="TXT4:TXV4"/>
    <mergeCell ref="TXW4:TXX4"/>
    <mergeCell ref="TXY4:TYC4"/>
    <mergeCell ref="TZO4:TZS4"/>
    <mergeCell ref="TZT4:TZV4"/>
    <mergeCell ref="TZW4:TZX4"/>
    <mergeCell ref="TZY4:UAC4"/>
    <mergeCell ref="TZE4:TZH4"/>
    <mergeCell ref="TZI4:TZJ4"/>
    <mergeCell ref="TZK4:TZL4"/>
    <mergeCell ref="TZM4:TZN4"/>
    <mergeCell ref="UAM4:UAN4"/>
    <mergeCell ref="UAO4:UAS4"/>
    <mergeCell ref="UAT4:UAV4"/>
    <mergeCell ref="UAW4:UAX4"/>
    <mergeCell ref="UAY4:UBC4"/>
    <mergeCell ref="UAE4:UAH4"/>
    <mergeCell ref="UAI4:UAJ4"/>
    <mergeCell ref="UAK4:UAL4"/>
    <mergeCell ref="UBO4:UBS4"/>
    <mergeCell ref="UBT4:UBV4"/>
    <mergeCell ref="UBW4:UBX4"/>
    <mergeCell ref="UBY4:UCC4"/>
    <mergeCell ref="UBE4:UBH4"/>
    <mergeCell ref="UBI4:UBJ4"/>
    <mergeCell ref="UBK4:UBL4"/>
    <mergeCell ref="UBM4:UBN4"/>
    <mergeCell ref="UDE4:UDH4"/>
    <mergeCell ref="UDI4:UDJ4"/>
    <mergeCell ref="UDK4:UDL4"/>
    <mergeCell ref="UDM4:UDN4"/>
    <mergeCell ref="UCM4:UCN4"/>
    <mergeCell ref="UCO4:UCS4"/>
    <mergeCell ref="UCT4:UCV4"/>
    <mergeCell ref="UCW4:UCX4"/>
    <mergeCell ref="UCY4:UDC4"/>
    <mergeCell ref="UCE4:UCH4"/>
    <mergeCell ref="UCI4:UCJ4"/>
    <mergeCell ref="UCK4:UCL4"/>
    <mergeCell ref="UEE4:UEH4"/>
    <mergeCell ref="UEI4:UEJ4"/>
    <mergeCell ref="UEK4:UEL4"/>
    <mergeCell ref="UDO4:UDS4"/>
    <mergeCell ref="UDT4:UDV4"/>
    <mergeCell ref="UDW4:UDX4"/>
    <mergeCell ref="UDY4:UEC4"/>
    <mergeCell ref="UFE4:UFH4"/>
    <mergeCell ref="UFI4:UFJ4"/>
    <mergeCell ref="UFK4:UFL4"/>
    <mergeCell ref="UFM4:UFN4"/>
    <mergeCell ref="UEM4:UEN4"/>
    <mergeCell ref="UEO4:UES4"/>
    <mergeCell ref="UET4:UEV4"/>
    <mergeCell ref="UEW4:UEX4"/>
    <mergeCell ref="UEY4:UFC4"/>
    <mergeCell ref="UGM4:UGN4"/>
    <mergeCell ref="UGO4:UGS4"/>
    <mergeCell ref="UGT4:UGV4"/>
    <mergeCell ref="UGW4:UGX4"/>
    <mergeCell ref="UGY4:UHC4"/>
    <mergeCell ref="UGE4:UGH4"/>
    <mergeCell ref="UGI4:UGJ4"/>
    <mergeCell ref="UGK4:UGL4"/>
    <mergeCell ref="UFO4:UFS4"/>
    <mergeCell ref="UFT4:UFV4"/>
    <mergeCell ref="UFW4:UFX4"/>
    <mergeCell ref="UFY4:UGC4"/>
    <mergeCell ref="UHO4:UHS4"/>
    <mergeCell ref="UHT4:UHV4"/>
    <mergeCell ref="UHW4:UHX4"/>
    <mergeCell ref="UHY4:UIC4"/>
    <mergeCell ref="UHE4:UHH4"/>
    <mergeCell ref="UHI4:UHJ4"/>
    <mergeCell ref="UHK4:UHL4"/>
    <mergeCell ref="UHM4:UHN4"/>
    <mergeCell ref="UIM4:UIN4"/>
    <mergeCell ref="UIO4:UIS4"/>
    <mergeCell ref="UIT4:UIV4"/>
    <mergeCell ref="UIW4:UIX4"/>
    <mergeCell ref="UIY4:UJC4"/>
    <mergeCell ref="UIE4:UIH4"/>
    <mergeCell ref="UII4:UIJ4"/>
    <mergeCell ref="UIK4:UIL4"/>
    <mergeCell ref="UJO4:UJS4"/>
    <mergeCell ref="UJT4:UJV4"/>
    <mergeCell ref="UJW4:UJX4"/>
    <mergeCell ref="UJY4:UKC4"/>
    <mergeCell ref="UJE4:UJH4"/>
    <mergeCell ref="UJI4:UJJ4"/>
    <mergeCell ref="UJK4:UJL4"/>
    <mergeCell ref="UJM4:UJN4"/>
    <mergeCell ref="ULE4:ULH4"/>
    <mergeCell ref="ULI4:ULJ4"/>
    <mergeCell ref="ULK4:ULL4"/>
    <mergeCell ref="ULM4:ULN4"/>
    <mergeCell ref="UKM4:UKN4"/>
    <mergeCell ref="UKO4:UKS4"/>
    <mergeCell ref="UKT4:UKV4"/>
    <mergeCell ref="UKW4:UKX4"/>
    <mergeCell ref="UKY4:ULC4"/>
    <mergeCell ref="UKE4:UKH4"/>
    <mergeCell ref="UKI4:UKJ4"/>
    <mergeCell ref="UKK4:UKL4"/>
    <mergeCell ref="UME4:UMH4"/>
    <mergeCell ref="UMI4:UMJ4"/>
    <mergeCell ref="UMK4:UML4"/>
    <mergeCell ref="ULO4:ULS4"/>
    <mergeCell ref="ULT4:ULV4"/>
    <mergeCell ref="ULW4:ULX4"/>
    <mergeCell ref="ULY4:UMC4"/>
    <mergeCell ref="UNE4:UNH4"/>
    <mergeCell ref="UNI4:UNJ4"/>
    <mergeCell ref="UNK4:UNL4"/>
    <mergeCell ref="UNM4:UNN4"/>
    <mergeCell ref="UMM4:UMN4"/>
    <mergeCell ref="UMO4:UMS4"/>
    <mergeCell ref="UMT4:UMV4"/>
    <mergeCell ref="UMW4:UMX4"/>
    <mergeCell ref="UMY4:UNC4"/>
    <mergeCell ref="UOM4:UON4"/>
    <mergeCell ref="UOO4:UOS4"/>
    <mergeCell ref="UOT4:UOV4"/>
    <mergeCell ref="UOW4:UOX4"/>
    <mergeCell ref="UOY4:UPC4"/>
    <mergeCell ref="UOE4:UOH4"/>
    <mergeCell ref="UOI4:UOJ4"/>
    <mergeCell ref="UOK4:UOL4"/>
    <mergeCell ref="UNO4:UNS4"/>
    <mergeCell ref="UNT4:UNV4"/>
    <mergeCell ref="UNW4:UNX4"/>
    <mergeCell ref="UNY4:UOC4"/>
    <mergeCell ref="UPO4:UPS4"/>
    <mergeCell ref="UPT4:UPV4"/>
    <mergeCell ref="UPW4:UPX4"/>
    <mergeCell ref="UPY4:UQC4"/>
    <mergeCell ref="UPE4:UPH4"/>
    <mergeCell ref="UPI4:UPJ4"/>
    <mergeCell ref="UPK4:UPL4"/>
    <mergeCell ref="UPM4:UPN4"/>
    <mergeCell ref="UQM4:UQN4"/>
    <mergeCell ref="UQO4:UQS4"/>
    <mergeCell ref="UQT4:UQV4"/>
    <mergeCell ref="UQW4:UQX4"/>
    <mergeCell ref="UQY4:URC4"/>
    <mergeCell ref="UQE4:UQH4"/>
    <mergeCell ref="UQI4:UQJ4"/>
    <mergeCell ref="UQK4:UQL4"/>
    <mergeCell ref="URO4:URS4"/>
    <mergeCell ref="URT4:URV4"/>
    <mergeCell ref="URW4:URX4"/>
    <mergeCell ref="URY4:USC4"/>
    <mergeCell ref="URE4:URH4"/>
    <mergeCell ref="URI4:URJ4"/>
    <mergeCell ref="URK4:URL4"/>
    <mergeCell ref="URM4:URN4"/>
    <mergeCell ref="UTE4:UTH4"/>
    <mergeCell ref="UTI4:UTJ4"/>
    <mergeCell ref="UTK4:UTL4"/>
    <mergeCell ref="UTM4:UTN4"/>
    <mergeCell ref="USM4:USN4"/>
    <mergeCell ref="USO4:USS4"/>
    <mergeCell ref="UST4:USV4"/>
    <mergeCell ref="USW4:USX4"/>
    <mergeCell ref="USY4:UTC4"/>
    <mergeCell ref="USE4:USH4"/>
    <mergeCell ref="USI4:USJ4"/>
    <mergeCell ref="USK4:USL4"/>
    <mergeCell ref="UUE4:UUH4"/>
    <mergeCell ref="UUI4:UUJ4"/>
    <mergeCell ref="UUK4:UUL4"/>
    <mergeCell ref="UTO4:UTS4"/>
    <mergeCell ref="UTT4:UTV4"/>
    <mergeCell ref="UTW4:UTX4"/>
    <mergeCell ref="UTY4:UUC4"/>
    <mergeCell ref="UVE4:UVH4"/>
    <mergeCell ref="UVI4:UVJ4"/>
    <mergeCell ref="UVK4:UVL4"/>
    <mergeCell ref="UVM4:UVN4"/>
    <mergeCell ref="UUM4:UUN4"/>
    <mergeCell ref="UUO4:UUS4"/>
    <mergeCell ref="UUT4:UUV4"/>
    <mergeCell ref="UUW4:UUX4"/>
    <mergeCell ref="UUY4:UVC4"/>
    <mergeCell ref="UWM4:UWN4"/>
    <mergeCell ref="UWO4:UWS4"/>
    <mergeCell ref="UWT4:UWV4"/>
    <mergeCell ref="UWW4:UWX4"/>
    <mergeCell ref="UWY4:UXC4"/>
    <mergeCell ref="UWE4:UWH4"/>
    <mergeCell ref="UWI4:UWJ4"/>
    <mergeCell ref="UWK4:UWL4"/>
    <mergeCell ref="UVO4:UVS4"/>
    <mergeCell ref="UVT4:UVV4"/>
    <mergeCell ref="UVW4:UVX4"/>
    <mergeCell ref="UVY4:UWC4"/>
    <mergeCell ref="UXO4:UXS4"/>
    <mergeCell ref="UXT4:UXV4"/>
    <mergeCell ref="UXW4:UXX4"/>
    <mergeCell ref="UXY4:UYC4"/>
    <mergeCell ref="UXE4:UXH4"/>
    <mergeCell ref="UXI4:UXJ4"/>
    <mergeCell ref="UXK4:UXL4"/>
    <mergeCell ref="UXM4:UXN4"/>
    <mergeCell ref="UYM4:UYN4"/>
    <mergeCell ref="UYO4:UYS4"/>
    <mergeCell ref="UYT4:UYV4"/>
    <mergeCell ref="UYW4:UYX4"/>
    <mergeCell ref="UYY4:UZC4"/>
    <mergeCell ref="UYE4:UYH4"/>
    <mergeCell ref="UYI4:UYJ4"/>
    <mergeCell ref="UYK4:UYL4"/>
    <mergeCell ref="UZO4:UZS4"/>
    <mergeCell ref="UZT4:UZV4"/>
    <mergeCell ref="UZW4:UZX4"/>
    <mergeCell ref="UZY4:VAC4"/>
    <mergeCell ref="UZE4:UZH4"/>
    <mergeCell ref="UZI4:UZJ4"/>
    <mergeCell ref="UZK4:UZL4"/>
    <mergeCell ref="UZM4:UZN4"/>
    <mergeCell ref="VBE4:VBH4"/>
    <mergeCell ref="VBI4:VBJ4"/>
    <mergeCell ref="VBK4:VBL4"/>
    <mergeCell ref="VBM4:VBN4"/>
    <mergeCell ref="VAM4:VAN4"/>
    <mergeCell ref="VAO4:VAS4"/>
    <mergeCell ref="VAT4:VAV4"/>
    <mergeCell ref="VAW4:VAX4"/>
    <mergeCell ref="VAY4:VBC4"/>
    <mergeCell ref="VAE4:VAH4"/>
    <mergeCell ref="VAI4:VAJ4"/>
    <mergeCell ref="VAK4:VAL4"/>
    <mergeCell ref="VCE4:VCH4"/>
    <mergeCell ref="VCI4:VCJ4"/>
    <mergeCell ref="VCK4:VCL4"/>
    <mergeCell ref="VBO4:VBS4"/>
    <mergeCell ref="VBT4:VBV4"/>
    <mergeCell ref="VBW4:VBX4"/>
    <mergeCell ref="VBY4:VCC4"/>
    <mergeCell ref="VDE4:VDH4"/>
    <mergeCell ref="VDI4:VDJ4"/>
    <mergeCell ref="VDK4:VDL4"/>
    <mergeCell ref="VDM4:VDN4"/>
    <mergeCell ref="VCM4:VCN4"/>
    <mergeCell ref="VCO4:VCS4"/>
    <mergeCell ref="VCT4:VCV4"/>
    <mergeCell ref="VCW4:VCX4"/>
    <mergeCell ref="VCY4:VDC4"/>
    <mergeCell ref="VEM4:VEN4"/>
    <mergeCell ref="VEO4:VES4"/>
    <mergeCell ref="VET4:VEV4"/>
    <mergeCell ref="VEW4:VEX4"/>
    <mergeCell ref="VEY4:VFC4"/>
    <mergeCell ref="VEE4:VEH4"/>
    <mergeCell ref="VEI4:VEJ4"/>
    <mergeCell ref="VEK4:VEL4"/>
    <mergeCell ref="VDO4:VDS4"/>
    <mergeCell ref="VDT4:VDV4"/>
    <mergeCell ref="VDW4:VDX4"/>
    <mergeCell ref="VDY4:VEC4"/>
    <mergeCell ref="VFO4:VFS4"/>
    <mergeCell ref="VFT4:VFV4"/>
    <mergeCell ref="VFW4:VFX4"/>
    <mergeCell ref="VFY4:VGC4"/>
    <mergeCell ref="VFE4:VFH4"/>
    <mergeCell ref="VFI4:VFJ4"/>
    <mergeCell ref="VFK4:VFL4"/>
    <mergeCell ref="VFM4:VFN4"/>
    <mergeCell ref="VGM4:VGN4"/>
    <mergeCell ref="VGO4:VGS4"/>
    <mergeCell ref="VGT4:VGV4"/>
    <mergeCell ref="VGW4:VGX4"/>
    <mergeCell ref="VGY4:VHC4"/>
    <mergeCell ref="VGE4:VGH4"/>
    <mergeCell ref="VGI4:VGJ4"/>
    <mergeCell ref="VGK4:VGL4"/>
    <mergeCell ref="VHO4:VHS4"/>
    <mergeCell ref="VHT4:VHV4"/>
    <mergeCell ref="VHW4:VHX4"/>
    <mergeCell ref="VHY4:VIC4"/>
    <mergeCell ref="VHE4:VHH4"/>
    <mergeCell ref="VHI4:VHJ4"/>
    <mergeCell ref="VHK4:VHL4"/>
    <mergeCell ref="VHM4:VHN4"/>
    <mergeCell ref="VJE4:VJH4"/>
    <mergeCell ref="VJI4:VJJ4"/>
    <mergeCell ref="VJK4:VJL4"/>
    <mergeCell ref="VJM4:VJN4"/>
    <mergeCell ref="VIM4:VIN4"/>
    <mergeCell ref="VIO4:VIS4"/>
    <mergeCell ref="VIT4:VIV4"/>
    <mergeCell ref="VIW4:VIX4"/>
    <mergeCell ref="VIY4:VJC4"/>
    <mergeCell ref="VIE4:VIH4"/>
    <mergeCell ref="VII4:VIJ4"/>
    <mergeCell ref="VIK4:VIL4"/>
    <mergeCell ref="VKE4:VKH4"/>
    <mergeCell ref="VKI4:VKJ4"/>
    <mergeCell ref="VKK4:VKL4"/>
    <mergeCell ref="VJO4:VJS4"/>
    <mergeCell ref="VJT4:VJV4"/>
    <mergeCell ref="VJW4:VJX4"/>
    <mergeCell ref="VJY4:VKC4"/>
    <mergeCell ref="VLE4:VLH4"/>
    <mergeCell ref="VLI4:VLJ4"/>
    <mergeCell ref="VLK4:VLL4"/>
    <mergeCell ref="VLM4:VLN4"/>
    <mergeCell ref="VKM4:VKN4"/>
    <mergeCell ref="VKO4:VKS4"/>
    <mergeCell ref="VKT4:VKV4"/>
    <mergeCell ref="VKW4:VKX4"/>
    <mergeCell ref="VKY4:VLC4"/>
    <mergeCell ref="VMM4:VMN4"/>
    <mergeCell ref="VMO4:VMS4"/>
    <mergeCell ref="VMT4:VMV4"/>
    <mergeCell ref="VMW4:VMX4"/>
    <mergeCell ref="VMY4:VNC4"/>
    <mergeCell ref="VME4:VMH4"/>
    <mergeCell ref="VMI4:VMJ4"/>
    <mergeCell ref="VMK4:VML4"/>
    <mergeCell ref="VLO4:VLS4"/>
    <mergeCell ref="VLT4:VLV4"/>
    <mergeCell ref="VLW4:VLX4"/>
    <mergeCell ref="VLY4:VMC4"/>
    <mergeCell ref="VNO4:VNS4"/>
    <mergeCell ref="VNT4:VNV4"/>
    <mergeCell ref="VNW4:VNX4"/>
    <mergeCell ref="VNY4:VOC4"/>
    <mergeCell ref="VNE4:VNH4"/>
    <mergeCell ref="VNI4:VNJ4"/>
    <mergeCell ref="VNK4:VNL4"/>
    <mergeCell ref="VNM4:VNN4"/>
    <mergeCell ref="VOM4:VON4"/>
    <mergeCell ref="VOO4:VOS4"/>
    <mergeCell ref="VOT4:VOV4"/>
    <mergeCell ref="VOW4:VOX4"/>
    <mergeCell ref="VOY4:VPC4"/>
    <mergeCell ref="VOE4:VOH4"/>
    <mergeCell ref="VOI4:VOJ4"/>
    <mergeCell ref="VOK4:VOL4"/>
    <mergeCell ref="VPO4:VPS4"/>
    <mergeCell ref="VPT4:VPV4"/>
    <mergeCell ref="VPW4:VPX4"/>
    <mergeCell ref="VPY4:VQC4"/>
    <mergeCell ref="VPE4:VPH4"/>
    <mergeCell ref="VPI4:VPJ4"/>
    <mergeCell ref="VPK4:VPL4"/>
    <mergeCell ref="VPM4:VPN4"/>
    <mergeCell ref="VRE4:VRH4"/>
    <mergeCell ref="VRI4:VRJ4"/>
    <mergeCell ref="VRK4:VRL4"/>
    <mergeCell ref="VRM4:VRN4"/>
    <mergeCell ref="VQM4:VQN4"/>
    <mergeCell ref="VQO4:VQS4"/>
    <mergeCell ref="VQT4:VQV4"/>
    <mergeCell ref="VQW4:VQX4"/>
    <mergeCell ref="VQY4:VRC4"/>
    <mergeCell ref="VQE4:VQH4"/>
    <mergeCell ref="VQI4:VQJ4"/>
    <mergeCell ref="VQK4:VQL4"/>
    <mergeCell ref="VSE4:VSH4"/>
    <mergeCell ref="VSI4:VSJ4"/>
    <mergeCell ref="VSK4:VSL4"/>
    <mergeCell ref="VRO4:VRS4"/>
    <mergeCell ref="VRT4:VRV4"/>
    <mergeCell ref="VRW4:VRX4"/>
    <mergeCell ref="VRY4:VSC4"/>
    <mergeCell ref="VTE4:VTH4"/>
    <mergeCell ref="VTI4:VTJ4"/>
    <mergeCell ref="VTK4:VTL4"/>
    <mergeCell ref="VTM4:VTN4"/>
    <mergeCell ref="VSM4:VSN4"/>
    <mergeCell ref="VSO4:VSS4"/>
    <mergeCell ref="VST4:VSV4"/>
    <mergeCell ref="VSW4:VSX4"/>
    <mergeCell ref="VSY4:VTC4"/>
    <mergeCell ref="VUM4:VUN4"/>
    <mergeCell ref="VUO4:VUS4"/>
    <mergeCell ref="VUT4:VUV4"/>
    <mergeCell ref="VUW4:VUX4"/>
    <mergeCell ref="VUY4:VVC4"/>
    <mergeCell ref="VUE4:VUH4"/>
    <mergeCell ref="VUI4:VUJ4"/>
    <mergeCell ref="VUK4:VUL4"/>
    <mergeCell ref="VTO4:VTS4"/>
    <mergeCell ref="VTT4:VTV4"/>
    <mergeCell ref="VTW4:VTX4"/>
    <mergeCell ref="VTY4:VUC4"/>
    <mergeCell ref="VVO4:VVS4"/>
    <mergeCell ref="VVT4:VVV4"/>
    <mergeCell ref="VVW4:VVX4"/>
    <mergeCell ref="VVY4:VWC4"/>
    <mergeCell ref="VVE4:VVH4"/>
    <mergeCell ref="VVI4:VVJ4"/>
    <mergeCell ref="VVK4:VVL4"/>
    <mergeCell ref="VVM4:VVN4"/>
    <mergeCell ref="VWM4:VWN4"/>
    <mergeCell ref="VWO4:VWS4"/>
    <mergeCell ref="VWT4:VWV4"/>
    <mergeCell ref="VWW4:VWX4"/>
    <mergeCell ref="VWY4:VXC4"/>
    <mergeCell ref="VWE4:VWH4"/>
    <mergeCell ref="VWI4:VWJ4"/>
    <mergeCell ref="VWK4:VWL4"/>
    <mergeCell ref="VXO4:VXS4"/>
    <mergeCell ref="VXT4:VXV4"/>
    <mergeCell ref="VXW4:VXX4"/>
    <mergeCell ref="VXY4:VYC4"/>
    <mergeCell ref="VXE4:VXH4"/>
    <mergeCell ref="VXI4:VXJ4"/>
    <mergeCell ref="VXK4:VXL4"/>
    <mergeCell ref="VXM4:VXN4"/>
    <mergeCell ref="VZE4:VZH4"/>
    <mergeCell ref="VZI4:VZJ4"/>
    <mergeCell ref="VZK4:VZL4"/>
    <mergeCell ref="VZM4:VZN4"/>
    <mergeCell ref="VYM4:VYN4"/>
    <mergeCell ref="VYO4:VYS4"/>
    <mergeCell ref="VYT4:VYV4"/>
    <mergeCell ref="VYW4:VYX4"/>
    <mergeCell ref="VYY4:VZC4"/>
    <mergeCell ref="VYE4:VYH4"/>
    <mergeCell ref="VYI4:VYJ4"/>
    <mergeCell ref="VYK4:VYL4"/>
    <mergeCell ref="WAE4:WAH4"/>
    <mergeCell ref="WAI4:WAJ4"/>
    <mergeCell ref="WAK4:WAL4"/>
    <mergeCell ref="VZO4:VZS4"/>
    <mergeCell ref="VZT4:VZV4"/>
    <mergeCell ref="VZW4:VZX4"/>
    <mergeCell ref="VZY4:WAC4"/>
    <mergeCell ref="WBE4:WBH4"/>
    <mergeCell ref="WBI4:WBJ4"/>
    <mergeCell ref="WBK4:WBL4"/>
    <mergeCell ref="WBM4:WBN4"/>
    <mergeCell ref="WAM4:WAN4"/>
    <mergeCell ref="WAO4:WAS4"/>
    <mergeCell ref="WAT4:WAV4"/>
    <mergeCell ref="WAW4:WAX4"/>
    <mergeCell ref="WAY4:WBC4"/>
    <mergeCell ref="WCM4:WCN4"/>
    <mergeCell ref="WCO4:WCS4"/>
    <mergeCell ref="WCT4:WCV4"/>
    <mergeCell ref="WCW4:WCX4"/>
    <mergeCell ref="WCY4:WDC4"/>
    <mergeCell ref="WCE4:WCH4"/>
    <mergeCell ref="WCI4:WCJ4"/>
    <mergeCell ref="WCK4:WCL4"/>
    <mergeCell ref="WBO4:WBS4"/>
    <mergeCell ref="WBT4:WBV4"/>
    <mergeCell ref="WBW4:WBX4"/>
    <mergeCell ref="WBY4:WCC4"/>
    <mergeCell ref="WDO4:WDS4"/>
    <mergeCell ref="WDT4:WDV4"/>
    <mergeCell ref="WDW4:WDX4"/>
    <mergeCell ref="WDY4:WEC4"/>
    <mergeCell ref="WDE4:WDH4"/>
    <mergeCell ref="WDI4:WDJ4"/>
    <mergeCell ref="WDK4:WDL4"/>
    <mergeCell ref="WDM4:WDN4"/>
    <mergeCell ref="WEM4:WEN4"/>
    <mergeCell ref="WEO4:WES4"/>
    <mergeCell ref="WET4:WEV4"/>
    <mergeCell ref="WEW4:WEX4"/>
    <mergeCell ref="WEY4:WFC4"/>
    <mergeCell ref="WEE4:WEH4"/>
    <mergeCell ref="WEI4:WEJ4"/>
    <mergeCell ref="WEK4:WEL4"/>
    <mergeCell ref="WFO4:WFS4"/>
    <mergeCell ref="WFT4:WFV4"/>
    <mergeCell ref="WFW4:WFX4"/>
    <mergeCell ref="WFY4:WGC4"/>
    <mergeCell ref="WFE4:WFH4"/>
    <mergeCell ref="WFI4:WFJ4"/>
    <mergeCell ref="WFK4:WFL4"/>
    <mergeCell ref="WFM4:WFN4"/>
    <mergeCell ref="WHE4:WHH4"/>
    <mergeCell ref="WHI4:WHJ4"/>
    <mergeCell ref="WHK4:WHL4"/>
    <mergeCell ref="WHM4:WHN4"/>
    <mergeCell ref="WGM4:WGN4"/>
    <mergeCell ref="WGO4:WGS4"/>
    <mergeCell ref="WGT4:WGV4"/>
    <mergeCell ref="WGW4:WGX4"/>
    <mergeCell ref="WGY4:WHC4"/>
    <mergeCell ref="WGE4:WGH4"/>
    <mergeCell ref="WGI4:WGJ4"/>
    <mergeCell ref="WGK4:WGL4"/>
    <mergeCell ref="WIE4:WIH4"/>
    <mergeCell ref="WII4:WIJ4"/>
    <mergeCell ref="WIK4:WIL4"/>
    <mergeCell ref="WHO4:WHS4"/>
    <mergeCell ref="WHT4:WHV4"/>
    <mergeCell ref="WHW4:WHX4"/>
    <mergeCell ref="WHY4:WIC4"/>
    <mergeCell ref="WJE4:WJH4"/>
    <mergeCell ref="WJI4:WJJ4"/>
    <mergeCell ref="WJK4:WJL4"/>
    <mergeCell ref="WJM4:WJN4"/>
    <mergeCell ref="WIM4:WIN4"/>
    <mergeCell ref="WIO4:WIS4"/>
    <mergeCell ref="WIT4:WIV4"/>
    <mergeCell ref="WIW4:WIX4"/>
    <mergeCell ref="WIY4:WJC4"/>
    <mergeCell ref="WKM4:WKN4"/>
    <mergeCell ref="WKO4:WKS4"/>
    <mergeCell ref="WKT4:WKV4"/>
    <mergeCell ref="WKW4:WKX4"/>
    <mergeCell ref="WKY4:WLC4"/>
    <mergeCell ref="WKE4:WKH4"/>
    <mergeCell ref="WKI4:WKJ4"/>
    <mergeCell ref="WKK4:WKL4"/>
    <mergeCell ref="WJO4:WJS4"/>
    <mergeCell ref="WJT4:WJV4"/>
    <mergeCell ref="WJW4:WJX4"/>
    <mergeCell ref="WJY4:WKC4"/>
    <mergeCell ref="WLO4:WLS4"/>
    <mergeCell ref="WLT4:WLV4"/>
    <mergeCell ref="WLW4:WLX4"/>
    <mergeCell ref="WLY4:WMC4"/>
    <mergeCell ref="WLE4:WLH4"/>
    <mergeCell ref="WLI4:WLJ4"/>
    <mergeCell ref="WLK4:WLL4"/>
    <mergeCell ref="WLM4:WLN4"/>
    <mergeCell ref="WMM4:WMN4"/>
    <mergeCell ref="WMO4:WMS4"/>
    <mergeCell ref="WMT4:WMV4"/>
    <mergeCell ref="WMW4:WMX4"/>
    <mergeCell ref="WMY4:WNC4"/>
    <mergeCell ref="WME4:WMH4"/>
    <mergeCell ref="WMI4:WMJ4"/>
    <mergeCell ref="WMK4:WML4"/>
    <mergeCell ref="WNO4:WNS4"/>
    <mergeCell ref="WNT4:WNV4"/>
    <mergeCell ref="WNW4:WNX4"/>
    <mergeCell ref="WNY4:WOC4"/>
    <mergeCell ref="WNE4:WNH4"/>
    <mergeCell ref="WNI4:WNJ4"/>
    <mergeCell ref="WNK4:WNL4"/>
    <mergeCell ref="WNM4:WNN4"/>
    <mergeCell ref="WPE4:WPH4"/>
    <mergeCell ref="WPI4:WPJ4"/>
    <mergeCell ref="WPK4:WPL4"/>
    <mergeCell ref="WPM4:WPN4"/>
    <mergeCell ref="WOM4:WON4"/>
    <mergeCell ref="WOO4:WOS4"/>
    <mergeCell ref="WOT4:WOV4"/>
    <mergeCell ref="WOW4:WOX4"/>
    <mergeCell ref="WOY4:WPC4"/>
    <mergeCell ref="WOE4:WOH4"/>
    <mergeCell ref="WOI4:WOJ4"/>
    <mergeCell ref="WOK4:WOL4"/>
    <mergeCell ref="WQE4:WQH4"/>
    <mergeCell ref="WQI4:WQJ4"/>
    <mergeCell ref="WQK4:WQL4"/>
    <mergeCell ref="WPO4:WPS4"/>
    <mergeCell ref="WPT4:WPV4"/>
    <mergeCell ref="WPW4:WPX4"/>
    <mergeCell ref="WPY4:WQC4"/>
    <mergeCell ref="WRE4:WRH4"/>
    <mergeCell ref="WRI4:WRJ4"/>
    <mergeCell ref="WRK4:WRL4"/>
    <mergeCell ref="WRM4:WRN4"/>
    <mergeCell ref="WQM4:WQN4"/>
    <mergeCell ref="WQO4:WQS4"/>
    <mergeCell ref="WQT4:WQV4"/>
    <mergeCell ref="WQW4:WQX4"/>
    <mergeCell ref="WQY4:WRC4"/>
    <mergeCell ref="WSM4:WSN4"/>
    <mergeCell ref="WSO4:WSS4"/>
    <mergeCell ref="WST4:WSV4"/>
    <mergeCell ref="WSW4:WSX4"/>
    <mergeCell ref="WSY4:WTC4"/>
    <mergeCell ref="WSE4:WSH4"/>
    <mergeCell ref="WSI4:WSJ4"/>
    <mergeCell ref="WSK4:WSL4"/>
    <mergeCell ref="WRO4:WRS4"/>
    <mergeCell ref="WRT4:WRV4"/>
    <mergeCell ref="WRW4:WRX4"/>
    <mergeCell ref="WRY4:WSC4"/>
    <mergeCell ref="WTO4:WTS4"/>
    <mergeCell ref="WTT4:WTV4"/>
    <mergeCell ref="WTW4:WTX4"/>
    <mergeCell ref="WTY4:WUC4"/>
    <mergeCell ref="WTE4:WTH4"/>
    <mergeCell ref="WTI4:WTJ4"/>
    <mergeCell ref="WTK4:WTL4"/>
    <mergeCell ref="WTM4:WTN4"/>
    <mergeCell ref="WUM4:WUN4"/>
    <mergeCell ref="WUO4:WUS4"/>
    <mergeCell ref="WUT4:WUV4"/>
    <mergeCell ref="WUW4:WUX4"/>
    <mergeCell ref="WUY4:WVC4"/>
    <mergeCell ref="WUE4:WUH4"/>
    <mergeCell ref="WUI4:WUJ4"/>
    <mergeCell ref="WUK4:WUL4"/>
    <mergeCell ref="WVO4:WVS4"/>
    <mergeCell ref="WVT4:WVV4"/>
    <mergeCell ref="WVW4:WVX4"/>
    <mergeCell ref="WVY4:WWC4"/>
    <mergeCell ref="WVE4:WVH4"/>
    <mergeCell ref="WVI4:WVJ4"/>
    <mergeCell ref="WVK4:WVL4"/>
    <mergeCell ref="WVM4:WVN4"/>
    <mergeCell ref="WXE4:WXH4"/>
    <mergeCell ref="WXI4:WXJ4"/>
    <mergeCell ref="WXK4:WXL4"/>
    <mergeCell ref="WXM4:WXN4"/>
    <mergeCell ref="WWM4:WWN4"/>
    <mergeCell ref="WWO4:WWS4"/>
    <mergeCell ref="WWT4:WWV4"/>
    <mergeCell ref="WWW4:WWX4"/>
    <mergeCell ref="WWY4:WXC4"/>
    <mergeCell ref="WWE4:WWH4"/>
    <mergeCell ref="WWI4:WWJ4"/>
    <mergeCell ref="WWK4:WWL4"/>
    <mergeCell ref="WYE4:WYH4"/>
    <mergeCell ref="WYI4:WYJ4"/>
    <mergeCell ref="WYK4:WYL4"/>
    <mergeCell ref="WXO4:WXS4"/>
    <mergeCell ref="WXT4:WXV4"/>
    <mergeCell ref="WXW4:WXX4"/>
    <mergeCell ref="WXY4:WYC4"/>
    <mergeCell ref="WYM4:WYN4"/>
    <mergeCell ref="WYO4:WYS4"/>
    <mergeCell ref="WYT4:WYV4"/>
    <mergeCell ref="WYW4:WYX4"/>
    <mergeCell ref="WYY4:WZC4"/>
    <mergeCell ref="XAM4:XAN4"/>
    <mergeCell ref="XAO4:XAS4"/>
    <mergeCell ref="XAT4:XAV4"/>
    <mergeCell ref="XAW4:XAX4"/>
    <mergeCell ref="XAY4:XBC4"/>
    <mergeCell ref="XAE4:XAH4"/>
    <mergeCell ref="XAI4:XAJ4"/>
    <mergeCell ref="XAK4:XAL4"/>
    <mergeCell ref="WZO4:WZS4"/>
    <mergeCell ref="WZT4:WZV4"/>
    <mergeCell ref="WZW4:WZX4"/>
    <mergeCell ref="WZY4:XAC4"/>
    <mergeCell ref="XBE4:XBH4"/>
    <mergeCell ref="XBI4:XBJ4"/>
    <mergeCell ref="XBK4:XBL4"/>
    <mergeCell ref="XBM4:XBN4"/>
    <mergeCell ref="XCM4:XCN4"/>
    <mergeCell ref="XCO4:XCS4"/>
    <mergeCell ref="XCT4:XCV4"/>
    <mergeCell ref="XCW4:XCX4"/>
    <mergeCell ref="XCY4:XDC4"/>
    <mergeCell ref="XCE4:XCH4"/>
    <mergeCell ref="XCI4:XCJ4"/>
    <mergeCell ref="XCK4:XCL4"/>
    <mergeCell ref="XDO4:XDS4"/>
    <mergeCell ref="WZE4:WZH4"/>
    <mergeCell ref="WZI4:WZJ4"/>
    <mergeCell ref="WZK4:WZL4"/>
    <mergeCell ref="WZM4:WZN4"/>
    <mergeCell ref="XDT4:XDV4"/>
    <mergeCell ref="XDW4:XDX4"/>
    <mergeCell ref="XDY4:XEC4"/>
    <mergeCell ref="XDE4:XDH4"/>
    <mergeCell ref="XDI4:XDJ4"/>
    <mergeCell ref="XDK4:XDL4"/>
    <mergeCell ref="XDM4:XDN4"/>
    <mergeCell ref="XEM4:XEN4"/>
    <mergeCell ref="XEO4:XES4"/>
    <mergeCell ref="XET4:XEV4"/>
    <mergeCell ref="XEW4:XEX4"/>
    <mergeCell ref="XEY4:XFC4"/>
    <mergeCell ref="XEE4:XEH4"/>
    <mergeCell ref="XEI4:XEJ4"/>
    <mergeCell ref="XEK4:XEL4"/>
    <mergeCell ref="XBO4:XBS4"/>
    <mergeCell ref="XBT4:XBV4"/>
    <mergeCell ref="XBW4:XBX4"/>
    <mergeCell ref="XBY4:XCC4"/>
  </mergeCells>
  <conditionalFormatting sqref="E393">
    <cfRule type="duplicateValues" dxfId="218" priority="11"/>
  </conditionalFormatting>
  <conditionalFormatting sqref="E393:E398">
    <cfRule type="duplicateValues" dxfId="217" priority="12"/>
  </conditionalFormatting>
  <conditionalFormatting sqref="E394">
    <cfRule type="duplicateValues" dxfId="216" priority="10"/>
  </conditionalFormatting>
  <conditionalFormatting sqref="E395:E396">
    <cfRule type="duplicateValues" dxfId="215" priority="9"/>
  </conditionalFormatting>
  <conditionalFormatting sqref="E397:E398">
    <cfRule type="duplicateValues" dxfId="214" priority="8"/>
  </conditionalFormatting>
  <conditionalFormatting sqref="M393:M398">
    <cfRule type="duplicateValues" dxfId="213" priority="7"/>
  </conditionalFormatting>
  <conditionalFormatting sqref="P6">
    <cfRule type="containsText" dxfId="212" priority="5" operator="containsText" text="VENCIDA">
      <formula>NOT(ISERROR(SEARCH("VENCIDA",P6)))</formula>
    </cfRule>
    <cfRule type="cellIs" dxfId="211" priority="6" operator="greaterThan">
      <formula>10000</formula>
    </cfRule>
  </conditionalFormatting>
  <conditionalFormatting sqref="P6:P462">
    <cfRule type="cellIs" dxfId="210" priority="4" operator="lessThan">
      <formula>0</formula>
    </cfRule>
  </conditionalFormatting>
  <conditionalFormatting sqref="P7:P462">
    <cfRule type="cellIs" dxfId="209" priority="108" operator="between">
      <formula>1</formula>
      <formula>999</formula>
    </cfRule>
    <cfRule type="cellIs" dxfId="208" priority="120" operator="greaterThan">
      <formula>10000</formula>
    </cfRule>
  </conditionalFormatting>
  <conditionalFormatting sqref="P31:P37">
    <cfRule type="cellIs" dxfId="207" priority="117" operator="greaterThan">
      <formula>1000</formula>
    </cfRule>
  </conditionalFormatting>
  <conditionalFormatting sqref="Q6:Q462">
    <cfRule type="containsText" dxfId="206" priority="2" operator="containsText" text="VENCIDA">
      <formula>NOT(ISERROR(SEARCH("VENCIDA",Q6)))</formula>
    </cfRule>
    <cfRule type="cellIs" dxfId="205" priority="23" operator="between">
      <formula>42736</formula>
      <formula>45291</formula>
    </cfRule>
    <cfRule type="containsText" dxfId="204" priority="24" operator="containsText" text="A TIEMPO">
      <formula>NOT(ISERROR(SEARCH("A TIEMPO",Q6)))</formula>
    </cfRule>
    <cfRule type="containsText" dxfId="203" priority="25" operator="containsText" text="CERRADA">
      <formula>NOT(ISERROR(SEARCH("CERRADA",Q6)))</formula>
    </cfRule>
  </conditionalFormatting>
  <dataValidations xWindow="700" yWindow="415" count="16">
    <dataValidation allowBlank="1" showInputMessage="1" showErrorMessage="1" promptTitle="AUDITADO:" prompt="FECHA._x000a_Relacionar DD/MM/AA en el cual se efectuó el primer seguimiento al cumplimiento de las correcciones y acciones propuestas." sqref="U379:U394 U396 U398 U22:U26 U15:U16 U6:U13 U377" xr:uid="{5C2C2473-518C-4009-BDE8-9F7CA7BC8F5C}"/>
    <dataValidation allowBlank="1" showInputMessage="1" showErrorMessage="1" promptTitle="AUDITADO:" prompt="DESCRIPCIÓN DE LAS ACTIVIDADES REALIZADAS._x000a_Relacionar las actividades desarrolladas con sus datos más relevantes ejecutados (ejemplo: reuniones, gestiones, detalles, cifras, números, etc.)." sqref="V22:V26 V15:V16 V6:V13 V377:V433" xr:uid="{F54BD0FC-5A49-4C41-AC18-7967CA15FE2D}"/>
    <dataValidation allowBlank="1" showInputMessage="1" showErrorMessage="1" promptTitle="AUDITADO:" prompt="FECHA._x000a_Relacionar DD/MM/AA en el cual se efectuó el primer seguimiento al cumplimiento de las acciones de  corrección, correctivas y de mejora." sqref="U378 U395 U397 U24:U26 U399:U433" xr:uid="{00794829-6711-4D91-9016-7CAA096BC154}"/>
    <dataValidation allowBlank="1" showInputMessage="1" showErrorMessage="1" promptTitle="AUDITOR:" prompt="Relacione en esta columna el análisis de los soportes suministrados, cada vez que se efectúa seguimiento: incluya la forma cómo se comunica al auditado, del cierre o no de las desviaciones (orfeos, correos, fechas, etc.)" sqref="AC22 AC359 AC25:AC26 AC15:AC16 AC6:AC13 AC397:AC433 AC377:AC394" xr:uid="{B1F6D474-6E32-4E39-A8CD-735DA8D556E2}"/>
    <dataValidation allowBlank="1" showInputMessage="1" showErrorMessage="1" promptTitle="AUDITOR:" prompt="FECHA DE CIERRE._x000a_Registre la fecha de cierre de la acción una vez se haya verificado la eficacia." sqref="AB22:AB26 AB15:AB16 AB6:AB7 AB393:AB433 AB377:AB379" xr:uid="{C9256564-0397-4C0F-AEAD-BAF43D61C8F5}"/>
    <dataValidation allowBlank="1" showInputMessage="1" showErrorMessage="1" promptTitle="AUDITADO:" prompt="CONSECUTIVO DE LA NO CONFORMIDAD / OBSERVACIÓN._x000a_Relacione el número de la No Conformidad u Observación en forma secuencial: 1, 2, 3...etc." sqref="B398 B406 B408:B409 B416:B421 C26 B377" xr:uid="{6162BADD-95C3-43AF-88D8-99480C25FF1B}"/>
    <dataValidation type="whole" operator="equal" allowBlank="1" showInputMessage="1" sqref="P6:Q462" xr:uid="{5D649C7E-E2A0-4C95-ADBC-FC641AB5104D}">
      <formula1>10000</formula1>
    </dataValidation>
    <dataValidation allowBlank="1" showInputMessage="1" showErrorMessage="1" promptTitle="AUDITADO:" prompt="Describir la fecha de la reunión de cierre y/o para las auditorias especiales fecha de entrega del informe. En el formato dd/mm/aaaa" sqref="C406:C430 C6:C16" xr:uid="{B0FCCA01-9A8A-430D-B23B-93504AED3F83}"/>
    <dataValidation allowBlank="1" showInputMessage="1" showErrorMessage="1" promptTitle="AUDITADO" prompt="Realizar el análisis de causa raíz bajo la herramienta de los Cinco Porque?_x000a_" sqref="F406:F407 F409:F410" xr:uid="{72629B39-F577-4DF2-9F5F-A0670DCDADB4}"/>
    <dataValidation allowBlank="1" showInputMessage="1" showErrorMessage="1" promptTitle="AUDITADO:" prompt="Corresponde a la descripción de la No Conformidad u Observación detectada._x000a_Anteponer a la descripción el número y la palabra observación y/o no conformidad según el caso: Ej. No conformidad No.1, no conformidad No. 2 ; observación No. 7, etc._x000a_" sqref="E406:E407 E409:E410" xr:uid="{FA1848D8-82CA-493E-8CE2-14BC1195A97E}"/>
    <dataValidation allowBlank="1" showInputMessage="1" showErrorMessage="1" promptTitle="AUDITADO:" prompt="DEPENDENCIA._x000a_Relacionar el nombre de la dependencia en el Nivel Central, Territorial ó Local en donde se identificó la No Conformidad u Observación, y la cual es responsable de implementar las Correcciones, Acciones Correctivas y/o de mejora." sqref="J406:K407 J409:K410 J412:K413" xr:uid="{AA5E3605-5FDB-470B-AA67-25AA62E7E5B7}"/>
    <dataValidation allowBlank="1" showInputMessage="1" showErrorMessage="1" prompt="De Corrección: Acción inmediata, cuando aplique _x000a_Correctiva: Acción que elimine la causa raíz_x000a_De Mejora:Acción implementada para incrementar los resultados del producto, proceso o el sistema." sqref="M406:M407 M409" xr:uid="{4C44C6A7-AE4E-4052-9EAD-CF46852AE2E8}"/>
    <dataValidation allowBlank="1" showInputMessage="1" showErrorMessage="1" promptTitle="AUDITOR:" prompt="FECHA DE INICIO._x000a_Fecha de presentación del Plan de Mejoramiento. _x000a_" sqref="N406:N413 N417" xr:uid="{25E4227C-9E38-4846-BE19-EF985B9D9A89}"/>
    <dataValidation allowBlank="1" showInputMessage="1" showErrorMessage="1" promptTitle="AUDITADO:" prompt="FECHA DE EJECUCIÓN Ó COMPROMISO._x000a_Fecha máxima en la que el responsable se compromete a cumplir con el 100%  de la acción propuesta, la cual no puede superar el año del informe de auditoria para su ejecución._x000a_" sqref="O406:O407 O409:O410 O413 O417" xr:uid="{4DD8A5D5-FC5F-4769-9EDF-5A5EEFBAA695}"/>
    <dataValidation allowBlank="1" showInputMessage="1" showErrorMessage="1" promptTitle="AUDITADO" prompt="Definir el nombre del indicador" sqref="R406:R407 R409 R411" xr:uid="{02499849-BEF4-4E3D-90EF-1B8080696E0C}"/>
    <dataValidation type="list" allowBlank="1" showInputMessage="1" showErrorMessage="1" sqref="I445:I1048576" xr:uid="{43043D5B-BE1A-4EF7-9416-87828AE87E2D}">
      <formula1>$M$3:$M$13</formula1>
    </dataValidation>
  </dataValidations>
  <pageMargins left="0.7" right="0.7" top="0.75" bottom="0.75" header="0.3" footer="0.3"/>
  <pageSetup paperSize="123"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55" operator="containsText" id="{CB025ABB-3BC4-4A1D-9C95-BE6DC4EC1D80}">
            <xm:f>NOT(ISERROR(SEARCH(DATOSPMP!$M$19,X6)))</xm:f>
            <xm:f>DATOSPMP!$M$19</xm:f>
            <x14:dxf>
              <fill>
                <patternFill>
                  <bgColor rgb="FFCCFFFF"/>
                </patternFill>
              </fill>
            </x14:dxf>
          </x14:cfRule>
          <x14:cfRule type="containsText" priority="56" operator="containsText" id="{9B3F8118-4CF8-4732-8F4A-E659314D1330}">
            <xm:f>NOT(ISERROR(SEARCH(DATOSPMP!$M$18,X6)))</xm:f>
            <xm:f>DATOSPMP!$M$18</xm:f>
            <x14:dxf>
              <fill>
                <patternFill>
                  <bgColor rgb="FFCC66FF"/>
                </patternFill>
              </fill>
            </x14:dxf>
          </x14:cfRule>
          <x14:cfRule type="containsText" priority="57" operator="containsText" id="{5FBDA8BA-F612-47FC-A0E2-A3DDEEBE208E}">
            <xm:f>NOT(ISERROR(SEARCH(DATOSPMP!$M$17,X6)))</xm:f>
            <xm:f>DATOSPMP!$M$17</xm:f>
            <x14:dxf>
              <fill>
                <patternFill>
                  <bgColor rgb="FFCCFF33"/>
                </patternFill>
              </fill>
            </x14:dxf>
          </x14:cfRule>
          <x14:cfRule type="containsText" priority="58" operator="containsText" id="{C2772320-3F4E-43A7-991F-83D312AFDD54}">
            <xm:f>NOT(ISERROR(SEARCH(DATOSPMP!$M$16,X6)))</xm:f>
            <xm:f>DATOSPMP!$M$16</xm:f>
            <x14:dxf>
              <fill>
                <patternFill>
                  <bgColor rgb="FFFFC000"/>
                </patternFill>
              </fill>
            </x14:dxf>
          </x14:cfRule>
          <x14:cfRule type="containsText" priority="59" operator="containsText" id="{8E53A9CD-1259-4009-82AF-B4D3DE80B469}">
            <xm:f>NOT(ISERROR(SEARCH(DATOSPMP!$M$15,X6)))</xm:f>
            <xm:f>DATOSPMP!$M$15</xm:f>
            <x14:dxf>
              <fill>
                <patternFill>
                  <bgColor theme="0" tint="-0.24994659260841701"/>
                </patternFill>
              </fill>
            </x14:dxf>
          </x14:cfRule>
          <x14:cfRule type="containsText" priority="60" operator="containsText" id="{80D5C46F-3ADA-4042-9F6A-3B1388BE20A3}">
            <xm:f>NOT(ISERROR(SEARCH(DATOSPMP!$M$14,X6)))</xm:f>
            <xm:f>DATOSPMP!$M$14</xm:f>
            <x14:dxf>
              <fill>
                <patternFill>
                  <bgColor theme="9" tint="0.59996337778862885"/>
                </patternFill>
              </fill>
            </x14:dxf>
          </x14:cfRule>
          <x14:cfRule type="containsText" priority="61" operator="containsText" id="{007E1069-E444-465A-8E84-C22FE6E11F54}">
            <xm:f>NOT(ISERROR(SEARCH(DATOSPMP!$M$13,X6)))</xm:f>
            <xm:f>DATOSPMP!$M$13</xm:f>
            <x14:dxf>
              <fill>
                <patternFill>
                  <bgColor theme="6" tint="0.79998168889431442"/>
                </patternFill>
              </fill>
            </x14:dxf>
          </x14:cfRule>
          <x14:cfRule type="containsText" priority="62" operator="containsText" id="{F54BED0D-6F99-4AC9-8B1F-3C74405CB5B2}">
            <xm:f>NOT(ISERROR(SEARCH(DATOSPMP!$M$12,X6)))</xm:f>
            <xm:f>DATOSPMP!$M$12</xm:f>
            <x14:dxf>
              <fill>
                <patternFill>
                  <bgColor rgb="FFFF99CC"/>
                </patternFill>
              </fill>
            </x14:dxf>
          </x14:cfRule>
          <x14:cfRule type="containsText" priority="63" operator="containsText" id="{D50FCFC2-92B9-4386-AC0A-E25D321516FA}">
            <xm:f>NOT(ISERROR(SEARCH(DATOSPMP!$M$11,X6)))</xm:f>
            <xm:f>DATOSPMP!$M$11</xm:f>
            <x14:dxf>
              <fill>
                <patternFill>
                  <bgColor rgb="FFCCCCFF"/>
                </patternFill>
              </fill>
            </x14:dxf>
          </x14:cfRule>
          <x14:cfRule type="containsText" priority="64" operator="containsText" id="{6C8A7084-262B-4EB2-A647-D05D27DAF9DB}">
            <xm:f>NOT(ISERROR(SEARCH(DATOSPMP!$M$10,X6)))</xm:f>
            <xm:f>DATOSPMP!$M$10</xm:f>
            <x14:dxf>
              <fill>
                <patternFill>
                  <bgColor theme="0" tint="-4.9989318521683403E-2"/>
                </patternFill>
              </fill>
            </x14:dxf>
          </x14:cfRule>
          <x14:cfRule type="containsText" priority="65" operator="containsText" id="{0737A1C4-9A51-4CDF-B8DB-0F6971CE63AA}">
            <xm:f>NOT(ISERROR(SEARCH(DATOSPMP!$M$9,X6)))</xm:f>
            <xm:f>DATOSPMP!$M$9</xm:f>
            <x14:dxf>
              <fill>
                <patternFill>
                  <bgColor rgb="FFCCECFF"/>
                </patternFill>
              </fill>
            </x14:dxf>
          </x14:cfRule>
          <x14:cfRule type="containsText" priority="66" operator="containsText" id="{41264032-36DC-48BF-A024-7CF840EC52DC}">
            <xm:f>NOT(ISERROR(SEARCH(DATOSPMP!$M$8,X6)))</xm:f>
            <xm:f>DATOSPMP!$M$8</xm:f>
            <x14:dxf>
              <fill>
                <patternFill>
                  <bgColor theme="4" tint="0.39994506668294322"/>
                </patternFill>
              </fill>
            </x14:dxf>
          </x14:cfRule>
          <x14:cfRule type="containsText" priority="67" operator="containsText" id="{AFBCDAD0-282E-4F68-B9D9-DF5FACAE9501}">
            <xm:f>NOT(ISERROR(SEARCH(DATOSPMP!$M$6,X6)))</xm:f>
            <xm:f>DATOSPMP!$M$6</xm:f>
            <x14:dxf>
              <fill>
                <patternFill>
                  <bgColor rgb="FFFFCC99"/>
                </patternFill>
              </fill>
            </x14:dxf>
          </x14:cfRule>
          <x14:cfRule type="containsText" priority="68" operator="containsText" id="{49F03B3E-8668-49A7-A78C-B74D8F7EE6E6}">
            <xm:f>NOT(ISERROR(SEARCH(DATOSPMP!$M$5,X6)))</xm:f>
            <xm:f>DATOSPMP!$M$5</xm:f>
            <x14:dxf>
              <fill>
                <patternFill>
                  <bgColor rgb="FFFFCCCC"/>
                </patternFill>
              </fill>
            </x14:dxf>
          </x14:cfRule>
          <x14:cfRule type="containsText" priority="69" operator="containsText" id="{C7ACB632-B000-4905-BCDB-D582A6CECD97}">
            <xm:f>NOT(ISERROR(SEARCH(DATOSPMP!$M$4,X6)))</xm:f>
            <xm:f>DATOSPMP!$M$4</xm:f>
            <x14:dxf>
              <fill>
                <patternFill>
                  <bgColor theme="9" tint="0.79998168889431442"/>
                </patternFill>
              </fill>
            </x14:dxf>
          </x14:cfRule>
          <x14:cfRule type="containsText" priority="70" operator="containsText" id="{00E32D84-6FD5-4BA1-A6F7-5DC25D42B2B3}">
            <xm:f>NOT(ISERROR(SEARCH(DATOSPMP!$M$2,X6)))</xm:f>
            <xm:f>DATOSPMP!$M$2</xm:f>
            <x14:dxf>
              <fill>
                <patternFill>
                  <bgColor theme="2" tint="-9.9948118533890809E-2"/>
                </patternFill>
              </fill>
            </x14:dxf>
          </x14:cfRule>
          <x14:cfRule type="containsText" priority="71" operator="containsText" id="{FCF4E29B-3ABA-4EC7-BD7B-6D627D4D0454}">
            <xm:f>NOT(ISERROR(SEARCH(DATOSPMP!$M$7,X6)))</xm:f>
            <xm:f>DATOSPMP!$M$7</xm:f>
            <x14:dxf>
              <fill>
                <patternFill>
                  <bgColor theme="5" tint="0.79998168889431442"/>
                </patternFill>
              </fill>
            </x14:dxf>
          </x14:cfRule>
          <xm:sqref>X6:Y7 X11:Y433 X434:X436</xm:sqref>
        </x14:conditionalFormatting>
        <x14:conditionalFormatting xmlns:xm="http://schemas.microsoft.com/office/excel/2006/main">
          <x14:cfRule type="containsText" priority="106" operator="containsText" id="{CF43622B-6AA4-435F-A112-B522C6E079A5}">
            <xm:f>NOT(ISERROR(SEARCH(DATOSPMP!$M$3,X6)))</xm:f>
            <xm:f>DATOSPMP!$M$3</xm:f>
            <x14:dxf>
              <fill>
                <patternFill>
                  <bgColor theme="7" tint="0.79998168889431442"/>
                </patternFill>
              </fill>
            </x14:dxf>
          </x14:cfRule>
          <xm:sqref>X6:Y433 X434:X436</xm:sqref>
        </x14:conditionalFormatting>
        <x14:conditionalFormatting xmlns:xm="http://schemas.microsoft.com/office/excel/2006/main">
          <x14:cfRule type="containsText" priority="1" operator="containsText" id="{3AA3B989-8D32-429E-B112-1AC4732C0FE4}">
            <xm:f>NOT(ISERROR(SEARCH('\Users\carlos.rey\Desktop\Compartido\PMP_DICIEMBRE\[Plan_Mejoramiento_Procesos_Gestion_diciembre-y.xlsx]DATOSPMP'!#REF!,Y434)))</xm:f>
            <xm:f>'\Users\carlos.rey\Desktop\Compartido\PMP_DICIEMBRE\[Plan_Mejoramiento_Procesos_Gestion_diciembre-y.xlsx]DATOSPMP'!#REF!</xm:f>
            <x14:dxf>
              <fill>
                <patternFill>
                  <bgColor theme="7" tint="0.79998168889431442"/>
                </patternFill>
              </fill>
            </x14:dxf>
          </x14:cfRule>
          <xm:sqref>Y434:Y436</xm:sqref>
        </x14:conditionalFormatting>
      </x14:conditionalFormattings>
    </ext>
    <ext xmlns:x14="http://schemas.microsoft.com/office/spreadsheetml/2009/9/main" uri="{CCE6A557-97BC-4b89-ADB6-D9C93CAAB3DF}">
      <x14:dataValidations xmlns:xm="http://schemas.microsoft.com/office/excel/2006/main" xWindow="700" yWindow="415" count="14">
        <x14:dataValidation type="list" allowBlank="1" showInputMessage="1" showErrorMessage="1" xr:uid="{49598CC7-FD8D-468D-A931-0917A95A57D5}">
          <x14:formula1>
            <xm:f>DATOSPMP!$D$2:$D$20</xm:f>
          </x14:formula1>
          <xm:sqref>G6:G1048576 H440:H1048576</xm:sqref>
        </x14:dataValidation>
        <x14:dataValidation type="list" allowBlank="1" showInputMessage="1" showErrorMessage="1" xr:uid="{F24997C9-62FA-41ED-866D-B842DF7EE908}">
          <x14:formula1>
            <xm:f>DATOSPMP!$M$2:$M$20</xm:f>
          </x14:formula1>
          <xm:sqref>W6:W436 X6:X14</xm:sqref>
        </x14:dataValidation>
        <x14:dataValidation type="list" allowBlank="1" showInputMessage="1" showErrorMessage="1" xr:uid="{86B35A77-2E92-4261-8773-2748A5C58643}">
          <x14:formula1>
            <xm:f>DATOSPMP!$K$2:$K$8</xm:f>
          </x14:formula1>
          <xm:sqref>H6:H439</xm:sqref>
        </x14:dataValidation>
        <x14:dataValidation type="list" allowBlank="1" showInputMessage="1" showErrorMessage="1" xr:uid="{D44C3525-50B8-4445-A724-8F3C88425AFB}">
          <x14:formula1>
            <xm:f>DATOSPMP!$L$2:$L$92</xm:f>
          </x14:formula1>
          <xm:sqref>I6:I444</xm:sqref>
        </x14:dataValidation>
        <x14:dataValidation type="list" allowBlank="1" showInputMessage="1" showErrorMessage="1" xr:uid="{D6F7F7DE-6F8C-4376-96EA-906E3A48C4C7}">
          <x14:formula1>
            <xm:f>'C:\Users\carlos.rey\Desktop\Compartido\PMP_DICIEMBRE\[Plan_Mejoramiento_Procesos_Gestion_diciembre-y.xlsx]DATOSPMP'!#REF!</xm:f>
          </x14:formula1>
          <xm:sqref>Y434:Y436</xm:sqref>
        </x14:dataValidation>
        <x14:dataValidation type="list" allowBlank="1" showInputMessage="1" showErrorMessage="1" xr:uid="{15C6A076-30F5-4B70-910B-0608F28FE13D}">
          <x14:formula1>
            <xm:f>DATOSPMP!$M$2:$M$21</xm:f>
          </x14:formula1>
          <xm:sqref>X15:X436</xm:sqref>
        </x14:dataValidation>
        <x14:dataValidation type="list" allowBlank="1" showInputMessage="1" showErrorMessage="1" xr:uid="{39319544-2480-477E-96D9-50AB6298845C}">
          <x14:formula1>
            <xm:f>DATOSPMP!$C$2:$C$13</xm:f>
          </x14:formula1>
          <xm:sqref>A6:A462</xm:sqref>
        </x14:dataValidation>
        <x14:dataValidation type="list" allowBlank="1" showInputMessage="1" showErrorMessage="1" xr:uid="{8C7BFB23-941A-489B-88ED-D763058D5960}">
          <x14:formula1>
            <xm:f>DATOSPMP!$J$3:$J$9</xm:f>
          </x14:formula1>
          <xm:sqref>S6:S1048576</xm:sqref>
        </x14:dataValidation>
        <x14:dataValidation type="list" allowBlank="1" showInputMessage="1" showErrorMessage="1" xr:uid="{44865896-3736-45FD-8E53-347585DEBA82}">
          <x14:formula1>
            <xm:f>DATOSPMP!$M$2:$M$13</xm:f>
          </x14:formula1>
          <xm:sqref>W437:Y1048576</xm:sqref>
        </x14:dataValidation>
        <x14:dataValidation type="list" allowBlank="1" showInputMessage="1" showErrorMessage="1" xr:uid="{A003DE56-FF3F-48D9-9478-A407B576474E}">
          <x14:formula1>
            <xm:f>DATOSPMP!$H$2:$H$3</xm:f>
          </x14:formula1>
          <xm:sqref>Z6:Z1048576</xm:sqref>
        </x14:dataValidation>
        <x14:dataValidation type="list" allowBlank="1" showInputMessage="1" showErrorMessage="1" xr:uid="{9811F535-EFED-4ABB-AEE7-B4C18F4DB48C}">
          <x14:formula1>
            <xm:f>DATOSPMP!$A$2:$A$3308</xm:f>
          </x14:formula1>
          <xm:sqref>B437:B1048576</xm:sqref>
        </x14:dataValidation>
        <x14:dataValidation type="list" allowBlank="1" showInputMessage="1" showErrorMessage="1" xr:uid="{D1E9938C-AB4D-4206-A8CD-520200C4DCC9}">
          <x14:formula1>
            <xm:f>DATOSPMP!$G$9:$G$10</xm:f>
          </x14:formula1>
          <xm:sqref>D6:D1048576</xm:sqref>
        </x14:dataValidation>
        <x14:dataValidation type="list" allowBlank="1" showInputMessage="1" showErrorMessage="1" xr:uid="{7C559680-A77F-48BA-BAEE-B504A87A71EF}">
          <x14:formula1>
            <xm:f>DATOSPMP!$G$2:$G$4</xm:f>
          </x14:formula1>
          <xm:sqref>L6:L1048576</xm:sqref>
        </x14:dataValidation>
        <x14:dataValidation type="list" allowBlank="1" showInputMessage="1" showErrorMessage="1" xr:uid="{29414C22-4636-484E-8219-987A3AF550E1}">
          <x14:formula1>
            <xm:f>DATOSPMP!$I$2:$I$3</xm:f>
          </x14:formula1>
          <xm:sqref>AA6:AA1048576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66413-C6C1-4D00-9C8E-ECC1B800EA6B}">
  <sheetPr codeName="Hoja6"/>
  <dimension ref="A1:BA108"/>
  <sheetViews>
    <sheetView showGridLines="0" zoomScaleNormal="100" workbookViewId="0">
      <selection activeCell="C31" sqref="C31"/>
    </sheetView>
  </sheetViews>
  <sheetFormatPr baseColWidth="10" defaultRowHeight="15" x14ac:dyDescent="0.25"/>
  <cols>
    <col min="2" max="2" width="21.28515625" customWidth="1"/>
    <col min="3" max="3" width="67.140625" bestFit="1" customWidth="1"/>
    <col min="4" max="4" width="25.140625" style="315" bestFit="1" customWidth="1"/>
    <col min="5" max="6" width="10.28515625" bestFit="1" customWidth="1"/>
    <col min="7" max="7" width="20.5703125" customWidth="1"/>
    <col min="8" max="8" width="41.140625" customWidth="1"/>
    <col min="10" max="10" width="23.5703125" customWidth="1"/>
    <col min="14" max="14" width="16.7109375" customWidth="1"/>
    <col min="15" max="15" width="17.7109375" customWidth="1"/>
    <col min="20" max="20" width="33.28515625" bestFit="1" customWidth="1"/>
    <col min="22" max="22" width="14.7109375" customWidth="1"/>
    <col min="26" max="26" width="65.5703125" bestFit="1" customWidth="1"/>
    <col min="27" max="27" width="22.42578125" bestFit="1" customWidth="1"/>
    <col min="28" max="28" width="13.85546875" bestFit="1" customWidth="1"/>
    <col min="29" max="29" width="11" bestFit="1" customWidth="1"/>
    <col min="30" max="30" width="13.85546875" customWidth="1"/>
    <col min="31" max="31" width="4.5703125" customWidth="1"/>
    <col min="32" max="32" width="67.140625" bestFit="1" customWidth="1"/>
    <col min="33" max="33" width="31.7109375" bestFit="1" customWidth="1"/>
    <col min="34" max="34" width="30.5703125" bestFit="1" customWidth="1"/>
    <col min="35" max="35" width="36.7109375" bestFit="1" customWidth="1"/>
    <col min="36" max="36" width="35.5703125" bestFit="1" customWidth="1"/>
    <col min="37" max="37" width="36.7109375" bestFit="1" customWidth="1"/>
    <col min="38" max="38" width="35.5703125" bestFit="1" customWidth="1"/>
    <col min="39" max="39" width="18.85546875" bestFit="1" customWidth="1"/>
    <col min="40" max="40" width="64.42578125" bestFit="1" customWidth="1"/>
    <col min="41" max="41" width="37.85546875" bestFit="1" customWidth="1"/>
    <col min="42" max="42" width="30.5703125" bestFit="1" customWidth="1"/>
    <col min="43" max="43" width="37.85546875" bestFit="1" customWidth="1"/>
    <col min="44" max="44" width="30.5703125" bestFit="1" customWidth="1"/>
    <col min="45" max="45" width="21.7109375" customWidth="1"/>
    <col min="46" max="46" width="34.28515625" customWidth="1"/>
    <col min="47" max="47" width="77.7109375" bestFit="1" customWidth="1"/>
    <col min="48" max="49" width="30.5703125" bestFit="1" customWidth="1"/>
    <col min="50" max="50" width="4.42578125" customWidth="1"/>
    <col min="51" max="51" width="36.5703125" customWidth="1"/>
    <col min="52" max="52" width="22.42578125" bestFit="1" customWidth="1"/>
    <col min="53" max="53" width="48.7109375" bestFit="1" customWidth="1"/>
    <col min="54" max="54" width="12.5703125" bestFit="1" customWidth="1"/>
    <col min="55" max="57" width="30.5703125" bestFit="1" customWidth="1"/>
    <col min="58" max="59" width="6.85546875" bestFit="1" customWidth="1"/>
    <col min="60" max="60" width="12.5703125" bestFit="1" customWidth="1"/>
    <col min="61" max="61" width="8.42578125" bestFit="1" customWidth="1"/>
    <col min="62" max="62" width="11.42578125" bestFit="1" customWidth="1"/>
    <col min="63" max="63" width="8.42578125" bestFit="1" customWidth="1"/>
    <col min="64" max="64" width="4.28515625" bestFit="1" customWidth="1"/>
    <col min="65" max="65" width="3.5703125" bestFit="1" customWidth="1"/>
    <col min="66" max="66" width="11.42578125" bestFit="1" customWidth="1"/>
    <col min="67" max="67" width="9.85546875" bestFit="1" customWidth="1"/>
    <col min="68" max="68" width="8.42578125" bestFit="1" customWidth="1"/>
    <col min="69" max="69" width="4" bestFit="1" customWidth="1"/>
    <col min="70" max="70" width="4.42578125" bestFit="1" customWidth="1"/>
    <col min="71" max="71" width="11.42578125" bestFit="1" customWidth="1"/>
    <col min="72" max="72" width="8.42578125" bestFit="1" customWidth="1"/>
    <col min="73" max="73" width="4.7109375" bestFit="1" customWidth="1"/>
    <col min="74" max="74" width="3.85546875" bestFit="1" customWidth="1"/>
    <col min="75" max="75" width="11.42578125" bestFit="1" customWidth="1"/>
    <col min="76" max="76" width="8.42578125" bestFit="1" customWidth="1"/>
    <col min="77" max="78" width="4.140625" bestFit="1" customWidth="1"/>
    <col min="79" max="79" width="11.42578125" bestFit="1" customWidth="1"/>
    <col min="80" max="80" width="8.42578125" bestFit="1" customWidth="1"/>
    <col min="81" max="81" width="4.28515625" bestFit="1" customWidth="1"/>
    <col min="82" max="82" width="3.5703125" bestFit="1" customWidth="1"/>
    <col min="83" max="83" width="11.42578125" bestFit="1" customWidth="1"/>
    <col min="84" max="84" width="9.85546875" bestFit="1" customWidth="1"/>
    <col min="85" max="85" width="8.42578125" bestFit="1" customWidth="1"/>
    <col min="86" max="86" width="11.42578125" bestFit="1" customWidth="1"/>
    <col min="87" max="87" width="8.42578125" bestFit="1" customWidth="1"/>
    <col min="88" max="88" width="3.85546875" bestFit="1" customWidth="1"/>
    <col min="89" max="89" width="11.42578125" bestFit="1" customWidth="1"/>
    <col min="90" max="90" width="9.85546875" bestFit="1" customWidth="1"/>
    <col min="91" max="91" width="12.5703125" bestFit="1" customWidth="1"/>
    <col min="92" max="96" width="10.7109375" bestFit="1" customWidth="1"/>
    <col min="97" max="97" width="9.7109375" bestFit="1" customWidth="1"/>
    <col min="98" max="100" width="10.7109375" bestFit="1" customWidth="1"/>
    <col min="101" max="101" width="12.5703125" bestFit="1" customWidth="1"/>
  </cols>
  <sheetData>
    <row r="1" spans="1:53" ht="30" x14ac:dyDescent="0.25">
      <c r="A1" s="313" t="s">
        <v>44</v>
      </c>
      <c r="B1" s="313" t="s">
        <v>1211</v>
      </c>
      <c r="C1" s="313" t="s">
        <v>1215</v>
      </c>
      <c r="D1" s="324" t="s">
        <v>1232</v>
      </c>
      <c r="E1" s="314" t="s">
        <v>42</v>
      </c>
      <c r="F1">
        <f>GETPIVOTDATA("ABIERTA",$A$1)</f>
        <v>371</v>
      </c>
      <c r="G1" s="489" t="s">
        <v>1228</v>
      </c>
      <c r="H1" s="490" t="s">
        <v>1231</v>
      </c>
      <c r="I1" s="490" t="s">
        <v>1226</v>
      </c>
      <c r="J1" s="490" t="s">
        <v>1227</v>
      </c>
      <c r="K1" s="490" t="s">
        <v>1216</v>
      </c>
      <c r="L1" s="491" t="s">
        <v>1211</v>
      </c>
      <c r="M1" s="317"/>
      <c r="N1" s="492" t="s">
        <v>1211</v>
      </c>
      <c r="O1" s="493" t="s">
        <v>1382</v>
      </c>
      <c r="P1" s="317"/>
      <c r="Q1" s="316" t="s">
        <v>1218</v>
      </c>
      <c r="R1" s="316" t="s">
        <v>1211</v>
      </c>
      <c r="S1" s="316" t="s">
        <v>42</v>
      </c>
      <c r="T1" s="318" t="s">
        <v>1231</v>
      </c>
      <c r="U1" s="316" t="s">
        <v>44</v>
      </c>
      <c r="V1" s="318" t="s">
        <v>1229</v>
      </c>
      <c r="W1" s="318" t="s">
        <v>1230</v>
      </c>
      <c r="X1" s="320"/>
      <c r="Y1" s="11"/>
      <c r="AB1" s="328"/>
      <c r="AC1" s="328"/>
      <c r="AD1" s="328"/>
      <c r="AE1" s="328"/>
      <c r="AH1" s="11"/>
      <c r="AI1" s="11"/>
      <c r="AJ1" s="11"/>
      <c r="AK1" s="11"/>
      <c r="AL1" s="11"/>
      <c r="AM1" s="11"/>
      <c r="AN1" s="584" t="s">
        <v>1222</v>
      </c>
      <c r="AO1" s="584"/>
      <c r="AP1" s="584"/>
      <c r="AQ1" s="584"/>
      <c r="AR1" s="584"/>
      <c r="AT1" s="379" t="s">
        <v>1234</v>
      </c>
      <c r="AU1" s="379"/>
      <c r="AV1" s="379"/>
      <c r="AW1" s="379"/>
    </row>
    <row r="2" spans="1:53" x14ac:dyDescent="0.25">
      <c r="A2" s="19" t="s">
        <v>44</v>
      </c>
      <c r="B2" s="19" t="s">
        <v>1608</v>
      </c>
      <c r="C2" s="19" t="s">
        <v>137</v>
      </c>
      <c r="D2" s="19" t="s">
        <v>1469</v>
      </c>
      <c r="E2" s="542">
        <v>3</v>
      </c>
      <c r="G2" s="487" t="str">
        <f t="array" ref="G2">IFERROR(INDEX($A$2:$E190,SMALL(IF(ISNUMBER(SEARCH($A$1,$A$2:$A$190)),ROW($A$2:$A$190)-ROW($A$2)+1),ROWS($F$2:G2)),COLUMNS($F$2:G2)),"")</f>
        <v>(en blanco)</v>
      </c>
      <c r="H2" s="19" t="str">
        <f t="array" ref="H2">IFERROR(INDEX($A$2:$E190,SMALL(IF(ISNUMBER(SEARCH($A$1,$A$2:$A$190)),ROW($A$2:$A$190)-ROW($A$2)+1),ROWS($F$2:H2)),COLUMNS($F$2:H2)),"")</f>
        <v>GRUPO DE PROCESOS CORPORATIVOS</v>
      </c>
      <c r="I2" s="19" t="str">
        <f t="array" ref="I2">IFERROR(INDEX($A$2:$E190,SMALL(IF(ISNUMBER(SEARCH($A$1,$A$2:$A$190)),ROW($A$2:$A$190)-ROW($A$2)+1),ROWS($F$2:I2)),COLUMNS($F$2:I2)),"")</f>
        <v>VENCIDA</v>
      </c>
      <c r="J2" s="19">
        <f t="array" ref="J2">IFERROR(INDEX($A$2:$E190,SMALL(IF(ISNUMBER(SEARCH($A$1,$A$2:$A$190)),ROW($A$2:$A$190)-ROW($A$2)+1),ROWS($F$2:J2)),COLUMNS($F$2:J2)),"")</f>
        <v>3</v>
      </c>
      <c r="K2" s="19" t="b">
        <f>IF(G2=$N$2,"COLOMBIA",IF(G2=$N$3,"COLOMBIA",IF(G2=$N$4,"COLOMBIA",IF(G2=$N$5,"COLOMBIA",IF(G2=$N$6,"COLOMBIA",IF(G2=$N$7,"COLOMBIA",IF(G2=$N$8,"COLOMBIA",IF(G2="",""))))))))</f>
        <v>0</v>
      </c>
      <c r="L2" s="488" t="b">
        <f>IF(G2=$N$2,$O$2,IF(G2=$N$3,$O$3,IF(G2=$N$4,$O$4,IF(G2=$N$5,$O$5,IF(G2=$N$6,$O$6,IF(G2=$N$7,$O$7,IF(G2=$N$8,$O$8,IF(G2="",""))))))))</f>
        <v>0</v>
      </c>
      <c r="N2" s="487" t="s">
        <v>1086</v>
      </c>
      <c r="O2" s="488" t="s">
        <v>1219</v>
      </c>
      <c r="Q2" s="19" t="b">
        <f t="shared" ref="Q2:R5" si="0">K2</f>
        <v>0</v>
      </c>
      <c r="R2" s="19" t="b">
        <f t="shared" si="0"/>
        <v>0</v>
      </c>
      <c r="S2" s="325">
        <f t="shared" ref="S2:S33" si="1">F2</f>
        <v>0</v>
      </c>
      <c r="T2" s="19" t="str">
        <f>C2</f>
        <v>GRUPO DE PROCESOS CORPORATIVOS</v>
      </c>
      <c r="U2" s="19">
        <f>J2</f>
        <v>3</v>
      </c>
      <c r="V2" s="311" t="str">
        <f>D2</f>
        <v>VENCIDA</v>
      </c>
      <c r="W2" s="19" t="e">
        <f t="shared" ref="W2:W33" ca="1" si="2">IF(D2&lt;TODAY(),"VENCIDA",IF(D2=TODAY(),"VENCE HOY",IF(D2&gt;TODAY(),D2-TODAY())))</f>
        <v>#VALUE!</v>
      </c>
      <c r="Z2" s="454" t="s">
        <v>1211</v>
      </c>
      <c r="AA2" s="19" t="s">
        <v>1135</v>
      </c>
      <c r="AB2" s="329"/>
      <c r="AC2" s="329"/>
      <c r="AD2" s="329"/>
      <c r="AE2" s="329"/>
      <c r="AN2" s="585"/>
      <c r="AO2" s="585"/>
      <c r="AP2" s="585"/>
      <c r="AQ2" s="585"/>
      <c r="AR2" s="585"/>
      <c r="AT2" s="11" t="s">
        <v>29</v>
      </c>
      <c r="AU2" t="s">
        <v>44</v>
      </c>
      <c r="AV2" s="379"/>
      <c r="AW2" s="379"/>
    </row>
    <row r="3" spans="1:53" x14ac:dyDescent="0.25">
      <c r="A3" s="19" t="s">
        <v>44</v>
      </c>
      <c r="B3" s="19" t="s">
        <v>1119</v>
      </c>
      <c r="C3" s="19" t="s">
        <v>56</v>
      </c>
      <c r="D3" s="19" t="s">
        <v>1469</v>
      </c>
      <c r="E3" s="542">
        <v>162</v>
      </c>
      <c r="G3" s="487" t="str">
        <f t="array" ref="G3">IFERROR(INDEX($A$2:$E191,SMALL(IF(ISNUMBER(SEARCH($A$1,$A$2:$A$190)),ROW($A$2:$A$190)-ROW($A$2)+1),ROWS($F$2:G3)),COLUMNS($F$2:G3)),"")</f>
        <v>DTCA</v>
      </c>
      <c r="H3" s="19" t="str">
        <f t="array" ref="H3">IFERROR(INDEX($A$2:$E191,SMALL(IF(ISNUMBER(SEARCH($A$1,$A$2:$A$190)),ROW($A$2:$A$190)-ROW($A$2)+1),ROWS($F$2:H3)),COLUMNS($F$2:H3)),"")</f>
        <v>DIRECCIÓN TERRITORIAL CARIBE</v>
      </c>
      <c r="I3" s="19" t="str">
        <f t="array" ref="I3">IFERROR(INDEX($A$2:$E191,SMALL(IF(ISNUMBER(SEARCH($A$1,$A$2:$A$190)),ROW($A$2:$A$190)-ROW($A$2)+1),ROWS($F$2:I3)),COLUMNS($F$2:I3)),"")</f>
        <v>VENCIDA</v>
      </c>
      <c r="J3" s="19">
        <f t="array" ref="J3">IFERROR(INDEX($A$2:$E191,SMALL(IF(ISNUMBER(SEARCH($A$1,$A$2:$A$190)),ROW($A$2:$A$190)-ROW($A$2)+1),ROWS($F$2:J3)),COLUMNS($F$2:J3)),"")</f>
        <v>162</v>
      </c>
      <c r="K3" s="19" t="str">
        <f t="shared" ref="K3:K66" si="3">IF(G3=$N$2,"COLOMBIA",IF(G3=$N$3,"COLOMBIA",IF(G3=$N$4,"COLOMBIA",IF(G3=$N$5,"COLOMBIA",IF(G3=$N$6,"COLOMBIA",IF(G3=$N$7,"COLOMBIA",IF(G3=$N$8,"COLOMBIA",IF(G3="",""))))))))</f>
        <v>COLOMBIA</v>
      </c>
      <c r="L3" s="488" t="str">
        <f t="shared" ref="L3:L43" si="4">IF(G3=$N$2,$O$2,IF(G3=$N$3,$O$3,IF(G3=$N$4,$O$4,IF(G3=$N$5,$O$5,IF(G3=$N$6,$O$6,IF(G3=$N$7,$O$7,IF(G3=$N$8,$O$8,IF(G3="",""))))))))</f>
        <v>LA GUAJIRA</v>
      </c>
      <c r="N3" s="487" t="s">
        <v>1099</v>
      </c>
      <c r="O3" s="488" t="s">
        <v>1220</v>
      </c>
      <c r="Q3" s="19" t="str">
        <f t="shared" si="0"/>
        <v>COLOMBIA</v>
      </c>
      <c r="R3" s="19" t="str">
        <f t="shared" si="0"/>
        <v>LA GUAJIRA</v>
      </c>
      <c r="S3" s="325">
        <f t="shared" si="1"/>
        <v>0</v>
      </c>
      <c r="T3" s="19" t="str">
        <f t="shared" ref="T3:T66" si="5">C3</f>
        <v>DIRECCIÓN TERRITORIAL CARIBE</v>
      </c>
      <c r="U3" s="19">
        <f>J3</f>
        <v>162</v>
      </c>
      <c r="V3" s="311" t="str">
        <f t="shared" ref="V3:V66" si="6">D3</f>
        <v>VENCIDA</v>
      </c>
      <c r="W3" s="19" t="e">
        <f t="shared" ca="1" si="2"/>
        <v>#VALUE!</v>
      </c>
      <c r="Z3" s="329"/>
      <c r="AA3" s="329"/>
      <c r="AB3" s="329"/>
      <c r="AC3" s="329"/>
      <c r="AD3" s="329"/>
      <c r="AE3" s="329"/>
      <c r="AN3" s="585"/>
      <c r="AO3" s="585"/>
      <c r="AP3" s="585"/>
      <c r="AQ3" s="585"/>
      <c r="AR3" s="585"/>
      <c r="AT3" s="11" t="s">
        <v>20</v>
      </c>
      <c r="AU3" t="s">
        <v>1135</v>
      </c>
      <c r="AV3" s="379"/>
      <c r="AW3" s="379"/>
    </row>
    <row r="4" spans="1:53" x14ac:dyDescent="0.25">
      <c r="A4" s="19" t="s">
        <v>44</v>
      </c>
      <c r="B4" s="19" t="s">
        <v>1119</v>
      </c>
      <c r="C4" s="19" t="s">
        <v>66</v>
      </c>
      <c r="D4" s="19" t="s">
        <v>1469</v>
      </c>
      <c r="E4" s="542">
        <v>4</v>
      </c>
      <c r="G4" s="487" t="str">
        <f t="array" ref="G4">IFERROR(INDEX($A$2:$E192,SMALL(IF(ISNUMBER(SEARCH($A$1,$A$2:$A$190)),ROW($A$2:$A$190)-ROW($A$2)+1),ROWS($F$2:G4)),COLUMNS($F$2:G4)),"")</f>
        <v>DTCA</v>
      </c>
      <c r="H4" s="19" t="str">
        <f t="array" ref="H4">IFERROR(INDEX($A$2:$E192,SMALL(IF(ISNUMBER(SEARCH($A$1,$A$2:$A$190)),ROW($A$2:$A$190)-ROW($A$2)+1),ROWS($F$2:H4)),COLUMNS($F$2:H4)),"")</f>
        <v>PARQUE NACIONAL NATURAL CORALES DEL ROSARIO Y DE SAN BERNARDO</v>
      </c>
      <c r="I4" s="19" t="str">
        <f t="array" ref="I4">IFERROR(INDEX($A$2:$E192,SMALL(IF(ISNUMBER(SEARCH($A$1,$A$2:$A$190)),ROW($A$2:$A$190)-ROW($A$2)+1),ROWS($F$2:I4)),COLUMNS($F$2:I4)),"")</f>
        <v>VENCIDA</v>
      </c>
      <c r="J4" s="19">
        <f t="array" ref="J4">IFERROR(INDEX($A$2:$E192,SMALL(IF(ISNUMBER(SEARCH($A$1,$A$2:$A$190)),ROW($A$2:$A$190)-ROW($A$2)+1),ROWS($F$2:J4)),COLUMNS($F$2:J4)),"")</f>
        <v>4</v>
      </c>
      <c r="K4" s="19" t="str">
        <f t="shared" si="3"/>
        <v>COLOMBIA</v>
      </c>
      <c r="L4" s="488" t="str">
        <f t="shared" si="4"/>
        <v>LA GUAJIRA</v>
      </c>
      <c r="N4" s="487" t="s">
        <v>1119</v>
      </c>
      <c r="O4" s="488" t="s">
        <v>1223</v>
      </c>
      <c r="Q4" s="19" t="str">
        <f t="shared" si="0"/>
        <v>COLOMBIA</v>
      </c>
      <c r="R4" s="19" t="str">
        <f t="shared" si="0"/>
        <v>LA GUAJIRA</v>
      </c>
      <c r="S4" s="325">
        <f t="shared" si="1"/>
        <v>0</v>
      </c>
      <c r="T4" s="19" t="str">
        <f t="shared" si="5"/>
        <v>PARQUE NACIONAL NATURAL CORALES DEL ROSARIO Y DE SAN BERNARDO</v>
      </c>
      <c r="U4" s="19">
        <f>J4</f>
        <v>4</v>
      </c>
      <c r="V4" s="311" t="str">
        <f t="shared" si="6"/>
        <v>VENCIDA</v>
      </c>
      <c r="W4" s="19" t="e">
        <f t="shared" ca="1" si="2"/>
        <v>#VALUE!</v>
      </c>
      <c r="Z4" s="454" t="s">
        <v>1051</v>
      </c>
      <c r="AA4" s="454" t="s">
        <v>1164</v>
      </c>
      <c r="AF4" s="11" t="s">
        <v>1211</v>
      </c>
      <c r="AG4" t="s">
        <v>1050</v>
      </c>
      <c r="AN4" s="454" t="s">
        <v>1224</v>
      </c>
      <c r="AO4" s="19" t="s">
        <v>44</v>
      </c>
      <c r="AQ4" t="str">
        <f>IF(AO5="NO CONFORMIDAD ","TOTAL NO CONFORMIDADES:",IF(AO5="OBSERVACIÓN","TOTAL OBSERVACIONES:",IF(AO5="(Todas)","TOTAL NO CONFORMIDADES Y OBSERVACIONES:")))</f>
        <v>TOTAL NO CONFORMIDADES:</v>
      </c>
      <c r="AR4">
        <f>GETPIVOTDATA("ESTADO",$AN$8)</f>
        <v>22</v>
      </c>
      <c r="AY4" s="378" t="s">
        <v>1235</v>
      </c>
      <c r="AZ4" s="378" t="s">
        <v>42</v>
      </c>
      <c r="BA4" s="378" t="s">
        <v>1236</v>
      </c>
    </row>
    <row r="5" spans="1:53" x14ac:dyDescent="0.25">
      <c r="A5" s="19" t="s">
        <v>44</v>
      </c>
      <c r="B5" s="19" t="s">
        <v>1119</v>
      </c>
      <c r="C5" s="19" t="s">
        <v>47</v>
      </c>
      <c r="D5" s="19" t="s">
        <v>1469</v>
      </c>
      <c r="E5" s="542">
        <v>2</v>
      </c>
      <c r="G5" s="487" t="str">
        <f t="array" ref="G5">IFERROR(INDEX($A$2:$E193,SMALL(IF(ISNUMBER(SEARCH($A$1,$A$2:$A$190)),ROW($A$2:$A$190)-ROW($A$2)+1),ROWS($F$2:G5)),COLUMNS($F$2:G5)),"")</f>
        <v>DTCA</v>
      </c>
      <c r="H5" s="19" t="str">
        <f t="array" ref="H5">IFERROR(INDEX($A$2:$E193,SMALL(IF(ISNUMBER(SEARCH($A$1,$A$2:$A$190)),ROW($A$2:$A$190)-ROW($A$2)+1),ROWS($F$2:H5)),COLUMNS($F$2:H5)),"")</f>
        <v>SANTUARIO DE FAUNA Y FLORA LOS FLAMENCOS</v>
      </c>
      <c r="I5" s="19" t="str">
        <f t="array" ref="I5">IFERROR(INDEX($A$2:$E193,SMALL(IF(ISNUMBER(SEARCH($A$1,$A$2:$A$190)),ROW($A$2:$A$190)-ROW($A$2)+1),ROWS($F$2:I5)),COLUMNS($F$2:I5)),"")</f>
        <v>VENCIDA</v>
      </c>
      <c r="J5" s="19">
        <f t="array" ref="J5">IFERROR(INDEX($A$2:$E193,SMALL(IF(ISNUMBER(SEARCH($A$1,$A$2:$A$190)),ROW($A$2:$A$190)-ROW($A$2)+1),ROWS($F$2:J5)),COLUMNS($F$2:J5)),"")</f>
        <v>2</v>
      </c>
      <c r="K5" s="19" t="str">
        <f t="shared" si="3"/>
        <v>COLOMBIA</v>
      </c>
      <c r="L5" s="488" t="str">
        <f t="shared" si="4"/>
        <v>LA GUAJIRA</v>
      </c>
      <c r="N5" s="487" t="s">
        <v>1107</v>
      </c>
      <c r="O5" s="488" t="s">
        <v>1384</v>
      </c>
      <c r="Q5" s="19" t="str">
        <f t="shared" si="0"/>
        <v>COLOMBIA</v>
      </c>
      <c r="R5" s="19" t="str">
        <f t="shared" si="0"/>
        <v>LA GUAJIRA</v>
      </c>
      <c r="S5" s="325">
        <f t="shared" si="1"/>
        <v>0</v>
      </c>
      <c r="T5" s="19" t="str">
        <f t="shared" si="5"/>
        <v>SANTUARIO DE FAUNA Y FLORA LOS FLAMENCOS</v>
      </c>
      <c r="U5" s="19">
        <f>J5</f>
        <v>2</v>
      </c>
      <c r="V5" s="311" t="str">
        <f t="shared" si="6"/>
        <v>VENCIDA</v>
      </c>
      <c r="W5" s="19" t="e">
        <f t="shared" ca="1" si="2"/>
        <v>#VALUE!</v>
      </c>
      <c r="Z5" s="454" t="s">
        <v>1048</v>
      </c>
      <c r="AA5" s="19" t="s">
        <v>106</v>
      </c>
      <c r="AN5" s="454" t="s">
        <v>1217</v>
      </c>
      <c r="AO5" s="19" t="s">
        <v>33</v>
      </c>
      <c r="AT5" s="11" t="s">
        <v>1211</v>
      </c>
      <c r="AU5" s="11" t="s">
        <v>15</v>
      </c>
      <c r="AV5" t="s">
        <v>1051</v>
      </c>
      <c r="AY5" s="19" t="str">
        <f>AT6</f>
        <v>DTAN</v>
      </c>
      <c r="AZ5" s="19">
        <f t="shared" ref="AZ5:AZ6" si="7">GETPIVOTDATA("ESTADO DE LA ACCIÓN",$AV$6)</f>
        <v>11</v>
      </c>
      <c r="BA5" s="380" t="str">
        <f>IF(AT6="DTAM","DIRECCIÓN TERRITORIAL AMAZONÍA",IF(AT6="DTOR","DIRECCIÓN TERRITORIAL ORINOQUÍA",IF(AT6="DTAN","DIRECCIÓN TERRITORIAL ANDES NOROCCIODENTALES",IF(AT6="DTCA","DIRECCIÓN TERRITORIAL CARIBE",IF(AT6="DTAO","DIRECCIÓN TERRITORIAL ANDES OCCIDENTALES",IF(AT6="DTPA","DIRECCIÓN TERRITORIAL PACÍFICO",IF(AT6="UNIDAD CENTRAL","UNIDAD CENTRAL",IF(G4="",""))))))))</f>
        <v>DIRECCIÓN TERRITORIAL ANDES NOROCCIODENTALES</v>
      </c>
    </row>
    <row r="6" spans="1:53" x14ac:dyDescent="0.25">
      <c r="A6" s="19" t="s">
        <v>44</v>
      </c>
      <c r="B6" s="19" t="s">
        <v>1094</v>
      </c>
      <c r="C6" s="19" t="s">
        <v>151</v>
      </c>
      <c r="D6" s="19" t="s">
        <v>1469</v>
      </c>
      <c r="E6" s="542">
        <v>14</v>
      </c>
      <c r="G6" s="487" t="str">
        <f t="array" ref="G6">IFERROR(INDEX($A$2:$E194,SMALL(IF(ISNUMBER(SEARCH($A$1,$A$2:$A$190)),ROW($A$2:$A$190)-ROW($A$2)+1),ROWS($F$2:G6)),COLUMNS($F$2:G6)),"")</f>
        <v>DTAO</v>
      </c>
      <c r="H6" s="19" t="str">
        <f t="array" ref="H6">IFERROR(INDEX($A$2:$E194,SMALL(IF(ISNUMBER(SEARCH($A$1,$A$2:$A$190)),ROW($A$2:$A$190)-ROW($A$2)+1),ROWS($F$2:H6)),COLUMNS($F$2:H6)),"")</f>
        <v>DIRECCIÓN TERRITORIAL ANDES OCCIDENTALES</v>
      </c>
      <c r="I6" s="19" t="str">
        <f t="array" ref="I6">IFERROR(INDEX($A$2:$E194,SMALL(IF(ISNUMBER(SEARCH($A$1,$A$2:$A$190)),ROW($A$2:$A$190)-ROW($A$2)+1),ROWS($F$2:I6)),COLUMNS($F$2:I6)),"")</f>
        <v>VENCIDA</v>
      </c>
      <c r="J6" s="19">
        <f t="array" ref="J6">IFERROR(INDEX($A$2:$E194,SMALL(IF(ISNUMBER(SEARCH($A$1,$A$2:$A$190)),ROW($A$2:$A$190)-ROW($A$2)+1),ROWS($F$2:J6)),COLUMNS($F$2:J6)),"")</f>
        <v>14</v>
      </c>
      <c r="K6" s="19" t="str">
        <f t="shared" si="3"/>
        <v>COLOMBIA</v>
      </c>
      <c r="L6" s="488" t="str">
        <f t="shared" si="4"/>
        <v>ANTIOQUIA</v>
      </c>
      <c r="N6" s="487" t="s">
        <v>1113</v>
      </c>
      <c r="O6" s="488" t="s">
        <v>1221</v>
      </c>
      <c r="Q6" s="19" t="str">
        <f t="shared" ref="Q6:Q43" si="8">K6</f>
        <v>COLOMBIA</v>
      </c>
      <c r="R6" s="19" t="str">
        <f t="shared" ref="R6:R44" si="9">L6</f>
        <v>ANTIOQUIA</v>
      </c>
      <c r="S6" s="325">
        <f t="shared" si="1"/>
        <v>0</v>
      </c>
      <c r="T6" s="19" t="str">
        <f t="shared" si="5"/>
        <v>DIRECCIÓN TERRITORIAL ANDES OCCIDENTALES</v>
      </c>
      <c r="U6" s="19">
        <f t="shared" ref="U6:U44" si="10">J6</f>
        <v>14</v>
      </c>
      <c r="V6" s="311" t="str">
        <f t="shared" si="6"/>
        <v>VENCIDA</v>
      </c>
      <c r="W6" s="19" t="e">
        <f t="shared" ca="1" si="2"/>
        <v>#VALUE!</v>
      </c>
      <c r="Z6" s="455" t="s">
        <v>280</v>
      </c>
      <c r="AA6" s="542">
        <v>1</v>
      </c>
      <c r="AD6" s="381"/>
      <c r="AG6" s="11" t="s">
        <v>1164</v>
      </c>
      <c r="AN6" s="454" t="s">
        <v>1211</v>
      </c>
      <c r="AO6" s="19" t="s">
        <v>1066</v>
      </c>
      <c r="AT6" t="s">
        <v>1107</v>
      </c>
      <c r="AV6" s="541">
        <v>11</v>
      </c>
      <c r="AY6" s="330"/>
      <c r="AZ6" s="330">
        <f t="shared" si="7"/>
        <v>11</v>
      </c>
      <c r="BA6" s="330" t="str">
        <f>IF(AT7="DTAM","DIRECCIÓN TERRITORIAL AMAZONÍA",IF(AT7="DTOR","DIRECCIÓN TERRITORIAL ORINOQUÍA",IF(AT7="DTAN","DIRECCIÓN TERRITORIAL ANDES NOROCCIODENTALES",IF(AT7="DTCA","DIRECCIÓN TERRITORIAL CARIBE",IF(AT7="DTAO","DIRECCIÓN TERRITORIAL ANDES OCCIDENTALES",IF(AT7="DTPA","DIRECCIÓN TERRITORIAL PACÍFICO",IF(AT7="UNIDAD CENTRAL","UNIDAD CENTRAL",IF(G5="",""))))))))</f>
        <v>DIRECCIÓN TERRITORIAL ANDES NOROCCIODENTALES</v>
      </c>
    </row>
    <row r="7" spans="1:53" x14ac:dyDescent="0.25">
      <c r="A7" s="19" t="s">
        <v>44</v>
      </c>
      <c r="B7" s="19" t="s">
        <v>1094</v>
      </c>
      <c r="C7" s="19" t="s">
        <v>945</v>
      </c>
      <c r="D7" s="19" t="s">
        <v>1469</v>
      </c>
      <c r="E7" s="542">
        <v>1</v>
      </c>
      <c r="G7" s="487" t="str">
        <f t="array" ref="G7">IFERROR(INDEX($A$2:$E195,SMALL(IF(ISNUMBER(SEARCH($A$1,$A$2:$A$190)),ROW($A$2:$A$190)-ROW($A$2)+1),ROWS($F$2:G7)),COLUMNS($F$2:G7)),"")</f>
        <v>DTAO</v>
      </c>
      <c r="H7" s="19" t="str">
        <f t="array" ref="H7">IFERROR(INDEX($A$2:$E195,SMALL(IF(ISNUMBER(SEARCH($A$1,$A$2:$A$190)),ROW($A$2:$A$190)-ROW($A$2)+1),ROWS($F$2:H7)),COLUMNS($F$2:H7)),"")</f>
        <v>SANTUARIO DE FAUNA Y FLORA GALERAS</v>
      </c>
      <c r="I7" s="19" t="str">
        <f t="array" ref="I7">IFERROR(INDEX($A$2:$E195,SMALL(IF(ISNUMBER(SEARCH($A$1,$A$2:$A$190)),ROW($A$2:$A$190)-ROW($A$2)+1),ROWS($F$2:I7)),COLUMNS($F$2:I7)),"")</f>
        <v>VENCIDA</v>
      </c>
      <c r="J7" s="19">
        <f t="array" ref="J7">IFERROR(INDEX($A$2:$E195,SMALL(IF(ISNUMBER(SEARCH($A$1,$A$2:$A$190)),ROW($A$2:$A$190)-ROW($A$2)+1),ROWS($F$2:J7)),COLUMNS($F$2:J7)),"")</f>
        <v>1</v>
      </c>
      <c r="K7" s="19" t="str">
        <f t="shared" si="3"/>
        <v>COLOMBIA</v>
      </c>
      <c r="L7" s="488" t="str">
        <f t="shared" si="4"/>
        <v>ANTIOQUIA</v>
      </c>
      <c r="N7" s="487" t="s">
        <v>1066</v>
      </c>
      <c r="O7" s="488" t="s">
        <v>1383</v>
      </c>
      <c r="Q7" s="19" t="str">
        <f t="shared" si="8"/>
        <v>COLOMBIA</v>
      </c>
      <c r="R7" s="19" t="str">
        <f t="shared" si="9"/>
        <v>ANTIOQUIA</v>
      </c>
      <c r="S7" s="325">
        <f t="shared" si="1"/>
        <v>0</v>
      </c>
      <c r="T7" s="19" t="str">
        <f t="shared" si="5"/>
        <v>SANTUARIO DE FAUNA Y FLORA GALERAS</v>
      </c>
      <c r="U7" s="19">
        <f t="shared" si="10"/>
        <v>1</v>
      </c>
      <c r="V7" s="311" t="str">
        <f t="shared" si="6"/>
        <v>VENCIDA</v>
      </c>
      <c r="W7" s="19" t="e">
        <f t="shared" ca="1" si="2"/>
        <v>#VALUE!</v>
      </c>
      <c r="Z7" s="455" t="s">
        <v>151</v>
      </c>
      <c r="AA7" s="542">
        <v>2</v>
      </c>
      <c r="AD7" s="381"/>
      <c r="AG7" t="s">
        <v>33</v>
      </c>
      <c r="AI7" t="s">
        <v>1239</v>
      </c>
      <c r="AJ7" t="s">
        <v>1238</v>
      </c>
      <c r="AT7" t="s">
        <v>1107</v>
      </c>
      <c r="AU7" t="s">
        <v>280</v>
      </c>
      <c r="AV7" s="541">
        <v>11</v>
      </c>
    </row>
    <row r="8" spans="1:53" x14ac:dyDescent="0.25">
      <c r="A8" s="19" t="s">
        <v>44</v>
      </c>
      <c r="B8" s="19" t="s">
        <v>1099</v>
      </c>
      <c r="C8" s="19" t="s">
        <v>173</v>
      </c>
      <c r="D8" s="19" t="s">
        <v>1469</v>
      </c>
      <c r="E8" s="542">
        <v>10</v>
      </c>
      <c r="G8" s="487" t="str">
        <f t="array" ref="G8">IFERROR(INDEX($A$2:$E196,SMALL(IF(ISNUMBER(SEARCH($A$1,$A$2:$A$190)),ROW($A$2:$A$190)-ROW($A$2)+1),ROWS($F$2:G8)),COLUMNS($F$2:G8)),"")</f>
        <v>DTOR</v>
      </c>
      <c r="H8" s="19" t="str">
        <f t="array" ref="H8">IFERROR(INDEX($A$2:$E196,SMALL(IF(ISNUMBER(SEARCH($A$1,$A$2:$A$190)),ROW($A$2:$A$190)-ROW($A$2)+1),ROWS($F$2:H8)),COLUMNS($F$2:H8)),"")</f>
        <v>DIRECCIÓN TERRITORIAL ORINOQUÍA</v>
      </c>
      <c r="I8" s="19" t="str">
        <f t="array" ref="I8">IFERROR(INDEX($A$2:$E196,SMALL(IF(ISNUMBER(SEARCH($A$1,$A$2:$A$190)),ROW($A$2:$A$190)-ROW($A$2)+1),ROWS($F$2:I8)),COLUMNS($F$2:I8)),"")</f>
        <v>VENCIDA</v>
      </c>
      <c r="J8" s="19">
        <f t="array" ref="J8">IFERROR(INDEX($A$2:$E196,SMALL(IF(ISNUMBER(SEARCH($A$1,$A$2:$A$190)),ROW($A$2:$A$190)-ROW($A$2)+1),ROWS($F$2:J8)),COLUMNS($F$2:J8)),"")</f>
        <v>10</v>
      </c>
      <c r="K8" s="19" t="str">
        <f t="shared" si="3"/>
        <v>COLOMBIA</v>
      </c>
      <c r="L8" s="488" t="str">
        <f t="shared" si="4"/>
        <v>VICHADA</v>
      </c>
      <c r="N8" s="464" t="s">
        <v>1094</v>
      </c>
      <c r="O8" s="463" t="s">
        <v>1384</v>
      </c>
      <c r="Q8" s="19" t="str">
        <f t="shared" si="8"/>
        <v>COLOMBIA</v>
      </c>
      <c r="R8" s="19" t="str">
        <f t="shared" si="9"/>
        <v>VICHADA</v>
      </c>
      <c r="S8" s="325">
        <f t="shared" si="1"/>
        <v>0</v>
      </c>
      <c r="T8" s="19" t="str">
        <f t="shared" si="5"/>
        <v>DIRECCIÓN TERRITORIAL ORINOQUÍA</v>
      </c>
      <c r="U8" s="19">
        <f t="shared" si="10"/>
        <v>10</v>
      </c>
      <c r="V8" s="311" t="str">
        <f t="shared" si="6"/>
        <v>VENCIDA</v>
      </c>
      <c r="W8" s="19" t="e">
        <f t="shared" ca="1" si="2"/>
        <v>#VALUE!</v>
      </c>
      <c r="Z8" s="455" t="s">
        <v>56</v>
      </c>
      <c r="AA8" s="542">
        <v>38</v>
      </c>
      <c r="AD8" s="381"/>
      <c r="AF8" s="11" t="s">
        <v>1048</v>
      </c>
      <c r="AG8" t="s">
        <v>1237</v>
      </c>
      <c r="AH8" t="s">
        <v>1051</v>
      </c>
      <c r="AN8" s="454" t="s">
        <v>899</v>
      </c>
      <c r="AO8" s="454" t="s">
        <v>1214</v>
      </c>
      <c r="AP8" s="19" t="s">
        <v>1051</v>
      </c>
      <c r="AT8" t="s">
        <v>1049</v>
      </c>
      <c r="AV8" s="541">
        <v>11</v>
      </c>
    </row>
    <row r="9" spans="1:53" x14ac:dyDescent="0.25">
      <c r="A9" s="19" t="s">
        <v>44</v>
      </c>
      <c r="B9" s="19" t="s">
        <v>1099</v>
      </c>
      <c r="C9" s="19" t="s">
        <v>1034</v>
      </c>
      <c r="D9" s="19" t="s">
        <v>1469</v>
      </c>
      <c r="E9" s="542">
        <v>1</v>
      </c>
      <c r="G9" s="487" t="str">
        <f t="array" ref="G9">IFERROR(INDEX($A$2:$E197,SMALL(IF(ISNUMBER(SEARCH($A$1,$A$2:$A$190)),ROW($A$2:$A$190)-ROW($A$2)+1),ROWS($F$2:G9)),COLUMNS($F$2:G9)),"")</f>
        <v>DTOR</v>
      </c>
      <c r="H9" s="19" t="str">
        <f t="array" ref="H9">IFERROR(INDEX($A$2:$E197,SMALL(IF(ISNUMBER(SEARCH($A$1,$A$2:$A$190)),ROW($A$2:$A$190)-ROW($A$2)+1),ROWS($F$2:H9)),COLUMNS($F$2:H9)),"")</f>
        <v>DISTRITO NACIONAL DE MANEJO INTEGRADO CINARUCO</v>
      </c>
      <c r="I9" s="19" t="str">
        <f t="array" ref="I9">IFERROR(INDEX($A$2:$E197,SMALL(IF(ISNUMBER(SEARCH($A$1,$A$2:$A$190)),ROW($A$2:$A$190)-ROW($A$2)+1),ROWS($F$2:I9)),COLUMNS($F$2:I9)),"")</f>
        <v>VENCIDA</v>
      </c>
      <c r="J9" s="19">
        <f t="array" ref="J9">IFERROR(INDEX($A$2:$E197,SMALL(IF(ISNUMBER(SEARCH($A$1,$A$2:$A$190)),ROW($A$2:$A$190)-ROW($A$2)+1),ROWS($F$2:J9)),COLUMNS($F$2:J9)),"")</f>
        <v>1</v>
      </c>
      <c r="K9" s="19" t="str">
        <f t="shared" si="3"/>
        <v>COLOMBIA</v>
      </c>
      <c r="L9" s="488" t="str">
        <f t="shared" si="4"/>
        <v>VICHADA</v>
      </c>
      <c r="Q9" s="19" t="str">
        <f t="shared" si="8"/>
        <v>COLOMBIA</v>
      </c>
      <c r="R9" s="19" t="str">
        <f t="shared" si="9"/>
        <v>VICHADA</v>
      </c>
      <c r="S9" s="325">
        <f t="shared" si="1"/>
        <v>0</v>
      </c>
      <c r="T9" s="19" t="str">
        <f t="shared" si="5"/>
        <v>DISTRITO NACIONAL DE MANEJO INTEGRADO CINARUCO</v>
      </c>
      <c r="U9" s="19">
        <f t="shared" si="10"/>
        <v>1</v>
      </c>
      <c r="V9" s="311" t="str">
        <f t="shared" si="6"/>
        <v>VENCIDA</v>
      </c>
      <c r="W9" s="19" t="e">
        <f t="shared" ca="1" si="2"/>
        <v>#VALUE!</v>
      </c>
      <c r="Z9" s="455" t="s">
        <v>173</v>
      </c>
      <c r="AA9" s="542">
        <v>6</v>
      </c>
      <c r="AD9" s="381"/>
      <c r="AF9" s="12" t="s">
        <v>168</v>
      </c>
      <c r="AG9" s="541">
        <v>4</v>
      </c>
      <c r="AH9" s="541">
        <v>4</v>
      </c>
      <c r="AI9" s="541">
        <v>4</v>
      </c>
      <c r="AJ9" s="541">
        <v>4</v>
      </c>
      <c r="AN9" s="19" t="s">
        <v>277</v>
      </c>
      <c r="AO9" s="310">
        <v>45354</v>
      </c>
      <c r="AP9" s="542">
        <v>1</v>
      </c>
    </row>
    <row r="10" spans="1:53" x14ac:dyDescent="0.25">
      <c r="A10" s="19" t="s">
        <v>44</v>
      </c>
      <c r="B10" s="19" t="s">
        <v>1099</v>
      </c>
      <c r="C10" s="19" t="s">
        <v>964</v>
      </c>
      <c r="D10" s="19" t="s">
        <v>1469</v>
      </c>
      <c r="E10" s="542">
        <v>2</v>
      </c>
      <c r="G10" s="487" t="str">
        <f t="array" ref="G10">IFERROR(INDEX($A$2:$E198,SMALL(IF(ISNUMBER(SEARCH($A$1,$A$2:$A$190)),ROW($A$2:$A$190)-ROW($A$2)+1),ROWS($F$2:G10)),COLUMNS($F$2:G10)),"")</f>
        <v>DTOR</v>
      </c>
      <c r="H10" s="19" t="str">
        <f t="array" ref="H10">IFERROR(INDEX($A$2:$E198,SMALL(IF(ISNUMBER(SEARCH($A$1,$A$2:$A$190)),ROW($A$2:$A$190)-ROW($A$2)+1),ROWS($F$2:H10)),COLUMNS($F$2:H10)),"")</f>
        <v>PARQUE NACIONAL NATURAL CORDILLERA DE LOS PICACHOS</v>
      </c>
      <c r="I10" s="19" t="str">
        <f t="array" ref="I10">IFERROR(INDEX($A$2:$E198,SMALL(IF(ISNUMBER(SEARCH($A$1,$A$2:$A$190)),ROW($A$2:$A$190)-ROW($A$2)+1),ROWS($F$2:I10)),COLUMNS($F$2:I10)),"")</f>
        <v>VENCIDA</v>
      </c>
      <c r="J10" s="19">
        <f t="array" ref="J10">IFERROR(INDEX($A$2:$E198,SMALL(IF(ISNUMBER(SEARCH($A$1,$A$2:$A$190)),ROW($A$2:$A$190)-ROW($A$2)+1),ROWS($F$2:J10)),COLUMNS($F$2:J10)),"")</f>
        <v>2</v>
      </c>
      <c r="K10" s="19" t="str">
        <f t="shared" si="3"/>
        <v>COLOMBIA</v>
      </c>
      <c r="L10" s="488" t="str">
        <f t="shared" si="4"/>
        <v>VICHADA</v>
      </c>
      <c r="Q10" s="19" t="str">
        <f t="shared" si="8"/>
        <v>COLOMBIA</v>
      </c>
      <c r="R10" s="19" t="str">
        <f t="shared" si="9"/>
        <v>VICHADA</v>
      </c>
      <c r="S10" s="325">
        <f t="shared" si="1"/>
        <v>0</v>
      </c>
      <c r="T10" s="19" t="str">
        <f t="shared" si="5"/>
        <v>PARQUE NACIONAL NATURAL CORDILLERA DE LOS PICACHOS</v>
      </c>
      <c r="U10" s="19">
        <f t="shared" si="10"/>
        <v>2</v>
      </c>
      <c r="V10" s="311" t="str">
        <f t="shared" si="6"/>
        <v>VENCIDA</v>
      </c>
      <c r="W10" s="19" t="e">
        <f t="shared" ca="1" si="2"/>
        <v>#VALUE!</v>
      </c>
      <c r="Z10" s="455" t="s">
        <v>104</v>
      </c>
      <c r="AA10" s="542">
        <v>1</v>
      </c>
      <c r="AD10" s="381"/>
      <c r="AF10" s="12" t="s">
        <v>280</v>
      </c>
      <c r="AG10" s="541">
        <v>14</v>
      </c>
      <c r="AH10" s="541">
        <v>14</v>
      </c>
      <c r="AI10" s="541">
        <v>14</v>
      </c>
      <c r="AJ10" s="541">
        <v>14</v>
      </c>
      <c r="AN10" s="19" t="s">
        <v>277</v>
      </c>
      <c r="AO10" s="310">
        <v>45381</v>
      </c>
      <c r="AP10" s="542">
        <v>7</v>
      </c>
    </row>
    <row r="11" spans="1:53" x14ac:dyDescent="0.25">
      <c r="A11" s="19" t="s">
        <v>44</v>
      </c>
      <c r="B11" s="19" t="s">
        <v>1099</v>
      </c>
      <c r="C11" s="19" t="s">
        <v>614</v>
      </c>
      <c r="D11" s="19" t="s">
        <v>1469</v>
      </c>
      <c r="E11" s="542">
        <v>3</v>
      </c>
      <c r="G11" s="487" t="str">
        <f t="array" ref="G11">IFERROR(INDEX($A$2:$E199,SMALL(IF(ISNUMBER(SEARCH($A$1,$A$2:$A$190)),ROW($A$2:$A$190)-ROW($A$2)+1),ROWS($F$2:G11)),COLUMNS($F$2:G11)),"")</f>
        <v>DTOR</v>
      </c>
      <c r="H11" s="19" t="str">
        <f t="array" ref="H11">IFERROR(INDEX($A$2:$E199,SMALL(IF(ISNUMBER(SEARCH($A$1,$A$2:$A$190)),ROW($A$2:$A$190)-ROW($A$2)+1),ROWS($F$2:H11)),COLUMNS($F$2:H11)),"")</f>
        <v>PARQUE NACIONAL NATURAL TINIGUA</v>
      </c>
      <c r="I11" s="19" t="str">
        <f t="array" ref="I11">IFERROR(INDEX($A$2:$E199,SMALL(IF(ISNUMBER(SEARCH($A$1,$A$2:$A$190)),ROW($A$2:$A$190)-ROW($A$2)+1),ROWS($F$2:I11)),COLUMNS($F$2:I11)),"")</f>
        <v>VENCIDA</v>
      </c>
      <c r="J11" s="19">
        <f t="array" ref="J11">IFERROR(INDEX($A$2:$E199,SMALL(IF(ISNUMBER(SEARCH($A$1,$A$2:$A$190)),ROW($A$2:$A$190)-ROW($A$2)+1),ROWS($F$2:J11)),COLUMNS($F$2:J11)),"")</f>
        <v>3</v>
      </c>
      <c r="K11" s="19" t="str">
        <f t="shared" si="3"/>
        <v>COLOMBIA</v>
      </c>
      <c r="L11" s="488" t="str">
        <f t="shared" si="4"/>
        <v>VICHADA</v>
      </c>
      <c r="Q11" s="19" t="str">
        <f t="shared" si="8"/>
        <v>COLOMBIA</v>
      </c>
      <c r="R11" s="19" t="str">
        <f t="shared" si="9"/>
        <v>VICHADA</v>
      </c>
      <c r="S11" s="325">
        <f t="shared" si="1"/>
        <v>0</v>
      </c>
      <c r="T11" s="19" t="str">
        <f t="shared" si="5"/>
        <v>PARQUE NACIONAL NATURAL TINIGUA</v>
      </c>
      <c r="U11" s="19">
        <f t="shared" si="10"/>
        <v>3</v>
      </c>
      <c r="V11" s="311" t="str">
        <f t="shared" si="6"/>
        <v>VENCIDA</v>
      </c>
      <c r="W11" s="19" t="e">
        <f t="shared" ca="1" si="2"/>
        <v>#VALUE!</v>
      </c>
      <c r="Z11" s="455" t="s">
        <v>1034</v>
      </c>
      <c r="AA11" s="542">
        <v>1</v>
      </c>
      <c r="AD11" s="381"/>
      <c r="AF11" s="12" t="s">
        <v>151</v>
      </c>
      <c r="AG11" s="541">
        <v>12</v>
      </c>
      <c r="AH11" s="541">
        <v>12</v>
      </c>
      <c r="AI11" s="541">
        <v>12</v>
      </c>
      <c r="AJ11" s="541">
        <v>12</v>
      </c>
      <c r="AN11" s="19" t="s">
        <v>277</v>
      </c>
      <c r="AO11" s="310">
        <v>45473</v>
      </c>
      <c r="AP11" s="542">
        <v>14</v>
      </c>
    </row>
    <row r="12" spans="1:53" x14ac:dyDescent="0.25">
      <c r="A12" s="19" t="s">
        <v>44</v>
      </c>
      <c r="B12" s="19" t="s">
        <v>1099</v>
      </c>
      <c r="C12" s="19" t="s">
        <v>929</v>
      </c>
      <c r="D12" s="19" t="s">
        <v>1469</v>
      </c>
      <c r="E12" s="542">
        <v>2</v>
      </c>
      <c r="G12" s="487" t="str">
        <f t="array" ref="G12">IFERROR(INDEX($A$2:$E200,SMALL(IF(ISNUMBER(SEARCH($A$1,$A$2:$A$190)),ROW($A$2:$A$190)-ROW($A$2)+1),ROWS($F$2:G12)),COLUMNS($F$2:G12)),"")</f>
        <v>DTOR</v>
      </c>
      <c r="H12" s="19" t="str">
        <f t="array" ref="H12">IFERROR(INDEX($A$2:$E200,SMALL(IF(ISNUMBER(SEARCH($A$1,$A$2:$A$190)),ROW($A$2:$A$190)-ROW($A$2)+1),ROWS($F$2:H12)),COLUMNS($F$2:H12)),"")</f>
        <v>PARQUE NACIONAL NATURAL SERRANÍA DE CHIRIBIQUETE</v>
      </c>
      <c r="I12" s="19" t="str">
        <f t="array" ref="I12">IFERROR(INDEX($A$2:$E200,SMALL(IF(ISNUMBER(SEARCH($A$1,$A$2:$A$190)),ROW($A$2:$A$190)-ROW($A$2)+1),ROWS($F$2:I12)),COLUMNS($F$2:I12)),"")</f>
        <v>VENCIDA</v>
      </c>
      <c r="J12" s="19">
        <f t="array" ref="J12">IFERROR(INDEX($A$2:$E200,SMALL(IF(ISNUMBER(SEARCH($A$1,$A$2:$A$190)),ROW($A$2:$A$190)-ROW($A$2)+1),ROWS($F$2:J12)),COLUMNS($F$2:J12)),"")</f>
        <v>2</v>
      </c>
      <c r="K12" s="19" t="str">
        <f t="shared" si="3"/>
        <v>COLOMBIA</v>
      </c>
      <c r="L12" s="488" t="str">
        <f t="shared" si="4"/>
        <v>VICHADA</v>
      </c>
      <c r="Q12" s="19" t="str">
        <f t="shared" si="8"/>
        <v>COLOMBIA</v>
      </c>
      <c r="R12" s="19" t="str">
        <f t="shared" si="9"/>
        <v>VICHADA</v>
      </c>
      <c r="S12" s="325">
        <f t="shared" si="1"/>
        <v>0</v>
      </c>
      <c r="T12" s="19" t="str">
        <f t="shared" si="5"/>
        <v>PARQUE NACIONAL NATURAL SERRANÍA DE CHIRIBIQUETE</v>
      </c>
      <c r="U12" s="19">
        <f t="shared" si="10"/>
        <v>2</v>
      </c>
      <c r="V12" s="311" t="str">
        <f t="shared" si="6"/>
        <v>VENCIDA</v>
      </c>
      <c r="W12" s="19" t="e">
        <f t="shared" ca="1" si="2"/>
        <v>#VALUE!</v>
      </c>
      <c r="Z12" s="455" t="s">
        <v>83</v>
      </c>
      <c r="AA12" s="542">
        <v>1</v>
      </c>
      <c r="AD12" s="381"/>
      <c r="AF12" s="12" t="s">
        <v>56</v>
      </c>
      <c r="AG12" s="541">
        <v>124</v>
      </c>
      <c r="AH12" s="541">
        <v>124</v>
      </c>
      <c r="AI12" s="541">
        <v>124</v>
      </c>
      <c r="AJ12" s="541">
        <v>124</v>
      </c>
      <c r="AN12" s="19" t="s">
        <v>1049</v>
      </c>
      <c r="AO12" s="19"/>
      <c r="AP12" s="542">
        <v>22</v>
      </c>
    </row>
    <row r="13" spans="1:53" x14ac:dyDescent="0.25">
      <c r="A13" s="19" t="s">
        <v>44</v>
      </c>
      <c r="B13" s="19" t="s">
        <v>1113</v>
      </c>
      <c r="C13" s="19" t="s">
        <v>104</v>
      </c>
      <c r="D13" s="19" t="s">
        <v>1469</v>
      </c>
      <c r="E13" s="542">
        <v>6</v>
      </c>
      <c r="G13" s="487" t="str">
        <f t="array" ref="G13">IFERROR(INDEX($A$2:$E201,SMALL(IF(ISNUMBER(SEARCH($A$1,$A$2:$A$190)),ROW($A$2:$A$190)-ROW($A$2)+1),ROWS($F$2:G13)),COLUMNS($F$2:G13)),"")</f>
        <v>DTPA</v>
      </c>
      <c r="H13" s="19" t="str">
        <f t="array" ref="H13">IFERROR(INDEX($A$2:$E201,SMALL(IF(ISNUMBER(SEARCH($A$1,$A$2:$A$190)),ROW($A$2:$A$190)-ROW($A$2)+1),ROWS($F$2:H13)),COLUMNS($F$2:H13)),"")</f>
        <v>DIRECCIÓN TERRITORIAL PACÍFICO</v>
      </c>
      <c r="I13" s="19" t="str">
        <f t="array" ref="I13">IFERROR(INDEX($A$2:$E201,SMALL(IF(ISNUMBER(SEARCH($A$1,$A$2:$A$190)),ROW($A$2:$A$190)-ROW($A$2)+1),ROWS($F$2:I13)),COLUMNS($F$2:I13)),"")</f>
        <v>VENCIDA</v>
      </c>
      <c r="J13" s="19">
        <f t="array" ref="J13">IFERROR(INDEX($A$2:$E201,SMALL(IF(ISNUMBER(SEARCH($A$1,$A$2:$A$190)),ROW($A$2:$A$190)-ROW($A$2)+1),ROWS($F$2:J13)),COLUMNS($F$2:J13)),"")</f>
        <v>6</v>
      </c>
      <c r="K13" s="19" t="str">
        <f t="shared" si="3"/>
        <v>COLOMBIA</v>
      </c>
      <c r="L13" s="488" t="str">
        <f t="shared" si="4"/>
        <v>CHOCÓ</v>
      </c>
      <c r="Q13" s="19" t="str">
        <f t="shared" si="8"/>
        <v>COLOMBIA</v>
      </c>
      <c r="R13" s="19" t="str">
        <f t="shared" si="9"/>
        <v>CHOCÓ</v>
      </c>
      <c r="S13" s="325">
        <f t="shared" si="1"/>
        <v>0</v>
      </c>
      <c r="T13" s="19" t="str">
        <f t="shared" si="5"/>
        <v>DIRECCIÓN TERRITORIAL PACÍFICO</v>
      </c>
      <c r="U13" s="19">
        <f t="shared" si="10"/>
        <v>6</v>
      </c>
      <c r="V13" s="311" t="str">
        <f t="shared" si="6"/>
        <v>VENCIDA</v>
      </c>
      <c r="W13" s="19" t="e">
        <f t="shared" ca="1" si="2"/>
        <v>#VALUE!</v>
      </c>
      <c r="Z13" s="455" t="s">
        <v>71</v>
      </c>
      <c r="AA13" s="542">
        <v>4</v>
      </c>
      <c r="AF13" s="12" t="s">
        <v>173</v>
      </c>
      <c r="AG13" s="541">
        <v>9</v>
      </c>
      <c r="AH13" s="541">
        <v>9</v>
      </c>
      <c r="AI13" s="541">
        <v>9</v>
      </c>
      <c r="AJ13" s="541">
        <v>9</v>
      </c>
    </row>
    <row r="14" spans="1:53" x14ac:dyDescent="0.25">
      <c r="A14" s="19" t="s">
        <v>44</v>
      </c>
      <c r="B14" s="19" t="s">
        <v>1113</v>
      </c>
      <c r="C14" s="19" t="s">
        <v>37</v>
      </c>
      <c r="D14" s="19" t="s">
        <v>1469</v>
      </c>
      <c r="E14" s="542">
        <v>4</v>
      </c>
      <c r="G14" s="487" t="str">
        <f t="array" ref="G14">IFERROR(INDEX($A$2:$E202,SMALL(IF(ISNUMBER(SEARCH($A$1,$A$2:$A$190)),ROW($A$2:$A$190)-ROW($A$2)+1),ROWS($F$2:G14)),COLUMNS($F$2:G14)),"")</f>
        <v>DTPA</v>
      </c>
      <c r="H14" s="19" t="str">
        <f t="array" ref="H14">IFERROR(INDEX($A$2:$E202,SMALL(IF(ISNUMBER(SEARCH($A$1,$A$2:$A$190)),ROW($A$2:$A$190)-ROW($A$2)+1),ROWS($F$2:H14)),COLUMNS($F$2:H14)),"")</f>
        <v>PARQUE NACIONAL NATURAL GORGONA</v>
      </c>
      <c r="I14" s="19" t="str">
        <f t="array" ref="I14">IFERROR(INDEX($A$2:$E202,SMALL(IF(ISNUMBER(SEARCH($A$1,$A$2:$A$190)),ROW($A$2:$A$190)-ROW($A$2)+1),ROWS($F$2:I14)),COLUMNS($F$2:I14)),"")</f>
        <v>VENCIDA</v>
      </c>
      <c r="J14" s="19">
        <f t="array" ref="J14">IFERROR(INDEX($A$2:$E202,SMALL(IF(ISNUMBER(SEARCH($A$1,$A$2:$A$190)),ROW($A$2:$A$190)-ROW($A$2)+1),ROWS($F$2:J14)),COLUMNS($F$2:J14)),"")</f>
        <v>4</v>
      </c>
      <c r="K14" s="19" t="str">
        <f t="shared" si="3"/>
        <v>COLOMBIA</v>
      </c>
      <c r="L14" s="488" t="str">
        <f t="shared" si="4"/>
        <v>CHOCÓ</v>
      </c>
      <c r="Q14" s="19" t="str">
        <f t="shared" si="8"/>
        <v>COLOMBIA</v>
      </c>
      <c r="R14" s="19" t="str">
        <f t="shared" si="9"/>
        <v>CHOCÓ</v>
      </c>
      <c r="S14" s="325">
        <f t="shared" si="1"/>
        <v>0</v>
      </c>
      <c r="T14" s="19" t="str">
        <f t="shared" si="5"/>
        <v>PARQUE NACIONAL NATURAL GORGONA</v>
      </c>
      <c r="U14" s="19">
        <f t="shared" si="10"/>
        <v>4</v>
      </c>
      <c r="V14" s="311" t="str">
        <f t="shared" si="6"/>
        <v>VENCIDA</v>
      </c>
      <c r="W14" s="19" t="e">
        <f t="shared" ca="1" si="2"/>
        <v>#VALUE!</v>
      </c>
      <c r="Z14" s="455" t="s">
        <v>108</v>
      </c>
      <c r="AA14" s="542">
        <v>2</v>
      </c>
      <c r="AF14" s="12" t="s">
        <v>104</v>
      </c>
      <c r="AG14" s="541">
        <v>5</v>
      </c>
      <c r="AH14" s="541">
        <v>5</v>
      </c>
      <c r="AI14" s="541">
        <v>5</v>
      </c>
      <c r="AJ14" s="541">
        <v>5</v>
      </c>
    </row>
    <row r="15" spans="1:53" x14ac:dyDescent="0.25">
      <c r="A15" s="19" t="s">
        <v>44</v>
      </c>
      <c r="B15" s="19" t="s">
        <v>1113</v>
      </c>
      <c r="C15" s="19" t="s">
        <v>95</v>
      </c>
      <c r="D15" s="19" t="s">
        <v>1469</v>
      </c>
      <c r="E15" s="542">
        <v>1</v>
      </c>
      <c r="G15" s="487" t="str">
        <f t="array" ref="G15">IFERROR(INDEX($A$2:$E203,SMALL(IF(ISNUMBER(SEARCH($A$1,$A$2:$A$190)),ROW($A$2:$A$190)-ROW($A$2)+1),ROWS($F$2:G15)),COLUMNS($F$2:G15)),"")</f>
        <v>DTPA</v>
      </c>
      <c r="H15" s="19" t="str">
        <f t="array" ref="H15">IFERROR(INDEX($A$2:$E203,SMALL(IF(ISNUMBER(SEARCH($A$1,$A$2:$A$190)),ROW($A$2:$A$190)-ROW($A$2)+1),ROWS($F$2:H15)),COLUMNS($F$2:H15)),"")</f>
        <v>PARQUE NACIONAL NATURAL UTRÍA</v>
      </c>
      <c r="I15" s="19" t="str">
        <f t="array" ref="I15">IFERROR(INDEX($A$2:$E203,SMALL(IF(ISNUMBER(SEARCH($A$1,$A$2:$A$190)),ROW($A$2:$A$190)-ROW($A$2)+1),ROWS($F$2:I15)),COLUMNS($F$2:I15)),"")</f>
        <v>VENCIDA</v>
      </c>
      <c r="J15" s="19">
        <f t="array" ref="J15">IFERROR(INDEX($A$2:$E203,SMALL(IF(ISNUMBER(SEARCH($A$1,$A$2:$A$190)),ROW($A$2:$A$190)-ROW($A$2)+1),ROWS($F$2:J15)),COLUMNS($F$2:J15)),"")</f>
        <v>1</v>
      </c>
      <c r="K15" s="19" t="str">
        <f t="shared" si="3"/>
        <v>COLOMBIA</v>
      </c>
      <c r="L15" s="488" t="str">
        <f t="shared" si="4"/>
        <v>CHOCÓ</v>
      </c>
      <c r="Q15" s="19" t="str">
        <f t="shared" si="8"/>
        <v>COLOMBIA</v>
      </c>
      <c r="R15" s="19" t="str">
        <f t="shared" si="9"/>
        <v>CHOCÓ</v>
      </c>
      <c r="S15" s="325">
        <f t="shared" si="1"/>
        <v>0</v>
      </c>
      <c r="T15" s="19" t="str">
        <f t="shared" si="5"/>
        <v>PARQUE NACIONAL NATURAL UTRÍA</v>
      </c>
      <c r="U15" s="19">
        <f t="shared" si="10"/>
        <v>1</v>
      </c>
      <c r="V15" s="311" t="str">
        <f t="shared" si="6"/>
        <v>VENCIDA</v>
      </c>
      <c r="W15" s="19" t="e">
        <f t="shared" ca="1" si="2"/>
        <v>#VALUE!</v>
      </c>
      <c r="Z15" s="455" t="s">
        <v>137</v>
      </c>
      <c r="AA15" s="542">
        <v>8</v>
      </c>
      <c r="AF15" s="12" t="s">
        <v>1034</v>
      </c>
      <c r="AG15" s="541">
        <v>1</v>
      </c>
      <c r="AH15" s="541">
        <v>1</v>
      </c>
      <c r="AI15" s="541">
        <v>1</v>
      </c>
      <c r="AJ15" s="541">
        <v>1</v>
      </c>
    </row>
    <row r="16" spans="1:53" x14ac:dyDescent="0.25">
      <c r="A16" s="19" t="s">
        <v>44</v>
      </c>
      <c r="B16" s="19" t="s">
        <v>1107</v>
      </c>
      <c r="C16" s="19" t="s">
        <v>280</v>
      </c>
      <c r="D16" s="19" t="s">
        <v>1469</v>
      </c>
      <c r="E16" s="542">
        <v>10</v>
      </c>
      <c r="G16" s="487" t="str">
        <f t="array" ref="G16">IFERROR(INDEX($A$2:$E204,SMALL(IF(ISNUMBER(SEARCH($A$1,$A$2:$A$190)),ROW($A$2:$A$190)-ROW($A$2)+1),ROWS($F$2:G16)),COLUMNS($F$2:G16)),"")</f>
        <v>DTAN</v>
      </c>
      <c r="H16" s="19" t="str">
        <f t="array" ref="H16">IFERROR(INDEX($A$2:$E204,SMALL(IF(ISNUMBER(SEARCH($A$1,$A$2:$A$190)),ROW($A$2:$A$190)-ROW($A$2)+1),ROWS($F$2:H16)),COLUMNS($F$2:H16)),"")</f>
        <v>DIRECCIÓN TERRITORIAL ANDES NORORIENTALES</v>
      </c>
      <c r="I16" s="19" t="str">
        <f t="array" ref="I16">IFERROR(INDEX($A$2:$E204,SMALL(IF(ISNUMBER(SEARCH($A$1,$A$2:$A$190)),ROW($A$2:$A$190)-ROW($A$2)+1),ROWS($F$2:I16)),COLUMNS($F$2:I16)),"")</f>
        <v>VENCIDA</v>
      </c>
      <c r="J16" s="19">
        <f t="array" ref="J16">IFERROR(INDEX($A$2:$E204,SMALL(IF(ISNUMBER(SEARCH($A$1,$A$2:$A$190)),ROW($A$2:$A$190)-ROW($A$2)+1),ROWS($F$2:J16)),COLUMNS($F$2:J16)),"")</f>
        <v>10</v>
      </c>
      <c r="K16" s="19" t="str">
        <f t="shared" si="3"/>
        <v>COLOMBIA</v>
      </c>
      <c r="L16" s="488" t="str">
        <f t="shared" si="4"/>
        <v>ANTIOQUIA</v>
      </c>
      <c r="Q16" s="19" t="str">
        <f t="shared" si="8"/>
        <v>COLOMBIA</v>
      </c>
      <c r="R16" s="19" t="str">
        <f t="shared" si="9"/>
        <v>ANTIOQUIA</v>
      </c>
      <c r="S16" s="325">
        <f t="shared" si="1"/>
        <v>0</v>
      </c>
      <c r="T16" s="19" t="str">
        <f t="shared" si="5"/>
        <v>DIRECCIÓN TERRITORIAL ANDES NORORIENTALES</v>
      </c>
      <c r="U16" s="19">
        <f t="shared" si="10"/>
        <v>10</v>
      </c>
      <c r="V16" s="311" t="str">
        <f t="shared" si="6"/>
        <v>VENCIDA</v>
      </c>
      <c r="W16" s="19" t="e">
        <f t="shared" ca="1" si="2"/>
        <v>#VALUE!</v>
      </c>
      <c r="Z16" s="455" t="s">
        <v>277</v>
      </c>
      <c r="AA16" s="542">
        <v>2</v>
      </c>
      <c r="AF16" s="12" t="s">
        <v>137</v>
      </c>
      <c r="AG16" s="541">
        <v>3</v>
      </c>
      <c r="AH16" s="541">
        <v>3</v>
      </c>
      <c r="AI16" s="541">
        <v>3</v>
      </c>
      <c r="AJ16" s="541">
        <v>3</v>
      </c>
    </row>
    <row r="17" spans="1:36" x14ac:dyDescent="0.25">
      <c r="A17" s="19" t="s">
        <v>44</v>
      </c>
      <c r="B17" s="19" t="s">
        <v>1066</v>
      </c>
      <c r="C17" s="19" t="s">
        <v>451</v>
      </c>
      <c r="D17" s="19" t="s">
        <v>1469</v>
      </c>
      <c r="E17" s="542">
        <v>1</v>
      </c>
      <c r="G17" s="487" t="str">
        <f t="array" ref="G17">IFERROR(INDEX($A$2:$E205,SMALL(IF(ISNUMBER(SEARCH($A$1,$A$2:$A$190)),ROW($A$2:$A$190)-ROW($A$2)+1),ROWS($F$2:G17)),COLUMNS($F$2:G17)),"")</f>
        <v>NIVEL CENTRAL</v>
      </c>
      <c r="H17" s="19" t="str">
        <f t="array" ref="H17">IFERROR(INDEX($A$2:$E205,SMALL(IF(ISNUMBER(SEARCH($A$1,$A$2:$A$190)),ROW($A$2:$A$190)-ROW($A$2)+1),ROWS($F$2:H17)),COLUMNS($F$2:H17)),"")</f>
        <v xml:space="preserve">GRUPO DE ATENCIÓN AL CIUDADANO </v>
      </c>
      <c r="I17" s="19" t="str">
        <f t="array" ref="I17">IFERROR(INDEX($A$2:$E205,SMALL(IF(ISNUMBER(SEARCH($A$1,$A$2:$A$190)),ROW($A$2:$A$190)-ROW($A$2)+1),ROWS($F$2:I17)),COLUMNS($F$2:I17)),"")</f>
        <v>VENCIDA</v>
      </c>
      <c r="J17" s="19">
        <f t="array" ref="J17">IFERROR(INDEX($A$2:$E205,SMALL(IF(ISNUMBER(SEARCH($A$1,$A$2:$A$190)),ROW($A$2:$A$190)-ROW($A$2)+1),ROWS($F$2:J17)),COLUMNS($F$2:J17)),"")</f>
        <v>1</v>
      </c>
      <c r="K17" s="19" t="str">
        <f t="shared" si="3"/>
        <v>COLOMBIA</v>
      </c>
      <c r="L17" s="488" t="str">
        <f t="shared" si="4"/>
        <v>BOGOTA</v>
      </c>
      <c r="Q17" s="19" t="str">
        <f t="shared" si="8"/>
        <v>COLOMBIA</v>
      </c>
      <c r="R17" s="19" t="str">
        <f t="shared" si="9"/>
        <v>BOGOTA</v>
      </c>
      <c r="S17" s="325">
        <f t="shared" si="1"/>
        <v>0</v>
      </c>
      <c r="T17" s="19" t="str">
        <f t="shared" si="5"/>
        <v xml:space="preserve">GRUPO DE ATENCIÓN AL CIUDADANO </v>
      </c>
      <c r="U17" s="19">
        <f t="shared" si="10"/>
        <v>1</v>
      </c>
      <c r="V17" s="311" t="str">
        <f t="shared" si="6"/>
        <v>VENCIDA</v>
      </c>
      <c r="W17" s="19" t="e">
        <f t="shared" ca="1" si="2"/>
        <v>#VALUE!</v>
      </c>
      <c r="Z17" s="455" t="s">
        <v>925</v>
      </c>
      <c r="AA17" s="542">
        <v>2</v>
      </c>
      <c r="AF17" s="12" t="s">
        <v>415</v>
      </c>
      <c r="AG17" s="541">
        <v>2</v>
      </c>
      <c r="AH17" s="541">
        <v>2</v>
      </c>
      <c r="AI17" s="541">
        <v>2</v>
      </c>
      <c r="AJ17" s="541">
        <v>2</v>
      </c>
    </row>
    <row r="18" spans="1:36" x14ac:dyDescent="0.25">
      <c r="A18" s="19" t="s">
        <v>44</v>
      </c>
      <c r="B18" s="19" t="s">
        <v>1066</v>
      </c>
      <c r="C18" s="19" t="s">
        <v>83</v>
      </c>
      <c r="D18" s="19" t="s">
        <v>1469</v>
      </c>
      <c r="E18" s="542">
        <v>29</v>
      </c>
      <c r="G18" s="487" t="str">
        <f t="array" ref="G18">IFERROR(INDEX($A$2:$E206,SMALL(IF(ISNUMBER(SEARCH($A$1,$A$2:$A$190)),ROW($A$2:$A$190)-ROW($A$2)+1),ROWS($F$2:G18)),COLUMNS($F$2:G18)),"")</f>
        <v>NIVEL CENTRAL</v>
      </c>
      <c r="H18" s="19" t="str">
        <f t="array" ref="H18">IFERROR(INDEX($A$2:$E206,SMALL(IF(ISNUMBER(SEARCH($A$1,$A$2:$A$190)),ROW($A$2:$A$190)-ROW($A$2)+1),ROWS($F$2:H18)),COLUMNS($F$2:H18)),"")</f>
        <v>GRUPO DE COMUNICACIONES</v>
      </c>
      <c r="I18" s="19" t="str">
        <f t="array" ref="I18">IFERROR(INDEX($A$2:$E206,SMALL(IF(ISNUMBER(SEARCH($A$1,$A$2:$A$190)),ROW($A$2:$A$190)-ROW($A$2)+1),ROWS($F$2:I18)),COLUMNS($F$2:I18)),"")</f>
        <v>VENCIDA</v>
      </c>
      <c r="J18" s="19">
        <f t="array" ref="J18">IFERROR(INDEX($A$2:$E206,SMALL(IF(ISNUMBER(SEARCH($A$1,$A$2:$A$190)),ROW($A$2:$A$190)-ROW($A$2)+1),ROWS($F$2:J18)),COLUMNS($F$2:J18)),"")</f>
        <v>29</v>
      </c>
      <c r="K18" s="19" t="str">
        <f t="shared" si="3"/>
        <v>COLOMBIA</v>
      </c>
      <c r="L18" s="488" t="str">
        <f t="shared" si="4"/>
        <v>BOGOTA</v>
      </c>
      <c r="O18" s="382"/>
      <c r="Q18" s="19" t="str">
        <f t="shared" si="8"/>
        <v>COLOMBIA</v>
      </c>
      <c r="R18" s="19" t="str">
        <f t="shared" si="9"/>
        <v>BOGOTA</v>
      </c>
      <c r="S18" s="325">
        <f t="shared" si="1"/>
        <v>0</v>
      </c>
      <c r="T18" s="19" t="str">
        <f t="shared" si="5"/>
        <v>GRUPO DE COMUNICACIONES</v>
      </c>
      <c r="U18" s="19">
        <f t="shared" si="10"/>
        <v>29</v>
      </c>
      <c r="V18" s="311" t="str">
        <f t="shared" si="6"/>
        <v>VENCIDA</v>
      </c>
      <c r="W18" s="19" t="e">
        <f t="shared" ca="1" si="2"/>
        <v>#VALUE!</v>
      </c>
      <c r="Z18" s="455" t="s">
        <v>541</v>
      </c>
      <c r="AA18" s="542">
        <v>1</v>
      </c>
      <c r="AF18" s="12" t="s">
        <v>66</v>
      </c>
      <c r="AG18" s="541">
        <v>4</v>
      </c>
      <c r="AH18" s="541">
        <v>4</v>
      </c>
      <c r="AI18" s="541">
        <v>4</v>
      </c>
      <c r="AJ18" s="541">
        <v>4</v>
      </c>
    </row>
    <row r="19" spans="1:36" x14ac:dyDescent="0.25">
      <c r="A19" s="19" t="s">
        <v>44</v>
      </c>
      <c r="B19" s="19" t="s">
        <v>1066</v>
      </c>
      <c r="C19" s="19" t="s">
        <v>913</v>
      </c>
      <c r="D19" s="19" t="s">
        <v>1469</v>
      </c>
      <c r="E19" s="542">
        <v>2</v>
      </c>
      <c r="G19" s="487" t="str">
        <f t="array" ref="G19">IFERROR(INDEX($A$2:$E207,SMALL(IF(ISNUMBER(SEARCH($A$1,$A$2:$A$190)),ROW($A$2:$A$190)-ROW($A$2)+1),ROWS($F$2:G19)),COLUMNS($F$2:G19)),"")</f>
        <v>NIVEL CENTRAL</v>
      </c>
      <c r="H19" s="19" t="str">
        <f t="array" ref="H19">IFERROR(INDEX($A$2:$E207,SMALL(IF(ISNUMBER(SEARCH($A$1,$A$2:$A$190)),ROW($A$2:$A$190)-ROW($A$2)+1),ROWS($F$2:H19)),COLUMNS($F$2:H19)),"")</f>
        <v>GRUPO DE CONTROL INTERNO</v>
      </c>
      <c r="I19" s="19" t="str">
        <f t="array" ref="I19">IFERROR(INDEX($A$2:$E207,SMALL(IF(ISNUMBER(SEARCH($A$1,$A$2:$A$190)),ROW($A$2:$A$190)-ROW($A$2)+1),ROWS($F$2:I19)),COLUMNS($F$2:I19)),"")</f>
        <v>VENCIDA</v>
      </c>
      <c r="J19" s="19">
        <f t="array" ref="J19">IFERROR(INDEX($A$2:$E207,SMALL(IF(ISNUMBER(SEARCH($A$1,$A$2:$A$190)),ROW($A$2:$A$190)-ROW($A$2)+1),ROWS($F$2:J19)),COLUMNS($F$2:J19)),"")</f>
        <v>2</v>
      </c>
      <c r="K19" s="19" t="str">
        <f t="shared" si="3"/>
        <v>COLOMBIA</v>
      </c>
      <c r="L19" s="488" t="str">
        <f t="shared" si="4"/>
        <v>BOGOTA</v>
      </c>
      <c r="O19" s="382"/>
      <c r="Q19" s="19" t="str">
        <f t="shared" si="8"/>
        <v>COLOMBIA</v>
      </c>
      <c r="R19" s="19" t="str">
        <f t="shared" si="9"/>
        <v>BOGOTA</v>
      </c>
      <c r="S19" s="325">
        <f t="shared" si="1"/>
        <v>0</v>
      </c>
      <c r="T19" s="19" t="str">
        <f t="shared" si="5"/>
        <v>GRUPO DE CONTROL INTERNO</v>
      </c>
      <c r="U19" s="19">
        <f t="shared" si="10"/>
        <v>2</v>
      </c>
      <c r="V19" s="311" t="str">
        <f t="shared" si="6"/>
        <v>VENCIDA</v>
      </c>
      <c r="W19" s="19" t="e">
        <f t="shared" ca="1" si="2"/>
        <v>#VALUE!</v>
      </c>
      <c r="Z19" s="455" t="s">
        <v>614</v>
      </c>
      <c r="AA19" s="542">
        <v>1</v>
      </c>
      <c r="AF19" s="12" t="s">
        <v>964</v>
      </c>
      <c r="AG19" s="541">
        <v>2</v>
      </c>
      <c r="AH19" s="541">
        <v>2</v>
      </c>
      <c r="AI19" s="541">
        <v>2</v>
      </c>
      <c r="AJ19" s="541">
        <v>2</v>
      </c>
    </row>
    <row r="20" spans="1:36" x14ac:dyDescent="0.25">
      <c r="A20" s="19" t="s">
        <v>44</v>
      </c>
      <c r="B20" s="19" t="s">
        <v>1066</v>
      </c>
      <c r="C20" s="19" t="s">
        <v>924</v>
      </c>
      <c r="D20" s="19" t="s">
        <v>1469</v>
      </c>
      <c r="E20" s="542">
        <v>1</v>
      </c>
      <c r="G20" s="487" t="str">
        <f t="array" ref="G20">IFERROR(INDEX($A$2:$E208,SMALL(IF(ISNUMBER(SEARCH($A$1,$A$2:$A$190)),ROW($A$2:$A$190)-ROW($A$2)+1),ROWS($F$2:G20)),COLUMNS($F$2:G20)),"")</f>
        <v>NIVEL CENTRAL</v>
      </c>
      <c r="H20" s="19" t="str">
        <f t="array" ref="H20">IFERROR(INDEX($A$2:$E208,SMALL(IF(ISNUMBER(SEARCH($A$1,$A$2:$A$190)),ROW($A$2:$A$190)-ROW($A$2)+1),ROWS($F$2:H20)),COLUMNS($F$2:H20)),"")</f>
        <v xml:space="preserve">GRUPO DE GESTIÓN DEL CONOCIMIENTO E INNOVACIÓN </v>
      </c>
      <c r="I20" s="19" t="str">
        <f t="array" ref="I20">IFERROR(INDEX($A$2:$E208,SMALL(IF(ISNUMBER(SEARCH($A$1,$A$2:$A$190)),ROW($A$2:$A$190)-ROW($A$2)+1),ROWS($F$2:I20)),COLUMNS($F$2:I20)),"")</f>
        <v>VENCIDA</v>
      </c>
      <c r="J20" s="19">
        <f t="array" ref="J20">IFERROR(INDEX($A$2:$E208,SMALL(IF(ISNUMBER(SEARCH($A$1,$A$2:$A$190)),ROW($A$2:$A$190)-ROW($A$2)+1),ROWS($F$2:J20)),COLUMNS($F$2:J20)),"")</f>
        <v>1</v>
      </c>
      <c r="K20" s="19" t="str">
        <f t="shared" si="3"/>
        <v>COLOMBIA</v>
      </c>
      <c r="L20" s="488" t="str">
        <f t="shared" si="4"/>
        <v>BOGOTA</v>
      </c>
      <c r="O20" s="382"/>
      <c r="Q20" s="19" t="str">
        <f t="shared" si="8"/>
        <v>COLOMBIA</v>
      </c>
      <c r="R20" s="19" t="str">
        <f t="shared" si="9"/>
        <v>BOGOTA</v>
      </c>
      <c r="S20" s="325">
        <f t="shared" si="1"/>
        <v>0</v>
      </c>
      <c r="T20" s="19" t="str">
        <f t="shared" si="5"/>
        <v xml:space="preserve">GRUPO DE GESTIÓN DEL CONOCIMIENTO E INNOVACIÓN </v>
      </c>
      <c r="U20" s="19">
        <f t="shared" si="10"/>
        <v>1</v>
      </c>
      <c r="V20" s="311" t="str">
        <f t="shared" si="6"/>
        <v>VENCIDA</v>
      </c>
      <c r="W20" s="19" t="e">
        <f t="shared" ca="1" si="2"/>
        <v>#VALUE!</v>
      </c>
      <c r="Z20" s="455" t="s">
        <v>945</v>
      </c>
      <c r="AA20" s="542">
        <v>1</v>
      </c>
      <c r="AF20" s="12" t="s">
        <v>37</v>
      </c>
      <c r="AG20" s="541">
        <v>4</v>
      </c>
      <c r="AH20" s="541">
        <v>4</v>
      </c>
      <c r="AI20" s="541">
        <v>4</v>
      </c>
      <c r="AJ20" s="541">
        <v>4</v>
      </c>
    </row>
    <row r="21" spans="1:36" x14ac:dyDescent="0.25">
      <c r="A21" s="19" t="s">
        <v>44</v>
      </c>
      <c r="B21" s="19" t="s">
        <v>1066</v>
      </c>
      <c r="C21" s="19" t="s">
        <v>71</v>
      </c>
      <c r="D21" s="19" t="s">
        <v>1469</v>
      </c>
      <c r="E21" s="542">
        <v>13</v>
      </c>
      <c r="G21" s="487" t="str">
        <f t="array" ref="G21">IFERROR(INDEX($A$2:$E209,SMALL(IF(ISNUMBER(SEARCH($A$1,$A$2:$A$190)),ROW($A$2:$A$190)-ROW($A$2)+1),ROWS($F$2:G21)),COLUMNS($F$2:G21)),"")</f>
        <v>NIVEL CENTRAL</v>
      </c>
      <c r="H21" s="19" t="str">
        <f t="array" ref="H21">IFERROR(INDEX($A$2:$E209,SMALL(IF(ISNUMBER(SEARCH($A$1,$A$2:$A$190)),ROW($A$2:$A$190)-ROW($A$2)+1),ROWS($F$2:H21)),COLUMNS($F$2:H21)),"")</f>
        <v>GRUPO DE GESTIÓN FINANCIERA</v>
      </c>
      <c r="I21" s="19" t="str">
        <f t="array" ref="I21">IFERROR(INDEX($A$2:$E209,SMALL(IF(ISNUMBER(SEARCH($A$1,$A$2:$A$190)),ROW($A$2:$A$190)-ROW($A$2)+1),ROWS($F$2:I21)),COLUMNS($F$2:I21)),"")</f>
        <v>VENCIDA</v>
      </c>
      <c r="J21" s="19">
        <f t="array" ref="J21">IFERROR(INDEX($A$2:$E209,SMALL(IF(ISNUMBER(SEARCH($A$1,$A$2:$A$190)),ROW($A$2:$A$190)-ROW($A$2)+1),ROWS($F$2:J21)),COLUMNS($F$2:J21)),"")</f>
        <v>13</v>
      </c>
      <c r="K21" s="19" t="str">
        <f t="shared" si="3"/>
        <v>COLOMBIA</v>
      </c>
      <c r="L21" s="488" t="str">
        <f t="shared" si="4"/>
        <v>BOGOTA</v>
      </c>
      <c r="O21" s="383"/>
      <c r="Q21" s="19" t="str">
        <f t="shared" si="8"/>
        <v>COLOMBIA</v>
      </c>
      <c r="R21" s="19" t="str">
        <f t="shared" si="9"/>
        <v>BOGOTA</v>
      </c>
      <c r="S21" s="325">
        <f t="shared" si="1"/>
        <v>0</v>
      </c>
      <c r="T21" s="19" t="str">
        <f t="shared" si="5"/>
        <v>GRUPO DE GESTIÓN FINANCIERA</v>
      </c>
      <c r="U21" s="19">
        <f t="shared" si="10"/>
        <v>13</v>
      </c>
      <c r="V21" s="311" t="str">
        <f t="shared" si="6"/>
        <v>VENCIDA</v>
      </c>
      <c r="W21" s="19" t="e">
        <f t="shared" ca="1" si="2"/>
        <v>#VALUE!</v>
      </c>
      <c r="Z21" s="455" t="s">
        <v>1260</v>
      </c>
      <c r="AA21" s="542">
        <v>1</v>
      </c>
      <c r="AF21" s="12" t="s">
        <v>614</v>
      </c>
      <c r="AG21" s="541">
        <v>2</v>
      </c>
      <c r="AH21" s="541">
        <v>2</v>
      </c>
      <c r="AI21" s="541">
        <v>2</v>
      </c>
      <c r="AJ21" s="541">
        <v>2</v>
      </c>
    </row>
    <row r="22" spans="1:36" x14ac:dyDescent="0.25">
      <c r="A22" s="19" t="s">
        <v>44</v>
      </c>
      <c r="B22" s="19" t="s">
        <v>1066</v>
      </c>
      <c r="C22" s="19" t="s">
        <v>108</v>
      </c>
      <c r="D22" s="19" t="s">
        <v>1469</v>
      </c>
      <c r="E22" s="542">
        <v>60</v>
      </c>
      <c r="G22" s="487" t="str">
        <f t="array" ref="G22">IFERROR(INDEX($A$2:$E210,SMALL(IF(ISNUMBER(SEARCH($A$1,$A$2:$A$190)),ROW($A$2:$A$190)-ROW($A$2)+1),ROWS($F$2:G22)),COLUMNS($F$2:G22)),"")</f>
        <v>NIVEL CENTRAL</v>
      </c>
      <c r="H22" s="19" t="str">
        <f t="array" ref="H22">IFERROR(INDEX($A$2:$E210,SMALL(IF(ISNUMBER(SEARCH($A$1,$A$2:$A$190)),ROW($A$2:$A$190)-ROW($A$2)+1),ROWS($F$2:H22)),COLUMNS($F$2:H22)),"")</f>
        <v>GRUPO DE GESTIÓN HUMANA</v>
      </c>
      <c r="I22" s="19" t="str">
        <f t="array" ref="I22">IFERROR(INDEX($A$2:$E210,SMALL(IF(ISNUMBER(SEARCH($A$1,$A$2:$A$190)),ROW($A$2:$A$190)-ROW($A$2)+1),ROWS($F$2:I22)),COLUMNS($F$2:I22)),"")</f>
        <v>VENCIDA</v>
      </c>
      <c r="J22" s="19">
        <f t="array" ref="J22">IFERROR(INDEX($A$2:$E210,SMALL(IF(ISNUMBER(SEARCH($A$1,$A$2:$A$190)),ROW($A$2:$A$190)-ROW($A$2)+1),ROWS($F$2:J22)),COLUMNS($F$2:J22)),"")</f>
        <v>60</v>
      </c>
      <c r="K22" s="19" t="str">
        <f t="shared" si="3"/>
        <v>COLOMBIA</v>
      </c>
      <c r="L22" s="488" t="str">
        <f t="shared" si="4"/>
        <v>BOGOTA</v>
      </c>
      <c r="Q22" s="19" t="str">
        <f t="shared" si="8"/>
        <v>COLOMBIA</v>
      </c>
      <c r="R22" s="19" t="str">
        <f t="shared" si="9"/>
        <v>BOGOTA</v>
      </c>
      <c r="S22" s="325">
        <f t="shared" si="1"/>
        <v>0</v>
      </c>
      <c r="T22" s="19" t="str">
        <f t="shared" si="5"/>
        <v>GRUPO DE GESTIÓN HUMANA</v>
      </c>
      <c r="U22" s="19">
        <f t="shared" si="10"/>
        <v>60</v>
      </c>
      <c r="V22" s="311" t="str">
        <f t="shared" si="6"/>
        <v>VENCIDA</v>
      </c>
      <c r="W22" s="19" t="e">
        <f t="shared" ca="1" si="2"/>
        <v>#VALUE!</v>
      </c>
      <c r="Z22" s="455" t="s">
        <v>1608</v>
      </c>
      <c r="AA22" s="542">
        <v>1</v>
      </c>
      <c r="AF22" s="12" t="s">
        <v>95</v>
      </c>
      <c r="AG22" s="541">
        <v>1</v>
      </c>
      <c r="AH22" s="541">
        <v>1</v>
      </c>
      <c r="AI22" s="541">
        <v>1</v>
      </c>
      <c r="AJ22" s="541">
        <v>1</v>
      </c>
    </row>
    <row r="23" spans="1:36" ht="16.5" x14ac:dyDescent="0.3">
      <c r="A23" s="19" t="s">
        <v>44</v>
      </c>
      <c r="B23" s="19" t="s">
        <v>1066</v>
      </c>
      <c r="C23" s="19" t="s">
        <v>137</v>
      </c>
      <c r="D23" s="19" t="s">
        <v>1469</v>
      </c>
      <c r="E23" s="542">
        <v>22</v>
      </c>
      <c r="G23" s="487" t="str">
        <f t="array" ref="G23">IFERROR(INDEX($A$2:$E211,SMALL(IF(ISNUMBER(SEARCH($A$1,$A$2:$A$190)),ROW($A$2:$A$190)-ROW($A$2)+1),ROWS($F$2:G23)),COLUMNS($F$2:G23)),"")</f>
        <v>NIVEL CENTRAL</v>
      </c>
      <c r="H23" s="19" t="str">
        <f t="array" ref="H23">IFERROR(INDEX($A$2:$E211,SMALL(IF(ISNUMBER(SEARCH($A$1,$A$2:$A$190)),ROW($A$2:$A$190)-ROW($A$2)+1),ROWS($F$2:H23)),COLUMNS($F$2:H23)),"")</f>
        <v>GRUPO DE PROCESOS CORPORATIVOS</v>
      </c>
      <c r="I23" s="19" t="str">
        <f t="array" ref="I23">IFERROR(INDEX($A$2:$E211,SMALL(IF(ISNUMBER(SEARCH($A$1,$A$2:$A$190)),ROW($A$2:$A$190)-ROW($A$2)+1),ROWS($F$2:I23)),COLUMNS($F$2:I23)),"")</f>
        <v>VENCIDA</v>
      </c>
      <c r="J23" s="19">
        <f t="array" ref="J23">IFERROR(INDEX($A$2:$E211,SMALL(IF(ISNUMBER(SEARCH($A$1,$A$2:$A$190)),ROW($A$2:$A$190)-ROW($A$2)+1),ROWS($F$2:J23)),COLUMNS($F$2:J23)),"")</f>
        <v>22</v>
      </c>
      <c r="K23" s="19" t="str">
        <f t="shared" si="3"/>
        <v>COLOMBIA</v>
      </c>
      <c r="L23" s="488" t="str">
        <f t="shared" si="4"/>
        <v>BOGOTA</v>
      </c>
      <c r="O23" s="385"/>
      <c r="Q23" s="19" t="str">
        <f t="shared" si="8"/>
        <v>COLOMBIA</v>
      </c>
      <c r="R23" s="19" t="str">
        <f t="shared" si="9"/>
        <v>BOGOTA</v>
      </c>
      <c r="S23" s="325">
        <f t="shared" si="1"/>
        <v>0</v>
      </c>
      <c r="T23" s="19" t="str">
        <f t="shared" si="5"/>
        <v>GRUPO DE PROCESOS CORPORATIVOS</v>
      </c>
      <c r="U23" s="19">
        <f t="shared" si="10"/>
        <v>22</v>
      </c>
      <c r="V23" s="311" t="str">
        <f t="shared" si="6"/>
        <v>VENCIDA</v>
      </c>
      <c r="W23" s="19" t="e">
        <f t="shared" ca="1" si="2"/>
        <v>#VALUE!</v>
      </c>
      <c r="Z23" s="455" t="s">
        <v>1049</v>
      </c>
      <c r="AA23" s="542">
        <v>73</v>
      </c>
      <c r="AF23" s="12" t="s">
        <v>786</v>
      </c>
      <c r="AG23" s="541">
        <v>3</v>
      </c>
      <c r="AH23" s="541">
        <v>3</v>
      </c>
      <c r="AI23" s="541">
        <v>3</v>
      </c>
      <c r="AJ23" s="541">
        <v>3</v>
      </c>
    </row>
    <row r="24" spans="1:36" x14ac:dyDescent="0.25">
      <c r="A24" s="19" t="s">
        <v>44</v>
      </c>
      <c r="B24" s="19" t="s">
        <v>1066</v>
      </c>
      <c r="C24" s="19" t="s">
        <v>277</v>
      </c>
      <c r="D24" s="19" t="s">
        <v>1469</v>
      </c>
      <c r="E24" s="542">
        <v>9</v>
      </c>
      <c r="G24" s="487" t="str">
        <f t="array" ref="G24">IFERROR(INDEX($A$2:$E212,SMALL(IF(ISNUMBER(SEARCH($A$1,$A$2:$A$190)),ROW($A$2:$A$190)-ROW($A$2)+1),ROWS($F$2:G24)),COLUMNS($F$2:G24)),"")</f>
        <v>NIVEL CENTRAL</v>
      </c>
      <c r="H24" s="19" t="str">
        <f t="array" ref="H24">IFERROR(INDEX($A$2:$E212,SMALL(IF(ISNUMBER(SEARCH($A$1,$A$2:$A$190)),ROW($A$2:$A$190)-ROW($A$2)+1),ROWS($F$2:H24)),COLUMNS($F$2:H24)),"")</f>
        <v xml:space="preserve">GRUPO DE TECNOLOGÍAS DE LA INFORMACIÓN Y LAS COMUNICACIONES </v>
      </c>
      <c r="I24" s="19" t="str">
        <f t="array" ref="I24">IFERROR(INDEX($A$2:$E212,SMALL(IF(ISNUMBER(SEARCH($A$1,$A$2:$A$190)),ROW($A$2:$A$190)-ROW($A$2)+1),ROWS($F$2:I24)),COLUMNS($F$2:I24)),"")</f>
        <v>VENCIDA</v>
      </c>
      <c r="J24" s="19">
        <f t="array" ref="J24">IFERROR(INDEX($A$2:$E212,SMALL(IF(ISNUMBER(SEARCH($A$1,$A$2:$A$190)),ROW($A$2:$A$190)-ROW($A$2)+1),ROWS($F$2:J24)),COLUMNS($F$2:J24)),"")</f>
        <v>9</v>
      </c>
      <c r="K24" s="19" t="str">
        <f t="shared" si="3"/>
        <v>COLOMBIA</v>
      </c>
      <c r="L24" s="488" t="str">
        <f t="shared" si="4"/>
        <v>BOGOTA</v>
      </c>
      <c r="O24" s="386"/>
      <c r="Q24" s="19" t="str">
        <f t="shared" si="8"/>
        <v>COLOMBIA</v>
      </c>
      <c r="R24" s="19" t="str">
        <f t="shared" si="9"/>
        <v>BOGOTA</v>
      </c>
      <c r="S24" s="325">
        <f t="shared" si="1"/>
        <v>0</v>
      </c>
      <c r="T24" s="19" t="str">
        <f t="shared" si="5"/>
        <v xml:space="preserve">GRUPO DE TECNOLOGÍAS DE LA INFORMACIÓN Y LAS COMUNICACIONES </v>
      </c>
      <c r="U24" s="19">
        <f t="shared" si="10"/>
        <v>9</v>
      </c>
      <c r="V24" s="311" t="str">
        <f t="shared" si="6"/>
        <v>VENCIDA</v>
      </c>
      <c r="W24" s="19" t="e">
        <f t="shared" ca="1" si="2"/>
        <v>#VALUE!</v>
      </c>
      <c r="AF24" s="12" t="s">
        <v>47</v>
      </c>
      <c r="AG24" s="541">
        <v>2</v>
      </c>
      <c r="AH24" s="541">
        <v>2</v>
      </c>
      <c r="AI24" s="541">
        <v>2</v>
      </c>
      <c r="AJ24" s="541">
        <v>2</v>
      </c>
    </row>
    <row r="25" spans="1:36" x14ac:dyDescent="0.25">
      <c r="A25" s="19" t="s">
        <v>44</v>
      </c>
      <c r="B25" s="19" t="s">
        <v>1066</v>
      </c>
      <c r="C25" s="19" t="s">
        <v>925</v>
      </c>
      <c r="D25" s="19" t="s">
        <v>1469</v>
      </c>
      <c r="E25" s="542">
        <v>4</v>
      </c>
      <c r="G25" s="487" t="str">
        <f t="array" ref="G25">IFERROR(INDEX($A$2:$E213,SMALL(IF(ISNUMBER(SEARCH($A$1,$A$2:$A$190)),ROW($A$2:$A$190)-ROW($A$2)+1),ROWS($F$2:G25)),COLUMNS($F$2:G25)),"")</f>
        <v>NIVEL CENTRAL</v>
      </c>
      <c r="H25" s="19" t="str">
        <f t="array" ref="H25">IFERROR(INDEX($A$2:$E213,SMALL(IF(ISNUMBER(SEARCH($A$1,$A$2:$A$190)),ROW($A$2:$A$190)-ROW($A$2)+1),ROWS($F$2:H25)),COLUMNS($F$2:H25)),"")</f>
        <v>GRUPO DE TRÁMITES Y EVALUACIÓN AMBIENTAL</v>
      </c>
      <c r="I25" s="19" t="str">
        <f t="array" ref="I25">IFERROR(INDEX($A$2:$E213,SMALL(IF(ISNUMBER(SEARCH($A$1,$A$2:$A$190)),ROW($A$2:$A$190)-ROW($A$2)+1),ROWS($F$2:I25)),COLUMNS($F$2:I25)),"")</f>
        <v>VENCIDA</v>
      </c>
      <c r="J25" s="19">
        <f t="array" ref="J25">IFERROR(INDEX($A$2:$E213,SMALL(IF(ISNUMBER(SEARCH($A$1,$A$2:$A$190)),ROW($A$2:$A$190)-ROW($A$2)+1),ROWS($F$2:J25)),COLUMNS($F$2:J25)),"")</f>
        <v>4</v>
      </c>
      <c r="K25" s="19" t="str">
        <f t="shared" si="3"/>
        <v>COLOMBIA</v>
      </c>
      <c r="L25" s="488" t="str">
        <f t="shared" si="4"/>
        <v>BOGOTA</v>
      </c>
      <c r="O25" s="384"/>
      <c r="Q25" s="19" t="str">
        <f t="shared" si="8"/>
        <v>COLOMBIA</v>
      </c>
      <c r="R25" s="19" t="str">
        <f t="shared" si="9"/>
        <v>BOGOTA</v>
      </c>
      <c r="S25" s="325">
        <f t="shared" si="1"/>
        <v>0</v>
      </c>
      <c r="T25" s="19" t="str">
        <f t="shared" si="5"/>
        <v>GRUPO DE TRÁMITES Y EVALUACIÓN AMBIENTAL</v>
      </c>
      <c r="U25" s="19">
        <f t="shared" si="10"/>
        <v>4</v>
      </c>
      <c r="V25" s="311" t="str">
        <f t="shared" si="6"/>
        <v>VENCIDA</v>
      </c>
      <c r="W25" s="19" t="e">
        <f t="shared" ca="1" si="2"/>
        <v>#VALUE!</v>
      </c>
      <c r="AF25" s="12" t="s">
        <v>1608</v>
      </c>
      <c r="AG25" s="541">
        <v>17</v>
      </c>
      <c r="AH25" s="541">
        <v>17</v>
      </c>
      <c r="AI25" s="541">
        <v>17</v>
      </c>
      <c r="AJ25" s="541">
        <v>17</v>
      </c>
    </row>
    <row r="26" spans="1:36" x14ac:dyDescent="0.25">
      <c r="A26" s="19" t="s">
        <v>44</v>
      </c>
      <c r="B26" s="19" t="s">
        <v>1066</v>
      </c>
      <c r="C26" s="19" t="s">
        <v>905</v>
      </c>
      <c r="D26" s="19" t="s">
        <v>1469</v>
      </c>
      <c r="E26" s="542">
        <v>5</v>
      </c>
      <c r="G26" s="487" t="str">
        <f t="array" ref="G26">IFERROR(INDEX($A$2:$E214,SMALL(IF(ISNUMBER(SEARCH($A$1,$A$2:$A$190)),ROW($A$2:$A$190)-ROW($A$2)+1),ROWS($F$2:G26)),COLUMNS($F$2:G26)),"")</f>
        <v>NIVEL CENTRAL</v>
      </c>
      <c r="H26" s="19" t="str">
        <f t="array" ref="H26">IFERROR(INDEX($A$2:$E214,SMALL(IF(ISNUMBER(SEARCH($A$1,$A$2:$A$190)),ROW($A$2:$A$190)-ROW($A$2)+1),ROWS($F$2:H26)),COLUMNS($F$2:H26)),"")</f>
        <v xml:space="preserve">OFICINA ASESORA JURÍDICA </v>
      </c>
      <c r="I26" s="19" t="str">
        <f t="array" ref="I26">IFERROR(INDEX($A$2:$E214,SMALL(IF(ISNUMBER(SEARCH($A$1,$A$2:$A$190)),ROW($A$2:$A$190)-ROW($A$2)+1),ROWS($F$2:I26)),COLUMNS($F$2:I26)),"")</f>
        <v>VENCIDA</v>
      </c>
      <c r="J26" s="19">
        <f t="array" ref="J26">IFERROR(INDEX($A$2:$E214,SMALL(IF(ISNUMBER(SEARCH($A$1,$A$2:$A$190)),ROW($A$2:$A$190)-ROW($A$2)+1),ROWS($F$2:J26)),COLUMNS($F$2:J26)),"")</f>
        <v>5</v>
      </c>
      <c r="K26" s="19" t="str">
        <f t="shared" si="3"/>
        <v>COLOMBIA</v>
      </c>
      <c r="L26" s="488" t="str">
        <f t="shared" si="4"/>
        <v>BOGOTA</v>
      </c>
      <c r="Q26" s="19" t="str">
        <f t="shared" si="8"/>
        <v>COLOMBIA</v>
      </c>
      <c r="R26" s="19" t="str">
        <f t="shared" si="9"/>
        <v>BOGOTA</v>
      </c>
      <c r="S26" s="325">
        <f t="shared" si="1"/>
        <v>0</v>
      </c>
      <c r="T26" s="19" t="str">
        <f t="shared" si="5"/>
        <v xml:space="preserve">OFICINA ASESORA JURÍDICA </v>
      </c>
      <c r="U26" s="19">
        <f t="shared" si="10"/>
        <v>5</v>
      </c>
      <c r="V26" s="311" t="str">
        <f t="shared" si="6"/>
        <v>VENCIDA</v>
      </c>
      <c r="W26" s="19" t="e">
        <f t="shared" ca="1" si="2"/>
        <v>#VALUE!</v>
      </c>
      <c r="AF26" s="12" t="s">
        <v>929</v>
      </c>
      <c r="AG26" s="541">
        <v>2</v>
      </c>
      <c r="AH26" s="541">
        <v>2</v>
      </c>
      <c r="AI26" s="541">
        <v>2</v>
      </c>
      <c r="AJ26" s="541">
        <v>2</v>
      </c>
    </row>
    <row r="27" spans="1:36" x14ac:dyDescent="0.25">
      <c r="A27" s="311" t="s">
        <v>1049</v>
      </c>
      <c r="B27" s="311"/>
      <c r="C27" s="311"/>
      <c r="D27" s="311"/>
      <c r="E27" s="542">
        <v>371</v>
      </c>
      <c r="G27" s="487" t="str">
        <f t="array" ref="G27">IFERROR(INDEX($A$2:$E215,SMALL(IF(ISNUMBER(SEARCH($A$1,$A$2:$A$190)),ROW($A$2:$A$190)-ROW($A$2)+1),ROWS($F$2:G27)),COLUMNS($F$2:G27)),"")</f>
        <v/>
      </c>
      <c r="H27" s="19" t="str">
        <f t="array" ref="H27">IFERROR(INDEX($A$2:$E215,SMALL(IF(ISNUMBER(SEARCH($A$1,$A$2:$A$190)),ROW($A$2:$A$190)-ROW($A$2)+1),ROWS($F$2:H27)),COLUMNS($F$2:H27)),"")</f>
        <v/>
      </c>
      <c r="I27" s="19" t="str">
        <f t="array" ref="I27">IFERROR(INDEX($A$2:$E215,SMALL(IF(ISNUMBER(SEARCH($A$1,$A$2:$A$190)),ROW($A$2:$A$190)-ROW($A$2)+1),ROWS($F$2:I27)),COLUMNS($F$2:I27)),"")</f>
        <v/>
      </c>
      <c r="J27" s="19" t="str">
        <f t="array" ref="J27">IFERROR(INDEX($A$2:$E215,SMALL(IF(ISNUMBER(SEARCH($A$1,$A$2:$A$190)),ROW($A$2:$A$190)-ROW($A$2)+1),ROWS($F$2:J27)),COLUMNS($F$2:J27)),"")</f>
        <v/>
      </c>
      <c r="K27" s="19" t="str">
        <f t="shared" si="3"/>
        <v/>
      </c>
      <c r="L27" s="488" t="str">
        <f t="shared" si="4"/>
        <v/>
      </c>
      <c r="Q27" s="19" t="str">
        <f t="shared" si="8"/>
        <v/>
      </c>
      <c r="R27" s="19" t="str">
        <f t="shared" si="9"/>
        <v/>
      </c>
      <c r="S27" s="325">
        <f t="shared" si="1"/>
        <v>0</v>
      </c>
      <c r="T27" s="19">
        <f t="shared" si="5"/>
        <v>0</v>
      </c>
      <c r="U27" s="19" t="str">
        <f t="shared" si="10"/>
        <v/>
      </c>
      <c r="V27" s="311">
        <f t="shared" si="6"/>
        <v>0</v>
      </c>
      <c r="W27" s="19" t="str">
        <f t="shared" ca="1" si="2"/>
        <v>VENCIDA</v>
      </c>
    </row>
    <row r="28" spans="1:36" x14ac:dyDescent="0.25">
      <c r="D28"/>
      <c r="G28" s="487" t="str">
        <f t="array" ref="G28">IFERROR(INDEX($A$2:$E216,SMALL(IF(ISNUMBER(SEARCH($A$1,$A$2:$A$190)),ROW($A$2:$A$190)-ROW($A$2)+1),ROWS($F$2:G28)),COLUMNS($F$2:G28)),"")</f>
        <v/>
      </c>
      <c r="H28" s="19" t="str">
        <f t="array" ref="H28">IFERROR(INDEX($A$2:$E216,SMALL(IF(ISNUMBER(SEARCH($A$1,$A$2:$A$190)),ROW($A$2:$A$190)-ROW($A$2)+1),ROWS($F$2:H28)),COLUMNS($F$2:H28)),"")</f>
        <v/>
      </c>
      <c r="I28" s="19" t="str">
        <f t="array" ref="I28">IFERROR(INDEX($A$2:$E216,SMALL(IF(ISNUMBER(SEARCH($A$1,$A$2:$A$190)),ROW($A$2:$A$190)-ROW($A$2)+1),ROWS($F$2:I28)),COLUMNS($F$2:I28)),"")</f>
        <v/>
      </c>
      <c r="J28" s="19" t="str">
        <f t="array" ref="J28">IFERROR(INDEX($A$2:$E216,SMALL(IF(ISNUMBER(SEARCH($A$1,$A$2:$A$190)),ROW($A$2:$A$190)-ROW($A$2)+1),ROWS($F$2:J28)),COLUMNS($F$2:J28)),"")</f>
        <v/>
      </c>
      <c r="K28" s="19" t="str">
        <f t="shared" si="3"/>
        <v/>
      </c>
      <c r="L28" s="488" t="str">
        <f t="shared" si="4"/>
        <v/>
      </c>
      <c r="Q28" s="19" t="str">
        <f t="shared" si="8"/>
        <v/>
      </c>
      <c r="R28" s="19" t="str">
        <f t="shared" si="9"/>
        <v/>
      </c>
      <c r="S28" s="325">
        <f t="shared" si="1"/>
        <v>0</v>
      </c>
      <c r="T28" s="19">
        <f t="shared" si="5"/>
        <v>0</v>
      </c>
      <c r="U28" s="19" t="str">
        <f t="shared" si="10"/>
        <v/>
      </c>
      <c r="V28" s="311">
        <f t="shared" si="6"/>
        <v>0</v>
      </c>
      <c r="W28" s="19" t="str">
        <f t="shared" ca="1" si="2"/>
        <v>VENCIDA</v>
      </c>
    </row>
    <row r="29" spans="1:36" x14ac:dyDescent="0.25">
      <c r="D29"/>
      <c r="G29" s="487" t="str">
        <f t="array" ref="G29">IFERROR(INDEX($A$2:$E217,SMALL(IF(ISNUMBER(SEARCH($A$1,$A$2:$A$190)),ROW($A$2:$A$190)-ROW($A$2)+1),ROWS($F$2:G29)),COLUMNS($F$2:G29)),"")</f>
        <v/>
      </c>
      <c r="H29" s="19" t="str">
        <f t="array" ref="H29">IFERROR(INDEX($A$2:$E217,SMALL(IF(ISNUMBER(SEARCH($A$1,$A$2:$A$190)),ROW($A$2:$A$190)-ROW($A$2)+1),ROWS($F$2:H29)),COLUMNS($F$2:H29)),"")</f>
        <v/>
      </c>
      <c r="I29" s="19" t="str">
        <f t="array" ref="I29">IFERROR(INDEX($A$2:$E217,SMALL(IF(ISNUMBER(SEARCH($A$1,$A$2:$A$190)),ROW($A$2:$A$190)-ROW($A$2)+1),ROWS($F$2:I29)),COLUMNS($F$2:I29)),"")</f>
        <v/>
      </c>
      <c r="J29" s="19" t="str">
        <f t="array" ref="J29">IFERROR(INDEX($A$2:$E217,SMALL(IF(ISNUMBER(SEARCH($A$1,$A$2:$A$190)),ROW($A$2:$A$190)-ROW($A$2)+1),ROWS($F$2:J29)),COLUMNS($F$2:J29)),"")</f>
        <v/>
      </c>
      <c r="K29" s="19" t="str">
        <f t="shared" si="3"/>
        <v/>
      </c>
      <c r="L29" s="488" t="str">
        <f t="shared" si="4"/>
        <v/>
      </c>
      <c r="Q29" s="19" t="str">
        <f t="shared" si="8"/>
        <v/>
      </c>
      <c r="R29" s="19" t="str">
        <f t="shared" si="9"/>
        <v/>
      </c>
      <c r="S29" s="325">
        <f t="shared" si="1"/>
        <v>0</v>
      </c>
      <c r="T29" s="19">
        <f t="shared" si="5"/>
        <v>0</v>
      </c>
      <c r="U29" s="19" t="str">
        <f t="shared" si="10"/>
        <v/>
      </c>
      <c r="V29" s="311">
        <f t="shared" si="6"/>
        <v>0</v>
      </c>
      <c r="W29" s="19" t="str">
        <f t="shared" ca="1" si="2"/>
        <v>VENCIDA</v>
      </c>
    </row>
    <row r="30" spans="1:36" x14ac:dyDescent="0.25">
      <c r="D30"/>
      <c r="G30" s="487" t="str">
        <f t="array" ref="G30">IFERROR(INDEX($A$2:$E218,SMALL(IF(ISNUMBER(SEARCH($A$1,$A$2:$A$190)),ROW($A$2:$A$190)-ROW($A$2)+1),ROWS($F$2:G30)),COLUMNS($F$2:G30)),"")</f>
        <v/>
      </c>
      <c r="H30" s="19" t="str">
        <f t="array" ref="H30">IFERROR(INDEX($A$2:$E218,SMALL(IF(ISNUMBER(SEARCH($A$1,$A$2:$A$190)),ROW($A$2:$A$190)-ROW($A$2)+1),ROWS($F$2:H30)),COLUMNS($F$2:H30)),"")</f>
        <v/>
      </c>
      <c r="I30" s="19" t="str">
        <f t="array" ref="I30">IFERROR(INDEX($A$2:$E218,SMALL(IF(ISNUMBER(SEARCH($A$1,$A$2:$A$190)),ROW($A$2:$A$190)-ROW($A$2)+1),ROWS($F$2:I30)),COLUMNS($F$2:I30)),"")</f>
        <v/>
      </c>
      <c r="J30" s="19" t="str">
        <f t="array" ref="J30">IFERROR(INDEX($A$2:$E218,SMALL(IF(ISNUMBER(SEARCH($A$1,$A$2:$A$190)),ROW($A$2:$A$190)-ROW($A$2)+1),ROWS($F$2:J30)),COLUMNS($F$2:J30)),"")</f>
        <v/>
      </c>
      <c r="K30" s="19" t="str">
        <f t="shared" si="3"/>
        <v/>
      </c>
      <c r="L30" s="488" t="str">
        <f t="shared" si="4"/>
        <v/>
      </c>
      <c r="Q30" s="19" t="str">
        <f t="shared" si="8"/>
        <v/>
      </c>
      <c r="R30" s="19" t="str">
        <f t="shared" si="9"/>
        <v/>
      </c>
      <c r="S30" s="325">
        <f t="shared" si="1"/>
        <v>0</v>
      </c>
      <c r="T30" s="19">
        <f t="shared" si="5"/>
        <v>0</v>
      </c>
      <c r="U30" s="19" t="str">
        <f t="shared" si="10"/>
        <v/>
      </c>
      <c r="V30" s="311">
        <f t="shared" si="6"/>
        <v>0</v>
      </c>
      <c r="W30" s="19" t="str">
        <f t="shared" ca="1" si="2"/>
        <v>VENCIDA</v>
      </c>
    </row>
    <row r="31" spans="1:36" x14ac:dyDescent="0.25">
      <c r="D31"/>
      <c r="G31" s="487" t="str">
        <f t="array" ref="G31">IFERROR(INDEX($A$2:$E219,SMALL(IF(ISNUMBER(SEARCH($A$1,$A$2:$A$190)),ROW($A$2:$A$190)-ROW($A$2)+1),ROWS($F$2:G31)),COLUMNS($F$2:G31)),"")</f>
        <v/>
      </c>
      <c r="H31" s="19" t="str">
        <f t="array" ref="H31">IFERROR(INDEX($A$2:$E219,SMALL(IF(ISNUMBER(SEARCH($A$1,$A$2:$A$190)),ROW($A$2:$A$190)-ROW($A$2)+1),ROWS($F$2:H31)),COLUMNS($F$2:H31)),"")</f>
        <v/>
      </c>
      <c r="I31" s="19" t="str">
        <f t="array" ref="I31">IFERROR(INDEX($A$2:$E219,SMALL(IF(ISNUMBER(SEARCH($A$1,$A$2:$A$190)),ROW($A$2:$A$190)-ROW($A$2)+1),ROWS($F$2:I31)),COLUMNS($F$2:I31)),"")</f>
        <v/>
      </c>
      <c r="J31" s="19" t="str">
        <f t="array" ref="J31">IFERROR(INDEX($A$2:$E219,SMALL(IF(ISNUMBER(SEARCH($A$1,$A$2:$A$190)),ROW($A$2:$A$190)-ROW($A$2)+1),ROWS($F$2:J31)),COLUMNS($F$2:J31)),"")</f>
        <v/>
      </c>
      <c r="K31" s="19" t="str">
        <f t="shared" si="3"/>
        <v/>
      </c>
      <c r="L31" s="488" t="str">
        <f t="shared" si="4"/>
        <v/>
      </c>
      <c r="Q31" s="19" t="str">
        <f t="shared" si="8"/>
        <v/>
      </c>
      <c r="R31" s="19" t="str">
        <f t="shared" si="9"/>
        <v/>
      </c>
      <c r="S31" s="325">
        <f t="shared" si="1"/>
        <v>0</v>
      </c>
      <c r="T31" s="19">
        <f t="shared" si="5"/>
        <v>0</v>
      </c>
      <c r="U31" s="19" t="str">
        <f t="shared" si="10"/>
        <v/>
      </c>
      <c r="V31" s="311">
        <f t="shared" si="6"/>
        <v>0</v>
      </c>
      <c r="W31" s="19" t="str">
        <f t="shared" ca="1" si="2"/>
        <v>VENCIDA</v>
      </c>
    </row>
    <row r="32" spans="1:36" x14ac:dyDescent="0.25">
      <c r="D32"/>
      <c r="G32" s="487" t="str">
        <f t="array" ref="G32">IFERROR(INDEX($A$2:$E220,SMALL(IF(ISNUMBER(SEARCH($A$1,$A$2:$A$190)),ROW($A$2:$A$190)-ROW($A$2)+1),ROWS($F$2:G32)),COLUMNS($F$2:G32)),"")</f>
        <v/>
      </c>
      <c r="H32" s="19" t="str">
        <f t="array" ref="H32">IFERROR(INDEX($A$2:$E220,SMALL(IF(ISNUMBER(SEARCH($A$1,$A$2:$A$190)),ROW($A$2:$A$190)-ROW($A$2)+1),ROWS($F$2:H32)),COLUMNS($F$2:H32)),"")</f>
        <v/>
      </c>
      <c r="I32" s="19" t="str">
        <f t="array" ref="I32">IFERROR(INDEX($A$2:$E220,SMALL(IF(ISNUMBER(SEARCH($A$1,$A$2:$A$190)),ROW($A$2:$A$190)-ROW($A$2)+1),ROWS($F$2:I32)),COLUMNS($F$2:I32)),"")</f>
        <v/>
      </c>
      <c r="J32" s="19" t="str">
        <f t="array" ref="J32">IFERROR(INDEX($A$2:$E220,SMALL(IF(ISNUMBER(SEARCH($A$1,$A$2:$A$190)),ROW($A$2:$A$190)-ROW($A$2)+1),ROWS($F$2:J32)),COLUMNS($F$2:J32)),"")</f>
        <v/>
      </c>
      <c r="K32" s="19" t="str">
        <f t="shared" si="3"/>
        <v/>
      </c>
      <c r="L32" s="488" t="str">
        <f t="shared" si="4"/>
        <v/>
      </c>
      <c r="Q32" s="19" t="str">
        <f t="shared" si="8"/>
        <v/>
      </c>
      <c r="R32" s="19" t="str">
        <f t="shared" si="9"/>
        <v/>
      </c>
      <c r="S32" s="325">
        <f t="shared" si="1"/>
        <v>0</v>
      </c>
      <c r="T32" s="19">
        <f t="shared" si="5"/>
        <v>0</v>
      </c>
      <c r="U32" s="19" t="str">
        <f t="shared" si="10"/>
        <v/>
      </c>
      <c r="V32" s="311">
        <f t="shared" si="6"/>
        <v>0</v>
      </c>
      <c r="W32" s="19" t="str">
        <f t="shared" ca="1" si="2"/>
        <v>VENCIDA</v>
      </c>
    </row>
    <row r="33" spans="4:23" x14ac:dyDescent="0.25">
      <c r="D33"/>
      <c r="G33" s="487" t="str">
        <f t="array" ref="G33">IFERROR(INDEX($A$2:$E221,SMALL(IF(ISNUMBER(SEARCH($A$1,$A$2:$A$190)),ROW($A$2:$A$190)-ROW($A$2)+1),ROWS($F$2:G33)),COLUMNS($F$2:G33)),"")</f>
        <v/>
      </c>
      <c r="H33" s="19" t="str">
        <f t="array" ref="H33">IFERROR(INDEX($A$2:$E221,SMALL(IF(ISNUMBER(SEARCH($A$1,$A$2:$A$190)),ROW($A$2:$A$190)-ROW($A$2)+1),ROWS($F$2:H33)),COLUMNS($F$2:H33)),"")</f>
        <v/>
      </c>
      <c r="I33" s="19" t="str">
        <f t="array" ref="I33">IFERROR(INDEX($A$2:$E221,SMALL(IF(ISNUMBER(SEARCH($A$1,$A$2:$A$190)),ROW($A$2:$A$190)-ROW($A$2)+1),ROWS($F$2:I33)),COLUMNS($F$2:I33)),"")</f>
        <v/>
      </c>
      <c r="J33" s="19" t="str">
        <f t="array" ref="J33">IFERROR(INDEX($A$2:$E221,SMALL(IF(ISNUMBER(SEARCH($A$1,$A$2:$A$190)),ROW($A$2:$A$190)-ROW($A$2)+1),ROWS($F$2:J33)),COLUMNS($F$2:J33)),"")</f>
        <v/>
      </c>
      <c r="K33" s="19" t="str">
        <f t="shared" si="3"/>
        <v/>
      </c>
      <c r="L33" s="488" t="str">
        <f t="shared" si="4"/>
        <v/>
      </c>
      <c r="Q33" s="19" t="str">
        <f t="shared" si="8"/>
        <v/>
      </c>
      <c r="R33" s="19" t="str">
        <f t="shared" si="9"/>
        <v/>
      </c>
      <c r="S33" s="325">
        <f t="shared" si="1"/>
        <v>0</v>
      </c>
      <c r="T33" s="19">
        <f t="shared" si="5"/>
        <v>0</v>
      </c>
      <c r="U33" s="19" t="str">
        <f t="shared" si="10"/>
        <v/>
      </c>
      <c r="V33" s="311">
        <f t="shared" si="6"/>
        <v>0</v>
      </c>
      <c r="W33" s="19" t="str">
        <f t="shared" ca="1" si="2"/>
        <v>VENCIDA</v>
      </c>
    </row>
    <row r="34" spans="4:23" x14ac:dyDescent="0.25">
      <c r="D34"/>
      <c r="G34" s="487" t="str">
        <f t="array" ref="G34">IFERROR(INDEX($A$2:$E222,SMALL(IF(ISNUMBER(SEARCH($A$1,$A$2:$A$190)),ROW($A$2:$A$190)-ROW($A$2)+1),ROWS($F$2:G34)),COLUMNS($F$2:G34)),"")</f>
        <v/>
      </c>
      <c r="H34" s="19" t="str">
        <f t="array" ref="H34">IFERROR(INDEX($A$2:$E222,SMALL(IF(ISNUMBER(SEARCH($A$1,$A$2:$A$190)),ROW($A$2:$A$190)-ROW($A$2)+1),ROWS($F$2:H34)),COLUMNS($F$2:H34)),"")</f>
        <v/>
      </c>
      <c r="I34" s="19" t="str">
        <f t="array" ref="I34">IFERROR(INDEX($A$2:$E222,SMALL(IF(ISNUMBER(SEARCH($A$1,$A$2:$A$190)),ROW($A$2:$A$190)-ROW($A$2)+1),ROWS($F$2:I34)),COLUMNS($F$2:I34)),"")</f>
        <v/>
      </c>
      <c r="J34" s="19" t="str">
        <f t="array" ref="J34">IFERROR(INDEX($A$2:$E222,SMALL(IF(ISNUMBER(SEARCH($A$1,$A$2:$A$190)),ROW($A$2:$A$190)-ROW($A$2)+1),ROWS($F$2:J34)),COLUMNS($F$2:J34)),"")</f>
        <v/>
      </c>
      <c r="K34" s="19" t="str">
        <f t="shared" si="3"/>
        <v/>
      </c>
      <c r="L34" s="488" t="str">
        <f t="shared" si="4"/>
        <v/>
      </c>
      <c r="Q34" s="19" t="str">
        <f t="shared" si="8"/>
        <v/>
      </c>
      <c r="R34" s="19" t="str">
        <f t="shared" si="9"/>
        <v/>
      </c>
      <c r="S34" s="325">
        <f t="shared" ref="S34:S65" si="11">F34</f>
        <v>0</v>
      </c>
      <c r="T34" s="19">
        <f t="shared" si="5"/>
        <v>0</v>
      </c>
      <c r="U34" s="19" t="str">
        <f t="shared" si="10"/>
        <v/>
      </c>
      <c r="V34" s="311">
        <f t="shared" si="6"/>
        <v>0</v>
      </c>
      <c r="W34" s="19" t="str">
        <f t="shared" ref="W34:W65" ca="1" si="12">IF(D34&lt;TODAY(),"VENCIDA",IF(D34=TODAY(),"VENCE HOY",IF(D34&gt;TODAY(),D34-TODAY())))</f>
        <v>VENCIDA</v>
      </c>
    </row>
    <row r="35" spans="4:23" x14ac:dyDescent="0.25">
      <c r="D35"/>
      <c r="G35" s="487" t="str">
        <f t="array" ref="G35">IFERROR(INDEX($A$2:$E223,SMALL(IF(ISNUMBER(SEARCH($A$1,$A$2:$A$190)),ROW($A$2:$A$190)-ROW($A$2)+1),ROWS($F$2:G35)),COLUMNS($F$2:G35)),"")</f>
        <v/>
      </c>
      <c r="H35" s="19" t="str">
        <f t="array" ref="H35">IFERROR(INDEX($A$2:$E223,SMALL(IF(ISNUMBER(SEARCH($A$1,$A$2:$A$190)),ROW($A$2:$A$190)-ROW($A$2)+1),ROWS($F$2:H35)),COLUMNS($F$2:H35)),"")</f>
        <v/>
      </c>
      <c r="I35" s="19" t="str">
        <f t="array" ref="I35">IFERROR(INDEX($A$2:$E223,SMALL(IF(ISNUMBER(SEARCH($A$1,$A$2:$A$190)),ROW($A$2:$A$190)-ROW($A$2)+1),ROWS($F$2:I35)),COLUMNS($F$2:I35)),"")</f>
        <v/>
      </c>
      <c r="J35" s="19" t="str">
        <f t="array" ref="J35">IFERROR(INDEX($A$2:$E223,SMALL(IF(ISNUMBER(SEARCH($A$1,$A$2:$A$190)),ROW($A$2:$A$190)-ROW($A$2)+1),ROWS($F$2:J35)),COLUMNS($F$2:J35)),"")</f>
        <v/>
      </c>
      <c r="K35" s="19" t="str">
        <f t="shared" si="3"/>
        <v/>
      </c>
      <c r="L35" s="488" t="str">
        <f t="shared" si="4"/>
        <v/>
      </c>
      <c r="Q35" s="19" t="str">
        <f t="shared" si="8"/>
        <v/>
      </c>
      <c r="R35" s="19" t="str">
        <f t="shared" si="9"/>
        <v/>
      </c>
      <c r="S35" s="325">
        <f t="shared" si="11"/>
        <v>0</v>
      </c>
      <c r="T35" s="19">
        <f t="shared" si="5"/>
        <v>0</v>
      </c>
      <c r="U35" s="19" t="str">
        <f t="shared" si="10"/>
        <v/>
      </c>
      <c r="V35" s="311">
        <f t="shared" si="6"/>
        <v>0</v>
      </c>
      <c r="W35" s="19" t="str">
        <f t="shared" ca="1" si="12"/>
        <v>VENCIDA</v>
      </c>
    </row>
    <row r="36" spans="4:23" x14ac:dyDescent="0.25">
      <c r="D36"/>
      <c r="G36" s="487" t="str">
        <f t="array" ref="G36">IFERROR(INDEX($A$2:$E224,SMALL(IF(ISNUMBER(SEARCH($A$1,$A$2:$A$190)),ROW($A$2:$A$190)-ROW($A$2)+1),ROWS($F$2:G36)),COLUMNS($F$2:G36)),"")</f>
        <v/>
      </c>
      <c r="H36" s="19" t="str">
        <f t="array" ref="H36">IFERROR(INDEX($A$2:$E224,SMALL(IF(ISNUMBER(SEARCH($A$1,$A$2:$A$190)),ROW($A$2:$A$190)-ROW($A$2)+1),ROWS($F$2:H36)),COLUMNS($F$2:H36)),"")</f>
        <v/>
      </c>
      <c r="I36" s="19" t="str">
        <f t="array" ref="I36">IFERROR(INDEX($A$2:$E224,SMALL(IF(ISNUMBER(SEARCH($A$1,$A$2:$A$190)),ROW($A$2:$A$190)-ROW($A$2)+1),ROWS($F$2:I36)),COLUMNS($F$2:I36)),"")</f>
        <v/>
      </c>
      <c r="J36" s="19" t="str">
        <f t="array" ref="J36">IFERROR(INDEX($A$2:$E224,SMALL(IF(ISNUMBER(SEARCH($A$1,$A$2:$A$190)),ROW($A$2:$A$190)-ROW($A$2)+1),ROWS($F$2:J36)),COLUMNS($F$2:J36)),"")</f>
        <v/>
      </c>
      <c r="K36" s="19" t="str">
        <f t="shared" si="3"/>
        <v/>
      </c>
      <c r="L36" s="488" t="str">
        <f t="shared" si="4"/>
        <v/>
      </c>
      <c r="Q36" s="19" t="str">
        <f t="shared" si="8"/>
        <v/>
      </c>
      <c r="R36" s="19" t="str">
        <f t="shared" si="9"/>
        <v/>
      </c>
      <c r="S36" s="325">
        <f t="shared" si="11"/>
        <v>0</v>
      </c>
      <c r="T36" s="19">
        <f t="shared" si="5"/>
        <v>0</v>
      </c>
      <c r="U36" s="19" t="str">
        <f t="shared" si="10"/>
        <v/>
      </c>
      <c r="V36" s="311">
        <f t="shared" si="6"/>
        <v>0</v>
      </c>
      <c r="W36" s="19" t="str">
        <f t="shared" ca="1" si="12"/>
        <v>VENCIDA</v>
      </c>
    </row>
    <row r="37" spans="4:23" x14ac:dyDescent="0.25">
      <c r="D37"/>
      <c r="G37" s="487" t="str">
        <f t="array" ref="G37">IFERROR(INDEX($A$2:$E225,SMALL(IF(ISNUMBER(SEARCH($A$1,$A$2:$A$190)),ROW($A$2:$A$190)-ROW($A$2)+1),ROWS($F$2:G37)),COLUMNS($F$2:G37)),"")</f>
        <v/>
      </c>
      <c r="H37" s="19" t="str">
        <f t="array" ref="H37">IFERROR(INDEX($A$2:$E225,SMALL(IF(ISNUMBER(SEARCH($A$1,$A$2:$A$190)),ROW($A$2:$A$190)-ROW($A$2)+1),ROWS($F$2:H37)),COLUMNS($F$2:H37)),"")</f>
        <v/>
      </c>
      <c r="I37" s="19" t="str">
        <f t="array" ref="I37">IFERROR(INDEX($A$2:$E225,SMALL(IF(ISNUMBER(SEARCH($A$1,$A$2:$A$190)),ROW($A$2:$A$190)-ROW($A$2)+1),ROWS($F$2:I37)),COLUMNS($F$2:I37)),"")</f>
        <v/>
      </c>
      <c r="J37" s="19" t="str">
        <f t="array" ref="J37">IFERROR(INDEX($A$2:$E225,SMALL(IF(ISNUMBER(SEARCH($A$1,$A$2:$A$190)),ROW($A$2:$A$190)-ROW($A$2)+1),ROWS($F$2:J37)),COLUMNS($F$2:J37)),"")</f>
        <v/>
      </c>
      <c r="K37" s="19" t="str">
        <f t="shared" si="3"/>
        <v/>
      </c>
      <c r="L37" s="488" t="str">
        <f t="shared" si="4"/>
        <v/>
      </c>
      <c r="Q37" s="19" t="str">
        <f t="shared" si="8"/>
        <v/>
      </c>
      <c r="R37" s="19" t="str">
        <f t="shared" si="9"/>
        <v/>
      </c>
      <c r="S37" s="325">
        <f t="shared" si="11"/>
        <v>0</v>
      </c>
      <c r="T37" s="19">
        <f t="shared" si="5"/>
        <v>0</v>
      </c>
      <c r="U37" s="19" t="str">
        <f t="shared" si="10"/>
        <v/>
      </c>
      <c r="V37" s="311">
        <f t="shared" si="6"/>
        <v>0</v>
      </c>
      <c r="W37" s="19" t="str">
        <f t="shared" ca="1" si="12"/>
        <v>VENCIDA</v>
      </c>
    </row>
    <row r="38" spans="4:23" x14ac:dyDescent="0.25">
      <c r="D38"/>
      <c r="G38" s="487" t="str">
        <f t="array" ref="G38">IFERROR(INDEX($A$2:$E226,SMALL(IF(ISNUMBER(SEARCH($A$1,$A$2:$A$190)),ROW($A$2:$A$190)-ROW($A$2)+1),ROWS($F$2:G38)),COLUMNS($F$2:G38)),"")</f>
        <v/>
      </c>
      <c r="H38" s="19" t="str">
        <f t="array" ref="H38">IFERROR(INDEX($A$2:$E226,SMALL(IF(ISNUMBER(SEARCH($A$1,$A$2:$A$190)),ROW($A$2:$A$190)-ROW($A$2)+1),ROWS($F$2:H38)),COLUMNS($F$2:H38)),"")</f>
        <v/>
      </c>
      <c r="I38" s="19" t="str">
        <f t="array" ref="I38">IFERROR(INDEX($A$2:$E226,SMALL(IF(ISNUMBER(SEARCH($A$1,$A$2:$A$190)),ROW($A$2:$A$190)-ROW($A$2)+1),ROWS($F$2:I38)),COLUMNS($F$2:I38)),"")</f>
        <v/>
      </c>
      <c r="J38" s="19" t="str">
        <f t="array" ref="J38">IFERROR(INDEX($A$2:$E226,SMALL(IF(ISNUMBER(SEARCH($A$1,$A$2:$A$190)),ROW($A$2:$A$190)-ROW($A$2)+1),ROWS($F$2:J38)),COLUMNS($F$2:J38)),"")</f>
        <v/>
      </c>
      <c r="K38" s="19" t="str">
        <f t="shared" si="3"/>
        <v/>
      </c>
      <c r="L38" s="488" t="str">
        <f t="shared" si="4"/>
        <v/>
      </c>
      <c r="Q38" s="19" t="str">
        <f t="shared" si="8"/>
        <v/>
      </c>
      <c r="R38" s="19" t="str">
        <f t="shared" si="9"/>
        <v/>
      </c>
      <c r="S38" s="325">
        <f t="shared" si="11"/>
        <v>0</v>
      </c>
      <c r="T38" s="19">
        <f t="shared" si="5"/>
        <v>0</v>
      </c>
      <c r="U38" s="19" t="str">
        <f t="shared" si="10"/>
        <v/>
      </c>
      <c r="V38" s="311">
        <f t="shared" si="6"/>
        <v>0</v>
      </c>
      <c r="W38" s="19" t="str">
        <f t="shared" ca="1" si="12"/>
        <v>VENCIDA</v>
      </c>
    </row>
    <row r="39" spans="4:23" x14ac:dyDescent="0.25">
      <c r="D39"/>
      <c r="G39" s="487" t="str">
        <f t="array" ref="G39">IFERROR(INDEX($A$2:$E227,SMALL(IF(ISNUMBER(SEARCH($A$1,$A$2:$A$190)),ROW($A$2:$A$190)-ROW($A$2)+1),ROWS($F$2:G39)),COLUMNS($F$2:G39)),"")</f>
        <v/>
      </c>
      <c r="H39" s="19" t="str">
        <f t="array" ref="H39">IFERROR(INDEX($A$2:$E227,SMALL(IF(ISNUMBER(SEARCH($A$1,$A$2:$A$190)),ROW($A$2:$A$190)-ROW($A$2)+1),ROWS($F$2:H39)),COLUMNS($F$2:H39)),"")</f>
        <v/>
      </c>
      <c r="I39" s="19" t="str">
        <f t="array" ref="I39">IFERROR(INDEX($A$2:$E227,SMALL(IF(ISNUMBER(SEARCH($A$1,$A$2:$A$190)),ROW($A$2:$A$190)-ROW($A$2)+1),ROWS($F$2:I39)),COLUMNS($F$2:I39)),"")</f>
        <v/>
      </c>
      <c r="J39" s="19" t="str">
        <f t="array" ref="J39">IFERROR(INDEX($A$2:$E227,SMALL(IF(ISNUMBER(SEARCH($A$1,$A$2:$A$190)),ROW($A$2:$A$190)-ROW($A$2)+1),ROWS($F$2:J39)),COLUMNS($F$2:J39)),"")</f>
        <v/>
      </c>
      <c r="K39" s="19" t="str">
        <f t="shared" si="3"/>
        <v/>
      </c>
      <c r="L39" s="488" t="str">
        <f>IF(G39=$N$2,$O$2,IF(G39=$N$3,$O$3,IF(G39=$N$4,$O$4,IF(G39=$N$5,$O$5,IF(G39=$N$6,$O$6,IF(G39=$N$7,$O$7,IF(G39=$N$8,$O$8,IF(G39="",""))))))))</f>
        <v/>
      </c>
      <c r="Q39" s="19" t="str">
        <f t="shared" si="8"/>
        <v/>
      </c>
      <c r="R39" s="19" t="str">
        <f t="shared" si="9"/>
        <v/>
      </c>
      <c r="S39" s="325">
        <f t="shared" si="11"/>
        <v>0</v>
      </c>
      <c r="T39" s="19">
        <f t="shared" si="5"/>
        <v>0</v>
      </c>
      <c r="U39" s="19" t="str">
        <f t="shared" si="10"/>
        <v/>
      </c>
      <c r="V39" s="311">
        <f t="shared" si="6"/>
        <v>0</v>
      </c>
      <c r="W39" s="19" t="str">
        <f t="shared" ca="1" si="12"/>
        <v>VENCIDA</v>
      </c>
    </row>
    <row r="40" spans="4:23" x14ac:dyDescent="0.25">
      <c r="D40"/>
      <c r="G40" s="487" t="str">
        <f t="array" ref="G40">IFERROR(INDEX($A$2:$E228,SMALL(IF(ISNUMBER(SEARCH($A$1,$A$2:$A$190)),ROW($A$2:$A$190)-ROW($A$2)+1),ROWS($F$2:G40)),COLUMNS($F$2:G40)),"")</f>
        <v/>
      </c>
      <c r="H40" s="19" t="str">
        <f t="array" ref="H40">IFERROR(INDEX($A$2:$E228,SMALL(IF(ISNUMBER(SEARCH($A$1,$A$2:$A$190)),ROW($A$2:$A$190)-ROW($A$2)+1),ROWS($F$2:H40)),COLUMNS($F$2:H40)),"")</f>
        <v/>
      </c>
      <c r="I40" s="19" t="str">
        <f t="array" ref="I40">IFERROR(INDEX($A$2:$E228,SMALL(IF(ISNUMBER(SEARCH($A$1,$A$2:$A$190)),ROW($A$2:$A$190)-ROW($A$2)+1),ROWS($F$2:I40)),COLUMNS($F$2:I40)),"")</f>
        <v/>
      </c>
      <c r="J40" s="19" t="str">
        <f t="array" ref="J40">IFERROR(INDEX($A$2:$E228,SMALL(IF(ISNUMBER(SEARCH($A$1,$A$2:$A$190)),ROW($A$2:$A$190)-ROW($A$2)+1),ROWS($F$2:J40)),COLUMNS($F$2:J40)),"")</f>
        <v/>
      </c>
      <c r="K40" s="19" t="str">
        <f t="shared" si="3"/>
        <v/>
      </c>
      <c r="L40" s="488" t="str">
        <f t="shared" si="4"/>
        <v/>
      </c>
      <c r="Q40" s="19" t="str">
        <f t="shared" si="8"/>
        <v/>
      </c>
      <c r="R40" s="19" t="str">
        <f t="shared" si="9"/>
        <v/>
      </c>
      <c r="S40" s="325">
        <f t="shared" si="11"/>
        <v>0</v>
      </c>
      <c r="T40" s="19">
        <f t="shared" si="5"/>
        <v>0</v>
      </c>
      <c r="U40" s="19" t="str">
        <f t="shared" si="10"/>
        <v/>
      </c>
      <c r="V40" s="311">
        <f t="shared" si="6"/>
        <v>0</v>
      </c>
      <c r="W40" s="19" t="str">
        <f t="shared" ca="1" si="12"/>
        <v>VENCIDA</v>
      </c>
    </row>
    <row r="41" spans="4:23" x14ac:dyDescent="0.25">
      <c r="D41"/>
      <c r="G41" s="487" t="str">
        <f t="array" ref="G41">IFERROR(INDEX($A$2:$E229,SMALL(IF(ISNUMBER(SEARCH($A$1,$A$2:$A$190)),ROW($A$2:$A$190)-ROW($A$2)+1),ROWS($F$2:G41)),COLUMNS($F$2:G41)),"")</f>
        <v/>
      </c>
      <c r="H41" s="19" t="str">
        <f t="array" ref="H41">IFERROR(INDEX($A$2:$E229,SMALL(IF(ISNUMBER(SEARCH($A$1,$A$2:$A$190)),ROW($A$2:$A$190)-ROW($A$2)+1),ROWS($F$2:H41)),COLUMNS($F$2:H41)),"")</f>
        <v/>
      </c>
      <c r="I41" s="19" t="str">
        <f t="array" ref="I41">IFERROR(INDEX($A$2:$E229,SMALL(IF(ISNUMBER(SEARCH($A$1,$A$2:$A$190)),ROW($A$2:$A$190)-ROW($A$2)+1),ROWS($F$2:I41)),COLUMNS($F$2:I41)),"")</f>
        <v/>
      </c>
      <c r="J41" s="19" t="str">
        <f t="array" ref="J41">IFERROR(INDEX($A$2:$E229,SMALL(IF(ISNUMBER(SEARCH($A$1,$A$2:$A$190)),ROW($A$2:$A$190)-ROW($A$2)+1),ROWS($F$2:J41)),COLUMNS($F$2:J41)),"")</f>
        <v/>
      </c>
      <c r="K41" s="19" t="str">
        <f t="shared" si="3"/>
        <v/>
      </c>
      <c r="L41" s="488" t="str">
        <f t="shared" si="4"/>
        <v/>
      </c>
      <c r="Q41" s="19" t="str">
        <f t="shared" si="8"/>
        <v/>
      </c>
      <c r="R41" s="19" t="str">
        <f t="shared" si="9"/>
        <v/>
      </c>
      <c r="S41" s="325">
        <f t="shared" si="11"/>
        <v>0</v>
      </c>
      <c r="T41" s="19">
        <f t="shared" si="5"/>
        <v>0</v>
      </c>
      <c r="U41" s="19" t="str">
        <f t="shared" si="10"/>
        <v/>
      </c>
      <c r="V41" s="311">
        <f t="shared" si="6"/>
        <v>0</v>
      </c>
      <c r="W41" s="19" t="str">
        <f t="shared" ca="1" si="12"/>
        <v>VENCIDA</v>
      </c>
    </row>
    <row r="42" spans="4:23" x14ac:dyDescent="0.25">
      <c r="D42"/>
      <c r="G42" s="487" t="str">
        <f t="array" ref="G42">IFERROR(INDEX($A$2:$E230,SMALL(IF(ISNUMBER(SEARCH($A$1,$A$2:$A$190)),ROW($A$2:$A$190)-ROW($A$2)+1),ROWS($F$2:G42)),COLUMNS($F$2:G42)),"")</f>
        <v/>
      </c>
      <c r="H42" s="19" t="str">
        <f t="array" ref="H42">IFERROR(INDEX($A$2:$E230,SMALL(IF(ISNUMBER(SEARCH($A$1,$A$2:$A$190)),ROW($A$2:$A$190)-ROW($A$2)+1),ROWS($F$2:H42)),COLUMNS($F$2:H42)),"")</f>
        <v/>
      </c>
      <c r="I42" s="19" t="str">
        <f t="array" ref="I42">IFERROR(INDEX($A$2:$E230,SMALL(IF(ISNUMBER(SEARCH($A$1,$A$2:$A$190)),ROW($A$2:$A$190)-ROW($A$2)+1),ROWS($F$2:I42)),COLUMNS($F$2:I42)),"")</f>
        <v/>
      </c>
      <c r="J42" s="19" t="str">
        <f t="array" ref="J42">IFERROR(INDEX($A$2:$E230,SMALL(IF(ISNUMBER(SEARCH($A$1,$A$2:$A$190)),ROW($A$2:$A$190)-ROW($A$2)+1),ROWS($F$2:J42)),COLUMNS($F$2:J42)),"")</f>
        <v/>
      </c>
      <c r="K42" s="19" t="str">
        <f t="shared" si="3"/>
        <v/>
      </c>
      <c r="L42" s="488" t="str">
        <f t="shared" si="4"/>
        <v/>
      </c>
      <c r="Q42" s="19" t="str">
        <f t="shared" si="8"/>
        <v/>
      </c>
      <c r="R42" s="19" t="str">
        <f t="shared" si="9"/>
        <v/>
      </c>
      <c r="S42" s="325">
        <f t="shared" si="11"/>
        <v>0</v>
      </c>
      <c r="T42" s="19">
        <f t="shared" si="5"/>
        <v>0</v>
      </c>
      <c r="U42" s="19" t="str">
        <f t="shared" si="10"/>
        <v/>
      </c>
      <c r="V42" s="311">
        <f t="shared" si="6"/>
        <v>0</v>
      </c>
      <c r="W42" s="19" t="str">
        <f t="shared" ca="1" si="12"/>
        <v>VENCIDA</v>
      </c>
    </row>
    <row r="43" spans="4:23" x14ac:dyDescent="0.25">
      <c r="D43"/>
      <c r="G43" s="487" t="str">
        <f t="array" ref="G43">IFERROR(INDEX($A$2:$E231,SMALL(IF(ISNUMBER(SEARCH($A$1,$A$2:$A$190)),ROW($A$2:$A$190)-ROW($A$2)+1),ROWS($F$2:G43)),COLUMNS($F$2:G43)),"")</f>
        <v/>
      </c>
      <c r="H43" s="19" t="str">
        <f t="array" ref="H43">IFERROR(INDEX($A$2:$E231,SMALL(IF(ISNUMBER(SEARCH($A$1,$A$2:$A$190)),ROW($A$2:$A$190)-ROW($A$2)+1),ROWS($F$2:H43)),COLUMNS($F$2:H43)),"")</f>
        <v/>
      </c>
      <c r="I43" s="19" t="str">
        <f t="array" ref="I43">IFERROR(INDEX($A$2:$E231,SMALL(IF(ISNUMBER(SEARCH($A$1,$A$2:$A$190)),ROW($A$2:$A$190)-ROW($A$2)+1),ROWS($F$2:I43)),COLUMNS($F$2:I43)),"")</f>
        <v/>
      </c>
      <c r="J43" s="19" t="str">
        <f t="array" ref="J43">IFERROR(INDEX($A$2:$E231,SMALL(IF(ISNUMBER(SEARCH($A$1,$A$2:$A$190)),ROW($A$2:$A$190)-ROW($A$2)+1),ROWS($F$2:J43)),COLUMNS($F$2:J43)),"")</f>
        <v/>
      </c>
      <c r="K43" s="19" t="str">
        <f t="shared" si="3"/>
        <v/>
      </c>
      <c r="L43" s="488" t="str">
        <f t="shared" si="4"/>
        <v/>
      </c>
      <c r="Q43" s="19" t="str">
        <f t="shared" si="8"/>
        <v/>
      </c>
      <c r="R43" s="19" t="str">
        <f t="shared" si="9"/>
        <v/>
      </c>
      <c r="S43" s="325">
        <f t="shared" si="11"/>
        <v>0</v>
      </c>
      <c r="T43" s="19">
        <f t="shared" si="5"/>
        <v>0</v>
      </c>
      <c r="U43" s="19" t="str">
        <f t="shared" si="10"/>
        <v/>
      </c>
      <c r="V43" s="311">
        <f t="shared" si="6"/>
        <v>0</v>
      </c>
      <c r="W43" s="19" t="str">
        <f t="shared" ca="1" si="12"/>
        <v>VENCIDA</v>
      </c>
    </row>
    <row r="44" spans="4:23" x14ac:dyDescent="0.25">
      <c r="D44"/>
      <c r="G44" s="487" t="str">
        <f t="array" ref="G44">IFERROR(INDEX($A$2:$E232,SMALL(IF(ISNUMBER(SEARCH($A$1,$A$2:$A$190)),ROW($A$2:$A$190)-ROW($A$2)+1),ROWS($F$2:G44)),COLUMNS($F$2:G44)),"")</f>
        <v/>
      </c>
      <c r="H44" s="19" t="str">
        <f t="array" ref="H44">IFERROR(INDEX($A$2:$E232,SMALL(IF(ISNUMBER(SEARCH($A$1,$A$2:$A$190)),ROW($A$2:$A$190)-ROW($A$2)+1),ROWS($F$2:H44)),COLUMNS($F$2:H44)),"")</f>
        <v/>
      </c>
      <c r="I44" s="19" t="str">
        <f t="array" ref="I44">IFERROR(INDEX($A$2:$E232,SMALL(IF(ISNUMBER(SEARCH($A$1,$A$2:$A$190)),ROW($A$2:$A$190)-ROW($A$2)+1),ROWS($F$2:I44)),COLUMNS($F$2:I44)),"")</f>
        <v/>
      </c>
      <c r="J44" s="19" t="str">
        <f t="array" ref="J44">IFERROR(INDEX($A$2:$E232,SMALL(IF(ISNUMBER(SEARCH($A$1,$A$2:$A$190)),ROW($A$2:$A$190)-ROW($A$2)+1),ROWS($F$2:J44)),COLUMNS($F$2:J44)),"")</f>
        <v/>
      </c>
      <c r="K44" s="19" t="str">
        <f t="shared" si="3"/>
        <v/>
      </c>
      <c r="L44" s="488" t="str">
        <f>IF(G44=$N$2,$O$2,IF(G44=$N$3,$O$3,IF(G44=$N$4,$O$4,IF(G44=$N$5,$O$5,IF(G44=$N$6,$O$6,IF(G44=$N$7,$O$7,IF(G44=$N$8,$O$8,IF(G44="",""))))))))</f>
        <v/>
      </c>
      <c r="Q44" s="19" t="str">
        <f>K44</f>
        <v/>
      </c>
      <c r="R44" s="19" t="str">
        <f t="shared" si="9"/>
        <v/>
      </c>
      <c r="S44" s="325">
        <f t="shared" si="11"/>
        <v>0</v>
      </c>
      <c r="T44" s="19">
        <f t="shared" si="5"/>
        <v>0</v>
      </c>
      <c r="U44" s="19" t="str">
        <f t="shared" si="10"/>
        <v/>
      </c>
      <c r="V44" s="311">
        <f t="shared" si="6"/>
        <v>0</v>
      </c>
      <c r="W44" s="19" t="str">
        <f t="shared" ca="1" si="12"/>
        <v>VENCIDA</v>
      </c>
    </row>
    <row r="45" spans="4:23" x14ac:dyDescent="0.25">
      <c r="D45"/>
      <c r="G45" s="487" t="str">
        <f t="array" ref="G45">IFERROR(INDEX($A$2:$E233,SMALL(IF(ISNUMBER(SEARCH($A$1,$A$2:$A$190)),ROW($A$2:$A$190)-ROW($A$2)+1),ROWS($F$2:G45)),COLUMNS($F$2:G45)),"")</f>
        <v/>
      </c>
      <c r="H45" s="19" t="str">
        <f t="array" ref="H45">IFERROR(INDEX($A$2:$E233,SMALL(IF(ISNUMBER(SEARCH($A$1,$A$2:$A$190)),ROW($A$2:$A$190)-ROW($A$2)+1),ROWS($F$2:H45)),COLUMNS($F$2:H45)),"")</f>
        <v/>
      </c>
      <c r="I45" s="19" t="str">
        <f t="array" ref="I45">IFERROR(INDEX($A$2:$E233,SMALL(IF(ISNUMBER(SEARCH($A$1,$A$2:$A$190)),ROW($A$2:$A$190)-ROW($A$2)+1),ROWS($F$2:I45)),COLUMNS($F$2:I45)),"")</f>
        <v/>
      </c>
      <c r="J45" s="19" t="str">
        <f t="array" ref="J45">IFERROR(INDEX($A$2:$E233,SMALL(IF(ISNUMBER(SEARCH($A$1,$A$2:$A$190)),ROW($A$2:$A$190)-ROW($A$2)+1),ROWS($F$2:J45)),COLUMNS($F$2:J45)),"")</f>
        <v/>
      </c>
      <c r="K45" s="19" t="str">
        <f t="shared" si="3"/>
        <v/>
      </c>
      <c r="L45" s="488" t="str">
        <f t="shared" ref="L45:L90" si="13">IF(G45=$N$2,$O$2,IF(G45=$N$3,$O$3,IF(G45=$N$4,$O$4,IF(G45=$N$5,$O$5,IF(G45=$N$6,$O$6,IF(G45=$N$7,$O$7,IF(G45=$N$8,$O$8,IF(G45="",""))))))))</f>
        <v/>
      </c>
      <c r="Q45" s="19" t="str">
        <f t="shared" ref="Q45:Q90" si="14">K45</f>
        <v/>
      </c>
      <c r="R45" s="19" t="str">
        <f t="shared" ref="R45:R90" si="15">L45</f>
        <v/>
      </c>
      <c r="S45" s="325">
        <f t="shared" si="11"/>
        <v>0</v>
      </c>
      <c r="T45" s="19">
        <f t="shared" si="5"/>
        <v>0</v>
      </c>
      <c r="U45" s="19" t="str">
        <f t="shared" ref="U45:U90" si="16">J45</f>
        <v/>
      </c>
      <c r="V45" s="311">
        <f t="shared" si="6"/>
        <v>0</v>
      </c>
      <c r="W45" s="19" t="str">
        <f t="shared" ca="1" si="12"/>
        <v>VENCIDA</v>
      </c>
    </row>
    <row r="46" spans="4:23" x14ac:dyDescent="0.25">
      <c r="D46"/>
      <c r="G46" s="487" t="str">
        <f t="array" ref="G46">IFERROR(INDEX($A$2:$E234,SMALL(IF(ISNUMBER(SEARCH($A$1,$A$2:$A$190)),ROW($A$2:$A$190)-ROW($A$2)+1),ROWS($F$2:G46)),COLUMNS($F$2:G46)),"")</f>
        <v/>
      </c>
      <c r="H46" s="19" t="str">
        <f t="array" ref="H46">IFERROR(INDEX($A$2:$E234,SMALL(IF(ISNUMBER(SEARCH($A$1,$A$2:$A$190)),ROW($A$2:$A$190)-ROW($A$2)+1),ROWS($F$2:H46)),COLUMNS($F$2:H46)),"")</f>
        <v/>
      </c>
      <c r="I46" s="19" t="str">
        <f t="array" ref="I46">IFERROR(INDEX($A$2:$E234,SMALL(IF(ISNUMBER(SEARCH($A$1,$A$2:$A$190)),ROW($A$2:$A$190)-ROW($A$2)+1),ROWS($F$2:I46)),COLUMNS($F$2:I46)),"")</f>
        <v/>
      </c>
      <c r="J46" s="19" t="str">
        <f t="array" ref="J46">IFERROR(INDEX($A$2:$E234,SMALL(IF(ISNUMBER(SEARCH($A$1,$A$2:$A$190)),ROW($A$2:$A$190)-ROW($A$2)+1),ROWS($F$2:J46)),COLUMNS($F$2:J46)),"")</f>
        <v/>
      </c>
      <c r="K46" s="19" t="str">
        <f t="shared" si="3"/>
        <v/>
      </c>
      <c r="L46" s="488" t="str">
        <f t="shared" si="13"/>
        <v/>
      </c>
      <c r="Q46" s="19" t="str">
        <f t="shared" si="14"/>
        <v/>
      </c>
      <c r="R46" s="19" t="str">
        <f t="shared" si="15"/>
        <v/>
      </c>
      <c r="S46" s="325">
        <f t="shared" si="11"/>
        <v>0</v>
      </c>
      <c r="T46" s="19">
        <f t="shared" si="5"/>
        <v>0</v>
      </c>
      <c r="U46" s="19" t="str">
        <f t="shared" si="16"/>
        <v/>
      </c>
      <c r="V46" s="311">
        <f t="shared" si="6"/>
        <v>0</v>
      </c>
      <c r="W46" s="19" t="str">
        <f t="shared" ca="1" si="12"/>
        <v>VENCIDA</v>
      </c>
    </row>
    <row r="47" spans="4:23" x14ac:dyDescent="0.25">
      <c r="D47"/>
      <c r="G47" s="487" t="str">
        <f t="array" ref="G47">IFERROR(INDEX($A$2:$E235,SMALL(IF(ISNUMBER(SEARCH($A$1,$A$2:$A$190)),ROW($A$2:$A$190)-ROW($A$2)+1),ROWS($F$2:G47)),COLUMNS($F$2:G47)),"")</f>
        <v/>
      </c>
      <c r="H47" s="19" t="str">
        <f t="array" ref="H47">IFERROR(INDEX($A$2:$E235,SMALL(IF(ISNUMBER(SEARCH($A$1,$A$2:$A$190)),ROW($A$2:$A$190)-ROW($A$2)+1),ROWS($F$2:H47)),COLUMNS($F$2:H47)),"")</f>
        <v/>
      </c>
      <c r="I47" s="19" t="str">
        <f t="array" ref="I47">IFERROR(INDEX($A$2:$E235,SMALL(IF(ISNUMBER(SEARCH($A$1,$A$2:$A$190)),ROW($A$2:$A$190)-ROW($A$2)+1),ROWS($F$2:I47)),COLUMNS($F$2:I47)),"")</f>
        <v/>
      </c>
      <c r="J47" s="19" t="str">
        <f t="array" ref="J47">IFERROR(INDEX($A$2:$E235,SMALL(IF(ISNUMBER(SEARCH($A$1,$A$2:$A$190)),ROW($A$2:$A$190)-ROW($A$2)+1),ROWS($F$2:J47)),COLUMNS($F$2:J47)),"")</f>
        <v/>
      </c>
      <c r="K47" s="19" t="str">
        <f t="shared" si="3"/>
        <v/>
      </c>
      <c r="L47" s="488" t="str">
        <f t="shared" si="13"/>
        <v/>
      </c>
      <c r="Q47" s="19" t="str">
        <f t="shared" si="14"/>
        <v/>
      </c>
      <c r="R47" s="19" t="str">
        <f t="shared" si="15"/>
        <v/>
      </c>
      <c r="S47" s="325">
        <f t="shared" si="11"/>
        <v>0</v>
      </c>
      <c r="T47" s="19">
        <f t="shared" si="5"/>
        <v>0</v>
      </c>
      <c r="U47" s="19" t="str">
        <f t="shared" si="16"/>
        <v/>
      </c>
      <c r="V47" s="311">
        <f t="shared" si="6"/>
        <v>0</v>
      </c>
      <c r="W47" s="19" t="str">
        <f t="shared" ca="1" si="12"/>
        <v>VENCIDA</v>
      </c>
    </row>
    <row r="48" spans="4:23" x14ac:dyDescent="0.25">
      <c r="D48"/>
      <c r="G48" s="487" t="str">
        <f t="array" ref="G48">IFERROR(INDEX($A$2:$E236,SMALL(IF(ISNUMBER(SEARCH($A$1,$A$2:$A$190)),ROW($A$2:$A$190)-ROW($A$2)+1),ROWS($F$2:G48)),COLUMNS($F$2:G48)),"")</f>
        <v/>
      </c>
      <c r="H48" s="19" t="str">
        <f t="array" ref="H48">IFERROR(INDEX($A$2:$E236,SMALL(IF(ISNUMBER(SEARCH($A$1,$A$2:$A$190)),ROW($A$2:$A$190)-ROW($A$2)+1),ROWS($F$2:H48)),COLUMNS($F$2:H48)),"")</f>
        <v/>
      </c>
      <c r="I48" s="19" t="str">
        <f t="array" ref="I48">IFERROR(INDEX($A$2:$E236,SMALL(IF(ISNUMBER(SEARCH($A$1,$A$2:$A$190)),ROW($A$2:$A$190)-ROW($A$2)+1),ROWS($F$2:I48)),COLUMNS($F$2:I48)),"")</f>
        <v/>
      </c>
      <c r="J48" s="19" t="str">
        <f t="array" ref="J48">IFERROR(INDEX($A$2:$E236,SMALL(IF(ISNUMBER(SEARCH($A$1,$A$2:$A$190)),ROW($A$2:$A$190)-ROW($A$2)+1),ROWS($F$2:J48)),COLUMNS($F$2:J48)),"")</f>
        <v/>
      </c>
      <c r="K48" s="19" t="str">
        <f t="shared" si="3"/>
        <v/>
      </c>
      <c r="L48" s="488" t="str">
        <f t="shared" si="13"/>
        <v/>
      </c>
      <c r="Q48" s="19" t="str">
        <f t="shared" si="14"/>
        <v/>
      </c>
      <c r="R48" s="19" t="str">
        <f t="shared" si="15"/>
        <v/>
      </c>
      <c r="S48" s="325">
        <f t="shared" si="11"/>
        <v>0</v>
      </c>
      <c r="T48" s="19">
        <f t="shared" si="5"/>
        <v>0</v>
      </c>
      <c r="U48" s="19" t="str">
        <f t="shared" si="16"/>
        <v/>
      </c>
      <c r="V48" s="311">
        <f t="shared" si="6"/>
        <v>0</v>
      </c>
      <c r="W48" s="19" t="str">
        <f t="shared" ca="1" si="12"/>
        <v>VENCIDA</v>
      </c>
    </row>
    <row r="49" spans="4:32" x14ac:dyDescent="0.25">
      <c r="D49"/>
      <c r="G49" s="487" t="str">
        <f t="array" ref="G49">IFERROR(INDEX($A$2:$E237,SMALL(IF(ISNUMBER(SEARCH($A$1,$A$2:$A$190)),ROW($A$2:$A$190)-ROW($A$2)+1),ROWS($F$2:G49)),COLUMNS($F$2:G49)),"")</f>
        <v/>
      </c>
      <c r="H49" s="19" t="str">
        <f t="array" ref="H49">IFERROR(INDEX($A$2:$E237,SMALL(IF(ISNUMBER(SEARCH($A$1,$A$2:$A$190)),ROW($A$2:$A$190)-ROW($A$2)+1),ROWS($F$2:H49)),COLUMNS($F$2:H49)),"")</f>
        <v/>
      </c>
      <c r="I49" s="19" t="str">
        <f t="array" ref="I49">IFERROR(INDEX($A$2:$E237,SMALL(IF(ISNUMBER(SEARCH($A$1,$A$2:$A$190)),ROW($A$2:$A$190)-ROW($A$2)+1),ROWS($F$2:I49)),COLUMNS($F$2:I49)),"")</f>
        <v/>
      </c>
      <c r="J49" s="19" t="str">
        <f t="array" ref="J49">IFERROR(INDEX($A$2:$E237,SMALL(IF(ISNUMBER(SEARCH($A$1,$A$2:$A$190)),ROW($A$2:$A$190)-ROW($A$2)+1),ROWS($F$2:J49)),COLUMNS($F$2:J49)),"")</f>
        <v/>
      </c>
      <c r="K49" s="19" t="str">
        <f t="shared" si="3"/>
        <v/>
      </c>
      <c r="L49" s="488" t="str">
        <f t="shared" si="13"/>
        <v/>
      </c>
      <c r="Q49" s="19" t="str">
        <f t="shared" si="14"/>
        <v/>
      </c>
      <c r="R49" s="19" t="str">
        <f t="shared" si="15"/>
        <v/>
      </c>
      <c r="S49" s="325">
        <f t="shared" si="11"/>
        <v>0</v>
      </c>
      <c r="T49" s="19">
        <f t="shared" si="5"/>
        <v>0</v>
      </c>
      <c r="U49" s="19" t="str">
        <f t="shared" si="16"/>
        <v/>
      </c>
      <c r="V49" s="311">
        <f t="shared" si="6"/>
        <v>0</v>
      </c>
      <c r="W49" s="19" t="str">
        <f t="shared" ca="1" si="12"/>
        <v>VENCIDA</v>
      </c>
    </row>
    <row r="50" spans="4:32" x14ac:dyDescent="0.25">
      <c r="D50"/>
      <c r="G50" s="487" t="str">
        <f t="array" ref="G50">IFERROR(INDEX($A$2:$E238,SMALL(IF(ISNUMBER(SEARCH($A$1,$A$2:$A$190)),ROW($A$2:$A$190)-ROW($A$2)+1),ROWS($F$2:G50)),COLUMNS($F$2:G50)),"")</f>
        <v/>
      </c>
      <c r="H50" s="19" t="str">
        <f t="array" ref="H50">IFERROR(INDEX($A$2:$E238,SMALL(IF(ISNUMBER(SEARCH($A$1,$A$2:$A$190)),ROW($A$2:$A$190)-ROW($A$2)+1),ROWS($F$2:H50)),COLUMNS($F$2:H50)),"")</f>
        <v/>
      </c>
      <c r="I50" s="19" t="str">
        <f t="array" ref="I50">IFERROR(INDEX($A$2:$E238,SMALL(IF(ISNUMBER(SEARCH($A$1,$A$2:$A$190)),ROW($A$2:$A$190)-ROW($A$2)+1),ROWS($F$2:I50)),COLUMNS($F$2:I50)),"")</f>
        <v/>
      </c>
      <c r="J50" s="19" t="str">
        <f t="array" ref="J50">IFERROR(INDEX($A$2:$E238,SMALL(IF(ISNUMBER(SEARCH($A$1,$A$2:$A$190)),ROW($A$2:$A$190)-ROW($A$2)+1),ROWS($F$2:J50)),COLUMNS($F$2:J50)),"")</f>
        <v/>
      </c>
      <c r="K50" s="19" t="str">
        <f t="shared" si="3"/>
        <v/>
      </c>
      <c r="L50" s="488" t="str">
        <f t="shared" si="13"/>
        <v/>
      </c>
      <c r="Q50" s="19" t="str">
        <f t="shared" si="14"/>
        <v/>
      </c>
      <c r="R50" s="19" t="str">
        <f t="shared" si="15"/>
        <v/>
      </c>
      <c r="S50" s="325">
        <f t="shared" si="11"/>
        <v>0</v>
      </c>
      <c r="T50" s="19">
        <f t="shared" si="5"/>
        <v>0</v>
      </c>
      <c r="U50" s="19" t="str">
        <f t="shared" si="16"/>
        <v/>
      </c>
      <c r="V50" s="311">
        <f t="shared" si="6"/>
        <v>0</v>
      </c>
      <c r="W50" s="19" t="str">
        <f t="shared" ca="1" si="12"/>
        <v>VENCIDA</v>
      </c>
    </row>
    <row r="51" spans="4:32" x14ac:dyDescent="0.25">
      <c r="D51"/>
      <c r="G51" s="487" t="str">
        <f t="array" ref="G51">IFERROR(INDEX($A$2:$E239,SMALL(IF(ISNUMBER(SEARCH($A$1,$A$2:$A$190)),ROW($A$2:$A$190)-ROW($A$2)+1),ROWS($F$2:G51)),COLUMNS($F$2:G51)),"")</f>
        <v/>
      </c>
      <c r="H51" s="19" t="str">
        <f t="array" ref="H51">IFERROR(INDEX($A$2:$E239,SMALL(IF(ISNUMBER(SEARCH($A$1,$A$2:$A$190)),ROW($A$2:$A$190)-ROW($A$2)+1),ROWS($F$2:H51)),COLUMNS($F$2:H51)),"")</f>
        <v/>
      </c>
      <c r="I51" s="19" t="str">
        <f t="array" ref="I51">IFERROR(INDEX($A$2:$E239,SMALL(IF(ISNUMBER(SEARCH($A$1,$A$2:$A$190)),ROW($A$2:$A$190)-ROW($A$2)+1),ROWS($F$2:I51)),COLUMNS($F$2:I51)),"")</f>
        <v/>
      </c>
      <c r="J51" s="19" t="str">
        <f t="array" ref="J51">IFERROR(INDEX($A$2:$E239,SMALL(IF(ISNUMBER(SEARCH($A$1,$A$2:$A$190)),ROW($A$2:$A$190)-ROW($A$2)+1),ROWS($F$2:J51)),COLUMNS($F$2:J51)),"")</f>
        <v/>
      </c>
      <c r="K51" s="19" t="str">
        <f t="shared" si="3"/>
        <v/>
      </c>
      <c r="L51" s="488" t="str">
        <f t="shared" si="13"/>
        <v/>
      </c>
      <c r="Q51" s="19" t="str">
        <f t="shared" si="14"/>
        <v/>
      </c>
      <c r="R51" s="19" t="str">
        <f t="shared" si="15"/>
        <v/>
      </c>
      <c r="S51" s="325">
        <f t="shared" si="11"/>
        <v>0</v>
      </c>
      <c r="T51" s="19">
        <f t="shared" si="5"/>
        <v>0</v>
      </c>
      <c r="U51" s="19" t="str">
        <f t="shared" si="16"/>
        <v/>
      </c>
      <c r="V51" s="311">
        <f t="shared" si="6"/>
        <v>0</v>
      </c>
      <c r="W51" s="19" t="str">
        <f t="shared" ca="1" si="12"/>
        <v>VENCIDA</v>
      </c>
    </row>
    <row r="52" spans="4:32" x14ac:dyDescent="0.25">
      <c r="D52"/>
      <c r="G52" s="487" t="str">
        <f t="array" ref="G52">IFERROR(INDEX($A$2:$E240,SMALL(IF(ISNUMBER(SEARCH($A$1,$A$2:$A$190)),ROW($A$2:$A$190)-ROW($A$2)+1),ROWS($F$2:G52)),COLUMNS($F$2:G52)),"")</f>
        <v/>
      </c>
      <c r="H52" s="19" t="str">
        <f t="array" ref="H52">IFERROR(INDEX($A$2:$E240,SMALL(IF(ISNUMBER(SEARCH($A$1,$A$2:$A$190)),ROW($A$2:$A$190)-ROW($A$2)+1),ROWS($F$2:H52)),COLUMNS($F$2:H52)),"")</f>
        <v/>
      </c>
      <c r="I52" s="19" t="str">
        <f t="array" ref="I52">IFERROR(INDEX($A$2:$E240,SMALL(IF(ISNUMBER(SEARCH($A$1,$A$2:$A$190)),ROW($A$2:$A$190)-ROW($A$2)+1),ROWS($F$2:I52)),COLUMNS($F$2:I52)),"")</f>
        <v/>
      </c>
      <c r="J52" s="19" t="str">
        <f t="array" ref="J52">IFERROR(INDEX($A$2:$E240,SMALL(IF(ISNUMBER(SEARCH($A$1,$A$2:$A$190)),ROW($A$2:$A$190)-ROW($A$2)+1),ROWS($F$2:J52)),COLUMNS($F$2:J52)),"")</f>
        <v/>
      </c>
      <c r="K52" s="19" t="str">
        <f t="shared" si="3"/>
        <v/>
      </c>
      <c r="L52" s="488" t="str">
        <f t="shared" si="13"/>
        <v/>
      </c>
      <c r="Q52" s="19" t="str">
        <f t="shared" si="14"/>
        <v/>
      </c>
      <c r="R52" s="19" t="str">
        <f t="shared" si="15"/>
        <v/>
      </c>
      <c r="S52" s="325">
        <f t="shared" si="11"/>
        <v>0</v>
      </c>
      <c r="T52" s="19">
        <f t="shared" si="5"/>
        <v>0</v>
      </c>
      <c r="U52" s="19" t="str">
        <f t="shared" si="16"/>
        <v/>
      </c>
      <c r="V52" s="311">
        <f t="shared" si="6"/>
        <v>0</v>
      </c>
      <c r="W52" s="19" t="str">
        <f t="shared" ca="1" si="12"/>
        <v>VENCIDA</v>
      </c>
    </row>
    <row r="53" spans="4:32" x14ac:dyDescent="0.25">
      <c r="D53"/>
      <c r="G53" s="487" t="str">
        <f t="array" ref="G53">IFERROR(INDEX($A$2:$E241,SMALL(IF(ISNUMBER(SEARCH($A$1,$A$2:$A$190)),ROW($A$2:$A$190)-ROW($A$2)+1),ROWS($F$2:G53)),COLUMNS($F$2:G53)),"")</f>
        <v/>
      </c>
      <c r="H53" s="19" t="str">
        <f t="array" ref="H53">IFERROR(INDEX($A$2:$E241,SMALL(IF(ISNUMBER(SEARCH($A$1,$A$2:$A$190)),ROW($A$2:$A$190)-ROW($A$2)+1),ROWS($F$2:H53)),COLUMNS($F$2:H53)),"")</f>
        <v/>
      </c>
      <c r="I53" s="19" t="str">
        <f t="array" ref="I53">IFERROR(INDEX($A$2:$E241,SMALL(IF(ISNUMBER(SEARCH($A$1,$A$2:$A$190)),ROW($A$2:$A$190)-ROW($A$2)+1),ROWS($F$2:I53)),COLUMNS($F$2:I53)),"")</f>
        <v/>
      </c>
      <c r="J53" s="19" t="str">
        <f t="array" ref="J53">IFERROR(INDEX($A$2:$E241,SMALL(IF(ISNUMBER(SEARCH($A$1,$A$2:$A$190)),ROW($A$2:$A$190)-ROW($A$2)+1),ROWS($F$2:J53)),COLUMNS($F$2:J53)),"")</f>
        <v/>
      </c>
      <c r="K53" s="19" t="str">
        <f t="shared" si="3"/>
        <v/>
      </c>
      <c r="L53" s="488" t="str">
        <f t="shared" si="13"/>
        <v/>
      </c>
      <c r="Q53" s="19" t="str">
        <f t="shared" si="14"/>
        <v/>
      </c>
      <c r="R53" s="19" t="str">
        <f t="shared" si="15"/>
        <v/>
      </c>
      <c r="S53" s="325">
        <f t="shared" si="11"/>
        <v>0</v>
      </c>
      <c r="T53" s="19">
        <f t="shared" si="5"/>
        <v>0</v>
      </c>
      <c r="U53" s="19" t="str">
        <f t="shared" si="16"/>
        <v/>
      </c>
      <c r="V53" s="311">
        <f t="shared" si="6"/>
        <v>0</v>
      </c>
      <c r="W53" s="19" t="str">
        <f t="shared" ca="1" si="12"/>
        <v>VENCIDA</v>
      </c>
    </row>
    <row r="54" spans="4:32" x14ac:dyDescent="0.25">
      <c r="D54"/>
      <c r="G54" s="487" t="str">
        <f t="array" ref="G54">IFERROR(INDEX($A$2:$E242,SMALL(IF(ISNUMBER(SEARCH($A$1,$A$2:$A$190)),ROW($A$2:$A$190)-ROW($A$2)+1),ROWS($F$2:G54)),COLUMNS($F$2:G54)),"")</f>
        <v/>
      </c>
      <c r="H54" s="19" t="str">
        <f t="array" ref="H54">IFERROR(INDEX($A$2:$E242,SMALL(IF(ISNUMBER(SEARCH($A$1,$A$2:$A$190)),ROW($A$2:$A$190)-ROW($A$2)+1),ROWS($F$2:H54)),COLUMNS($F$2:H54)),"")</f>
        <v/>
      </c>
      <c r="I54" s="19" t="str">
        <f t="array" ref="I54">IFERROR(INDEX($A$2:$E242,SMALL(IF(ISNUMBER(SEARCH($A$1,$A$2:$A$190)),ROW($A$2:$A$190)-ROW($A$2)+1),ROWS($F$2:I54)),COLUMNS($F$2:I54)),"")</f>
        <v/>
      </c>
      <c r="J54" s="19" t="str">
        <f t="array" ref="J54">IFERROR(INDEX($A$2:$E242,SMALL(IF(ISNUMBER(SEARCH($A$1,$A$2:$A$190)),ROW($A$2:$A$190)-ROW($A$2)+1),ROWS($F$2:J54)),COLUMNS($F$2:J54)),"")</f>
        <v/>
      </c>
      <c r="K54" s="19" t="str">
        <f t="shared" si="3"/>
        <v/>
      </c>
      <c r="L54" s="488" t="str">
        <f t="shared" si="13"/>
        <v/>
      </c>
      <c r="Q54" s="19" t="str">
        <f t="shared" si="14"/>
        <v/>
      </c>
      <c r="R54" s="19" t="str">
        <f t="shared" si="15"/>
        <v/>
      </c>
      <c r="S54" s="325">
        <f t="shared" si="11"/>
        <v>0</v>
      </c>
      <c r="T54" s="19">
        <f t="shared" si="5"/>
        <v>0</v>
      </c>
      <c r="U54" s="19" t="str">
        <f t="shared" si="16"/>
        <v/>
      </c>
      <c r="V54" s="311">
        <f t="shared" si="6"/>
        <v>0</v>
      </c>
      <c r="W54" s="19" t="str">
        <f t="shared" ca="1" si="12"/>
        <v>VENCIDA</v>
      </c>
    </row>
    <row r="55" spans="4:32" x14ac:dyDescent="0.25">
      <c r="D55"/>
      <c r="G55" s="487" t="str">
        <f t="array" ref="G55">IFERROR(INDEX($A$2:$E243,SMALL(IF(ISNUMBER(SEARCH($A$1,$A$2:$A$190)),ROW($A$2:$A$190)-ROW($A$2)+1),ROWS($F$2:G55)),COLUMNS($F$2:G55)),"")</f>
        <v/>
      </c>
      <c r="H55" s="19" t="str">
        <f t="array" ref="H55">IFERROR(INDEX($A$2:$E243,SMALL(IF(ISNUMBER(SEARCH($A$1,$A$2:$A$190)),ROW($A$2:$A$190)-ROW($A$2)+1),ROWS($F$2:H55)),COLUMNS($F$2:H55)),"")</f>
        <v/>
      </c>
      <c r="I55" s="19" t="str">
        <f t="array" ref="I55">IFERROR(INDEX($A$2:$E243,SMALL(IF(ISNUMBER(SEARCH($A$1,$A$2:$A$190)),ROW($A$2:$A$190)-ROW($A$2)+1),ROWS($F$2:I55)),COLUMNS($F$2:I55)),"")</f>
        <v/>
      </c>
      <c r="J55" s="19" t="str">
        <f t="array" ref="J55">IFERROR(INDEX($A$2:$E243,SMALL(IF(ISNUMBER(SEARCH($A$1,$A$2:$A$190)),ROW($A$2:$A$190)-ROW($A$2)+1),ROWS($F$2:J55)),COLUMNS($F$2:J55)),"")</f>
        <v/>
      </c>
      <c r="K55" s="19" t="str">
        <f t="shared" si="3"/>
        <v/>
      </c>
      <c r="L55" s="488" t="str">
        <f t="shared" si="13"/>
        <v/>
      </c>
      <c r="Q55" s="19" t="str">
        <f t="shared" si="14"/>
        <v/>
      </c>
      <c r="R55" s="19" t="str">
        <f t="shared" si="15"/>
        <v/>
      </c>
      <c r="S55" s="325">
        <f t="shared" si="11"/>
        <v>0</v>
      </c>
      <c r="T55" s="19">
        <f t="shared" si="5"/>
        <v>0</v>
      </c>
      <c r="U55" s="19" t="str">
        <f t="shared" si="16"/>
        <v/>
      </c>
      <c r="V55" s="311">
        <f t="shared" si="6"/>
        <v>0</v>
      </c>
      <c r="W55" s="19" t="str">
        <f t="shared" ca="1" si="12"/>
        <v>VENCIDA</v>
      </c>
    </row>
    <row r="56" spans="4:32" x14ac:dyDescent="0.25">
      <c r="D56"/>
      <c r="G56" s="487" t="str">
        <f t="array" ref="G56">IFERROR(INDEX($A$2:$E244,SMALL(IF(ISNUMBER(SEARCH($A$1,$A$2:$A$190)),ROW($A$2:$A$190)-ROW($A$2)+1),ROWS($F$2:G56)),COLUMNS($F$2:G56)),"")</f>
        <v/>
      </c>
      <c r="H56" s="19" t="str">
        <f t="array" ref="H56">IFERROR(INDEX($A$2:$E244,SMALL(IF(ISNUMBER(SEARCH($A$1,$A$2:$A$190)),ROW($A$2:$A$190)-ROW($A$2)+1),ROWS($F$2:H56)),COLUMNS($F$2:H56)),"")</f>
        <v/>
      </c>
      <c r="I56" s="19" t="str">
        <f t="array" ref="I56">IFERROR(INDEX($A$2:$E244,SMALL(IF(ISNUMBER(SEARCH($A$1,$A$2:$A$190)),ROW($A$2:$A$190)-ROW($A$2)+1),ROWS($F$2:I56)),COLUMNS($F$2:I56)),"")</f>
        <v/>
      </c>
      <c r="J56" s="19" t="str">
        <f t="array" ref="J56">IFERROR(INDEX($A$2:$E244,SMALL(IF(ISNUMBER(SEARCH($A$1,$A$2:$A$190)),ROW($A$2:$A$190)-ROW($A$2)+1),ROWS($F$2:J56)),COLUMNS($F$2:J56)),"")</f>
        <v/>
      </c>
      <c r="K56" s="19" t="str">
        <f t="shared" si="3"/>
        <v/>
      </c>
      <c r="L56" s="488" t="str">
        <f t="shared" si="13"/>
        <v/>
      </c>
      <c r="Q56" s="19" t="str">
        <f t="shared" si="14"/>
        <v/>
      </c>
      <c r="R56" s="19" t="str">
        <f t="shared" si="15"/>
        <v/>
      </c>
      <c r="S56" s="325">
        <f t="shared" si="11"/>
        <v>0</v>
      </c>
      <c r="T56" s="19">
        <f t="shared" si="5"/>
        <v>0</v>
      </c>
      <c r="U56" s="19" t="str">
        <f t="shared" si="16"/>
        <v/>
      </c>
      <c r="V56" s="311">
        <f t="shared" si="6"/>
        <v>0</v>
      </c>
      <c r="W56" s="19" t="str">
        <f t="shared" ca="1" si="12"/>
        <v>VENCIDA</v>
      </c>
    </row>
    <row r="57" spans="4:32" x14ac:dyDescent="0.25">
      <c r="D57"/>
      <c r="G57" s="487" t="str">
        <f t="array" ref="G57">IFERROR(INDEX($A$2:$E245,SMALL(IF(ISNUMBER(SEARCH($A$1,$A$2:$A$190)),ROW($A$2:$A$190)-ROW($A$2)+1),ROWS($F$2:G57)),COLUMNS($F$2:G57)),"")</f>
        <v/>
      </c>
      <c r="H57" s="19" t="str">
        <f t="array" ref="H57">IFERROR(INDEX($A$2:$E245,SMALL(IF(ISNUMBER(SEARCH($A$1,$A$2:$A$190)),ROW($A$2:$A$190)-ROW($A$2)+1),ROWS($F$2:H57)),COLUMNS($F$2:H57)),"")</f>
        <v/>
      </c>
      <c r="I57" s="19" t="str">
        <f t="array" ref="I57">IFERROR(INDEX($A$2:$E245,SMALL(IF(ISNUMBER(SEARCH($A$1,$A$2:$A$190)),ROW($A$2:$A$190)-ROW($A$2)+1),ROWS($F$2:I57)),COLUMNS($F$2:I57)),"")</f>
        <v/>
      </c>
      <c r="J57" s="19" t="str">
        <f t="array" ref="J57">IFERROR(INDEX($A$2:$E245,SMALL(IF(ISNUMBER(SEARCH($A$1,$A$2:$A$190)),ROW($A$2:$A$190)-ROW($A$2)+1),ROWS($F$2:J57)),COLUMNS($F$2:J57)),"")</f>
        <v/>
      </c>
      <c r="K57" s="19" t="str">
        <f t="shared" si="3"/>
        <v/>
      </c>
      <c r="L57" s="488" t="str">
        <f t="shared" si="13"/>
        <v/>
      </c>
      <c r="Q57" s="19" t="str">
        <f t="shared" si="14"/>
        <v/>
      </c>
      <c r="R57" s="19" t="str">
        <f t="shared" si="15"/>
        <v/>
      </c>
      <c r="S57" s="325">
        <f t="shared" si="11"/>
        <v>0</v>
      </c>
      <c r="T57" s="19">
        <f t="shared" si="5"/>
        <v>0</v>
      </c>
      <c r="U57" s="19" t="str">
        <f t="shared" si="16"/>
        <v/>
      </c>
      <c r="V57" s="311">
        <f t="shared" si="6"/>
        <v>0</v>
      </c>
      <c r="W57" s="19" t="str">
        <f t="shared" ca="1" si="12"/>
        <v>VENCIDA</v>
      </c>
    </row>
    <row r="58" spans="4:32" x14ac:dyDescent="0.25">
      <c r="D58"/>
      <c r="G58" s="487" t="str">
        <f t="array" ref="G58">IFERROR(INDEX($A$2:$E246,SMALL(IF(ISNUMBER(SEARCH($A$1,$A$2:$A$190)),ROW($A$2:$A$190)-ROW($A$2)+1),ROWS($F$2:G58)),COLUMNS($F$2:G58)),"")</f>
        <v/>
      </c>
      <c r="H58" s="19" t="str">
        <f t="array" ref="H58">IFERROR(INDEX($A$2:$E246,SMALL(IF(ISNUMBER(SEARCH($A$1,$A$2:$A$190)),ROW($A$2:$A$190)-ROW($A$2)+1),ROWS($F$2:H58)),COLUMNS($F$2:H58)),"")</f>
        <v/>
      </c>
      <c r="I58" s="19" t="str">
        <f t="array" ref="I58">IFERROR(INDEX($A$2:$E246,SMALL(IF(ISNUMBER(SEARCH($A$1,$A$2:$A$190)),ROW($A$2:$A$190)-ROW($A$2)+1),ROWS($F$2:I58)),COLUMNS($F$2:I58)),"")</f>
        <v/>
      </c>
      <c r="J58" s="19" t="str">
        <f t="array" ref="J58">IFERROR(INDEX($A$2:$E246,SMALL(IF(ISNUMBER(SEARCH($A$1,$A$2:$A$190)),ROW($A$2:$A$190)-ROW($A$2)+1),ROWS($F$2:J58)),COLUMNS($F$2:J58)),"")</f>
        <v/>
      </c>
      <c r="K58" s="19" t="str">
        <f t="shared" si="3"/>
        <v/>
      </c>
      <c r="L58" s="488" t="str">
        <f t="shared" si="13"/>
        <v/>
      </c>
      <c r="Q58" s="19" t="str">
        <f t="shared" si="14"/>
        <v/>
      </c>
      <c r="R58" s="19" t="str">
        <f t="shared" si="15"/>
        <v/>
      </c>
      <c r="S58" s="325">
        <f t="shared" si="11"/>
        <v>0</v>
      </c>
      <c r="T58" s="19">
        <f t="shared" si="5"/>
        <v>0</v>
      </c>
      <c r="U58" s="19" t="str">
        <f t="shared" si="16"/>
        <v/>
      </c>
      <c r="V58" s="311">
        <f t="shared" si="6"/>
        <v>0</v>
      </c>
      <c r="W58" s="19" t="str">
        <f t="shared" ca="1" si="12"/>
        <v>VENCIDA</v>
      </c>
    </row>
    <row r="59" spans="4:32" x14ac:dyDescent="0.25">
      <c r="D59"/>
      <c r="G59" s="487" t="str">
        <f t="array" ref="G59">IFERROR(INDEX($A$2:$E247,SMALL(IF(ISNUMBER(SEARCH($A$1,$A$2:$A$190)),ROW($A$2:$A$190)-ROW($A$2)+1),ROWS($F$2:G59)),COLUMNS($F$2:G59)),"")</f>
        <v/>
      </c>
      <c r="H59" s="19" t="str">
        <f t="array" ref="H59">IFERROR(INDEX($A$2:$E247,SMALL(IF(ISNUMBER(SEARCH($A$1,$A$2:$A$190)),ROW($A$2:$A$190)-ROW($A$2)+1),ROWS($F$2:H59)),COLUMNS($F$2:H59)),"")</f>
        <v/>
      </c>
      <c r="I59" s="19" t="str">
        <f t="array" ref="I59">IFERROR(INDEX($A$2:$E247,SMALL(IF(ISNUMBER(SEARCH($A$1,$A$2:$A$190)),ROW($A$2:$A$190)-ROW($A$2)+1),ROWS($F$2:I59)),COLUMNS($F$2:I59)),"")</f>
        <v/>
      </c>
      <c r="J59" s="19" t="str">
        <f t="array" ref="J59">IFERROR(INDEX($A$2:$E247,SMALL(IF(ISNUMBER(SEARCH($A$1,$A$2:$A$190)),ROW($A$2:$A$190)-ROW($A$2)+1),ROWS($F$2:J59)),COLUMNS($F$2:J59)),"")</f>
        <v/>
      </c>
      <c r="K59" s="19" t="str">
        <f t="shared" si="3"/>
        <v/>
      </c>
      <c r="L59" s="488" t="str">
        <f t="shared" si="13"/>
        <v/>
      </c>
      <c r="Q59" s="19" t="str">
        <f t="shared" si="14"/>
        <v/>
      </c>
      <c r="R59" s="19" t="str">
        <f t="shared" si="15"/>
        <v/>
      </c>
      <c r="S59" s="325">
        <f t="shared" si="11"/>
        <v>0</v>
      </c>
      <c r="T59" s="19">
        <f t="shared" si="5"/>
        <v>0</v>
      </c>
      <c r="U59" s="19" t="str">
        <f t="shared" si="16"/>
        <v/>
      </c>
      <c r="V59" s="311">
        <f t="shared" si="6"/>
        <v>0</v>
      </c>
      <c r="W59" s="19" t="str">
        <f t="shared" ca="1" si="12"/>
        <v>VENCIDA</v>
      </c>
    </row>
    <row r="60" spans="4:32" x14ac:dyDescent="0.25">
      <c r="D60"/>
      <c r="G60" s="487" t="str">
        <f t="array" ref="G60">IFERROR(INDEX($A$2:$E248,SMALL(IF(ISNUMBER(SEARCH($A$1,$A$2:$A$190)),ROW($A$2:$A$190)-ROW($A$2)+1),ROWS($F$2:G60)),COLUMNS($F$2:G60)),"")</f>
        <v/>
      </c>
      <c r="H60" s="19" t="str">
        <f t="array" ref="H60">IFERROR(INDEX($A$2:$E248,SMALL(IF(ISNUMBER(SEARCH($A$1,$A$2:$A$190)),ROW($A$2:$A$190)-ROW($A$2)+1),ROWS($F$2:H60)),COLUMNS($F$2:H60)),"")</f>
        <v/>
      </c>
      <c r="I60" s="19" t="str">
        <f t="array" ref="I60">IFERROR(INDEX($A$2:$E248,SMALL(IF(ISNUMBER(SEARCH($A$1,$A$2:$A$190)),ROW($A$2:$A$190)-ROW($A$2)+1),ROWS($F$2:I60)),COLUMNS($F$2:I60)),"")</f>
        <v/>
      </c>
      <c r="J60" s="19" t="str">
        <f t="array" ref="J60">IFERROR(INDEX($A$2:$E248,SMALL(IF(ISNUMBER(SEARCH($A$1,$A$2:$A$190)),ROW($A$2:$A$190)-ROW($A$2)+1),ROWS($F$2:J60)),COLUMNS($F$2:J60)),"")</f>
        <v/>
      </c>
      <c r="K60" s="19" t="str">
        <f t="shared" si="3"/>
        <v/>
      </c>
      <c r="L60" s="488" t="str">
        <f t="shared" si="13"/>
        <v/>
      </c>
      <c r="Q60" s="19" t="str">
        <f t="shared" si="14"/>
        <v/>
      </c>
      <c r="R60" s="19" t="str">
        <f t="shared" si="15"/>
        <v/>
      </c>
      <c r="S60" s="325">
        <f t="shared" si="11"/>
        <v>0</v>
      </c>
      <c r="T60" s="19">
        <f t="shared" si="5"/>
        <v>0</v>
      </c>
      <c r="U60" s="19" t="str">
        <f t="shared" si="16"/>
        <v/>
      </c>
      <c r="V60" s="311">
        <f t="shared" si="6"/>
        <v>0</v>
      </c>
      <c r="W60" s="19" t="str">
        <f t="shared" ca="1" si="12"/>
        <v>VENCIDA</v>
      </c>
    </row>
    <row r="61" spans="4:32" x14ac:dyDescent="0.25">
      <c r="D61"/>
      <c r="G61" s="487" t="str">
        <f t="array" ref="G61">IFERROR(INDEX($A$2:$E249,SMALL(IF(ISNUMBER(SEARCH($A$1,$A$2:$A$190)),ROW($A$2:$A$190)-ROW($A$2)+1),ROWS($F$2:G61)),COLUMNS($F$2:G61)),"")</f>
        <v/>
      </c>
      <c r="H61" s="19" t="str">
        <f t="array" ref="H61">IFERROR(INDEX($A$2:$E249,SMALL(IF(ISNUMBER(SEARCH($A$1,$A$2:$A$190)),ROW($A$2:$A$190)-ROW($A$2)+1),ROWS($F$2:H61)),COLUMNS($F$2:H61)),"")</f>
        <v/>
      </c>
      <c r="I61" s="19" t="str">
        <f t="array" ref="I61">IFERROR(INDEX($A$2:$E249,SMALL(IF(ISNUMBER(SEARCH($A$1,$A$2:$A$190)),ROW($A$2:$A$190)-ROW($A$2)+1),ROWS($F$2:I61)),COLUMNS($F$2:I61)),"")</f>
        <v/>
      </c>
      <c r="J61" s="19" t="str">
        <f t="array" ref="J61">IFERROR(INDEX($A$2:$E249,SMALL(IF(ISNUMBER(SEARCH($A$1,$A$2:$A$190)),ROW($A$2:$A$190)-ROW($A$2)+1),ROWS($F$2:J61)),COLUMNS($F$2:J61)),"")</f>
        <v/>
      </c>
      <c r="K61" s="19" t="str">
        <f t="shared" si="3"/>
        <v/>
      </c>
      <c r="L61" s="488" t="str">
        <f t="shared" si="13"/>
        <v/>
      </c>
      <c r="Q61" s="19" t="str">
        <f t="shared" si="14"/>
        <v/>
      </c>
      <c r="R61" s="19" t="str">
        <f t="shared" si="15"/>
        <v/>
      </c>
      <c r="S61" s="325">
        <f t="shared" si="11"/>
        <v>0</v>
      </c>
      <c r="T61" s="19">
        <f t="shared" si="5"/>
        <v>0</v>
      </c>
      <c r="U61" s="19" t="str">
        <f t="shared" si="16"/>
        <v/>
      </c>
      <c r="V61" s="311">
        <f t="shared" si="6"/>
        <v>0</v>
      </c>
      <c r="W61" s="19" t="str">
        <f t="shared" ca="1" si="12"/>
        <v>VENCIDA</v>
      </c>
    </row>
    <row r="62" spans="4:32" x14ac:dyDescent="0.25">
      <c r="D62"/>
      <c r="G62" s="487" t="str">
        <f t="array" ref="G62">IFERROR(INDEX($A$2:$E250,SMALL(IF(ISNUMBER(SEARCH($A$1,$A$2:$A$190)),ROW($A$2:$A$190)-ROW($A$2)+1),ROWS($F$2:G62)),COLUMNS($F$2:G62)),"")</f>
        <v/>
      </c>
      <c r="H62" s="19" t="str">
        <f t="array" ref="H62">IFERROR(INDEX($A$2:$E250,SMALL(IF(ISNUMBER(SEARCH($A$1,$A$2:$A$190)),ROW($A$2:$A$190)-ROW($A$2)+1),ROWS($F$2:H62)),COLUMNS($F$2:H62)),"")</f>
        <v/>
      </c>
      <c r="I62" s="19" t="str">
        <f t="array" ref="I62">IFERROR(INDEX($A$2:$E250,SMALL(IF(ISNUMBER(SEARCH($A$1,$A$2:$A$190)),ROW($A$2:$A$190)-ROW($A$2)+1),ROWS($F$2:I62)),COLUMNS($F$2:I62)),"")</f>
        <v/>
      </c>
      <c r="J62" s="19" t="str">
        <f t="array" ref="J62">IFERROR(INDEX($A$2:$E250,SMALL(IF(ISNUMBER(SEARCH($A$1,$A$2:$A$190)),ROW($A$2:$A$190)-ROW($A$2)+1),ROWS($F$2:J62)),COLUMNS($F$2:J62)),"")</f>
        <v/>
      </c>
      <c r="K62" s="19" t="str">
        <f t="shared" si="3"/>
        <v/>
      </c>
      <c r="L62" s="488" t="str">
        <f t="shared" si="13"/>
        <v/>
      </c>
      <c r="Q62" s="19" t="str">
        <f t="shared" si="14"/>
        <v/>
      </c>
      <c r="R62" s="19" t="str">
        <f t="shared" si="15"/>
        <v/>
      </c>
      <c r="S62" s="325">
        <f t="shared" si="11"/>
        <v>0</v>
      </c>
      <c r="T62" s="19">
        <f t="shared" si="5"/>
        <v>0</v>
      </c>
      <c r="U62" s="19" t="str">
        <f t="shared" si="16"/>
        <v/>
      </c>
      <c r="V62" s="311">
        <f t="shared" si="6"/>
        <v>0</v>
      </c>
      <c r="W62" s="19" t="str">
        <f t="shared" ca="1" si="12"/>
        <v>VENCIDA</v>
      </c>
    </row>
    <row r="63" spans="4:32" x14ac:dyDescent="0.25">
      <c r="D63"/>
      <c r="G63" s="487" t="str">
        <f t="array" ref="G63">IFERROR(INDEX($A$2:$E251,SMALL(IF(ISNUMBER(SEARCH($A$1,$A$2:$A$190)),ROW($A$2:$A$190)-ROW($A$2)+1),ROWS($F$2:G63)),COLUMNS($F$2:G63)),"")</f>
        <v/>
      </c>
      <c r="H63" s="19" t="str">
        <f t="array" ref="H63">IFERROR(INDEX($A$2:$E251,SMALL(IF(ISNUMBER(SEARCH($A$1,$A$2:$A$190)),ROW($A$2:$A$190)-ROW($A$2)+1),ROWS($F$2:H63)),COLUMNS($F$2:H63)),"")</f>
        <v/>
      </c>
      <c r="I63" s="19" t="str">
        <f t="array" ref="I63">IFERROR(INDEX($A$2:$E251,SMALL(IF(ISNUMBER(SEARCH($A$1,$A$2:$A$190)),ROW($A$2:$A$190)-ROW($A$2)+1),ROWS($F$2:I63)),COLUMNS($F$2:I63)),"")</f>
        <v/>
      </c>
      <c r="J63" s="19" t="str">
        <f t="array" ref="J63">IFERROR(INDEX($A$2:$E251,SMALL(IF(ISNUMBER(SEARCH($A$1,$A$2:$A$190)),ROW($A$2:$A$190)-ROW($A$2)+1),ROWS($F$2:J63)),COLUMNS($F$2:J63)),"")</f>
        <v/>
      </c>
      <c r="K63" s="19" t="str">
        <f t="shared" si="3"/>
        <v/>
      </c>
      <c r="L63" s="488" t="str">
        <f t="shared" si="13"/>
        <v/>
      </c>
      <c r="Q63" s="19" t="str">
        <f t="shared" si="14"/>
        <v/>
      </c>
      <c r="R63" s="19" t="str">
        <f t="shared" si="15"/>
        <v/>
      </c>
      <c r="S63" s="325">
        <f t="shared" si="11"/>
        <v>0</v>
      </c>
      <c r="T63" s="19">
        <f t="shared" si="5"/>
        <v>0</v>
      </c>
      <c r="U63" s="19" t="str">
        <f t="shared" si="16"/>
        <v/>
      </c>
      <c r="V63" s="311">
        <f t="shared" si="6"/>
        <v>0</v>
      </c>
      <c r="W63" s="19" t="str">
        <f t="shared" ca="1" si="12"/>
        <v>VENCIDA</v>
      </c>
    </row>
    <row r="64" spans="4:32" x14ac:dyDescent="0.25">
      <c r="D64"/>
      <c r="G64" s="487" t="str">
        <f t="array" ref="G64">IFERROR(INDEX($A$2:$E252,SMALL(IF(ISNUMBER(SEARCH($A$1,$A$2:$A$190)),ROW($A$2:$A$190)-ROW($A$2)+1),ROWS($F$2:G64)),COLUMNS($F$2:G64)),"")</f>
        <v/>
      </c>
      <c r="H64" s="19" t="str">
        <f t="array" ref="H64">IFERROR(INDEX($A$2:$E252,SMALL(IF(ISNUMBER(SEARCH($A$1,$A$2:$A$190)),ROW($A$2:$A$190)-ROW($A$2)+1),ROWS($F$2:H64)),COLUMNS($F$2:H64)),"")</f>
        <v/>
      </c>
      <c r="I64" s="19" t="str">
        <f t="array" ref="I64">IFERROR(INDEX($A$2:$E252,SMALL(IF(ISNUMBER(SEARCH($A$1,$A$2:$A$190)),ROW($A$2:$A$190)-ROW($A$2)+1),ROWS($F$2:I64)),COLUMNS($F$2:I64)),"")</f>
        <v/>
      </c>
      <c r="J64" s="19" t="str">
        <f t="array" ref="J64">IFERROR(INDEX($A$2:$E252,SMALL(IF(ISNUMBER(SEARCH($A$1,$A$2:$A$190)),ROW($A$2:$A$190)-ROW($A$2)+1),ROWS($F$2:J64)),COLUMNS($F$2:J64)),"")</f>
        <v/>
      </c>
      <c r="K64" s="19" t="str">
        <f t="shared" si="3"/>
        <v/>
      </c>
      <c r="L64" s="488" t="str">
        <f t="shared" si="13"/>
        <v/>
      </c>
      <c r="Q64" s="19" t="str">
        <f t="shared" si="14"/>
        <v/>
      </c>
      <c r="R64" s="19" t="str">
        <f t="shared" si="15"/>
        <v/>
      </c>
      <c r="S64" s="325">
        <f t="shared" si="11"/>
        <v>0</v>
      </c>
      <c r="T64" s="19">
        <f t="shared" si="5"/>
        <v>0</v>
      </c>
      <c r="U64" s="19" t="str">
        <f t="shared" si="16"/>
        <v/>
      </c>
      <c r="V64" s="311">
        <f t="shared" si="6"/>
        <v>0</v>
      </c>
      <c r="W64" s="19" t="str">
        <f t="shared" ca="1" si="12"/>
        <v>VENCIDA</v>
      </c>
      <c r="AF64">
        <v>76</v>
      </c>
    </row>
    <row r="65" spans="4:32" x14ac:dyDescent="0.25">
      <c r="D65"/>
      <c r="G65" s="487" t="str">
        <f t="array" ref="G65">IFERROR(INDEX($A$2:$E253,SMALL(IF(ISNUMBER(SEARCH($A$1,$A$2:$A$190)),ROW($A$2:$A$190)-ROW($A$2)+1),ROWS($F$2:G65)),COLUMNS($F$2:G65)),"")</f>
        <v/>
      </c>
      <c r="H65" s="19" t="str">
        <f t="array" ref="H65">IFERROR(INDEX($A$2:$E253,SMALL(IF(ISNUMBER(SEARCH($A$1,$A$2:$A$190)),ROW($A$2:$A$190)-ROW($A$2)+1),ROWS($F$2:H65)),COLUMNS($F$2:H65)),"")</f>
        <v/>
      </c>
      <c r="I65" s="19" t="str">
        <f t="array" ref="I65">IFERROR(INDEX($A$2:$E253,SMALL(IF(ISNUMBER(SEARCH($A$1,$A$2:$A$190)),ROW($A$2:$A$190)-ROW($A$2)+1),ROWS($F$2:I65)),COLUMNS($F$2:I65)),"")</f>
        <v/>
      </c>
      <c r="J65" s="19" t="str">
        <f t="array" ref="J65">IFERROR(INDEX($A$2:$E253,SMALL(IF(ISNUMBER(SEARCH($A$1,$A$2:$A$190)),ROW($A$2:$A$190)-ROW($A$2)+1),ROWS($F$2:J65)),COLUMNS($F$2:J65)),"")</f>
        <v/>
      </c>
      <c r="K65" s="19" t="str">
        <f t="shared" si="3"/>
        <v/>
      </c>
      <c r="L65" s="488" t="str">
        <f t="shared" si="13"/>
        <v/>
      </c>
      <c r="Q65" s="19" t="str">
        <f t="shared" si="14"/>
        <v/>
      </c>
      <c r="R65" s="19" t="str">
        <f t="shared" si="15"/>
        <v/>
      </c>
      <c r="S65" s="325">
        <f t="shared" si="11"/>
        <v>0</v>
      </c>
      <c r="T65" s="19">
        <f t="shared" si="5"/>
        <v>0</v>
      </c>
      <c r="U65" s="19" t="str">
        <f t="shared" si="16"/>
        <v/>
      </c>
      <c r="V65" s="311">
        <f t="shared" si="6"/>
        <v>0</v>
      </c>
      <c r="W65" s="19" t="str">
        <f t="shared" ca="1" si="12"/>
        <v>VENCIDA</v>
      </c>
      <c r="AF65">
        <v>24</v>
      </c>
    </row>
    <row r="66" spans="4:32" x14ac:dyDescent="0.25">
      <c r="D66"/>
      <c r="G66" s="487" t="str">
        <f t="array" ref="G66">IFERROR(INDEX($A$2:$E254,SMALL(IF(ISNUMBER(SEARCH($A$1,$A$2:$A$190)),ROW($A$2:$A$190)-ROW($A$2)+1),ROWS($F$2:G66)),COLUMNS($F$2:G66)),"")</f>
        <v/>
      </c>
      <c r="H66" s="19" t="str">
        <f t="array" ref="H66">IFERROR(INDEX($A$2:$E254,SMALL(IF(ISNUMBER(SEARCH($A$1,$A$2:$A$190)),ROW($A$2:$A$190)-ROW($A$2)+1),ROWS($F$2:H66)),COLUMNS($F$2:H66)),"")</f>
        <v/>
      </c>
      <c r="I66" s="19" t="str">
        <f t="array" ref="I66">IFERROR(INDEX($A$2:$E254,SMALL(IF(ISNUMBER(SEARCH($A$1,$A$2:$A$190)),ROW($A$2:$A$190)-ROW($A$2)+1),ROWS($F$2:I66)),COLUMNS($F$2:I66)),"")</f>
        <v/>
      </c>
      <c r="J66" s="19" t="str">
        <f t="array" ref="J66">IFERROR(INDEX($A$2:$E254,SMALL(IF(ISNUMBER(SEARCH($A$1,$A$2:$A$190)),ROW($A$2:$A$190)-ROW($A$2)+1),ROWS($F$2:J66)),COLUMNS($F$2:J66)),"")</f>
        <v/>
      </c>
      <c r="K66" s="19" t="str">
        <f t="shared" si="3"/>
        <v/>
      </c>
      <c r="L66" s="488" t="str">
        <f t="shared" si="13"/>
        <v/>
      </c>
      <c r="Q66" s="19" t="str">
        <f t="shared" si="14"/>
        <v/>
      </c>
      <c r="R66" s="19" t="str">
        <f t="shared" si="15"/>
        <v/>
      </c>
      <c r="S66" s="325">
        <f t="shared" ref="S66:S90" si="17">F66</f>
        <v>0</v>
      </c>
      <c r="T66" s="19">
        <f t="shared" si="5"/>
        <v>0</v>
      </c>
      <c r="U66" s="19" t="str">
        <f t="shared" si="16"/>
        <v/>
      </c>
      <c r="V66" s="311">
        <f t="shared" si="6"/>
        <v>0</v>
      </c>
      <c r="W66" s="19" t="str">
        <f t="shared" ref="W66:W88" ca="1" si="18">IF(D66&lt;TODAY(),"VENCIDA",IF(D66=TODAY(),"VENCE HOY",IF(D66&gt;TODAY(),D66-TODAY())))</f>
        <v>VENCIDA</v>
      </c>
    </row>
    <row r="67" spans="4:32" x14ac:dyDescent="0.25">
      <c r="D67"/>
      <c r="G67" s="487" t="str">
        <f t="array" ref="G67">IFERROR(INDEX($A$2:$E255,SMALL(IF(ISNUMBER(SEARCH($A$1,$A$2:$A$190)),ROW($A$2:$A$190)-ROW($A$2)+1),ROWS($F$2:G67)),COLUMNS($F$2:G67)),"")</f>
        <v/>
      </c>
      <c r="H67" s="19" t="str">
        <f t="array" ref="H67">IFERROR(INDEX($A$2:$E255,SMALL(IF(ISNUMBER(SEARCH($A$1,$A$2:$A$190)),ROW($A$2:$A$190)-ROW($A$2)+1),ROWS($F$2:H67)),COLUMNS($F$2:H67)),"")</f>
        <v/>
      </c>
      <c r="I67" s="19" t="str">
        <f t="array" ref="I67">IFERROR(INDEX($A$2:$E255,SMALL(IF(ISNUMBER(SEARCH($A$1,$A$2:$A$190)),ROW($A$2:$A$190)-ROW($A$2)+1),ROWS($F$2:I67)),COLUMNS($F$2:I67)),"")</f>
        <v/>
      </c>
      <c r="J67" s="19" t="str">
        <f t="array" ref="J67">IFERROR(INDEX($A$2:$E255,SMALL(IF(ISNUMBER(SEARCH($A$1,$A$2:$A$190)),ROW($A$2:$A$190)-ROW($A$2)+1),ROWS($F$2:J67)),COLUMNS($F$2:J67)),"")</f>
        <v/>
      </c>
      <c r="K67" s="19" t="str">
        <f t="shared" ref="K67:K90" si="19">IF(G67=$N$2,"COLOMBIA",IF(G67=$N$3,"COLOMBIA",IF(G67=$N$4,"COLOMBIA",IF(G67=$N$5,"COLOMBIA",IF(G67=$N$6,"COLOMBIA",IF(G67=$N$7,"COLOMBIA",IF(G67=$N$8,"COLOMBIA",IF(G67="",""))))))))</f>
        <v/>
      </c>
      <c r="L67" s="488" t="str">
        <f t="shared" si="13"/>
        <v/>
      </c>
      <c r="Q67" s="19" t="str">
        <f t="shared" si="14"/>
        <v/>
      </c>
      <c r="R67" s="19" t="str">
        <f t="shared" si="15"/>
        <v/>
      </c>
      <c r="S67" s="325">
        <f t="shared" si="17"/>
        <v>0</v>
      </c>
      <c r="T67" s="19">
        <f t="shared" ref="T67:T90" si="20">C67</f>
        <v>0</v>
      </c>
      <c r="U67" s="19" t="str">
        <f t="shared" si="16"/>
        <v/>
      </c>
      <c r="V67" s="311">
        <f t="shared" ref="V67:V88" si="21">D67</f>
        <v>0</v>
      </c>
      <c r="W67" s="19" t="str">
        <f t="shared" ca="1" si="18"/>
        <v>VENCIDA</v>
      </c>
    </row>
    <row r="68" spans="4:32" x14ac:dyDescent="0.25">
      <c r="D68"/>
      <c r="G68" s="487" t="str">
        <f t="array" ref="G68">IFERROR(INDEX($A$2:$E256,SMALL(IF(ISNUMBER(SEARCH($A$1,$A$2:$A$190)),ROW($A$2:$A$190)-ROW($A$2)+1),ROWS($F$2:G68)),COLUMNS($F$2:G68)),"")</f>
        <v/>
      </c>
      <c r="H68" s="19" t="str">
        <f t="array" ref="H68">IFERROR(INDEX($A$2:$E256,SMALL(IF(ISNUMBER(SEARCH($A$1,$A$2:$A$190)),ROW($A$2:$A$190)-ROW($A$2)+1),ROWS($F$2:H68)),COLUMNS($F$2:H68)),"")</f>
        <v/>
      </c>
      <c r="I68" s="19" t="str">
        <f t="array" ref="I68">IFERROR(INDEX($A$2:$E256,SMALL(IF(ISNUMBER(SEARCH($A$1,$A$2:$A$190)),ROW($A$2:$A$190)-ROW($A$2)+1),ROWS($F$2:I68)),COLUMNS($F$2:I68)),"")</f>
        <v/>
      </c>
      <c r="J68" s="19" t="str">
        <f t="array" ref="J68">IFERROR(INDEX($A$2:$E256,SMALL(IF(ISNUMBER(SEARCH($A$1,$A$2:$A$190)),ROW($A$2:$A$190)-ROW($A$2)+1),ROWS($F$2:J68)),COLUMNS($F$2:J68)),"")</f>
        <v/>
      </c>
      <c r="K68" s="19" t="str">
        <f t="shared" si="19"/>
        <v/>
      </c>
      <c r="L68" s="488" t="str">
        <f t="shared" si="13"/>
        <v/>
      </c>
      <c r="Q68" s="19" t="str">
        <f t="shared" si="14"/>
        <v/>
      </c>
      <c r="R68" s="19" t="str">
        <f t="shared" si="15"/>
        <v/>
      </c>
      <c r="S68" s="325">
        <f t="shared" si="17"/>
        <v>0</v>
      </c>
      <c r="T68" s="19">
        <f t="shared" si="20"/>
        <v>0</v>
      </c>
      <c r="U68" s="19" t="str">
        <f t="shared" si="16"/>
        <v/>
      </c>
      <c r="V68" s="311">
        <f t="shared" si="21"/>
        <v>0</v>
      </c>
      <c r="W68" s="19" t="str">
        <f t="shared" ca="1" si="18"/>
        <v>VENCIDA</v>
      </c>
    </row>
    <row r="69" spans="4:32" x14ac:dyDescent="0.25">
      <c r="D69"/>
      <c r="G69" s="487" t="str">
        <f t="array" ref="G69">IFERROR(INDEX($A$2:$E257,SMALL(IF(ISNUMBER(SEARCH($A$1,$A$2:$A$190)),ROW($A$2:$A$190)-ROW($A$2)+1),ROWS($F$2:G69)),COLUMNS($F$2:G69)),"")</f>
        <v/>
      </c>
      <c r="H69" s="19" t="str">
        <f t="array" ref="H69">IFERROR(INDEX($A$2:$E257,SMALL(IF(ISNUMBER(SEARCH($A$1,$A$2:$A$190)),ROW($A$2:$A$190)-ROW($A$2)+1),ROWS($F$2:H69)),COLUMNS($F$2:H69)),"")</f>
        <v/>
      </c>
      <c r="I69" s="19" t="str">
        <f t="array" ref="I69">IFERROR(INDEX($A$2:$E257,SMALL(IF(ISNUMBER(SEARCH($A$1,$A$2:$A$190)),ROW($A$2:$A$190)-ROW($A$2)+1),ROWS($F$2:I69)),COLUMNS($F$2:I69)),"")</f>
        <v/>
      </c>
      <c r="J69" s="19" t="str">
        <f t="array" ref="J69">IFERROR(INDEX($A$2:$E257,SMALL(IF(ISNUMBER(SEARCH($A$1,$A$2:$A$190)),ROW($A$2:$A$190)-ROW($A$2)+1),ROWS($F$2:J69)),COLUMNS($F$2:J69)),"")</f>
        <v/>
      </c>
      <c r="K69" s="19" t="str">
        <f t="shared" si="19"/>
        <v/>
      </c>
      <c r="L69" s="488" t="str">
        <f t="shared" si="13"/>
        <v/>
      </c>
      <c r="Q69" s="19" t="str">
        <f t="shared" si="14"/>
        <v/>
      </c>
      <c r="R69" s="19" t="str">
        <f t="shared" si="15"/>
        <v/>
      </c>
      <c r="S69" s="325">
        <f t="shared" si="17"/>
        <v>0</v>
      </c>
      <c r="T69" s="19">
        <f t="shared" si="20"/>
        <v>0</v>
      </c>
      <c r="U69" s="19" t="str">
        <f t="shared" si="16"/>
        <v/>
      </c>
      <c r="V69" s="311">
        <f t="shared" si="21"/>
        <v>0</v>
      </c>
      <c r="W69" s="19" t="str">
        <f t="shared" ca="1" si="18"/>
        <v>VENCIDA</v>
      </c>
    </row>
    <row r="70" spans="4:32" x14ac:dyDescent="0.25">
      <c r="D70"/>
      <c r="G70" s="487" t="str">
        <f t="array" ref="G70">IFERROR(INDEX($A$2:$E258,SMALL(IF(ISNUMBER(SEARCH($A$1,$A$2:$A$190)),ROW($A$2:$A$190)-ROW($A$2)+1),ROWS($F$2:G70)),COLUMNS($F$2:G70)),"")</f>
        <v/>
      </c>
      <c r="H70" s="19" t="str">
        <f t="array" ref="H70">IFERROR(INDEX($A$2:$E258,SMALL(IF(ISNUMBER(SEARCH($A$1,$A$2:$A$190)),ROW($A$2:$A$190)-ROW($A$2)+1),ROWS($F$2:H70)),COLUMNS($F$2:H70)),"")</f>
        <v/>
      </c>
      <c r="I70" s="19" t="str">
        <f t="array" ref="I70">IFERROR(INDEX($A$2:$E258,SMALL(IF(ISNUMBER(SEARCH($A$1,$A$2:$A$190)),ROW($A$2:$A$190)-ROW($A$2)+1),ROWS($F$2:I70)),COLUMNS($F$2:I70)),"")</f>
        <v/>
      </c>
      <c r="J70" s="19" t="str">
        <f t="array" ref="J70">IFERROR(INDEX($A$2:$E258,SMALL(IF(ISNUMBER(SEARCH($A$1,$A$2:$A$190)),ROW($A$2:$A$190)-ROW($A$2)+1),ROWS($F$2:J70)),COLUMNS($F$2:J70)),"")</f>
        <v/>
      </c>
      <c r="K70" s="19" t="str">
        <f t="shared" si="19"/>
        <v/>
      </c>
      <c r="L70" s="488" t="str">
        <f t="shared" si="13"/>
        <v/>
      </c>
      <c r="Q70" s="19" t="str">
        <f t="shared" si="14"/>
        <v/>
      </c>
      <c r="R70" s="19" t="str">
        <f t="shared" si="15"/>
        <v/>
      </c>
      <c r="S70" s="325">
        <f t="shared" si="17"/>
        <v>0</v>
      </c>
      <c r="T70" s="19">
        <f t="shared" si="20"/>
        <v>0</v>
      </c>
      <c r="U70" s="19" t="str">
        <f t="shared" si="16"/>
        <v/>
      </c>
      <c r="V70" s="311">
        <f t="shared" si="21"/>
        <v>0</v>
      </c>
      <c r="W70" s="19" t="str">
        <f t="shared" ca="1" si="18"/>
        <v>VENCIDA</v>
      </c>
    </row>
    <row r="71" spans="4:32" x14ac:dyDescent="0.25">
      <c r="D71"/>
      <c r="G71" s="487" t="str">
        <f t="array" ref="G71">IFERROR(INDEX($A$2:$E259,SMALL(IF(ISNUMBER(SEARCH($A$1,$A$2:$A$190)),ROW($A$2:$A$190)-ROW($A$2)+1),ROWS($F$2:G71)),COLUMNS($F$2:G71)),"")</f>
        <v/>
      </c>
      <c r="H71" s="19" t="str">
        <f t="array" ref="H71">IFERROR(INDEX($A$2:$E259,SMALL(IF(ISNUMBER(SEARCH($A$1,$A$2:$A$190)),ROW($A$2:$A$190)-ROW($A$2)+1),ROWS($F$2:H71)),COLUMNS($F$2:H71)),"")</f>
        <v/>
      </c>
      <c r="I71" s="19" t="str">
        <f t="array" ref="I71">IFERROR(INDEX($A$2:$E259,SMALL(IF(ISNUMBER(SEARCH($A$1,$A$2:$A$190)),ROW($A$2:$A$190)-ROW($A$2)+1),ROWS($F$2:I71)),COLUMNS($F$2:I71)),"")</f>
        <v/>
      </c>
      <c r="J71" s="19" t="str">
        <f t="array" ref="J71">IFERROR(INDEX($A$2:$E259,SMALL(IF(ISNUMBER(SEARCH($A$1,$A$2:$A$190)),ROW($A$2:$A$190)-ROW($A$2)+1),ROWS($F$2:J71)),COLUMNS($F$2:J71)),"")</f>
        <v/>
      </c>
      <c r="K71" s="19" t="str">
        <f t="shared" si="19"/>
        <v/>
      </c>
      <c r="L71" s="488" t="str">
        <f t="shared" si="13"/>
        <v/>
      </c>
      <c r="Q71" s="19" t="str">
        <f t="shared" si="14"/>
        <v/>
      </c>
      <c r="R71" s="19" t="str">
        <f t="shared" si="15"/>
        <v/>
      </c>
      <c r="S71" s="325">
        <f t="shared" si="17"/>
        <v>0</v>
      </c>
      <c r="T71" s="19">
        <f t="shared" si="20"/>
        <v>0</v>
      </c>
      <c r="U71" s="19" t="str">
        <f t="shared" si="16"/>
        <v/>
      </c>
      <c r="V71" s="311">
        <f t="shared" si="21"/>
        <v>0</v>
      </c>
      <c r="W71" s="19" t="str">
        <f t="shared" ca="1" si="18"/>
        <v>VENCIDA</v>
      </c>
    </row>
    <row r="72" spans="4:32" x14ac:dyDescent="0.25">
      <c r="D72"/>
      <c r="G72" s="487" t="str">
        <f t="array" ref="G72">IFERROR(INDEX($A$2:$E260,SMALL(IF(ISNUMBER(SEARCH($A$1,$A$2:$A$190)),ROW($A$2:$A$190)-ROW($A$2)+1),ROWS($F$2:G72)),COLUMNS($F$2:G72)),"")</f>
        <v/>
      </c>
      <c r="H72" s="19" t="str">
        <f t="array" ref="H72">IFERROR(INDEX($A$2:$E260,SMALL(IF(ISNUMBER(SEARCH($A$1,$A$2:$A$190)),ROW($A$2:$A$190)-ROW($A$2)+1),ROWS($F$2:H72)),COLUMNS($F$2:H72)),"")</f>
        <v/>
      </c>
      <c r="I72" s="19" t="str">
        <f t="array" ref="I72">IFERROR(INDEX($A$2:$E260,SMALL(IF(ISNUMBER(SEARCH($A$1,$A$2:$A$190)),ROW($A$2:$A$190)-ROW($A$2)+1),ROWS($F$2:I72)),COLUMNS($F$2:I72)),"")</f>
        <v/>
      </c>
      <c r="J72" s="19" t="str">
        <f t="array" ref="J72">IFERROR(INDEX($A$2:$E260,SMALL(IF(ISNUMBER(SEARCH($A$1,$A$2:$A$190)),ROW($A$2:$A$190)-ROW($A$2)+1),ROWS($F$2:J72)),COLUMNS($F$2:J72)),"")</f>
        <v/>
      </c>
      <c r="K72" s="19" t="str">
        <f t="shared" si="19"/>
        <v/>
      </c>
      <c r="L72" s="488" t="str">
        <f t="shared" si="13"/>
        <v/>
      </c>
      <c r="Q72" s="19" t="str">
        <f t="shared" si="14"/>
        <v/>
      </c>
      <c r="R72" s="19" t="str">
        <f t="shared" si="15"/>
        <v/>
      </c>
      <c r="S72" s="325">
        <f t="shared" si="17"/>
        <v>0</v>
      </c>
      <c r="T72" s="19">
        <f t="shared" si="20"/>
        <v>0</v>
      </c>
      <c r="U72" s="19" t="str">
        <f t="shared" si="16"/>
        <v/>
      </c>
      <c r="V72" s="311">
        <f t="shared" si="21"/>
        <v>0</v>
      </c>
      <c r="W72" s="19" t="str">
        <f t="shared" ca="1" si="18"/>
        <v>VENCIDA</v>
      </c>
    </row>
    <row r="73" spans="4:32" x14ac:dyDescent="0.25">
      <c r="D73"/>
      <c r="G73" s="487" t="str">
        <f t="array" ref="G73">IFERROR(INDEX($A$2:$E261,SMALL(IF(ISNUMBER(SEARCH($A$1,$A$2:$A$190)),ROW($A$2:$A$190)-ROW($A$2)+1),ROWS($F$2:G73)),COLUMNS($F$2:G73)),"")</f>
        <v/>
      </c>
      <c r="H73" s="19" t="str">
        <f t="array" ref="H73">IFERROR(INDEX($A$2:$E261,SMALL(IF(ISNUMBER(SEARCH($A$1,$A$2:$A$190)),ROW($A$2:$A$190)-ROW($A$2)+1),ROWS($F$2:H73)),COLUMNS($F$2:H73)),"")</f>
        <v/>
      </c>
      <c r="I73" s="19" t="str">
        <f t="array" ref="I73">IFERROR(INDEX($A$2:$E261,SMALL(IF(ISNUMBER(SEARCH($A$1,$A$2:$A$190)),ROW($A$2:$A$190)-ROW($A$2)+1),ROWS($F$2:I73)),COLUMNS($F$2:I73)),"")</f>
        <v/>
      </c>
      <c r="J73" s="19" t="str">
        <f t="array" ref="J73">IFERROR(INDEX($A$2:$E261,SMALL(IF(ISNUMBER(SEARCH($A$1,$A$2:$A$190)),ROW($A$2:$A$190)-ROW($A$2)+1),ROWS($F$2:J73)),COLUMNS($F$2:J73)),"")</f>
        <v/>
      </c>
      <c r="K73" s="19" t="str">
        <f t="shared" si="19"/>
        <v/>
      </c>
      <c r="L73" s="488" t="str">
        <f t="shared" si="13"/>
        <v/>
      </c>
      <c r="Q73" s="19" t="str">
        <f t="shared" si="14"/>
        <v/>
      </c>
      <c r="R73" s="19" t="str">
        <f t="shared" si="15"/>
        <v/>
      </c>
      <c r="S73" s="325">
        <f t="shared" si="17"/>
        <v>0</v>
      </c>
      <c r="T73" s="19">
        <f t="shared" si="20"/>
        <v>0</v>
      </c>
      <c r="U73" s="19" t="str">
        <f t="shared" si="16"/>
        <v/>
      </c>
      <c r="V73" s="311">
        <f t="shared" si="21"/>
        <v>0</v>
      </c>
      <c r="W73" s="19" t="str">
        <f t="shared" ca="1" si="18"/>
        <v>VENCIDA</v>
      </c>
    </row>
    <row r="74" spans="4:32" x14ac:dyDescent="0.25">
      <c r="D74"/>
      <c r="G74" s="487" t="str">
        <f t="array" ref="G74">IFERROR(INDEX($A$2:$E262,SMALL(IF(ISNUMBER(SEARCH($A$1,$A$2:$A$190)),ROW($A$2:$A$190)-ROW($A$2)+1),ROWS($F$2:G74)),COLUMNS($F$2:G74)),"")</f>
        <v/>
      </c>
      <c r="H74" s="19" t="str">
        <f t="array" ref="H74">IFERROR(INDEX($A$2:$E262,SMALL(IF(ISNUMBER(SEARCH($A$1,$A$2:$A$190)),ROW($A$2:$A$190)-ROW($A$2)+1),ROWS($F$2:H74)),COLUMNS($F$2:H74)),"")</f>
        <v/>
      </c>
      <c r="I74" s="19" t="str">
        <f t="array" ref="I74">IFERROR(INDEX($A$2:$E262,SMALL(IF(ISNUMBER(SEARCH($A$1,$A$2:$A$190)),ROW($A$2:$A$190)-ROW($A$2)+1),ROWS($F$2:I74)),COLUMNS($F$2:I74)),"")</f>
        <v/>
      </c>
      <c r="J74" s="19" t="str">
        <f t="array" ref="J74">IFERROR(INDEX($A$2:$E262,SMALL(IF(ISNUMBER(SEARCH($A$1,$A$2:$A$190)),ROW($A$2:$A$190)-ROW($A$2)+1),ROWS($F$2:J74)),COLUMNS($F$2:J74)),"")</f>
        <v/>
      </c>
      <c r="K74" s="19" t="str">
        <f t="shared" si="19"/>
        <v/>
      </c>
      <c r="L74" s="488" t="str">
        <f t="shared" si="13"/>
        <v/>
      </c>
      <c r="Q74" s="19" t="str">
        <f t="shared" si="14"/>
        <v/>
      </c>
      <c r="R74" s="19" t="str">
        <f t="shared" si="15"/>
        <v/>
      </c>
      <c r="S74" s="325">
        <f t="shared" si="17"/>
        <v>0</v>
      </c>
      <c r="T74" s="19">
        <f t="shared" si="20"/>
        <v>0</v>
      </c>
      <c r="U74" s="19" t="str">
        <f t="shared" si="16"/>
        <v/>
      </c>
      <c r="V74" s="311">
        <f t="shared" si="21"/>
        <v>0</v>
      </c>
      <c r="W74" s="19" t="str">
        <f t="shared" ca="1" si="18"/>
        <v>VENCIDA</v>
      </c>
    </row>
    <row r="75" spans="4:32" x14ac:dyDescent="0.25">
      <c r="D75"/>
      <c r="G75" s="487" t="str">
        <f t="array" ref="G75">IFERROR(INDEX($A$2:$E263,SMALL(IF(ISNUMBER(SEARCH($A$1,$A$2:$A$190)),ROW($A$2:$A$190)-ROW($A$2)+1),ROWS($F$2:G75)),COLUMNS($F$2:G75)),"")</f>
        <v/>
      </c>
      <c r="H75" s="19" t="str">
        <f t="array" ref="H75">IFERROR(INDEX($A$2:$E263,SMALL(IF(ISNUMBER(SEARCH($A$1,$A$2:$A$190)),ROW($A$2:$A$190)-ROW($A$2)+1),ROWS($F$2:H75)),COLUMNS($F$2:H75)),"")</f>
        <v/>
      </c>
      <c r="I75" s="19" t="str">
        <f t="array" ref="I75">IFERROR(INDEX($A$2:$E263,SMALL(IF(ISNUMBER(SEARCH($A$1,$A$2:$A$190)),ROW($A$2:$A$190)-ROW($A$2)+1),ROWS($F$2:I75)),COLUMNS($F$2:I75)),"")</f>
        <v/>
      </c>
      <c r="J75" s="19" t="str">
        <f t="array" ref="J75">IFERROR(INDEX($A$2:$E263,SMALL(IF(ISNUMBER(SEARCH($A$1,$A$2:$A$190)),ROW($A$2:$A$190)-ROW($A$2)+1),ROWS($F$2:J75)),COLUMNS($F$2:J75)),"")</f>
        <v/>
      </c>
      <c r="K75" s="19" t="str">
        <f t="shared" si="19"/>
        <v/>
      </c>
      <c r="L75" s="488" t="str">
        <f t="shared" si="13"/>
        <v/>
      </c>
      <c r="Q75" s="19" t="str">
        <f t="shared" si="14"/>
        <v/>
      </c>
      <c r="R75" s="19" t="str">
        <f t="shared" si="15"/>
        <v/>
      </c>
      <c r="S75" s="325">
        <f t="shared" si="17"/>
        <v>0</v>
      </c>
      <c r="T75" s="19">
        <f t="shared" si="20"/>
        <v>0</v>
      </c>
      <c r="U75" s="19" t="str">
        <f t="shared" si="16"/>
        <v/>
      </c>
      <c r="V75" s="311">
        <f t="shared" si="21"/>
        <v>0</v>
      </c>
      <c r="W75" s="19" t="str">
        <f t="shared" ca="1" si="18"/>
        <v>VENCIDA</v>
      </c>
    </row>
    <row r="76" spans="4:32" x14ac:dyDescent="0.25">
      <c r="D76"/>
      <c r="G76" s="487" t="str">
        <f t="array" ref="G76">IFERROR(INDEX($A$2:$E264,SMALL(IF(ISNUMBER(SEARCH($A$1,$A$2:$A$190)),ROW($A$2:$A$190)-ROW($A$2)+1),ROWS($F$2:G76)),COLUMNS($F$2:G76)),"")</f>
        <v/>
      </c>
      <c r="H76" s="19" t="str">
        <f t="array" ref="H76">IFERROR(INDEX($A$2:$E264,SMALL(IF(ISNUMBER(SEARCH($A$1,$A$2:$A$190)),ROW($A$2:$A$190)-ROW($A$2)+1),ROWS($F$2:H76)),COLUMNS($F$2:H76)),"")</f>
        <v/>
      </c>
      <c r="I76" s="19" t="str">
        <f t="array" ref="I76">IFERROR(INDEX($A$2:$E264,SMALL(IF(ISNUMBER(SEARCH($A$1,$A$2:$A$190)),ROW($A$2:$A$190)-ROW($A$2)+1),ROWS($F$2:I76)),COLUMNS($F$2:I76)),"")</f>
        <v/>
      </c>
      <c r="J76" s="19" t="str">
        <f t="array" ref="J76">IFERROR(INDEX($A$2:$E264,SMALL(IF(ISNUMBER(SEARCH($A$1,$A$2:$A$190)),ROW($A$2:$A$190)-ROW($A$2)+1),ROWS($F$2:J76)),COLUMNS($F$2:J76)),"")</f>
        <v/>
      </c>
      <c r="K76" s="19" t="str">
        <f t="shared" si="19"/>
        <v/>
      </c>
      <c r="L76" s="488" t="str">
        <f t="shared" si="13"/>
        <v/>
      </c>
      <c r="Q76" s="19" t="str">
        <f t="shared" si="14"/>
        <v/>
      </c>
      <c r="R76" s="19" t="str">
        <f t="shared" si="15"/>
        <v/>
      </c>
      <c r="S76" s="325">
        <f t="shared" si="17"/>
        <v>0</v>
      </c>
      <c r="T76" s="19">
        <f t="shared" si="20"/>
        <v>0</v>
      </c>
      <c r="U76" s="19" t="str">
        <f t="shared" si="16"/>
        <v/>
      </c>
      <c r="V76" s="311">
        <f t="shared" si="21"/>
        <v>0</v>
      </c>
      <c r="W76" s="19" t="str">
        <f t="shared" ca="1" si="18"/>
        <v>VENCIDA</v>
      </c>
    </row>
    <row r="77" spans="4:32" x14ac:dyDescent="0.25">
      <c r="D77"/>
      <c r="G77" s="487" t="str">
        <f t="array" ref="G77">IFERROR(INDEX($A$2:$E265,SMALL(IF(ISNUMBER(SEARCH($A$1,$A$2:$A$190)),ROW($A$2:$A$190)-ROW($A$2)+1),ROWS($F$2:G77)),COLUMNS($F$2:G77)),"")</f>
        <v/>
      </c>
      <c r="H77" s="19" t="str">
        <f t="array" ref="H77">IFERROR(INDEX($A$2:$E265,SMALL(IF(ISNUMBER(SEARCH($A$1,$A$2:$A$190)),ROW($A$2:$A$190)-ROW($A$2)+1),ROWS($F$2:H77)),COLUMNS($F$2:H77)),"")</f>
        <v/>
      </c>
      <c r="I77" s="19" t="str">
        <f t="array" ref="I77">IFERROR(INDEX($A$2:$E265,SMALL(IF(ISNUMBER(SEARCH($A$1,$A$2:$A$190)),ROW($A$2:$A$190)-ROW($A$2)+1),ROWS($F$2:I77)),COLUMNS($F$2:I77)),"")</f>
        <v/>
      </c>
      <c r="J77" s="19" t="str">
        <f t="array" ref="J77">IFERROR(INDEX($A$2:$E265,SMALL(IF(ISNUMBER(SEARCH($A$1,$A$2:$A$190)),ROW($A$2:$A$190)-ROW($A$2)+1),ROWS($F$2:J77)),COLUMNS($F$2:J77)),"")</f>
        <v/>
      </c>
      <c r="K77" s="19" t="str">
        <f t="shared" si="19"/>
        <v/>
      </c>
      <c r="L77" s="488" t="str">
        <f t="shared" si="13"/>
        <v/>
      </c>
      <c r="Q77" s="19" t="str">
        <f t="shared" si="14"/>
        <v/>
      </c>
      <c r="R77" s="19" t="str">
        <f t="shared" si="15"/>
        <v/>
      </c>
      <c r="S77" s="325">
        <f t="shared" si="17"/>
        <v>0</v>
      </c>
      <c r="T77" s="19">
        <f t="shared" si="20"/>
        <v>0</v>
      </c>
      <c r="U77" s="19" t="str">
        <f t="shared" si="16"/>
        <v/>
      </c>
      <c r="V77" s="311">
        <f t="shared" si="21"/>
        <v>0</v>
      </c>
      <c r="W77" s="19" t="str">
        <f t="shared" ca="1" si="18"/>
        <v>VENCIDA</v>
      </c>
    </row>
    <row r="78" spans="4:32" x14ac:dyDescent="0.25">
      <c r="D78"/>
      <c r="G78" s="487" t="str">
        <f t="array" ref="G78">IFERROR(INDEX($A$2:$E266,SMALL(IF(ISNUMBER(SEARCH($A$1,$A$2:$A$190)),ROW($A$2:$A$190)-ROW($A$2)+1),ROWS($F$2:G78)),COLUMNS($F$2:G78)),"")</f>
        <v/>
      </c>
      <c r="H78" s="19" t="str">
        <f t="array" ref="H78">IFERROR(INDEX($A$2:$E266,SMALL(IF(ISNUMBER(SEARCH($A$1,$A$2:$A$190)),ROW($A$2:$A$190)-ROW($A$2)+1),ROWS($F$2:H78)),COLUMNS($F$2:H78)),"")</f>
        <v/>
      </c>
      <c r="I78" s="19" t="str">
        <f t="array" ref="I78">IFERROR(INDEX($A$2:$E266,SMALL(IF(ISNUMBER(SEARCH($A$1,$A$2:$A$190)),ROW($A$2:$A$190)-ROW($A$2)+1),ROWS($F$2:I78)),COLUMNS($F$2:I78)),"")</f>
        <v/>
      </c>
      <c r="J78" s="19" t="str">
        <f t="array" ref="J78">IFERROR(INDEX($A$2:$E266,SMALL(IF(ISNUMBER(SEARCH($A$1,$A$2:$A$190)),ROW($A$2:$A$190)-ROW($A$2)+1),ROWS($F$2:J78)),COLUMNS($F$2:J78)),"")</f>
        <v/>
      </c>
      <c r="K78" s="19" t="str">
        <f t="shared" si="19"/>
        <v/>
      </c>
      <c r="L78" s="488" t="str">
        <f t="shared" si="13"/>
        <v/>
      </c>
      <c r="Q78" s="19" t="str">
        <f t="shared" si="14"/>
        <v/>
      </c>
      <c r="R78" s="19" t="str">
        <f t="shared" si="15"/>
        <v/>
      </c>
      <c r="S78" s="325">
        <f t="shared" si="17"/>
        <v>0</v>
      </c>
      <c r="T78" s="19">
        <f t="shared" si="20"/>
        <v>0</v>
      </c>
      <c r="U78" s="19" t="str">
        <f t="shared" si="16"/>
        <v/>
      </c>
      <c r="V78" s="311">
        <f t="shared" si="21"/>
        <v>0</v>
      </c>
      <c r="W78" s="19" t="str">
        <f t="shared" ca="1" si="18"/>
        <v>VENCIDA</v>
      </c>
    </row>
    <row r="79" spans="4:32" x14ac:dyDescent="0.25">
      <c r="D79"/>
      <c r="G79" s="487" t="str">
        <f t="array" ref="G79">IFERROR(INDEX($A$2:$E267,SMALL(IF(ISNUMBER(SEARCH($A$1,$A$2:$A$190)),ROW($A$2:$A$190)-ROW($A$2)+1),ROWS($F$2:G79)),COLUMNS($F$2:G79)),"")</f>
        <v/>
      </c>
      <c r="H79" s="19" t="str">
        <f t="array" ref="H79">IFERROR(INDEX($A$2:$E267,SMALL(IF(ISNUMBER(SEARCH($A$1,$A$2:$A$190)),ROW($A$2:$A$190)-ROW($A$2)+1),ROWS($F$2:H79)),COLUMNS($F$2:H79)),"")</f>
        <v/>
      </c>
      <c r="I79" s="19" t="str">
        <f t="array" ref="I79">IFERROR(INDEX($A$2:$E267,SMALL(IF(ISNUMBER(SEARCH($A$1,$A$2:$A$190)),ROW($A$2:$A$190)-ROW($A$2)+1),ROWS($F$2:I79)),COLUMNS($F$2:I79)),"")</f>
        <v/>
      </c>
      <c r="J79" s="19" t="str">
        <f t="array" ref="J79">IFERROR(INDEX($A$2:$E267,SMALL(IF(ISNUMBER(SEARCH($A$1,$A$2:$A$190)),ROW($A$2:$A$190)-ROW($A$2)+1),ROWS($F$2:J79)),COLUMNS($F$2:J79)),"")</f>
        <v/>
      </c>
      <c r="K79" s="19" t="str">
        <f t="shared" si="19"/>
        <v/>
      </c>
      <c r="L79" s="488" t="str">
        <f t="shared" si="13"/>
        <v/>
      </c>
      <c r="Q79" s="19" t="str">
        <f t="shared" si="14"/>
        <v/>
      </c>
      <c r="R79" s="19" t="str">
        <f t="shared" si="15"/>
        <v/>
      </c>
      <c r="S79" s="325">
        <f t="shared" si="17"/>
        <v>0</v>
      </c>
      <c r="T79" s="19">
        <f t="shared" si="20"/>
        <v>0</v>
      </c>
      <c r="U79" s="19" t="str">
        <f t="shared" si="16"/>
        <v/>
      </c>
      <c r="V79" s="311">
        <f t="shared" si="21"/>
        <v>0</v>
      </c>
      <c r="W79" s="19" t="str">
        <f t="shared" ca="1" si="18"/>
        <v>VENCIDA</v>
      </c>
    </row>
    <row r="80" spans="4:32" x14ac:dyDescent="0.25">
      <c r="D80"/>
      <c r="G80" s="487" t="str">
        <f t="array" ref="G80">IFERROR(INDEX($A$2:$E268,SMALL(IF(ISNUMBER(SEARCH($A$1,$A$2:$A$190)),ROW($A$2:$A$190)-ROW($A$2)+1),ROWS($F$2:G80)),COLUMNS($F$2:G80)),"")</f>
        <v/>
      </c>
      <c r="H80" s="19" t="str">
        <f t="array" ref="H80">IFERROR(INDEX($A$2:$E268,SMALL(IF(ISNUMBER(SEARCH($A$1,$A$2:$A$190)),ROW($A$2:$A$190)-ROW($A$2)+1),ROWS($F$2:H80)),COLUMNS($F$2:H80)),"")</f>
        <v/>
      </c>
      <c r="I80" s="19" t="str">
        <f t="array" ref="I80">IFERROR(INDEX($A$2:$E268,SMALL(IF(ISNUMBER(SEARCH($A$1,$A$2:$A$190)),ROW($A$2:$A$190)-ROW($A$2)+1),ROWS($F$2:I80)),COLUMNS($F$2:I80)),"")</f>
        <v/>
      </c>
      <c r="J80" s="19" t="str">
        <f t="array" ref="J80">IFERROR(INDEX($A$2:$E268,SMALL(IF(ISNUMBER(SEARCH($A$1,$A$2:$A$190)),ROW($A$2:$A$190)-ROW($A$2)+1),ROWS($F$2:J80)),COLUMNS($F$2:J80)),"")</f>
        <v/>
      </c>
      <c r="K80" s="19" t="str">
        <f t="shared" si="19"/>
        <v/>
      </c>
      <c r="L80" s="488" t="str">
        <f t="shared" si="13"/>
        <v/>
      </c>
      <c r="Q80" s="19" t="str">
        <f t="shared" si="14"/>
        <v/>
      </c>
      <c r="R80" s="19" t="str">
        <f t="shared" si="15"/>
        <v/>
      </c>
      <c r="S80" s="325">
        <f t="shared" si="17"/>
        <v>0</v>
      </c>
      <c r="T80" s="19">
        <f t="shared" si="20"/>
        <v>0</v>
      </c>
      <c r="U80" s="19" t="str">
        <f t="shared" si="16"/>
        <v/>
      </c>
      <c r="V80" s="311">
        <f t="shared" si="21"/>
        <v>0</v>
      </c>
      <c r="W80" s="19" t="str">
        <f t="shared" ca="1" si="18"/>
        <v>VENCIDA</v>
      </c>
    </row>
    <row r="81" spans="4:23" x14ac:dyDescent="0.25">
      <c r="D81"/>
      <c r="G81" s="487" t="str">
        <f t="array" ref="G81">IFERROR(INDEX($A$2:$E269,SMALL(IF(ISNUMBER(SEARCH($A$1,$A$2:$A$190)),ROW($A$2:$A$190)-ROW($A$2)+1),ROWS($F$2:G81)),COLUMNS($F$2:G81)),"")</f>
        <v/>
      </c>
      <c r="H81" s="19" t="str">
        <f t="array" ref="H81">IFERROR(INDEX($A$2:$E269,SMALL(IF(ISNUMBER(SEARCH($A$1,$A$2:$A$190)),ROW($A$2:$A$190)-ROW($A$2)+1),ROWS($F$2:H81)),COLUMNS($F$2:H81)),"")</f>
        <v/>
      </c>
      <c r="I81" s="19" t="str">
        <f t="array" ref="I81">IFERROR(INDEX($A$2:$E269,SMALL(IF(ISNUMBER(SEARCH($A$1,$A$2:$A$190)),ROW($A$2:$A$190)-ROW($A$2)+1),ROWS($F$2:I81)),COLUMNS($F$2:I81)),"")</f>
        <v/>
      </c>
      <c r="J81" s="19" t="str">
        <f t="array" ref="J81">IFERROR(INDEX($A$2:$E269,SMALL(IF(ISNUMBER(SEARCH($A$1,$A$2:$A$190)),ROW($A$2:$A$190)-ROW($A$2)+1),ROWS($F$2:J81)),COLUMNS($F$2:J81)),"")</f>
        <v/>
      </c>
      <c r="K81" s="19" t="str">
        <f t="shared" si="19"/>
        <v/>
      </c>
      <c r="L81" s="488" t="str">
        <f t="shared" si="13"/>
        <v/>
      </c>
      <c r="Q81" s="19" t="str">
        <f t="shared" si="14"/>
        <v/>
      </c>
      <c r="R81" s="19" t="str">
        <f t="shared" si="15"/>
        <v/>
      </c>
      <c r="S81" s="325">
        <f t="shared" si="17"/>
        <v>0</v>
      </c>
      <c r="T81" s="19">
        <f t="shared" si="20"/>
        <v>0</v>
      </c>
      <c r="U81" s="19" t="str">
        <f t="shared" si="16"/>
        <v/>
      </c>
      <c r="V81" s="311">
        <f t="shared" si="21"/>
        <v>0</v>
      </c>
      <c r="W81" s="19" t="str">
        <f t="shared" ca="1" si="18"/>
        <v>VENCIDA</v>
      </c>
    </row>
    <row r="82" spans="4:23" x14ac:dyDescent="0.25">
      <c r="D82"/>
      <c r="G82" s="487" t="str">
        <f t="array" ref="G82">IFERROR(INDEX($A$2:$E270,SMALL(IF(ISNUMBER(SEARCH($A$1,$A$2:$A$190)),ROW($A$2:$A$190)-ROW($A$2)+1),ROWS($F$2:G82)),COLUMNS($F$2:G82)),"")</f>
        <v/>
      </c>
      <c r="H82" s="19" t="str">
        <f t="array" ref="H82">IFERROR(INDEX($A$2:$E270,SMALL(IF(ISNUMBER(SEARCH($A$1,$A$2:$A$190)),ROW($A$2:$A$190)-ROW($A$2)+1),ROWS($F$2:H82)),COLUMNS($F$2:H82)),"")</f>
        <v/>
      </c>
      <c r="I82" s="19" t="str">
        <f t="array" ref="I82">IFERROR(INDEX($A$2:$E270,SMALL(IF(ISNUMBER(SEARCH($A$1,$A$2:$A$190)),ROW($A$2:$A$190)-ROW($A$2)+1),ROWS($F$2:I82)),COLUMNS($F$2:I82)),"")</f>
        <v/>
      </c>
      <c r="J82" s="19" t="str">
        <f t="array" ref="J82">IFERROR(INDEX($A$2:$E270,SMALL(IF(ISNUMBER(SEARCH($A$1,$A$2:$A$190)),ROW($A$2:$A$190)-ROW($A$2)+1),ROWS($F$2:J82)),COLUMNS($F$2:J82)),"")</f>
        <v/>
      </c>
      <c r="K82" s="19" t="str">
        <f t="shared" si="19"/>
        <v/>
      </c>
      <c r="L82" s="488" t="str">
        <f t="shared" si="13"/>
        <v/>
      </c>
      <c r="Q82" s="19" t="str">
        <f t="shared" si="14"/>
        <v/>
      </c>
      <c r="R82" s="19" t="str">
        <f t="shared" si="15"/>
        <v/>
      </c>
      <c r="S82" s="325">
        <f t="shared" si="17"/>
        <v>0</v>
      </c>
      <c r="T82" s="19">
        <f t="shared" si="20"/>
        <v>0</v>
      </c>
      <c r="U82" s="19" t="str">
        <f t="shared" si="16"/>
        <v/>
      </c>
      <c r="V82" s="311">
        <f t="shared" si="21"/>
        <v>0</v>
      </c>
      <c r="W82" s="19" t="str">
        <f t="shared" ca="1" si="18"/>
        <v>VENCIDA</v>
      </c>
    </row>
    <row r="83" spans="4:23" x14ac:dyDescent="0.25">
      <c r="D83"/>
      <c r="G83" s="487" t="str">
        <f t="array" ref="G83">IFERROR(INDEX($A$2:$E271,SMALL(IF(ISNUMBER(SEARCH($A$1,$A$2:$A$190)),ROW($A$2:$A$190)-ROW($A$2)+1),ROWS($F$2:G83)),COLUMNS($F$2:G83)),"")</f>
        <v/>
      </c>
      <c r="H83" s="19" t="str">
        <f t="array" ref="H83">IFERROR(INDEX($A$2:$E271,SMALL(IF(ISNUMBER(SEARCH($A$1,$A$2:$A$190)),ROW($A$2:$A$190)-ROW($A$2)+1),ROWS($F$2:H83)),COLUMNS($F$2:H83)),"")</f>
        <v/>
      </c>
      <c r="I83" s="19" t="str">
        <f t="array" ref="I83">IFERROR(INDEX($A$2:$E271,SMALL(IF(ISNUMBER(SEARCH($A$1,$A$2:$A$190)),ROW($A$2:$A$190)-ROW($A$2)+1),ROWS($F$2:I83)),COLUMNS($F$2:I83)),"")</f>
        <v/>
      </c>
      <c r="J83" s="19" t="str">
        <f t="array" ref="J83">IFERROR(INDEX($A$2:$E271,SMALL(IF(ISNUMBER(SEARCH($A$1,$A$2:$A$190)),ROW($A$2:$A$190)-ROW($A$2)+1),ROWS($F$2:J83)),COLUMNS($F$2:J83)),"")</f>
        <v/>
      </c>
      <c r="K83" s="19" t="str">
        <f t="shared" si="19"/>
        <v/>
      </c>
      <c r="L83" s="488" t="str">
        <f t="shared" si="13"/>
        <v/>
      </c>
      <c r="Q83" s="19" t="str">
        <f t="shared" si="14"/>
        <v/>
      </c>
      <c r="R83" s="19" t="str">
        <f t="shared" si="15"/>
        <v/>
      </c>
      <c r="S83" s="325">
        <f t="shared" si="17"/>
        <v>0</v>
      </c>
      <c r="T83" s="19">
        <f t="shared" si="20"/>
        <v>0</v>
      </c>
      <c r="U83" s="19" t="str">
        <f t="shared" si="16"/>
        <v/>
      </c>
      <c r="V83" s="311">
        <f t="shared" si="21"/>
        <v>0</v>
      </c>
      <c r="W83" s="19" t="str">
        <f t="shared" ca="1" si="18"/>
        <v>VENCIDA</v>
      </c>
    </row>
    <row r="84" spans="4:23" x14ac:dyDescent="0.25">
      <c r="D84"/>
      <c r="G84" s="487" t="str">
        <f t="array" ref="G84">IFERROR(INDEX($A$2:$E272,SMALL(IF(ISNUMBER(SEARCH($A$1,$A$2:$A$190)),ROW($A$2:$A$190)-ROW($A$2)+1),ROWS($F$2:G84)),COLUMNS($F$2:G84)),"")</f>
        <v/>
      </c>
      <c r="H84" s="19" t="str">
        <f t="array" ref="H84">IFERROR(INDEX($A$2:$E272,SMALL(IF(ISNUMBER(SEARCH($A$1,$A$2:$A$190)),ROW($A$2:$A$190)-ROW($A$2)+1),ROWS($F$2:H84)),COLUMNS($F$2:H84)),"")</f>
        <v/>
      </c>
      <c r="I84" s="19" t="str">
        <f t="array" ref="I84">IFERROR(INDEX($A$2:$E272,SMALL(IF(ISNUMBER(SEARCH($A$1,$A$2:$A$190)),ROW($A$2:$A$190)-ROW($A$2)+1),ROWS($F$2:I84)),COLUMNS($F$2:I84)),"")</f>
        <v/>
      </c>
      <c r="J84" s="19" t="str">
        <f t="array" ref="J84">IFERROR(INDEX($A$2:$E272,SMALL(IF(ISNUMBER(SEARCH($A$1,$A$2:$A$190)),ROW($A$2:$A$190)-ROW($A$2)+1),ROWS($F$2:J84)),COLUMNS($F$2:J84)),"")</f>
        <v/>
      </c>
      <c r="K84" s="19" t="str">
        <f t="shared" si="19"/>
        <v/>
      </c>
      <c r="L84" s="488" t="str">
        <f t="shared" si="13"/>
        <v/>
      </c>
      <c r="Q84" s="19" t="str">
        <f t="shared" si="14"/>
        <v/>
      </c>
      <c r="R84" s="19" t="str">
        <f t="shared" si="15"/>
        <v/>
      </c>
      <c r="S84" s="325">
        <f t="shared" si="17"/>
        <v>0</v>
      </c>
      <c r="T84" s="19">
        <f t="shared" si="20"/>
        <v>0</v>
      </c>
      <c r="U84" s="19" t="str">
        <f t="shared" si="16"/>
        <v/>
      </c>
      <c r="V84" s="311">
        <f t="shared" si="21"/>
        <v>0</v>
      </c>
      <c r="W84" s="19" t="str">
        <f t="shared" ca="1" si="18"/>
        <v>VENCIDA</v>
      </c>
    </row>
    <row r="85" spans="4:23" x14ac:dyDescent="0.25">
      <c r="D85"/>
      <c r="G85" s="487" t="str">
        <f t="array" ref="G85">IFERROR(INDEX($A$2:$E273,SMALL(IF(ISNUMBER(SEARCH($A$1,$A$2:$A$190)),ROW($A$2:$A$190)-ROW($A$2)+1),ROWS($F$2:G85)),COLUMNS($F$2:G85)),"")</f>
        <v/>
      </c>
      <c r="H85" s="19" t="str">
        <f t="array" ref="H85">IFERROR(INDEX($A$2:$E273,SMALL(IF(ISNUMBER(SEARCH($A$1,$A$2:$A$190)),ROW($A$2:$A$190)-ROW($A$2)+1),ROWS($F$2:H85)),COLUMNS($F$2:H85)),"")</f>
        <v/>
      </c>
      <c r="I85" s="19" t="str">
        <f t="array" ref="I85">IFERROR(INDEX($A$2:$E273,SMALL(IF(ISNUMBER(SEARCH($A$1,$A$2:$A$190)),ROW($A$2:$A$190)-ROW($A$2)+1),ROWS($F$2:I85)),COLUMNS($F$2:I85)),"")</f>
        <v/>
      </c>
      <c r="J85" s="19" t="str">
        <f t="array" ref="J85">IFERROR(INDEX($A$2:$E273,SMALL(IF(ISNUMBER(SEARCH($A$1,$A$2:$A$190)),ROW($A$2:$A$190)-ROW($A$2)+1),ROWS($F$2:J85)),COLUMNS($F$2:J85)),"")</f>
        <v/>
      </c>
      <c r="K85" s="19" t="str">
        <f t="shared" si="19"/>
        <v/>
      </c>
      <c r="L85" s="488" t="str">
        <f t="shared" si="13"/>
        <v/>
      </c>
      <c r="Q85" s="19" t="str">
        <f t="shared" si="14"/>
        <v/>
      </c>
      <c r="R85" s="19" t="str">
        <f t="shared" si="15"/>
        <v/>
      </c>
      <c r="S85" s="325">
        <f t="shared" si="17"/>
        <v>0</v>
      </c>
      <c r="T85" s="19">
        <f t="shared" si="20"/>
        <v>0</v>
      </c>
      <c r="U85" s="19" t="str">
        <f t="shared" si="16"/>
        <v/>
      </c>
      <c r="V85" s="311">
        <f t="shared" si="21"/>
        <v>0</v>
      </c>
      <c r="W85" s="19" t="str">
        <f t="shared" ca="1" si="18"/>
        <v>VENCIDA</v>
      </c>
    </row>
    <row r="86" spans="4:23" x14ac:dyDescent="0.25">
      <c r="D86"/>
      <c r="G86" s="487" t="str">
        <f t="array" ref="G86">IFERROR(INDEX($A$2:$E274,SMALL(IF(ISNUMBER(SEARCH($A$1,$A$2:$A$190)),ROW($A$2:$A$190)-ROW($A$2)+1),ROWS($F$2:G86)),COLUMNS($F$2:G86)),"")</f>
        <v/>
      </c>
      <c r="H86" s="19" t="str">
        <f t="array" ref="H86">IFERROR(INDEX($A$2:$E274,SMALL(IF(ISNUMBER(SEARCH($A$1,$A$2:$A$190)),ROW($A$2:$A$190)-ROW($A$2)+1),ROWS($F$2:H86)),COLUMNS($F$2:H86)),"")</f>
        <v/>
      </c>
      <c r="I86" s="19" t="str">
        <f t="array" ref="I86">IFERROR(INDEX($A$2:$E274,SMALL(IF(ISNUMBER(SEARCH($A$1,$A$2:$A$190)),ROW($A$2:$A$190)-ROW($A$2)+1),ROWS($F$2:I86)),COLUMNS($F$2:I86)),"")</f>
        <v/>
      </c>
      <c r="J86" s="19" t="str">
        <f t="array" ref="J86">IFERROR(INDEX($A$2:$E274,SMALL(IF(ISNUMBER(SEARCH($A$1,$A$2:$A$190)),ROW($A$2:$A$190)-ROW($A$2)+1),ROWS($F$2:J86)),COLUMNS($F$2:J86)),"")</f>
        <v/>
      </c>
      <c r="K86" s="19" t="str">
        <f t="shared" si="19"/>
        <v/>
      </c>
      <c r="L86" s="488" t="str">
        <f t="shared" si="13"/>
        <v/>
      </c>
      <c r="Q86" s="19" t="str">
        <f t="shared" si="14"/>
        <v/>
      </c>
      <c r="R86" s="19" t="str">
        <f t="shared" si="15"/>
        <v/>
      </c>
      <c r="S86" s="325">
        <f t="shared" si="17"/>
        <v>0</v>
      </c>
      <c r="T86" s="19">
        <f t="shared" si="20"/>
        <v>0</v>
      </c>
      <c r="U86" s="19" t="str">
        <f t="shared" si="16"/>
        <v/>
      </c>
      <c r="V86" s="311">
        <f t="shared" si="21"/>
        <v>0</v>
      </c>
      <c r="W86" s="19" t="str">
        <f t="shared" ca="1" si="18"/>
        <v>VENCIDA</v>
      </c>
    </row>
    <row r="87" spans="4:23" x14ac:dyDescent="0.25">
      <c r="D87"/>
      <c r="G87" s="487" t="str">
        <f t="array" ref="G87">IFERROR(INDEX($A$2:$E275,SMALL(IF(ISNUMBER(SEARCH($A$1,$A$2:$A$190)),ROW($A$2:$A$190)-ROW($A$2)+1),ROWS($F$2:G87)),COLUMNS($F$2:G87)),"")</f>
        <v/>
      </c>
      <c r="H87" s="19" t="str">
        <f t="array" ref="H87">IFERROR(INDEX($A$2:$E275,SMALL(IF(ISNUMBER(SEARCH($A$1,$A$2:$A$190)),ROW($A$2:$A$190)-ROW($A$2)+1),ROWS($F$2:H87)),COLUMNS($F$2:H87)),"")</f>
        <v/>
      </c>
      <c r="I87" s="19" t="str">
        <f t="array" ref="I87">IFERROR(INDEX($A$2:$E275,SMALL(IF(ISNUMBER(SEARCH($A$1,$A$2:$A$190)),ROW($A$2:$A$190)-ROW($A$2)+1),ROWS($F$2:I87)),COLUMNS($F$2:I87)),"")</f>
        <v/>
      </c>
      <c r="J87" s="19" t="str">
        <f t="array" ref="J87">IFERROR(INDEX($A$2:$E275,SMALL(IF(ISNUMBER(SEARCH($A$1,$A$2:$A$190)),ROW($A$2:$A$190)-ROW($A$2)+1),ROWS($F$2:J87)),COLUMNS($F$2:J87)),"")</f>
        <v/>
      </c>
      <c r="K87" s="19" t="str">
        <f t="shared" si="19"/>
        <v/>
      </c>
      <c r="L87" s="488" t="str">
        <f t="shared" si="13"/>
        <v/>
      </c>
      <c r="Q87" s="19" t="str">
        <f t="shared" si="14"/>
        <v/>
      </c>
      <c r="R87" s="19" t="str">
        <f t="shared" si="15"/>
        <v/>
      </c>
      <c r="S87" s="325">
        <f t="shared" si="17"/>
        <v>0</v>
      </c>
      <c r="T87" s="19">
        <f t="shared" si="20"/>
        <v>0</v>
      </c>
      <c r="U87" s="19" t="str">
        <f t="shared" si="16"/>
        <v/>
      </c>
      <c r="V87" s="311">
        <f t="shared" si="21"/>
        <v>0</v>
      </c>
      <c r="W87" s="19" t="str">
        <f t="shared" ca="1" si="18"/>
        <v>VENCIDA</v>
      </c>
    </row>
    <row r="88" spans="4:23" x14ac:dyDescent="0.25">
      <c r="D88"/>
      <c r="G88" s="487" t="str">
        <f t="array" ref="G88">IFERROR(INDEX($A$2:$E276,SMALL(IF(ISNUMBER(SEARCH($A$1,$A$2:$A$190)),ROW($A$2:$A$190)-ROW($A$2)+1),ROWS($F$2:G88)),COLUMNS($F$2:G88)),"")</f>
        <v/>
      </c>
      <c r="H88" s="19" t="str">
        <f t="array" ref="H88">IFERROR(INDEX($A$2:$E276,SMALL(IF(ISNUMBER(SEARCH($A$1,$A$2:$A$190)),ROW($A$2:$A$190)-ROW($A$2)+1),ROWS($F$2:H88)),COLUMNS($F$2:H88)),"")</f>
        <v/>
      </c>
      <c r="I88" s="19" t="str">
        <f t="array" ref="I88">IFERROR(INDEX($A$2:$E276,SMALL(IF(ISNUMBER(SEARCH($A$1,$A$2:$A$190)),ROW($A$2:$A$190)-ROW($A$2)+1),ROWS($F$2:I88)),COLUMNS($F$2:I88)),"")</f>
        <v/>
      </c>
      <c r="J88" s="19" t="str">
        <f t="array" ref="J88">IFERROR(INDEX($A$2:$E276,SMALL(IF(ISNUMBER(SEARCH($A$1,$A$2:$A$190)),ROW($A$2:$A$190)-ROW($A$2)+1),ROWS($F$2:J88)),COLUMNS($F$2:J88)),"")</f>
        <v/>
      </c>
      <c r="K88" s="19" t="str">
        <f t="shared" si="19"/>
        <v/>
      </c>
      <c r="L88" s="488" t="str">
        <f t="shared" si="13"/>
        <v/>
      </c>
      <c r="Q88" s="19" t="str">
        <f t="shared" si="14"/>
        <v/>
      </c>
      <c r="R88" s="19" t="str">
        <f t="shared" si="15"/>
        <v/>
      </c>
      <c r="S88" s="325">
        <f t="shared" si="17"/>
        <v>0</v>
      </c>
      <c r="T88" s="19">
        <f t="shared" si="20"/>
        <v>0</v>
      </c>
      <c r="U88" s="19" t="str">
        <f t="shared" si="16"/>
        <v/>
      </c>
      <c r="V88" s="311">
        <f t="shared" si="21"/>
        <v>0</v>
      </c>
      <c r="W88" s="19" t="str">
        <f t="shared" ca="1" si="18"/>
        <v>VENCIDA</v>
      </c>
    </row>
    <row r="89" spans="4:23" x14ac:dyDescent="0.25">
      <c r="D89"/>
      <c r="G89" s="487" t="str">
        <f t="array" ref="G89">IFERROR(INDEX($A$2:$E277,SMALL(IF(ISNUMBER(SEARCH($A$1,$A$2:$A$190)),ROW($A$2:$A$190)-ROW($A$2)+1),ROWS($F$2:G89)),COLUMNS($F$2:G89)),"")</f>
        <v/>
      </c>
      <c r="H89" s="19" t="str">
        <f t="array" ref="H89">IFERROR(INDEX($A$2:$E277,SMALL(IF(ISNUMBER(SEARCH($A$1,$A$2:$A$190)),ROW($A$2:$A$190)-ROW($A$2)+1),ROWS($F$2:H89)),COLUMNS($F$2:H89)),"")</f>
        <v/>
      </c>
      <c r="I89" s="19" t="str">
        <f t="array" ref="I89">IFERROR(INDEX($A$2:$E277,SMALL(IF(ISNUMBER(SEARCH($A$1,$A$2:$A$190)),ROW($A$2:$A$190)-ROW($A$2)+1),ROWS($F$2:I89)),COLUMNS($F$2:I89)),"")</f>
        <v/>
      </c>
      <c r="J89" s="19" t="str">
        <f t="array" ref="J89">IFERROR(INDEX($A$2:$E277,SMALL(IF(ISNUMBER(SEARCH($A$1,$A$2:$A$190)),ROW($A$2:$A$190)-ROW($A$2)+1),ROWS($F$2:J89)),COLUMNS($F$2:J89)),"")</f>
        <v/>
      </c>
      <c r="K89" s="19" t="str">
        <f t="shared" si="19"/>
        <v/>
      </c>
      <c r="L89" s="488" t="str">
        <f t="shared" si="13"/>
        <v/>
      </c>
      <c r="Q89" s="19" t="str">
        <f t="shared" si="14"/>
        <v/>
      </c>
      <c r="R89" s="19" t="str">
        <f t="shared" si="15"/>
        <v/>
      </c>
      <c r="S89" s="325">
        <f t="shared" si="17"/>
        <v>0</v>
      </c>
      <c r="T89" s="19">
        <f t="shared" si="20"/>
        <v>0</v>
      </c>
      <c r="U89" s="19" t="str">
        <f t="shared" si="16"/>
        <v/>
      </c>
      <c r="V89" s="311">
        <f>D89</f>
        <v>0</v>
      </c>
      <c r="W89" s="19" t="str">
        <f ca="1">IF(D89&lt;TODAY(),"VENCIDA",IF(D89=TODAY(),"VENCE HOY",IF(D89&gt;TODAY(),D89-TODAY())))</f>
        <v>VENCIDA</v>
      </c>
    </row>
    <row r="90" spans="4:23" x14ac:dyDescent="0.25">
      <c r="D90"/>
      <c r="G90" s="464" t="str">
        <f t="array" ref="G90">IFERROR(INDEX($A$2:$E278,SMALL(IF(ISNUMBER(SEARCH($A$1,$A$2:$A$190)),ROW($A$2:$A$190)-ROW($A$2)+1),ROWS($F$2:G90)),COLUMNS($F$2:G90)),"")</f>
        <v/>
      </c>
      <c r="H90" s="330" t="str">
        <f t="array" ref="H90">IFERROR(INDEX($A$2:$E278,SMALL(IF(ISNUMBER(SEARCH($A$1,$A$2:$A$190)),ROW($A$2:$A$190)-ROW($A$2)+1),ROWS($F$2:H90)),COLUMNS($F$2:H90)),"")</f>
        <v/>
      </c>
      <c r="I90" s="330" t="str">
        <f t="array" ref="I90">IFERROR(INDEX($A$2:$E278,SMALL(IF(ISNUMBER(SEARCH($A$1,$A$2:$A$190)),ROW($A$2:$A$190)-ROW($A$2)+1),ROWS($F$2:I90)),COLUMNS($F$2:I90)),"")</f>
        <v/>
      </c>
      <c r="J90" s="330" t="str">
        <f t="array" ref="J90">IFERROR(INDEX($A$2:$E278,SMALL(IF(ISNUMBER(SEARCH($A$1,$A$2:$A$190)),ROW($A$2:$A$190)-ROW($A$2)+1),ROWS($F$2:J90)),COLUMNS($F$2:J90)),"")</f>
        <v/>
      </c>
      <c r="K90" s="330" t="str">
        <f t="shared" si="19"/>
        <v/>
      </c>
      <c r="L90" s="463" t="str">
        <f t="shared" si="13"/>
        <v/>
      </c>
      <c r="Q90" s="19" t="str">
        <f t="shared" si="14"/>
        <v/>
      </c>
      <c r="R90" s="19" t="str">
        <f t="shared" si="15"/>
        <v/>
      </c>
      <c r="S90" s="325">
        <f t="shared" si="17"/>
        <v>0</v>
      </c>
      <c r="T90" s="19">
        <f t="shared" si="20"/>
        <v>0</v>
      </c>
      <c r="U90" s="19" t="str">
        <f t="shared" si="16"/>
        <v/>
      </c>
      <c r="V90" s="311">
        <f>D90</f>
        <v>0</v>
      </c>
      <c r="W90" s="19" t="str">
        <f ca="1">IF(D90&lt;TODAY(),"VENCIDA",IF(D90=TODAY(),"VENCE HOY",IF(D90&gt;TODAY(),D90-TODAY())))</f>
        <v>VENCIDA</v>
      </c>
    </row>
    <row r="91" spans="4:23" x14ac:dyDescent="0.25">
      <c r="D91"/>
      <c r="V91" s="315"/>
    </row>
    <row r="92" spans="4:23" x14ac:dyDescent="0.25">
      <c r="D92"/>
      <c r="V92" s="315"/>
    </row>
    <row r="93" spans="4:23" x14ac:dyDescent="0.25">
      <c r="D93"/>
      <c r="V93" s="315"/>
    </row>
    <row r="94" spans="4:23" x14ac:dyDescent="0.25">
      <c r="D94"/>
      <c r="V94" s="315"/>
    </row>
    <row r="95" spans="4:23" x14ac:dyDescent="0.25">
      <c r="D95"/>
    </row>
    <row r="96" spans="4:23" x14ac:dyDescent="0.25">
      <c r="D96"/>
    </row>
    <row r="97" spans="4:4" x14ac:dyDescent="0.25">
      <c r="D97"/>
    </row>
    <row r="98" spans="4:4" x14ac:dyDescent="0.25">
      <c r="D98"/>
    </row>
    <row r="99" spans="4:4" x14ac:dyDescent="0.25">
      <c r="D99"/>
    </row>
    <row r="100" spans="4:4" x14ac:dyDescent="0.25">
      <c r="D100"/>
    </row>
    <row r="101" spans="4:4" x14ac:dyDescent="0.25">
      <c r="D101"/>
    </row>
    <row r="102" spans="4:4" x14ac:dyDescent="0.25">
      <c r="D102"/>
    </row>
    <row r="103" spans="4:4" x14ac:dyDescent="0.25">
      <c r="D103"/>
    </row>
    <row r="104" spans="4:4" x14ac:dyDescent="0.25">
      <c r="D104"/>
    </row>
    <row r="105" spans="4:4" x14ac:dyDescent="0.25">
      <c r="D105"/>
    </row>
    <row r="106" spans="4:4" x14ac:dyDescent="0.25">
      <c r="D106"/>
    </row>
    <row r="107" spans="4:4" x14ac:dyDescent="0.25">
      <c r="D107"/>
    </row>
    <row r="108" spans="4:4" x14ac:dyDescent="0.25">
      <c r="D108"/>
    </row>
  </sheetData>
  <dataConsolidate/>
  <mergeCells count="1">
    <mergeCell ref="AN1:AR3"/>
  </mergeCells>
  <pageMargins left="0.7" right="0.7" top="0.75" bottom="0.75" header="0.3" footer="0.3"/>
  <pageSetup paperSize="123" orientation="portrait" r:id="rId6"/>
  <drawing r:id="rId7"/>
  <tableParts count="3">
    <tablePart r:id="rId8"/>
    <tablePart r:id="rId9"/>
    <tablePart r:id="rId10"/>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074A8-8170-4B1F-8065-C72F0E264F1E}">
  <sheetPr codeName="Hoja3"/>
  <dimension ref="A1:ASG371"/>
  <sheetViews>
    <sheetView showGridLines="0" topLeftCell="D23" zoomScaleNormal="100" workbookViewId="0">
      <selection activeCell="F31" sqref="F31"/>
    </sheetView>
  </sheetViews>
  <sheetFormatPr baseColWidth="10" defaultColWidth="11.42578125" defaultRowHeight="16.5" x14ac:dyDescent="0.3"/>
  <cols>
    <col min="1" max="1" width="2.85546875" style="331" customWidth="1"/>
    <col min="2" max="2" width="39.140625" style="331" customWidth="1"/>
    <col min="3" max="3" width="15" style="331" customWidth="1"/>
    <col min="4" max="4" width="13.42578125" style="331" customWidth="1"/>
    <col min="5" max="5" width="10.7109375" style="331" customWidth="1"/>
    <col min="6" max="6" width="59" style="331" bestFit="1" customWidth="1"/>
    <col min="7" max="7" width="11.140625" style="331" customWidth="1"/>
    <col min="8" max="8" width="18.85546875" style="331" customWidth="1"/>
    <col min="9" max="9" width="18.140625" style="331" bestFit="1" customWidth="1"/>
    <col min="10" max="10" width="16.5703125" style="331" bestFit="1" customWidth="1"/>
    <col min="11" max="11" width="11.28515625" style="331" customWidth="1"/>
    <col min="12" max="12" width="11.85546875" style="331" customWidth="1"/>
    <col min="13" max="13" width="15.140625" style="331" customWidth="1"/>
    <col min="14" max="14" width="12.140625" style="331" customWidth="1"/>
    <col min="15" max="15" width="12.28515625" style="331" customWidth="1"/>
    <col min="16" max="16" width="12" style="331" customWidth="1"/>
    <col min="17" max="17" width="13.140625" style="331" customWidth="1"/>
    <col min="18" max="20" width="11.42578125" style="331"/>
    <col min="21" max="21" width="15.42578125" style="331" bestFit="1" customWidth="1"/>
    <col min="22" max="22" width="20.42578125" style="331" customWidth="1"/>
    <col min="23" max="23" width="18.5703125" style="331" customWidth="1"/>
    <col min="24" max="16384" width="11.42578125" style="331"/>
  </cols>
  <sheetData>
    <row r="1" spans="1:23" ht="17.25" thickBot="1" x14ac:dyDescent="0.35">
      <c r="B1" s="594" t="s">
        <v>1136</v>
      </c>
      <c r="C1" s="594"/>
      <c r="D1" s="594"/>
      <c r="E1" s="586"/>
      <c r="U1" s="590"/>
      <c r="V1" s="590"/>
      <c r="W1" s="590"/>
    </row>
    <row r="2" spans="1:23" ht="17.25" thickBot="1" x14ac:dyDescent="0.35">
      <c r="B2" s="376" t="s">
        <v>1139</v>
      </c>
      <c r="C2" s="374" t="s">
        <v>1137</v>
      </c>
      <c r="D2" s="377" t="s">
        <v>1138</v>
      </c>
      <c r="E2" s="586"/>
      <c r="U2" s="338"/>
      <c r="V2" s="338"/>
      <c r="W2" s="338"/>
    </row>
    <row r="3" spans="1:23" x14ac:dyDescent="0.3">
      <c r="B3" s="474" t="s">
        <v>1381</v>
      </c>
      <c r="C3" s="475">
        <v>42736</v>
      </c>
      <c r="D3" s="476">
        <v>45291</v>
      </c>
      <c r="E3" s="586"/>
      <c r="U3" s="334"/>
      <c r="V3" s="333"/>
      <c r="W3" s="333"/>
    </row>
    <row r="4" spans="1:23" x14ac:dyDescent="0.3">
      <c r="B4" s="469" t="s">
        <v>1380</v>
      </c>
      <c r="C4" s="332">
        <v>42736</v>
      </c>
      <c r="D4" s="472">
        <v>45291</v>
      </c>
      <c r="E4" s="586"/>
      <c r="U4" s="334"/>
      <c r="V4" s="333"/>
      <c r="W4" s="333"/>
    </row>
    <row r="5" spans="1:23" ht="17.25" thickBot="1" x14ac:dyDescent="0.35">
      <c r="B5" s="470" t="s">
        <v>1379</v>
      </c>
      <c r="C5" s="471">
        <v>45261</v>
      </c>
      <c r="D5" s="473">
        <v>45291</v>
      </c>
      <c r="E5" s="586"/>
      <c r="U5" s="334"/>
      <c r="V5" s="333"/>
      <c r="W5" s="333"/>
    </row>
    <row r="6" spans="1:23" ht="7.5" customHeight="1" thickBot="1" x14ac:dyDescent="0.35">
      <c r="A6" s="586"/>
      <c r="B6" s="586"/>
      <c r="C6" s="586"/>
      <c r="D6" s="586"/>
      <c r="E6" s="586"/>
      <c r="U6" s="334"/>
      <c r="V6" s="333"/>
      <c r="W6" s="333"/>
    </row>
    <row r="7" spans="1:23" ht="33" customHeight="1" x14ac:dyDescent="0.3">
      <c r="B7" s="595" t="s">
        <v>1396</v>
      </c>
      <c r="C7" s="596"/>
      <c r="D7" s="601"/>
      <c r="E7" s="586"/>
      <c r="U7" s="334"/>
      <c r="V7" s="333"/>
      <c r="W7" s="333"/>
    </row>
    <row r="8" spans="1:23" x14ac:dyDescent="0.3">
      <c r="B8" s="465" t="s">
        <v>1370</v>
      </c>
      <c r="C8" s="466">
        <v>8</v>
      </c>
      <c r="D8" s="601"/>
      <c r="E8" s="586"/>
      <c r="U8" s="334"/>
      <c r="V8" s="333"/>
      <c r="W8" s="333"/>
    </row>
    <row r="9" spans="1:23" x14ac:dyDescent="0.3">
      <c r="B9" s="465" t="s">
        <v>1371</v>
      </c>
      <c r="C9" s="466">
        <v>26</v>
      </c>
      <c r="D9" s="601"/>
      <c r="E9" s="586"/>
      <c r="U9" s="334"/>
      <c r="V9" s="333"/>
      <c r="W9" s="333"/>
    </row>
    <row r="10" spans="1:23" x14ac:dyDescent="0.3">
      <c r="B10" s="465" t="s">
        <v>1372</v>
      </c>
      <c r="C10" s="466">
        <v>92</v>
      </c>
      <c r="D10" s="601"/>
      <c r="E10" s="586"/>
      <c r="U10" s="334"/>
      <c r="V10" s="333"/>
      <c r="W10" s="333"/>
    </row>
    <row r="11" spans="1:23" x14ac:dyDescent="0.3">
      <c r="B11" s="465" t="s">
        <v>1373</v>
      </c>
      <c r="C11" s="466">
        <v>254</v>
      </c>
      <c r="D11" s="601"/>
      <c r="E11" s="586"/>
      <c r="U11" s="334"/>
      <c r="V11" s="333"/>
      <c r="W11" s="333"/>
    </row>
    <row r="12" spans="1:23" x14ac:dyDescent="0.3">
      <c r="B12" s="465" t="s">
        <v>1374</v>
      </c>
      <c r="C12" s="466">
        <v>946</v>
      </c>
      <c r="D12" s="601"/>
      <c r="E12" s="586"/>
      <c r="U12" s="334"/>
      <c r="V12" s="333"/>
      <c r="W12" s="333"/>
    </row>
    <row r="13" spans="1:23" ht="17.25" thickBot="1" x14ac:dyDescent="0.35">
      <c r="B13" s="467" t="s">
        <v>1375</v>
      </c>
      <c r="C13" s="468">
        <v>90</v>
      </c>
      <c r="D13" s="601"/>
      <c r="E13" s="586"/>
      <c r="U13" s="334"/>
      <c r="V13" s="333"/>
      <c r="W13" s="333"/>
    </row>
    <row r="14" spans="1:23" ht="6" customHeight="1" thickBot="1" x14ac:dyDescent="0.35">
      <c r="A14" s="586"/>
      <c r="B14" s="586"/>
      <c r="C14" s="586"/>
      <c r="D14" s="586"/>
      <c r="E14" s="586"/>
      <c r="U14" s="334"/>
      <c r="V14" s="333"/>
      <c r="W14" s="333"/>
    </row>
    <row r="15" spans="1:23" x14ac:dyDescent="0.3">
      <c r="B15" s="597" t="s">
        <v>1140</v>
      </c>
      <c r="C15" s="598"/>
      <c r="D15" s="601"/>
      <c r="E15" s="586"/>
      <c r="U15" s="334"/>
      <c r="V15" s="333"/>
      <c r="W15" s="333"/>
    </row>
    <row r="16" spans="1:23" x14ac:dyDescent="0.3">
      <c r="B16" s="477" t="s">
        <v>1158</v>
      </c>
      <c r="C16" s="478">
        <f>COUNTA(PMP!B6:B8649)</f>
        <v>242</v>
      </c>
      <c r="D16" s="601"/>
      <c r="E16" s="586"/>
      <c r="U16" s="334"/>
      <c r="V16" s="333"/>
      <c r="W16" s="333"/>
    </row>
    <row r="17" spans="1:21" x14ac:dyDescent="0.3">
      <c r="B17" s="477" t="s">
        <v>979</v>
      </c>
      <c r="C17" s="479">
        <f>(COUNTIF(PMP!$D:$D,DATOSPMP!$G$9))-(COUNTIFS(PMP!$B:$B,"",PMP!$D:$D,DATOSPMP!$G$9))</f>
        <v>196</v>
      </c>
      <c r="D17" s="601"/>
      <c r="E17" s="586"/>
    </row>
    <row r="18" spans="1:21" x14ac:dyDescent="0.3">
      <c r="B18" s="477" t="s">
        <v>980</v>
      </c>
      <c r="C18" s="480">
        <f>(COUNTIF(PMP!$D:$D,DATOSPMP!$G$10))-(COUNTIFS(PMP!$B:$B,"",PMP!$D:$D,DATOSPMP!$G$10))</f>
        <v>46</v>
      </c>
      <c r="D18" s="601"/>
      <c r="E18" s="586"/>
    </row>
    <row r="19" spans="1:21" x14ac:dyDescent="0.3">
      <c r="B19" s="477" t="s">
        <v>981</v>
      </c>
      <c r="C19" s="481">
        <f>COUNTIF(PMP!$AA:$AA,DATOSPMP!$I$3)+COUNTIF(PMP!$AA:$AA,DATOSPMP!$I$2)+C8+C9+C10+C11+C12+C13</f>
        <v>1873</v>
      </c>
      <c r="D19" s="601"/>
      <c r="E19" s="586"/>
      <c r="U19" s="336"/>
    </row>
    <row r="20" spans="1:21" x14ac:dyDescent="0.3">
      <c r="B20" s="477" t="s">
        <v>982</v>
      </c>
      <c r="C20" s="499">
        <f>(COUNTIF(PMP!AA6:AA462,DATOSPMP!I3)+C8+C9+C10+C11+C12+C13)</f>
        <v>1464</v>
      </c>
      <c r="D20" s="601"/>
      <c r="E20" s="586"/>
      <c r="U20" s="336"/>
    </row>
    <row r="21" spans="1:21" x14ac:dyDescent="0.3">
      <c r="B21" s="477" t="s">
        <v>983</v>
      </c>
      <c r="C21" s="482">
        <f>COUNTIF(PMP!$AA:$AA,DATOSPMP!$I$2)</f>
        <v>409</v>
      </c>
      <c r="D21" s="601"/>
      <c r="E21" s="586"/>
    </row>
    <row r="22" spans="1:21" x14ac:dyDescent="0.3">
      <c r="B22" s="477" t="s">
        <v>1055</v>
      </c>
      <c r="C22" s="483">
        <f>C21-C23</f>
        <v>49</v>
      </c>
      <c r="D22" s="601"/>
      <c r="E22" s="586"/>
    </row>
    <row r="23" spans="1:21" x14ac:dyDescent="0.3">
      <c r="B23" s="477" t="s">
        <v>1054</v>
      </c>
      <c r="C23" s="484">
        <f>COUNTIFS(PMP!$AA:$AA,DATOSPMP!$I$2,PMP!$O:$O,"&lt;="&amp;D4)</f>
        <v>360</v>
      </c>
      <c r="D23" s="601"/>
      <c r="E23" s="586"/>
    </row>
    <row r="24" spans="1:21" ht="17.25" thickBot="1" x14ac:dyDescent="0.35">
      <c r="B24" s="485" t="s">
        <v>1141</v>
      </c>
      <c r="C24" s="486">
        <f>(COUNTIF(PMP!$L:$L,DATOSPMP!$G$3))+(COUNTIF(PMP!$L:$L,DATOSPMP!$G$4))</f>
        <v>344</v>
      </c>
      <c r="D24" s="601"/>
      <c r="E24" s="586"/>
    </row>
    <row r="25" spans="1:21" ht="7.5" customHeight="1" x14ac:dyDescent="0.3">
      <c r="A25" s="586"/>
      <c r="B25" s="586"/>
      <c r="C25" s="586"/>
      <c r="D25" s="586"/>
      <c r="E25" s="586"/>
    </row>
    <row r="26" spans="1:21" x14ac:dyDescent="0.3">
      <c r="B26" s="599" t="s">
        <v>1463</v>
      </c>
      <c r="C26" s="600"/>
      <c r="D26" s="602"/>
      <c r="E26" s="586"/>
      <c r="P26" s="331" t="s">
        <v>1211</v>
      </c>
    </row>
    <row r="27" spans="1:21" x14ac:dyDescent="0.3">
      <c r="B27" s="340" t="s">
        <v>1158</v>
      </c>
      <c r="C27" s="172">
        <f>(COUNTIFS(PMP!$AA:$AA,DATOSPMP!$I$2,PMP!$D:$D,DATOSPMP!$G$9,PMP!$O:$O,"&gt;="&amp;C4,PMP!$O:$O,"&lt;="&amp;D4))-(COUNTIFS(PMP!$AA:$AA,DATOSPMP!$I$2,PMP!$B:$B,"",PMP!$D:$D,DATOSPMP!$G$9,PMP!$O:$O,"&gt;="&amp;C4,PMP!$O:$O,"&lt;="&amp;D4))+(COUNTIFS(PMP!$AA:$AA,DATOSPMP!$I$2,PMP!$D:$D,DATOSPMP!$G$10,PMP!$O:$O,"&gt;="&amp;C4,PMP!$O:$O,"&lt;="&amp;D4))-(COUNTIFS(PMP!$AA:$AA,DATOSPMP!$I$2,PMP!$B:$B,"",PMP!$D:$D,DATOSPMP!$G$10,PMP!$O:$O,"&gt;="&amp;C4,PMP!$O:$O,"&lt;="&amp;D4))</f>
        <v>180</v>
      </c>
      <c r="D27" s="602"/>
      <c r="E27" s="586"/>
    </row>
    <row r="28" spans="1:21" x14ac:dyDescent="0.3">
      <c r="B28" s="340" t="s">
        <v>1159</v>
      </c>
      <c r="C28" s="167">
        <f>(COUNTIFS(PMP!$AA:$AA,DATOSPMP!$I$2,PMP!$D:$D,DATOSPMP!$G$9,PMP!$O:$O,"&gt;="&amp;C4,PMP!$O:$O,"&lt;="&amp;D4))-(COUNTIFS(PMP!$AA:$AA,DATOSPMP!$I$2,PMP!$B:$B,"",PMP!$D:$D,DATOSPMP!$G$9,PMP!$O:$O,"&gt;="&amp;C4,PMP!$O:$O,"&lt;="&amp;D4))</f>
        <v>144</v>
      </c>
      <c r="D28" s="602"/>
      <c r="E28" s="586"/>
    </row>
    <row r="29" spans="1:21" x14ac:dyDescent="0.3">
      <c r="B29" s="340" t="s">
        <v>1160</v>
      </c>
      <c r="C29" s="168">
        <f>(COUNTIFS(PMP!$AA:$AA,DATOSPMP!$I$2,PMP!$D:$D,DATOSPMP!$G$10,PMP!$O:$O,"&gt;="&amp;C4,PMP!$O:$O,"&lt;="&amp;D4))-(COUNTIFS(PMP!$AA:$AA,DATOSPMP!$I$2,PMP!$B:$B,"",PMP!$D:$D,DATOSPMP!$G$10,PMP!$O:$O,"&gt;="&amp;C4,PMP!$O:$O,"&lt;="&amp;D4))</f>
        <v>36</v>
      </c>
      <c r="D29" s="602"/>
      <c r="E29" s="586"/>
    </row>
    <row r="30" spans="1:21" x14ac:dyDescent="0.3">
      <c r="B30" s="340" t="s">
        <v>983</v>
      </c>
      <c r="C30" s="169">
        <f>COUNTIFS(PMP!$AA:$AA,DATOSPMP!$I$2,PMP!$O:$O,"&gt;="&amp;C4,PMP!$O:$O,"&lt;="&amp;D4)</f>
        <v>360</v>
      </c>
      <c r="D30" s="602"/>
      <c r="E30" s="586"/>
    </row>
    <row r="31" spans="1:21" x14ac:dyDescent="0.3">
      <c r="B31" s="340" t="s">
        <v>1153</v>
      </c>
      <c r="C31" s="170">
        <f>COUNTIFS(PMP!$AA:$AA,DATOSPMP!$I$2,PMP!$O:$O,"&gt;="&amp;C5,PMP!$O:$O,"&lt;="&amp;D5)</f>
        <v>41</v>
      </c>
      <c r="D31" s="602"/>
      <c r="E31" s="586"/>
    </row>
    <row r="32" spans="1:21" x14ac:dyDescent="0.3">
      <c r="B32" s="341" t="s">
        <v>1152</v>
      </c>
      <c r="C32" s="171">
        <f>COUNTIFS(PMP!$AA:$AA,DATOSPMP!$I$3,PMP!$AB:$AB,"&gt;="&amp;C5,PMP!$AB:$AB,"&lt;="&amp;D5)</f>
        <v>18</v>
      </c>
      <c r="D32" s="602"/>
      <c r="E32" s="586"/>
    </row>
    <row r="33" spans="2:5" x14ac:dyDescent="0.3">
      <c r="E33" s="586"/>
    </row>
    <row r="34" spans="2:5" x14ac:dyDescent="0.3">
      <c r="E34" s="586"/>
    </row>
    <row r="35" spans="2:5" x14ac:dyDescent="0.3">
      <c r="E35" s="586"/>
    </row>
    <row r="36" spans="2:5" x14ac:dyDescent="0.3">
      <c r="E36" s="586"/>
    </row>
    <row r="42" spans="2:5" x14ac:dyDescent="0.3">
      <c r="B42" s="338"/>
      <c r="C42" s="342"/>
    </row>
    <row r="43" spans="2:5" x14ac:dyDescent="0.3">
      <c r="B43" s="338"/>
      <c r="C43" s="342"/>
    </row>
    <row r="44" spans="2:5" x14ac:dyDescent="0.3">
      <c r="B44" s="338"/>
      <c r="C44" s="342"/>
    </row>
    <row r="45" spans="2:5" x14ac:dyDescent="0.3">
      <c r="B45" s="338"/>
      <c r="C45" s="342"/>
    </row>
    <row r="46" spans="2:5" x14ac:dyDescent="0.3">
      <c r="B46" s="338"/>
      <c r="C46" s="342"/>
    </row>
    <row r="47" spans="2:5" x14ac:dyDescent="0.3">
      <c r="B47" s="338"/>
      <c r="C47" s="342"/>
    </row>
    <row r="48" spans="2:5" x14ac:dyDescent="0.3">
      <c r="B48" s="338"/>
      <c r="C48" s="342"/>
    </row>
    <row r="49" spans="2:3" x14ac:dyDescent="0.3">
      <c r="B49" s="338"/>
      <c r="C49" s="339"/>
    </row>
    <row r="50" spans="2:3" x14ac:dyDescent="0.3">
      <c r="B50" s="338"/>
      <c r="C50" s="339"/>
    </row>
    <row r="51" spans="2:3" x14ac:dyDescent="0.3">
      <c r="B51" s="338"/>
      <c r="C51" s="339"/>
    </row>
    <row r="54" spans="2:3" ht="20.25" x14ac:dyDescent="0.3">
      <c r="B54" s="591" t="s">
        <v>1143</v>
      </c>
      <c r="C54" s="592"/>
    </row>
    <row r="55" spans="2:3" ht="20.25" x14ac:dyDescent="0.3">
      <c r="B55" s="343" t="s">
        <v>1142</v>
      </c>
      <c r="C55" s="337">
        <f>COUNTIFS(PMP!$L:$L,DATOSPMP!$G$2,PMP!$AA:$AA,DATOSPMP!$I$2)+COUNTIFS(PMP!$L:$L,DATOSPMP!$G$3,PMP!$AA:$AA,DATOSPMP!$I$2)+COUNTIFS(PMP!$L:$L,DATOSPMP!$G$4,PMP!$AA:$AA,DATOSPMP!$I$2)</f>
        <v>407</v>
      </c>
    </row>
    <row r="56" spans="2:3" x14ac:dyDescent="0.3">
      <c r="B56" s="335" t="s">
        <v>36</v>
      </c>
      <c r="C56" s="344">
        <f>COUNTIFS(PMP!$L:$L,DATOSPMP!$G$2,PMP!$AA:$AA,DATOSPMP!$I$2,PMP!$G:$G,DATOSPMP!$D$2)+COUNTIFS(PMP!$L:$L,DATOSPMP!$G$3,PMP!$AA:$AA,DATOSPMP!$I$2,PMP!$G:$G,DATOSPMP!$D$2)+COUNTIFS(PMP!$L:$L,DATOSPMP!$G$4,PMP!$AA:$AA,DATOSPMP!$I$2,PMP!$G:$G,DATOSPMP!$D$2)</f>
        <v>8</v>
      </c>
    </row>
    <row r="57" spans="2:3" x14ac:dyDescent="0.3">
      <c r="B57" s="335" t="s">
        <v>279</v>
      </c>
      <c r="C57" s="344">
        <f>COUNTIFS(PMP!$L:$L,DATOSPMP!$G$2,PMP!$AA:$AA,DATOSPMP!$I$2,PMP!$G:$G,DATOSPMP!$D$3)+COUNTIFS(PMP!$L:$L,DATOSPMP!$G$3,PMP!$AA:$AA,DATOSPMP!$I$2,PMP!$G:$G,DATOSPMP!$D$3)+COUNTIFS(PMP!$L:$L,DATOSPMP!$G$4,PMP!$AA:$AA,DATOSPMP!$I$2,PMP!$G:$G,DATOSPMP!$D$3)</f>
        <v>103</v>
      </c>
    </row>
    <row r="58" spans="2:3" x14ac:dyDescent="0.3">
      <c r="B58" s="335" t="s">
        <v>310</v>
      </c>
      <c r="C58" s="345">
        <f>COUNTIFS(PMP!$L:$L,DATOSPMP!$G$2,PMP!$AA:$AA,DATOSPMP!$I$2,PMP!$G:$G,DATOSPMP!$D$4)+COUNTIFS(PMP!$L:$L,DATOSPMP!$G$3,PMP!$AA:$AA,DATOSPMP!$I$2,PMP!$G:$G,DATOSPMP!$D$4)+COUNTIFS(PMP!$L:$L,DATOSPMP!$G$4,PMP!$AA:$AA,DATOSPMP!$I$2,PMP!$G:$G,DATOSPMP!$D$4)</f>
        <v>0</v>
      </c>
    </row>
    <row r="59" spans="2:3" x14ac:dyDescent="0.3">
      <c r="B59" s="335" t="s">
        <v>906</v>
      </c>
      <c r="C59" s="344">
        <f>COUNTIFS(PMP!$L:$L,DATOSPMP!$G$2,PMP!$AA:$AA,DATOSPMP!$I$2,PMP!$G:$G,DATOSPMP!$D$5)+COUNTIFS(PMP!$L:$L,DATOSPMP!$G$3,PMP!$AA:$AA,DATOSPMP!$I$2,PMP!$G:$G,DATOSPMP!$D$5)+COUNTIFS(PMP!$L:$L,DATOSPMP!$G$4,PMP!$AA:$AA,DATOSPMP!$I$2,PMP!$G:$G,DATOSPMP!$D$5)</f>
        <v>0</v>
      </c>
    </row>
    <row r="60" spans="2:3" x14ac:dyDescent="0.3">
      <c r="B60" s="335" t="s">
        <v>125</v>
      </c>
      <c r="C60" s="344">
        <f>COUNTIFS(PMP!$L:$L,DATOSPMP!$G$2,PMP!$AA:$AA,DATOSPMP!$I$2,PMP!$G:$G,DATOSPMP!$D$6)+COUNTIFS(PMP!$L:$L,DATOSPMP!$G$3,PMP!$AA:$AA,DATOSPMP!$I$2,PMP!$G:$G,DATOSPMP!$D$6)+COUNTIFS(PMP!$L:$L,DATOSPMP!$G$4,PMP!$AA:$AA,DATOSPMP!$I$2,PMP!$G:$G,DATOSPMP!$D$6)</f>
        <v>4</v>
      </c>
    </row>
    <row r="61" spans="2:3" x14ac:dyDescent="0.3">
      <c r="B61" s="335" t="s">
        <v>544</v>
      </c>
      <c r="C61" s="344">
        <f>COUNTIFS(PMP!$L:$L,DATOSPMP!$G$2,PMP!$AA:$AA,DATOSPMP!$I$2,PMP!$G:$G,DATOSPMP!$D$7)+COUNTIFS(PMP!$L:$L,DATOSPMP!$G$3,PMP!$AA:$AA,DATOSPMP!$I$2,PMP!$G:$G,DATOSPMP!$D$7)+COUNTIFS(PMP!$L:$L,DATOSPMP!$G$4,PMP!$AA:$AA,DATOSPMP!$I$2,PMP!$G:$G,DATOSPMP!$D$7)</f>
        <v>2</v>
      </c>
    </row>
    <row r="62" spans="2:3" x14ac:dyDescent="0.3">
      <c r="B62" s="335" t="s">
        <v>910</v>
      </c>
      <c r="C62" s="345">
        <f>COUNTIFS(PMP!$L:$L,DATOSPMP!$G$2,PMP!$AA:$AA,DATOSPMP!$I$2,PMP!$G:$G,DATOSPMP!$D$8)+COUNTIFS(PMP!$L:$L,DATOSPMP!$G$3,PMP!$AA:$AA,DATOSPMP!$I$2,PMP!$G:$G,DATOSPMP!$D$8)+COUNTIFS(PMP!$L:$L,DATOSPMP!$G$4,PMP!$AA:$AA,DATOSPMP!$I$2,PMP!$G:$G,DATOSPMP!$D$8)</f>
        <v>2</v>
      </c>
    </row>
    <row r="63" spans="2:3" x14ac:dyDescent="0.3">
      <c r="B63" s="335" t="s">
        <v>283</v>
      </c>
      <c r="C63" s="344">
        <f>COUNTIFS(PMP!$L:$L,DATOSPMP!$G$2,PMP!$AA:$AA,DATOSPMP!$I$2,PMP!$G:$G,DATOSPMP!$D$9)+COUNTIFS(PMP!$L:$L,DATOSPMP!$G$3,PMP!$AA:$AA,DATOSPMP!$I$2,PMP!$G:$G,DATOSPMP!$D$9)+COUNTIFS(PMP!$L:$L,DATOSPMP!$G$4,PMP!$AA:$AA,DATOSPMP!$I$2,PMP!$G:$G,DATOSPMP!$D$9)</f>
        <v>25</v>
      </c>
    </row>
    <row r="64" spans="2:3" x14ac:dyDescent="0.3">
      <c r="B64" s="335" t="s">
        <v>914</v>
      </c>
      <c r="C64" s="344">
        <f>COUNTIFS(PMP!$L:$L,DATOSPMP!$G$2,PMP!$AA:$AA,DATOSPMP!$I$2,PMP!$G:$G,DATOSPMP!$D$10)+COUNTIFS(PMP!$L:$L,DATOSPMP!$G$3,PMP!$AA:$AA,DATOSPMP!$I$2,PMP!$G:$G,DATOSPMP!$D$10)+COUNTIFS(PMP!$L:$L,DATOSPMP!$G$4,PMP!$AA:$AA,DATOSPMP!$I$2,PMP!$G:$G,DATOSPMP!$D$10)</f>
        <v>1</v>
      </c>
    </row>
    <row r="65" spans="2:3" x14ac:dyDescent="0.3">
      <c r="B65" s="335" t="s">
        <v>330</v>
      </c>
      <c r="C65" s="344">
        <f>COUNTIFS(PMP!$L:$L,DATOSPMP!$G$2,PMP!$AA:$AA,DATOSPMP!$I$2,PMP!$G:$G,DATOSPMP!$D$11)+COUNTIFS(PMP!$L:$L,DATOSPMP!$G$3,PMP!$AA:$AA,DATOSPMP!$I$2,PMP!$G:$G,DATOSPMP!$D$11)+COUNTIFS(PMP!$L:$L,DATOSPMP!$G$4,PMP!$AA:$AA,DATOSPMP!$I$2,PMP!$G:$G,DATOSPMP!$D$11)</f>
        <v>0</v>
      </c>
    </row>
    <row r="66" spans="2:3" x14ac:dyDescent="0.3">
      <c r="B66" s="335" t="s">
        <v>917</v>
      </c>
      <c r="C66" s="345">
        <f>COUNTIFS(PMP!$L:$L,DATOSPMP!$G$2,PMP!$AA:$AA,DATOSPMP!$I$2,PMP!$G:$G,DATOSPMP!$D$12)+COUNTIFS(PMP!$L:$L,DATOSPMP!$G$3,PMP!$AA:$AA,DATOSPMP!$I$2,PMP!$G:$G,DATOSPMP!$D$12)+COUNTIFS(PMP!$L:$L,DATOSPMP!$G$4,PMP!$AA:$AA,DATOSPMP!$I$2,PMP!$G:$G,DATOSPMP!$D$12)</f>
        <v>5</v>
      </c>
    </row>
    <row r="67" spans="2:3" x14ac:dyDescent="0.3">
      <c r="B67" s="335" t="s">
        <v>55</v>
      </c>
      <c r="C67" s="344">
        <f>COUNTIFS(PMP!$L:$L,DATOSPMP!$G$2,PMP!$AA:$AA,DATOSPMP!$I$2,PMP!$G:$G,DATOSPMP!$D$13)+COUNTIFS(PMP!$L:$L,DATOSPMP!$G$3,PMP!$AA:$AA,DATOSPMP!$I$2,PMP!$G:$G,DATOSPMP!$D$13)+COUNTIFS(PMP!$L:$L,DATOSPMP!$G$4,PMP!$AA:$AA,DATOSPMP!$I$2,PMP!$G:$G,DATOSPMP!$D$13)</f>
        <v>60</v>
      </c>
    </row>
    <row r="68" spans="2:3" x14ac:dyDescent="0.3">
      <c r="B68" s="335" t="s">
        <v>920</v>
      </c>
      <c r="C68" s="344">
        <f>COUNTIFS(PMP!$L:$L,DATOSPMP!$G$2,PMP!$AA:$AA,DATOSPMP!$I$2,PMP!$G:$G,DATOSPMP!$D$14)+COUNTIFS(PMP!$L:$L,DATOSPMP!$G$3,PMP!$AA:$AA,DATOSPMP!$I$2,PMP!$G:$G,DATOSPMP!$D$14)+COUNTIFS(PMP!$L:$L,DATOSPMP!$G$4,PMP!$AA:$AA,DATOSPMP!$I$2,PMP!$G:$G,DATOSPMP!$D$14)</f>
        <v>0</v>
      </c>
    </row>
    <row r="69" spans="2:3" x14ac:dyDescent="0.3">
      <c r="B69" s="335" t="s">
        <v>136</v>
      </c>
      <c r="C69" s="344">
        <f>COUNTIFS(PMP!$L:$L,DATOSPMP!$G$2,PMP!$AA:$AA,DATOSPMP!$I$2,PMP!$G:$G,DATOSPMP!$D$15)+COUNTIFS(PMP!$L:$L,DATOSPMP!$G$3,PMP!$AA:$AA,DATOSPMP!$I$2,PMP!$G:$G,DATOSPMP!$D$15)+COUNTIFS(PMP!$L:$L,DATOSPMP!$G$4,PMP!$AA:$AA,DATOSPMP!$I$2,PMP!$G:$G,DATOSPMP!$D$15)</f>
        <v>3</v>
      </c>
    </row>
    <row r="70" spans="2:3" x14ac:dyDescent="0.3">
      <c r="B70" s="335" t="s">
        <v>276</v>
      </c>
      <c r="C70" s="345">
        <f>COUNTIFS(PMP!$L:$L,DATOSPMP!$G$2,PMP!$AA:$AA,DATOSPMP!$I$2,PMP!$G:$G,DATOSPMP!$D$16)+COUNTIFS(PMP!$L:$L,DATOSPMP!$G$3,PMP!$AA:$AA,DATOSPMP!$I$2,PMP!$G:$G,DATOSPMP!$D$16)+COUNTIFS(PMP!$L:$L,DATOSPMP!$G$4,PMP!$AA:$AA,DATOSPMP!$I$2,PMP!$G:$G,DATOSPMP!$D$16)</f>
        <v>28</v>
      </c>
    </row>
    <row r="71" spans="2:3" x14ac:dyDescent="0.3">
      <c r="B71" s="335" t="s">
        <v>107</v>
      </c>
      <c r="C71" s="344">
        <f>COUNTIFS(PMP!$L:$L,DATOSPMP!$G$2,PMP!$AA:$AA,DATOSPMP!$I$2,PMP!$G:$G,DATOSPMP!$D$17)+COUNTIFS(PMP!$L:$L,DATOSPMP!$G$3,PMP!$AA:$AA,DATOSPMP!$I$2,PMP!$G:$G,DATOSPMP!$D$17)+COUNTIFS(PMP!$L:$L,DATOSPMP!$G$4,PMP!$AA:$AA,DATOSPMP!$I$2,PMP!$G:$G,DATOSPMP!$D$17)</f>
        <v>60</v>
      </c>
    </row>
    <row r="72" spans="2:3" x14ac:dyDescent="0.3">
      <c r="B72" s="335" t="s">
        <v>119</v>
      </c>
      <c r="C72" s="344">
        <f>COUNTIFS(PMP!$L:$L,DATOSPMP!$G$2,PMP!$AA:$AA,DATOSPMP!$I$2,PMP!$G:$G,DATOSPMP!$D$18)+COUNTIFS(PMP!$L:$L,DATOSPMP!$G$3,PMP!$AA:$AA,DATOSPMP!$I$2,PMP!$G:$G,DATOSPMP!$D$18)+COUNTIFS(PMP!$L:$L,DATOSPMP!$G$4,PMP!$AA:$AA,DATOSPMP!$I$2,PMP!$G:$G,DATOSPMP!$D$18)</f>
        <v>4</v>
      </c>
    </row>
    <row r="73" spans="2:3" x14ac:dyDescent="0.3">
      <c r="B73" s="335" t="s">
        <v>70</v>
      </c>
      <c r="C73" s="344">
        <f>COUNTIFS(PMP!$L:$L,DATOSPMP!$G$2,PMP!$AA:$AA,DATOSPMP!$I$2,PMP!$G:$G,DATOSPMP!$D$19)+COUNTIFS(PMP!$L:$L,DATOSPMP!$G$3,PMP!$AA:$AA,DATOSPMP!$I$2,PMP!$G:$G,DATOSPMP!$D$19)+COUNTIFS(PMP!$L:$L,DATOSPMP!$G$4,PMP!$AA:$AA,DATOSPMP!$I$2,PMP!$G:$G,DATOSPMP!$D$19)</f>
        <v>74</v>
      </c>
    </row>
    <row r="74" spans="2:3" x14ac:dyDescent="0.3">
      <c r="B74" s="335" t="s">
        <v>94</v>
      </c>
      <c r="C74" s="344">
        <f>COUNTIFS(PMP!$L:$L,DATOSPMP!$G$2,PMP!$AA:$AA,DATOSPMP!$I$2,PMP!$G:$G,DATOSPMP!$D$20)+COUNTIFS(PMP!$L:$L,DATOSPMP!$G$3,PMP!$AA:$AA,DATOSPMP!$I$2,PMP!$G:$G,DATOSPMP!$D$20)+COUNTIFS(PMP!$L:$L,DATOSPMP!$G$4,PMP!$AA:$AA,DATOSPMP!$I$2,PMP!$G:$G,DATOSPMP!$D$20)</f>
        <v>27</v>
      </c>
    </row>
    <row r="75" spans="2:3" x14ac:dyDescent="0.3">
      <c r="B75" s="335" t="s">
        <v>276</v>
      </c>
      <c r="C75" s="344">
        <f>(COUNTIFS(PMP!$G:$G,DATOSPMP!$D$16,PMP!$AA:$AA,DATOSPMP!$I$2,PMP!$O:$O,"&gt;=1/01/2023",PMP!$O:$O,"&lt;="&amp;W4))</f>
        <v>0</v>
      </c>
    </row>
    <row r="76" spans="2:3" x14ac:dyDescent="0.3">
      <c r="B76" s="335" t="s">
        <v>107</v>
      </c>
      <c r="C76" s="344">
        <f>(COUNTIFS(PMP!$G:$G,DATOSPMP!$D$17,PMP!$AA:$AA,DATOSPMP!$I$2,PMP!$O:$O,"&gt;=1/01/2023",PMP!$O:$O,"&lt;="&amp;W4))</f>
        <v>0</v>
      </c>
    </row>
    <row r="77" spans="2:3" x14ac:dyDescent="0.3">
      <c r="B77" s="335" t="s">
        <v>119</v>
      </c>
      <c r="C77" s="344">
        <f>(COUNTIFS(PMP!$G:$G,DATOSPMP!$D$18,PMP!$AA:$AA,DATOSPMP!$I$2,PMP!$O:$O,"&gt;=1/01/2023",PMP!$O:$O,"&lt;="&amp;W4))</f>
        <v>0</v>
      </c>
    </row>
    <row r="78" spans="2:3" x14ac:dyDescent="0.3">
      <c r="B78" s="335" t="s">
        <v>70</v>
      </c>
      <c r="C78" s="344">
        <f>(COUNTIFS(PMP!$G:$G,DATOSPMP!$D$19,PMP!$AA:$AA,DATOSPMP!$I$2,PMP!$O:$O,"&gt;=1/01/2023",PMP!$O:$O,"&lt;="&amp;W4))</f>
        <v>0</v>
      </c>
    </row>
    <row r="79" spans="2:3" x14ac:dyDescent="0.3">
      <c r="B79" s="335" t="s">
        <v>94</v>
      </c>
      <c r="C79" s="344">
        <f>(COUNTIFS(PMP!$G:$G,DATOSPMP!$D$20,PMP!$AA:$AA,DATOSPMP!$I$2,PMP!$O:$O,"&gt;=1/01/2023",PMP!$O:$O,"&lt;="&amp;W4))</f>
        <v>0</v>
      </c>
    </row>
    <row r="110" spans="2:3" x14ac:dyDescent="0.3">
      <c r="B110" s="593" t="s">
        <v>1144</v>
      </c>
      <c r="C110" s="593"/>
    </row>
    <row r="111" spans="2:3" x14ac:dyDescent="0.3">
      <c r="B111" s="346" t="s">
        <v>1145</v>
      </c>
      <c r="C111" s="346">
        <f>SUM(C112:C179)</f>
        <v>0</v>
      </c>
    </row>
    <row r="112" spans="2:3" x14ac:dyDescent="0.3">
      <c r="B112" s="347" t="s">
        <v>168</v>
      </c>
      <c r="C112" s="346">
        <f>(COUNTIFS(PMP!$I:$I,DATOSPMP!#REF!,PMP!$AA:$AA,DATOSPMP!$I$2,PMP!$O:$O,"&gt;=1/01/2017",PMP!$O:$O,"&lt;="&amp;W4))</f>
        <v>0</v>
      </c>
    </row>
    <row r="113" spans="2:3" x14ac:dyDescent="0.3">
      <c r="B113" s="347" t="s">
        <v>415</v>
      </c>
      <c r="C113" s="346">
        <f>(COUNTIFS(PMP!$I:$I,DATOSPMP!#REF!,PMP!$AA:$AA,DATOSPMP!$I$2,PMP!$O:$O,"&gt;=1/01/2017",PMP!$O:$O,"&lt;="&amp;W4))</f>
        <v>0</v>
      </c>
    </row>
    <row r="114" spans="2:3" x14ac:dyDescent="0.3">
      <c r="B114" s="347" t="s">
        <v>927</v>
      </c>
      <c r="C114" s="346">
        <f>(COUNTIFS(PMP!$I:$I,DATOSPMP!#REF!,PMP!$AA:$AA,DATOSPMP!$I$2,PMP!$O:$O,"&gt;=1/01/2017",PMP!$O:$O,"&lt;="&amp;W4))</f>
        <v>0</v>
      </c>
    </row>
    <row r="115" spans="2:3" x14ac:dyDescent="0.3">
      <c r="B115" s="347" t="s">
        <v>928</v>
      </c>
      <c r="C115" s="346">
        <f>(COUNTIFS(PMP!$I:$I,DATOSPMP!#REF!,PMP!$AA:$AA,DATOSPMP!$I$2,PMP!$O:$O,"&gt;=1/01/2017",PMP!$O:$O,"&lt;="&amp;W4))</f>
        <v>0</v>
      </c>
    </row>
    <row r="116" spans="2:3" x14ac:dyDescent="0.3">
      <c r="B116" s="347" t="s">
        <v>929</v>
      </c>
      <c r="C116" s="346">
        <f>(COUNTIFS(PMP!$I:$I,DATOSPMP!#REF!,PMP!$AA:$AA,DATOSPMP!$I$2,PMP!$O:$O,"&gt;=1/01/2017",PMP!$O:$O,"&lt;="&amp;W4))</f>
        <v>0</v>
      </c>
    </row>
    <row r="117" spans="2:3" x14ac:dyDescent="0.3">
      <c r="B117" s="347" t="s">
        <v>930</v>
      </c>
      <c r="C117" s="346">
        <f>(COUNTIFS(PMP!$I:$I,DATOSPMP!#REF!,PMP!$AA:$AA,DATOSPMP!$I$2,PMP!$O:$O,"&gt;=1/01/2017",PMP!$O:$O,"&lt;="&amp;W4))</f>
        <v>0</v>
      </c>
    </row>
    <row r="118" spans="2:3" x14ac:dyDescent="0.3">
      <c r="B118" s="347" t="s">
        <v>931</v>
      </c>
      <c r="C118" s="346">
        <f>(COUNTIFS(PMP!$I:$I,DATOSPMP!#REF!,PMP!$AA:$AA,DATOSPMP!$I$2,PMP!$O:$O,"&gt;=1/01/2017",PMP!$O:$O,"&lt;="&amp;W4))</f>
        <v>0</v>
      </c>
    </row>
    <row r="119" spans="2:3" x14ac:dyDescent="0.3">
      <c r="B119" s="347" t="s">
        <v>932</v>
      </c>
      <c r="C119" s="346">
        <f>(COUNTIFS(PMP!$I:$I,DATOSPMP!#REF!,PMP!$AA:$AA,DATOSPMP!$I$2,PMP!$O:$O,"&gt;=1/01/2017",PMP!$O:$O,"&lt;="&amp;W4))</f>
        <v>0</v>
      </c>
    </row>
    <row r="120" spans="2:3" x14ac:dyDescent="0.3">
      <c r="B120" s="347" t="s">
        <v>786</v>
      </c>
      <c r="C120" s="346">
        <f>(COUNTIFS(PMP!$I:$I,DATOSPMP!#REF!,PMP!$AA:$AA,DATOSPMP!$I$2,PMP!$O:$O,"&gt;=1/01/2017",PMP!$O:$O,"&lt;="&amp;W4))</f>
        <v>0</v>
      </c>
    </row>
    <row r="121" spans="2:3" x14ac:dyDescent="0.3">
      <c r="B121" s="347" t="s">
        <v>280</v>
      </c>
      <c r="C121" s="346">
        <f>(COUNTIFS(PMP!$I:$I,DATOSPMP!#REF!,PMP!$AA:$AA,DATOSPMP!$I$2,PMP!$O:$O,"&gt;=1/01/2017",PMP!$O:$O,"&lt;="&amp;W4))</f>
        <v>0</v>
      </c>
    </row>
    <row r="122" spans="2:3" x14ac:dyDescent="0.3">
      <c r="B122" s="347" t="s">
        <v>933</v>
      </c>
      <c r="C122" s="346">
        <f>(COUNTIFS(PMP!$I:$I,DATOSPMP!#REF!,PMP!$AA:$AA,DATOSPMP!$I$2,PMP!$O:$O,"&gt;=1/01/2017",PMP!$O:$O,"&lt;="&amp;W4))</f>
        <v>0</v>
      </c>
    </row>
    <row r="123" spans="2:3" x14ac:dyDescent="0.3">
      <c r="B123" s="347" t="s">
        <v>422</v>
      </c>
      <c r="C123" s="346">
        <f>(COUNTIFS(PMP!$I:$I,DATOSPMP!#REF!,PMP!$AA:$AA,DATOSPMP!$I$2,PMP!$O:$O,"&gt;=1/01/2017",PMP!$O:$O,"&lt;="&amp;W4))</f>
        <v>0</v>
      </c>
    </row>
    <row r="124" spans="2:3" x14ac:dyDescent="0.3">
      <c r="B124" s="347" t="s">
        <v>934</v>
      </c>
      <c r="C124" s="346">
        <f>(COUNTIFS(PMP!$I:$I,DATOSPMP!#REF!,PMP!$AA:$AA,DATOSPMP!$I$2,PMP!$O:$O,"&gt;=1/01/2017",PMP!$O:$O,"&lt;="&amp;W4))</f>
        <v>0</v>
      </c>
    </row>
    <row r="125" spans="2:3" x14ac:dyDescent="0.3">
      <c r="B125" s="347" t="s">
        <v>935</v>
      </c>
      <c r="C125" s="346">
        <f>(COUNTIFS(PMP!$I:$I,DATOSPMP!#REF!,PMP!$AA:$AA,DATOSPMP!$I$2,PMP!$O:$O,"&gt;=1/01/2017",PMP!$O:$O,"&lt;="&amp;W4))</f>
        <v>0</v>
      </c>
    </row>
    <row r="126" spans="2:3" x14ac:dyDescent="0.3">
      <c r="B126" s="347" t="s">
        <v>936</v>
      </c>
      <c r="C126" s="346">
        <f>(COUNTIFS(PMP!$I:$I,DATOSPMP!#REF!,PMP!$AA:$AA,DATOSPMP!$I$2,PMP!$O:$O,"&gt;=1/01/2017",PMP!$O:$O,"&lt;="&amp;W4))</f>
        <v>0</v>
      </c>
    </row>
    <row r="127" spans="2:3" x14ac:dyDescent="0.3">
      <c r="B127" s="347" t="s">
        <v>937</v>
      </c>
      <c r="C127" s="346">
        <f>(COUNTIFS(PMP!$I:$I,DATOSPMP!#REF!,PMP!$AA:$AA,DATOSPMP!$I$2,PMP!$O:$O,"&gt;=1/01/2017",PMP!$O:$O,"&lt;="&amp;W4))</f>
        <v>0</v>
      </c>
    </row>
    <row r="128" spans="2:3" x14ac:dyDescent="0.3">
      <c r="B128" s="347" t="s">
        <v>938</v>
      </c>
      <c r="C128" s="346">
        <f>(COUNTIFS(PMP!$I:$I,DATOSPMP!#REF!,PMP!$AA:$AA,DATOSPMP!$I$2,PMP!$O:$O,"&gt;=1/01/2017",PMP!$O:$O,"&lt;="&amp;W4))</f>
        <v>0</v>
      </c>
    </row>
    <row r="129" spans="2:3" x14ac:dyDescent="0.3">
      <c r="B129" s="347" t="s">
        <v>939</v>
      </c>
      <c r="C129" s="346">
        <f>(COUNTIFS(PMP!$I:$I,DATOSPMP!#REF!,PMP!$AA:$AA,DATOSPMP!$I$2,PMP!$O:$O,"&gt;=1/01/2017",PMP!$O:$O,"&lt;="&amp;W4))</f>
        <v>0</v>
      </c>
    </row>
    <row r="130" spans="2:3" x14ac:dyDescent="0.3">
      <c r="B130" s="347" t="s">
        <v>151</v>
      </c>
      <c r="C130" s="346">
        <f>(COUNTIFS(PMP!$I:$I,DATOSPMP!#REF!,PMP!$AA:$AA,DATOSPMP!$I$2,PMP!$O:$O,"&gt;=1/01/2017",PMP!$O:$O,"&lt;="&amp;W4))</f>
        <v>0</v>
      </c>
    </row>
    <row r="131" spans="2:3" x14ac:dyDescent="0.3">
      <c r="B131" s="347" t="s">
        <v>940</v>
      </c>
      <c r="C131" s="346">
        <f>(COUNTIFS(PMP!$I:$I,DATOSPMP!#REF!,PMP!$AA:$AA,DATOSPMP!$I$2,PMP!$O:$O,"&gt;=1/01/2017",PMP!$O:$O,"&lt;="&amp;W4))</f>
        <v>0</v>
      </c>
    </row>
    <row r="132" spans="2:3" x14ac:dyDescent="0.3">
      <c r="B132" s="347" t="s">
        <v>941</v>
      </c>
      <c r="C132" s="346">
        <f>(COUNTIFS(PMP!$I:$I,DATOSPMP!#REF!,PMP!$AA:$AA,DATOSPMP!$I$2,PMP!$O:$O,"&gt;=1/01/2017",PMP!$O:$O,"&lt;="&amp;W4))</f>
        <v>0</v>
      </c>
    </row>
    <row r="133" spans="2:3" x14ac:dyDescent="0.3">
      <c r="B133" s="347" t="s">
        <v>942</v>
      </c>
      <c r="C133" s="346">
        <f>(COUNTIFS(PMP!$I:$I,DATOSPMP!#REF!,PMP!$AA:$AA,DATOSPMP!$I$2,PMP!$O:$O,"&gt;=1/01/2017",PMP!$O:$O,"&lt;="&amp;W4))</f>
        <v>0</v>
      </c>
    </row>
    <row r="134" spans="2:3" x14ac:dyDescent="0.3">
      <c r="B134" s="347" t="s">
        <v>943</v>
      </c>
      <c r="C134" s="346">
        <f>(COUNTIFS(PMP!$I:$I,DATOSPMP!#REF!,PMP!$AA:$AA,DATOSPMP!$I$2,PMP!$O:$O,"&gt;=1/01/2017",PMP!$O:$O,"&lt;="&amp;W4))</f>
        <v>0</v>
      </c>
    </row>
    <row r="135" spans="2:3" x14ac:dyDescent="0.3">
      <c r="B135" s="347" t="s">
        <v>944</v>
      </c>
      <c r="C135" s="346">
        <f>(COUNTIFS(PMP!$I:$I,DATOSPMP!#REF!,PMP!$AA:$AA,DATOSPMP!$I$2,PMP!$O:$O,"&gt;=1/01/2017",PMP!$O:$O,"&lt;="&amp;W4))</f>
        <v>0</v>
      </c>
    </row>
    <row r="136" spans="2:3" x14ac:dyDescent="0.3">
      <c r="B136" s="347" t="s">
        <v>945</v>
      </c>
      <c r="C136" s="346">
        <f>(COUNTIFS(PMP!$I:$I,DATOSPMP!#REF!,PMP!$AA:$AA,DATOSPMP!$I$2,PMP!$O:$O,"&gt;=1/01/2017",PMP!$O:$O,"&lt;="&amp;W4))</f>
        <v>0</v>
      </c>
    </row>
    <row r="137" spans="2:3" x14ac:dyDescent="0.3">
      <c r="B137" s="347" t="s">
        <v>946</v>
      </c>
      <c r="C137" s="346">
        <f>(COUNTIFS(PMP!$I:$I,DATOSPMP!#REF!,PMP!$AA:$AA,DATOSPMP!$I$2,PMP!$O:$O,"&gt;=1/01/2017",PMP!$O:$O,"&lt;="&amp;W4))</f>
        <v>0</v>
      </c>
    </row>
    <row r="138" spans="2:3" x14ac:dyDescent="0.3">
      <c r="B138" s="347" t="s">
        <v>947</v>
      </c>
      <c r="C138" s="346">
        <f>(COUNTIFS(PMP!$I:$I,DATOSPMP!#REF!,PMP!$AA:$AA,DATOSPMP!$I$2,PMP!$O:$O,"&gt;=1/01/2017",PMP!$O:$O,"&lt;="&amp;W4))</f>
        <v>0</v>
      </c>
    </row>
    <row r="139" spans="2:3" x14ac:dyDescent="0.3">
      <c r="B139" s="347" t="s">
        <v>56</v>
      </c>
      <c r="C139" s="346">
        <f>(COUNTIFS(PMP!$I:$I,DATOSPMP!#REF!,PMP!$AA:$AA,DATOSPMP!$I$2,PMP!$O:$O,"&gt;=1/01/2017",PMP!$O:$O,"&lt;="&amp;W4))</f>
        <v>0</v>
      </c>
    </row>
    <row r="140" spans="2:3" x14ac:dyDescent="0.3">
      <c r="B140" s="347" t="s">
        <v>948</v>
      </c>
      <c r="C140" s="346">
        <f>(COUNTIFS(PMP!$I:$I,DATOSPMP!#REF!,PMP!$AA:$AA,DATOSPMP!$I$2,PMP!$O:$O,"&gt;=1/01/2017",PMP!$O:$O,"&lt;="&amp;W4))</f>
        <v>0</v>
      </c>
    </row>
    <row r="141" spans="2:3" x14ac:dyDescent="0.3">
      <c r="B141" s="347" t="s">
        <v>949</v>
      </c>
      <c r="C141" s="346">
        <f>(COUNTIFS(PMP!$I:$I,DATOSPMP!#REF!,PMP!$AA:$AA,DATOSPMP!$I$2,PMP!$O:$O,"&gt;=1/01/2017",PMP!$O:$O,"&lt;="&amp;W4))</f>
        <v>0</v>
      </c>
    </row>
    <row r="142" spans="2:3" x14ac:dyDescent="0.3">
      <c r="B142" s="347" t="s">
        <v>950</v>
      </c>
      <c r="C142" s="346">
        <f>(COUNTIFS(PMP!$I:$I,DATOSPMP!#REF!,PMP!$AA:$AA,DATOSPMP!$I$2,PMP!$O:$O,"&gt;=1/01/2017",PMP!$O:$O,"&lt;="&amp;W4))</f>
        <v>0</v>
      </c>
    </row>
    <row r="143" spans="2:3" x14ac:dyDescent="0.3">
      <c r="B143" s="347" t="s">
        <v>951</v>
      </c>
      <c r="C143" s="346">
        <f>(COUNTIFS(PMP!$I:$I,DATOSPMP!#REF!,PMP!$AA:$AA,DATOSPMP!$I$2,PMP!$O:$O,"&gt;=1/01/2017",PMP!$O:$O,"&lt;="&amp;W4))</f>
        <v>0</v>
      </c>
    </row>
    <row r="144" spans="2:3" x14ac:dyDescent="0.3">
      <c r="B144" s="347" t="s">
        <v>952</v>
      </c>
      <c r="C144" s="346">
        <f>(COUNTIFS(PMP!$I:$I,DATOSPMP!#REF!,PMP!$AA:$AA,DATOSPMP!$I$2,PMP!$O:$O,"&gt;=1/01/2017",PMP!$O:$O,"&lt;="&amp;W4))</f>
        <v>0</v>
      </c>
    </row>
    <row r="145" spans="2:3" x14ac:dyDescent="0.3">
      <c r="B145" s="347" t="s">
        <v>66</v>
      </c>
      <c r="C145" s="346">
        <f>(COUNTIFS(PMP!$I:$I,DATOSPMP!#REF!,PMP!$AA:$AA,DATOSPMP!$I$2,PMP!$O:$O,"&gt;=1/01/2017",PMP!$O:$O,"&lt;="&amp;W4))</f>
        <v>0</v>
      </c>
    </row>
    <row r="146" spans="2:3" x14ac:dyDescent="0.3">
      <c r="B146" s="347" t="s">
        <v>953</v>
      </c>
      <c r="C146" s="346">
        <f>(COUNTIFS(PMP!$I:$I,DATOSPMP!#REF!,PMP!$AA:$AA,DATOSPMP!$I$2,PMP!$O:$O,"&gt;=1/01/2017",PMP!$O:$O,"&lt;="&amp;W4))</f>
        <v>0</v>
      </c>
    </row>
    <row r="147" spans="2:3" x14ac:dyDescent="0.3">
      <c r="B147" s="347" t="s">
        <v>954</v>
      </c>
      <c r="C147" s="346">
        <f>(COUNTIFS(PMP!$I:$I,DATOSPMP!#REF!,PMP!$AA:$AA,DATOSPMP!$I$2,PMP!$O:$O,"&gt;=1/01/2017",PMP!$O:$O,"&lt;="&amp;W4))</f>
        <v>0</v>
      </c>
    </row>
    <row r="148" spans="2:3" x14ac:dyDescent="0.3">
      <c r="B148" s="347" t="s">
        <v>104</v>
      </c>
      <c r="C148" s="346">
        <f>(COUNTIFS(PMP!$I:$I,DATOSPMP!#REF!,PMP!$AA:$AA,DATOSPMP!$I$2,PMP!$O:$O,"&gt;=1/01/2017",PMP!$O:$O,"&lt;="&amp;W4))</f>
        <v>0</v>
      </c>
    </row>
    <row r="149" spans="2:3" x14ac:dyDescent="0.3">
      <c r="B149" s="347" t="s">
        <v>37</v>
      </c>
      <c r="C149" s="346">
        <f>(COUNTIFS(PMP!$I:$I,DATOSPMP!#REF!,PMP!$AA:$AA,DATOSPMP!$I$2,PMP!$O:$O,"&gt;=1/01/2017",PMP!$O:$O,"&lt;="&amp;W4))</f>
        <v>0</v>
      </c>
    </row>
    <row r="150" spans="2:3" x14ac:dyDescent="0.3">
      <c r="B150" s="347" t="s">
        <v>955</v>
      </c>
      <c r="C150" s="346">
        <f>(COUNTIFS(PMP!$I:$I,DATOSPMP!#REF!,PMP!$AA:$AA,DATOSPMP!$I$2,PMP!$O:$O,"&gt;=1/01/2017",PMP!$O:$O,"&lt;="&amp;W4))</f>
        <v>0</v>
      </c>
    </row>
    <row r="151" spans="2:3" x14ac:dyDescent="0.3">
      <c r="B151" s="347" t="s">
        <v>956</v>
      </c>
      <c r="C151" s="346">
        <f>(COUNTIFS(PMP!$I:$I,DATOSPMP!#REF!,PMP!$AA:$AA,DATOSPMP!$I$2,PMP!$O:$O,"&gt;=1/01/2017",PMP!$O:$O,"&lt;="&amp;W4))</f>
        <v>0</v>
      </c>
    </row>
    <row r="152" spans="2:3" x14ac:dyDescent="0.3">
      <c r="B152" s="347" t="s">
        <v>957</v>
      </c>
      <c r="C152" s="346">
        <f>(COUNTIFS(PMP!$I:$I,DATOSPMP!#REF!,PMP!$AA:$AA,DATOSPMP!$I$2,PMP!$O:$O,"&gt;=1/01/2017",PMP!$O:$O,"&lt;="&amp;W4))</f>
        <v>0</v>
      </c>
    </row>
    <row r="153" spans="2:3" x14ac:dyDescent="0.3">
      <c r="B153" s="347" t="s">
        <v>958</v>
      </c>
      <c r="C153" s="346">
        <f>(COUNTIFS(PMP!$I:$I,DATOSPMP!#REF!,PMP!$AA:$AA,DATOSPMP!$I$2,PMP!$O:$O,"&gt;=1/01/2017",PMP!$O:$O,"&lt;="&amp;W4))</f>
        <v>0</v>
      </c>
    </row>
    <row r="154" spans="2:3" x14ac:dyDescent="0.3">
      <c r="B154" s="347" t="s">
        <v>959</v>
      </c>
      <c r="C154" s="346">
        <f>(COUNTIFS(PMP!$I:$I,DATOSPMP!#REF!,PMP!$AA:$AA,DATOSPMP!$I$2,PMP!$O:$O,"&gt;=1/01/2017",PMP!$O:$O,"&lt;="&amp;W4))</f>
        <v>0</v>
      </c>
    </row>
    <row r="155" spans="2:3" x14ac:dyDescent="0.3">
      <c r="B155" s="347" t="s">
        <v>960</v>
      </c>
      <c r="C155" s="346">
        <f>(COUNTIFS(PMP!$I:$I,DATOSPMP!#REF!,PMP!$AA:$AA,DATOSPMP!$I$2,PMP!$O:$O,"&gt;=1/01/2017",PMP!$O:$O,"&lt;="&amp;W4))</f>
        <v>0</v>
      </c>
    </row>
    <row r="156" spans="2:3" x14ac:dyDescent="0.3">
      <c r="B156" s="347" t="s">
        <v>961</v>
      </c>
      <c r="C156" s="346">
        <f>(COUNTIFS(PMP!$I:$I,DATOSPMP!#REF!,PMP!$AA:$AA,DATOSPMP!$I$2,PMP!$O:$O,"&gt;=1/01/2017",PMP!$O:$O,"&lt;="&amp;W4))</f>
        <v>0</v>
      </c>
    </row>
    <row r="157" spans="2:3" x14ac:dyDescent="0.3">
      <c r="B157" s="347" t="s">
        <v>95</v>
      </c>
      <c r="C157" s="346">
        <f>(COUNTIFS(PMP!$I:$I,DATOSPMP!#REF!,PMP!$AA:$AA,DATOSPMP!$I$2,PMP!$O:$O,"&gt;=1/01/2017",PMP!$O:$O,"&lt;="&amp;W4))</f>
        <v>0</v>
      </c>
    </row>
    <row r="158" spans="2:3" x14ac:dyDescent="0.3">
      <c r="B158" s="347" t="s">
        <v>962</v>
      </c>
      <c r="C158" s="346">
        <f>(COUNTIFS(PMP!$I:$I,DATOSPMP!#REF!,PMP!$AA:$AA,DATOSPMP!$I$2,PMP!$O:$O,"&gt;=1/01/2017",PMP!$O:$O,"&lt;="&amp;W4))</f>
        <v>0</v>
      </c>
    </row>
    <row r="159" spans="2:3" x14ac:dyDescent="0.3">
      <c r="B159" s="347" t="s">
        <v>963</v>
      </c>
      <c r="C159" s="346">
        <f>(COUNTIFS(PMP!$I:$I,DATOSPMP!#REF!,PMP!$AA:$AA,DATOSPMP!$I$2,PMP!$O:$O,"&gt;=1/01/2017",PMP!$O:$O,"&lt;="&amp;W4))</f>
        <v>0</v>
      </c>
    </row>
    <row r="160" spans="2:3" x14ac:dyDescent="0.3">
      <c r="B160" s="347" t="s">
        <v>173</v>
      </c>
      <c r="C160" s="346">
        <f>(COUNTIFS(PMP!$I:$I,DATOSPMP!#REF!,PMP!$AA:$AA,DATOSPMP!$I$2,PMP!$O:$O,"&gt;=1/01/2017",PMP!$O:$O,"&lt;="&amp;W4))</f>
        <v>0</v>
      </c>
    </row>
    <row r="161" spans="2:3" x14ac:dyDescent="0.3">
      <c r="B161" s="347" t="s">
        <v>614</v>
      </c>
      <c r="C161" s="346">
        <f>(COUNTIFS(PMP!$I:$I,DATOSPMP!#REF!,PMP!$AA:$AA,DATOSPMP!$I$2,PMP!$O:$O,"&gt;=1/01/2017",PMP!$O:$O,"&lt;="&amp;W4))</f>
        <v>0</v>
      </c>
    </row>
    <row r="162" spans="2:3" x14ac:dyDescent="0.3">
      <c r="B162" s="347" t="s">
        <v>225</v>
      </c>
      <c r="C162" s="346">
        <f>(COUNTIFS(PMP!$I:$I,DATOSPMP!#REF!,PMP!$AA:$AA,DATOSPMP!$I$2,PMP!$O:$O,"&gt;=1/01/2017",PMP!$O:$O,"&lt;="&amp;W4))</f>
        <v>0</v>
      </c>
    </row>
    <row r="163" spans="2:3" x14ac:dyDescent="0.3">
      <c r="B163" s="347" t="s">
        <v>964</v>
      </c>
      <c r="C163" s="346">
        <f>(COUNTIFS(PMP!$I:$I,DATOSPMP!#REF!,PMP!$AA:$AA,DATOSPMP!$I$2,PMP!$O:$O,"&gt;=1/01/2017",PMP!$O:$O,"&lt;="&amp;W4))</f>
        <v>0</v>
      </c>
    </row>
    <row r="164" spans="2:3" x14ac:dyDescent="0.3">
      <c r="B164" s="347" t="s">
        <v>965</v>
      </c>
      <c r="C164" s="346">
        <f>(COUNTIFS(PMP!$I:$I,DATOSPMP!#REF!,PMP!$AA:$AA,DATOSPMP!$I$2,PMP!$O:$O,"&gt;=1/01/2017",PMP!$O:$O,"&lt;="&amp;W4))</f>
        <v>0</v>
      </c>
    </row>
    <row r="165" spans="2:3" x14ac:dyDescent="0.3">
      <c r="B165" s="347" t="s">
        <v>966</v>
      </c>
      <c r="C165" s="346">
        <f>(COUNTIFS(PMP!$I:$I,DATOSPMP!#REF!,PMP!$AA:$AA,DATOSPMP!$I$2,PMP!$O:$O,"&gt;=1/01/2017",PMP!$O:$O,"&lt;="&amp;W4))</f>
        <v>0</v>
      </c>
    </row>
    <row r="166" spans="2:3" x14ac:dyDescent="0.3">
      <c r="B166" s="347" t="s">
        <v>967</v>
      </c>
      <c r="C166" s="346">
        <f>(COUNTIFS(PMP!$I:$I,DATOSPMP!#REF!,PMP!$AA:$AA,DATOSPMP!$I$2,PMP!$O:$O,"&gt;=1/01/2017",PMP!$O:$O,"&lt;="&amp;W4))</f>
        <v>0</v>
      </c>
    </row>
    <row r="167" spans="2:3" x14ac:dyDescent="0.3">
      <c r="B167" s="347" t="s">
        <v>613</v>
      </c>
      <c r="C167" s="346">
        <f>(COUNTIFS(PMP!$I:$I,DATOSPMP!#REF!,PMP!$AA:$AA,DATOSPMP!$I$2,PMP!$O:$O,"&gt;=1/01/2017",PMP!$O:$O,"&lt;="&amp;W4))</f>
        <v>0</v>
      </c>
    </row>
    <row r="168" spans="2:3" x14ac:dyDescent="0.3">
      <c r="B168" s="347" t="s">
        <v>968</v>
      </c>
      <c r="C168" s="346">
        <f>(COUNTIFS(PMP!$I:$I,DATOSPMP!#REF!,PMP!$AA:$AA,DATOSPMP!$I$2,PMP!$O:$O,"&gt;=1/01/2017",PMP!$O:$O,"&lt;="&amp;W4))</f>
        <v>0</v>
      </c>
    </row>
    <row r="169" spans="2:3" x14ac:dyDescent="0.3">
      <c r="B169" s="347" t="s">
        <v>969</v>
      </c>
      <c r="C169" s="346">
        <f>(COUNTIFS(PMP!$I:$I,DATOSPMP!#REF!,PMP!$AA:$AA,DATOSPMP!$I$2,PMP!$O:$O,"&gt;=1/01/2017",PMP!$O:$O,"&lt;="&amp;W4))</f>
        <v>0</v>
      </c>
    </row>
    <row r="170" spans="2:3" x14ac:dyDescent="0.3">
      <c r="B170" s="347" t="s">
        <v>970</v>
      </c>
      <c r="C170" s="346">
        <f>(COUNTIFS(PMP!$I:$I,DATOSPMP!#REF!,PMP!$AA:$AA,DATOSPMP!$I$2,PMP!$O:$O,"&gt;=1/01/2017",PMP!$O:$O,"&lt;="&amp;W4))</f>
        <v>0</v>
      </c>
    </row>
    <row r="171" spans="2:3" x14ac:dyDescent="0.3">
      <c r="B171" s="347" t="s">
        <v>971</v>
      </c>
      <c r="C171" s="346">
        <f>(COUNTIFS(PMP!$I:$I,DATOSPMP!#REF!,PMP!$AA:$AA,DATOSPMP!$I$2,PMP!$O:$O,"&gt;=1/01/2017",PMP!$O:$O,"&lt;="&amp;W4))</f>
        <v>0</v>
      </c>
    </row>
    <row r="172" spans="2:3" x14ac:dyDescent="0.3">
      <c r="B172" s="347" t="s">
        <v>972</v>
      </c>
      <c r="C172" s="346">
        <f>(COUNTIFS(PMP!$I:$I,DATOSPMP!#REF!,PMP!$AA:$AA,DATOSPMP!$I$2,PMP!$O:$O,"&gt;=1/01/2017",PMP!$O:$O,"&lt;="&amp;W4))</f>
        <v>0</v>
      </c>
    </row>
    <row r="173" spans="2:3" x14ac:dyDescent="0.3">
      <c r="B173" s="347" t="s">
        <v>973</v>
      </c>
      <c r="C173" s="346">
        <f>(COUNTIFS(PMP!$I:$I,DATOSPMP!#REF!,PMP!$AA:$AA,DATOSPMP!$I$2,PMP!$O:$O,"&gt;=1/01/2017",PMP!$O:$O,"&lt;="&amp;W4))</f>
        <v>0</v>
      </c>
    </row>
    <row r="174" spans="2:3" x14ac:dyDescent="0.3">
      <c r="B174" s="347" t="s">
        <v>974</v>
      </c>
      <c r="C174" s="346">
        <f>(COUNTIFS(PMP!$I:$I,DATOSPMP!#REF!,PMP!$AA:$AA,DATOSPMP!$I$2,PMP!$O:$O,"&gt;=1/01/2017",PMP!$O:$O,"&lt;="&amp;W4))</f>
        <v>0</v>
      </c>
    </row>
    <row r="175" spans="2:3" x14ac:dyDescent="0.3">
      <c r="B175" s="347" t="s">
        <v>975</v>
      </c>
      <c r="C175" s="346">
        <f>(COUNTIFS(PMP!$I:$I,DATOSPMP!#REF!,PMP!$AA:$AA,DATOSPMP!$I$2,PMP!$O:$O,"&gt;=1/01/2017",PMP!$O:$O,"&lt;="&amp;W4))</f>
        <v>0</v>
      </c>
    </row>
    <row r="176" spans="2:3" x14ac:dyDescent="0.3">
      <c r="B176" s="347" t="s">
        <v>47</v>
      </c>
      <c r="C176" s="346">
        <f>(COUNTIFS(PMP!$I:$I,DATOSPMP!#REF!,PMP!$AA:$AA,DATOSPMP!$I$2,PMP!$O:$O,"&gt;=1/01/2017",PMP!$O:$O,"&lt;="&amp;W4))</f>
        <v>0</v>
      </c>
    </row>
    <row r="177" spans="2:8" x14ac:dyDescent="0.3">
      <c r="B177" s="347" t="s">
        <v>976</v>
      </c>
      <c r="C177" s="346">
        <f>(COUNTIFS(PMP!$I:$I,DATOSPMP!#REF!,PMP!$AA:$AA,DATOSPMP!$I$2,PMP!$O:$O,"&gt;=1/01/2017",PMP!$O:$O,"&lt;="&amp;W4))</f>
        <v>0</v>
      </c>
    </row>
    <row r="178" spans="2:8" x14ac:dyDescent="0.3">
      <c r="B178" s="347" t="s">
        <v>977</v>
      </c>
      <c r="C178" s="346">
        <f>(COUNTIFS(PMP!$I:$I,DATOSPMP!#REF!,PMP!$AA:$AA,DATOSPMP!$I$2,PMP!$O:$O,"&gt;=1/01/2017",PMP!$O:$O,"&lt;="&amp;W4))</f>
        <v>0</v>
      </c>
    </row>
    <row r="179" spans="2:8" x14ac:dyDescent="0.3">
      <c r="B179" s="347" t="s">
        <v>978</v>
      </c>
      <c r="C179" s="346">
        <f>(COUNTIFS(PMP!$I:$I,DATOSPMP!#REF!,PMP!$AA:$AA,DATOSPMP!$I$2,PMP!$O:$O,"&gt;=1/01/2017",PMP!$O:$O,"&lt;="&amp;W4))</f>
        <v>0</v>
      </c>
    </row>
    <row r="181" spans="2:8" x14ac:dyDescent="0.3">
      <c r="B181" s="348" t="s">
        <v>1212</v>
      </c>
      <c r="C181" s="348" t="s">
        <v>1213</v>
      </c>
      <c r="D181" s="348" t="s">
        <v>44</v>
      </c>
      <c r="F181" s="349"/>
      <c r="G181" s="349"/>
      <c r="H181" s="349"/>
    </row>
    <row r="182" spans="2:8" x14ac:dyDescent="0.3">
      <c r="B182" s="344" t="s">
        <v>168</v>
      </c>
      <c r="C182" s="344">
        <f>(COUNTIFS(PMP!$I:$I,DATOSPMP!#REF!,PMP!$AA:$AA,DATOSPMP!$I$2,PMP!$O:$O,"&gt;=1/01/2017",PMP!$O:$O,"&lt;="&amp;W4))</f>
        <v>0</v>
      </c>
      <c r="D182" s="346">
        <f>COUNTIFS(PMP!$I:$I,DATOSPMP!#REF!,PMP!$AA:$AA,DATOSPMP!$I$2,PMP!$O:$O,"&gt;="&amp;W4)</f>
        <v>0</v>
      </c>
      <c r="E182" s="350"/>
      <c r="F182" s="349"/>
      <c r="G182" s="349"/>
      <c r="H182" s="349"/>
    </row>
    <row r="183" spans="2:8" x14ac:dyDescent="0.3">
      <c r="B183" s="347" t="s">
        <v>415</v>
      </c>
      <c r="C183" s="346">
        <f>(COUNTIFS(PMP!$I:$I,DATOSPMP!#REF!,PMP!$AA:$AA,DATOSPMP!$I$2,PMP!$O:$O,"&gt;=1/01/2017",PMP!$O:$O,"&lt;="&amp;W4))</f>
        <v>0</v>
      </c>
      <c r="D183" s="346">
        <f>(COUNTIFS(PMP!$I:$I,DATOSPMP!#REF!,PMP!$AA:$AA,DATOSPMP!$I$2,PMP!$O:$O,"&gt;=1/01/2017",PMP!$O:$O,"&gt;="&amp;W4))</f>
        <v>0</v>
      </c>
      <c r="F183" s="349"/>
      <c r="G183" s="349"/>
      <c r="H183" s="349"/>
    </row>
    <row r="184" spans="2:8" x14ac:dyDescent="0.3">
      <c r="B184" s="347" t="s">
        <v>932</v>
      </c>
      <c r="C184" s="346">
        <f>(COUNTIFS(PMP!$I:$I,DATOSPMP!#REF!,PMP!$AA:$AA,DATOSPMP!$I$2,PMP!$O:$O,"&gt;=1/01/2017",PMP!$O:$O,"&lt;="&amp;W4))</f>
        <v>0</v>
      </c>
      <c r="D184" s="346">
        <f>(COUNTIFS(PMP!$I:$I,DATOSPMP!#REF!,PMP!$AA:$AA,DATOSPMP!$I$2,PMP!$O:$O,"&gt;=1/01/2017",PMP!$O:$O,"&lt;="&amp;W4))</f>
        <v>0</v>
      </c>
      <c r="F184" s="349"/>
      <c r="G184" s="349"/>
      <c r="H184" s="349"/>
    </row>
    <row r="185" spans="2:8" x14ac:dyDescent="0.3">
      <c r="B185" s="346" t="s">
        <v>927</v>
      </c>
      <c r="C185" s="346">
        <f>(COUNTIFS(PMP!$I:$I,DATOSPMP!#REF!,PMP!$AA:$AA,DATOSPMP!$I$2,PMP!$O:$O,"&gt;=1/01/2017",PMP!$O:$O,"&lt;="&amp;W4))</f>
        <v>0</v>
      </c>
      <c r="D185" s="346">
        <f>(COUNTIFS(PMP!$I:$I,DATOSPMP!#REF!,PMP!$AA:$AA,DATOSPMP!$I$2,PMP!$O:$O,"&gt;=1/01/2017",PMP!$O:$O,"&gt;="&amp;W4))</f>
        <v>0</v>
      </c>
      <c r="F185" s="349"/>
      <c r="G185" s="349"/>
      <c r="H185" s="349"/>
    </row>
    <row r="186" spans="2:8" x14ac:dyDescent="0.3">
      <c r="B186" s="347" t="s">
        <v>931</v>
      </c>
      <c r="C186" s="346">
        <f>(COUNTIFS(PMP!$I:$I,DATOSPMP!#REF!,PMP!$AA:$AA,DATOSPMP!$I$2,PMP!$O:$O,"&gt;=1/01/2017",PMP!$O:$O,"&lt;="&amp;W4))</f>
        <v>0</v>
      </c>
      <c r="D186" s="346">
        <f>(COUNTIFS(PMP!$I:$I,DATOSPMP!#REF!,PMP!$AA:$AA,DATOSPMP!$I$2,PMP!$O:$O,"&gt;=1/01/2017",PMP!$O:$O,"&gt;="&amp;W4))</f>
        <v>0</v>
      </c>
      <c r="F186" s="349"/>
      <c r="G186" s="349"/>
      <c r="H186" s="349"/>
    </row>
    <row r="187" spans="2:8" x14ac:dyDescent="0.3">
      <c r="B187" s="347" t="s">
        <v>930</v>
      </c>
      <c r="C187" s="346">
        <f>(COUNTIFS(PMP!$I:$I,DATOSPMP!#REF!,PMP!$AA:$AA,DATOSPMP!$I$2,PMP!$O:$O,"&gt;=1/01/2017",PMP!$O:$O,"&lt;="&amp;W4))</f>
        <v>0</v>
      </c>
      <c r="D187" s="346">
        <f>(COUNTIFS(PMP!$I:$I,DATOSPMP!#REF!,PMP!$AA:$AA,DATOSPMP!$I$2,PMP!$O:$O,"&gt;=1/01/2017",PMP!$O:$O,"&gt;="&amp;W4))</f>
        <v>0</v>
      </c>
      <c r="F187" s="349"/>
      <c r="G187" s="349"/>
      <c r="H187" s="349"/>
    </row>
    <row r="188" spans="2:8" x14ac:dyDescent="0.3">
      <c r="B188" s="347" t="s">
        <v>970</v>
      </c>
      <c r="C188" s="346">
        <f>(COUNTIFS(PMP!$I:$I,DATOSPMP!#REF!,PMP!$AA:$AA,DATOSPMP!$I$2,PMP!$O:$O,"&gt;=1/01/2017",PMP!$O:$O,"&lt;="&amp;W4))</f>
        <v>0</v>
      </c>
      <c r="D188" s="346">
        <f>(COUNTIFS(PMP!$I:$I,DATOSPMP!#REF!,PMP!$AA:$AA,DATOSPMP!$I$2,PMP!$O:$O,"&gt;=1/01/2017",PMP!$O:$O,"&gt;="&amp;W4))</f>
        <v>0</v>
      </c>
      <c r="F188" s="349"/>
      <c r="G188" s="349"/>
      <c r="H188" s="349"/>
    </row>
    <row r="189" spans="2:8" x14ac:dyDescent="0.3">
      <c r="B189" s="347" t="s">
        <v>786</v>
      </c>
      <c r="C189" s="346">
        <f>(COUNTIFS(PMP!$I:$I,DATOSPMP!#REF!,PMP!$AA:$AA,DATOSPMP!$I$2,PMP!$O:$O,"&gt;=1/01/2017",PMP!$O:$O,"&lt;="&amp;W4))</f>
        <v>0</v>
      </c>
      <c r="D189" s="346">
        <f>(COUNTIFS(PMP!$I:$I,DATOSPMP!#REF!,PMP!$AA:$AA,DATOSPMP!$I$2,PMP!$O:$O,"&gt;=1/01/2017",PMP!$O:$O,"&gt;="&amp;W4))</f>
        <v>0</v>
      </c>
      <c r="F189" s="349"/>
      <c r="G189" s="349"/>
      <c r="H189" s="349"/>
    </row>
    <row r="190" spans="2:8" x14ac:dyDescent="0.3">
      <c r="B190" s="347" t="s">
        <v>928</v>
      </c>
      <c r="C190" s="346">
        <f>(COUNTIFS(PMP!$I:$I,DATOSPMP!#REF!,PMP!$AA:$AA,DATOSPMP!$I$2,PMP!$O:$O,"&gt;=1/01/2017",PMP!$O:$O,"&lt;="&amp;W4))</f>
        <v>0</v>
      </c>
      <c r="D190" s="346">
        <f>(COUNTIFS(PMP!$I:$I,DATOSPMP!#REF!,PMP!$AA:$AA,DATOSPMP!$I$2,PMP!$O:$O,"&gt;=1/01/2017",PMP!$O:$O,"&gt;="&amp;W4))</f>
        <v>0</v>
      </c>
      <c r="F190" s="349"/>
      <c r="G190" s="349"/>
      <c r="H190" s="349"/>
    </row>
    <row r="191" spans="2:8" x14ac:dyDescent="0.3">
      <c r="B191" s="347" t="s">
        <v>929</v>
      </c>
      <c r="C191" s="346">
        <f>(COUNTIFS(PMP!$I:$I,DATOSPMP!#REF!,PMP!$AA:$AA,DATOSPMP!$I$2,PMP!$O:$O,"&gt;=1/01/2017",PMP!$O:$O,"&lt;="&amp;W4))</f>
        <v>0</v>
      </c>
      <c r="D191" s="346">
        <f>(COUNTIFS(PMP!$I:$I,DATOSPMP!#REF!,PMP!$AA:$AA,DATOSPMP!$I$2,PMP!$O:$O,"&gt;=1/01/2017",PMP!$O:$O,"&gt;="&amp;W4))</f>
        <v>0</v>
      </c>
      <c r="F191" s="349"/>
      <c r="G191" s="349"/>
      <c r="H191" s="349"/>
    </row>
    <row r="192" spans="2:8" x14ac:dyDescent="0.3">
      <c r="B192" s="347" t="s">
        <v>968</v>
      </c>
      <c r="C192" s="346">
        <f>(COUNTIFS(PMP!$I:$I,DATOSPMP!#REF!,PMP!$AA:$AA,DATOSPMP!$I$2,PMP!$O:$O,"&gt;=1/01/2017",PMP!$O:$O,"&lt;="&amp;W4))</f>
        <v>0</v>
      </c>
      <c r="D192" s="346">
        <f>(COUNTIFS(PMP!$I:$I,DATOSPMP!#REF!,PMP!$AA:$AA,DATOSPMP!$I$2,PMP!$O:$O,"&gt;=1/01/2017",PMP!$O:$O,"&gt;="&amp;W4))</f>
        <v>0</v>
      </c>
      <c r="F192" s="349"/>
      <c r="G192" s="349"/>
      <c r="H192" s="349"/>
    </row>
    <row r="193" spans="2:10" x14ac:dyDescent="0.3">
      <c r="B193" s="347" t="s">
        <v>969</v>
      </c>
      <c r="C193" s="346">
        <f>(COUNTIFS(PMP!$I:$I,DATOSPMP!#REF!,PMP!$AA:$AA,DATOSPMP!$I$2,PMP!$O:$O,"&gt;=1/01/2017",PMP!$O:$O,"&lt;="&amp;W4))</f>
        <v>0</v>
      </c>
      <c r="D193" s="346">
        <f>(COUNTIFS(PMP!$I:$I,DATOSPMP!#REF!,PMP!$AA:$AA,DATOSPMP!$I$2,PMP!$O:$O,"&gt;=1/01/2017",PMP!$O:$O,"&gt;="&amp;W4))</f>
        <v>0</v>
      </c>
      <c r="F193" s="349"/>
      <c r="G193" s="349"/>
      <c r="H193" s="349"/>
    </row>
    <row r="194" spans="2:10" x14ac:dyDescent="0.3">
      <c r="F194" s="349"/>
      <c r="G194" s="349"/>
      <c r="H194" s="349"/>
    </row>
    <row r="196" spans="2:10" x14ac:dyDescent="0.3">
      <c r="B196" s="349"/>
      <c r="C196" s="349"/>
      <c r="D196" s="349"/>
    </row>
    <row r="197" spans="2:10" x14ac:dyDescent="0.3">
      <c r="B197" s="349"/>
      <c r="C197" s="349"/>
      <c r="D197" s="349"/>
    </row>
    <row r="198" spans="2:10" x14ac:dyDescent="0.3">
      <c r="B198" s="349"/>
      <c r="C198" s="349"/>
      <c r="D198" s="349"/>
    </row>
    <row r="199" spans="2:10" x14ac:dyDescent="0.3">
      <c r="B199" s="349"/>
      <c r="C199" s="349"/>
      <c r="D199" s="349"/>
    </row>
    <row r="200" spans="2:10" x14ac:dyDescent="0.3">
      <c r="B200" s="349"/>
      <c r="C200" s="349"/>
      <c r="D200" s="349"/>
    </row>
    <row r="201" spans="2:10" x14ac:dyDescent="0.3">
      <c r="B201" s="349"/>
      <c r="C201" s="349"/>
      <c r="D201" s="349"/>
    </row>
    <row r="202" spans="2:10" x14ac:dyDescent="0.3">
      <c r="B202" s="349"/>
      <c r="C202" s="349"/>
      <c r="D202" s="349"/>
      <c r="H202" s="349"/>
      <c r="I202" s="349"/>
      <c r="J202" s="349"/>
    </row>
    <row r="203" spans="2:10" x14ac:dyDescent="0.3">
      <c r="B203" s="349"/>
      <c r="C203" s="349"/>
      <c r="D203" s="349"/>
      <c r="H203" s="349"/>
      <c r="I203" s="349"/>
      <c r="J203" s="349"/>
    </row>
    <row r="204" spans="2:10" x14ac:dyDescent="0.3">
      <c r="B204" s="349"/>
      <c r="C204" s="349"/>
      <c r="D204" s="349"/>
      <c r="H204" s="349"/>
      <c r="I204" s="349"/>
      <c r="J204" s="349"/>
    </row>
    <row r="205" spans="2:10" x14ac:dyDescent="0.3">
      <c r="B205" s="349"/>
      <c r="C205" s="349"/>
      <c r="D205" s="349"/>
      <c r="H205" s="349"/>
      <c r="I205" s="349"/>
      <c r="J205" s="349"/>
    </row>
    <row r="206" spans="2:10" x14ac:dyDescent="0.3">
      <c r="B206" s="349"/>
      <c r="C206" s="349"/>
      <c r="D206" s="349"/>
    </row>
    <row r="207" spans="2:10" x14ac:dyDescent="0.3">
      <c r="B207" s="349"/>
      <c r="C207" s="349"/>
      <c r="D207" s="349"/>
    </row>
    <row r="208" spans="2:10" x14ac:dyDescent="0.3">
      <c r="B208" s="349"/>
      <c r="C208" s="349"/>
      <c r="D208" s="349"/>
    </row>
    <row r="209" spans="2:4" x14ac:dyDescent="0.3">
      <c r="B209" s="349"/>
      <c r="C209" s="349"/>
      <c r="D209" s="349"/>
    </row>
    <row r="210" spans="2:4" x14ac:dyDescent="0.3">
      <c r="B210" s="349"/>
      <c r="C210" s="349"/>
      <c r="D210" s="349"/>
    </row>
    <row r="211" spans="2:4" x14ac:dyDescent="0.3">
      <c r="B211" s="349"/>
      <c r="C211" s="349"/>
      <c r="D211" s="349"/>
    </row>
    <row r="212" spans="2:4" x14ac:dyDescent="0.3">
      <c r="B212" s="349"/>
      <c r="C212" s="349"/>
      <c r="D212" s="349"/>
    </row>
    <row r="213" spans="2:4" x14ac:dyDescent="0.3">
      <c r="B213" s="349"/>
      <c r="C213" s="349"/>
      <c r="D213" s="349"/>
    </row>
    <row r="214" spans="2:4" x14ac:dyDescent="0.3">
      <c r="B214" s="349"/>
      <c r="C214" s="349"/>
      <c r="D214" s="349"/>
    </row>
    <row r="215" spans="2:4" x14ac:dyDescent="0.3">
      <c r="B215" s="349"/>
      <c r="C215" s="349"/>
      <c r="D215" s="349"/>
    </row>
    <row r="216" spans="2:4" x14ac:dyDescent="0.3">
      <c r="B216" s="349"/>
    </row>
    <row r="217" spans="2:4" x14ac:dyDescent="0.3">
      <c r="B217" s="349"/>
    </row>
    <row r="218" spans="2:4" x14ac:dyDescent="0.3">
      <c r="B218" s="349"/>
    </row>
    <row r="219" spans="2:4" x14ac:dyDescent="0.3">
      <c r="B219" s="349"/>
    </row>
    <row r="220" spans="2:4" x14ac:dyDescent="0.3">
      <c r="B220" s="349"/>
    </row>
    <row r="221" spans="2:4" x14ac:dyDescent="0.3">
      <c r="B221" s="349"/>
    </row>
    <row r="222" spans="2:4" x14ac:dyDescent="0.3">
      <c r="B222" s="349"/>
    </row>
    <row r="223" spans="2:4" x14ac:dyDescent="0.3">
      <c r="B223" s="349"/>
    </row>
    <row r="224" spans="2:4" x14ac:dyDescent="0.3">
      <c r="B224" s="349"/>
    </row>
    <row r="225" spans="2:2" x14ac:dyDescent="0.3">
      <c r="B225" s="349"/>
    </row>
    <row r="226" spans="2:2" x14ac:dyDescent="0.3">
      <c r="B226" s="349"/>
    </row>
    <row r="227" spans="2:2" x14ac:dyDescent="0.3">
      <c r="B227" s="349"/>
    </row>
    <row r="228" spans="2:2" x14ac:dyDescent="0.3">
      <c r="B228" s="349"/>
    </row>
    <row r="229" spans="2:2" x14ac:dyDescent="0.3">
      <c r="B229" s="349"/>
    </row>
    <row r="230" spans="2:2" x14ac:dyDescent="0.3">
      <c r="B230" s="349"/>
    </row>
    <row r="231" spans="2:2" x14ac:dyDescent="0.3">
      <c r="B231" s="349"/>
    </row>
    <row r="232" spans="2:2" x14ac:dyDescent="0.3">
      <c r="B232" s="349"/>
    </row>
    <row r="233" spans="2:2" x14ac:dyDescent="0.3">
      <c r="B233" s="349"/>
    </row>
    <row r="234" spans="2:2" x14ac:dyDescent="0.3">
      <c r="B234" s="349"/>
    </row>
    <row r="235" spans="2:2" x14ac:dyDescent="0.3">
      <c r="B235" s="349"/>
    </row>
    <row r="236" spans="2:2" x14ac:dyDescent="0.3">
      <c r="B236" s="349"/>
    </row>
    <row r="237" spans="2:2" x14ac:dyDescent="0.3">
      <c r="B237" s="349"/>
    </row>
    <row r="238" spans="2:2" x14ac:dyDescent="0.3">
      <c r="B238" s="349"/>
    </row>
    <row r="239" spans="2:2" x14ac:dyDescent="0.3">
      <c r="B239" s="349"/>
    </row>
    <row r="240" spans="2:2" x14ac:dyDescent="0.3">
      <c r="B240" s="349"/>
    </row>
    <row r="241" spans="2:2" x14ac:dyDescent="0.3">
      <c r="B241" s="349"/>
    </row>
    <row r="242" spans="2:2" x14ac:dyDescent="0.3">
      <c r="B242" s="349"/>
    </row>
    <row r="243" spans="2:2" x14ac:dyDescent="0.3">
      <c r="B243" s="349"/>
    </row>
    <row r="244" spans="2:2" x14ac:dyDescent="0.3">
      <c r="B244" s="349"/>
    </row>
    <row r="245" spans="2:2" x14ac:dyDescent="0.3">
      <c r="B245" s="349"/>
    </row>
    <row r="246" spans="2:2" x14ac:dyDescent="0.3">
      <c r="B246" s="349"/>
    </row>
    <row r="247" spans="2:2" x14ac:dyDescent="0.3">
      <c r="B247" s="349"/>
    </row>
    <row r="248" spans="2:2" x14ac:dyDescent="0.3">
      <c r="B248" s="349"/>
    </row>
    <row r="249" spans="2:2" x14ac:dyDescent="0.3">
      <c r="B249" s="349"/>
    </row>
    <row r="250" spans="2:2" x14ac:dyDescent="0.3">
      <c r="B250" s="349"/>
    </row>
    <row r="251" spans="2:2" x14ac:dyDescent="0.3">
      <c r="B251" s="349"/>
    </row>
    <row r="252" spans="2:2" x14ac:dyDescent="0.3">
      <c r="B252" s="349"/>
    </row>
    <row r="253" spans="2:2" x14ac:dyDescent="0.3">
      <c r="B253" s="349"/>
    </row>
    <row r="254" spans="2:2" x14ac:dyDescent="0.3">
      <c r="B254" s="349"/>
    </row>
    <row r="255" spans="2:2" x14ac:dyDescent="0.3">
      <c r="B255" s="349"/>
    </row>
    <row r="256" spans="2:2" x14ac:dyDescent="0.3">
      <c r="B256" s="349"/>
    </row>
    <row r="257" spans="2:3" x14ac:dyDescent="0.3">
      <c r="B257" s="349"/>
    </row>
    <row r="258" spans="2:3" x14ac:dyDescent="0.3">
      <c r="B258" s="349"/>
    </row>
    <row r="259" spans="2:3" x14ac:dyDescent="0.3">
      <c r="B259" s="349"/>
    </row>
    <row r="260" spans="2:3" x14ac:dyDescent="0.3">
      <c r="B260" s="349"/>
    </row>
    <row r="261" spans="2:3" x14ac:dyDescent="0.3">
      <c r="B261" s="349"/>
    </row>
    <row r="262" spans="2:3" x14ac:dyDescent="0.3">
      <c r="B262" s="349"/>
    </row>
    <row r="263" spans="2:3" x14ac:dyDescent="0.3">
      <c r="B263" s="349"/>
    </row>
    <row r="264" spans="2:3" x14ac:dyDescent="0.3">
      <c r="B264" s="349"/>
    </row>
    <row r="265" spans="2:3" x14ac:dyDescent="0.3">
      <c r="B265" s="349"/>
    </row>
    <row r="266" spans="2:3" x14ac:dyDescent="0.3">
      <c r="B266" s="349"/>
    </row>
    <row r="267" spans="2:3" x14ac:dyDescent="0.3">
      <c r="B267" s="349"/>
    </row>
    <row r="268" spans="2:3" x14ac:dyDescent="0.3">
      <c r="B268" s="349"/>
    </row>
    <row r="269" spans="2:3" x14ac:dyDescent="0.3">
      <c r="B269" s="349"/>
    </row>
    <row r="270" spans="2:3" x14ac:dyDescent="0.3">
      <c r="B270" s="349"/>
    </row>
    <row r="271" spans="2:3" x14ac:dyDescent="0.3">
      <c r="B271" s="349"/>
      <c r="C271" s="331">
        <f>SUM(C112:C179)</f>
        <v>0</v>
      </c>
    </row>
    <row r="272" spans="2:3" x14ac:dyDescent="0.3">
      <c r="B272" s="349"/>
    </row>
    <row r="273" spans="2:2" x14ac:dyDescent="0.3">
      <c r="B273" s="349"/>
    </row>
    <row r="274" spans="2:2" x14ac:dyDescent="0.3">
      <c r="B274" s="349"/>
    </row>
    <row r="275" spans="2:2" x14ac:dyDescent="0.3">
      <c r="B275" s="349"/>
    </row>
    <row r="276" spans="2:2" x14ac:dyDescent="0.3">
      <c r="B276" s="349"/>
    </row>
    <row r="277" spans="2:2" x14ac:dyDescent="0.3">
      <c r="B277" s="349"/>
    </row>
    <row r="278" spans="2:2" x14ac:dyDescent="0.3">
      <c r="B278" s="349"/>
    </row>
    <row r="279" spans="2:2" x14ac:dyDescent="0.3">
      <c r="B279" s="349"/>
    </row>
    <row r="280" spans="2:2" x14ac:dyDescent="0.3">
      <c r="B280" s="349"/>
    </row>
    <row r="281" spans="2:2" x14ac:dyDescent="0.3">
      <c r="B281" s="349"/>
    </row>
    <row r="282" spans="2:2" x14ac:dyDescent="0.3">
      <c r="B282" s="349"/>
    </row>
    <row r="283" spans="2:2" x14ac:dyDescent="0.3">
      <c r="B283" s="349"/>
    </row>
    <row r="284" spans="2:2" x14ac:dyDescent="0.3">
      <c r="B284" s="349"/>
    </row>
    <row r="285" spans="2:2" x14ac:dyDescent="0.3">
      <c r="B285" s="349"/>
    </row>
    <row r="286" spans="2:2" x14ac:dyDescent="0.3">
      <c r="B286" s="349"/>
    </row>
    <row r="287" spans="2:2" x14ac:dyDescent="0.3">
      <c r="B287" s="349"/>
    </row>
    <row r="288" spans="2:2" x14ac:dyDescent="0.3">
      <c r="B288" s="349"/>
    </row>
    <row r="289" spans="2:1177" x14ac:dyDescent="0.3">
      <c r="B289" s="349"/>
    </row>
    <row r="290" spans="2:1177" x14ac:dyDescent="0.3">
      <c r="B290" s="349"/>
    </row>
    <row r="291" spans="2:1177" x14ac:dyDescent="0.3">
      <c r="B291" s="349"/>
    </row>
    <row r="292" spans="2:1177" x14ac:dyDescent="0.3">
      <c r="B292" s="349"/>
    </row>
    <row r="293" spans="2:1177" x14ac:dyDescent="0.3">
      <c r="B293" s="349"/>
    </row>
    <row r="294" spans="2:1177" x14ac:dyDescent="0.3">
      <c r="B294" s="349"/>
    </row>
    <row r="295" spans="2:1177" x14ac:dyDescent="0.3">
      <c r="B295" s="349"/>
    </row>
    <row r="296" spans="2:1177" x14ac:dyDescent="0.3">
      <c r="B296" s="349"/>
    </row>
    <row r="297" spans="2:1177" x14ac:dyDescent="0.3">
      <c r="B297" s="349"/>
    </row>
    <row r="298" spans="2:1177" x14ac:dyDescent="0.3">
      <c r="B298" s="349"/>
    </row>
    <row r="299" spans="2:1177" x14ac:dyDescent="0.3">
      <c r="B299" s="349"/>
    </row>
    <row r="300" spans="2:1177" x14ac:dyDescent="0.3">
      <c r="B300" s="349"/>
    </row>
    <row r="301" spans="2:1177" ht="17.25" thickBot="1" x14ac:dyDescent="0.35">
      <c r="B301" s="349"/>
    </row>
    <row r="302" spans="2:1177" ht="17.25" thickBot="1" x14ac:dyDescent="0.35">
      <c r="B302" s="349"/>
      <c r="F302" s="587" t="s">
        <v>984</v>
      </c>
      <c r="G302" s="588"/>
      <c r="H302" s="588"/>
      <c r="I302" s="588"/>
      <c r="J302" s="588"/>
      <c r="K302" s="588"/>
      <c r="L302" s="588"/>
      <c r="M302" s="588"/>
      <c r="N302" s="588"/>
      <c r="O302" s="588"/>
      <c r="P302" s="588"/>
      <c r="Q302" s="589"/>
    </row>
    <row r="303" spans="2:1177" ht="51.75" thickBot="1" x14ac:dyDescent="0.35">
      <c r="B303" s="349"/>
      <c r="C303" s="351" t="s">
        <v>985</v>
      </c>
      <c r="D303" s="352" t="s">
        <v>986</v>
      </c>
      <c r="E303" s="353" t="s">
        <v>987</v>
      </c>
      <c r="F303" s="354" t="s">
        <v>908</v>
      </c>
      <c r="G303" s="355" t="s">
        <v>275</v>
      </c>
      <c r="H303" s="355" t="s">
        <v>919</v>
      </c>
      <c r="I303" s="355" t="s">
        <v>988</v>
      </c>
      <c r="J303" s="355" t="s">
        <v>268</v>
      </c>
      <c r="K303" s="355" t="s">
        <v>105</v>
      </c>
      <c r="L303" s="355" t="s">
        <v>224</v>
      </c>
      <c r="M303" s="355" t="s">
        <v>770</v>
      </c>
      <c r="N303" s="355" t="s">
        <v>916</v>
      </c>
      <c r="O303" s="355" t="s">
        <v>912</v>
      </c>
      <c r="P303" s="355" t="s">
        <v>317</v>
      </c>
      <c r="Q303" s="356" t="s">
        <v>245</v>
      </c>
    </row>
    <row r="304" spans="2:1177" s="360" customFormat="1" x14ac:dyDescent="0.3">
      <c r="B304" s="349"/>
      <c r="C304" s="357">
        <v>135</v>
      </c>
      <c r="D304" s="357">
        <v>52</v>
      </c>
      <c r="E304" s="358">
        <v>8</v>
      </c>
      <c r="F304" s="359">
        <v>0</v>
      </c>
      <c r="G304" s="357">
        <v>0</v>
      </c>
      <c r="H304" s="357">
        <v>0</v>
      </c>
      <c r="I304" s="357">
        <v>3</v>
      </c>
      <c r="J304" s="357">
        <v>0</v>
      </c>
      <c r="K304" s="357">
        <v>0</v>
      </c>
      <c r="L304" s="357">
        <v>2</v>
      </c>
      <c r="M304" s="357">
        <v>0</v>
      </c>
      <c r="N304" s="357">
        <v>0</v>
      </c>
      <c r="O304" s="357">
        <v>0</v>
      </c>
      <c r="P304" s="357">
        <v>0</v>
      </c>
      <c r="Q304" s="358">
        <v>3</v>
      </c>
      <c r="R304" s="331"/>
      <c r="S304" s="331"/>
      <c r="T304" s="331"/>
      <c r="U304" s="331"/>
      <c r="V304" s="331"/>
      <c r="W304" s="331"/>
      <c r="X304" s="331"/>
      <c r="Y304" s="331"/>
      <c r="Z304" s="331"/>
      <c r="AA304" s="331"/>
      <c r="AB304" s="331"/>
      <c r="AC304" s="331"/>
      <c r="AD304" s="331"/>
      <c r="AE304" s="331"/>
      <c r="AF304" s="331"/>
      <c r="AG304" s="331"/>
      <c r="AH304" s="331"/>
      <c r="AI304" s="331"/>
      <c r="AJ304" s="331"/>
      <c r="AK304" s="331"/>
      <c r="AL304" s="331"/>
      <c r="AM304" s="331"/>
      <c r="AN304" s="331"/>
      <c r="AO304" s="331"/>
      <c r="AP304" s="331"/>
      <c r="AQ304" s="331"/>
      <c r="AR304" s="331"/>
      <c r="AS304" s="331"/>
      <c r="AT304" s="331"/>
      <c r="AU304" s="331"/>
      <c r="AV304" s="331"/>
      <c r="AW304" s="331"/>
      <c r="AX304" s="331"/>
      <c r="AY304" s="331"/>
      <c r="AZ304" s="331"/>
      <c r="BA304" s="331"/>
      <c r="BB304" s="331"/>
      <c r="BC304" s="331"/>
      <c r="BD304" s="331"/>
      <c r="BE304" s="331"/>
      <c r="BF304" s="331"/>
      <c r="BG304" s="331"/>
      <c r="BH304" s="331"/>
      <c r="BI304" s="331"/>
      <c r="BJ304" s="331"/>
      <c r="BK304" s="331"/>
      <c r="BL304" s="331"/>
      <c r="BM304" s="331"/>
      <c r="BN304" s="331"/>
      <c r="BO304" s="331"/>
      <c r="BP304" s="331"/>
      <c r="BQ304" s="331"/>
      <c r="BR304" s="331"/>
      <c r="BS304" s="331"/>
      <c r="BT304" s="331"/>
      <c r="BU304" s="331"/>
      <c r="BV304" s="331"/>
      <c r="BW304" s="331"/>
      <c r="BX304" s="331"/>
      <c r="BY304" s="331"/>
      <c r="BZ304" s="331"/>
      <c r="CA304" s="331"/>
      <c r="CB304" s="331"/>
      <c r="CC304" s="331"/>
      <c r="CD304" s="331"/>
      <c r="CE304" s="331"/>
      <c r="CF304" s="331"/>
      <c r="CG304" s="331"/>
      <c r="CH304" s="331"/>
      <c r="CI304" s="331"/>
      <c r="CJ304" s="331"/>
      <c r="CK304" s="331"/>
      <c r="CL304" s="331"/>
      <c r="CM304" s="331"/>
      <c r="CN304" s="331"/>
      <c r="CO304" s="331"/>
      <c r="CP304" s="331"/>
      <c r="CQ304" s="331"/>
      <c r="CR304" s="331"/>
      <c r="CS304" s="331"/>
      <c r="CT304" s="331"/>
      <c r="CU304" s="331"/>
      <c r="CV304" s="331"/>
      <c r="CW304" s="331"/>
      <c r="CX304" s="331"/>
      <c r="CY304" s="331"/>
      <c r="CZ304" s="331"/>
      <c r="DA304" s="331"/>
      <c r="DB304" s="331"/>
      <c r="DC304" s="331"/>
      <c r="DD304" s="331"/>
      <c r="DE304" s="331"/>
      <c r="DF304" s="331"/>
      <c r="DG304" s="331"/>
      <c r="DH304" s="331"/>
      <c r="DI304" s="331"/>
      <c r="DJ304" s="331"/>
      <c r="DK304" s="331"/>
      <c r="DL304" s="331"/>
      <c r="DM304" s="331"/>
      <c r="DN304" s="331"/>
      <c r="DO304" s="331"/>
      <c r="DP304" s="331"/>
      <c r="DQ304" s="331"/>
      <c r="DR304" s="331"/>
      <c r="DS304" s="331"/>
      <c r="DT304" s="331"/>
      <c r="DU304" s="331"/>
      <c r="DV304" s="331"/>
      <c r="DW304" s="331"/>
      <c r="DX304" s="331"/>
      <c r="DY304" s="331"/>
      <c r="DZ304" s="331"/>
      <c r="EA304" s="331"/>
      <c r="EB304" s="331"/>
      <c r="EC304" s="331"/>
      <c r="ED304" s="331"/>
      <c r="EE304" s="331"/>
      <c r="EF304" s="331"/>
      <c r="EG304" s="331"/>
      <c r="EH304" s="331"/>
      <c r="EI304" s="331"/>
      <c r="EJ304" s="331"/>
      <c r="EK304" s="331"/>
      <c r="EL304" s="331"/>
      <c r="EM304" s="331"/>
      <c r="EN304" s="331"/>
      <c r="EO304" s="331"/>
      <c r="EP304" s="331"/>
      <c r="EQ304" s="331"/>
      <c r="ER304" s="331"/>
      <c r="ES304" s="331"/>
      <c r="ET304" s="331"/>
      <c r="EU304" s="331"/>
      <c r="EV304" s="331"/>
      <c r="EW304" s="331"/>
      <c r="EX304" s="331"/>
      <c r="EY304" s="331"/>
      <c r="EZ304" s="331"/>
      <c r="FA304" s="331"/>
      <c r="FB304" s="331"/>
      <c r="FC304" s="331"/>
      <c r="FD304" s="331"/>
      <c r="FE304" s="331"/>
      <c r="FF304" s="331"/>
      <c r="FG304" s="331"/>
      <c r="FH304" s="331"/>
      <c r="FI304" s="331"/>
      <c r="FJ304" s="331"/>
      <c r="FK304" s="331"/>
      <c r="FL304" s="331"/>
      <c r="FM304" s="331"/>
      <c r="FN304" s="331"/>
      <c r="FO304" s="331"/>
      <c r="FP304" s="331"/>
      <c r="FQ304" s="331"/>
      <c r="FR304" s="331"/>
      <c r="FS304" s="331"/>
      <c r="FT304" s="331"/>
      <c r="FU304" s="331"/>
      <c r="FV304" s="331"/>
      <c r="FW304" s="331"/>
      <c r="FX304" s="331"/>
      <c r="FY304" s="331"/>
      <c r="FZ304" s="331"/>
      <c r="GA304" s="331"/>
      <c r="GB304" s="331"/>
      <c r="GC304" s="331"/>
      <c r="GD304" s="331"/>
      <c r="GE304" s="331"/>
      <c r="GF304" s="331"/>
      <c r="GG304" s="331"/>
      <c r="GH304" s="331"/>
      <c r="GI304" s="331"/>
      <c r="GJ304" s="331"/>
      <c r="GK304" s="331"/>
      <c r="GL304" s="331"/>
      <c r="GM304" s="331"/>
      <c r="GN304" s="331"/>
      <c r="GO304" s="331"/>
      <c r="GP304" s="331"/>
      <c r="GQ304" s="331"/>
      <c r="GR304" s="331"/>
      <c r="GS304" s="331"/>
      <c r="GT304" s="331"/>
      <c r="GU304" s="331"/>
      <c r="GV304" s="331"/>
      <c r="GW304" s="331"/>
      <c r="GX304" s="331"/>
      <c r="GY304" s="331"/>
      <c r="GZ304" s="331"/>
      <c r="HA304" s="331"/>
      <c r="HB304" s="331"/>
      <c r="HC304" s="331"/>
      <c r="HD304" s="331"/>
      <c r="HE304" s="331"/>
      <c r="HF304" s="331"/>
      <c r="HG304" s="331"/>
      <c r="HH304" s="331"/>
      <c r="HI304" s="331"/>
      <c r="HJ304" s="331"/>
      <c r="HK304" s="331"/>
      <c r="HL304" s="331"/>
      <c r="HM304" s="331"/>
      <c r="HN304" s="331"/>
      <c r="HO304" s="331"/>
      <c r="HP304" s="331"/>
      <c r="HQ304" s="331"/>
      <c r="HR304" s="331"/>
      <c r="HS304" s="331"/>
      <c r="HT304" s="331"/>
      <c r="HU304" s="331"/>
      <c r="HV304" s="331"/>
      <c r="HW304" s="331"/>
      <c r="HX304" s="331"/>
      <c r="HY304" s="331"/>
      <c r="HZ304" s="331"/>
      <c r="IA304" s="331"/>
      <c r="IB304" s="331"/>
      <c r="IC304" s="331"/>
      <c r="ID304" s="331"/>
      <c r="IE304" s="331"/>
      <c r="IF304" s="331"/>
      <c r="IG304" s="331"/>
      <c r="IH304" s="331"/>
      <c r="II304" s="331"/>
      <c r="IJ304" s="331"/>
      <c r="IK304" s="331"/>
      <c r="IL304" s="331"/>
      <c r="IM304" s="331"/>
      <c r="IN304" s="331"/>
      <c r="IO304" s="331"/>
      <c r="IP304" s="331"/>
      <c r="IQ304" s="331"/>
      <c r="IR304" s="331"/>
      <c r="IS304" s="331"/>
      <c r="IT304" s="331"/>
      <c r="IU304" s="331"/>
      <c r="IV304" s="331"/>
      <c r="IW304" s="331"/>
      <c r="IX304" s="331"/>
      <c r="IY304" s="331"/>
      <c r="IZ304" s="331"/>
      <c r="JA304" s="331"/>
      <c r="JB304" s="331"/>
      <c r="JC304" s="331"/>
      <c r="JD304" s="331"/>
      <c r="JE304" s="331"/>
      <c r="JF304" s="331"/>
      <c r="JG304" s="331"/>
      <c r="JH304" s="331"/>
      <c r="JI304" s="331"/>
      <c r="JJ304" s="331"/>
      <c r="JK304" s="331"/>
      <c r="JL304" s="331"/>
      <c r="JM304" s="331"/>
      <c r="JN304" s="331"/>
      <c r="JO304" s="331"/>
      <c r="JP304" s="331"/>
      <c r="JQ304" s="331"/>
      <c r="JR304" s="331"/>
      <c r="JS304" s="331"/>
      <c r="JT304" s="331"/>
      <c r="JU304" s="331"/>
      <c r="JV304" s="331"/>
      <c r="JW304" s="331"/>
      <c r="JX304" s="331"/>
      <c r="JY304" s="331"/>
      <c r="JZ304" s="331"/>
      <c r="KA304" s="331"/>
      <c r="KB304" s="331"/>
      <c r="KC304" s="331"/>
      <c r="KD304" s="331"/>
      <c r="KE304" s="331"/>
      <c r="KF304" s="331"/>
      <c r="KG304" s="331"/>
      <c r="KH304" s="331"/>
      <c r="KI304" s="331"/>
      <c r="KJ304" s="331"/>
      <c r="KK304" s="331"/>
      <c r="KL304" s="331"/>
      <c r="KM304" s="331"/>
      <c r="KN304" s="331"/>
      <c r="KO304" s="331"/>
      <c r="KP304" s="331"/>
      <c r="KQ304" s="331"/>
      <c r="KR304" s="331"/>
      <c r="KS304" s="331"/>
      <c r="KT304" s="331"/>
      <c r="KU304" s="331"/>
      <c r="KV304" s="331"/>
      <c r="KW304" s="331"/>
      <c r="KX304" s="331"/>
      <c r="KY304" s="331"/>
      <c r="KZ304" s="331"/>
      <c r="LA304" s="331"/>
      <c r="LB304" s="331"/>
      <c r="LC304" s="331"/>
      <c r="LD304" s="331"/>
      <c r="LE304" s="331"/>
      <c r="LF304" s="331"/>
      <c r="LG304" s="331"/>
      <c r="LH304" s="331"/>
      <c r="LI304" s="331"/>
      <c r="LJ304" s="331"/>
      <c r="LK304" s="331"/>
      <c r="LL304" s="331"/>
      <c r="LM304" s="331"/>
      <c r="LN304" s="331"/>
      <c r="LO304" s="331"/>
      <c r="LP304" s="331"/>
      <c r="LQ304" s="331"/>
      <c r="LR304" s="331"/>
      <c r="LS304" s="331"/>
      <c r="LT304" s="331"/>
      <c r="LU304" s="331"/>
      <c r="LV304" s="331"/>
      <c r="LW304" s="331"/>
      <c r="LX304" s="331"/>
      <c r="LY304" s="331"/>
      <c r="LZ304" s="331"/>
      <c r="MA304" s="331"/>
      <c r="MB304" s="331"/>
      <c r="MC304" s="331"/>
      <c r="MD304" s="331"/>
      <c r="ME304" s="331"/>
      <c r="MF304" s="331"/>
      <c r="MG304" s="331"/>
      <c r="MH304" s="331"/>
      <c r="MI304" s="331"/>
      <c r="MJ304" s="331"/>
      <c r="MK304" s="331"/>
      <c r="ML304" s="331"/>
      <c r="MM304" s="331"/>
      <c r="MN304" s="331"/>
      <c r="MO304" s="331"/>
      <c r="MP304" s="331"/>
      <c r="MQ304" s="331"/>
      <c r="MR304" s="331"/>
      <c r="MS304" s="331"/>
      <c r="MT304" s="331"/>
      <c r="MU304" s="331"/>
      <c r="MV304" s="331"/>
      <c r="MW304" s="331"/>
      <c r="MX304" s="331"/>
      <c r="MY304" s="331"/>
      <c r="MZ304" s="331"/>
      <c r="NA304" s="331"/>
      <c r="NB304" s="331"/>
      <c r="NC304" s="331"/>
      <c r="ND304" s="331"/>
      <c r="NE304" s="331"/>
      <c r="NF304" s="331"/>
      <c r="NG304" s="331"/>
      <c r="NH304" s="331"/>
      <c r="NI304" s="331"/>
      <c r="NJ304" s="331"/>
      <c r="NK304" s="331"/>
      <c r="NL304" s="331"/>
      <c r="NM304" s="331"/>
      <c r="NN304" s="331"/>
      <c r="NO304" s="331"/>
      <c r="NP304" s="331"/>
      <c r="NQ304" s="331"/>
      <c r="NR304" s="331"/>
      <c r="NS304" s="331"/>
      <c r="NT304" s="331"/>
      <c r="NU304" s="331"/>
      <c r="NV304" s="331"/>
      <c r="NW304" s="331"/>
      <c r="NX304" s="331"/>
      <c r="NY304" s="331"/>
      <c r="NZ304" s="331"/>
      <c r="OA304" s="331"/>
      <c r="OB304" s="331"/>
      <c r="OC304" s="331"/>
      <c r="OD304" s="331"/>
      <c r="OE304" s="331"/>
      <c r="OF304" s="331"/>
      <c r="OG304" s="331"/>
      <c r="OH304" s="331"/>
      <c r="OI304" s="331"/>
      <c r="OJ304" s="331"/>
      <c r="OK304" s="331"/>
      <c r="OL304" s="331"/>
      <c r="OM304" s="331"/>
      <c r="ON304" s="331"/>
      <c r="OO304" s="331"/>
      <c r="OP304" s="331"/>
      <c r="OQ304" s="331"/>
      <c r="OR304" s="331"/>
      <c r="OS304" s="331"/>
      <c r="OT304" s="331"/>
      <c r="OU304" s="331"/>
      <c r="OV304" s="331"/>
      <c r="OW304" s="331"/>
      <c r="OX304" s="331"/>
      <c r="OY304" s="331"/>
      <c r="OZ304" s="331"/>
      <c r="PA304" s="331"/>
      <c r="PB304" s="331"/>
      <c r="PC304" s="331"/>
      <c r="PD304" s="331"/>
      <c r="PE304" s="331"/>
      <c r="PF304" s="331"/>
      <c r="PG304" s="331"/>
      <c r="PH304" s="331"/>
      <c r="PI304" s="331"/>
      <c r="PJ304" s="331"/>
      <c r="PK304" s="331"/>
      <c r="PL304" s="331"/>
      <c r="PM304" s="331"/>
      <c r="PN304" s="331"/>
      <c r="PO304" s="331"/>
      <c r="PP304" s="331"/>
      <c r="PQ304" s="331"/>
      <c r="PR304" s="331"/>
      <c r="PS304" s="331"/>
      <c r="PT304" s="331"/>
      <c r="PU304" s="331"/>
      <c r="PV304" s="331"/>
      <c r="PW304" s="331"/>
      <c r="PX304" s="331"/>
      <c r="PY304" s="331"/>
      <c r="PZ304" s="331"/>
      <c r="QA304" s="331"/>
      <c r="QB304" s="331"/>
      <c r="QC304" s="331"/>
      <c r="QD304" s="331"/>
      <c r="QE304" s="331"/>
      <c r="QF304" s="331"/>
      <c r="QG304" s="331"/>
      <c r="QH304" s="331"/>
      <c r="QI304" s="331"/>
      <c r="QJ304" s="331"/>
      <c r="QK304" s="331"/>
      <c r="QL304" s="331"/>
      <c r="QM304" s="331"/>
      <c r="QN304" s="331"/>
      <c r="QO304" s="331"/>
      <c r="QP304" s="331"/>
      <c r="QQ304" s="331"/>
      <c r="QR304" s="331"/>
      <c r="QS304" s="331"/>
      <c r="QT304" s="331"/>
      <c r="QU304" s="331"/>
      <c r="QV304" s="331"/>
      <c r="QW304" s="331"/>
      <c r="QX304" s="331"/>
      <c r="QY304" s="331"/>
      <c r="QZ304" s="331"/>
      <c r="RA304" s="331"/>
      <c r="RB304" s="331"/>
      <c r="RC304" s="331"/>
      <c r="RD304" s="331"/>
      <c r="RE304" s="331"/>
      <c r="RF304" s="331"/>
      <c r="RG304" s="331"/>
      <c r="RH304" s="331"/>
      <c r="RI304" s="331"/>
      <c r="RJ304" s="331"/>
      <c r="RK304" s="331"/>
      <c r="RL304" s="331"/>
      <c r="RM304" s="331"/>
      <c r="RN304" s="331"/>
      <c r="RO304" s="331"/>
      <c r="RP304" s="331"/>
      <c r="RQ304" s="331"/>
      <c r="RR304" s="331"/>
      <c r="RS304" s="331"/>
      <c r="RT304" s="331"/>
      <c r="RU304" s="331"/>
      <c r="RV304" s="331"/>
      <c r="RW304" s="331"/>
      <c r="RX304" s="331"/>
      <c r="RY304" s="331"/>
      <c r="RZ304" s="331"/>
      <c r="SA304" s="331"/>
      <c r="SB304" s="331"/>
      <c r="SC304" s="331"/>
      <c r="SD304" s="331"/>
      <c r="SE304" s="331"/>
      <c r="SF304" s="331"/>
      <c r="SG304" s="331"/>
      <c r="SH304" s="331"/>
      <c r="SI304" s="331"/>
      <c r="SJ304" s="331"/>
      <c r="SK304" s="331"/>
      <c r="SL304" s="331"/>
      <c r="SM304" s="331"/>
      <c r="SN304" s="331"/>
      <c r="SO304" s="331"/>
      <c r="SP304" s="331"/>
      <c r="SQ304" s="331"/>
      <c r="SR304" s="331"/>
      <c r="SS304" s="331"/>
      <c r="ST304" s="331"/>
      <c r="SU304" s="331"/>
      <c r="SV304" s="331"/>
      <c r="SW304" s="331"/>
      <c r="SX304" s="331"/>
      <c r="SY304" s="331"/>
      <c r="SZ304" s="331"/>
      <c r="TA304" s="331"/>
      <c r="TB304" s="331"/>
      <c r="TC304" s="331"/>
      <c r="TD304" s="331"/>
      <c r="TE304" s="331"/>
      <c r="TF304" s="331"/>
      <c r="TG304" s="331"/>
      <c r="TH304" s="331"/>
      <c r="TI304" s="331"/>
      <c r="TJ304" s="331"/>
      <c r="TK304" s="331"/>
      <c r="TL304" s="331"/>
      <c r="TM304" s="331"/>
      <c r="TN304" s="331"/>
      <c r="TO304" s="331"/>
      <c r="TP304" s="331"/>
      <c r="TQ304" s="331"/>
      <c r="TR304" s="331"/>
      <c r="TS304" s="331"/>
      <c r="TT304" s="331"/>
      <c r="TU304" s="331"/>
      <c r="TV304" s="331"/>
      <c r="TW304" s="331"/>
      <c r="TX304" s="331"/>
      <c r="TY304" s="331"/>
      <c r="TZ304" s="331"/>
      <c r="UA304" s="331"/>
      <c r="UB304" s="331"/>
      <c r="UC304" s="331"/>
      <c r="UD304" s="331"/>
      <c r="UE304" s="331"/>
      <c r="UF304" s="331"/>
      <c r="UG304" s="331"/>
      <c r="UH304" s="331"/>
      <c r="UI304" s="331"/>
      <c r="UJ304" s="331"/>
      <c r="UK304" s="331"/>
      <c r="UL304" s="331"/>
      <c r="UM304" s="331"/>
      <c r="UN304" s="331"/>
      <c r="UO304" s="331"/>
      <c r="UP304" s="331"/>
      <c r="UQ304" s="331"/>
      <c r="UR304" s="331"/>
      <c r="US304" s="331"/>
      <c r="UT304" s="331"/>
      <c r="UU304" s="331"/>
      <c r="UV304" s="331"/>
      <c r="UW304" s="331"/>
      <c r="UX304" s="331"/>
      <c r="UY304" s="331"/>
      <c r="UZ304" s="331"/>
      <c r="VA304" s="331"/>
      <c r="VB304" s="331"/>
      <c r="VC304" s="331"/>
      <c r="VD304" s="331"/>
      <c r="VE304" s="331"/>
      <c r="VF304" s="331"/>
      <c r="VG304" s="331"/>
      <c r="VH304" s="331"/>
      <c r="VI304" s="331"/>
      <c r="VJ304" s="331"/>
      <c r="VK304" s="331"/>
      <c r="VL304" s="331"/>
      <c r="VM304" s="331"/>
      <c r="VN304" s="331"/>
      <c r="VO304" s="331"/>
      <c r="VP304" s="331"/>
      <c r="VQ304" s="331"/>
      <c r="VR304" s="331"/>
      <c r="VS304" s="331"/>
      <c r="VT304" s="331"/>
      <c r="VU304" s="331"/>
      <c r="VV304" s="331"/>
      <c r="VW304" s="331"/>
      <c r="VX304" s="331"/>
      <c r="VY304" s="331"/>
      <c r="VZ304" s="331"/>
      <c r="WA304" s="331"/>
      <c r="WB304" s="331"/>
      <c r="WC304" s="331"/>
      <c r="WD304" s="331"/>
      <c r="WE304" s="331"/>
      <c r="WF304" s="331"/>
      <c r="WG304" s="331"/>
      <c r="WH304" s="331"/>
      <c r="WI304" s="331"/>
      <c r="WJ304" s="331"/>
      <c r="WK304" s="331"/>
      <c r="WL304" s="331"/>
      <c r="WM304" s="331"/>
      <c r="WN304" s="331"/>
      <c r="WO304" s="331"/>
      <c r="WP304" s="331"/>
      <c r="WQ304" s="331"/>
      <c r="WR304" s="331"/>
      <c r="WS304" s="331"/>
      <c r="WT304" s="331"/>
      <c r="WU304" s="331"/>
      <c r="WV304" s="331"/>
      <c r="WW304" s="331"/>
      <c r="WX304" s="331"/>
      <c r="WY304" s="331"/>
      <c r="WZ304" s="331"/>
      <c r="XA304" s="331"/>
      <c r="XB304" s="331"/>
      <c r="XC304" s="331"/>
      <c r="XD304" s="331"/>
      <c r="XE304" s="331"/>
      <c r="XF304" s="331"/>
      <c r="XG304" s="331"/>
      <c r="XH304" s="331"/>
      <c r="XI304" s="331"/>
      <c r="XJ304" s="331"/>
      <c r="XK304" s="331"/>
      <c r="XL304" s="331"/>
      <c r="XM304" s="331"/>
      <c r="XN304" s="331"/>
      <c r="XO304" s="331"/>
      <c r="XP304" s="331"/>
      <c r="XQ304" s="331"/>
      <c r="XR304" s="331"/>
      <c r="XS304" s="331"/>
      <c r="XT304" s="331"/>
      <c r="XU304" s="331"/>
      <c r="XV304" s="331"/>
      <c r="XW304" s="331"/>
      <c r="XX304" s="331"/>
      <c r="XY304" s="331"/>
      <c r="XZ304" s="331"/>
      <c r="YA304" s="331"/>
      <c r="YB304" s="331"/>
      <c r="YC304" s="331"/>
      <c r="YD304" s="331"/>
      <c r="YE304" s="331"/>
      <c r="YF304" s="331"/>
      <c r="YG304" s="331"/>
      <c r="YH304" s="331"/>
      <c r="YI304" s="331"/>
      <c r="YJ304" s="331"/>
      <c r="YK304" s="331"/>
      <c r="YL304" s="331"/>
      <c r="YM304" s="331"/>
      <c r="YN304" s="331"/>
      <c r="YO304" s="331"/>
      <c r="YP304" s="331"/>
      <c r="YQ304" s="331"/>
      <c r="YR304" s="331"/>
      <c r="YS304" s="331"/>
      <c r="YT304" s="331"/>
      <c r="YU304" s="331"/>
      <c r="YV304" s="331"/>
      <c r="YW304" s="331"/>
      <c r="YX304" s="331"/>
      <c r="YY304" s="331"/>
      <c r="YZ304" s="331"/>
      <c r="ZA304" s="331"/>
      <c r="ZB304" s="331"/>
      <c r="ZC304" s="331"/>
      <c r="ZD304" s="331"/>
      <c r="ZE304" s="331"/>
      <c r="ZF304" s="331"/>
      <c r="ZG304" s="331"/>
      <c r="ZH304" s="331"/>
      <c r="ZI304" s="331"/>
      <c r="ZJ304" s="331"/>
      <c r="ZK304" s="331"/>
      <c r="ZL304" s="331"/>
      <c r="ZM304" s="331"/>
      <c r="ZN304" s="331"/>
      <c r="ZO304" s="331"/>
      <c r="ZP304" s="331"/>
      <c r="ZQ304" s="331"/>
      <c r="ZR304" s="331"/>
      <c r="ZS304" s="331"/>
      <c r="ZT304" s="331"/>
      <c r="ZU304" s="331"/>
      <c r="ZV304" s="331"/>
      <c r="ZW304" s="331"/>
      <c r="ZX304" s="331"/>
      <c r="ZY304" s="331"/>
      <c r="ZZ304" s="331"/>
      <c r="AAA304" s="331"/>
      <c r="AAB304" s="331"/>
      <c r="AAC304" s="331"/>
      <c r="AAD304" s="331"/>
      <c r="AAE304" s="331"/>
      <c r="AAF304" s="331"/>
      <c r="AAG304" s="331"/>
      <c r="AAH304" s="331"/>
      <c r="AAI304" s="331"/>
      <c r="AAJ304" s="331"/>
      <c r="AAK304" s="331"/>
      <c r="AAL304" s="331"/>
      <c r="AAM304" s="331"/>
      <c r="AAN304" s="331"/>
      <c r="AAO304" s="331"/>
      <c r="AAP304" s="331"/>
      <c r="AAQ304" s="331"/>
      <c r="AAR304" s="331"/>
      <c r="AAS304" s="331"/>
      <c r="AAT304" s="331"/>
      <c r="AAU304" s="331"/>
      <c r="AAV304" s="331"/>
      <c r="AAW304" s="331"/>
      <c r="AAX304" s="331"/>
      <c r="AAY304" s="331"/>
      <c r="AAZ304" s="331"/>
      <c r="ABA304" s="331"/>
      <c r="ABB304" s="331"/>
      <c r="ABC304" s="331"/>
      <c r="ABD304" s="331"/>
      <c r="ABE304" s="331"/>
      <c r="ABF304" s="331"/>
      <c r="ABG304" s="331"/>
      <c r="ABH304" s="331"/>
      <c r="ABI304" s="331"/>
      <c r="ABJ304" s="331"/>
      <c r="ABK304" s="331"/>
      <c r="ABL304" s="331"/>
      <c r="ABM304" s="331"/>
      <c r="ABN304" s="331"/>
      <c r="ABO304" s="331"/>
      <c r="ABP304" s="331"/>
      <c r="ABQ304" s="331"/>
      <c r="ABR304" s="331"/>
      <c r="ABS304" s="331"/>
      <c r="ABT304" s="331"/>
      <c r="ABU304" s="331"/>
      <c r="ABV304" s="331"/>
      <c r="ABW304" s="331"/>
      <c r="ABX304" s="331"/>
      <c r="ABY304" s="331"/>
      <c r="ABZ304" s="331"/>
      <c r="ACA304" s="331"/>
      <c r="ACB304" s="331"/>
      <c r="ACC304" s="331"/>
      <c r="ACD304" s="331"/>
      <c r="ACE304" s="331"/>
      <c r="ACF304" s="331"/>
      <c r="ACG304" s="331"/>
      <c r="ACH304" s="331"/>
      <c r="ACI304" s="331"/>
      <c r="ACJ304" s="331"/>
      <c r="ACK304" s="331"/>
      <c r="ACL304" s="331"/>
      <c r="ACM304" s="331"/>
      <c r="ACN304" s="331"/>
      <c r="ACO304" s="331"/>
      <c r="ACP304" s="331"/>
      <c r="ACQ304" s="331"/>
      <c r="ACR304" s="331"/>
      <c r="ACS304" s="331"/>
      <c r="ACT304" s="331"/>
      <c r="ACU304" s="331"/>
      <c r="ACV304" s="331"/>
      <c r="ACW304" s="331"/>
      <c r="ACX304" s="331"/>
      <c r="ACY304" s="331"/>
      <c r="ACZ304" s="331"/>
      <c r="ADA304" s="331"/>
      <c r="ADB304" s="331"/>
      <c r="ADC304" s="331"/>
      <c r="ADD304" s="331"/>
      <c r="ADE304" s="331"/>
      <c r="ADF304" s="331"/>
      <c r="ADG304" s="331"/>
      <c r="ADH304" s="331"/>
      <c r="ADI304" s="331"/>
      <c r="ADJ304" s="331"/>
      <c r="ADK304" s="331"/>
      <c r="ADL304" s="331"/>
      <c r="ADM304" s="331"/>
      <c r="ADN304" s="331"/>
      <c r="ADO304" s="331"/>
      <c r="ADP304" s="331"/>
      <c r="ADQ304" s="331"/>
      <c r="ADR304" s="331"/>
      <c r="ADS304" s="331"/>
      <c r="ADT304" s="331"/>
      <c r="ADU304" s="331"/>
      <c r="ADV304" s="331"/>
      <c r="ADW304" s="331"/>
      <c r="ADX304" s="331"/>
      <c r="ADY304" s="331"/>
      <c r="ADZ304" s="331"/>
      <c r="AEA304" s="331"/>
      <c r="AEB304" s="331"/>
      <c r="AEC304" s="331"/>
      <c r="AED304" s="331"/>
      <c r="AEE304" s="331"/>
      <c r="AEF304" s="331"/>
      <c r="AEG304" s="331"/>
      <c r="AEH304" s="331"/>
      <c r="AEI304" s="331"/>
      <c r="AEJ304" s="331"/>
      <c r="AEK304" s="331"/>
      <c r="AEL304" s="331"/>
      <c r="AEM304" s="331"/>
      <c r="AEN304" s="331"/>
      <c r="AEO304" s="331"/>
      <c r="AEP304" s="331"/>
      <c r="AEQ304" s="331"/>
      <c r="AER304" s="331"/>
      <c r="AES304" s="331"/>
      <c r="AET304" s="331"/>
      <c r="AEU304" s="331"/>
      <c r="AEV304" s="331"/>
      <c r="AEW304" s="331"/>
      <c r="AEX304" s="331"/>
      <c r="AEY304" s="331"/>
      <c r="AEZ304" s="331"/>
      <c r="AFA304" s="331"/>
      <c r="AFB304" s="331"/>
      <c r="AFC304" s="331"/>
      <c r="AFD304" s="331"/>
      <c r="AFE304" s="331"/>
      <c r="AFF304" s="331"/>
      <c r="AFG304" s="331"/>
      <c r="AFH304" s="331"/>
      <c r="AFI304" s="331"/>
      <c r="AFJ304" s="331"/>
      <c r="AFK304" s="331"/>
      <c r="AFL304" s="331"/>
      <c r="AFM304" s="331"/>
      <c r="AFN304" s="331"/>
      <c r="AFO304" s="331"/>
      <c r="AFP304" s="331"/>
      <c r="AFQ304" s="331"/>
      <c r="AFR304" s="331"/>
      <c r="AFS304" s="331"/>
      <c r="AFT304" s="331"/>
      <c r="AFU304" s="331"/>
      <c r="AFV304" s="331"/>
      <c r="AFW304" s="331"/>
      <c r="AFX304" s="331"/>
      <c r="AFY304" s="331"/>
      <c r="AFZ304" s="331"/>
      <c r="AGA304" s="331"/>
      <c r="AGB304" s="331"/>
      <c r="AGC304" s="331"/>
      <c r="AGD304" s="331"/>
      <c r="AGE304" s="331"/>
      <c r="AGF304" s="331"/>
      <c r="AGG304" s="331"/>
      <c r="AGH304" s="331"/>
      <c r="AGI304" s="331"/>
      <c r="AGJ304" s="331"/>
      <c r="AGK304" s="331"/>
      <c r="AGL304" s="331"/>
      <c r="AGM304" s="331"/>
      <c r="AGN304" s="331"/>
      <c r="AGO304" s="331"/>
      <c r="AGP304" s="331"/>
      <c r="AGQ304" s="331"/>
      <c r="AGR304" s="331"/>
      <c r="AGS304" s="331"/>
      <c r="AGT304" s="331"/>
      <c r="AGU304" s="331"/>
      <c r="AGV304" s="331"/>
      <c r="AGW304" s="331"/>
      <c r="AGX304" s="331"/>
      <c r="AGY304" s="331"/>
      <c r="AGZ304" s="331"/>
      <c r="AHA304" s="331"/>
      <c r="AHB304" s="331"/>
      <c r="AHC304" s="331"/>
      <c r="AHD304" s="331"/>
      <c r="AHE304" s="331"/>
      <c r="AHF304" s="331"/>
      <c r="AHG304" s="331"/>
      <c r="AHH304" s="331"/>
      <c r="AHI304" s="331"/>
      <c r="AHJ304" s="331"/>
      <c r="AHK304" s="331"/>
      <c r="AHL304" s="331"/>
      <c r="AHM304" s="331"/>
      <c r="AHN304" s="331"/>
      <c r="AHO304" s="331"/>
      <c r="AHP304" s="331"/>
      <c r="AHQ304" s="331"/>
      <c r="AHR304" s="331"/>
      <c r="AHS304" s="331"/>
      <c r="AHT304" s="331"/>
      <c r="AHU304" s="331"/>
      <c r="AHV304" s="331"/>
      <c r="AHW304" s="331"/>
      <c r="AHX304" s="331"/>
      <c r="AHY304" s="331"/>
      <c r="AHZ304" s="331"/>
      <c r="AIA304" s="331"/>
      <c r="AIB304" s="331"/>
      <c r="AIC304" s="331"/>
      <c r="AID304" s="331"/>
      <c r="AIE304" s="331"/>
      <c r="AIF304" s="331"/>
      <c r="AIG304" s="331"/>
      <c r="AIH304" s="331"/>
      <c r="AII304" s="331"/>
      <c r="AIJ304" s="331"/>
      <c r="AIK304" s="331"/>
      <c r="AIL304" s="331"/>
      <c r="AIM304" s="331"/>
      <c r="AIN304" s="331"/>
      <c r="AIO304" s="331"/>
      <c r="AIP304" s="331"/>
      <c r="AIQ304" s="331"/>
      <c r="AIR304" s="331"/>
      <c r="AIS304" s="331"/>
      <c r="AIT304" s="331"/>
      <c r="AIU304" s="331"/>
      <c r="AIV304" s="331"/>
      <c r="AIW304" s="331"/>
      <c r="AIX304" s="331"/>
      <c r="AIY304" s="331"/>
      <c r="AIZ304" s="331"/>
      <c r="AJA304" s="331"/>
      <c r="AJB304" s="331"/>
      <c r="AJC304" s="331"/>
      <c r="AJD304" s="331"/>
      <c r="AJE304" s="331"/>
      <c r="AJF304" s="331"/>
      <c r="AJG304" s="331"/>
      <c r="AJH304" s="331"/>
      <c r="AJI304" s="331"/>
      <c r="AJJ304" s="331"/>
      <c r="AJK304" s="331"/>
      <c r="AJL304" s="331"/>
      <c r="AJM304" s="331"/>
      <c r="AJN304" s="331"/>
      <c r="AJO304" s="331"/>
      <c r="AJP304" s="331"/>
      <c r="AJQ304" s="331"/>
      <c r="AJR304" s="331"/>
      <c r="AJS304" s="331"/>
      <c r="AJT304" s="331"/>
      <c r="AJU304" s="331"/>
      <c r="AJV304" s="331"/>
      <c r="AJW304" s="331"/>
      <c r="AJX304" s="331"/>
      <c r="AJY304" s="331"/>
      <c r="AJZ304" s="331"/>
      <c r="AKA304" s="331"/>
      <c r="AKB304" s="331"/>
      <c r="AKC304" s="331"/>
      <c r="AKD304" s="331"/>
      <c r="AKE304" s="331"/>
      <c r="AKF304" s="331"/>
      <c r="AKG304" s="331"/>
      <c r="AKH304" s="331"/>
      <c r="AKI304" s="331"/>
      <c r="AKJ304" s="331"/>
      <c r="AKK304" s="331"/>
      <c r="AKL304" s="331"/>
      <c r="AKM304" s="331"/>
      <c r="AKN304" s="331"/>
      <c r="AKO304" s="331"/>
      <c r="AKP304" s="331"/>
      <c r="AKQ304" s="331"/>
      <c r="AKR304" s="331"/>
      <c r="AKS304" s="331"/>
      <c r="AKT304" s="331"/>
      <c r="AKU304" s="331"/>
      <c r="AKV304" s="331"/>
      <c r="AKW304" s="331"/>
      <c r="AKX304" s="331"/>
      <c r="AKY304" s="331"/>
      <c r="AKZ304" s="331"/>
      <c r="ALA304" s="331"/>
      <c r="ALB304" s="331"/>
      <c r="ALC304" s="331"/>
      <c r="ALD304" s="331"/>
      <c r="ALE304" s="331"/>
      <c r="ALF304" s="331"/>
      <c r="ALG304" s="331"/>
      <c r="ALH304" s="331"/>
      <c r="ALI304" s="331"/>
      <c r="ALJ304" s="331"/>
      <c r="ALK304" s="331"/>
      <c r="ALL304" s="331"/>
      <c r="ALM304" s="331"/>
      <c r="ALN304" s="331"/>
      <c r="ALO304" s="331"/>
      <c r="ALP304" s="331"/>
      <c r="ALQ304" s="331"/>
      <c r="ALR304" s="331"/>
      <c r="ALS304" s="331"/>
      <c r="ALT304" s="331"/>
      <c r="ALU304" s="331"/>
      <c r="ALV304" s="331"/>
      <c r="ALW304" s="331"/>
      <c r="ALX304" s="331"/>
      <c r="ALY304" s="331"/>
      <c r="ALZ304" s="331"/>
      <c r="AMA304" s="331"/>
      <c r="AMB304" s="331"/>
      <c r="AMC304" s="331"/>
      <c r="AMD304" s="331"/>
      <c r="AME304" s="331"/>
      <c r="AMF304" s="331"/>
      <c r="AMG304" s="331"/>
      <c r="AMH304" s="331"/>
      <c r="AMI304" s="331"/>
      <c r="AMJ304" s="331"/>
      <c r="AMK304" s="331"/>
      <c r="AML304" s="331"/>
      <c r="AMM304" s="331"/>
      <c r="AMN304" s="331"/>
      <c r="AMO304" s="331"/>
      <c r="AMP304" s="331"/>
      <c r="AMQ304" s="331"/>
      <c r="AMR304" s="331"/>
      <c r="AMS304" s="331"/>
      <c r="AMT304" s="331"/>
      <c r="AMU304" s="331"/>
      <c r="AMV304" s="331"/>
      <c r="AMW304" s="331"/>
      <c r="AMX304" s="331"/>
      <c r="AMY304" s="331"/>
      <c r="AMZ304" s="331"/>
      <c r="ANA304" s="331"/>
      <c r="ANB304" s="331"/>
      <c r="ANC304" s="331"/>
      <c r="AND304" s="331"/>
      <c r="ANE304" s="331"/>
      <c r="ANF304" s="331"/>
      <c r="ANG304" s="331"/>
      <c r="ANH304" s="331"/>
      <c r="ANI304" s="331"/>
      <c r="ANJ304" s="331"/>
      <c r="ANK304" s="331"/>
      <c r="ANL304" s="331"/>
      <c r="ANM304" s="331"/>
      <c r="ANN304" s="331"/>
      <c r="ANO304" s="331"/>
      <c r="ANP304" s="331"/>
      <c r="ANQ304" s="331"/>
      <c r="ANR304" s="331"/>
      <c r="ANS304" s="331"/>
      <c r="ANT304" s="331"/>
      <c r="ANU304" s="331"/>
      <c r="ANV304" s="331"/>
      <c r="ANW304" s="331"/>
      <c r="ANX304" s="331"/>
      <c r="ANY304" s="331"/>
      <c r="ANZ304" s="331"/>
      <c r="AOA304" s="331"/>
      <c r="AOB304" s="331"/>
      <c r="AOC304" s="331"/>
      <c r="AOD304" s="331"/>
      <c r="AOE304" s="331"/>
      <c r="AOF304" s="331"/>
      <c r="AOG304" s="331"/>
      <c r="AOH304" s="331"/>
      <c r="AOI304" s="331"/>
      <c r="AOJ304" s="331"/>
      <c r="AOK304" s="331"/>
      <c r="AOL304" s="331"/>
      <c r="AOM304" s="331"/>
      <c r="AON304" s="331"/>
      <c r="AOO304" s="331"/>
      <c r="AOP304" s="331"/>
      <c r="AOQ304" s="331"/>
      <c r="AOR304" s="331"/>
      <c r="AOS304" s="331"/>
      <c r="AOT304" s="331"/>
      <c r="AOU304" s="331"/>
      <c r="AOV304" s="331"/>
      <c r="AOW304" s="331"/>
      <c r="AOX304" s="331"/>
      <c r="AOY304" s="331"/>
      <c r="AOZ304" s="331"/>
      <c r="APA304" s="331"/>
      <c r="APB304" s="331"/>
      <c r="APC304" s="331"/>
      <c r="APD304" s="331"/>
      <c r="APE304" s="331"/>
      <c r="APF304" s="331"/>
      <c r="APG304" s="331"/>
      <c r="APH304" s="331"/>
      <c r="API304" s="331"/>
      <c r="APJ304" s="331"/>
      <c r="APK304" s="331"/>
      <c r="APL304" s="331"/>
      <c r="APM304" s="331"/>
      <c r="APN304" s="331"/>
      <c r="APO304" s="331"/>
      <c r="APP304" s="331"/>
      <c r="APQ304" s="331"/>
      <c r="APR304" s="331"/>
      <c r="APS304" s="331"/>
      <c r="APT304" s="331"/>
      <c r="APU304" s="331"/>
      <c r="APV304" s="331"/>
      <c r="APW304" s="331"/>
      <c r="APX304" s="331"/>
      <c r="APY304" s="331"/>
      <c r="APZ304" s="331"/>
      <c r="AQA304" s="331"/>
      <c r="AQB304" s="331"/>
      <c r="AQC304" s="331"/>
      <c r="AQD304" s="331"/>
      <c r="AQE304" s="331"/>
      <c r="AQF304" s="331"/>
      <c r="AQG304" s="331"/>
      <c r="AQH304" s="331"/>
      <c r="AQI304" s="331"/>
      <c r="AQJ304" s="331"/>
      <c r="AQK304" s="331"/>
      <c r="AQL304" s="331"/>
      <c r="AQM304" s="331"/>
      <c r="AQN304" s="331"/>
      <c r="AQO304" s="331"/>
      <c r="AQP304" s="331"/>
      <c r="AQQ304" s="331"/>
      <c r="AQR304" s="331"/>
      <c r="AQS304" s="331"/>
      <c r="AQT304" s="331"/>
      <c r="AQU304" s="331"/>
      <c r="AQV304" s="331"/>
      <c r="AQW304" s="331"/>
      <c r="AQX304" s="331"/>
      <c r="AQY304" s="331"/>
      <c r="AQZ304" s="331"/>
      <c r="ARA304" s="331"/>
      <c r="ARB304" s="331"/>
      <c r="ARC304" s="331"/>
      <c r="ARD304" s="331"/>
      <c r="ARE304" s="331"/>
      <c r="ARF304" s="331"/>
      <c r="ARG304" s="331"/>
      <c r="ARH304" s="331"/>
      <c r="ARI304" s="331"/>
      <c r="ARJ304" s="331"/>
      <c r="ARK304" s="331"/>
      <c r="ARL304" s="331"/>
      <c r="ARM304" s="331"/>
      <c r="ARN304" s="331"/>
      <c r="ARO304" s="331"/>
      <c r="ARP304" s="331"/>
      <c r="ARQ304" s="331"/>
      <c r="ARR304" s="331"/>
      <c r="ARS304" s="331"/>
      <c r="ART304" s="331"/>
      <c r="ARU304" s="331"/>
      <c r="ARV304" s="331"/>
      <c r="ARW304" s="331"/>
      <c r="ARX304" s="331"/>
      <c r="ARY304" s="331"/>
      <c r="ARZ304" s="331"/>
      <c r="ASA304" s="331"/>
      <c r="ASB304" s="331"/>
      <c r="ASC304" s="331"/>
      <c r="ASD304" s="331"/>
      <c r="ASE304" s="331"/>
      <c r="ASF304" s="331"/>
      <c r="ASG304" s="331"/>
    </row>
    <row r="305" spans="2:1177" s="360" customFormat="1" x14ac:dyDescent="0.3">
      <c r="B305" s="349"/>
      <c r="C305" s="361">
        <v>303</v>
      </c>
      <c r="D305" s="361">
        <v>194</v>
      </c>
      <c r="E305" s="362">
        <v>3</v>
      </c>
      <c r="F305" s="363">
        <v>0</v>
      </c>
      <c r="G305" s="364">
        <v>0</v>
      </c>
      <c r="H305" s="361">
        <v>0</v>
      </c>
      <c r="I305" s="363">
        <v>2</v>
      </c>
      <c r="J305" s="363">
        <v>0</v>
      </c>
      <c r="K305" s="361">
        <v>0</v>
      </c>
      <c r="L305" s="361">
        <v>0</v>
      </c>
      <c r="M305" s="361">
        <v>0</v>
      </c>
      <c r="N305" s="361">
        <v>0</v>
      </c>
      <c r="O305" s="361">
        <v>0</v>
      </c>
      <c r="P305" s="361">
        <v>0</v>
      </c>
      <c r="Q305" s="362">
        <v>1</v>
      </c>
      <c r="R305" s="331"/>
      <c r="S305" s="331"/>
      <c r="T305" s="331"/>
      <c r="U305" s="331"/>
      <c r="V305" s="331"/>
      <c r="W305" s="331"/>
      <c r="X305" s="331"/>
      <c r="Y305" s="331"/>
      <c r="Z305" s="331"/>
      <c r="AA305" s="331"/>
      <c r="AB305" s="331"/>
      <c r="AC305" s="331"/>
      <c r="AD305" s="331"/>
      <c r="AE305" s="331"/>
      <c r="AF305" s="331"/>
      <c r="AG305" s="331"/>
      <c r="AH305" s="331"/>
      <c r="AI305" s="331"/>
      <c r="AJ305" s="331"/>
      <c r="AK305" s="331"/>
      <c r="AL305" s="331"/>
      <c r="AM305" s="331"/>
      <c r="AN305" s="331"/>
      <c r="AO305" s="331"/>
      <c r="AP305" s="331"/>
      <c r="AQ305" s="331"/>
      <c r="AR305" s="331"/>
      <c r="AS305" s="331"/>
      <c r="AT305" s="331"/>
      <c r="AU305" s="331"/>
      <c r="AV305" s="331"/>
      <c r="AW305" s="331"/>
      <c r="AX305" s="331"/>
      <c r="AY305" s="331"/>
      <c r="AZ305" s="331"/>
      <c r="BA305" s="331"/>
      <c r="BB305" s="331"/>
      <c r="BC305" s="331"/>
      <c r="BD305" s="331"/>
      <c r="BE305" s="331"/>
      <c r="BF305" s="331"/>
      <c r="BG305" s="331"/>
      <c r="BH305" s="331"/>
      <c r="BI305" s="331"/>
      <c r="BJ305" s="331"/>
      <c r="BK305" s="331"/>
      <c r="BL305" s="331"/>
      <c r="BM305" s="331"/>
      <c r="BN305" s="331"/>
      <c r="BO305" s="331"/>
      <c r="BP305" s="331"/>
      <c r="BQ305" s="331"/>
      <c r="BR305" s="331"/>
      <c r="BS305" s="331"/>
      <c r="BT305" s="331"/>
      <c r="BU305" s="331"/>
      <c r="BV305" s="331"/>
      <c r="BW305" s="331"/>
      <c r="BX305" s="331"/>
      <c r="BY305" s="331"/>
      <c r="BZ305" s="331"/>
      <c r="CA305" s="331"/>
      <c r="CB305" s="331"/>
      <c r="CC305" s="331"/>
      <c r="CD305" s="331"/>
      <c r="CE305" s="331"/>
      <c r="CF305" s="331"/>
      <c r="CG305" s="331"/>
      <c r="CH305" s="331"/>
      <c r="CI305" s="331"/>
      <c r="CJ305" s="331"/>
      <c r="CK305" s="331"/>
      <c r="CL305" s="331"/>
      <c r="CM305" s="331"/>
      <c r="CN305" s="331"/>
      <c r="CO305" s="331"/>
      <c r="CP305" s="331"/>
      <c r="CQ305" s="331"/>
      <c r="CR305" s="331"/>
      <c r="CS305" s="331"/>
      <c r="CT305" s="331"/>
      <c r="CU305" s="331"/>
      <c r="CV305" s="331"/>
      <c r="CW305" s="331"/>
      <c r="CX305" s="331"/>
      <c r="CY305" s="331"/>
      <c r="CZ305" s="331"/>
      <c r="DA305" s="331"/>
      <c r="DB305" s="331"/>
      <c r="DC305" s="331"/>
      <c r="DD305" s="331"/>
      <c r="DE305" s="331"/>
      <c r="DF305" s="331"/>
      <c r="DG305" s="331"/>
      <c r="DH305" s="331"/>
      <c r="DI305" s="331"/>
      <c r="DJ305" s="331"/>
      <c r="DK305" s="331"/>
      <c r="DL305" s="331"/>
      <c r="DM305" s="331"/>
      <c r="DN305" s="331"/>
      <c r="DO305" s="331"/>
      <c r="DP305" s="331"/>
      <c r="DQ305" s="331"/>
      <c r="DR305" s="331"/>
      <c r="DS305" s="331"/>
      <c r="DT305" s="331"/>
      <c r="DU305" s="331"/>
      <c r="DV305" s="331"/>
      <c r="DW305" s="331"/>
      <c r="DX305" s="331"/>
      <c r="DY305" s="331"/>
      <c r="DZ305" s="331"/>
      <c r="EA305" s="331"/>
      <c r="EB305" s="331"/>
      <c r="EC305" s="331"/>
      <c r="ED305" s="331"/>
      <c r="EE305" s="331"/>
      <c r="EF305" s="331"/>
      <c r="EG305" s="331"/>
      <c r="EH305" s="331"/>
      <c r="EI305" s="331"/>
      <c r="EJ305" s="331"/>
      <c r="EK305" s="331"/>
      <c r="EL305" s="331"/>
      <c r="EM305" s="331"/>
      <c r="EN305" s="331"/>
      <c r="EO305" s="331"/>
      <c r="EP305" s="331"/>
      <c r="EQ305" s="331"/>
      <c r="ER305" s="331"/>
      <c r="ES305" s="331"/>
      <c r="ET305" s="331"/>
      <c r="EU305" s="331"/>
      <c r="EV305" s="331"/>
      <c r="EW305" s="331"/>
      <c r="EX305" s="331"/>
      <c r="EY305" s="331"/>
      <c r="EZ305" s="331"/>
      <c r="FA305" s="331"/>
      <c r="FB305" s="331"/>
      <c r="FC305" s="331"/>
      <c r="FD305" s="331"/>
      <c r="FE305" s="331"/>
      <c r="FF305" s="331"/>
      <c r="FG305" s="331"/>
      <c r="FH305" s="331"/>
      <c r="FI305" s="331"/>
      <c r="FJ305" s="331"/>
      <c r="FK305" s="331"/>
      <c r="FL305" s="331"/>
      <c r="FM305" s="331"/>
      <c r="FN305" s="331"/>
      <c r="FO305" s="331"/>
      <c r="FP305" s="331"/>
      <c r="FQ305" s="331"/>
      <c r="FR305" s="331"/>
      <c r="FS305" s="331"/>
      <c r="FT305" s="331"/>
      <c r="FU305" s="331"/>
      <c r="FV305" s="331"/>
      <c r="FW305" s="331"/>
      <c r="FX305" s="331"/>
      <c r="FY305" s="331"/>
      <c r="FZ305" s="331"/>
      <c r="GA305" s="331"/>
      <c r="GB305" s="331"/>
      <c r="GC305" s="331"/>
      <c r="GD305" s="331"/>
      <c r="GE305" s="331"/>
      <c r="GF305" s="331"/>
      <c r="GG305" s="331"/>
      <c r="GH305" s="331"/>
      <c r="GI305" s="331"/>
      <c r="GJ305" s="331"/>
      <c r="GK305" s="331"/>
      <c r="GL305" s="331"/>
      <c r="GM305" s="331"/>
      <c r="GN305" s="331"/>
      <c r="GO305" s="331"/>
      <c r="GP305" s="331"/>
      <c r="GQ305" s="331"/>
      <c r="GR305" s="331"/>
      <c r="GS305" s="331"/>
      <c r="GT305" s="331"/>
      <c r="GU305" s="331"/>
      <c r="GV305" s="331"/>
      <c r="GW305" s="331"/>
      <c r="GX305" s="331"/>
      <c r="GY305" s="331"/>
      <c r="GZ305" s="331"/>
      <c r="HA305" s="331"/>
      <c r="HB305" s="331"/>
      <c r="HC305" s="331"/>
      <c r="HD305" s="331"/>
      <c r="HE305" s="331"/>
      <c r="HF305" s="331"/>
      <c r="HG305" s="331"/>
      <c r="HH305" s="331"/>
      <c r="HI305" s="331"/>
      <c r="HJ305" s="331"/>
      <c r="HK305" s="331"/>
      <c r="HL305" s="331"/>
      <c r="HM305" s="331"/>
      <c r="HN305" s="331"/>
      <c r="HO305" s="331"/>
      <c r="HP305" s="331"/>
      <c r="HQ305" s="331"/>
      <c r="HR305" s="331"/>
      <c r="HS305" s="331"/>
      <c r="HT305" s="331"/>
      <c r="HU305" s="331"/>
      <c r="HV305" s="331"/>
      <c r="HW305" s="331"/>
      <c r="HX305" s="331"/>
      <c r="HY305" s="331"/>
      <c r="HZ305" s="331"/>
      <c r="IA305" s="331"/>
      <c r="IB305" s="331"/>
      <c r="IC305" s="331"/>
      <c r="ID305" s="331"/>
      <c r="IE305" s="331"/>
      <c r="IF305" s="331"/>
      <c r="IG305" s="331"/>
      <c r="IH305" s="331"/>
      <c r="II305" s="331"/>
      <c r="IJ305" s="331"/>
      <c r="IK305" s="331"/>
      <c r="IL305" s="331"/>
      <c r="IM305" s="331"/>
      <c r="IN305" s="331"/>
      <c r="IO305" s="331"/>
      <c r="IP305" s="331"/>
      <c r="IQ305" s="331"/>
      <c r="IR305" s="331"/>
      <c r="IS305" s="331"/>
      <c r="IT305" s="331"/>
      <c r="IU305" s="331"/>
      <c r="IV305" s="331"/>
      <c r="IW305" s="331"/>
      <c r="IX305" s="331"/>
      <c r="IY305" s="331"/>
      <c r="IZ305" s="331"/>
      <c r="JA305" s="331"/>
      <c r="JB305" s="331"/>
      <c r="JC305" s="331"/>
      <c r="JD305" s="331"/>
      <c r="JE305" s="331"/>
      <c r="JF305" s="331"/>
      <c r="JG305" s="331"/>
      <c r="JH305" s="331"/>
      <c r="JI305" s="331"/>
      <c r="JJ305" s="331"/>
      <c r="JK305" s="331"/>
      <c r="JL305" s="331"/>
      <c r="JM305" s="331"/>
      <c r="JN305" s="331"/>
      <c r="JO305" s="331"/>
      <c r="JP305" s="331"/>
      <c r="JQ305" s="331"/>
      <c r="JR305" s="331"/>
      <c r="JS305" s="331"/>
      <c r="JT305" s="331"/>
      <c r="JU305" s="331"/>
      <c r="JV305" s="331"/>
      <c r="JW305" s="331"/>
      <c r="JX305" s="331"/>
      <c r="JY305" s="331"/>
      <c r="JZ305" s="331"/>
      <c r="KA305" s="331"/>
      <c r="KB305" s="331"/>
      <c r="KC305" s="331"/>
      <c r="KD305" s="331"/>
      <c r="KE305" s="331"/>
      <c r="KF305" s="331"/>
      <c r="KG305" s="331"/>
      <c r="KH305" s="331"/>
      <c r="KI305" s="331"/>
      <c r="KJ305" s="331"/>
      <c r="KK305" s="331"/>
      <c r="KL305" s="331"/>
      <c r="KM305" s="331"/>
      <c r="KN305" s="331"/>
      <c r="KO305" s="331"/>
      <c r="KP305" s="331"/>
      <c r="KQ305" s="331"/>
      <c r="KR305" s="331"/>
      <c r="KS305" s="331"/>
      <c r="KT305" s="331"/>
      <c r="KU305" s="331"/>
      <c r="KV305" s="331"/>
      <c r="KW305" s="331"/>
      <c r="KX305" s="331"/>
      <c r="KY305" s="331"/>
      <c r="KZ305" s="331"/>
      <c r="LA305" s="331"/>
      <c r="LB305" s="331"/>
      <c r="LC305" s="331"/>
      <c r="LD305" s="331"/>
      <c r="LE305" s="331"/>
      <c r="LF305" s="331"/>
      <c r="LG305" s="331"/>
      <c r="LH305" s="331"/>
      <c r="LI305" s="331"/>
      <c r="LJ305" s="331"/>
      <c r="LK305" s="331"/>
      <c r="LL305" s="331"/>
      <c r="LM305" s="331"/>
      <c r="LN305" s="331"/>
      <c r="LO305" s="331"/>
      <c r="LP305" s="331"/>
      <c r="LQ305" s="331"/>
      <c r="LR305" s="331"/>
      <c r="LS305" s="331"/>
      <c r="LT305" s="331"/>
      <c r="LU305" s="331"/>
      <c r="LV305" s="331"/>
      <c r="LW305" s="331"/>
      <c r="LX305" s="331"/>
      <c r="LY305" s="331"/>
      <c r="LZ305" s="331"/>
      <c r="MA305" s="331"/>
      <c r="MB305" s="331"/>
      <c r="MC305" s="331"/>
      <c r="MD305" s="331"/>
      <c r="ME305" s="331"/>
      <c r="MF305" s="331"/>
      <c r="MG305" s="331"/>
      <c r="MH305" s="331"/>
      <c r="MI305" s="331"/>
      <c r="MJ305" s="331"/>
      <c r="MK305" s="331"/>
      <c r="ML305" s="331"/>
      <c r="MM305" s="331"/>
      <c r="MN305" s="331"/>
      <c r="MO305" s="331"/>
      <c r="MP305" s="331"/>
      <c r="MQ305" s="331"/>
      <c r="MR305" s="331"/>
      <c r="MS305" s="331"/>
      <c r="MT305" s="331"/>
      <c r="MU305" s="331"/>
      <c r="MV305" s="331"/>
      <c r="MW305" s="331"/>
      <c r="MX305" s="331"/>
      <c r="MY305" s="331"/>
      <c r="MZ305" s="331"/>
      <c r="NA305" s="331"/>
      <c r="NB305" s="331"/>
      <c r="NC305" s="331"/>
      <c r="ND305" s="331"/>
      <c r="NE305" s="331"/>
      <c r="NF305" s="331"/>
      <c r="NG305" s="331"/>
      <c r="NH305" s="331"/>
      <c r="NI305" s="331"/>
      <c r="NJ305" s="331"/>
      <c r="NK305" s="331"/>
      <c r="NL305" s="331"/>
      <c r="NM305" s="331"/>
      <c r="NN305" s="331"/>
      <c r="NO305" s="331"/>
      <c r="NP305" s="331"/>
      <c r="NQ305" s="331"/>
      <c r="NR305" s="331"/>
      <c r="NS305" s="331"/>
      <c r="NT305" s="331"/>
      <c r="NU305" s="331"/>
      <c r="NV305" s="331"/>
      <c r="NW305" s="331"/>
      <c r="NX305" s="331"/>
      <c r="NY305" s="331"/>
      <c r="NZ305" s="331"/>
      <c r="OA305" s="331"/>
      <c r="OB305" s="331"/>
      <c r="OC305" s="331"/>
      <c r="OD305" s="331"/>
      <c r="OE305" s="331"/>
      <c r="OF305" s="331"/>
      <c r="OG305" s="331"/>
      <c r="OH305" s="331"/>
      <c r="OI305" s="331"/>
      <c r="OJ305" s="331"/>
      <c r="OK305" s="331"/>
      <c r="OL305" s="331"/>
      <c r="OM305" s="331"/>
      <c r="ON305" s="331"/>
      <c r="OO305" s="331"/>
      <c r="OP305" s="331"/>
      <c r="OQ305" s="331"/>
      <c r="OR305" s="331"/>
      <c r="OS305" s="331"/>
      <c r="OT305" s="331"/>
      <c r="OU305" s="331"/>
      <c r="OV305" s="331"/>
      <c r="OW305" s="331"/>
      <c r="OX305" s="331"/>
      <c r="OY305" s="331"/>
      <c r="OZ305" s="331"/>
      <c r="PA305" s="331"/>
      <c r="PB305" s="331"/>
      <c r="PC305" s="331"/>
      <c r="PD305" s="331"/>
      <c r="PE305" s="331"/>
      <c r="PF305" s="331"/>
      <c r="PG305" s="331"/>
      <c r="PH305" s="331"/>
      <c r="PI305" s="331"/>
      <c r="PJ305" s="331"/>
      <c r="PK305" s="331"/>
      <c r="PL305" s="331"/>
      <c r="PM305" s="331"/>
      <c r="PN305" s="331"/>
      <c r="PO305" s="331"/>
      <c r="PP305" s="331"/>
      <c r="PQ305" s="331"/>
      <c r="PR305" s="331"/>
      <c r="PS305" s="331"/>
      <c r="PT305" s="331"/>
      <c r="PU305" s="331"/>
      <c r="PV305" s="331"/>
      <c r="PW305" s="331"/>
      <c r="PX305" s="331"/>
      <c r="PY305" s="331"/>
      <c r="PZ305" s="331"/>
      <c r="QA305" s="331"/>
      <c r="QB305" s="331"/>
      <c r="QC305" s="331"/>
      <c r="QD305" s="331"/>
      <c r="QE305" s="331"/>
      <c r="QF305" s="331"/>
      <c r="QG305" s="331"/>
      <c r="QH305" s="331"/>
      <c r="QI305" s="331"/>
      <c r="QJ305" s="331"/>
      <c r="QK305" s="331"/>
      <c r="QL305" s="331"/>
      <c r="QM305" s="331"/>
      <c r="QN305" s="331"/>
      <c r="QO305" s="331"/>
      <c r="QP305" s="331"/>
      <c r="QQ305" s="331"/>
      <c r="QR305" s="331"/>
      <c r="QS305" s="331"/>
      <c r="QT305" s="331"/>
      <c r="QU305" s="331"/>
      <c r="QV305" s="331"/>
      <c r="QW305" s="331"/>
      <c r="QX305" s="331"/>
      <c r="QY305" s="331"/>
      <c r="QZ305" s="331"/>
      <c r="RA305" s="331"/>
      <c r="RB305" s="331"/>
      <c r="RC305" s="331"/>
      <c r="RD305" s="331"/>
      <c r="RE305" s="331"/>
      <c r="RF305" s="331"/>
      <c r="RG305" s="331"/>
      <c r="RH305" s="331"/>
      <c r="RI305" s="331"/>
      <c r="RJ305" s="331"/>
      <c r="RK305" s="331"/>
      <c r="RL305" s="331"/>
      <c r="RM305" s="331"/>
      <c r="RN305" s="331"/>
      <c r="RO305" s="331"/>
      <c r="RP305" s="331"/>
      <c r="RQ305" s="331"/>
      <c r="RR305" s="331"/>
      <c r="RS305" s="331"/>
      <c r="RT305" s="331"/>
      <c r="RU305" s="331"/>
      <c r="RV305" s="331"/>
      <c r="RW305" s="331"/>
      <c r="RX305" s="331"/>
      <c r="RY305" s="331"/>
      <c r="RZ305" s="331"/>
      <c r="SA305" s="331"/>
      <c r="SB305" s="331"/>
      <c r="SC305" s="331"/>
      <c r="SD305" s="331"/>
      <c r="SE305" s="331"/>
      <c r="SF305" s="331"/>
      <c r="SG305" s="331"/>
      <c r="SH305" s="331"/>
      <c r="SI305" s="331"/>
      <c r="SJ305" s="331"/>
      <c r="SK305" s="331"/>
      <c r="SL305" s="331"/>
      <c r="SM305" s="331"/>
      <c r="SN305" s="331"/>
      <c r="SO305" s="331"/>
      <c r="SP305" s="331"/>
      <c r="SQ305" s="331"/>
      <c r="SR305" s="331"/>
      <c r="SS305" s="331"/>
      <c r="ST305" s="331"/>
      <c r="SU305" s="331"/>
      <c r="SV305" s="331"/>
      <c r="SW305" s="331"/>
      <c r="SX305" s="331"/>
      <c r="SY305" s="331"/>
      <c r="SZ305" s="331"/>
      <c r="TA305" s="331"/>
      <c r="TB305" s="331"/>
      <c r="TC305" s="331"/>
      <c r="TD305" s="331"/>
      <c r="TE305" s="331"/>
      <c r="TF305" s="331"/>
      <c r="TG305" s="331"/>
      <c r="TH305" s="331"/>
      <c r="TI305" s="331"/>
      <c r="TJ305" s="331"/>
      <c r="TK305" s="331"/>
      <c r="TL305" s="331"/>
      <c r="TM305" s="331"/>
      <c r="TN305" s="331"/>
      <c r="TO305" s="331"/>
      <c r="TP305" s="331"/>
      <c r="TQ305" s="331"/>
      <c r="TR305" s="331"/>
      <c r="TS305" s="331"/>
      <c r="TT305" s="331"/>
      <c r="TU305" s="331"/>
      <c r="TV305" s="331"/>
      <c r="TW305" s="331"/>
      <c r="TX305" s="331"/>
      <c r="TY305" s="331"/>
      <c r="TZ305" s="331"/>
      <c r="UA305" s="331"/>
      <c r="UB305" s="331"/>
      <c r="UC305" s="331"/>
      <c r="UD305" s="331"/>
      <c r="UE305" s="331"/>
      <c r="UF305" s="331"/>
      <c r="UG305" s="331"/>
      <c r="UH305" s="331"/>
      <c r="UI305" s="331"/>
      <c r="UJ305" s="331"/>
      <c r="UK305" s="331"/>
      <c r="UL305" s="331"/>
      <c r="UM305" s="331"/>
      <c r="UN305" s="331"/>
      <c r="UO305" s="331"/>
      <c r="UP305" s="331"/>
      <c r="UQ305" s="331"/>
      <c r="UR305" s="331"/>
      <c r="US305" s="331"/>
      <c r="UT305" s="331"/>
      <c r="UU305" s="331"/>
      <c r="UV305" s="331"/>
      <c r="UW305" s="331"/>
      <c r="UX305" s="331"/>
      <c r="UY305" s="331"/>
      <c r="UZ305" s="331"/>
      <c r="VA305" s="331"/>
      <c r="VB305" s="331"/>
      <c r="VC305" s="331"/>
      <c r="VD305" s="331"/>
      <c r="VE305" s="331"/>
      <c r="VF305" s="331"/>
      <c r="VG305" s="331"/>
      <c r="VH305" s="331"/>
      <c r="VI305" s="331"/>
      <c r="VJ305" s="331"/>
      <c r="VK305" s="331"/>
      <c r="VL305" s="331"/>
      <c r="VM305" s="331"/>
      <c r="VN305" s="331"/>
      <c r="VO305" s="331"/>
      <c r="VP305" s="331"/>
      <c r="VQ305" s="331"/>
      <c r="VR305" s="331"/>
      <c r="VS305" s="331"/>
      <c r="VT305" s="331"/>
      <c r="VU305" s="331"/>
      <c r="VV305" s="331"/>
      <c r="VW305" s="331"/>
      <c r="VX305" s="331"/>
      <c r="VY305" s="331"/>
      <c r="VZ305" s="331"/>
      <c r="WA305" s="331"/>
      <c r="WB305" s="331"/>
      <c r="WC305" s="331"/>
      <c r="WD305" s="331"/>
      <c r="WE305" s="331"/>
      <c r="WF305" s="331"/>
      <c r="WG305" s="331"/>
      <c r="WH305" s="331"/>
      <c r="WI305" s="331"/>
      <c r="WJ305" s="331"/>
      <c r="WK305" s="331"/>
      <c r="WL305" s="331"/>
      <c r="WM305" s="331"/>
      <c r="WN305" s="331"/>
      <c r="WO305" s="331"/>
      <c r="WP305" s="331"/>
      <c r="WQ305" s="331"/>
      <c r="WR305" s="331"/>
      <c r="WS305" s="331"/>
      <c r="WT305" s="331"/>
      <c r="WU305" s="331"/>
      <c r="WV305" s="331"/>
      <c r="WW305" s="331"/>
      <c r="WX305" s="331"/>
      <c r="WY305" s="331"/>
      <c r="WZ305" s="331"/>
      <c r="XA305" s="331"/>
      <c r="XB305" s="331"/>
      <c r="XC305" s="331"/>
      <c r="XD305" s="331"/>
      <c r="XE305" s="331"/>
      <c r="XF305" s="331"/>
      <c r="XG305" s="331"/>
      <c r="XH305" s="331"/>
      <c r="XI305" s="331"/>
      <c r="XJ305" s="331"/>
      <c r="XK305" s="331"/>
      <c r="XL305" s="331"/>
      <c r="XM305" s="331"/>
      <c r="XN305" s="331"/>
      <c r="XO305" s="331"/>
      <c r="XP305" s="331"/>
      <c r="XQ305" s="331"/>
      <c r="XR305" s="331"/>
      <c r="XS305" s="331"/>
      <c r="XT305" s="331"/>
      <c r="XU305" s="331"/>
      <c r="XV305" s="331"/>
      <c r="XW305" s="331"/>
      <c r="XX305" s="331"/>
      <c r="XY305" s="331"/>
      <c r="XZ305" s="331"/>
      <c r="YA305" s="331"/>
      <c r="YB305" s="331"/>
      <c r="YC305" s="331"/>
      <c r="YD305" s="331"/>
      <c r="YE305" s="331"/>
      <c r="YF305" s="331"/>
      <c r="YG305" s="331"/>
      <c r="YH305" s="331"/>
      <c r="YI305" s="331"/>
      <c r="YJ305" s="331"/>
      <c r="YK305" s="331"/>
      <c r="YL305" s="331"/>
      <c r="YM305" s="331"/>
      <c r="YN305" s="331"/>
      <c r="YO305" s="331"/>
      <c r="YP305" s="331"/>
      <c r="YQ305" s="331"/>
      <c r="YR305" s="331"/>
      <c r="YS305" s="331"/>
      <c r="YT305" s="331"/>
      <c r="YU305" s="331"/>
      <c r="YV305" s="331"/>
      <c r="YW305" s="331"/>
      <c r="YX305" s="331"/>
      <c r="YY305" s="331"/>
      <c r="YZ305" s="331"/>
      <c r="ZA305" s="331"/>
      <c r="ZB305" s="331"/>
      <c r="ZC305" s="331"/>
      <c r="ZD305" s="331"/>
      <c r="ZE305" s="331"/>
      <c r="ZF305" s="331"/>
      <c r="ZG305" s="331"/>
      <c r="ZH305" s="331"/>
      <c r="ZI305" s="331"/>
      <c r="ZJ305" s="331"/>
      <c r="ZK305" s="331"/>
      <c r="ZL305" s="331"/>
      <c r="ZM305" s="331"/>
      <c r="ZN305" s="331"/>
      <c r="ZO305" s="331"/>
      <c r="ZP305" s="331"/>
      <c r="ZQ305" s="331"/>
      <c r="ZR305" s="331"/>
      <c r="ZS305" s="331"/>
      <c r="ZT305" s="331"/>
      <c r="ZU305" s="331"/>
      <c r="ZV305" s="331"/>
      <c r="ZW305" s="331"/>
      <c r="ZX305" s="331"/>
      <c r="ZY305" s="331"/>
      <c r="ZZ305" s="331"/>
      <c r="AAA305" s="331"/>
      <c r="AAB305" s="331"/>
      <c r="AAC305" s="331"/>
      <c r="AAD305" s="331"/>
      <c r="AAE305" s="331"/>
      <c r="AAF305" s="331"/>
      <c r="AAG305" s="331"/>
      <c r="AAH305" s="331"/>
      <c r="AAI305" s="331"/>
      <c r="AAJ305" s="331"/>
      <c r="AAK305" s="331"/>
      <c r="AAL305" s="331"/>
      <c r="AAM305" s="331"/>
      <c r="AAN305" s="331"/>
      <c r="AAO305" s="331"/>
      <c r="AAP305" s="331"/>
      <c r="AAQ305" s="331"/>
      <c r="AAR305" s="331"/>
      <c r="AAS305" s="331"/>
      <c r="AAT305" s="331"/>
      <c r="AAU305" s="331"/>
      <c r="AAV305" s="331"/>
      <c r="AAW305" s="331"/>
      <c r="AAX305" s="331"/>
      <c r="AAY305" s="331"/>
      <c r="AAZ305" s="331"/>
      <c r="ABA305" s="331"/>
      <c r="ABB305" s="331"/>
      <c r="ABC305" s="331"/>
      <c r="ABD305" s="331"/>
      <c r="ABE305" s="331"/>
      <c r="ABF305" s="331"/>
      <c r="ABG305" s="331"/>
      <c r="ABH305" s="331"/>
      <c r="ABI305" s="331"/>
      <c r="ABJ305" s="331"/>
      <c r="ABK305" s="331"/>
      <c r="ABL305" s="331"/>
      <c r="ABM305" s="331"/>
      <c r="ABN305" s="331"/>
      <c r="ABO305" s="331"/>
      <c r="ABP305" s="331"/>
      <c r="ABQ305" s="331"/>
      <c r="ABR305" s="331"/>
      <c r="ABS305" s="331"/>
      <c r="ABT305" s="331"/>
      <c r="ABU305" s="331"/>
      <c r="ABV305" s="331"/>
      <c r="ABW305" s="331"/>
      <c r="ABX305" s="331"/>
      <c r="ABY305" s="331"/>
      <c r="ABZ305" s="331"/>
      <c r="ACA305" s="331"/>
      <c r="ACB305" s="331"/>
      <c r="ACC305" s="331"/>
      <c r="ACD305" s="331"/>
      <c r="ACE305" s="331"/>
      <c r="ACF305" s="331"/>
      <c r="ACG305" s="331"/>
      <c r="ACH305" s="331"/>
      <c r="ACI305" s="331"/>
      <c r="ACJ305" s="331"/>
      <c r="ACK305" s="331"/>
      <c r="ACL305" s="331"/>
      <c r="ACM305" s="331"/>
      <c r="ACN305" s="331"/>
      <c r="ACO305" s="331"/>
      <c r="ACP305" s="331"/>
      <c r="ACQ305" s="331"/>
      <c r="ACR305" s="331"/>
      <c r="ACS305" s="331"/>
      <c r="ACT305" s="331"/>
      <c r="ACU305" s="331"/>
      <c r="ACV305" s="331"/>
      <c r="ACW305" s="331"/>
      <c r="ACX305" s="331"/>
      <c r="ACY305" s="331"/>
      <c r="ACZ305" s="331"/>
      <c r="ADA305" s="331"/>
      <c r="ADB305" s="331"/>
      <c r="ADC305" s="331"/>
      <c r="ADD305" s="331"/>
      <c r="ADE305" s="331"/>
      <c r="ADF305" s="331"/>
      <c r="ADG305" s="331"/>
      <c r="ADH305" s="331"/>
      <c r="ADI305" s="331"/>
      <c r="ADJ305" s="331"/>
      <c r="ADK305" s="331"/>
      <c r="ADL305" s="331"/>
      <c r="ADM305" s="331"/>
      <c r="ADN305" s="331"/>
      <c r="ADO305" s="331"/>
      <c r="ADP305" s="331"/>
      <c r="ADQ305" s="331"/>
      <c r="ADR305" s="331"/>
      <c r="ADS305" s="331"/>
      <c r="ADT305" s="331"/>
      <c r="ADU305" s="331"/>
      <c r="ADV305" s="331"/>
      <c r="ADW305" s="331"/>
      <c r="ADX305" s="331"/>
      <c r="ADY305" s="331"/>
      <c r="ADZ305" s="331"/>
      <c r="AEA305" s="331"/>
      <c r="AEB305" s="331"/>
      <c r="AEC305" s="331"/>
      <c r="AED305" s="331"/>
      <c r="AEE305" s="331"/>
      <c r="AEF305" s="331"/>
      <c r="AEG305" s="331"/>
      <c r="AEH305" s="331"/>
      <c r="AEI305" s="331"/>
      <c r="AEJ305" s="331"/>
      <c r="AEK305" s="331"/>
      <c r="AEL305" s="331"/>
      <c r="AEM305" s="331"/>
      <c r="AEN305" s="331"/>
      <c r="AEO305" s="331"/>
      <c r="AEP305" s="331"/>
      <c r="AEQ305" s="331"/>
      <c r="AER305" s="331"/>
      <c r="AES305" s="331"/>
      <c r="AET305" s="331"/>
      <c r="AEU305" s="331"/>
      <c r="AEV305" s="331"/>
      <c r="AEW305" s="331"/>
      <c r="AEX305" s="331"/>
      <c r="AEY305" s="331"/>
      <c r="AEZ305" s="331"/>
      <c r="AFA305" s="331"/>
      <c r="AFB305" s="331"/>
      <c r="AFC305" s="331"/>
      <c r="AFD305" s="331"/>
      <c r="AFE305" s="331"/>
      <c r="AFF305" s="331"/>
      <c r="AFG305" s="331"/>
      <c r="AFH305" s="331"/>
      <c r="AFI305" s="331"/>
      <c r="AFJ305" s="331"/>
      <c r="AFK305" s="331"/>
      <c r="AFL305" s="331"/>
      <c r="AFM305" s="331"/>
      <c r="AFN305" s="331"/>
      <c r="AFO305" s="331"/>
      <c r="AFP305" s="331"/>
      <c r="AFQ305" s="331"/>
      <c r="AFR305" s="331"/>
      <c r="AFS305" s="331"/>
      <c r="AFT305" s="331"/>
      <c r="AFU305" s="331"/>
      <c r="AFV305" s="331"/>
      <c r="AFW305" s="331"/>
      <c r="AFX305" s="331"/>
      <c r="AFY305" s="331"/>
      <c r="AFZ305" s="331"/>
      <c r="AGA305" s="331"/>
      <c r="AGB305" s="331"/>
      <c r="AGC305" s="331"/>
      <c r="AGD305" s="331"/>
      <c r="AGE305" s="331"/>
      <c r="AGF305" s="331"/>
      <c r="AGG305" s="331"/>
      <c r="AGH305" s="331"/>
      <c r="AGI305" s="331"/>
      <c r="AGJ305" s="331"/>
      <c r="AGK305" s="331"/>
      <c r="AGL305" s="331"/>
      <c r="AGM305" s="331"/>
      <c r="AGN305" s="331"/>
      <c r="AGO305" s="331"/>
      <c r="AGP305" s="331"/>
      <c r="AGQ305" s="331"/>
      <c r="AGR305" s="331"/>
      <c r="AGS305" s="331"/>
      <c r="AGT305" s="331"/>
      <c r="AGU305" s="331"/>
      <c r="AGV305" s="331"/>
      <c r="AGW305" s="331"/>
      <c r="AGX305" s="331"/>
      <c r="AGY305" s="331"/>
      <c r="AGZ305" s="331"/>
      <c r="AHA305" s="331"/>
      <c r="AHB305" s="331"/>
      <c r="AHC305" s="331"/>
      <c r="AHD305" s="331"/>
      <c r="AHE305" s="331"/>
      <c r="AHF305" s="331"/>
      <c r="AHG305" s="331"/>
      <c r="AHH305" s="331"/>
      <c r="AHI305" s="331"/>
      <c r="AHJ305" s="331"/>
      <c r="AHK305" s="331"/>
      <c r="AHL305" s="331"/>
      <c r="AHM305" s="331"/>
      <c r="AHN305" s="331"/>
      <c r="AHO305" s="331"/>
      <c r="AHP305" s="331"/>
      <c r="AHQ305" s="331"/>
      <c r="AHR305" s="331"/>
      <c r="AHS305" s="331"/>
      <c r="AHT305" s="331"/>
      <c r="AHU305" s="331"/>
      <c r="AHV305" s="331"/>
      <c r="AHW305" s="331"/>
      <c r="AHX305" s="331"/>
      <c r="AHY305" s="331"/>
      <c r="AHZ305" s="331"/>
      <c r="AIA305" s="331"/>
      <c r="AIB305" s="331"/>
      <c r="AIC305" s="331"/>
      <c r="AID305" s="331"/>
      <c r="AIE305" s="331"/>
      <c r="AIF305" s="331"/>
      <c r="AIG305" s="331"/>
      <c r="AIH305" s="331"/>
      <c r="AII305" s="331"/>
      <c r="AIJ305" s="331"/>
      <c r="AIK305" s="331"/>
      <c r="AIL305" s="331"/>
      <c r="AIM305" s="331"/>
      <c r="AIN305" s="331"/>
      <c r="AIO305" s="331"/>
      <c r="AIP305" s="331"/>
      <c r="AIQ305" s="331"/>
      <c r="AIR305" s="331"/>
      <c r="AIS305" s="331"/>
      <c r="AIT305" s="331"/>
      <c r="AIU305" s="331"/>
      <c r="AIV305" s="331"/>
      <c r="AIW305" s="331"/>
      <c r="AIX305" s="331"/>
      <c r="AIY305" s="331"/>
      <c r="AIZ305" s="331"/>
      <c r="AJA305" s="331"/>
      <c r="AJB305" s="331"/>
      <c r="AJC305" s="331"/>
      <c r="AJD305" s="331"/>
      <c r="AJE305" s="331"/>
      <c r="AJF305" s="331"/>
      <c r="AJG305" s="331"/>
      <c r="AJH305" s="331"/>
      <c r="AJI305" s="331"/>
      <c r="AJJ305" s="331"/>
      <c r="AJK305" s="331"/>
      <c r="AJL305" s="331"/>
      <c r="AJM305" s="331"/>
      <c r="AJN305" s="331"/>
      <c r="AJO305" s="331"/>
      <c r="AJP305" s="331"/>
      <c r="AJQ305" s="331"/>
      <c r="AJR305" s="331"/>
      <c r="AJS305" s="331"/>
      <c r="AJT305" s="331"/>
      <c r="AJU305" s="331"/>
      <c r="AJV305" s="331"/>
      <c r="AJW305" s="331"/>
      <c r="AJX305" s="331"/>
      <c r="AJY305" s="331"/>
      <c r="AJZ305" s="331"/>
      <c r="AKA305" s="331"/>
      <c r="AKB305" s="331"/>
      <c r="AKC305" s="331"/>
      <c r="AKD305" s="331"/>
      <c r="AKE305" s="331"/>
      <c r="AKF305" s="331"/>
      <c r="AKG305" s="331"/>
      <c r="AKH305" s="331"/>
      <c r="AKI305" s="331"/>
      <c r="AKJ305" s="331"/>
      <c r="AKK305" s="331"/>
      <c r="AKL305" s="331"/>
      <c r="AKM305" s="331"/>
      <c r="AKN305" s="331"/>
      <c r="AKO305" s="331"/>
      <c r="AKP305" s="331"/>
      <c r="AKQ305" s="331"/>
      <c r="AKR305" s="331"/>
      <c r="AKS305" s="331"/>
      <c r="AKT305" s="331"/>
      <c r="AKU305" s="331"/>
      <c r="AKV305" s="331"/>
      <c r="AKW305" s="331"/>
      <c r="AKX305" s="331"/>
      <c r="AKY305" s="331"/>
      <c r="AKZ305" s="331"/>
      <c r="ALA305" s="331"/>
      <c r="ALB305" s="331"/>
      <c r="ALC305" s="331"/>
      <c r="ALD305" s="331"/>
      <c r="ALE305" s="331"/>
      <c r="ALF305" s="331"/>
      <c r="ALG305" s="331"/>
      <c r="ALH305" s="331"/>
      <c r="ALI305" s="331"/>
      <c r="ALJ305" s="331"/>
      <c r="ALK305" s="331"/>
      <c r="ALL305" s="331"/>
      <c r="ALM305" s="331"/>
      <c r="ALN305" s="331"/>
      <c r="ALO305" s="331"/>
      <c r="ALP305" s="331"/>
      <c r="ALQ305" s="331"/>
      <c r="ALR305" s="331"/>
      <c r="ALS305" s="331"/>
      <c r="ALT305" s="331"/>
      <c r="ALU305" s="331"/>
      <c r="ALV305" s="331"/>
      <c r="ALW305" s="331"/>
      <c r="ALX305" s="331"/>
      <c r="ALY305" s="331"/>
      <c r="ALZ305" s="331"/>
      <c r="AMA305" s="331"/>
      <c r="AMB305" s="331"/>
      <c r="AMC305" s="331"/>
      <c r="AMD305" s="331"/>
      <c r="AME305" s="331"/>
      <c r="AMF305" s="331"/>
      <c r="AMG305" s="331"/>
      <c r="AMH305" s="331"/>
      <c r="AMI305" s="331"/>
      <c r="AMJ305" s="331"/>
      <c r="AMK305" s="331"/>
      <c r="AML305" s="331"/>
      <c r="AMM305" s="331"/>
      <c r="AMN305" s="331"/>
      <c r="AMO305" s="331"/>
      <c r="AMP305" s="331"/>
      <c r="AMQ305" s="331"/>
      <c r="AMR305" s="331"/>
      <c r="AMS305" s="331"/>
      <c r="AMT305" s="331"/>
      <c r="AMU305" s="331"/>
      <c r="AMV305" s="331"/>
      <c r="AMW305" s="331"/>
      <c r="AMX305" s="331"/>
      <c r="AMY305" s="331"/>
      <c r="AMZ305" s="331"/>
      <c r="ANA305" s="331"/>
      <c r="ANB305" s="331"/>
      <c r="ANC305" s="331"/>
      <c r="AND305" s="331"/>
      <c r="ANE305" s="331"/>
      <c r="ANF305" s="331"/>
      <c r="ANG305" s="331"/>
      <c r="ANH305" s="331"/>
      <c r="ANI305" s="331"/>
      <c r="ANJ305" s="331"/>
      <c r="ANK305" s="331"/>
      <c r="ANL305" s="331"/>
      <c r="ANM305" s="331"/>
      <c r="ANN305" s="331"/>
      <c r="ANO305" s="331"/>
      <c r="ANP305" s="331"/>
      <c r="ANQ305" s="331"/>
      <c r="ANR305" s="331"/>
      <c r="ANS305" s="331"/>
      <c r="ANT305" s="331"/>
      <c r="ANU305" s="331"/>
      <c r="ANV305" s="331"/>
      <c r="ANW305" s="331"/>
      <c r="ANX305" s="331"/>
      <c r="ANY305" s="331"/>
      <c r="ANZ305" s="331"/>
      <c r="AOA305" s="331"/>
      <c r="AOB305" s="331"/>
      <c r="AOC305" s="331"/>
      <c r="AOD305" s="331"/>
      <c r="AOE305" s="331"/>
      <c r="AOF305" s="331"/>
      <c r="AOG305" s="331"/>
      <c r="AOH305" s="331"/>
      <c r="AOI305" s="331"/>
      <c r="AOJ305" s="331"/>
      <c r="AOK305" s="331"/>
      <c r="AOL305" s="331"/>
      <c r="AOM305" s="331"/>
      <c r="AON305" s="331"/>
      <c r="AOO305" s="331"/>
      <c r="AOP305" s="331"/>
      <c r="AOQ305" s="331"/>
      <c r="AOR305" s="331"/>
      <c r="AOS305" s="331"/>
      <c r="AOT305" s="331"/>
      <c r="AOU305" s="331"/>
      <c r="AOV305" s="331"/>
      <c r="AOW305" s="331"/>
      <c r="AOX305" s="331"/>
      <c r="AOY305" s="331"/>
      <c r="AOZ305" s="331"/>
      <c r="APA305" s="331"/>
      <c r="APB305" s="331"/>
      <c r="APC305" s="331"/>
      <c r="APD305" s="331"/>
      <c r="APE305" s="331"/>
      <c r="APF305" s="331"/>
      <c r="APG305" s="331"/>
      <c r="APH305" s="331"/>
      <c r="API305" s="331"/>
      <c r="APJ305" s="331"/>
      <c r="APK305" s="331"/>
      <c r="APL305" s="331"/>
      <c r="APM305" s="331"/>
      <c r="APN305" s="331"/>
      <c r="APO305" s="331"/>
      <c r="APP305" s="331"/>
      <c r="APQ305" s="331"/>
      <c r="APR305" s="331"/>
      <c r="APS305" s="331"/>
      <c r="APT305" s="331"/>
      <c r="APU305" s="331"/>
      <c r="APV305" s="331"/>
      <c r="APW305" s="331"/>
      <c r="APX305" s="331"/>
      <c r="APY305" s="331"/>
      <c r="APZ305" s="331"/>
      <c r="AQA305" s="331"/>
      <c r="AQB305" s="331"/>
      <c r="AQC305" s="331"/>
      <c r="AQD305" s="331"/>
      <c r="AQE305" s="331"/>
      <c r="AQF305" s="331"/>
      <c r="AQG305" s="331"/>
      <c r="AQH305" s="331"/>
      <c r="AQI305" s="331"/>
      <c r="AQJ305" s="331"/>
      <c r="AQK305" s="331"/>
      <c r="AQL305" s="331"/>
      <c r="AQM305" s="331"/>
      <c r="AQN305" s="331"/>
      <c r="AQO305" s="331"/>
      <c r="AQP305" s="331"/>
      <c r="AQQ305" s="331"/>
      <c r="AQR305" s="331"/>
      <c r="AQS305" s="331"/>
      <c r="AQT305" s="331"/>
      <c r="AQU305" s="331"/>
      <c r="AQV305" s="331"/>
      <c r="AQW305" s="331"/>
      <c r="AQX305" s="331"/>
      <c r="AQY305" s="331"/>
      <c r="AQZ305" s="331"/>
      <c r="ARA305" s="331"/>
      <c r="ARB305" s="331"/>
      <c r="ARC305" s="331"/>
      <c r="ARD305" s="331"/>
      <c r="ARE305" s="331"/>
      <c r="ARF305" s="331"/>
      <c r="ARG305" s="331"/>
      <c r="ARH305" s="331"/>
      <c r="ARI305" s="331"/>
      <c r="ARJ305" s="331"/>
      <c r="ARK305" s="331"/>
      <c r="ARL305" s="331"/>
      <c r="ARM305" s="331"/>
      <c r="ARN305" s="331"/>
      <c r="ARO305" s="331"/>
      <c r="ARP305" s="331"/>
      <c r="ARQ305" s="331"/>
      <c r="ARR305" s="331"/>
      <c r="ARS305" s="331"/>
      <c r="ART305" s="331"/>
      <c r="ARU305" s="331"/>
      <c r="ARV305" s="331"/>
      <c r="ARW305" s="331"/>
      <c r="ARX305" s="331"/>
      <c r="ARY305" s="331"/>
      <c r="ARZ305" s="331"/>
      <c r="ASA305" s="331"/>
      <c r="ASB305" s="331"/>
      <c r="ASC305" s="331"/>
      <c r="ASD305" s="331"/>
      <c r="ASE305" s="331"/>
      <c r="ASF305" s="331"/>
      <c r="ASG305" s="331"/>
    </row>
    <row r="306" spans="2:1177" s="360" customFormat="1" x14ac:dyDescent="0.3">
      <c r="B306" s="349"/>
      <c r="C306" s="365">
        <v>16</v>
      </c>
      <c r="D306" s="365">
        <v>13</v>
      </c>
      <c r="E306" s="366">
        <v>0</v>
      </c>
      <c r="F306" s="367">
        <v>0</v>
      </c>
      <c r="G306" s="368">
        <v>0</v>
      </c>
      <c r="H306" s="365">
        <v>0</v>
      </c>
      <c r="I306" s="367">
        <v>0</v>
      </c>
      <c r="J306" s="367">
        <v>0</v>
      </c>
      <c r="K306" s="365">
        <v>0</v>
      </c>
      <c r="L306" s="365">
        <v>0</v>
      </c>
      <c r="M306" s="365">
        <v>0</v>
      </c>
      <c r="N306" s="365">
        <v>0</v>
      </c>
      <c r="O306" s="365">
        <v>0</v>
      </c>
      <c r="P306" s="365">
        <v>0</v>
      </c>
      <c r="Q306" s="366">
        <v>0</v>
      </c>
      <c r="R306" s="331"/>
      <c r="S306" s="331"/>
      <c r="T306" s="331"/>
      <c r="U306" s="331"/>
      <c r="V306" s="331"/>
      <c r="W306" s="331"/>
      <c r="X306" s="331"/>
      <c r="Y306" s="331"/>
      <c r="Z306" s="331"/>
      <c r="AA306" s="331"/>
      <c r="AB306" s="331"/>
      <c r="AC306" s="331"/>
      <c r="AD306" s="331"/>
      <c r="AE306" s="331"/>
      <c r="AF306" s="331"/>
      <c r="AG306" s="331"/>
      <c r="AH306" s="331"/>
      <c r="AI306" s="331"/>
      <c r="AJ306" s="331"/>
      <c r="AK306" s="331"/>
      <c r="AL306" s="331"/>
      <c r="AM306" s="331"/>
      <c r="AN306" s="331"/>
      <c r="AO306" s="331"/>
      <c r="AP306" s="331"/>
      <c r="AQ306" s="331"/>
      <c r="AR306" s="331"/>
      <c r="AS306" s="331"/>
      <c r="AT306" s="331"/>
      <c r="AU306" s="331"/>
      <c r="AV306" s="331"/>
      <c r="AW306" s="331"/>
      <c r="AX306" s="331"/>
      <c r="AY306" s="331"/>
      <c r="AZ306" s="331"/>
      <c r="BA306" s="331"/>
      <c r="BB306" s="331"/>
      <c r="BC306" s="331"/>
      <c r="BD306" s="331"/>
      <c r="BE306" s="331"/>
      <c r="BF306" s="331"/>
      <c r="BG306" s="331"/>
      <c r="BH306" s="331"/>
      <c r="BI306" s="331"/>
      <c r="BJ306" s="331"/>
      <c r="BK306" s="331"/>
      <c r="BL306" s="331"/>
      <c r="BM306" s="331"/>
      <c r="BN306" s="331"/>
      <c r="BO306" s="331"/>
      <c r="BP306" s="331"/>
      <c r="BQ306" s="331"/>
      <c r="BR306" s="331"/>
      <c r="BS306" s="331"/>
      <c r="BT306" s="331"/>
      <c r="BU306" s="331"/>
      <c r="BV306" s="331"/>
      <c r="BW306" s="331"/>
      <c r="BX306" s="331"/>
      <c r="BY306" s="331"/>
      <c r="BZ306" s="331"/>
      <c r="CA306" s="331"/>
      <c r="CB306" s="331"/>
      <c r="CC306" s="331"/>
      <c r="CD306" s="331"/>
      <c r="CE306" s="331"/>
      <c r="CF306" s="331"/>
      <c r="CG306" s="331"/>
      <c r="CH306" s="331"/>
      <c r="CI306" s="331"/>
      <c r="CJ306" s="331"/>
      <c r="CK306" s="331"/>
      <c r="CL306" s="331"/>
      <c r="CM306" s="331"/>
      <c r="CN306" s="331"/>
      <c r="CO306" s="331"/>
      <c r="CP306" s="331"/>
      <c r="CQ306" s="331"/>
      <c r="CR306" s="331"/>
      <c r="CS306" s="331"/>
      <c r="CT306" s="331"/>
      <c r="CU306" s="331"/>
      <c r="CV306" s="331"/>
      <c r="CW306" s="331"/>
      <c r="CX306" s="331"/>
      <c r="CY306" s="331"/>
      <c r="CZ306" s="331"/>
      <c r="DA306" s="331"/>
      <c r="DB306" s="331"/>
      <c r="DC306" s="331"/>
      <c r="DD306" s="331"/>
      <c r="DE306" s="331"/>
      <c r="DF306" s="331"/>
      <c r="DG306" s="331"/>
      <c r="DH306" s="331"/>
      <c r="DI306" s="331"/>
      <c r="DJ306" s="331"/>
      <c r="DK306" s="331"/>
      <c r="DL306" s="331"/>
      <c r="DM306" s="331"/>
      <c r="DN306" s="331"/>
      <c r="DO306" s="331"/>
      <c r="DP306" s="331"/>
      <c r="DQ306" s="331"/>
      <c r="DR306" s="331"/>
      <c r="DS306" s="331"/>
      <c r="DT306" s="331"/>
      <c r="DU306" s="331"/>
      <c r="DV306" s="331"/>
      <c r="DW306" s="331"/>
      <c r="DX306" s="331"/>
      <c r="DY306" s="331"/>
      <c r="DZ306" s="331"/>
      <c r="EA306" s="331"/>
      <c r="EB306" s="331"/>
      <c r="EC306" s="331"/>
      <c r="ED306" s="331"/>
      <c r="EE306" s="331"/>
      <c r="EF306" s="331"/>
      <c r="EG306" s="331"/>
      <c r="EH306" s="331"/>
      <c r="EI306" s="331"/>
      <c r="EJ306" s="331"/>
      <c r="EK306" s="331"/>
      <c r="EL306" s="331"/>
      <c r="EM306" s="331"/>
      <c r="EN306" s="331"/>
      <c r="EO306" s="331"/>
      <c r="EP306" s="331"/>
      <c r="EQ306" s="331"/>
      <c r="ER306" s="331"/>
      <c r="ES306" s="331"/>
      <c r="ET306" s="331"/>
      <c r="EU306" s="331"/>
      <c r="EV306" s="331"/>
      <c r="EW306" s="331"/>
      <c r="EX306" s="331"/>
      <c r="EY306" s="331"/>
      <c r="EZ306" s="331"/>
      <c r="FA306" s="331"/>
      <c r="FB306" s="331"/>
      <c r="FC306" s="331"/>
      <c r="FD306" s="331"/>
      <c r="FE306" s="331"/>
      <c r="FF306" s="331"/>
      <c r="FG306" s="331"/>
      <c r="FH306" s="331"/>
      <c r="FI306" s="331"/>
      <c r="FJ306" s="331"/>
      <c r="FK306" s="331"/>
      <c r="FL306" s="331"/>
      <c r="FM306" s="331"/>
      <c r="FN306" s="331"/>
      <c r="FO306" s="331"/>
      <c r="FP306" s="331"/>
      <c r="FQ306" s="331"/>
      <c r="FR306" s="331"/>
      <c r="FS306" s="331"/>
      <c r="FT306" s="331"/>
      <c r="FU306" s="331"/>
      <c r="FV306" s="331"/>
      <c r="FW306" s="331"/>
      <c r="FX306" s="331"/>
      <c r="FY306" s="331"/>
      <c r="FZ306" s="331"/>
      <c r="GA306" s="331"/>
      <c r="GB306" s="331"/>
      <c r="GC306" s="331"/>
      <c r="GD306" s="331"/>
      <c r="GE306" s="331"/>
      <c r="GF306" s="331"/>
      <c r="GG306" s="331"/>
      <c r="GH306" s="331"/>
      <c r="GI306" s="331"/>
      <c r="GJ306" s="331"/>
      <c r="GK306" s="331"/>
      <c r="GL306" s="331"/>
      <c r="GM306" s="331"/>
      <c r="GN306" s="331"/>
      <c r="GO306" s="331"/>
      <c r="GP306" s="331"/>
      <c r="GQ306" s="331"/>
      <c r="GR306" s="331"/>
      <c r="GS306" s="331"/>
      <c r="GT306" s="331"/>
      <c r="GU306" s="331"/>
      <c r="GV306" s="331"/>
      <c r="GW306" s="331"/>
      <c r="GX306" s="331"/>
      <c r="GY306" s="331"/>
      <c r="GZ306" s="331"/>
      <c r="HA306" s="331"/>
      <c r="HB306" s="331"/>
      <c r="HC306" s="331"/>
      <c r="HD306" s="331"/>
      <c r="HE306" s="331"/>
      <c r="HF306" s="331"/>
      <c r="HG306" s="331"/>
      <c r="HH306" s="331"/>
      <c r="HI306" s="331"/>
      <c r="HJ306" s="331"/>
      <c r="HK306" s="331"/>
      <c r="HL306" s="331"/>
      <c r="HM306" s="331"/>
      <c r="HN306" s="331"/>
      <c r="HO306" s="331"/>
      <c r="HP306" s="331"/>
      <c r="HQ306" s="331"/>
      <c r="HR306" s="331"/>
      <c r="HS306" s="331"/>
      <c r="HT306" s="331"/>
      <c r="HU306" s="331"/>
      <c r="HV306" s="331"/>
      <c r="HW306" s="331"/>
      <c r="HX306" s="331"/>
      <c r="HY306" s="331"/>
      <c r="HZ306" s="331"/>
      <c r="IA306" s="331"/>
      <c r="IB306" s="331"/>
      <c r="IC306" s="331"/>
      <c r="ID306" s="331"/>
      <c r="IE306" s="331"/>
      <c r="IF306" s="331"/>
      <c r="IG306" s="331"/>
      <c r="IH306" s="331"/>
      <c r="II306" s="331"/>
      <c r="IJ306" s="331"/>
      <c r="IK306" s="331"/>
      <c r="IL306" s="331"/>
      <c r="IM306" s="331"/>
      <c r="IN306" s="331"/>
      <c r="IO306" s="331"/>
      <c r="IP306" s="331"/>
      <c r="IQ306" s="331"/>
      <c r="IR306" s="331"/>
      <c r="IS306" s="331"/>
      <c r="IT306" s="331"/>
      <c r="IU306" s="331"/>
      <c r="IV306" s="331"/>
      <c r="IW306" s="331"/>
      <c r="IX306" s="331"/>
      <c r="IY306" s="331"/>
      <c r="IZ306" s="331"/>
      <c r="JA306" s="331"/>
      <c r="JB306" s="331"/>
      <c r="JC306" s="331"/>
      <c r="JD306" s="331"/>
      <c r="JE306" s="331"/>
      <c r="JF306" s="331"/>
      <c r="JG306" s="331"/>
      <c r="JH306" s="331"/>
      <c r="JI306" s="331"/>
      <c r="JJ306" s="331"/>
      <c r="JK306" s="331"/>
      <c r="JL306" s="331"/>
      <c r="JM306" s="331"/>
      <c r="JN306" s="331"/>
      <c r="JO306" s="331"/>
      <c r="JP306" s="331"/>
      <c r="JQ306" s="331"/>
      <c r="JR306" s="331"/>
      <c r="JS306" s="331"/>
      <c r="JT306" s="331"/>
      <c r="JU306" s="331"/>
      <c r="JV306" s="331"/>
      <c r="JW306" s="331"/>
      <c r="JX306" s="331"/>
      <c r="JY306" s="331"/>
      <c r="JZ306" s="331"/>
      <c r="KA306" s="331"/>
      <c r="KB306" s="331"/>
      <c r="KC306" s="331"/>
      <c r="KD306" s="331"/>
      <c r="KE306" s="331"/>
      <c r="KF306" s="331"/>
      <c r="KG306" s="331"/>
      <c r="KH306" s="331"/>
      <c r="KI306" s="331"/>
      <c r="KJ306" s="331"/>
      <c r="KK306" s="331"/>
      <c r="KL306" s="331"/>
      <c r="KM306" s="331"/>
      <c r="KN306" s="331"/>
      <c r="KO306" s="331"/>
      <c r="KP306" s="331"/>
      <c r="KQ306" s="331"/>
      <c r="KR306" s="331"/>
      <c r="KS306" s="331"/>
      <c r="KT306" s="331"/>
      <c r="KU306" s="331"/>
      <c r="KV306" s="331"/>
      <c r="KW306" s="331"/>
      <c r="KX306" s="331"/>
      <c r="KY306" s="331"/>
      <c r="KZ306" s="331"/>
      <c r="LA306" s="331"/>
      <c r="LB306" s="331"/>
      <c r="LC306" s="331"/>
      <c r="LD306" s="331"/>
      <c r="LE306" s="331"/>
      <c r="LF306" s="331"/>
      <c r="LG306" s="331"/>
      <c r="LH306" s="331"/>
      <c r="LI306" s="331"/>
      <c r="LJ306" s="331"/>
      <c r="LK306" s="331"/>
      <c r="LL306" s="331"/>
      <c r="LM306" s="331"/>
      <c r="LN306" s="331"/>
      <c r="LO306" s="331"/>
      <c r="LP306" s="331"/>
      <c r="LQ306" s="331"/>
      <c r="LR306" s="331"/>
      <c r="LS306" s="331"/>
      <c r="LT306" s="331"/>
      <c r="LU306" s="331"/>
      <c r="LV306" s="331"/>
      <c r="LW306" s="331"/>
      <c r="LX306" s="331"/>
      <c r="LY306" s="331"/>
      <c r="LZ306" s="331"/>
      <c r="MA306" s="331"/>
      <c r="MB306" s="331"/>
      <c r="MC306" s="331"/>
      <c r="MD306" s="331"/>
      <c r="ME306" s="331"/>
      <c r="MF306" s="331"/>
      <c r="MG306" s="331"/>
      <c r="MH306" s="331"/>
      <c r="MI306" s="331"/>
      <c r="MJ306" s="331"/>
      <c r="MK306" s="331"/>
      <c r="ML306" s="331"/>
      <c r="MM306" s="331"/>
      <c r="MN306" s="331"/>
      <c r="MO306" s="331"/>
      <c r="MP306" s="331"/>
      <c r="MQ306" s="331"/>
      <c r="MR306" s="331"/>
      <c r="MS306" s="331"/>
      <c r="MT306" s="331"/>
      <c r="MU306" s="331"/>
      <c r="MV306" s="331"/>
      <c r="MW306" s="331"/>
      <c r="MX306" s="331"/>
      <c r="MY306" s="331"/>
      <c r="MZ306" s="331"/>
      <c r="NA306" s="331"/>
      <c r="NB306" s="331"/>
      <c r="NC306" s="331"/>
      <c r="ND306" s="331"/>
      <c r="NE306" s="331"/>
      <c r="NF306" s="331"/>
      <c r="NG306" s="331"/>
      <c r="NH306" s="331"/>
      <c r="NI306" s="331"/>
      <c r="NJ306" s="331"/>
      <c r="NK306" s="331"/>
      <c r="NL306" s="331"/>
      <c r="NM306" s="331"/>
      <c r="NN306" s="331"/>
      <c r="NO306" s="331"/>
      <c r="NP306" s="331"/>
      <c r="NQ306" s="331"/>
      <c r="NR306" s="331"/>
      <c r="NS306" s="331"/>
      <c r="NT306" s="331"/>
      <c r="NU306" s="331"/>
      <c r="NV306" s="331"/>
      <c r="NW306" s="331"/>
      <c r="NX306" s="331"/>
      <c r="NY306" s="331"/>
      <c r="NZ306" s="331"/>
      <c r="OA306" s="331"/>
      <c r="OB306" s="331"/>
      <c r="OC306" s="331"/>
      <c r="OD306" s="331"/>
      <c r="OE306" s="331"/>
      <c r="OF306" s="331"/>
      <c r="OG306" s="331"/>
      <c r="OH306" s="331"/>
      <c r="OI306" s="331"/>
      <c r="OJ306" s="331"/>
      <c r="OK306" s="331"/>
      <c r="OL306" s="331"/>
      <c r="OM306" s="331"/>
      <c r="ON306" s="331"/>
      <c r="OO306" s="331"/>
      <c r="OP306" s="331"/>
      <c r="OQ306" s="331"/>
      <c r="OR306" s="331"/>
      <c r="OS306" s="331"/>
      <c r="OT306" s="331"/>
      <c r="OU306" s="331"/>
      <c r="OV306" s="331"/>
      <c r="OW306" s="331"/>
      <c r="OX306" s="331"/>
      <c r="OY306" s="331"/>
      <c r="OZ306" s="331"/>
      <c r="PA306" s="331"/>
      <c r="PB306" s="331"/>
      <c r="PC306" s="331"/>
      <c r="PD306" s="331"/>
      <c r="PE306" s="331"/>
      <c r="PF306" s="331"/>
      <c r="PG306" s="331"/>
      <c r="PH306" s="331"/>
      <c r="PI306" s="331"/>
      <c r="PJ306" s="331"/>
      <c r="PK306" s="331"/>
      <c r="PL306" s="331"/>
      <c r="PM306" s="331"/>
      <c r="PN306" s="331"/>
      <c r="PO306" s="331"/>
      <c r="PP306" s="331"/>
      <c r="PQ306" s="331"/>
      <c r="PR306" s="331"/>
      <c r="PS306" s="331"/>
      <c r="PT306" s="331"/>
      <c r="PU306" s="331"/>
      <c r="PV306" s="331"/>
      <c r="PW306" s="331"/>
      <c r="PX306" s="331"/>
      <c r="PY306" s="331"/>
      <c r="PZ306" s="331"/>
      <c r="QA306" s="331"/>
      <c r="QB306" s="331"/>
      <c r="QC306" s="331"/>
      <c r="QD306" s="331"/>
      <c r="QE306" s="331"/>
      <c r="QF306" s="331"/>
      <c r="QG306" s="331"/>
      <c r="QH306" s="331"/>
      <c r="QI306" s="331"/>
      <c r="QJ306" s="331"/>
      <c r="QK306" s="331"/>
      <c r="QL306" s="331"/>
      <c r="QM306" s="331"/>
      <c r="QN306" s="331"/>
      <c r="QO306" s="331"/>
      <c r="QP306" s="331"/>
      <c r="QQ306" s="331"/>
      <c r="QR306" s="331"/>
      <c r="QS306" s="331"/>
      <c r="QT306" s="331"/>
      <c r="QU306" s="331"/>
      <c r="QV306" s="331"/>
      <c r="QW306" s="331"/>
      <c r="QX306" s="331"/>
      <c r="QY306" s="331"/>
      <c r="QZ306" s="331"/>
      <c r="RA306" s="331"/>
      <c r="RB306" s="331"/>
      <c r="RC306" s="331"/>
      <c r="RD306" s="331"/>
      <c r="RE306" s="331"/>
      <c r="RF306" s="331"/>
      <c r="RG306" s="331"/>
      <c r="RH306" s="331"/>
      <c r="RI306" s="331"/>
      <c r="RJ306" s="331"/>
      <c r="RK306" s="331"/>
      <c r="RL306" s="331"/>
      <c r="RM306" s="331"/>
      <c r="RN306" s="331"/>
      <c r="RO306" s="331"/>
      <c r="RP306" s="331"/>
      <c r="RQ306" s="331"/>
      <c r="RR306" s="331"/>
      <c r="RS306" s="331"/>
      <c r="RT306" s="331"/>
      <c r="RU306" s="331"/>
      <c r="RV306" s="331"/>
      <c r="RW306" s="331"/>
      <c r="RX306" s="331"/>
      <c r="RY306" s="331"/>
      <c r="RZ306" s="331"/>
      <c r="SA306" s="331"/>
      <c r="SB306" s="331"/>
      <c r="SC306" s="331"/>
      <c r="SD306" s="331"/>
      <c r="SE306" s="331"/>
      <c r="SF306" s="331"/>
      <c r="SG306" s="331"/>
      <c r="SH306" s="331"/>
      <c r="SI306" s="331"/>
      <c r="SJ306" s="331"/>
      <c r="SK306" s="331"/>
      <c r="SL306" s="331"/>
      <c r="SM306" s="331"/>
      <c r="SN306" s="331"/>
      <c r="SO306" s="331"/>
      <c r="SP306" s="331"/>
      <c r="SQ306" s="331"/>
      <c r="SR306" s="331"/>
      <c r="SS306" s="331"/>
      <c r="ST306" s="331"/>
      <c r="SU306" s="331"/>
      <c r="SV306" s="331"/>
      <c r="SW306" s="331"/>
      <c r="SX306" s="331"/>
      <c r="SY306" s="331"/>
      <c r="SZ306" s="331"/>
      <c r="TA306" s="331"/>
      <c r="TB306" s="331"/>
      <c r="TC306" s="331"/>
      <c r="TD306" s="331"/>
      <c r="TE306" s="331"/>
      <c r="TF306" s="331"/>
      <c r="TG306" s="331"/>
      <c r="TH306" s="331"/>
      <c r="TI306" s="331"/>
      <c r="TJ306" s="331"/>
      <c r="TK306" s="331"/>
      <c r="TL306" s="331"/>
      <c r="TM306" s="331"/>
      <c r="TN306" s="331"/>
      <c r="TO306" s="331"/>
      <c r="TP306" s="331"/>
      <c r="TQ306" s="331"/>
      <c r="TR306" s="331"/>
      <c r="TS306" s="331"/>
      <c r="TT306" s="331"/>
      <c r="TU306" s="331"/>
      <c r="TV306" s="331"/>
      <c r="TW306" s="331"/>
      <c r="TX306" s="331"/>
      <c r="TY306" s="331"/>
      <c r="TZ306" s="331"/>
      <c r="UA306" s="331"/>
      <c r="UB306" s="331"/>
      <c r="UC306" s="331"/>
      <c r="UD306" s="331"/>
      <c r="UE306" s="331"/>
      <c r="UF306" s="331"/>
      <c r="UG306" s="331"/>
      <c r="UH306" s="331"/>
      <c r="UI306" s="331"/>
      <c r="UJ306" s="331"/>
      <c r="UK306" s="331"/>
      <c r="UL306" s="331"/>
      <c r="UM306" s="331"/>
      <c r="UN306" s="331"/>
      <c r="UO306" s="331"/>
      <c r="UP306" s="331"/>
      <c r="UQ306" s="331"/>
      <c r="UR306" s="331"/>
      <c r="US306" s="331"/>
      <c r="UT306" s="331"/>
      <c r="UU306" s="331"/>
      <c r="UV306" s="331"/>
      <c r="UW306" s="331"/>
      <c r="UX306" s="331"/>
      <c r="UY306" s="331"/>
      <c r="UZ306" s="331"/>
      <c r="VA306" s="331"/>
      <c r="VB306" s="331"/>
      <c r="VC306" s="331"/>
      <c r="VD306" s="331"/>
      <c r="VE306" s="331"/>
      <c r="VF306" s="331"/>
      <c r="VG306" s="331"/>
      <c r="VH306" s="331"/>
      <c r="VI306" s="331"/>
      <c r="VJ306" s="331"/>
      <c r="VK306" s="331"/>
      <c r="VL306" s="331"/>
      <c r="VM306" s="331"/>
      <c r="VN306" s="331"/>
      <c r="VO306" s="331"/>
      <c r="VP306" s="331"/>
      <c r="VQ306" s="331"/>
      <c r="VR306" s="331"/>
      <c r="VS306" s="331"/>
      <c r="VT306" s="331"/>
      <c r="VU306" s="331"/>
      <c r="VV306" s="331"/>
      <c r="VW306" s="331"/>
      <c r="VX306" s="331"/>
      <c r="VY306" s="331"/>
      <c r="VZ306" s="331"/>
      <c r="WA306" s="331"/>
      <c r="WB306" s="331"/>
      <c r="WC306" s="331"/>
      <c r="WD306" s="331"/>
      <c r="WE306" s="331"/>
      <c r="WF306" s="331"/>
      <c r="WG306" s="331"/>
      <c r="WH306" s="331"/>
      <c r="WI306" s="331"/>
      <c r="WJ306" s="331"/>
      <c r="WK306" s="331"/>
      <c r="WL306" s="331"/>
      <c r="WM306" s="331"/>
      <c r="WN306" s="331"/>
      <c r="WO306" s="331"/>
      <c r="WP306" s="331"/>
      <c r="WQ306" s="331"/>
      <c r="WR306" s="331"/>
      <c r="WS306" s="331"/>
      <c r="WT306" s="331"/>
      <c r="WU306" s="331"/>
      <c r="WV306" s="331"/>
      <c r="WW306" s="331"/>
      <c r="WX306" s="331"/>
      <c r="WY306" s="331"/>
      <c r="WZ306" s="331"/>
      <c r="XA306" s="331"/>
      <c r="XB306" s="331"/>
      <c r="XC306" s="331"/>
      <c r="XD306" s="331"/>
      <c r="XE306" s="331"/>
      <c r="XF306" s="331"/>
      <c r="XG306" s="331"/>
      <c r="XH306" s="331"/>
      <c r="XI306" s="331"/>
      <c r="XJ306" s="331"/>
      <c r="XK306" s="331"/>
      <c r="XL306" s="331"/>
      <c r="XM306" s="331"/>
      <c r="XN306" s="331"/>
      <c r="XO306" s="331"/>
      <c r="XP306" s="331"/>
      <c r="XQ306" s="331"/>
      <c r="XR306" s="331"/>
      <c r="XS306" s="331"/>
      <c r="XT306" s="331"/>
      <c r="XU306" s="331"/>
      <c r="XV306" s="331"/>
      <c r="XW306" s="331"/>
      <c r="XX306" s="331"/>
      <c r="XY306" s="331"/>
      <c r="XZ306" s="331"/>
      <c r="YA306" s="331"/>
      <c r="YB306" s="331"/>
      <c r="YC306" s="331"/>
      <c r="YD306" s="331"/>
      <c r="YE306" s="331"/>
      <c r="YF306" s="331"/>
      <c r="YG306" s="331"/>
      <c r="YH306" s="331"/>
      <c r="YI306" s="331"/>
      <c r="YJ306" s="331"/>
      <c r="YK306" s="331"/>
      <c r="YL306" s="331"/>
      <c r="YM306" s="331"/>
      <c r="YN306" s="331"/>
      <c r="YO306" s="331"/>
      <c r="YP306" s="331"/>
      <c r="YQ306" s="331"/>
      <c r="YR306" s="331"/>
      <c r="YS306" s="331"/>
      <c r="YT306" s="331"/>
      <c r="YU306" s="331"/>
      <c r="YV306" s="331"/>
      <c r="YW306" s="331"/>
      <c r="YX306" s="331"/>
      <c r="YY306" s="331"/>
      <c r="YZ306" s="331"/>
      <c r="ZA306" s="331"/>
      <c r="ZB306" s="331"/>
      <c r="ZC306" s="331"/>
      <c r="ZD306" s="331"/>
      <c r="ZE306" s="331"/>
      <c r="ZF306" s="331"/>
      <c r="ZG306" s="331"/>
      <c r="ZH306" s="331"/>
      <c r="ZI306" s="331"/>
      <c r="ZJ306" s="331"/>
      <c r="ZK306" s="331"/>
      <c r="ZL306" s="331"/>
      <c r="ZM306" s="331"/>
      <c r="ZN306" s="331"/>
      <c r="ZO306" s="331"/>
      <c r="ZP306" s="331"/>
      <c r="ZQ306" s="331"/>
      <c r="ZR306" s="331"/>
      <c r="ZS306" s="331"/>
      <c r="ZT306" s="331"/>
      <c r="ZU306" s="331"/>
      <c r="ZV306" s="331"/>
      <c r="ZW306" s="331"/>
      <c r="ZX306" s="331"/>
      <c r="ZY306" s="331"/>
      <c r="ZZ306" s="331"/>
      <c r="AAA306" s="331"/>
      <c r="AAB306" s="331"/>
      <c r="AAC306" s="331"/>
      <c r="AAD306" s="331"/>
      <c r="AAE306" s="331"/>
      <c r="AAF306" s="331"/>
      <c r="AAG306" s="331"/>
      <c r="AAH306" s="331"/>
      <c r="AAI306" s="331"/>
      <c r="AAJ306" s="331"/>
      <c r="AAK306" s="331"/>
      <c r="AAL306" s="331"/>
      <c r="AAM306" s="331"/>
      <c r="AAN306" s="331"/>
      <c r="AAO306" s="331"/>
      <c r="AAP306" s="331"/>
      <c r="AAQ306" s="331"/>
      <c r="AAR306" s="331"/>
      <c r="AAS306" s="331"/>
      <c r="AAT306" s="331"/>
      <c r="AAU306" s="331"/>
      <c r="AAV306" s="331"/>
      <c r="AAW306" s="331"/>
      <c r="AAX306" s="331"/>
      <c r="AAY306" s="331"/>
      <c r="AAZ306" s="331"/>
      <c r="ABA306" s="331"/>
      <c r="ABB306" s="331"/>
      <c r="ABC306" s="331"/>
      <c r="ABD306" s="331"/>
      <c r="ABE306" s="331"/>
      <c r="ABF306" s="331"/>
      <c r="ABG306" s="331"/>
      <c r="ABH306" s="331"/>
      <c r="ABI306" s="331"/>
      <c r="ABJ306" s="331"/>
      <c r="ABK306" s="331"/>
      <c r="ABL306" s="331"/>
      <c r="ABM306" s="331"/>
      <c r="ABN306" s="331"/>
      <c r="ABO306" s="331"/>
      <c r="ABP306" s="331"/>
      <c r="ABQ306" s="331"/>
      <c r="ABR306" s="331"/>
      <c r="ABS306" s="331"/>
      <c r="ABT306" s="331"/>
      <c r="ABU306" s="331"/>
      <c r="ABV306" s="331"/>
      <c r="ABW306" s="331"/>
      <c r="ABX306" s="331"/>
      <c r="ABY306" s="331"/>
      <c r="ABZ306" s="331"/>
      <c r="ACA306" s="331"/>
      <c r="ACB306" s="331"/>
      <c r="ACC306" s="331"/>
      <c r="ACD306" s="331"/>
      <c r="ACE306" s="331"/>
      <c r="ACF306" s="331"/>
      <c r="ACG306" s="331"/>
      <c r="ACH306" s="331"/>
      <c r="ACI306" s="331"/>
      <c r="ACJ306" s="331"/>
      <c r="ACK306" s="331"/>
      <c r="ACL306" s="331"/>
      <c r="ACM306" s="331"/>
      <c r="ACN306" s="331"/>
      <c r="ACO306" s="331"/>
      <c r="ACP306" s="331"/>
      <c r="ACQ306" s="331"/>
      <c r="ACR306" s="331"/>
      <c r="ACS306" s="331"/>
      <c r="ACT306" s="331"/>
      <c r="ACU306" s="331"/>
      <c r="ACV306" s="331"/>
      <c r="ACW306" s="331"/>
      <c r="ACX306" s="331"/>
      <c r="ACY306" s="331"/>
      <c r="ACZ306" s="331"/>
      <c r="ADA306" s="331"/>
      <c r="ADB306" s="331"/>
      <c r="ADC306" s="331"/>
      <c r="ADD306" s="331"/>
      <c r="ADE306" s="331"/>
      <c r="ADF306" s="331"/>
      <c r="ADG306" s="331"/>
      <c r="ADH306" s="331"/>
      <c r="ADI306" s="331"/>
      <c r="ADJ306" s="331"/>
      <c r="ADK306" s="331"/>
      <c r="ADL306" s="331"/>
      <c r="ADM306" s="331"/>
      <c r="ADN306" s="331"/>
      <c r="ADO306" s="331"/>
      <c r="ADP306" s="331"/>
      <c r="ADQ306" s="331"/>
      <c r="ADR306" s="331"/>
      <c r="ADS306" s="331"/>
      <c r="ADT306" s="331"/>
      <c r="ADU306" s="331"/>
      <c r="ADV306" s="331"/>
      <c r="ADW306" s="331"/>
      <c r="ADX306" s="331"/>
      <c r="ADY306" s="331"/>
      <c r="ADZ306" s="331"/>
      <c r="AEA306" s="331"/>
      <c r="AEB306" s="331"/>
      <c r="AEC306" s="331"/>
      <c r="AED306" s="331"/>
      <c r="AEE306" s="331"/>
      <c r="AEF306" s="331"/>
      <c r="AEG306" s="331"/>
      <c r="AEH306" s="331"/>
      <c r="AEI306" s="331"/>
      <c r="AEJ306" s="331"/>
      <c r="AEK306" s="331"/>
      <c r="AEL306" s="331"/>
      <c r="AEM306" s="331"/>
      <c r="AEN306" s="331"/>
      <c r="AEO306" s="331"/>
      <c r="AEP306" s="331"/>
      <c r="AEQ306" s="331"/>
      <c r="AER306" s="331"/>
      <c r="AES306" s="331"/>
      <c r="AET306" s="331"/>
      <c r="AEU306" s="331"/>
      <c r="AEV306" s="331"/>
      <c r="AEW306" s="331"/>
      <c r="AEX306" s="331"/>
      <c r="AEY306" s="331"/>
      <c r="AEZ306" s="331"/>
      <c r="AFA306" s="331"/>
      <c r="AFB306" s="331"/>
      <c r="AFC306" s="331"/>
      <c r="AFD306" s="331"/>
      <c r="AFE306" s="331"/>
      <c r="AFF306" s="331"/>
      <c r="AFG306" s="331"/>
      <c r="AFH306" s="331"/>
      <c r="AFI306" s="331"/>
      <c r="AFJ306" s="331"/>
      <c r="AFK306" s="331"/>
      <c r="AFL306" s="331"/>
      <c r="AFM306" s="331"/>
      <c r="AFN306" s="331"/>
      <c r="AFO306" s="331"/>
      <c r="AFP306" s="331"/>
      <c r="AFQ306" s="331"/>
      <c r="AFR306" s="331"/>
      <c r="AFS306" s="331"/>
      <c r="AFT306" s="331"/>
      <c r="AFU306" s="331"/>
      <c r="AFV306" s="331"/>
      <c r="AFW306" s="331"/>
      <c r="AFX306" s="331"/>
      <c r="AFY306" s="331"/>
      <c r="AFZ306" s="331"/>
      <c r="AGA306" s="331"/>
      <c r="AGB306" s="331"/>
      <c r="AGC306" s="331"/>
      <c r="AGD306" s="331"/>
      <c r="AGE306" s="331"/>
      <c r="AGF306" s="331"/>
      <c r="AGG306" s="331"/>
      <c r="AGH306" s="331"/>
      <c r="AGI306" s="331"/>
      <c r="AGJ306" s="331"/>
      <c r="AGK306" s="331"/>
      <c r="AGL306" s="331"/>
      <c r="AGM306" s="331"/>
      <c r="AGN306" s="331"/>
      <c r="AGO306" s="331"/>
      <c r="AGP306" s="331"/>
      <c r="AGQ306" s="331"/>
      <c r="AGR306" s="331"/>
      <c r="AGS306" s="331"/>
      <c r="AGT306" s="331"/>
      <c r="AGU306" s="331"/>
      <c r="AGV306" s="331"/>
      <c r="AGW306" s="331"/>
      <c r="AGX306" s="331"/>
      <c r="AGY306" s="331"/>
      <c r="AGZ306" s="331"/>
      <c r="AHA306" s="331"/>
      <c r="AHB306" s="331"/>
      <c r="AHC306" s="331"/>
      <c r="AHD306" s="331"/>
      <c r="AHE306" s="331"/>
      <c r="AHF306" s="331"/>
      <c r="AHG306" s="331"/>
      <c r="AHH306" s="331"/>
      <c r="AHI306" s="331"/>
      <c r="AHJ306" s="331"/>
      <c r="AHK306" s="331"/>
      <c r="AHL306" s="331"/>
      <c r="AHM306" s="331"/>
      <c r="AHN306" s="331"/>
      <c r="AHO306" s="331"/>
      <c r="AHP306" s="331"/>
      <c r="AHQ306" s="331"/>
      <c r="AHR306" s="331"/>
      <c r="AHS306" s="331"/>
      <c r="AHT306" s="331"/>
      <c r="AHU306" s="331"/>
      <c r="AHV306" s="331"/>
      <c r="AHW306" s="331"/>
      <c r="AHX306" s="331"/>
      <c r="AHY306" s="331"/>
      <c r="AHZ306" s="331"/>
      <c r="AIA306" s="331"/>
      <c r="AIB306" s="331"/>
      <c r="AIC306" s="331"/>
      <c r="AID306" s="331"/>
      <c r="AIE306" s="331"/>
      <c r="AIF306" s="331"/>
      <c r="AIG306" s="331"/>
      <c r="AIH306" s="331"/>
      <c r="AII306" s="331"/>
      <c r="AIJ306" s="331"/>
      <c r="AIK306" s="331"/>
      <c r="AIL306" s="331"/>
      <c r="AIM306" s="331"/>
      <c r="AIN306" s="331"/>
      <c r="AIO306" s="331"/>
      <c r="AIP306" s="331"/>
      <c r="AIQ306" s="331"/>
      <c r="AIR306" s="331"/>
      <c r="AIS306" s="331"/>
      <c r="AIT306" s="331"/>
      <c r="AIU306" s="331"/>
      <c r="AIV306" s="331"/>
      <c r="AIW306" s="331"/>
      <c r="AIX306" s="331"/>
      <c r="AIY306" s="331"/>
      <c r="AIZ306" s="331"/>
      <c r="AJA306" s="331"/>
      <c r="AJB306" s="331"/>
      <c r="AJC306" s="331"/>
      <c r="AJD306" s="331"/>
      <c r="AJE306" s="331"/>
      <c r="AJF306" s="331"/>
      <c r="AJG306" s="331"/>
      <c r="AJH306" s="331"/>
      <c r="AJI306" s="331"/>
      <c r="AJJ306" s="331"/>
      <c r="AJK306" s="331"/>
      <c r="AJL306" s="331"/>
      <c r="AJM306" s="331"/>
      <c r="AJN306" s="331"/>
      <c r="AJO306" s="331"/>
      <c r="AJP306" s="331"/>
      <c r="AJQ306" s="331"/>
      <c r="AJR306" s="331"/>
      <c r="AJS306" s="331"/>
      <c r="AJT306" s="331"/>
      <c r="AJU306" s="331"/>
      <c r="AJV306" s="331"/>
      <c r="AJW306" s="331"/>
      <c r="AJX306" s="331"/>
      <c r="AJY306" s="331"/>
      <c r="AJZ306" s="331"/>
      <c r="AKA306" s="331"/>
      <c r="AKB306" s="331"/>
      <c r="AKC306" s="331"/>
      <c r="AKD306" s="331"/>
      <c r="AKE306" s="331"/>
      <c r="AKF306" s="331"/>
      <c r="AKG306" s="331"/>
      <c r="AKH306" s="331"/>
      <c r="AKI306" s="331"/>
      <c r="AKJ306" s="331"/>
      <c r="AKK306" s="331"/>
      <c r="AKL306" s="331"/>
      <c r="AKM306" s="331"/>
      <c r="AKN306" s="331"/>
      <c r="AKO306" s="331"/>
      <c r="AKP306" s="331"/>
      <c r="AKQ306" s="331"/>
      <c r="AKR306" s="331"/>
      <c r="AKS306" s="331"/>
      <c r="AKT306" s="331"/>
      <c r="AKU306" s="331"/>
      <c r="AKV306" s="331"/>
      <c r="AKW306" s="331"/>
      <c r="AKX306" s="331"/>
      <c r="AKY306" s="331"/>
      <c r="AKZ306" s="331"/>
      <c r="ALA306" s="331"/>
      <c r="ALB306" s="331"/>
      <c r="ALC306" s="331"/>
      <c r="ALD306" s="331"/>
      <c r="ALE306" s="331"/>
      <c r="ALF306" s="331"/>
      <c r="ALG306" s="331"/>
      <c r="ALH306" s="331"/>
      <c r="ALI306" s="331"/>
      <c r="ALJ306" s="331"/>
      <c r="ALK306" s="331"/>
      <c r="ALL306" s="331"/>
      <c r="ALM306" s="331"/>
      <c r="ALN306" s="331"/>
      <c r="ALO306" s="331"/>
      <c r="ALP306" s="331"/>
      <c r="ALQ306" s="331"/>
      <c r="ALR306" s="331"/>
      <c r="ALS306" s="331"/>
      <c r="ALT306" s="331"/>
      <c r="ALU306" s="331"/>
      <c r="ALV306" s="331"/>
      <c r="ALW306" s="331"/>
      <c r="ALX306" s="331"/>
      <c r="ALY306" s="331"/>
      <c r="ALZ306" s="331"/>
      <c r="AMA306" s="331"/>
      <c r="AMB306" s="331"/>
      <c r="AMC306" s="331"/>
      <c r="AMD306" s="331"/>
      <c r="AME306" s="331"/>
      <c r="AMF306" s="331"/>
      <c r="AMG306" s="331"/>
      <c r="AMH306" s="331"/>
      <c r="AMI306" s="331"/>
      <c r="AMJ306" s="331"/>
      <c r="AMK306" s="331"/>
      <c r="AML306" s="331"/>
      <c r="AMM306" s="331"/>
      <c r="AMN306" s="331"/>
      <c r="AMO306" s="331"/>
      <c r="AMP306" s="331"/>
      <c r="AMQ306" s="331"/>
      <c r="AMR306" s="331"/>
      <c r="AMS306" s="331"/>
      <c r="AMT306" s="331"/>
      <c r="AMU306" s="331"/>
      <c r="AMV306" s="331"/>
      <c r="AMW306" s="331"/>
      <c r="AMX306" s="331"/>
      <c r="AMY306" s="331"/>
      <c r="AMZ306" s="331"/>
      <c r="ANA306" s="331"/>
      <c r="ANB306" s="331"/>
      <c r="ANC306" s="331"/>
      <c r="AND306" s="331"/>
      <c r="ANE306" s="331"/>
      <c r="ANF306" s="331"/>
      <c r="ANG306" s="331"/>
      <c r="ANH306" s="331"/>
      <c r="ANI306" s="331"/>
      <c r="ANJ306" s="331"/>
      <c r="ANK306" s="331"/>
      <c r="ANL306" s="331"/>
      <c r="ANM306" s="331"/>
      <c r="ANN306" s="331"/>
      <c r="ANO306" s="331"/>
      <c r="ANP306" s="331"/>
      <c r="ANQ306" s="331"/>
      <c r="ANR306" s="331"/>
      <c r="ANS306" s="331"/>
      <c r="ANT306" s="331"/>
      <c r="ANU306" s="331"/>
      <c r="ANV306" s="331"/>
      <c r="ANW306" s="331"/>
      <c r="ANX306" s="331"/>
      <c r="ANY306" s="331"/>
      <c r="ANZ306" s="331"/>
      <c r="AOA306" s="331"/>
      <c r="AOB306" s="331"/>
      <c r="AOC306" s="331"/>
      <c r="AOD306" s="331"/>
      <c r="AOE306" s="331"/>
      <c r="AOF306" s="331"/>
      <c r="AOG306" s="331"/>
      <c r="AOH306" s="331"/>
      <c r="AOI306" s="331"/>
      <c r="AOJ306" s="331"/>
      <c r="AOK306" s="331"/>
      <c r="AOL306" s="331"/>
      <c r="AOM306" s="331"/>
      <c r="AON306" s="331"/>
      <c r="AOO306" s="331"/>
      <c r="AOP306" s="331"/>
      <c r="AOQ306" s="331"/>
      <c r="AOR306" s="331"/>
      <c r="AOS306" s="331"/>
      <c r="AOT306" s="331"/>
      <c r="AOU306" s="331"/>
      <c r="AOV306" s="331"/>
      <c r="AOW306" s="331"/>
      <c r="AOX306" s="331"/>
      <c r="AOY306" s="331"/>
      <c r="AOZ306" s="331"/>
      <c r="APA306" s="331"/>
      <c r="APB306" s="331"/>
      <c r="APC306" s="331"/>
      <c r="APD306" s="331"/>
      <c r="APE306" s="331"/>
      <c r="APF306" s="331"/>
      <c r="APG306" s="331"/>
      <c r="APH306" s="331"/>
      <c r="API306" s="331"/>
      <c r="APJ306" s="331"/>
      <c r="APK306" s="331"/>
      <c r="APL306" s="331"/>
      <c r="APM306" s="331"/>
      <c r="APN306" s="331"/>
      <c r="APO306" s="331"/>
      <c r="APP306" s="331"/>
      <c r="APQ306" s="331"/>
      <c r="APR306" s="331"/>
      <c r="APS306" s="331"/>
      <c r="APT306" s="331"/>
      <c r="APU306" s="331"/>
      <c r="APV306" s="331"/>
      <c r="APW306" s="331"/>
      <c r="APX306" s="331"/>
      <c r="APY306" s="331"/>
      <c r="APZ306" s="331"/>
      <c r="AQA306" s="331"/>
      <c r="AQB306" s="331"/>
      <c r="AQC306" s="331"/>
      <c r="AQD306" s="331"/>
      <c r="AQE306" s="331"/>
      <c r="AQF306" s="331"/>
      <c r="AQG306" s="331"/>
      <c r="AQH306" s="331"/>
      <c r="AQI306" s="331"/>
      <c r="AQJ306" s="331"/>
      <c r="AQK306" s="331"/>
      <c r="AQL306" s="331"/>
      <c r="AQM306" s="331"/>
      <c r="AQN306" s="331"/>
      <c r="AQO306" s="331"/>
      <c r="AQP306" s="331"/>
      <c r="AQQ306" s="331"/>
      <c r="AQR306" s="331"/>
      <c r="AQS306" s="331"/>
      <c r="AQT306" s="331"/>
      <c r="AQU306" s="331"/>
      <c r="AQV306" s="331"/>
      <c r="AQW306" s="331"/>
      <c r="AQX306" s="331"/>
      <c r="AQY306" s="331"/>
      <c r="AQZ306" s="331"/>
      <c r="ARA306" s="331"/>
      <c r="ARB306" s="331"/>
      <c r="ARC306" s="331"/>
      <c r="ARD306" s="331"/>
      <c r="ARE306" s="331"/>
      <c r="ARF306" s="331"/>
      <c r="ARG306" s="331"/>
      <c r="ARH306" s="331"/>
      <c r="ARI306" s="331"/>
      <c r="ARJ306" s="331"/>
      <c r="ARK306" s="331"/>
      <c r="ARL306" s="331"/>
      <c r="ARM306" s="331"/>
      <c r="ARN306" s="331"/>
      <c r="ARO306" s="331"/>
      <c r="ARP306" s="331"/>
      <c r="ARQ306" s="331"/>
      <c r="ARR306" s="331"/>
      <c r="ARS306" s="331"/>
      <c r="ART306" s="331"/>
      <c r="ARU306" s="331"/>
      <c r="ARV306" s="331"/>
      <c r="ARW306" s="331"/>
      <c r="ARX306" s="331"/>
      <c r="ARY306" s="331"/>
      <c r="ARZ306" s="331"/>
      <c r="ASA306" s="331"/>
      <c r="ASB306" s="331"/>
      <c r="ASC306" s="331"/>
      <c r="ASD306" s="331"/>
      <c r="ASE306" s="331"/>
      <c r="ASF306" s="331"/>
      <c r="ASG306" s="331"/>
    </row>
    <row r="307" spans="2:1177" s="360" customFormat="1" x14ac:dyDescent="0.3">
      <c r="B307" s="349"/>
      <c r="C307" s="361">
        <v>0</v>
      </c>
      <c r="D307" s="361">
        <v>0</v>
      </c>
      <c r="E307" s="362">
        <v>0</v>
      </c>
      <c r="F307" s="363">
        <v>0</v>
      </c>
      <c r="G307" s="364">
        <v>0</v>
      </c>
      <c r="H307" s="361">
        <v>0</v>
      </c>
      <c r="I307" s="363">
        <v>0</v>
      </c>
      <c r="J307" s="363">
        <v>0</v>
      </c>
      <c r="K307" s="361">
        <v>0</v>
      </c>
      <c r="L307" s="361">
        <v>0</v>
      </c>
      <c r="M307" s="361">
        <v>0</v>
      </c>
      <c r="N307" s="361">
        <v>0</v>
      </c>
      <c r="O307" s="361">
        <v>0</v>
      </c>
      <c r="P307" s="361">
        <v>0</v>
      </c>
      <c r="Q307" s="362">
        <v>0</v>
      </c>
      <c r="R307" s="331"/>
      <c r="S307" s="331"/>
      <c r="T307" s="331"/>
      <c r="U307" s="331"/>
      <c r="V307" s="331"/>
      <c r="W307" s="331"/>
      <c r="X307" s="331"/>
      <c r="Y307" s="331"/>
      <c r="Z307" s="331"/>
      <c r="AA307" s="331"/>
      <c r="AB307" s="331"/>
      <c r="AC307" s="331"/>
      <c r="AD307" s="331"/>
      <c r="AE307" s="331"/>
      <c r="AF307" s="331"/>
      <c r="AG307" s="331"/>
      <c r="AH307" s="331"/>
      <c r="AI307" s="331"/>
      <c r="AJ307" s="331"/>
      <c r="AK307" s="331"/>
      <c r="AL307" s="331"/>
      <c r="AM307" s="331"/>
      <c r="AN307" s="331"/>
      <c r="AO307" s="331"/>
      <c r="AP307" s="331"/>
      <c r="AQ307" s="331"/>
      <c r="AR307" s="331"/>
      <c r="AS307" s="331"/>
      <c r="AT307" s="331"/>
      <c r="AU307" s="331"/>
      <c r="AV307" s="331"/>
      <c r="AW307" s="331"/>
      <c r="AX307" s="331"/>
      <c r="AY307" s="331"/>
      <c r="AZ307" s="331"/>
      <c r="BA307" s="331"/>
      <c r="BB307" s="331"/>
      <c r="BC307" s="331"/>
      <c r="BD307" s="331"/>
      <c r="BE307" s="331"/>
      <c r="BF307" s="331"/>
      <c r="BG307" s="331"/>
      <c r="BH307" s="331"/>
      <c r="BI307" s="331"/>
      <c r="BJ307" s="331"/>
      <c r="BK307" s="331"/>
      <c r="BL307" s="331"/>
      <c r="BM307" s="331"/>
      <c r="BN307" s="331"/>
      <c r="BO307" s="331"/>
      <c r="BP307" s="331"/>
      <c r="BQ307" s="331"/>
      <c r="BR307" s="331"/>
      <c r="BS307" s="331"/>
      <c r="BT307" s="331"/>
      <c r="BU307" s="331"/>
      <c r="BV307" s="331"/>
      <c r="BW307" s="331"/>
      <c r="BX307" s="331"/>
      <c r="BY307" s="331"/>
      <c r="BZ307" s="331"/>
      <c r="CA307" s="331"/>
      <c r="CB307" s="331"/>
      <c r="CC307" s="331"/>
      <c r="CD307" s="331"/>
      <c r="CE307" s="331"/>
      <c r="CF307" s="331"/>
      <c r="CG307" s="331"/>
      <c r="CH307" s="331"/>
      <c r="CI307" s="331"/>
      <c r="CJ307" s="331"/>
      <c r="CK307" s="331"/>
      <c r="CL307" s="331"/>
      <c r="CM307" s="331"/>
      <c r="CN307" s="331"/>
      <c r="CO307" s="331"/>
      <c r="CP307" s="331"/>
      <c r="CQ307" s="331"/>
      <c r="CR307" s="331"/>
      <c r="CS307" s="331"/>
      <c r="CT307" s="331"/>
      <c r="CU307" s="331"/>
      <c r="CV307" s="331"/>
      <c r="CW307" s="331"/>
      <c r="CX307" s="331"/>
      <c r="CY307" s="331"/>
      <c r="CZ307" s="331"/>
      <c r="DA307" s="331"/>
      <c r="DB307" s="331"/>
      <c r="DC307" s="331"/>
      <c r="DD307" s="331"/>
      <c r="DE307" s="331"/>
      <c r="DF307" s="331"/>
      <c r="DG307" s="331"/>
      <c r="DH307" s="331"/>
      <c r="DI307" s="331"/>
      <c r="DJ307" s="331"/>
      <c r="DK307" s="331"/>
      <c r="DL307" s="331"/>
      <c r="DM307" s="331"/>
      <c r="DN307" s="331"/>
      <c r="DO307" s="331"/>
      <c r="DP307" s="331"/>
      <c r="DQ307" s="331"/>
      <c r="DR307" s="331"/>
      <c r="DS307" s="331"/>
      <c r="DT307" s="331"/>
      <c r="DU307" s="331"/>
      <c r="DV307" s="331"/>
      <c r="DW307" s="331"/>
      <c r="DX307" s="331"/>
      <c r="DY307" s="331"/>
      <c r="DZ307" s="331"/>
      <c r="EA307" s="331"/>
      <c r="EB307" s="331"/>
      <c r="EC307" s="331"/>
      <c r="ED307" s="331"/>
      <c r="EE307" s="331"/>
      <c r="EF307" s="331"/>
      <c r="EG307" s="331"/>
      <c r="EH307" s="331"/>
      <c r="EI307" s="331"/>
      <c r="EJ307" s="331"/>
      <c r="EK307" s="331"/>
      <c r="EL307" s="331"/>
      <c r="EM307" s="331"/>
      <c r="EN307" s="331"/>
      <c r="EO307" s="331"/>
      <c r="EP307" s="331"/>
      <c r="EQ307" s="331"/>
      <c r="ER307" s="331"/>
      <c r="ES307" s="331"/>
      <c r="ET307" s="331"/>
      <c r="EU307" s="331"/>
      <c r="EV307" s="331"/>
      <c r="EW307" s="331"/>
      <c r="EX307" s="331"/>
      <c r="EY307" s="331"/>
      <c r="EZ307" s="331"/>
      <c r="FA307" s="331"/>
      <c r="FB307" s="331"/>
      <c r="FC307" s="331"/>
      <c r="FD307" s="331"/>
      <c r="FE307" s="331"/>
      <c r="FF307" s="331"/>
      <c r="FG307" s="331"/>
      <c r="FH307" s="331"/>
      <c r="FI307" s="331"/>
      <c r="FJ307" s="331"/>
      <c r="FK307" s="331"/>
      <c r="FL307" s="331"/>
      <c r="FM307" s="331"/>
      <c r="FN307" s="331"/>
      <c r="FO307" s="331"/>
      <c r="FP307" s="331"/>
      <c r="FQ307" s="331"/>
      <c r="FR307" s="331"/>
      <c r="FS307" s="331"/>
      <c r="FT307" s="331"/>
      <c r="FU307" s="331"/>
      <c r="FV307" s="331"/>
      <c r="FW307" s="331"/>
      <c r="FX307" s="331"/>
      <c r="FY307" s="331"/>
      <c r="FZ307" s="331"/>
      <c r="GA307" s="331"/>
      <c r="GB307" s="331"/>
      <c r="GC307" s="331"/>
      <c r="GD307" s="331"/>
      <c r="GE307" s="331"/>
      <c r="GF307" s="331"/>
      <c r="GG307" s="331"/>
      <c r="GH307" s="331"/>
      <c r="GI307" s="331"/>
      <c r="GJ307" s="331"/>
      <c r="GK307" s="331"/>
      <c r="GL307" s="331"/>
      <c r="GM307" s="331"/>
      <c r="GN307" s="331"/>
      <c r="GO307" s="331"/>
      <c r="GP307" s="331"/>
      <c r="GQ307" s="331"/>
      <c r="GR307" s="331"/>
      <c r="GS307" s="331"/>
      <c r="GT307" s="331"/>
      <c r="GU307" s="331"/>
      <c r="GV307" s="331"/>
      <c r="GW307" s="331"/>
      <c r="GX307" s="331"/>
      <c r="GY307" s="331"/>
      <c r="GZ307" s="331"/>
      <c r="HA307" s="331"/>
      <c r="HB307" s="331"/>
      <c r="HC307" s="331"/>
      <c r="HD307" s="331"/>
      <c r="HE307" s="331"/>
      <c r="HF307" s="331"/>
      <c r="HG307" s="331"/>
      <c r="HH307" s="331"/>
      <c r="HI307" s="331"/>
      <c r="HJ307" s="331"/>
      <c r="HK307" s="331"/>
      <c r="HL307" s="331"/>
      <c r="HM307" s="331"/>
      <c r="HN307" s="331"/>
      <c r="HO307" s="331"/>
      <c r="HP307" s="331"/>
      <c r="HQ307" s="331"/>
      <c r="HR307" s="331"/>
      <c r="HS307" s="331"/>
      <c r="HT307" s="331"/>
      <c r="HU307" s="331"/>
      <c r="HV307" s="331"/>
      <c r="HW307" s="331"/>
      <c r="HX307" s="331"/>
      <c r="HY307" s="331"/>
      <c r="HZ307" s="331"/>
      <c r="IA307" s="331"/>
      <c r="IB307" s="331"/>
      <c r="IC307" s="331"/>
      <c r="ID307" s="331"/>
      <c r="IE307" s="331"/>
      <c r="IF307" s="331"/>
      <c r="IG307" s="331"/>
      <c r="IH307" s="331"/>
      <c r="II307" s="331"/>
      <c r="IJ307" s="331"/>
      <c r="IK307" s="331"/>
      <c r="IL307" s="331"/>
      <c r="IM307" s="331"/>
      <c r="IN307" s="331"/>
      <c r="IO307" s="331"/>
      <c r="IP307" s="331"/>
      <c r="IQ307" s="331"/>
      <c r="IR307" s="331"/>
      <c r="IS307" s="331"/>
      <c r="IT307" s="331"/>
      <c r="IU307" s="331"/>
      <c r="IV307" s="331"/>
      <c r="IW307" s="331"/>
      <c r="IX307" s="331"/>
      <c r="IY307" s="331"/>
      <c r="IZ307" s="331"/>
      <c r="JA307" s="331"/>
      <c r="JB307" s="331"/>
      <c r="JC307" s="331"/>
      <c r="JD307" s="331"/>
      <c r="JE307" s="331"/>
      <c r="JF307" s="331"/>
      <c r="JG307" s="331"/>
      <c r="JH307" s="331"/>
      <c r="JI307" s="331"/>
      <c r="JJ307" s="331"/>
      <c r="JK307" s="331"/>
      <c r="JL307" s="331"/>
      <c r="JM307" s="331"/>
      <c r="JN307" s="331"/>
      <c r="JO307" s="331"/>
      <c r="JP307" s="331"/>
      <c r="JQ307" s="331"/>
      <c r="JR307" s="331"/>
      <c r="JS307" s="331"/>
      <c r="JT307" s="331"/>
      <c r="JU307" s="331"/>
      <c r="JV307" s="331"/>
      <c r="JW307" s="331"/>
      <c r="JX307" s="331"/>
      <c r="JY307" s="331"/>
      <c r="JZ307" s="331"/>
      <c r="KA307" s="331"/>
      <c r="KB307" s="331"/>
      <c r="KC307" s="331"/>
      <c r="KD307" s="331"/>
      <c r="KE307" s="331"/>
      <c r="KF307" s="331"/>
      <c r="KG307" s="331"/>
      <c r="KH307" s="331"/>
      <c r="KI307" s="331"/>
      <c r="KJ307" s="331"/>
      <c r="KK307" s="331"/>
      <c r="KL307" s="331"/>
      <c r="KM307" s="331"/>
      <c r="KN307" s="331"/>
      <c r="KO307" s="331"/>
      <c r="KP307" s="331"/>
      <c r="KQ307" s="331"/>
      <c r="KR307" s="331"/>
      <c r="KS307" s="331"/>
      <c r="KT307" s="331"/>
      <c r="KU307" s="331"/>
      <c r="KV307" s="331"/>
      <c r="KW307" s="331"/>
      <c r="KX307" s="331"/>
      <c r="KY307" s="331"/>
      <c r="KZ307" s="331"/>
      <c r="LA307" s="331"/>
      <c r="LB307" s="331"/>
      <c r="LC307" s="331"/>
      <c r="LD307" s="331"/>
      <c r="LE307" s="331"/>
      <c r="LF307" s="331"/>
      <c r="LG307" s="331"/>
      <c r="LH307" s="331"/>
      <c r="LI307" s="331"/>
      <c r="LJ307" s="331"/>
      <c r="LK307" s="331"/>
      <c r="LL307" s="331"/>
      <c r="LM307" s="331"/>
      <c r="LN307" s="331"/>
      <c r="LO307" s="331"/>
      <c r="LP307" s="331"/>
      <c r="LQ307" s="331"/>
      <c r="LR307" s="331"/>
      <c r="LS307" s="331"/>
      <c r="LT307" s="331"/>
      <c r="LU307" s="331"/>
      <c r="LV307" s="331"/>
      <c r="LW307" s="331"/>
      <c r="LX307" s="331"/>
      <c r="LY307" s="331"/>
      <c r="LZ307" s="331"/>
      <c r="MA307" s="331"/>
      <c r="MB307" s="331"/>
      <c r="MC307" s="331"/>
      <c r="MD307" s="331"/>
      <c r="ME307" s="331"/>
      <c r="MF307" s="331"/>
      <c r="MG307" s="331"/>
      <c r="MH307" s="331"/>
      <c r="MI307" s="331"/>
      <c r="MJ307" s="331"/>
      <c r="MK307" s="331"/>
      <c r="ML307" s="331"/>
      <c r="MM307" s="331"/>
      <c r="MN307" s="331"/>
      <c r="MO307" s="331"/>
      <c r="MP307" s="331"/>
      <c r="MQ307" s="331"/>
      <c r="MR307" s="331"/>
      <c r="MS307" s="331"/>
      <c r="MT307" s="331"/>
      <c r="MU307" s="331"/>
      <c r="MV307" s="331"/>
      <c r="MW307" s="331"/>
      <c r="MX307" s="331"/>
      <c r="MY307" s="331"/>
      <c r="MZ307" s="331"/>
      <c r="NA307" s="331"/>
      <c r="NB307" s="331"/>
      <c r="NC307" s="331"/>
      <c r="ND307" s="331"/>
      <c r="NE307" s="331"/>
      <c r="NF307" s="331"/>
      <c r="NG307" s="331"/>
      <c r="NH307" s="331"/>
      <c r="NI307" s="331"/>
      <c r="NJ307" s="331"/>
      <c r="NK307" s="331"/>
      <c r="NL307" s="331"/>
      <c r="NM307" s="331"/>
      <c r="NN307" s="331"/>
      <c r="NO307" s="331"/>
      <c r="NP307" s="331"/>
      <c r="NQ307" s="331"/>
      <c r="NR307" s="331"/>
      <c r="NS307" s="331"/>
      <c r="NT307" s="331"/>
      <c r="NU307" s="331"/>
      <c r="NV307" s="331"/>
      <c r="NW307" s="331"/>
      <c r="NX307" s="331"/>
      <c r="NY307" s="331"/>
      <c r="NZ307" s="331"/>
      <c r="OA307" s="331"/>
      <c r="OB307" s="331"/>
      <c r="OC307" s="331"/>
      <c r="OD307" s="331"/>
      <c r="OE307" s="331"/>
      <c r="OF307" s="331"/>
      <c r="OG307" s="331"/>
      <c r="OH307" s="331"/>
      <c r="OI307" s="331"/>
      <c r="OJ307" s="331"/>
      <c r="OK307" s="331"/>
      <c r="OL307" s="331"/>
      <c r="OM307" s="331"/>
      <c r="ON307" s="331"/>
      <c r="OO307" s="331"/>
      <c r="OP307" s="331"/>
      <c r="OQ307" s="331"/>
      <c r="OR307" s="331"/>
      <c r="OS307" s="331"/>
      <c r="OT307" s="331"/>
      <c r="OU307" s="331"/>
      <c r="OV307" s="331"/>
      <c r="OW307" s="331"/>
      <c r="OX307" s="331"/>
      <c r="OY307" s="331"/>
      <c r="OZ307" s="331"/>
      <c r="PA307" s="331"/>
      <c r="PB307" s="331"/>
      <c r="PC307" s="331"/>
      <c r="PD307" s="331"/>
      <c r="PE307" s="331"/>
      <c r="PF307" s="331"/>
      <c r="PG307" s="331"/>
      <c r="PH307" s="331"/>
      <c r="PI307" s="331"/>
      <c r="PJ307" s="331"/>
      <c r="PK307" s="331"/>
      <c r="PL307" s="331"/>
      <c r="PM307" s="331"/>
      <c r="PN307" s="331"/>
      <c r="PO307" s="331"/>
      <c r="PP307" s="331"/>
      <c r="PQ307" s="331"/>
      <c r="PR307" s="331"/>
      <c r="PS307" s="331"/>
      <c r="PT307" s="331"/>
      <c r="PU307" s="331"/>
      <c r="PV307" s="331"/>
      <c r="PW307" s="331"/>
      <c r="PX307" s="331"/>
      <c r="PY307" s="331"/>
      <c r="PZ307" s="331"/>
      <c r="QA307" s="331"/>
      <c r="QB307" s="331"/>
      <c r="QC307" s="331"/>
      <c r="QD307" s="331"/>
      <c r="QE307" s="331"/>
      <c r="QF307" s="331"/>
      <c r="QG307" s="331"/>
      <c r="QH307" s="331"/>
      <c r="QI307" s="331"/>
      <c r="QJ307" s="331"/>
      <c r="QK307" s="331"/>
      <c r="QL307" s="331"/>
      <c r="QM307" s="331"/>
      <c r="QN307" s="331"/>
      <c r="QO307" s="331"/>
      <c r="QP307" s="331"/>
      <c r="QQ307" s="331"/>
      <c r="QR307" s="331"/>
      <c r="QS307" s="331"/>
      <c r="QT307" s="331"/>
      <c r="QU307" s="331"/>
      <c r="QV307" s="331"/>
      <c r="QW307" s="331"/>
      <c r="QX307" s="331"/>
      <c r="QY307" s="331"/>
      <c r="QZ307" s="331"/>
      <c r="RA307" s="331"/>
      <c r="RB307" s="331"/>
      <c r="RC307" s="331"/>
      <c r="RD307" s="331"/>
      <c r="RE307" s="331"/>
      <c r="RF307" s="331"/>
      <c r="RG307" s="331"/>
      <c r="RH307" s="331"/>
      <c r="RI307" s="331"/>
      <c r="RJ307" s="331"/>
      <c r="RK307" s="331"/>
      <c r="RL307" s="331"/>
      <c r="RM307" s="331"/>
      <c r="RN307" s="331"/>
      <c r="RO307" s="331"/>
      <c r="RP307" s="331"/>
      <c r="RQ307" s="331"/>
      <c r="RR307" s="331"/>
      <c r="RS307" s="331"/>
      <c r="RT307" s="331"/>
      <c r="RU307" s="331"/>
      <c r="RV307" s="331"/>
      <c r="RW307" s="331"/>
      <c r="RX307" s="331"/>
      <c r="RY307" s="331"/>
      <c r="RZ307" s="331"/>
      <c r="SA307" s="331"/>
      <c r="SB307" s="331"/>
      <c r="SC307" s="331"/>
      <c r="SD307" s="331"/>
      <c r="SE307" s="331"/>
      <c r="SF307" s="331"/>
      <c r="SG307" s="331"/>
      <c r="SH307" s="331"/>
      <c r="SI307" s="331"/>
      <c r="SJ307" s="331"/>
      <c r="SK307" s="331"/>
      <c r="SL307" s="331"/>
      <c r="SM307" s="331"/>
      <c r="SN307" s="331"/>
      <c r="SO307" s="331"/>
      <c r="SP307" s="331"/>
      <c r="SQ307" s="331"/>
      <c r="SR307" s="331"/>
      <c r="SS307" s="331"/>
      <c r="ST307" s="331"/>
      <c r="SU307" s="331"/>
      <c r="SV307" s="331"/>
      <c r="SW307" s="331"/>
      <c r="SX307" s="331"/>
      <c r="SY307" s="331"/>
      <c r="SZ307" s="331"/>
      <c r="TA307" s="331"/>
      <c r="TB307" s="331"/>
      <c r="TC307" s="331"/>
      <c r="TD307" s="331"/>
      <c r="TE307" s="331"/>
      <c r="TF307" s="331"/>
      <c r="TG307" s="331"/>
      <c r="TH307" s="331"/>
      <c r="TI307" s="331"/>
      <c r="TJ307" s="331"/>
      <c r="TK307" s="331"/>
      <c r="TL307" s="331"/>
      <c r="TM307" s="331"/>
      <c r="TN307" s="331"/>
      <c r="TO307" s="331"/>
      <c r="TP307" s="331"/>
      <c r="TQ307" s="331"/>
      <c r="TR307" s="331"/>
      <c r="TS307" s="331"/>
      <c r="TT307" s="331"/>
      <c r="TU307" s="331"/>
      <c r="TV307" s="331"/>
      <c r="TW307" s="331"/>
      <c r="TX307" s="331"/>
      <c r="TY307" s="331"/>
      <c r="TZ307" s="331"/>
      <c r="UA307" s="331"/>
      <c r="UB307" s="331"/>
      <c r="UC307" s="331"/>
      <c r="UD307" s="331"/>
      <c r="UE307" s="331"/>
      <c r="UF307" s="331"/>
      <c r="UG307" s="331"/>
      <c r="UH307" s="331"/>
      <c r="UI307" s="331"/>
      <c r="UJ307" s="331"/>
      <c r="UK307" s="331"/>
      <c r="UL307" s="331"/>
      <c r="UM307" s="331"/>
      <c r="UN307" s="331"/>
      <c r="UO307" s="331"/>
      <c r="UP307" s="331"/>
      <c r="UQ307" s="331"/>
      <c r="UR307" s="331"/>
      <c r="US307" s="331"/>
      <c r="UT307" s="331"/>
      <c r="UU307" s="331"/>
      <c r="UV307" s="331"/>
      <c r="UW307" s="331"/>
      <c r="UX307" s="331"/>
      <c r="UY307" s="331"/>
      <c r="UZ307" s="331"/>
      <c r="VA307" s="331"/>
      <c r="VB307" s="331"/>
      <c r="VC307" s="331"/>
      <c r="VD307" s="331"/>
      <c r="VE307" s="331"/>
      <c r="VF307" s="331"/>
      <c r="VG307" s="331"/>
      <c r="VH307" s="331"/>
      <c r="VI307" s="331"/>
      <c r="VJ307" s="331"/>
      <c r="VK307" s="331"/>
      <c r="VL307" s="331"/>
      <c r="VM307" s="331"/>
      <c r="VN307" s="331"/>
      <c r="VO307" s="331"/>
      <c r="VP307" s="331"/>
      <c r="VQ307" s="331"/>
      <c r="VR307" s="331"/>
      <c r="VS307" s="331"/>
      <c r="VT307" s="331"/>
      <c r="VU307" s="331"/>
      <c r="VV307" s="331"/>
      <c r="VW307" s="331"/>
      <c r="VX307" s="331"/>
      <c r="VY307" s="331"/>
      <c r="VZ307" s="331"/>
      <c r="WA307" s="331"/>
      <c r="WB307" s="331"/>
      <c r="WC307" s="331"/>
      <c r="WD307" s="331"/>
      <c r="WE307" s="331"/>
      <c r="WF307" s="331"/>
      <c r="WG307" s="331"/>
      <c r="WH307" s="331"/>
      <c r="WI307" s="331"/>
      <c r="WJ307" s="331"/>
      <c r="WK307" s="331"/>
      <c r="WL307" s="331"/>
      <c r="WM307" s="331"/>
      <c r="WN307" s="331"/>
      <c r="WO307" s="331"/>
      <c r="WP307" s="331"/>
      <c r="WQ307" s="331"/>
      <c r="WR307" s="331"/>
      <c r="WS307" s="331"/>
      <c r="WT307" s="331"/>
      <c r="WU307" s="331"/>
      <c r="WV307" s="331"/>
      <c r="WW307" s="331"/>
      <c r="WX307" s="331"/>
      <c r="WY307" s="331"/>
      <c r="WZ307" s="331"/>
      <c r="XA307" s="331"/>
      <c r="XB307" s="331"/>
      <c r="XC307" s="331"/>
      <c r="XD307" s="331"/>
      <c r="XE307" s="331"/>
      <c r="XF307" s="331"/>
      <c r="XG307" s="331"/>
      <c r="XH307" s="331"/>
      <c r="XI307" s="331"/>
      <c r="XJ307" s="331"/>
      <c r="XK307" s="331"/>
      <c r="XL307" s="331"/>
      <c r="XM307" s="331"/>
      <c r="XN307" s="331"/>
      <c r="XO307" s="331"/>
      <c r="XP307" s="331"/>
      <c r="XQ307" s="331"/>
      <c r="XR307" s="331"/>
      <c r="XS307" s="331"/>
      <c r="XT307" s="331"/>
      <c r="XU307" s="331"/>
      <c r="XV307" s="331"/>
      <c r="XW307" s="331"/>
      <c r="XX307" s="331"/>
      <c r="XY307" s="331"/>
      <c r="XZ307" s="331"/>
      <c r="YA307" s="331"/>
      <c r="YB307" s="331"/>
      <c r="YC307" s="331"/>
      <c r="YD307" s="331"/>
      <c r="YE307" s="331"/>
      <c r="YF307" s="331"/>
      <c r="YG307" s="331"/>
      <c r="YH307" s="331"/>
      <c r="YI307" s="331"/>
      <c r="YJ307" s="331"/>
      <c r="YK307" s="331"/>
      <c r="YL307" s="331"/>
      <c r="YM307" s="331"/>
      <c r="YN307" s="331"/>
      <c r="YO307" s="331"/>
      <c r="YP307" s="331"/>
      <c r="YQ307" s="331"/>
      <c r="YR307" s="331"/>
      <c r="YS307" s="331"/>
      <c r="YT307" s="331"/>
      <c r="YU307" s="331"/>
      <c r="YV307" s="331"/>
      <c r="YW307" s="331"/>
      <c r="YX307" s="331"/>
      <c r="YY307" s="331"/>
      <c r="YZ307" s="331"/>
      <c r="ZA307" s="331"/>
      <c r="ZB307" s="331"/>
      <c r="ZC307" s="331"/>
      <c r="ZD307" s="331"/>
      <c r="ZE307" s="331"/>
      <c r="ZF307" s="331"/>
      <c r="ZG307" s="331"/>
      <c r="ZH307" s="331"/>
      <c r="ZI307" s="331"/>
      <c r="ZJ307" s="331"/>
      <c r="ZK307" s="331"/>
      <c r="ZL307" s="331"/>
      <c r="ZM307" s="331"/>
      <c r="ZN307" s="331"/>
      <c r="ZO307" s="331"/>
      <c r="ZP307" s="331"/>
      <c r="ZQ307" s="331"/>
      <c r="ZR307" s="331"/>
      <c r="ZS307" s="331"/>
      <c r="ZT307" s="331"/>
      <c r="ZU307" s="331"/>
      <c r="ZV307" s="331"/>
      <c r="ZW307" s="331"/>
      <c r="ZX307" s="331"/>
      <c r="ZY307" s="331"/>
      <c r="ZZ307" s="331"/>
      <c r="AAA307" s="331"/>
      <c r="AAB307" s="331"/>
      <c r="AAC307" s="331"/>
      <c r="AAD307" s="331"/>
      <c r="AAE307" s="331"/>
      <c r="AAF307" s="331"/>
      <c r="AAG307" s="331"/>
      <c r="AAH307" s="331"/>
      <c r="AAI307" s="331"/>
      <c r="AAJ307" s="331"/>
      <c r="AAK307" s="331"/>
      <c r="AAL307" s="331"/>
      <c r="AAM307" s="331"/>
      <c r="AAN307" s="331"/>
      <c r="AAO307" s="331"/>
      <c r="AAP307" s="331"/>
      <c r="AAQ307" s="331"/>
      <c r="AAR307" s="331"/>
      <c r="AAS307" s="331"/>
      <c r="AAT307" s="331"/>
      <c r="AAU307" s="331"/>
      <c r="AAV307" s="331"/>
      <c r="AAW307" s="331"/>
      <c r="AAX307" s="331"/>
      <c r="AAY307" s="331"/>
      <c r="AAZ307" s="331"/>
      <c r="ABA307" s="331"/>
      <c r="ABB307" s="331"/>
      <c r="ABC307" s="331"/>
      <c r="ABD307" s="331"/>
      <c r="ABE307" s="331"/>
      <c r="ABF307" s="331"/>
      <c r="ABG307" s="331"/>
      <c r="ABH307" s="331"/>
      <c r="ABI307" s="331"/>
      <c r="ABJ307" s="331"/>
      <c r="ABK307" s="331"/>
      <c r="ABL307" s="331"/>
      <c r="ABM307" s="331"/>
      <c r="ABN307" s="331"/>
      <c r="ABO307" s="331"/>
      <c r="ABP307" s="331"/>
      <c r="ABQ307" s="331"/>
      <c r="ABR307" s="331"/>
      <c r="ABS307" s="331"/>
      <c r="ABT307" s="331"/>
      <c r="ABU307" s="331"/>
      <c r="ABV307" s="331"/>
      <c r="ABW307" s="331"/>
      <c r="ABX307" s="331"/>
      <c r="ABY307" s="331"/>
      <c r="ABZ307" s="331"/>
      <c r="ACA307" s="331"/>
      <c r="ACB307" s="331"/>
      <c r="ACC307" s="331"/>
      <c r="ACD307" s="331"/>
      <c r="ACE307" s="331"/>
      <c r="ACF307" s="331"/>
      <c r="ACG307" s="331"/>
      <c r="ACH307" s="331"/>
      <c r="ACI307" s="331"/>
      <c r="ACJ307" s="331"/>
      <c r="ACK307" s="331"/>
      <c r="ACL307" s="331"/>
      <c r="ACM307" s="331"/>
      <c r="ACN307" s="331"/>
      <c r="ACO307" s="331"/>
      <c r="ACP307" s="331"/>
      <c r="ACQ307" s="331"/>
      <c r="ACR307" s="331"/>
      <c r="ACS307" s="331"/>
      <c r="ACT307" s="331"/>
      <c r="ACU307" s="331"/>
      <c r="ACV307" s="331"/>
      <c r="ACW307" s="331"/>
      <c r="ACX307" s="331"/>
      <c r="ACY307" s="331"/>
      <c r="ACZ307" s="331"/>
      <c r="ADA307" s="331"/>
      <c r="ADB307" s="331"/>
      <c r="ADC307" s="331"/>
      <c r="ADD307" s="331"/>
      <c r="ADE307" s="331"/>
      <c r="ADF307" s="331"/>
      <c r="ADG307" s="331"/>
      <c r="ADH307" s="331"/>
      <c r="ADI307" s="331"/>
      <c r="ADJ307" s="331"/>
      <c r="ADK307" s="331"/>
      <c r="ADL307" s="331"/>
      <c r="ADM307" s="331"/>
      <c r="ADN307" s="331"/>
      <c r="ADO307" s="331"/>
      <c r="ADP307" s="331"/>
      <c r="ADQ307" s="331"/>
      <c r="ADR307" s="331"/>
      <c r="ADS307" s="331"/>
      <c r="ADT307" s="331"/>
      <c r="ADU307" s="331"/>
      <c r="ADV307" s="331"/>
      <c r="ADW307" s="331"/>
      <c r="ADX307" s="331"/>
      <c r="ADY307" s="331"/>
      <c r="ADZ307" s="331"/>
      <c r="AEA307" s="331"/>
      <c r="AEB307" s="331"/>
      <c r="AEC307" s="331"/>
      <c r="AED307" s="331"/>
      <c r="AEE307" s="331"/>
      <c r="AEF307" s="331"/>
      <c r="AEG307" s="331"/>
      <c r="AEH307" s="331"/>
      <c r="AEI307" s="331"/>
      <c r="AEJ307" s="331"/>
      <c r="AEK307" s="331"/>
      <c r="AEL307" s="331"/>
      <c r="AEM307" s="331"/>
      <c r="AEN307" s="331"/>
      <c r="AEO307" s="331"/>
      <c r="AEP307" s="331"/>
      <c r="AEQ307" s="331"/>
      <c r="AER307" s="331"/>
      <c r="AES307" s="331"/>
      <c r="AET307" s="331"/>
      <c r="AEU307" s="331"/>
      <c r="AEV307" s="331"/>
      <c r="AEW307" s="331"/>
      <c r="AEX307" s="331"/>
      <c r="AEY307" s="331"/>
      <c r="AEZ307" s="331"/>
      <c r="AFA307" s="331"/>
      <c r="AFB307" s="331"/>
      <c r="AFC307" s="331"/>
      <c r="AFD307" s="331"/>
      <c r="AFE307" s="331"/>
      <c r="AFF307" s="331"/>
      <c r="AFG307" s="331"/>
      <c r="AFH307" s="331"/>
      <c r="AFI307" s="331"/>
      <c r="AFJ307" s="331"/>
      <c r="AFK307" s="331"/>
      <c r="AFL307" s="331"/>
      <c r="AFM307" s="331"/>
      <c r="AFN307" s="331"/>
      <c r="AFO307" s="331"/>
      <c r="AFP307" s="331"/>
      <c r="AFQ307" s="331"/>
      <c r="AFR307" s="331"/>
      <c r="AFS307" s="331"/>
      <c r="AFT307" s="331"/>
      <c r="AFU307" s="331"/>
      <c r="AFV307" s="331"/>
      <c r="AFW307" s="331"/>
      <c r="AFX307" s="331"/>
      <c r="AFY307" s="331"/>
      <c r="AFZ307" s="331"/>
      <c r="AGA307" s="331"/>
      <c r="AGB307" s="331"/>
      <c r="AGC307" s="331"/>
      <c r="AGD307" s="331"/>
      <c r="AGE307" s="331"/>
      <c r="AGF307" s="331"/>
      <c r="AGG307" s="331"/>
      <c r="AGH307" s="331"/>
      <c r="AGI307" s="331"/>
      <c r="AGJ307" s="331"/>
      <c r="AGK307" s="331"/>
      <c r="AGL307" s="331"/>
      <c r="AGM307" s="331"/>
      <c r="AGN307" s="331"/>
      <c r="AGO307" s="331"/>
      <c r="AGP307" s="331"/>
      <c r="AGQ307" s="331"/>
      <c r="AGR307" s="331"/>
      <c r="AGS307" s="331"/>
      <c r="AGT307" s="331"/>
      <c r="AGU307" s="331"/>
      <c r="AGV307" s="331"/>
      <c r="AGW307" s="331"/>
      <c r="AGX307" s="331"/>
      <c r="AGY307" s="331"/>
      <c r="AGZ307" s="331"/>
      <c r="AHA307" s="331"/>
      <c r="AHB307" s="331"/>
      <c r="AHC307" s="331"/>
      <c r="AHD307" s="331"/>
      <c r="AHE307" s="331"/>
      <c r="AHF307" s="331"/>
      <c r="AHG307" s="331"/>
      <c r="AHH307" s="331"/>
      <c r="AHI307" s="331"/>
      <c r="AHJ307" s="331"/>
      <c r="AHK307" s="331"/>
      <c r="AHL307" s="331"/>
      <c r="AHM307" s="331"/>
      <c r="AHN307" s="331"/>
      <c r="AHO307" s="331"/>
      <c r="AHP307" s="331"/>
      <c r="AHQ307" s="331"/>
      <c r="AHR307" s="331"/>
      <c r="AHS307" s="331"/>
      <c r="AHT307" s="331"/>
      <c r="AHU307" s="331"/>
      <c r="AHV307" s="331"/>
      <c r="AHW307" s="331"/>
      <c r="AHX307" s="331"/>
      <c r="AHY307" s="331"/>
      <c r="AHZ307" s="331"/>
      <c r="AIA307" s="331"/>
      <c r="AIB307" s="331"/>
      <c r="AIC307" s="331"/>
      <c r="AID307" s="331"/>
      <c r="AIE307" s="331"/>
      <c r="AIF307" s="331"/>
      <c r="AIG307" s="331"/>
      <c r="AIH307" s="331"/>
      <c r="AII307" s="331"/>
      <c r="AIJ307" s="331"/>
      <c r="AIK307" s="331"/>
      <c r="AIL307" s="331"/>
      <c r="AIM307" s="331"/>
      <c r="AIN307" s="331"/>
      <c r="AIO307" s="331"/>
      <c r="AIP307" s="331"/>
      <c r="AIQ307" s="331"/>
      <c r="AIR307" s="331"/>
      <c r="AIS307" s="331"/>
      <c r="AIT307" s="331"/>
      <c r="AIU307" s="331"/>
      <c r="AIV307" s="331"/>
      <c r="AIW307" s="331"/>
      <c r="AIX307" s="331"/>
      <c r="AIY307" s="331"/>
      <c r="AIZ307" s="331"/>
      <c r="AJA307" s="331"/>
      <c r="AJB307" s="331"/>
      <c r="AJC307" s="331"/>
      <c r="AJD307" s="331"/>
      <c r="AJE307" s="331"/>
      <c r="AJF307" s="331"/>
      <c r="AJG307" s="331"/>
      <c r="AJH307" s="331"/>
      <c r="AJI307" s="331"/>
      <c r="AJJ307" s="331"/>
      <c r="AJK307" s="331"/>
      <c r="AJL307" s="331"/>
      <c r="AJM307" s="331"/>
      <c r="AJN307" s="331"/>
      <c r="AJO307" s="331"/>
      <c r="AJP307" s="331"/>
      <c r="AJQ307" s="331"/>
      <c r="AJR307" s="331"/>
      <c r="AJS307" s="331"/>
      <c r="AJT307" s="331"/>
      <c r="AJU307" s="331"/>
      <c r="AJV307" s="331"/>
      <c r="AJW307" s="331"/>
      <c r="AJX307" s="331"/>
      <c r="AJY307" s="331"/>
      <c r="AJZ307" s="331"/>
      <c r="AKA307" s="331"/>
      <c r="AKB307" s="331"/>
      <c r="AKC307" s="331"/>
      <c r="AKD307" s="331"/>
      <c r="AKE307" s="331"/>
      <c r="AKF307" s="331"/>
      <c r="AKG307" s="331"/>
      <c r="AKH307" s="331"/>
      <c r="AKI307" s="331"/>
      <c r="AKJ307" s="331"/>
      <c r="AKK307" s="331"/>
      <c r="AKL307" s="331"/>
      <c r="AKM307" s="331"/>
      <c r="AKN307" s="331"/>
      <c r="AKO307" s="331"/>
      <c r="AKP307" s="331"/>
      <c r="AKQ307" s="331"/>
      <c r="AKR307" s="331"/>
      <c r="AKS307" s="331"/>
      <c r="AKT307" s="331"/>
      <c r="AKU307" s="331"/>
      <c r="AKV307" s="331"/>
      <c r="AKW307" s="331"/>
      <c r="AKX307" s="331"/>
      <c r="AKY307" s="331"/>
      <c r="AKZ307" s="331"/>
      <c r="ALA307" s="331"/>
      <c r="ALB307" s="331"/>
      <c r="ALC307" s="331"/>
      <c r="ALD307" s="331"/>
      <c r="ALE307" s="331"/>
      <c r="ALF307" s="331"/>
      <c r="ALG307" s="331"/>
      <c r="ALH307" s="331"/>
      <c r="ALI307" s="331"/>
      <c r="ALJ307" s="331"/>
      <c r="ALK307" s="331"/>
      <c r="ALL307" s="331"/>
      <c r="ALM307" s="331"/>
      <c r="ALN307" s="331"/>
      <c r="ALO307" s="331"/>
      <c r="ALP307" s="331"/>
      <c r="ALQ307" s="331"/>
      <c r="ALR307" s="331"/>
      <c r="ALS307" s="331"/>
      <c r="ALT307" s="331"/>
      <c r="ALU307" s="331"/>
      <c r="ALV307" s="331"/>
      <c r="ALW307" s="331"/>
      <c r="ALX307" s="331"/>
      <c r="ALY307" s="331"/>
      <c r="ALZ307" s="331"/>
      <c r="AMA307" s="331"/>
      <c r="AMB307" s="331"/>
      <c r="AMC307" s="331"/>
      <c r="AMD307" s="331"/>
      <c r="AME307" s="331"/>
      <c r="AMF307" s="331"/>
      <c r="AMG307" s="331"/>
      <c r="AMH307" s="331"/>
      <c r="AMI307" s="331"/>
      <c r="AMJ307" s="331"/>
      <c r="AMK307" s="331"/>
      <c r="AML307" s="331"/>
      <c r="AMM307" s="331"/>
      <c r="AMN307" s="331"/>
      <c r="AMO307" s="331"/>
      <c r="AMP307" s="331"/>
      <c r="AMQ307" s="331"/>
      <c r="AMR307" s="331"/>
      <c r="AMS307" s="331"/>
      <c r="AMT307" s="331"/>
      <c r="AMU307" s="331"/>
      <c r="AMV307" s="331"/>
      <c r="AMW307" s="331"/>
      <c r="AMX307" s="331"/>
      <c r="AMY307" s="331"/>
      <c r="AMZ307" s="331"/>
      <c r="ANA307" s="331"/>
      <c r="ANB307" s="331"/>
      <c r="ANC307" s="331"/>
      <c r="AND307" s="331"/>
      <c r="ANE307" s="331"/>
      <c r="ANF307" s="331"/>
      <c r="ANG307" s="331"/>
      <c r="ANH307" s="331"/>
      <c r="ANI307" s="331"/>
      <c r="ANJ307" s="331"/>
      <c r="ANK307" s="331"/>
      <c r="ANL307" s="331"/>
      <c r="ANM307" s="331"/>
      <c r="ANN307" s="331"/>
      <c r="ANO307" s="331"/>
      <c r="ANP307" s="331"/>
      <c r="ANQ307" s="331"/>
      <c r="ANR307" s="331"/>
      <c r="ANS307" s="331"/>
      <c r="ANT307" s="331"/>
      <c r="ANU307" s="331"/>
      <c r="ANV307" s="331"/>
      <c r="ANW307" s="331"/>
      <c r="ANX307" s="331"/>
      <c r="ANY307" s="331"/>
      <c r="ANZ307" s="331"/>
      <c r="AOA307" s="331"/>
      <c r="AOB307" s="331"/>
      <c r="AOC307" s="331"/>
      <c r="AOD307" s="331"/>
      <c r="AOE307" s="331"/>
      <c r="AOF307" s="331"/>
      <c r="AOG307" s="331"/>
      <c r="AOH307" s="331"/>
      <c r="AOI307" s="331"/>
      <c r="AOJ307" s="331"/>
      <c r="AOK307" s="331"/>
      <c r="AOL307" s="331"/>
      <c r="AOM307" s="331"/>
      <c r="AON307" s="331"/>
      <c r="AOO307" s="331"/>
      <c r="AOP307" s="331"/>
      <c r="AOQ307" s="331"/>
      <c r="AOR307" s="331"/>
      <c r="AOS307" s="331"/>
      <c r="AOT307" s="331"/>
      <c r="AOU307" s="331"/>
      <c r="AOV307" s="331"/>
      <c r="AOW307" s="331"/>
      <c r="AOX307" s="331"/>
      <c r="AOY307" s="331"/>
      <c r="AOZ307" s="331"/>
      <c r="APA307" s="331"/>
      <c r="APB307" s="331"/>
      <c r="APC307" s="331"/>
      <c r="APD307" s="331"/>
      <c r="APE307" s="331"/>
      <c r="APF307" s="331"/>
      <c r="APG307" s="331"/>
      <c r="APH307" s="331"/>
      <c r="API307" s="331"/>
      <c r="APJ307" s="331"/>
      <c r="APK307" s="331"/>
      <c r="APL307" s="331"/>
      <c r="APM307" s="331"/>
      <c r="APN307" s="331"/>
      <c r="APO307" s="331"/>
      <c r="APP307" s="331"/>
      <c r="APQ307" s="331"/>
      <c r="APR307" s="331"/>
      <c r="APS307" s="331"/>
      <c r="APT307" s="331"/>
      <c r="APU307" s="331"/>
      <c r="APV307" s="331"/>
      <c r="APW307" s="331"/>
      <c r="APX307" s="331"/>
      <c r="APY307" s="331"/>
      <c r="APZ307" s="331"/>
      <c r="AQA307" s="331"/>
      <c r="AQB307" s="331"/>
      <c r="AQC307" s="331"/>
      <c r="AQD307" s="331"/>
      <c r="AQE307" s="331"/>
      <c r="AQF307" s="331"/>
      <c r="AQG307" s="331"/>
      <c r="AQH307" s="331"/>
      <c r="AQI307" s="331"/>
      <c r="AQJ307" s="331"/>
      <c r="AQK307" s="331"/>
      <c r="AQL307" s="331"/>
      <c r="AQM307" s="331"/>
      <c r="AQN307" s="331"/>
      <c r="AQO307" s="331"/>
      <c r="AQP307" s="331"/>
      <c r="AQQ307" s="331"/>
      <c r="AQR307" s="331"/>
      <c r="AQS307" s="331"/>
      <c r="AQT307" s="331"/>
      <c r="AQU307" s="331"/>
      <c r="AQV307" s="331"/>
      <c r="AQW307" s="331"/>
      <c r="AQX307" s="331"/>
      <c r="AQY307" s="331"/>
      <c r="AQZ307" s="331"/>
      <c r="ARA307" s="331"/>
      <c r="ARB307" s="331"/>
      <c r="ARC307" s="331"/>
      <c r="ARD307" s="331"/>
      <c r="ARE307" s="331"/>
      <c r="ARF307" s="331"/>
      <c r="ARG307" s="331"/>
      <c r="ARH307" s="331"/>
      <c r="ARI307" s="331"/>
      <c r="ARJ307" s="331"/>
      <c r="ARK307" s="331"/>
      <c r="ARL307" s="331"/>
      <c r="ARM307" s="331"/>
      <c r="ARN307" s="331"/>
      <c r="ARO307" s="331"/>
      <c r="ARP307" s="331"/>
      <c r="ARQ307" s="331"/>
      <c r="ARR307" s="331"/>
      <c r="ARS307" s="331"/>
      <c r="ART307" s="331"/>
      <c r="ARU307" s="331"/>
      <c r="ARV307" s="331"/>
      <c r="ARW307" s="331"/>
      <c r="ARX307" s="331"/>
      <c r="ARY307" s="331"/>
      <c r="ARZ307" s="331"/>
      <c r="ASA307" s="331"/>
      <c r="ASB307" s="331"/>
      <c r="ASC307" s="331"/>
      <c r="ASD307" s="331"/>
      <c r="ASE307" s="331"/>
      <c r="ASF307" s="331"/>
      <c r="ASG307" s="331"/>
    </row>
    <row r="308" spans="2:1177" s="360" customFormat="1" x14ac:dyDescent="0.3">
      <c r="B308" s="349"/>
      <c r="C308" s="365">
        <v>9</v>
      </c>
      <c r="D308" s="365">
        <v>5</v>
      </c>
      <c r="E308" s="366">
        <v>0</v>
      </c>
      <c r="F308" s="367">
        <v>0</v>
      </c>
      <c r="G308" s="365">
        <v>0</v>
      </c>
      <c r="H308" s="365">
        <v>0</v>
      </c>
      <c r="I308" s="367">
        <v>0</v>
      </c>
      <c r="J308" s="367">
        <v>0</v>
      </c>
      <c r="K308" s="365">
        <v>0</v>
      </c>
      <c r="L308" s="365">
        <v>0</v>
      </c>
      <c r="M308" s="365">
        <v>0</v>
      </c>
      <c r="N308" s="365">
        <v>0</v>
      </c>
      <c r="O308" s="365">
        <v>0</v>
      </c>
      <c r="P308" s="365">
        <v>0</v>
      </c>
      <c r="Q308" s="366">
        <v>0</v>
      </c>
      <c r="R308" s="331"/>
      <c r="S308" s="331"/>
      <c r="T308" s="331"/>
      <c r="U308" s="331"/>
      <c r="V308" s="331"/>
      <c r="W308" s="331"/>
      <c r="X308" s="331"/>
      <c r="Y308" s="331"/>
      <c r="Z308" s="331"/>
      <c r="AA308" s="331"/>
      <c r="AB308" s="331"/>
      <c r="AC308" s="331"/>
      <c r="AD308" s="331"/>
      <c r="AE308" s="331"/>
      <c r="AF308" s="331"/>
      <c r="AG308" s="331"/>
      <c r="AH308" s="331"/>
      <c r="AI308" s="331"/>
      <c r="AJ308" s="331"/>
      <c r="AK308" s="331"/>
      <c r="AL308" s="331"/>
      <c r="AM308" s="331"/>
      <c r="AN308" s="331"/>
      <c r="AO308" s="331"/>
      <c r="AP308" s="331"/>
      <c r="AQ308" s="331"/>
      <c r="AR308" s="331"/>
      <c r="AS308" s="331"/>
      <c r="AT308" s="331"/>
      <c r="AU308" s="331"/>
      <c r="AV308" s="331"/>
      <c r="AW308" s="331"/>
      <c r="AX308" s="331"/>
      <c r="AY308" s="331"/>
      <c r="AZ308" s="331"/>
      <c r="BA308" s="331"/>
      <c r="BB308" s="331"/>
      <c r="BC308" s="331"/>
      <c r="BD308" s="331"/>
      <c r="BE308" s="331"/>
      <c r="BF308" s="331"/>
      <c r="BG308" s="331"/>
      <c r="BH308" s="331"/>
      <c r="BI308" s="331"/>
      <c r="BJ308" s="331"/>
      <c r="BK308" s="331"/>
      <c r="BL308" s="331"/>
      <c r="BM308" s="331"/>
      <c r="BN308" s="331"/>
      <c r="BO308" s="331"/>
      <c r="BP308" s="331"/>
      <c r="BQ308" s="331"/>
      <c r="BR308" s="331"/>
      <c r="BS308" s="331"/>
      <c r="BT308" s="331"/>
      <c r="BU308" s="331"/>
      <c r="BV308" s="331"/>
      <c r="BW308" s="331"/>
      <c r="BX308" s="331"/>
      <c r="BY308" s="331"/>
      <c r="BZ308" s="331"/>
      <c r="CA308" s="331"/>
      <c r="CB308" s="331"/>
      <c r="CC308" s="331"/>
      <c r="CD308" s="331"/>
      <c r="CE308" s="331"/>
      <c r="CF308" s="331"/>
      <c r="CG308" s="331"/>
      <c r="CH308" s="331"/>
      <c r="CI308" s="331"/>
      <c r="CJ308" s="331"/>
      <c r="CK308" s="331"/>
      <c r="CL308" s="331"/>
      <c r="CM308" s="331"/>
      <c r="CN308" s="331"/>
      <c r="CO308" s="331"/>
      <c r="CP308" s="331"/>
      <c r="CQ308" s="331"/>
      <c r="CR308" s="331"/>
      <c r="CS308" s="331"/>
      <c r="CT308" s="331"/>
      <c r="CU308" s="331"/>
      <c r="CV308" s="331"/>
      <c r="CW308" s="331"/>
      <c r="CX308" s="331"/>
      <c r="CY308" s="331"/>
      <c r="CZ308" s="331"/>
      <c r="DA308" s="331"/>
      <c r="DB308" s="331"/>
      <c r="DC308" s="331"/>
      <c r="DD308" s="331"/>
      <c r="DE308" s="331"/>
      <c r="DF308" s="331"/>
      <c r="DG308" s="331"/>
      <c r="DH308" s="331"/>
      <c r="DI308" s="331"/>
      <c r="DJ308" s="331"/>
      <c r="DK308" s="331"/>
      <c r="DL308" s="331"/>
      <c r="DM308" s="331"/>
      <c r="DN308" s="331"/>
      <c r="DO308" s="331"/>
      <c r="DP308" s="331"/>
      <c r="DQ308" s="331"/>
      <c r="DR308" s="331"/>
      <c r="DS308" s="331"/>
      <c r="DT308" s="331"/>
      <c r="DU308" s="331"/>
      <c r="DV308" s="331"/>
      <c r="DW308" s="331"/>
      <c r="DX308" s="331"/>
      <c r="DY308" s="331"/>
      <c r="DZ308" s="331"/>
      <c r="EA308" s="331"/>
      <c r="EB308" s="331"/>
      <c r="EC308" s="331"/>
      <c r="ED308" s="331"/>
      <c r="EE308" s="331"/>
      <c r="EF308" s="331"/>
      <c r="EG308" s="331"/>
      <c r="EH308" s="331"/>
      <c r="EI308" s="331"/>
      <c r="EJ308" s="331"/>
      <c r="EK308" s="331"/>
      <c r="EL308" s="331"/>
      <c r="EM308" s="331"/>
      <c r="EN308" s="331"/>
      <c r="EO308" s="331"/>
      <c r="EP308" s="331"/>
      <c r="EQ308" s="331"/>
      <c r="ER308" s="331"/>
      <c r="ES308" s="331"/>
      <c r="ET308" s="331"/>
      <c r="EU308" s="331"/>
      <c r="EV308" s="331"/>
      <c r="EW308" s="331"/>
      <c r="EX308" s="331"/>
      <c r="EY308" s="331"/>
      <c r="EZ308" s="331"/>
      <c r="FA308" s="331"/>
      <c r="FB308" s="331"/>
      <c r="FC308" s="331"/>
      <c r="FD308" s="331"/>
      <c r="FE308" s="331"/>
      <c r="FF308" s="331"/>
      <c r="FG308" s="331"/>
      <c r="FH308" s="331"/>
      <c r="FI308" s="331"/>
      <c r="FJ308" s="331"/>
      <c r="FK308" s="331"/>
      <c r="FL308" s="331"/>
      <c r="FM308" s="331"/>
      <c r="FN308" s="331"/>
      <c r="FO308" s="331"/>
      <c r="FP308" s="331"/>
      <c r="FQ308" s="331"/>
      <c r="FR308" s="331"/>
      <c r="FS308" s="331"/>
      <c r="FT308" s="331"/>
      <c r="FU308" s="331"/>
      <c r="FV308" s="331"/>
      <c r="FW308" s="331"/>
      <c r="FX308" s="331"/>
      <c r="FY308" s="331"/>
      <c r="FZ308" s="331"/>
      <c r="GA308" s="331"/>
      <c r="GB308" s="331"/>
      <c r="GC308" s="331"/>
      <c r="GD308" s="331"/>
      <c r="GE308" s="331"/>
      <c r="GF308" s="331"/>
      <c r="GG308" s="331"/>
      <c r="GH308" s="331"/>
      <c r="GI308" s="331"/>
      <c r="GJ308" s="331"/>
      <c r="GK308" s="331"/>
      <c r="GL308" s="331"/>
      <c r="GM308" s="331"/>
      <c r="GN308" s="331"/>
      <c r="GO308" s="331"/>
      <c r="GP308" s="331"/>
      <c r="GQ308" s="331"/>
      <c r="GR308" s="331"/>
      <c r="GS308" s="331"/>
      <c r="GT308" s="331"/>
      <c r="GU308" s="331"/>
      <c r="GV308" s="331"/>
      <c r="GW308" s="331"/>
      <c r="GX308" s="331"/>
      <c r="GY308" s="331"/>
      <c r="GZ308" s="331"/>
      <c r="HA308" s="331"/>
      <c r="HB308" s="331"/>
      <c r="HC308" s="331"/>
      <c r="HD308" s="331"/>
      <c r="HE308" s="331"/>
      <c r="HF308" s="331"/>
      <c r="HG308" s="331"/>
      <c r="HH308" s="331"/>
      <c r="HI308" s="331"/>
      <c r="HJ308" s="331"/>
      <c r="HK308" s="331"/>
      <c r="HL308" s="331"/>
      <c r="HM308" s="331"/>
      <c r="HN308" s="331"/>
      <c r="HO308" s="331"/>
      <c r="HP308" s="331"/>
      <c r="HQ308" s="331"/>
      <c r="HR308" s="331"/>
      <c r="HS308" s="331"/>
      <c r="HT308" s="331"/>
      <c r="HU308" s="331"/>
      <c r="HV308" s="331"/>
      <c r="HW308" s="331"/>
      <c r="HX308" s="331"/>
      <c r="HY308" s="331"/>
      <c r="HZ308" s="331"/>
      <c r="IA308" s="331"/>
      <c r="IB308" s="331"/>
      <c r="IC308" s="331"/>
      <c r="ID308" s="331"/>
      <c r="IE308" s="331"/>
      <c r="IF308" s="331"/>
      <c r="IG308" s="331"/>
      <c r="IH308" s="331"/>
      <c r="II308" s="331"/>
      <c r="IJ308" s="331"/>
      <c r="IK308" s="331"/>
      <c r="IL308" s="331"/>
      <c r="IM308" s="331"/>
      <c r="IN308" s="331"/>
      <c r="IO308" s="331"/>
      <c r="IP308" s="331"/>
      <c r="IQ308" s="331"/>
      <c r="IR308" s="331"/>
      <c r="IS308" s="331"/>
      <c r="IT308" s="331"/>
      <c r="IU308" s="331"/>
      <c r="IV308" s="331"/>
      <c r="IW308" s="331"/>
      <c r="IX308" s="331"/>
      <c r="IY308" s="331"/>
      <c r="IZ308" s="331"/>
      <c r="JA308" s="331"/>
      <c r="JB308" s="331"/>
      <c r="JC308" s="331"/>
      <c r="JD308" s="331"/>
      <c r="JE308" s="331"/>
      <c r="JF308" s="331"/>
      <c r="JG308" s="331"/>
      <c r="JH308" s="331"/>
      <c r="JI308" s="331"/>
      <c r="JJ308" s="331"/>
      <c r="JK308" s="331"/>
      <c r="JL308" s="331"/>
      <c r="JM308" s="331"/>
      <c r="JN308" s="331"/>
      <c r="JO308" s="331"/>
      <c r="JP308" s="331"/>
      <c r="JQ308" s="331"/>
      <c r="JR308" s="331"/>
      <c r="JS308" s="331"/>
      <c r="JT308" s="331"/>
      <c r="JU308" s="331"/>
      <c r="JV308" s="331"/>
      <c r="JW308" s="331"/>
      <c r="JX308" s="331"/>
      <c r="JY308" s="331"/>
      <c r="JZ308" s="331"/>
      <c r="KA308" s="331"/>
      <c r="KB308" s="331"/>
      <c r="KC308" s="331"/>
      <c r="KD308" s="331"/>
      <c r="KE308" s="331"/>
      <c r="KF308" s="331"/>
      <c r="KG308" s="331"/>
      <c r="KH308" s="331"/>
      <c r="KI308" s="331"/>
      <c r="KJ308" s="331"/>
      <c r="KK308" s="331"/>
      <c r="KL308" s="331"/>
      <c r="KM308" s="331"/>
      <c r="KN308" s="331"/>
      <c r="KO308" s="331"/>
      <c r="KP308" s="331"/>
      <c r="KQ308" s="331"/>
      <c r="KR308" s="331"/>
      <c r="KS308" s="331"/>
      <c r="KT308" s="331"/>
      <c r="KU308" s="331"/>
      <c r="KV308" s="331"/>
      <c r="KW308" s="331"/>
      <c r="KX308" s="331"/>
      <c r="KY308" s="331"/>
      <c r="KZ308" s="331"/>
      <c r="LA308" s="331"/>
      <c r="LB308" s="331"/>
      <c r="LC308" s="331"/>
      <c r="LD308" s="331"/>
      <c r="LE308" s="331"/>
      <c r="LF308" s="331"/>
      <c r="LG308" s="331"/>
      <c r="LH308" s="331"/>
      <c r="LI308" s="331"/>
      <c r="LJ308" s="331"/>
      <c r="LK308" s="331"/>
      <c r="LL308" s="331"/>
      <c r="LM308" s="331"/>
      <c r="LN308" s="331"/>
      <c r="LO308" s="331"/>
      <c r="LP308" s="331"/>
      <c r="LQ308" s="331"/>
      <c r="LR308" s="331"/>
      <c r="LS308" s="331"/>
      <c r="LT308" s="331"/>
      <c r="LU308" s="331"/>
      <c r="LV308" s="331"/>
      <c r="LW308" s="331"/>
      <c r="LX308" s="331"/>
      <c r="LY308" s="331"/>
      <c r="LZ308" s="331"/>
      <c r="MA308" s="331"/>
      <c r="MB308" s="331"/>
      <c r="MC308" s="331"/>
      <c r="MD308" s="331"/>
      <c r="ME308" s="331"/>
      <c r="MF308" s="331"/>
      <c r="MG308" s="331"/>
      <c r="MH308" s="331"/>
      <c r="MI308" s="331"/>
      <c r="MJ308" s="331"/>
      <c r="MK308" s="331"/>
      <c r="ML308" s="331"/>
      <c r="MM308" s="331"/>
      <c r="MN308" s="331"/>
      <c r="MO308" s="331"/>
      <c r="MP308" s="331"/>
      <c r="MQ308" s="331"/>
      <c r="MR308" s="331"/>
      <c r="MS308" s="331"/>
      <c r="MT308" s="331"/>
      <c r="MU308" s="331"/>
      <c r="MV308" s="331"/>
      <c r="MW308" s="331"/>
      <c r="MX308" s="331"/>
      <c r="MY308" s="331"/>
      <c r="MZ308" s="331"/>
      <c r="NA308" s="331"/>
      <c r="NB308" s="331"/>
      <c r="NC308" s="331"/>
      <c r="ND308" s="331"/>
      <c r="NE308" s="331"/>
      <c r="NF308" s="331"/>
      <c r="NG308" s="331"/>
      <c r="NH308" s="331"/>
      <c r="NI308" s="331"/>
      <c r="NJ308" s="331"/>
      <c r="NK308" s="331"/>
      <c r="NL308" s="331"/>
      <c r="NM308" s="331"/>
      <c r="NN308" s="331"/>
      <c r="NO308" s="331"/>
      <c r="NP308" s="331"/>
      <c r="NQ308" s="331"/>
      <c r="NR308" s="331"/>
      <c r="NS308" s="331"/>
      <c r="NT308" s="331"/>
      <c r="NU308" s="331"/>
      <c r="NV308" s="331"/>
      <c r="NW308" s="331"/>
      <c r="NX308" s="331"/>
      <c r="NY308" s="331"/>
      <c r="NZ308" s="331"/>
      <c r="OA308" s="331"/>
      <c r="OB308" s="331"/>
      <c r="OC308" s="331"/>
      <c r="OD308" s="331"/>
      <c r="OE308" s="331"/>
      <c r="OF308" s="331"/>
      <c r="OG308" s="331"/>
      <c r="OH308" s="331"/>
      <c r="OI308" s="331"/>
      <c r="OJ308" s="331"/>
      <c r="OK308" s="331"/>
      <c r="OL308" s="331"/>
      <c r="OM308" s="331"/>
      <c r="ON308" s="331"/>
      <c r="OO308" s="331"/>
      <c r="OP308" s="331"/>
      <c r="OQ308" s="331"/>
      <c r="OR308" s="331"/>
      <c r="OS308" s="331"/>
      <c r="OT308" s="331"/>
      <c r="OU308" s="331"/>
      <c r="OV308" s="331"/>
      <c r="OW308" s="331"/>
      <c r="OX308" s="331"/>
      <c r="OY308" s="331"/>
      <c r="OZ308" s="331"/>
      <c r="PA308" s="331"/>
      <c r="PB308" s="331"/>
      <c r="PC308" s="331"/>
      <c r="PD308" s="331"/>
      <c r="PE308" s="331"/>
      <c r="PF308" s="331"/>
      <c r="PG308" s="331"/>
      <c r="PH308" s="331"/>
      <c r="PI308" s="331"/>
      <c r="PJ308" s="331"/>
      <c r="PK308" s="331"/>
      <c r="PL308" s="331"/>
      <c r="PM308" s="331"/>
      <c r="PN308" s="331"/>
      <c r="PO308" s="331"/>
      <c r="PP308" s="331"/>
      <c r="PQ308" s="331"/>
      <c r="PR308" s="331"/>
      <c r="PS308" s="331"/>
      <c r="PT308" s="331"/>
      <c r="PU308" s="331"/>
      <c r="PV308" s="331"/>
      <c r="PW308" s="331"/>
      <c r="PX308" s="331"/>
      <c r="PY308" s="331"/>
      <c r="PZ308" s="331"/>
      <c r="QA308" s="331"/>
      <c r="QB308" s="331"/>
      <c r="QC308" s="331"/>
      <c r="QD308" s="331"/>
      <c r="QE308" s="331"/>
      <c r="QF308" s="331"/>
      <c r="QG308" s="331"/>
      <c r="QH308" s="331"/>
      <c r="QI308" s="331"/>
      <c r="QJ308" s="331"/>
      <c r="QK308" s="331"/>
      <c r="QL308" s="331"/>
      <c r="QM308" s="331"/>
      <c r="QN308" s="331"/>
      <c r="QO308" s="331"/>
      <c r="QP308" s="331"/>
      <c r="QQ308" s="331"/>
      <c r="QR308" s="331"/>
      <c r="QS308" s="331"/>
      <c r="QT308" s="331"/>
      <c r="QU308" s="331"/>
      <c r="QV308" s="331"/>
      <c r="QW308" s="331"/>
      <c r="QX308" s="331"/>
      <c r="QY308" s="331"/>
      <c r="QZ308" s="331"/>
      <c r="RA308" s="331"/>
      <c r="RB308" s="331"/>
      <c r="RC308" s="331"/>
      <c r="RD308" s="331"/>
      <c r="RE308" s="331"/>
      <c r="RF308" s="331"/>
      <c r="RG308" s="331"/>
      <c r="RH308" s="331"/>
      <c r="RI308" s="331"/>
      <c r="RJ308" s="331"/>
      <c r="RK308" s="331"/>
      <c r="RL308" s="331"/>
      <c r="RM308" s="331"/>
      <c r="RN308" s="331"/>
      <c r="RO308" s="331"/>
      <c r="RP308" s="331"/>
      <c r="RQ308" s="331"/>
      <c r="RR308" s="331"/>
      <c r="RS308" s="331"/>
      <c r="RT308" s="331"/>
      <c r="RU308" s="331"/>
      <c r="RV308" s="331"/>
      <c r="RW308" s="331"/>
      <c r="RX308" s="331"/>
      <c r="RY308" s="331"/>
      <c r="RZ308" s="331"/>
      <c r="SA308" s="331"/>
      <c r="SB308" s="331"/>
      <c r="SC308" s="331"/>
      <c r="SD308" s="331"/>
      <c r="SE308" s="331"/>
      <c r="SF308" s="331"/>
      <c r="SG308" s="331"/>
      <c r="SH308" s="331"/>
      <c r="SI308" s="331"/>
      <c r="SJ308" s="331"/>
      <c r="SK308" s="331"/>
      <c r="SL308" s="331"/>
      <c r="SM308" s="331"/>
      <c r="SN308" s="331"/>
      <c r="SO308" s="331"/>
      <c r="SP308" s="331"/>
      <c r="SQ308" s="331"/>
      <c r="SR308" s="331"/>
      <c r="SS308" s="331"/>
      <c r="ST308" s="331"/>
      <c r="SU308" s="331"/>
      <c r="SV308" s="331"/>
      <c r="SW308" s="331"/>
      <c r="SX308" s="331"/>
      <c r="SY308" s="331"/>
      <c r="SZ308" s="331"/>
      <c r="TA308" s="331"/>
      <c r="TB308" s="331"/>
      <c r="TC308" s="331"/>
      <c r="TD308" s="331"/>
      <c r="TE308" s="331"/>
      <c r="TF308" s="331"/>
      <c r="TG308" s="331"/>
      <c r="TH308" s="331"/>
      <c r="TI308" s="331"/>
      <c r="TJ308" s="331"/>
      <c r="TK308" s="331"/>
      <c r="TL308" s="331"/>
      <c r="TM308" s="331"/>
      <c r="TN308" s="331"/>
      <c r="TO308" s="331"/>
      <c r="TP308" s="331"/>
      <c r="TQ308" s="331"/>
      <c r="TR308" s="331"/>
      <c r="TS308" s="331"/>
      <c r="TT308" s="331"/>
      <c r="TU308" s="331"/>
      <c r="TV308" s="331"/>
      <c r="TW308" s="331"/>
      <c r="TX308" s="331"/>
      <c r="TY308" s="331"/>
      <c r="TZ308" s="331"/>
      <c r="UA308" s="331"/>
      <c r="UB308" s="331"/>
      <c r="UC308" s="331"/>
      <c r="UD308" s="331"/>
      <c r="UE308" s="331"/>
      <c r="UF308" s="331"/>
      <c r="UG308" s="331"/>
      <c r="UH308" s="331"/>
      <c r="UI308" s="331"/>
      <c r="UJ308" s="331"/>
      <c r="UK308" s="331"/>
      <c r="UL308" s="331"/>
      <c r="UM308" s="331"/>
      <c r="UN308" s="331"/>
      <c r="UO308" s="331"/>
      <c r="UP308" s="331"/>
      <c r="UQ308" s="331"/>
      <c r="UR308" s="331"/>
      <c r="US308" s="331"/>
      <c r="UT308" s="331"/>
      <c r="UU308" s="331"/>
      <c r="UV308" s="331"/>
      <c r="UW308" s="331"/>
      <c r="UX308" s="331"/>
      <c r="UY308" s="331"/>
      <c r="UZ308" s="331"/>
      <c r="VA308" s="331"/>
      <c r="VB308" s="331"/>
      <c r="VC308" s="331"/>
      <c r="VD308" s="331"/>
      <c r="VE308" s="331"/>
      <c r="VF308" s="331"/>
      <c r="VG308" s="331"/>
      <c r="VH308" s="331"/>
      <c r="VI308" s="331"/>
      <c r="VJ308" s="331"/>
      <c r="VK308" s="331"/>
      <c r="VL308" s="331"/>
      <c r="VM308" s="331"/>
      <c r="VN308" s="331"/>
      <c r="VO308" s="331"/>
      <c r="VP308" s="331"/>
      <c r="VQ308" s="331"/>
      <c r="VR308" s="331"/>
      <c r="VS308" s="331"/>
      <c r="VT308" s="331"/>
      <c r="VU308" s="331"/>
      <c r="VV308" s="331"/>
      <c r="VW308" s="331"/>
      <c r="VX308" s="331"/>
      <c r="VY308" s="331"/>
      <c r="VZ308" s="331"/>
      <c r="WA308" s="331"/>
      <c r="WB308" s="331"/>
      <c r="WC308" s="331"/>
      <c r="WD308" s="331"/>
      <c r="WE308" s="331"/>
      <c r="WF308" s="331"/>
      <c r="WG308" s="331"/>
      <c r="WH308" s="331"/>
      <c r="WI308" s="331"/>
      <c r="WJ308" s="331"/>
      <c r="WK308" s="331"/>
      <c r="WL308" s="331"/>
      <c r="WM308" s="331"/>
      <c r="WN308" s="331"/>
      <c r="WO308" s="331"/>
      <c r="WP308" s="331"/>
      <c r="WQ308" s="331"/>
      <c r="WR308" s="331"/>
      <c r="WS308" s="331"/>
      <c r="WT308" s="331"/>
      <c r="WU308" s="331"/>
      <c r="WV308" s="331"/>
      <c r="WW308" s="331"/>
      <c r="WX308" s="331"/>
      <c r="WY308" s="331"/>
      <c r="WZ308" s="331"/>
      <c r="XA308" s="331"/>
      <c r="XB308" s="331"/>
      <c r="XC308" s="331"/>
      <c r="XD308" s="331"/>
      <c r="XE308" s="331"/>
      <c r="XF308" s="331"/>
      <c r="XG308" s="331"/>
      <c r="XH308" s="331"/>
      <c r="XI308" s="331"/>
      <c r="XJ308" s="331"/>
      <c r="XK308" s="331"/>
      <c r="XL308" s="331"/>
      <c r="XM308" s="331"/>
      <c r="XN308" s="331"/>
      <c r="XO308" s="331"/>
      <c r="XP308" s="331"/>
      <c r="XQ308" s="331"/>
      <c r="XR308" s="331"/>
      <c r="XS308" s="331"/>
      <c r="XT308" s="331"/>
      <c r="XU308" s="331"/>
      <c r="XV308" s="331"/>
      <c r="XW308" s="331"/>
      <c r="XX308" s="331"/>
      <c r="XY308" s="331"/>
      <c r="XZ308" s="331"/>
      <c r="YA308" s="331"/>
      <c r="YB308" s="331"/>
      <c r="YC308" s="331"/>
      <c r="YD308" s="331"/>
      <c r="YE308" s="331"/>
      <c r="YF308" s="331"/>
      <c r="YG308" s="331"/>
      <c r="YH308" s="331"/>
      <c r="YI308" s="331"/>
      <c r="YJ308" s="331"/>
      <c r="YK308" s="331"/>
      <c r="YL308" s="331"/>
      <c r="YM308" s="331"/>
      <c r="YN308" s="331"/>
      <c r="YO308" s="331"/>
      <c r="YP308" s="331"/>
      <c r="YQ308" s="331"/>
      <c r="YR308" s="331"/>
      <c r="YS308" s="331"/>
      <c r="YT308" s="331"/>
      <c r="YU308" s="331"/>
      <c r="YV308" s="331"/>
      <c r="YW308" s="331"/>
      <c r="YX308" s="331"/>
      <c r="YY308" s="331"/>
      <c r="YZ308" s="331"/>
      <c r="ZA308" s="331"/>
      <c r="ZB308" s="331"/>
      <c r="ZC308" s="331"/>
      <c r="ZD308" s="331"/>
      <c r="ZE308" s="331"/>
      <c r="ZF308" s="331"/>
      <c r="ZG308" s="331"/>
      <c r="ZH308" s="331"/>
      <c r="ZI308" s="331"/>
      <c r="ZJ308" s="331"/>
      <c r="ZK308" s="331"/>
      <c r="ZL308" s="331"/>
      <c r="ZM308" s="331"/>
      <c r="ZN308" s="331"/>
      <c r="ZO308" s="331"/>
      <c r="ZP308" s="331"/>
      <c r="ZQ308" s="331"/>
      <c r="ZR308" s="331"/>
      <c r="ZS308" s="331"/>
      <c r="ZT308" s="331"/>
      <c r="ZU308" s="331"/>
      <c r="ZV308" s="331"/>
      <c r="ZW308" s="331"/>
      <c r="ZX308" s="331"/>
      <c r="ZY308" s="331"/>
      <c r="ZZ308" s="331"/>
      <c r="AAA308" s="331"/>
      <c r="AAB308" s="331"/>
      <c r="AAC308" s="331"/>
      <c r="AAD308" s="331"/>
      <c r="AAE308" s="331"/>
      <c r="AAF308" s="331"/>
      <c r="AAG308" s="331"/>
      <c r="AAH308" s="331"/>
      <c r="AAI308" s="331"/>
      <c r="AAJ308" s="331"/>
      <c r="AAK308" s="331"/>
      <c r="AAL308" s="331"/>
      <c r="AAM308" s="331"/>
      <c r="AAN308" s="331"/>
      <c r="AAO308" s="331"/>
      <c r="AAP308" s="331"/>
      <c r="AAQ308" s="331"/>
      <c r="AAR308" s="331"/>
      <c r="AAS308" s="331"/>
      <c r="AAT308" s="331"/>
      <c r="AAU308" s="331"/>
      <c r="AAV308" s="331"/>
      <c r="AAW308" s="331"/>
      <c r="AAX308" s="331"/>
      <c r="AAY308" s="331"/>
      <c r="AAZ308" s="331"/>
      <c r="ABA308" s="331"/>
      <c r="ABB308" s="331"/>
      <c r="ABC308" s="331"/>
      <c r="ABD308" s="331"/>
      <c r="ABE308" s="331"/>
      <c r="ABF308" s="331"/>
      <c r="ABG308" s="331"/>
      <c r="ABH308" s="331"/>
      <c r="ABI308" s="331"/>
      <c r="ABJ308" s="331"/>
      <c r="ABK308" s="331"/>
      <c r="ABL308" s="331"/>
      <c r="ABM308" s="331"/>
      <c r="ABN308" s="331"/>
      <c r="ABO308" s="331"/>
      <c r="ABP308" s="331"/>
      <c r="ABQ308" s="331"/>
      <c r="ABR308" s="331"/>
      <c r="ABS308" s="331"/>
      <c r="ABT308" s="331"/>
      <c r="ABU308" s="331"/>
      <c r="ABV308" s="331"/>
      <c r="ABW308" s="331"/>
      <c r="ABX308" s="331"/>
      <c r="ABY308" s="331"/>
      <c r="ABZ308" s="331"/>
      <c r="ACA308" s="331"/>
      <c r="ACB308" s="331"/>
      <c r="ACC308" s="331"/>
      <c r="ACD308" s="331"/>
      <c r="ACE308" s="331"/>
      <c r="ACF308" s="331"/>
      <c r="ACG308" s="331"/>
      <c r="ACH308" s="331"/>
      <c r="ACI308" s="331"/>
      <c r="ACJ308" s="331"/>
      <c r="ACK308" s="331"/>
      <c r="ACL308" s="331"/>
      <c r="ACM308" s="331"/>
      <c r="ACN308" s="331"/>
      <c r="ACO308" s="331"/>
      <c r="ACP308" s="331"/>
      <c r="ACQ308" s="331"/>
      <c r="ACR308" s="331"/>
      <c r="ACS308" s="331"/>
      <c r="ACT308" s="331"/>
      <c r="ACU308" s="331"/>
      <c r="ACV308" s="331"/>
      <c r="ACW308" s="331"/>
      <c r="ACX308" s="331"/>
      <c r="ACY308" s="331"/>
      <c r="ACZ308" s="331"/>
      <c r="ADA308" s="331"/>
      <c r="ADB308" s="331"/>
      <c r="ADC308" s="331"/>
      <c r="ADD308" s="331"/>
      <c r="ADE308" s="331"/>
      <c r="ADF308" s="331"/>
      <c r="ADG308" s="331"/>
      <c r="ADH308" s="331"/>
      <c r="ADI308" s="331"/>
      <c r="ADJ308" s="331"/>
      <c r="ADK308" s="331"/>
      <c r="ADL308" s="331"/>
      <c r="ADM308" s="331"/>
      <c r="ADN308" s="331"/>
      <c r="ADO308" s="331"/>
      <c r="ADP308" s="331"/>
      <c r="ADQ308" s="331"/>
      <c r="ADR308" s="331"/>
      <c r="ADS308" s="331"/>
      <c r="ADT308" s="331"/>
      <c r="ADU308" s="331"/>
      <c r="ADV308" s="331"/>
      <c r="ADW308" s="331"/>
      <c r="ADX308" s="331"/>
      <c r="ADY308" s="331"/>
      <c r="ADZ308" s="331"/>
      <c r="AEA308" s="331"/>
      <c r="AEB308" s="331"/>
      <c r="AEC308" s="331"/>
      <c r="AED308" s="331"/>
      <c r="AEE308" s="331"/>
      <c r="AEF308" s="331"/>
      <c r="AEG308" s="331"/>
      <c r="AEH308" s="331"/>
      <c r="AEI308" s="331"/>
      <c r="AEJ308" s="331"/>
      <c r="AEK308" s="331"/>
      <c r="AEL308" s="331"/>
      <c r="AEM308" s="331"/>
      <c r="AEN308" s="331"/>
      <c r="AEO308" s="331"/>
      <c r="AEP308" s="331"/>
      <c r="AEQ308" s="331"/>
      <c r="AER308" s="331"/>
      <c r="AES308" s="331"/>
      <c r="AET308" s="331"/>
      <c r="AEU308" s="331"/>
      <c r="AEV308" s="331"/>
      <c r="AEW308" s="331"/>
      <c r="AEX308" s="331"/>
      <c r="AEY308" s="331"/>
      <c r="AEZ308" s="331"/>
      <c r="AFA308" s="331"/>
      <c r="AFB308" s="331"/>
      <c r="AFC308" s="331"/>
      <c r="AFD308" s="331"/>
      <c r="AFE308" s="331"/>
      <c r="AFF308" s="331"/>
      <c r="AFG308" s="331"/>
      <c r="AFH308" s="331"/>
      <c r="AFI308" s="331"/>
      <c r="AFJ308" s="331"/>
      <c r="AFK308" s="331"/>
      <c r="AFL308" s="331"/>
      <c r="AFM308" s="331"/>
      <c r="AFN308" s="331"/>
      <c r="AFO308" s="331"/>
      <c r="AFP308" s="331"/>
      <c r="AFQ308" s="331"/>
      <c r="AFR308" s="331"/>
      <c r="AFS308" s="331"/>
      <c r="AFT308" s="331"/>
      <c r="AFU308" s="331"/>
      <c r="AFV308" s="331"/>
      <c r="AFW308" s="331"/>
      <c r="AFX308" s="331"/>
      <c r="AFY308" s="331"/>
      <c r="AFZ308" s="331"/>
      <c r="AGA308" s="331"/>
      <c r="AGB308" s="331"/>
      <c r="AGC308" s="331"/>
      <c r="AGD308" s="331"/>
      <c r="AGE308" s="331"/>
      <c r="AGF308" s="331"/>
      <c r="AGG308" s="331"/>
      <c r="AGH308" s="331"/>
      <c r="AGI308" s="331"/>
      <c r="AGJ308" s="331"/>
      <c r="AGK308" s="331"/>
      <c r="AGL308" s="331"/>
      <c r="AGM308" s="331"/>
      <c r="AGN308" s="331"/>
      <c r="AGO308" s="331"/>
      <c r="AGP308" s="331"/>
      <c r="AGQ308" s="331"/>
      <c r="AGR308" s="331"/>
      <c r="AGS308" s="331"/>
      <c r="AGT308" s="331"/>
      <c r="AGU308" s="331"/>
      <c r="AGV308" s="331"/>
      <c r="AGW308" s="331"/>
      <c r="AGX308" s="331"/>
      <c r="AGY308" s="331"/>
      <c r="AGZ308" s="331"/>
      <c r="AHA308" s="331"/>
      <c r="AHB308" s="331"/>
      <c r="AHC308" s="331"/>
      <c r="AHD308" s="331"/>
      <c r="AHE308" s="331"/>
      <c r="AHF308" s="331"/>
      <c r="AHG308" s="331"/>
      <c r="AHH308" s="331"/>
      <c r="AHI308" s="331"/>
      <c r="AHJ308" s="331"/>
      <c r="AHK308" s="331"/>
      <c r="AHL308" s="331"/>
      <c r="AHM308" s="331"/>
      <c r="AHN308" s="331"/>
      <c r="AHO308" s="331"/>
      <c r="AHP308" s="331"/>
      <c r="AHQ308" s="331"/>
      <c r="AHR308" s="331"/>
      <c r="AHS308" s="331"/>
      <c r="AHT308" s="331"/>
      <c r="AHU308" s="331"/>
      <c r="AHV308" s="331"/>
      <c r="AHW308" s="331"/>
      <c r="AHX308" s="331"/>
      <c r="AHY308" s="331"/>
      <c r="AHZ308" s="331"/>
      <c r="AIA308" s="331"/>
      <c r="AIB308" s="331"/>
      <c r="AIC308" s="331"/>
      <c r="AID308" s="331"/>
      <c r="AIE308" s="331"/>
      <c r="AIF308" s="331"/>
      <c r="AIG308" s="331"/>
      <c r="AIH308" s="331"/>
      <c r="AII308" s="331"/>
      <c r="AIJ308" s="331"/>
      <c r="AIK308" s="331"/>
      <c r="AIL308" s="331"/>
      <c r="AIM308" s="331"/>
      <c r="AIN308" s="331"/>
      <c r="AIO308" s="331"/>
      <c r="AIP308" s="331"/>
      <c r="AIQ308" s="331"/>
      <c r="AIR308" s="331"/>
      <c r="AIS308" s="331"/>
      <c r="AIT308" s="331"/>
      <c r="AIU308" s="331"/>
      <c r="AIV308" s="331"/>
      <c r="AIW308" s="331"/>
      <c r="AIX308" s="331"/>
      <c r="AIY308" s="331"/>
      <c r="AIZ308" s="331"/>
      <c r="AJA308" s="331"/>
      <c r="AJB308" s="331"/>
      <c r="AJC308" s="331"/>
      <c r="AJD308" s="331"/>
      <c r="AJE308" s="331"/>
      <c r="AJF308" s="331"/>
      <c r="AJG308" s="331"/>
      <c r="AJH308" s="331"/>
      <c r="AJI308" s="331"/>
      <c r="AJJ308" s="331"/>
      <c r="AJK308" s="331"/>
      <c r="AJL308" s="331"/>
      <c r="AJM308" s="331"/>
      <c r="AJN308" s="331"/>
      <c r="AJO308" s="331"/>
      <c r="AJP308" s="331"/>
      <c r="AJQ308" s="331"/>
      <c r="AJR308" s="331"/>
      <c r="AJS308" s="331"/>
      <c r="AJT308" s="331"/>
      <c r="AJU308" s="331"/>
      <c r="AJV308" s="331"/>
      <c r="AJW308" s="331"/>
      <c r="AJX308" s="331"/>
      <c r="AJY308" s="331"/>
      <c r="AJZ308" s="331"/>
      <c r="AKA308" s="331"/>
      <c r="AKB308" s="331"/>
      <c r="AKC308" s="331"/>
      <c r="AKD308" s="331"/>
      <c r="AKE308" s="331"/>
      <c r="AKF308" s="331"/>
      <c r="AKG308" s="331"/>
      <c r="AKH308" s="331"/>
      <c r="AKI308" s="331"/>
      <c r="AKJ308" s="331"/>
      <c r="AKK308" s="331"/>
      <c r="AKL308" s="331"/>
      <c r="AKM308" s="331"/>
      <c r="AKN308" s="331"/>
      <c r="AKO308" s="331"/>
      <c r="AKP308" s="331"/>
      <c r="AKQ308" s="331"/>
      <c r="AKR308" s="331"/>
      <c r="AKS308" s="331"/>
      <c r="AKT308" s="331"/>
      <c r="AKU308" s="331"/>
      <c r="AKV308" s="331"/>
      <c r="AKW308" s="331"/>
      <c r="AKX308" s="331"/>
      <c r="AKY308" s="331"/>
      <c r="AKZ308" s="331"/>
      <c r="ALA308" s="331"/>
      <c r="ALB308" s="331"/>
      <c r="ALC308" s="331"/>
      <c r="ALD308" s="331"/>
      <c r="ALE308" s="331"/>
      <c r="ALF308" s="331"/>
      <c r="ALG308" s="331"/>
      <c r="ALH308" s="331"/>
      <c r="ALI308" s="331"/>
      <c r="ALJ308" s="331"/>
      <c r="ALK308" s="331"/>
      <c r="ALL308" s="331"/>
      <c r="ALM308" s="331"/>
      <c r="ALN308" s="331"/>
      <c r="ALO308" s="331"/>
      <c r="ALP308" s="331"/>
      <c r="ALQ308" s="331"/>
      <c r="ALR308" s="331"/>
      <c r="ALS308" s="331"/>
      <c r="ALT308" s="331"/>
      <c r="ALU308" s="331"/>
      <c r="ALV308" s="331"/>
      <c r="ALW308" s="331"/>
      <c r="ALX308" s="331"/>
      <c r="ALY308" s="331"/>
      <c r="ALZ308" s="331"/>
      <c r="AMA308" s="331"/>
      <c r="AMB308" s="331"/>
      <c r="AMC308" s="331"/>
      <c r="AMD308" s="331"/>
      <c r="AME308" s="331"/>
      <c r="AMF308" s="331"/>
      <c r="AMG308" s="331"/>
      <c r="AMH308" s="331"/>
      <c r="AMI308" s="331"/>
      <c r="AMJ308" s="331"/>
      <c r="AMK308" s="331"/>
      <c r="AML308" s="331"/>
      <c r="AMM308" s="331"/>
      <c r="AMN308" s="331"/>
      <c r="AMO308" s="331"/>
      <c r="AMP308" s="331"/>
      <c r="AMQ308" s="331"/>
      <c r="AMR308" s="331"/>
      <c r="AMS308" s="331"/>
      <c r="AMT308" s="331"/>
      <c r="AMU308" s="331"/>
      <c r="AMV308" s="331"/>
      <c r="AMW308" s="331"/>
      <c r="AMX308" s="331"/>
      <c r="AMY308" s="331"/>
      <c r="AMZ308" s="331"/>
      <c r="ANA308" s="331"/>
      <c r="ANB308" s="331"/>
      <c r="ANC308" s="331"/>
      <c r="AND308" s="331"/>
      <c r="ANE308" s="331"/>
      <c r="ANF308" s="331"/>
      <c r="ANG308" s="331"/>
      <c r="ANH308" s="331"/>
      <c r="ANI308" s="331"/>
      <c r="ANJ308" s="331"/>
      <c r="ANK308" s="331"/>
      <c r="ANL308" s="331"/>
      <c r="ANM308" s="331"/>
      <c r="ANN308" s="331"/>
      <c r="ANO308" s="331"/>
      <c r="ANP308" s="331"/>
      <c r="ANQ308" s="331"/>
      <c r="ANR308" s="331"/>
      <c r="ANS308" s="331"/>
      <c r="ANT308" s="331"/>
      <c r="ANU308" s="331"/>
      <c r="ANV308" s="331"/>
      <c r="ANW308" s="331"/>
      <c r="ANX308" s="331"/>
      <c r="ANY308" s="331"/>
      <c r="ANZ308" s="331"/>
      <c r="AOA308" s="331"/>
      <c r="AOB308" s="331"/>
      <c r="AOC308" s="331"/>
      <c r="AOD308" s="331"/>
      <c r="AOE308" s="331"/>
      <c r="AOF308" s="331"/>
      <c r="AOG308" s="331"/>
      <c r="AOH308" s="331"/>
      <c r="AOI308" s="331"/>
      <c r="AOJ308" s="331"/>
      <c r="AOK308" s="331"/>
      <c r="AOL308" s="331"/>
      <c r="AOM308" s="331"/>
      <c r="AON308" s="331"/>
      <c r="AOO308" s="331"/>
      <c r="AOP308" s="331"/>
      <c r="AOQ308" s="331"/>
      <c r="AOR308" s="331"/>
      <c r="AOS308" s="331"/>
      <c r="AOT308" s="331"/>
      <c r="AOU308" s="331"/>
      <c r="AOV308" s="331"/>
      <c r="AOW308" s="331"/>
      <c r="AOX308" s="331"/>
      <c r="AOY308" s="331"/>
      <c r="AOZ308" s="331"/>
      <c r="APA308" s="331"/>
      <c r="APB308" s="331"/>
      <c r="APC308" s="331"/>
      <c r="APD308" s="331"/>
      <c r="APE308" s="331"/>
      <c r="APF308" s="331"/>
      <c r="APG308" s="331"/>
      <c r="APH308" s="331"/>
      <c r="API308" s="331"/>
      <c r="APJ308" s="331"/>
      <c r="APK308" s="331"/>
      <c r="APL308" s="331"/>
      <c r="APM308" s="331"/>
      <c r="APN308" s="331"/>
      <c r="APO308" s="331"/>
      <c r="APP308" s="331"/>
      <c r="APQ308" s="331"/>
      <c r="APR308" s="331"/>
      <c r="APS308" s="331"/>
      <c r="APT308" s="331"/>
      <c r="APU308" s="331"/>
      <c r="APV308" s="331"/>
      <c r="APW308" s="331"/>
      <c r="APX308" s="331"/>
      <c r="APY308" s="331"/>
      <c r="APZ308" s="331"/>
      <c r="AQA308" s="331"/>
      <c r="AQB308" s="331"/>
      <c r="AQC308" s="331"/>
      <c r="AQD308" s="331"/>
      <c r="AQE308" s="331"/>
      <c r="AQF308" s="331"/>
      <c r="AQG308" s="331"/>
      <c r="AQH308" s="331"/>
      <c r="AQI308" s="331"/>
      <c r="AQJ308" s="331"/>
      <c r="AQK308" s="331"/>
      <c r="AQL308" s="331"/>
      <c r="AQM308" s="331"/>
      <c r="AQN308" s="331"/>
      <c r="AQO308" s="331"/>
      <c r="AQP308" s="331"/>
      <c r="AQQ308" s="331"/>
      <c r="AQR308" s="331"/>
      <c r="AQS308" s="331"/>
      <c r="AQT308" s="331"/>
      <c r="AQU308" s="331"/>
      <c r="AQV308" s="331"/>
      <c r="AQW308" s="331"/>
      <c r="AQX308" s="331"/>
      <c r="AQY308" s="331"/>
      <c r="AQZ308" s="331"/>
      <c r="ARA308" s="331"/>
      <c r="ARB308" s="331"/>
      <c r="ARC308" s="331"/>
      <c r="ARD308" s="331"/>
      <c r="ARE308" s="331"/>
      <c r="ARF308" s="331"/>
      <c r="ARG308" s="331"/>
      <c r="ARH308" s="331"/>
      <c r="ARI308" s="331"/>
      <c r="ARJ308" s="331"/>
      <c r="ARK308" s="331"/>
      <c r="ARL308" s="331"/>
      <c r="ARM308" s="331"/>
      <c r="ARN308" s="331"/>
      <c r="ARO308" s="331"/>
      <c r="ARP308" s="331"/>
      <c r="ARQ308" s="331"/>
      <c r="ARR308" s="331"/>
      <c r="ARS308" s="331"/>
      <c r="ART308" s="331"/>
      <c r="ARU308" s="331"/>
      <c r="ARV308" s="331"/>
      <c r="ARW308" s="331"/>
      <c r="ARX308" s="331"/>
      <c r="ARY308" s="331"/>
      <c r="ARZ308" s="331"/>
      <c r="ASA308" s="331"/>
      <c r="ASB308" s="331"/>
      <c r="ASC308" s="331"/>
      <c r="ASD308" s="331"/>
      <c r="ASE308" s="331"/>
      <c r="ASF308" s="331"/>
      <c r="ASG308" s="331"/>
    </row>
    <row r="309" spans="2:1177" s="360" customFormat="1" x14ac:dyDescent="0.3">
      <c r="B309" s="349"/>
      <c r="C309" s="369">
        <v>59</v>
      </c>
      <c r="D309" s="361">
        <v>16</v>
      </c>
      <c r="E309" s="362">
        <v>3</v>
      </c>
      <c r="F309" s="363">
        <v>0</v>
      </c>
      <c r="G309" s="361">
        <v>0</v>
      </c>
      <c r="H309" s="361">
        <v>0</v>
      </c>
      <c r="I309" s="363">
        <v>3</v>
      </c>
      <c r="J309" s="363">
        <v>0</v>
      </c>
      <c r="K309" s="361">
        <v>0</v>
      </c>
      <c r="L309" s="361">
        <v>0</v>
      </c>
      <c r="M309" s="361">
        <v>0</v>
      </c>
      <c r="N309" s="361">
        <v>0</v>
      </c>
      <c r="O309" s="361">
        <v>0</v>
      </c>
      <c r="P309" s="361">
        <v>0</v>
      </c>
      <c r="Q309" s="362">
        <v>0</v>
      </c>
      <c r="R309" s="331"/>
      <c r="S309" s="331"/>
      <c r="T309" s="331"/>
      <c r="U309" s="331"/>
      <c r="V309" s="331"/>
      <c r="W309" s="331"/>
      <c r="X309" s="331"/>
      <c r="Y309" s="331"/>
      <c r="Z309" s="331"/>
      <c r="AA309" s="331"/>
      <c r="AB309" s="331"/>
      <c r="AC309" s="331"/>
      <c r="AD309" s="331"/>
      <c r="AE309" s="331"/>
      <c r="AF309" s="331"/>
      <c r="AG309" s="331"/>
      <c r="AH309" s="331"/>
      <c r="AI309" s="331"/>
      <c r="AJ309" s="331"/>
      <c r="AK309" s="331"/>
      <c r="AL309" s="331"/>
      <c r="AM309" s="331"/>
      <c r="AN309" s="331"/>
      <c r="AO309" s="331"/>
      <c r="AP309" s="331"/>
      <c r="AQ309" s="331"/>
      <c r="AR309" s="331"/>
      <c r="AS309" s="331"/>
      <c r="AT309" s="331"/>
      <c r="AU309" s="331"/>
      <c r="AV309" s="331"/>
      <c r="AW309" s="331"/>
      <c r="AX309" s="331"/>
      <c r="AY309" s="331"/>
      <c r="AZ309" s="331"/>
      <c r="BA309" s="331"/>
      <c r="BB309" s="331"/>
      <c r="BC309" s="331"/>
      <c r="BD309" s="331"/>
      <c r="BE309" s="331"/>
      <c r="BF309" s="331"/>
      <c r="BG309" s="331"/>
      <c r="BH309" s="331"/>
      <c r="BI309" s="331"/>
      <c r="BJ309" s="331"/>
      <c r="BK309" s="331"/>
      <c r="BL309" s="331"/>
      <c r="BM309" s="331"/>
      <c r="BN309" s="331"/>
      <c r="BO309" s="331"/>
      <c r="BP309" s="331"/>
      <c r="BQ309" s="331"/>
      <c r="BR309" s="331"/>
      <c r="BS309" s="331"/>
      <c r="BT309" s="331"/>
      <c r="BU309" s="331"/>
      <c r="BV309" s="331"/>
      <c r="BW309" s="331"/>
      <c r="BX309" s="331"/>
      <c r="BY309" s="331"/>
      <c r="BZ309" s="331"/>
      <c r="CA309" s="331"/>
      <c r="CB309" s="331"/>
      <c r="CC309" s="331"/>
      <c r="CD309" s="331"/>
      <c r="CE309" s="331"/>
      <c r="CF309" s="331"/>
      <c r="CG309" s="331"/>
      <c r="CH309" s="331"/>
      <c r="CI309" s="331"/>
      <c r="CJ309" s="331"/>
      <c r="CK309" s="331"/>
      <c r="CL309" s="331"/>
      <c r="CM309" s="331"/>
      <c r="CN309" s="331"/>
      <c r="CO309" s="331"/>
      <c r="CP309" s="331"/>
      <c r="CQ309" s="331"/>
      <c r="CR309" s="331"/>
      <c r="CS309" s="331"/>
      <c r="CT309" s="331"/>
      <c r="CU309" s="331"/>
      <c r="CV309" s="331"/>
      <c r="CW309" s="331"/>
      <c r="CX309" s="331"/>
      <c r="CY309" s="331"/>
      <c r="CZ309" s="331"/>
      <c r="DA309" s="331"/>
      <c r="DB309" s="331"/>
      <c r="DC309" s="331"/>
      <c r="DD309" s="331"/>
      <c r="DE309" s="331"/>
      <c r="DF309" s="331"/>
      <c r="DG309" s="331"/>
      <c r="DH309" s="331"/>
      <c r="DI309" s="331"/>
      <c r="DJ309" s="331"/>
      <c r="DK309" s="331"/>
      <c r="DL309" s="331"/>
      <c r="DM309" s="331"/>
      <c r="DN309" s="331"/>
      <c r="DO309" s="331"/>
      <c r="DP309" s="331"/>
      <c r="DQ309" s="331"/>
      <c r="DR309" s="331"/>
      <c r="DS309" s="331"/>
      <c r="DT309" s="331"/>
      <c r="DU309" s="331"/>
      <c r="DV309" s="331"/>
      <c r="DW309" s="331"/>
      <c r="DX309" s="331"/>
      <c r="DY309" s="331"/>
      <c r="DZ309" s="331"/>
      <c r="EA309" s="331"/>
      <c r="EB309" s="331"/>
      <c r="EC309" s="331"/>
      <c r="ED309" s="331"/>
      <c r="EE309" s="331"/>
      <c r="EF309" s="331"/>
      <c r="EG309" s="331"/>
      <c r="EH309" s="331"/>
      <c r="EI309" s="331"/>
      <c r="EJ309" s="331"/>
      <c r="EK309" s="331"/>
      <c r="EL309" s="331"/>
      <c r="EM309" s="331"/>
      <c r="EN309" s="331"/>
      <c r="EO309" s="331"/>
      <c r="EP309" s="331"/>
      <c r="EQ309" s="331"/>
      <c r="ER309" s="331"/>
      <c r="ES309" s="331"/>
      <c r="ET309" s="331"/>
      <c r="EU309" s="331"/>
      <c r="EV309" s="331"/>
      <c r="EW309" s="331"/>
      <c r="EX309" s="331"/>
      <c r="EY309" s="331"/>
      <c r="EZ309" s="331"/>
      <c r="FA309" s="331"/>
      <c r="FB309" s="331"/>
      <c r="FC309" s="331"/>
      <c r="FD309" s="331"/>
      <c r="FE309" s="331"/>
      <c r="FF309" s="331"/>
      <c r="FG309" s="331"/>
      <c r="FH309" s="331"/>
      <c r="FI309" s="331"/>
      <c r="FJ309" s="331"/>
      <c r="FK309" s="331"/>
      <c r="FL309" s="331"/>
      <c r="FM309" s="331"/>
      <c r="FN309" s="331"/>
      <c r="FO309" s="331"/>
      <c r="FP309" s="331"/>
      <c r="FQ309" s="331"/>
      <c r="FR309" s="331"/>
      <c r="FS309" s="331"/>
      <c r="FT309" s="331"/>
      <c r="FU309" s="331"/>
      <c r="FV309" s="331"/>
      <c r="FW309" s="331"/>
      <c r="FX309" s="331"/>
      <c r="FY309" s="331"/>
      <c r="FZ309" s="331"/>
      <c r="GA309" s="331"/>
      <c r="GB309" s="331"/>
      <c r="GC309" s="331"/>
      <c r="GD309" s="331"/>
      <c r="GE309" s="331"/>
      <c r="GF309" s="331"/>
      <c r="GG309" s="331"/>
      <c r="GH309" s="331"/>
      <c r="GI309" s="331"/>
      <c r="GJ309" s="331"/>
      <c r="GK309" s="331"/>
      <c r="GL309" s="331"/>
      <c r="GM309" s="331"/>
      <c r="GN309" s="331"/>
      <c r="GO309" s="331"/>
      <c r="GP309" s="331"/>
      <c r="GQ309" s="331"/>
      <c r="GR309" s="331"/>
      <c r="GS309" s="331"/>
      <c r="GT309" s="331"/>
      <c r="GU309" s="331"/>
      <c r="GV309" s="331"/>
      <c r="GW309" s="331"/>
      <c r="GX309" s="331"/>
      <c r="GY309" s="331"/>
      <c r="GZ309" s="331"/>
      <c r="HA309" s="331"/>
      <c r="HB309" s="331"/>
      <c r="HC309" s="331"/>
      <c r="HD309" s="331"/>
      <c r="HE309" s="331"/>
      <c r="HF309" s="331"/>
      <c r="HG309" s="331"/>
      <c r="HH309" s="331"/>
      <c r="HI309" s="331"/>
      <c r="HJ309" s="331"/>
      <c r="HK309" s="331"/>
      <c r="HL309" s="331"/>
      <c r="HM309" s="331"/>
      <c r="HN309" s="331"/>
      <c r="HO309" s="331"/>
      <c r="HP309" s="331"/>
      <c r="HQ309" s="331"/>
      <c r="HR309" s="331"/>
      <c r="HS309" s="331"/>
      <c r="HT309" s="331"/>
      <c r="HU309" s="331"/>
      <c r="HV309" s="331"/>
      <c r="HW309" s="331"/>
      <c r="HX309" s="331"/>
      <c r="HY309" s="331"/>
      <c r="HZ309" s="331"/>
      <c r="IA309" s="331"/>
      <c r="IB309" s="331"/>
      <c r="IC309" s="331"/>
      <c r="ID309" s="331"/>
      <c r="IE309" s="331"/>
      <c r="IF309" s="331"/>
      <c r="IG309" s="331"/>
      <c r="IH309" s="331"/>
      <c r="II309" s="331"/>
      <c r="IJ309" s="331"/>
      <c r="IK309" s="331"/>
      <c r="IL309" s="331"/>
      <c r="IM309" s="331"/>
      <c r="IN309" s="331"/>
      <c r="IO309" s="331"/>
      <c r="IP309" s="331"/>
      <c r="IQ309" s="331"/>
      <c r="IR309" s="331"/>
      <c r="IS309" s="331"/>
      <c r="IT309" s="331"/>
      <c r="IU309" s="331"/>
      <c r="IV309" s="331"/>
      <c r="IW309" s="331"/>
      <c r="IX309" s="331"/>
      <c r="IY309" s="331"/>
      <c r="IZ309" s="331"/>
      <c r="JA309" s="331"/>
      <c r="JB309" s="331"/>
      <c r="JC309" s="331"/>
      <c r="JD309" s="331"/>
      <c r="JE309" s="331"/>
      <c r="JF309" s="331"/>
      <c r="JG309" s="331"/>
      <c r="JH309" s="331"/>
      <c r="JI309" s="331"/>
      <c r="JJ309" s="331"/>
      <c r="JK309" s="331"/>
      <c r="JL309" s="331"/>
      <c r="JM309" s="331"/>
      <c r="JN309" s="331"/>
      <c r="JO309" s="331"/>
      <c r="JP309" s="331"/>
      <c r="JQ309" s="331"/>
      <c r="JR309" s="331"/>
      <c r="JS309" s="331"/>
      <c r="JT309" s="331"/>
      <c r="JU309" s="331"/>
      <c r="JV309" s="331"/>
      <c r="JW309" s="331"/>
      <c r="JX309" s="331"/>
      <c r="JY309" s="331"/>
      <c r="JZ309" s="331"/>
      <c r="KA309" s="331"/>
      <c r="KB309" s="331"/>
      <c r="KC309" s="331"/>
      <c r="KD309" s="331"/>
      <c r="KE309" s="331"/>
      <c r="KF309" s="331"/>
      <c r="KG309" s="331"/>
      <c r="KH309" s="331"/>
      <c r="KI309" s="331"/>
      <c r="KJ309" s="331"/>
      <c r="KK309" s="331"/>
      <c r="KL309" s="331"/>
      <c r="KM309" s="331"/>
      <c r="KN309" s="331"/>
      <c r="KO309" s="331"/>
      <c r="KP309" s="331"/>
      <c r="KQ309" s="331"/>
      <c r="KR309" s="331"/>
      <c r="KS309" s="331"/>
      <c r="KT309" s="331"/>
      <c r="KU309" s="331"/>
      <c r="KV309" s="331"/>
      <c r="KW309" s="331"/>
      <c r="KX309" s="331"/>
      <c r="KY309" s="331"/>
      <c r="KZ309" s="331"/>
      <c r="LA309" s="331"/>
      <c r="LB309" s="331"/>
      <c r="LC309" s="331"/>
      <c r="LD309" s="331"/>
      <c r="LE309" s="331"/>
      <c r="LF309" s="331"/>
      <c r="LG309" s="331"/>
      <c r="LH309" s="331"/>
      <c r="LI309" s="331"/>
      <c r="LJ309" s="331"/>
      <c r="LK309" s="331"/>
      <c r="LL309" s="331"/>
      <c r="LM309" s="331"/>
      <c r="LN309" s="331"/>
      <c r="LO309" s="331"/>
      <c r="LP309" s="331"/>
      <c r="LQ309" s="331"/>
      <c r="LR309" s="331"/>
      <c r="LS309" s="331"/>
      <c r="LT309" s="331"/>
      <c r="LU309" s="331"/>
      <c r="LV309" s="331"/>
      <c r="LW309" s="331"/>
      <c r="LX309" s="331"/>
      <c r="LY309" s="331"/>
      <c r="LZ309" s="331"/>
      <c r="MA309" s="331"/>
      <c r="MB309" s="331"/>
      <c r="MC309" s="331"/>
      <c r="MD309" s="331"/>
      <c r="ME309" s="331"/>
      <c r="MF309" s="331"/>
      <c r="MG309" s="331"/>
      <c r="MH309" s="331"/>
      <c r="MI309" s="331"/>
      <c r="MJ309" s="331"/>
      <c r="MK309" s="331"/>
      <c r="ML309" s="331"/>
      <c r="MM309" s="331"/>
      <c r="MN309" s="331"/>
      <c r="MO309" s="331"/>
      <c r="MP309" s="331"/>
      <c r="MQ309" s="331"/>
      <c r="MR309" s="331"/>
      <c r="MS309" s="331"/>
      <c r="MT309" s="331"/>
      <c r="MU309" s="331"/>
      <c r="MV309" s="331"/>
      <c r="MW309" s="331"/>
      <c r="MX309" s="331"/>
      <c r="MY309" s="331"/>
      <c r="MZ309" s="331"/>
      <c r="NA309" s="331"/>
      <c r="NB309" s="331"/>
      <c r="NC309" s="331"/>
      <c r="ND309" s="331"/>
      <c r="NE309" s="331"/>
      <c r="NF309" s="331"/>
      <c r="NG309" s="331"/>
      <c r="NH309" s="331"/>
      <c r="NI309" s="331"/>
      <c r="NJ309" s="331"/>
      <c r="NK309" s="331"/>
      <c r="NL309" s="331"/>
      <c r="NM309" s="331"/>
      <c r="NN309" s="331"/>
      <c r="NO309" s="331"/>
      <c r="NP309" s="331"/>
      <c r="NQ309" s="331"/>
      <c r="NR309" s="331"/>
      <c r="NS309" s="331"/>
      <c r="NT309" s="331"/>
      <c r="NU309" s="331"/>
      <c r="NV309" s="331"/>
      <c r="NW309" s="331"/>
      <c r="NX309" s="331"/>
      <c r="NY309" s="331"/>
      <c r="NZ309" s="331"/>
      <c r="OA309" s="331"/>
      <c r="OB309" s="331"/>
      <c r="OC309" s="331"/>
      <c r="OD309" s="331"/>
      <c r="OE309" s="331"/>
      <c r="OF309" s="331"/>
      <c r="OG309" s="331"/>
      <c r="OH309" s="331"/>
      <c r="OI309" s="331"/>
      <c r="OJ309" s="331"/>
      <c r="OK309" s="331"/>
      <c r="OL309" s="331"/>
      <c r="OM309" s="331"/>
      <c r="ON309" s="331"/>
      <c r="OO309" s="331"/>
      <c r="OP309" s="331"/>
      <c r="OQ309" s="331"/>
      <c r="OR309" s="331"/>
      <c r="OS309" s="331"/>
      <c r="OT309" s="331"/>
      <c r="OU309" s="331"/>
      <c r="OV309" s="331"/>
      <c r="OW309" s="331"/>
      <c r="OX309" s="331"/>
      <c r="OY309" s="331"/>
      <c r="OZ309" s="331"/>
      <c r="PA309" s="331"/>
      <c r="PB309" s="331"/>
      <c r="PC309" s="331"/>
      <c r="PD309" s="331"/>
      <c r="PE309" s="331"/>
      <c r="PF309" s="331"/>
      <c r="PG309" s="331"/>
      <c r="PH309" s="331"/>
      <c r="PI309" s="331"/>
      <c r="PJ309" s="331"/>
      <c r="PK309" s="331"/>
      <c r="PL309" s="331"/>
      <c r="PM309" s="331"/>
      <c r="PN309" s="331"/>
      <c r="PO309" s="331"/>
      <c r="PP309" s="331"/>
      <c r="PQ309" s="331"/>
      <c r="PR309" s="331"/>
      <c r="PS309" s="331"/>
      <c r="PT309" s="331"/>
      <c r="PU309" s="331"/>
      <c r="PV309" s="331"/>
      <c r="PW309" s="331"/>
      <c r="PX309" s="331"/>
      <c r="PY309" s="331"/>
      <c r="PZ309" s="331"/>
      <c r="QA309" s="331"/>
      <c r="QB309" s="331"/>
      <c r="QC309" s="331"/>
      <c r="QD309" s="331"/>
      <c r="QE309" s="331"/>
      <c r="QF309" s="331"/>
      <c r="QG309" s="331"/>
      <c r="QH309" s="331"/>
      <c r="QI309" s="331"/>
      <c r="QJ309" s="331"/>
      <c r="QK309" s="331"/>
      <c r="QL309" s="331"/>
      <c r="QM309" s="331"/>
      <c r="QN309" s="331"/>
      <c r="QO309" s="331"/>
      <c r="QP309" s="331"/>
      <c r="QQ309" s="331"/>
      <c r="QR309" s="331"/>
      <c r="QS309" s="331"/>
      <c r="QT309" s="331"/>
      <c r="QU309" s="331"/>
      <c r="QV309" s="331"/>
      <c r="QW309" s="331"/>
      <c r="QX309" s="331"/>
      <c r="QY309" s="331"/>
      <c r="QZ309" s="331"/>
      <c r="RA309" s="331"/>
      <c r="RB309" s="331"/>
      <c r="RC309" s="331"/>
      <c r="RD309" s="331"/>
      <c r="RE309" s="331"/>
      <c r="RF309" s="331"/>
      <c r="RG309" s="331"/>
      <c r="RH309" s="331"/>
      <c r="RI309" s="331"/>
      <c r="RJ309" s="331"/>
      <c r="RK309" s="331"/>
      <c r="RL309" s="331"/>
      <c r="RM309" s="331"/>
      <c r="RN309" s="331"/>
      <c r="RO309" s="331"/>
      <c r="RP309" s="331"/>
      <c r="RQ309" s="331"/>
      <c r="RR309" s="331"/>
      <c r="RS309" s="331"/>
      <c r="RT309" s="331"/>
      <c r="RU309" s="331"/>
      <c r="RV309" s="331"/>
      <c r="RW309" s="331"/>
      <c r="RX309" s="331"/>
      <c r="RY309" s="331"/>
      <c r="RZ309" s="331"/>
      <c r="SA309" s="331"/>
      <c r="SB309" s="331"/>
      <c r="SC309" s="331"/>
      <c r="SD309" s="331"/>
      <c r="SE309" s="331"/>
      <c r="SF309" s="331"/>
      <c r="SG309" s="331"/>
      <c r="SH309" s="331"/>
      <c r="SI309" s="331"/>
      <c r="SJ309" s="331"/>
      <c r="SK309" s="331"/>
      <c r="SL309" s="331"/>
      <c r="SM309" s="331"/>
      <c r="SN309" s="331"/>
      <c r="SO309" s="331"/>
      <c r="SP309" s="331"/>
      <c r="SQ309" s="331"/>
      <c r="SR309" s="331"/>
      <c r="SS309" s="331"/>
      <c r="ST309" s="331"/>
      <c r="SU309" s="331"/>
      <c r="SV309" s="331"/>
      <c r="SW309" s="331"/>
      <c r="SX309" s="331"/>
      <c r="SY309" s="331"/>
      <c r="SZ309" s="331"/>
      <c r="TA309" s="331"/>
      <c r="TB309" s="331"/>
      <c r="TC309" s="331"/>
      <c r="TD309" s="331"/>
      <c r="TE309" s="331"/>
      <c r="TF309" s="331"/>
      <c r="TG309" s="331"/>
      <c r="TH309" s="331"/>
      <c r="TI309" s="331"/>
      <c r="TJ309" s="331"/>
      <c r="TK309" s="331"/>
      <c r="TL309" s="331"/>
      <c r="TM309" s="331"/>
      <c r="TN309" s="331"/>
      <c r="TO309" s="331"/>
      <c r="TP309" s="331"/>
      <c r="TQ309" s="331"/>
      <c r="TR309" s="331"/>
      <c r="TS309" s="331"/>
      <c r="TT309" s="331"/>
      <c r="TU309" s="331"/>
      <c r="TV309" s="331"/>
      <c r="TW309" s="331"/>
      <c r="TX309" s="331"/>
      <c r="TY309" s="331"/>
      <c r="TZ309" s="331"/>
      <c r="UA309" s="331"/>
      <c r="UB309" s="331"/>
      <c r="UC309" s="331"/>
      <c r="UD309" s="331"/>
      <c r="UE309" s="331"/>
      <c r="UF309" s="331"/>
      <c r="UG309" s="331"/>
      <c r="UH309" s="331"/>
      <c r="UI309" s="331"/>
      <c r="UJ309" s="331"/>
      <c r="UK309" s="331"/>
      <c r="UL309" s="331"/>
      <c r="UM309" s="331"/>
      <c r="UN309" s="331"/>
      <c r="UO309" s="331"/>
      <c r="UP309" s="331"/>
      <c r="UQ309" s="331"/>
      <c r="UR309" s="331"/>
      <c r="US309" s="331"/>
      <c r="UT309" s="331"/>
      <c r="UU309" s="331"/>
      <c r="UV309" s="331"/>
      <c r="UW309" s="331"/>
      <c r="UX309" s="331"/>
      <c r="UY309" s="331"/>
      <c r="UZ309" s="331"/>
      <c r="VA309" s="331"/>
      <c r="VB309" s="331"/>
      <c r="VC309" s="331"/>
      <c r="VD309" s="331"/>
      <c r="VE309" s="331"/>
      <c r="VF309" s="331"/>
      <c r="VG309" s="331"/>
      <c r="VH309" s="331"/>
      <c r="VI309" s="331"/>
      <c r="VJ309" s="331"/>
      <c r="VK309" s="331"/>
      <c r="VL309" s="331"/>
      <c r="VM309" s="331"/>
      <c r="VN309" s="331"/>
      <c r="VO309" s="331"/>
      <c r="VP309" s="331"/>
      <c r="VQ309" s="331"/>
      <c r="VR309" s="331"/>
      <c r="VS309" s="331"/>
      <c r="VT309" s="331"/>
      <c r="VU309" s="331"/>
      <c r="VV309" s="331"/>
      <c r="VW309" s="331"/>
      <c r="VX309" s="331"/>
      <c r="VY309" s="331"/>
      <c r="VZ309" s="331"/>
      <c r="WA309" s="331"/>
      <c r="WB309" s="331"/>
      <c r="WC309" s="331"/>
      <c r="WD309" s="331"/>
      <c r="WE309" s="331"/>
      <c r="WF309" s="331"/>
      <c r="WG309" s="331"/>
      <c r="WH309" s="331"/>
      <c r="WI309" s="331"/>
      <c r="WJ309" s="331"/>
      <c r="WK309" s="331"/>
      <c r="WL309" s="331"/>
      <c r="WM309" s="331"/>
      <c r="WN309" s="331"/>
      <c r="WO309" s="331"/>
      <c r="WP309" s="331"/>
      <c r="WQ309" s="331"/>
      <c r="WR309" s="331"/>
      <c r="WS309" s="331"/>
      <c r="WT309" s="331"/>
      <c r="WU309" s="331"/>
      <c r="WV309" s="331"/>
      <c r="WW309" s="331"/>
      <c r="WX309" s="331"/>
      <c r="WY309" s="331"/>
      <c r="WZ309" s="331"/>
      <c r="XA309" s="331"/>
      <c r="XB309" s="331"/>
      <c r="XC309" s="331"/>
      <c r="XD309" s="331"/>
      <c r="XE309" s="331"/>
      <c r="XF309" s="331"/>
      <c r="XG309" s="331"/>
      <c r="XH309" s="331"/>
      <c r="XI309" s="331"/>
      <c r="XJ309" s="331"/>
      <c r="XK309" s="331"/>
      <c r="XL309" s="331"/>
      <c r="XM309" s="331"/>
      <c r="XN309" s="331"/>
      <c r="XO309" s="331"/>
      <c r="XP309" s="331"/>
      <c r="XQ309" s="331"/>
      <c r="XR309" s="331"/>
      <c r="XS309" s="331"/>
      <c r="XT309" s="331"/>
      <c r="XU309" s="331"/>
      <c r="XV309" s="331"/>
      <c r="XW309" s="331"/>
      <c r="XX309" s="331"/>
      <c r="XY309" s="331"/>
      <c r="XZ309" s="331"/>
      <c r="YA309" s="331"/>
      <c r="YB309" s="331"/>
      <c r="YC309" s="331"/>
      <c r="YD309" s="331"/>
      <c r="YE309" s="331"/>
      <c r="YF309" s="331"/>
      <c r="YG309" s="331"/>
      <c r="YH309" s="331"/>
      <c r="YI309" s="331"/>
      <c r="YJ309" s="331"/>
      <c r="YK309" s="331"/>
      <c r="YL309" s="331"/>
      <c r="YM309" s="331"/>
      <c r="YN309" s="331"/>
      <c r="YO309" s="331"/>
      <c r="YP309" s="331"/>
      <c r="YQ309" s="331"/>
      <c r="YR309" s="331"/>
      <c r="YS309" s="331"/>
      <c r="YT309" s="331"/>
      <c r="YU309" s="331"/>
      <c r="YV309" s="331"/>
      <c r="YW309" s="331"/>
      <c r="YX309" s="331"/>
      <c r="YY309" s="331"/>
      <c r="YZ309" s="331"/>
      <c r="ZA309" s="331"/>
      <c r="ZB309" s="331"/>
      <c r="ZC309" s="331"/>
      <c r="ZD309" s="331"/>
      <c r="ZE309" s="331"/>
      <c r="ZF309" s="331"/>
      <c r="ZG309" s="331"/>
      <c r="ZH309" s="331"/>
      <c r="ZI309" s="331"/>
      <c r="ZJ309" s="331"/>
      <c r="ZK309" s="331"/>
      <c r="ZL309" s="331"/>
      <c r="ZM309" s="331"/>
      <c r="ZN309" s="331"/>
      <c r="ZO309" s="331"/>
      <c r="ZP309" s="331"/>
      <c r="ZQ309" s="331"/>
      <c r="ZR309" s="331"/>
      <c r="ZS309" s="331"/>
      <c r="ZT309" s="331"/>
      <c r="ZU309" s="331"/>
      <c r="ZV309" s="331"/>
      <c r="ZW309" s="331"/>
      <c r="ZX309" s="331"/>
      <c r="ZY309" s="331"/>
      <c r="ZZ309" s="331"/>
      <c r="AAA309" s="331"/>
      <c r="AAB309" s="331"/>
      <c r="AAC309" s="331"/>
      <c r="AAD309" s="331"/>
      <c r="AAE309" s="331"/>
      <c r="AAF309" s="331"/>
      <c r="AAG309" s="331"/>
      <c r="AAH309" s="331"/>
      <c r="AAI309" s="331"/>
      <c r="AAJ309" s="331"/>
      <c r="AAK309" s="331"/>
      <c r="AAL309" s="331"/>
      <c r="AAM309" s="331"/>
      <c r="AAN309" s="331"/>
      <c r="AAO309" s="331"/>
      <c r="AAP309" s="331"/>
      <c r="AAQ309" s="331"/>
      <c r="AAR309" s="331"/>
      <c r="AAS309" s="331"/>
      <c r="AAT309" s="331"/>
      <c r="AAU309" s="331"/>
      <c r="AAV309" s="331"/>
      <c r="AAW309" s="331"/>
      <c r="AAX309" s="331"/>
      <c r="AAY309" s="331"/>
      <c r="AAZ309" s="331"/>
      <c r="ABA309" s="331"/>
      <c r="ABB309" s="331"/>
      <c r="ABC309" s="331"/>
      <c r="ABD309" s="331"/>
      <c r="ABE309" s="331"/>
      <c r="ABF309" s="331"/>
      <c r="ABG309" s="331"/>
      <c r="ABH309" s="331"/>
      <c r="ABI309" s="331"/>
      <c r="ABJ309" s="331"/>
      <c r="ABK309" s="331"/>
      <c r="ABL309" s="331"/>
      <c r="ABM309" s="331"/>
      <c r="ABN309" s="331"/>
      <c r="ABO309" s="331"/>
      <c r="ABP309" s="331"/>
      <c r="ABQ309" s="331"/>
      <c r="ABR309" s="331"/>
      <c r="ABS309" s="331"/>
      <c r="ABT309" s="331"/>
      <c r="ABU309" s="331"/>
      <c r="ABV309" s="331"/>
      <c r="ABW309" s="331"/>
      <c r="ABX309" s="331"/>
      <c r="ABY309" s="331"/>
      <c r="ABZ309" s="331"/>
      <c r="ACA309" s="331"/>
      <c r="ACB309" s="331"/>
      <c r="ACC309" s="331"/>
      <c r="ACD309" s="331"/>
      <c r="ACE309" s="331"/>
      <c r="ACF309" s="331"/>
      <c r="ACG309" s="331"/>
      <c r="ACH309" s="331"/>
      <c r="ACI309" s="331"/>
      <c r="ACJ309" s="331"/>
      <c r="ACK309" s="331"/>
      <c r="ACL309" s="331"/>
      <c r="ACM309" s="331"/>
      <c r="ACN309" s="331"/>
      <c r="ACO309" s="331"/>
      <c r="ACP309" s="331"/>
      <c r="ACQ309" s="331"/>
      <c r="ACR309" s="331"/>
      <c r="ACS309" s="331"/>
      <c r="ACT309" s="331"/>
      <c r="ACU309" s="331"/>
      <c r="ACV309" s="331"/>
      <c r="ACW309" s="331"/>
      <c r="ACX309" s="331"/>
      <c r="ACY309" s="331"/>
      <c r="ACZ309" s="331"/>
      <c r="ADA309" s="331"/>
      <c r="ADB309" s="331"/>
      <c r="ADC309" s="331"/>
      <c r="ADD309" s="331"/>
      <c r="ADE309" s="331"/>
      <c r="ADF309" s="331"/>
      <c r="ADG309" s="331"/>
      <c r="ADH309" s="331"/>
      <c r="ADI309" s="331"/>
      <c r="ADJ309" s="331"/>
      <c r="ADK309" s="331"/>
      <c r="ADL309" s="331"/>
      <c r="ADM309" s="331"/>
      <c r="ADN309" s="331"/>
      <c r="ADO309" s="331"/>
      <c r="ADP309" s="331"/>
      <c r="ADQ309" s="331"/>
      <c r="ADR309" s="331"/>
      <c r="ADS309" s="331"/>
      <c r="ADT309" s="331"/>
      <c r="ADU309" s="331"/>
      <c r="ADV309" s="331"/>
      <c r="ADW309" s="331"/>
      <c r="ADX309" s="331"/>
      <c r="ADY309" s="331"/>
      <c r="ADZ309" s="331"/>
      <c r="AEA309" s="331"/>
      <c r="AEB309" s="331"/>
      <c r="AEC309" s="331"/>
      <c r="AED309" s="331"/>
      <c r="AEE309" s="331"/>
      <c r="AEF309" s="331"/>
      <c r="AEG309" s="331"/>
      <c r="AEH309" s="331"/>
      <c r="AEI309" s="331"/>
      <c r="AEJ309" s="331"/>
      <c r="AEK309" s="331"/>
      <c r="AEL309" s="331"/>
      <c r="AEM309" s="331"/>
      <c r="AEN309" s="331"/>
      <c r="AEO309" s="331"/>
      <c r="AEP309" s="331"/>
      <c r="AEQ309" s="331"/>
      <c r="AER309" s="331"/>
      <c r="AES309" s="331"/>
      <c r="AET309" s="331"/>
      <c r="AEU309" s="331"/>
      <c r="AEV309" s="331"/>
      <c r="AEW309" s="331"/>
      <c r="AEX309" s="331"/>
      <c r="AEY309" s="331"/>
      <c r="AEZ309" s="331"/>
      <c r="AFA309" s="331"/>
      <c r="AFB309" s="331"/>
      <c r="AFC309" s="331"/>
      <c r="AFD309" s="331"/>
      <c r="AFE309" s="331"/>
      <c r="AFF309" s="331"/>
      <c r="AFG309" s="331"/>
      <c r="AFH309" s="331"/>
      <c r="AFI309" s="331"/>
      <c r="AFJ309" s="331"/>
      <c r="AFK309" s="331"/>
      <c r="AFL309" s="331"/>
      <c r="AFM309" s="331"/>
      <c r="AFN309" s="331"/>
      <c r="AFO309" s="331"/>
      <c r="AFP309" s="331"/>
      <c r="AFQ309" s="331"/>
      <c r="AFR309" s="331"/>
      <c r="AFS309" s="331"/>
      <c r="AFT309" s="331"/>
      <c r="AFU309" s="331"/>
      <c r="AFV309" s="331"/>
      <c r="AFW309" s="331"/>
      <c r="AFX309" s="331"/>
      <c r="AFY309" s="331"/>
      <c r="AFZ309" s="331"/>
      <c r="AGA309" s="331"/>
      <c r="AGB309" s="331"/>
      <c r="AGC309" s="331"/>
      <c r="AGD309" s="331"/>
      <c r="AGE309" s="331"/>
      <c r="AGF309" s="331"/>
      <c r="AGG309" s="331"/>
      <c r="AGH309" s="331"/>
      <c r="AGI309" s="331"/>
      <c r="AGJ309" s="331"/>
      <c r="AGK309" s="331"/>
      <c r="AGL309" s="331"/>
      <c r="AGM309" s="331"/>
      <c r="AGN309" s="331"/>
      <c r="AGO309" s="331"/>
      <c r="AGP309" s="331"/>
      <c r="AGQ309" s="331"/>
      <c r="AGR309" s="331"/>
      <c r="AGS309" s="331"/>
      <c r="AGT309" s="331"/>
      <c r="AGU309" s="331"/>
      <c r="AGV309" s="331"/>
      <c r="AGW309" s="331"/>
      <c r="AGX309" s="331"/>
      <c r="AGY309" s="331"/>
      <c r="AGZ309" s="331"/>
      <c r="AHA309" s="331"/>
      <c r="AHB309" s="331"/>
      <c r="AHC309" s="331"/>
      <c r="AHD309" s="331"/>
      <c r="AHE309" s="331"/>
      <c r="AHF309" s="331"/>
      <c r="AHG309" s="331"/>
      <c r="AHH309" s="331"/>
      <c r="AHI309" s="331"/>
      <c r="AHJ309" s="331"/>
      <c r="AHK309" s="331"/>
      <c r="AHL309" s="331"/>
      <c r="AHM309" s="331"/>
      <c r="AHN309" s="331"/>
      <c r="AHO309" s="331"/>
      <c r="AHP309" s="331"/>
      <c r="AHQ309" s="331"/>
      <c r="AHR309" s="331"/>
      <c r="AHS309" s="331"/>
      <c r="AHT309" s="331"/>
      <c r="AHU309" s="331"/>
      <c r="AHV309" s="331"/>
      <c r="AHW309" s="331"/>
      <c r="AHX309" s="331"/>
      <c r="AHY309" s="331"/>
      <c r="AHZ309" s="331"/>
      <c r="AIA309" s="331"/>
      <c r="AIB309" s="331"/>
      <c r="AIC309" s="331"/>
      <c r="AID309" s="331"/>
      <c r="AIE309" s="331"/>
      <c r="AIF309" s="331"/>
      <c r="AIG309" s="331"/>
      <c r="AIH309" s="331"/>
      <c r="AII309" s="331"/>
      <c r="AIJ309" s="331"/>
      <c r="AIK309" s="331"/>
      <c r="AIL309" s="331"/>
      <c r="AIM309" s="331"/>
      <c r="AIN309" s="331"/>
      <c r="AIO309" s="331"/>
      <c r="AIP309" s="331"/>
      <c r="AIQ309" s="331"/>
      <c r="AIR309" s="331"/>
      <c r="AIS309" s="331"/>
      <c r="AIT309" s="331"/>
      <c r="AIU309" s="331"/>
      <c r="AIV309" s="331"/>
      <c r="AIW309" s="331"/>
      <c r="AIX309" s="331"/>
      <c r="AIY309" s="331"/>
      <c r="AIZ309" s="331"/>
      <c r="AJA309" s="331"/>
      <c r="AJB309" s="331"/>
      <c r="AJC309" s="331"/>
      <c r="AJD309" s="331"/>
      <c r="AJE309" s="331"/>
      <c r="AJF309" s="331"/>
      <c r="AJG309" s="331"/>
      <c r="AJH309" s="331"/>
      <c r="AJI309" s="331"/>
      <c r="AJJ309" s="331"/>
      <c r="AJK309" s="331"/>
      <c r="AJL309" s="331"/>
      <c r="AJM309" s="331"/>
      <c r="AJN309" s="331"/>
      <c r="AJO309" s="331"/>
      <c r="AJP309" s="331"/>
      <c r="AJQ309" s="331"/>
      <c r="AJR309" s="331"/>
      <c r="AJS309" s="331"/>
      <c r="AJT309" s="331"/>
      <c r="AJU309" s="331"/>
      <c r="AJV309" s="331"/>
      <c r="AJW309" s="331"/>
      <c r="AJX309" s="331"/>
      <c r="AJY309" s="331"/>
      <c r="AJZ309" s="331"/>
      <c r="AKA309" s="331"/>
      <c r="AKB309" s="331"/>
      <c r="AKC309" s="331"/>
      <c r="AKD309" s="331"/>
      <c r="AKE309" s="331"/>
      <c r="AKF309" s="331"/>
      <c r="AKG309" s="331"/>
      <c r="AKH309" s="331"/>
      <c r="AKI309" s="331"/>
      <c r="AKJ309" s="331"/>
      <c r="AKK309" s="331"/>
      <c r="AKL309" s="331"/>
      <c r="AKM309" s="331"/>
      <c r="AKN309" s="331"/>
      <c r="AKO309" s="331"/>
      <c r="AKP309" s="331"/>
      <c r="AKQ309" s="331"/>
      <c r="AKR309" s="331"/>
      <c r="AKS309" s="331"/>
      <c r="AKT309" s="331"/>
      <c r="AKU309" s="331"/>
      <c r="AKV309" s="331"/>
      <c r="AKW309" s="331"/>
      <c r="AKX309" s="331"/>
      <c r="AKY309" s="331"/>
      <c r="AKZ309" s="331"/>
      <c r="ALA309" s="331"/>
      <c r="ALB309" s="331"/>
      <c r="ALC309" s="331"/>
      <c r="ALD309" s="331"/>
      <c r="ALE309" s="331"/>
      <c r="ALF309" s="331"/>
      <c r="ALG309" s="331"/>
      <c r="ALH309" s="331"/>
      <c r="ALI309" s="331"/>
      <c r="ALJ309" s="331"/>
      <c r="ALK309" s="331"/>
      <c r="ALL309" s="331"/>
      <c r="ALM309" s="331"/>
      <c r="ALN309" s="331"/>
      <c r="ALO309" s="331"/>
      <c r="ALP309" s="331"/>
      <c r="ALQ309" s="331"/>
      <c r="ALR309" s="331"/>
      <c r="ALS309" s="331"/>
      <c r="ALT309" s="331"/>
      <c r="ALU309" s="331"/>
      <c r="ALV309" s="331"/>
      <c r="ALW309" s="331"/>
      <c r="ALX309" s="331"/>
      <c r="ALY309" s="331"/>
      <c r="ALZ309" s="331"/>
      <c r="AMA309" s="331"/>
      <c r="AMB309" s="331"/>
      <c r="AMC309" s="331"/>
      <c r="AMD309" s="331"/>
      <c r="AME309" s="331"/>
      <c r="AMF309" s="331"/>
      <c r="AMG309" s="331"/>
      <c r="AMH309" s="331"/>
      <c r="AMI309" s="331"/>
      <c r="AMJ309" s="331"/>
      <c r="AMK309" s="331"/>
      <c r="AML309" s="331"/>
      <c r="AMM309" s="331"/>
      <c r="AMN309" s="331"/>
      <c r="AMO309" s="331"/>
      <c r="AMP309" s="331"/>
      <c r="AMQ309" s="331"/>
      <c r="AMR309" s="331"/>
      <c r="AMS309" s="331"/>
      <c r="AMT309" s="331"/>
      <c r="AMU309" s="331"/>
      <c r="AMV309" s="331"/>
      <c r="AMW309" s="331"/>
      <c r="AMX309" s="331"/>
      <c r="AMY309" s="331"/>
      <c r="AMZ309" s="331"/>
      <c r="ANA309" s="331"/>
      <c r="ANB309" s="331"/>
      <c r="ANC309" s="331"/>
      <c r="AND309" s="331"/>
      <c r="ANE309" s="331"/>
      <c r="ANF309" s="331"/>
      <c r="ANG309" s="331"/>
      <c r="ANH309" s="331"/>
      <c r="ANI309" s="331"/>
      <c r="ANJ309" s="331"/>
      <c r="ANK309" s="331"/>
      <c r="ANL309" s="331"/>
      <c r="ANM309" s="331"/>
      <c r="ANN309" s="331"/>
      <c r="ANO309" s="331"/>
      <c r="ANP309" s="331"/>
      <c r="ANQ309" s="331"/>
      <c r="ANR309" s="331"/>
      <c r="ANS309" s="331"/>
      <c r="ANT309" s="331"/>
      <c r="ANU309" s="331"/>
      <c r="ANV309" s="331"/>
      <c r="ANW309" s="331"/>
      <c r="ANX309" s="331"/>
      <c r="ANY309" s="331"/>
      <c r="ANZ309" s="331"/>
      <c r="AOA309" s="331"/>
      <c r="AOB309" s="331"/>
      <c r="AOC309" s="331"/>
      <c r="AOD309" s="331"/>
      <c r="AOE309" s="331"/>
      <c r="AOF309" s="331"/>
      <c r="AOG309" s="331"/>
      <c r="AOH309" s="331"/>
      <c r="AOI309" s="331"/>
      <c r="AOJ309" s="331"/>
      <c r="AOK309" s="331"/>
      <c r="AOL309" s="331"/>
      <c r="AOM309" s="331"/>
      <c r="AON309" s="331"/>
      <c r="AOO309" s="331"/>
      <c r="AOP309" s="331"/>
      <c r="AOQ309" s="331"/>
      <c r="AOR309" s="331"/>
      <c r="AOS309" s="331"/>
      <c r="AOT309" s="331"/>
      <c r="AOU309" s="331"/>
      <c r="AOV309" s="331"/>
      <c r="AOW309" s="331"/>
      <c r="AOX309" s="331"/>
      <c r="AOY309" s="331"/>
      <c r="AOZ309" s="331"/>
      <c r="APA309" s="331"/>
      <c r="APB309" s="331"/>
      <c r="APC309" s="331"/>
      <c r="APD309" s="331"/>
      <c r="APE309" s="331"/>
      <c r="APF309" s="331"/>
      <c r="APG309" s="331"/>
      <c r="APH309" s="331"/>
      <c r="API309" s="331"/>
      <c r="APJ309" s="331"/>
      <c r="APK309" s="331"/>
      <c r="APL309" s="331"/>
      <c r="APM309" s="331"/>
      <c r="APN309" s="331"/>
      <c r="APO309" s="331"/>
      <c r="APP309" s="331"/>
      <c r="APQ309" s="331"/>
      <c r="APR309" s="331"/>
      <c r="APS309" s="331"/>
      <c r="APT309" s="331"/>
      <c r="APU309" s="331"/>
      <c r="APV309" s="331"/>
      <c r="APW309" s="331"/>
      <c r="APX309" s="331"/>
      <c r="APY309" s="331"/>
      <c r="APZ309" s="331"/>
      <c r="AQA309" s="331"/>
      <c r="AQB309" s="331"/>
      <c r="AQC309" s="331"/>
      <c r="AQD309" s="331"/>
      <c r="AQE309" s="331"/>
      <c r="AQF309" s="331"/>
      <c r="AQG309" s="331"/>
      <c r="AQH309" s="331"/>
      <c r="AQI309" s="331"/>
      <c r="AQJ309" s="331"/>
      <c r="AQK309" s="331"/>
      <c r="AQL309" s="331"/>
      <c r="AQM309" s="331"/>
      <c r="AQN309" s="331"/>
      <c r="AQO309" s="331"/>
      <c r="AQP309" s="331"/>
      <c r="AQQ309" s="331"/>
      <c r="AQR309" s="331"/>
      <c r="AQS309" s="331"/>
      <c r="AQT309" s="331"/>
      <c r="AQU309" s="331"/>
      <c r="AQV309" s="331"/>
      <c r="AQW309" s="331"/>
      <c r="AQX309" s="331"/>
      <c r="AQY309" s="331"/>
      <c r="AQZ309" s="331"/>
      <c r="ARA309" s="331"/>
      <c r="ARB309" s="331"/>
      <c r="ARC309" s="331"/>
      <c r="ARD309" s="331"/>
      <c r="ARE309" s="331"/>
      <c r="ARF309" s="331"/>
      <c r="ARG309" s="331"/>
      <c r="ARH309" s="331"/>
      <c r="ARI309" s="331"/>
      <c r="ARJ309" s="331"/>
      <c r="ARK309" s="331"/>
      <c r="ARL309" s="331"/>
      <c r="ARM309" s="331"/>
      <c r="ARN309" s="331"/>
      <c r="ARO309" s="331"/>
      <c r="ARP309" s="331"/>
      <c r="ARQ309" s="331"/>
      <c r="ARR309" s="331"/>
      <c r="ARS309" s="331"/>
      <c r="ART309" s="331"/>
      <c r="ARU309" s="331"/>
      <c r="ARV309" s="331"/>
      <c r="ARW309" s="331"/>
      <c r="ARX309" s="331"/>
      <c r="ARY309" s="331"/>
      <c r="ARZ309" s="331"/>
      <c r="ASA309" s="331"/>
      <c r="ASB309" s="331"/>
      <c r="ASC309" s="331"/>
      <c r="ASD309" s="331"/>
      <c r="ASE309" s="331"/>
      <c r="ASF309" s="331"/>
      <c r="ASG309" s="331"/>
    </row>
    <row r="310" spans="2:1177" s="360" customFormat="1" x14ac:dyDescent="0.3">
      <c r="B310" s="349"/>
      <c r="C310" s="365">
        <v>2</v>
      </c>
      <c r="D310" s="365">
        <v>0</v>
      </c>
      <c r="E310" s="366">
        <v>0</v>
      </c>
      <c r="F310" s="367">
        <v>0</v>
      </c>
      <c r="G310" s="365">
        <v>0</v>
      </c>
      <c r="H310" s="365">
        <v>0</v>
      </c>
      <c r="I310" s="367">
        <v>0</v>
      </c>
      <c r="J310" s="367">
        <v>0</v>
      </c>
      <c r="K310" s="365">
        <v>0</v>
      </c>
      <c r="L310" s="365">
        <v>0</v>
      </c>
      <c r="M310" s="365">
        <v>0</v>
      </c>
      <c r="N310" s="365">
        <v>0</v>
      </c>
      <c r="O310" s="365">
        <v>0</v>
      </c>
      <c r="P310" s="365">
        <v>0</v>
      </c>
      <c r="Q310" s="366">
        <v>0</v>
      </c>
      <c r="R310" s="331"/>
      <c r="S310" s="331"/>
      <c r="T310" s="331"/>
      <c r="U310" s="331"/>
      <c r="V310" s="331"/>
      <c r="W310" s="331"/>
      <c r="X310" s="331"/>
      <c r="Y310" s="331"/>
      <c r="Z310" s="331"/>
      <c r="AA310" s="331"/>
      <c r="AB310" s="331"/>
      <c r="AC310" s="331"/>
      <c r="AD310" s="331"/>
      <c r="AE310" s="331"/>
      <c r="AF310" s="331"/>
      <c r="AG310" s="331"/>
      <c r="AH310" s="331"/>
      <c r="AI310" s="331"/>
      <c r="AJ310" s="331"/>
      <c r="AK310" s="331"/>
      <c r="AL310" s="331"/>
      <c r="AM310" s="331"/>
      <c r="AN310" s="331"/>
      <c r="AO310" s="331"/>
      <c r="AP310" s="331"/>
      <c r="AQ310" s="331"/>
      <c r="AR310" s="331"/>
      <c r="AS310" s="331"/>
      <c r="AT310" s="331"/>
      <c r="AU310" s="331"/>
      <c r="AV310" s="331"/>
      <c r="AW310" s="331"/>
      <c r="AX310" s="331"/>
      <c r="AY310" s="331"/>
      <c r="AZ310" s="331"/>
      <c r="BA310" s="331"/>
      <c r="BB310" s="331"/>
      <c r="BC310" s="331"/>
      <c r="BD310" s="331"/>
      <c r="BE310" s="331"/>
      <c r="BF310" s="331"/>
      <c r="BG310" s="331"/>
      <c r="BH310" s="331"/>
      <c r="BI310" s="331"/>
      <c r="BJ310" s="331"/>
      <c r="BK310" s="331"/>
      <c r="BL310" s="331"/>
      <c r="BM310" s="331"/>
      <c r="BN310" s="331"/>
      <c r="BO310" s="331"/>
      <c r="BP310" s="331"/>
      <c r="BQ310" s="331"/>
      <c r="BR310" s="331"/>
      <c r="BS310" s="331"/>
      <c r="BT310" s="331"/>
      <c r="BU310" s="331"/>
      <c r="BV310" s="331"/>
      <c r="BW310" s="331"/>
      <c r="BX310" s="331"/>
      <c r="BY310" s="331"/>
      <c r="BZ310" s="331"/>
      <c r="CA310" s="331"/>
      <c r="CB310" s="331"/>
      <c r="CC310" s="331"/>
      <c r="CD310" s="331"/>
      <c r="CE310" s="331"/>
      <c r="CF310" s="331"/>
      <c r="CG310" s="331"/>
      <c r="CH310" s="331"/>
      <c r="CI310" s="331"/>
      <c r="CJ310" s="331"/>
      <c r="CK310" s="331"/>
      <c r="CL310" s="331"/>
      <c r="CM310" s="331"/>
      <c r="CN310" s="331"/>
      <c r="CO310" s="331"/>
      <c r="CP310" s="331"/>
      <c r="CQ310" s="331"/>
      <c r="CR310" s="331"/>
      <c r="CS310" s="331"/>
      <c r="CT310" s="331"/>
      <c r="CU310" s="331"/>
      <c r="CV310" s="331"/>
      <c r="CW310" s="331"/>
      <c r="CX310" s="331"/>
      <c r="CY310" s="331"/>
      <c r="CZ310" s="331"/>
      <c r="DA310" s="331"/>
      <c r="DB310" s="331"/>
      <c r="DC310" s="331"/>
      <c r="DD310" s="331"/>
      <c r="DE310" s="331"/>
      <c r="DF310" s="331"/>
      <c r="DG310" s="331"/>
      <c r="DH310" s="331"/>
      <c r="DI310" s="331"/>
      <c r="DJ310" s="331"/>
      <c r="DK310" s="331"/>
      <c r="DL310" s="331"/>
      <c r="DM310" s="331"/>
      <c r="DN310" s="331"/>
      <c r="DO310" s="331"/>
      <c r="DP310" s="331"/>
      <c r="DQ310" s="331"/>
      <c r="DR310" s="331"/>
      <c r="DS310" s="331"/>
      <c r="DT310" s="331"/>
      <c r="DU310" s="331"/>
      <c r="DV310" s="331"/>
      <c r="DW310" s="331"/>
      <c r="DX310" s="331"/>
      <c r="DY310" s="331"/>
      <c r="DZ310" s="331"/>
      <c r="EA310" s="331"/>
      <c r="EB310" s="331"/>
      <c r="EC310" s="331"/>
      <c r="ED310" s="331"/>
      <c r="EE310" s="331"/>
      <c r="EF310" s="331"/>
      <c r="EG310" s="331"/>
      <c r="EH310" s="331"/>
      <c r="EI310" s="331"/>
      <c r="EJ310" s="331"/>
      <c r="EK310" s="331"/>
      <c r="EL310" s="331"/>
      <c r="EM310" s="331"/>
      <c r="EN310" s="331"/>
      <c r="EO310" s="331"/>
      <c r="EP310" s="331"/>
      <c r="EQ310" s="331"/>
      <c r="ER310" s="331"/>
      <c r="ES310" s="331"/>
      <c r="ET310" s="331"/>
      <c r="EU310" s="331"/>
      <c r="EV310" s="331"/>
      <c r="EW310" s="331"/>
      <c r="EX310" s="331"/>
      <c r="EY310" s="331"/>
      <c r="EZ310" s="331"/>
      <c r="FA310" s="331"/>
      <c r="FB310" s="331"/>
      <c r="FC310" s="331"/>
      <c r="FD310" s="331"/>
      <c r="FE310" s="331"/>
      <c r="FF310" s="331"/>
      <c r="FG310" s="331"/>
      <c r="FH310" s="331"/>
      <c r="FI310" s="331"/>
      <c r="FJ310" s="331"/>
      <c r="FK310" s="331"/>
      <c r="FL310" s="331"/>
      <c r="FM310" s="331"/>
      <c r="FN310" s="331"/>
      <c r="FO310" s="331"/>
      <c r="FP310" s="331"/>
      <c r="FQ310" s="331"/>
      <c r="FR310" s="331"/>
      <c r="FS310" s="331"/>
      <c r="FT310" s="331"/>
      <c r="FU310" s="331"/>
      <c r="FV310" s="331"/>
      <c r="FW310" s="331"/>
      <c r="FX310" s="331"/>
      <c r="FY310" s="331"/>
      <c r="FZ310" s="331"/>
      <c r="GA310" s="331"/>
      <c r="GB310" s="331"/>
      <c r="GC310" s="331"/>
      <c r="GD310" s="331"/>
      <c r="GE310" s="331"/>
      <c r="GF310" s="331"/>
      <c r="GG310" s="331"/>
      <c r="GH310" s="331"/>
      <c r="GI310" s="331"/>
      <c r="GJ310" s="331"/>
      <c r="GK310" s="331"/>
      <c r="GL310" s="331"/>
      <c r="GM310" s="331"/>
      <c r="GN310" s="331"/>
      <c r="GO310" s="331"/>
      <c r="GP310" s="331"/>
      <c r="GQ310" s="331"/>
      <c r="GR310" s="331"/>
      <c r="GS310" s="331"/>
      <c r="GT310" s="331"/>
      <c r="GU310" s="331"/>
      <c r="GV310" s="331"/>
      <c r="GW310" s="331"/>
      <c r="GX310" s="331"/>
      <c r="GY310" s="331"/>
      <c r="GZ310" s="331"/>
      <c r="HA310" s="331"/>
      <c r="HB310" s="331"/>
      <c r="HC310" s="331"/>
      <c r="HD310" s="331"/>
      <c r="HE310" s="331"/>
      <c r="HF310" s="331"/>
      <c r="HG310" s="331"/>
      <c r="HH310" s="331"/>
      <c r="HI310" s="331"/>
      <c r="HJ310" s="331"/>
      <c r="HK310" s="331"/>
      <c r="HL310" s="331"/>
      <c r="HM310" s="331"/>
      <c r="HN310" s="331"/>
      <c r="HO310" s="331"/>
      <c r="HP310" s="331"/>
      <c r="HQ310" s="331"/>
      <c r="HR310" s="331"/>
      <c r="HS310" s="331"/>
      <c r="HT310" s="331"/>
      <c r="HU310" s="331"/>
      <c r="HV310" s="331"/>
      <c r="HW310" s="331"/>
      <c r="HX310" s="331"/>
      <c r="HY310" s="331"/>
      <c r="HZ310" s="331"/>
      <c r="IA310" s="331"/>
      <c r="IB310" s="331"/>
      <c r="IC310" s="331"/>
      <c r="ID310" s="331"/>
      <c r="IE310" s="331"/>
      <c r="IF310" s="331"/>
      <c r="IG310" s="331"/>
      <c r="IH310" s="331"/>
      <c r="II310" s="331"/>
      <c r="IJ310" s="331"/>
      <c r="IK310" s="331"/>
      <c r="IL310" s="331"/>
      <c r="IM310" s="331"/>
      <c r="IN310" s="331"/>
      <c r="IO310" s="331"/>
      <c r="IP310" s="331"/>
      <c r="IQ310" s="331"/>
      <c r="IR310" s="331"/>
      <c r="IS310" s="331"/>
      <c r="IT310" s="331"/>
      <c r="IU310" s="331"/>
      <c r="IV310" s="331"/>
      <c r="IW310" s="331"/>
      <c r="IX310" s="331"/>
      <c r="IY310" s="331"/>
      <c r="IZ310" s="331"/>
      <c r="JA310" s="331"/>
      <c r="JB310" s="331"/>
      <c r="JC310" s="331"/>
      <c r="JD310" s="331"/>
      <c r="JE310" s="331"/>
      <c r="JF310" s="331"/>
      <c r="JG310" s="331"/>
      <c r="JH310" s="331"/>
      <c r="JI310" s="331"/>
      <c r="JJ310" s="331"/>
      <c r="JK310" s="331"/>
      <c r="JL310" s="331"/>
      <c r="JM310" s="331"/>
      <c r="JN310" s="331"/>
      <c r="JO310" s="331"/>
      <c r="JP310" s="331"/>
      <c r="JQ310" s="331"/>
      <c r="JR310" s="331"/>
      <c r="JS310" s="331"/>
      <c r="JT310" s="331"/>
      <c r="JU310" s="331"/>
      <c r="JV310" s="331"/>
      <c r="JW310" s="331"/>
      <c r="JX310" s="331"/>
      <c r="JY310" s="331"/>
      <c r="JZ310" s="331"/>
      <c r="KA310" s="331"/>
      <c r="KB310" s="331"/>
      <c r="KC310" s="331"/>
      <c r="KD310" s="331"/>
      <c r="KE310" s="331"/>
      <c r="KF310" s="331"/>
      <c r="KG310" s="331"/>
      <c r="KH310" s="331"/>
      <c r="KI310" s="331"/>
      <c r="KJ310" s="331"/>
      <c r="KK310" s="331"/>
      <c r="KL310" s="331"/>
      <c r="KM310" s="331"/>
      <c r="KN310" s="331"/>
      <c r="KO310" s="331"/>
      <c r="KP310" s="331"/>
      <c r="KQ310" s="331"/>
      <c r="KR310" s="331"/>
      <c r="KS310" s="331"/>
      <c r="KT310" s="331"/>
      <c r="KU310" s="331"/>
      <c r="KV310" s="331"/>
      <c r="KW310" s="331"/>
      <c r="KX310" s="331"/>
      <c r="KY310" s="331"/>
      <c r="KZ310" s="331"/>
      <c r="LA310" s="331"/>
      <c r="LB310" s="331"/>
      <c r="LC310" s="331"/>
      <c r="LD310" s="331"/>
      <c r="LE310" s="331"/>
      <c r="LF310" s="331"/>
      <c r="LG310" s="331"/>
      <c r="LH310" s="331"/>
      <c r="LI310" s="331"/>
      <c r="LJ310" s="331"/>
      <c r="LK310" s="331"/>
      <c r="LL310" s="331"/>
      <c r="LM310" s="331"/>
      <c r="LN310" s="331"/>
      <c r="LO310" s="331"/>
      <c r="LP310" s="331"/>
      <c r="LQ310" s="331"/>
      <c r="LR310" s="331"/>
      <c r="LS310" s="331"/>
      <c r="LT310" s="331"/>
      <c r="LU310" s="331"/>
      <c r="LV310" s="331"/>
      <c r="LW310" s="331"/>
      <c r="LX310" s="331"/>
      <c r="LY310" s="331"/>
      <c r="LZ310" s="331"/>
      <c r="MA310" s="331"/>
      <c r="MB310" s="331"/>
      <c r="MC310" s="331"/>
      <c r="MD310" s="331"/>
      <c r="ME310" s="331"/>
      <c r="MF310" s="331"/>
      <c r="MG310" s="331"/>
      <c r="MH310" s="331"/>
      <c r="MI310" s="331"/>
      <c r="MJ310" s="331"/>
      <c r="MK310" s="331"/>
      <c r="ML310" s="331"/>
      <c r="MM310" s="331"/>
      <c r="MN310" s="331"/>
      <c r="MO310" s="331"/>
      <c r="MP310" s="331"/>
      <c r="MQ310" s="331"/>
      <c r="MR310" s="331"/>
      <c r="MS310" s="331"/>
      <c r="MT310" s="331"/>
      <c r="MU310" s="331"/>
      <c r="MV310" s="331"/>
      <c r="MW310" s="331"/>
      <c r="MX310" s="331"/>
      <c r="MY310" s="331"/>
      <c r="MZ310" s="331"/>
      <c r="NA310" s="331"/>
      <c r="NB310" s="331"/>
      <c r="NC310" s="331"/>
      <c r="ND310" s="331"/>
      <c r="NE310" s="331"/>
      <c r="NF310" s="331"/>
      <c r="NG310" s="331"/>
      <c r="NH310" s="331"/>
      <c r="NI310" s="331"/>
      <c r="NJ310" s="331"/>
      <c r="NK310" s="331"/>
      <c r="NL310" s="331"/>
      <c r="NM310" s="331"/>
      <c r="NN310" s="331"/>
      <c r="NO310" s="331"/>
      <c r="NP310" s="331"/>
      <c r="NQ310" s="331"/>
      <c r="NR310" s="331"/>
      <c r="NS310" s="331"/>
      <c r="NT310" s="331"/>
      <c r="NU310" s="331"/>
      <c r="NV310" s="331"/>
      <c r="NW310" s="331"/>
      <c r="NX310" s="331"/>
      <c r="NY310" s="331"/>
      <c r="NZ310" s="331"/>
      <c r="OA310" s="331"/>
      <c r="OB310" s="331"/>
      <c r="OC310" s="331"/>
      <c r="OD310" s="331"/>
      <c r="OE310" s="331"/>
      <c r="OF310" s="331"/>
      <c r="OG310" s="331"/>
      <c r="OH310" s="331"/>
      <c r="OI310" s="331"/>
      <c r="OJ310" s="331"/>
      <c r="OK310" s="331"/>
      <c r="OL310" s="331"/>
      <c r="OM310" s="331"/>
      <c r="ON310" s="331"/>
      <c r="OO310" s="331"/>
      <c r="OP310" s="331"/>
      <c r="OQ310" s="331"/>
      <c r="OR310" s="331"/>
      <c r="OS310" s="331"/>
      <c r="OT310" s="331"/>
      <c r="OU310" s="331"/>
      <c r="OV310" s="331"/>
      <c r="OW310" s="331"/>
      <c r="OX310" s="331"/>
      <c r="OY310" s="331"/>
      <c r="OZ310" s="331"/>
      <c r="PA310" s="331"/>
      <c r="PB310" s="331"/>
      <c r="PC310" s="331"/>
      <c r="PD310" s="331"/>
      <c r="PE310" s="331"/>
      <c r="PF310" s="331"/>
      <c r="PG310" s="331"/>
      <c r="PH310" s="331"/>
      <c r="PI310" s="331"/>
      <c r="PJ310" s="331"/>
      <c r="PK310" s="331"/>
      <c r="PL310" s="331"/>
      <c r="PM310" s="331"/>
      <c r="PN310" s="331"/>
      <c r="PO310" s="331"/>
      <c r="PP310" s="331"/>
      <c r="PQ310" s="331"/>
      <c r="PR310" s="331"/>
      <c r="PS310" s="331"/>
      <c r="PT310" s="331"/>
      <c r="PU310" s="331"/>
      <c r="PV310" s="331"/>
      <c r="PW310" s="331"/>
      <c r="PX310" s="331"/>
      <c r="PY310" s="331"/>
      <c r="PZ310" s="331"/>
      <c r="QA310" s="331"/>
      <c r="QB310" s="331"/>
      <c r="QC310" s="331"/>
      <c r="QD310" s="331"/>
      <c r="QE310" s="331"/>
      <c r="QF310" s="331"/>
      <c r="QG310" s="331"/>
      <c r="QH310" s="331"/>
      <c r="QI310" s="331"/>
      <c r="QJ310" s="331"/>
      <c r="QK310" s="331"/>
      <c r="QL310" s="331"/>
      <c r="QM310" s="331"/>
      <c r="QN310" s="331"/>
      <c r="QO310" s="331"/>
      <c r="QP310" s="331"/>
      <c r="QQ310" s="331"/>
      <c r="QR310" s="331"/>
      <c r="QS310" s="331"/>
      <c r="QT310" s="331"/>
      <c r="QU310" s="331"/>
      <c r="QV310" s="331"/>
      <c r="QW310" s="331"/>
      <c r="QX310" s="331"/>
      <c r="QY310" s="331"/>
      <c r="QZ310" s="331"/>
      <c r="RA310" s="331"/>
      <c r="RB310" s="331"/>
      <c r="RC310" s="331"/>
      <c r="RD310" s="331"/>
      <c r="RE310" s="331"/>
      <c r="RF310" s="331"/>
      <c r="RG310" s="331"/>
      <c r="RH310" s="331"/>
      <c r="RI310" s="331"/>
      <c r="RJ310" s="331"/>
      <c r="RK310" s="331"/>
      <c r="RL310" s="331"/>
      <c r="RM310" s="331"/>
      <c r="RN310" s="331"/>
      <c r="RO310" s="331"/>
      <c r="RP310" s="331"/>
      <c r="RQ310" s="331"/>
      <c r="RR310" s="331"/>
      <c r="RS310" s="331"/>
      <c r="RT310" s="331"/>
      <c r="RU310" s="331"/>
      <c r="RV310" s="331"/>
      <c r="RW310" s="331"/>
      <c r="RX310" s="331"/>
      <c r="RY310" s="331"/>
      <c r="RZ310" s="331"/>
      <c r="SA310" s="331"/>
      <c r="SB310" s="331"/>
      <c r="SC310" s="331"/>
      <c r="SD310" s="331"/>
      <c r="SE310" s="331"/>
      <c r="SF310" s="331"/>
      <c r="SG310" s="331"/>
      <c r="SH310" s="331"/>
      <c r="SI310" s="331"/>
      <c r="SJ310" s="331"/>
      <c r="SK310" s="331"/>
      <c r="SL310" s="331"/>
      <c r="SM310" s="331"/>
      <c r="SN310" s="331"/>
      <c r="SO310" s="331"/>
      <c r="SP310" s="331"/>
      <c r="SQ310" s="331"/>
      <c r="SR310" s="331"/>
      <c r="SS310" s="331"/>
      <c r="ST310" s="331"/>
      <c r="SU310" s="331"/>
      <c r="SV310" s="331"/>
      <c r="SW310" s="331"/>
      <c r="SX310" s="331"/>
      <c r="SY310" s="331"/>
      <c r="SZ310" s="331"/>
      <c r="TA310" s="331"/>
      <c r="TB310" s="331"/>
      <c r="TC310" s="331"/>
      <c r="TD310" s="331"/>
      <c r="TE310" s="331"/>
      <c r="TF310" s="331"/>
      <c r="TG310" s="331"/>
      <c r="TH310" s="331"/>
      <c r="TI310" s="331"/>
      <c r="TJ310" s="331"/>
      <c r="TK310" s="331"/>
      <c r="TL310" s="331"/>
      <c r="TM310" s="331"/>
      <c r="TN310" s="331"/>
      <c r="TO310" s="331"/>
      <c r="TP310" s="331"/>
      <c r="TQ310" s="331"/>
      <c r="TR310" s="331"/>
      <c r="TS310" s="331"/>
      <c r="TT310" s="331"/>
      <c r="TU310" s="331"/>
      <c r="TV310" s="331"/>
      <c r="TW310" s="331"/>
      <c r="TX310" s="331"/>
      <c r="TY310" s="331"/>
      <c r="TZ310" s="331"/>
      <c r="UA310" s="331"/>
      <c r="UB310" s="331"/>
      <c r="UC310" s="331"/>
      <c r="UD310" s="331"/>
      <c r="UE310" s="331"/>
      <c r="UF310" s="331"/>
      <c r="UG310" s="331"/>
      <c r="UH310" s="331"/>
      <c r="UI310" s="331"/>
      <c r="UJ310" s="331"/>
      <c r="UK310" s="331"/>
      <c r="UL310" s="331"/>
      <c r="UM310" s="331"/>
      <c r="UN310" s="331"/>
      <c r="UO310" s="331"/>
      <c r="UP310" s="331"/>
      <c r="UQ310" s="331"/>
      <c r="UR310" s="331"/>
      <c r="US310" s="331"/>
      <c r="UT310" s="331"/>
      <c r="UU310" s="331"/>
      <c r="UV310" s="331"/>
      <c r="UW310" s="331"/>
      <c r="UX310" s="331"/>
      <c r="UY310" s="331"/>
      <c r="UZ310" s="331"/>
      <c r="VA310" s="331"/>
      <c r="VB310" s="331"/>
      <c r="VC310" s="331"/>
      <c r="VD310" s="331"/>
      <c r="VE310" s="331"/>
      <c r="VF310" s="331"/>
      <c r="VG310" s="331"/>
      <c r="VH310" s="331"/>
      <c r="VI310" s="331"/>
      <c r="VJ310" s="331"/>
      <c r="VK310" s="331"/>
      <c r="VL310" s="331"/>
      <c r="VM310" s="331"/>
      <c r="VN310" s="331"/>
      <c r="VO310" s="331"/>
      <c r="VP310" s="331"/>
      <c r="VQ310" s="331"/>
      <c r="VR310" s="331"/>
      <c r="VS310" s="331"/>
      <c r="VT310" s="331"/>
      <c r="VU310" s="331"/>
      <c r="VV310" s="331"/>
      <c r="VW310" s="331"/>
      <c r="VX310" s="331"/>
      <c r="VY310" s="331"/>
      <c r="VZ310" s="331"/>
      <c r="WA310" s="331"/>
      <c r="WB310" s="331"/>
      <c r="WC310" s="331"/>
      <c r="WD310" s="331"/>
      <c r="WE310" s="331"/>
      <c r="WF310" s="331"/>
      <c r="WG310" s="331"/>
      <c r="WH310" s="331"/>
      <c r="WI310" s="331"/>
      <c r="WJ310" s="331"/>
      <c r="WK310" s="331"/>
      <c r="WL310" s="331"/>
      <c r="WM310" s="331"/>
      <c r="WN310" s="331"/>
      <c r="WO310" s="331"/>
      <c r="WP310" s="331"/>
      <c r="WQ310" s="331"/>
      <c r="WR310" s="331"/>
      <c r="WS310" s="331"/>
      <c r="WT310" s="331"/>
      <c r="WU310" s="331"/>
      <c r="WV310" s="331"/>
      <c r="WW310" s="331"/>
      <c r="WX310" s="331"/>
      <c r="WY310" s="331"/>
      <c r="WZ310" s="331"/>
      <c r="XA310" s="331"/>
      <c r="XB310" s="331"/>
      <c r="XC310" s="331"/>
      <c r="XD310" s="331"/>
      <c r="XE310" s="331"/>
      <c r="XF310" s="331"/>
      <c r="XG310" s="331"/>
      <c r="XH310" s="331"/>
      <c r="XI310" s="331"/>
      <c r="XJ310" s="331"/>
      <c r="XK310" s="331"/>
      <c r="XL310" s="331"/>
      <c r="XM310" s="331"/>
      <c r="XN310" s="331"/>
      <c r="XO310" s="331"/>
      <c r="XP310" s="331"/>
      <c r="XQ310" s="331"/>
      <c r="XR310" s="331"/>
      <c r="XS310" s="331"/>
      <c r="XT310" s="331"/>
      <c r="XU310" s="331"/>
      <c r="XV310" s="331"/>
      <c r="XW310" s="331"/>
      <c r="XX310" s="331"/>
      <c r="XY310" s="331"/>
      <c r="XZ310" s="331"/>
      <c r="YA310" s="331"/>
      <c r="YB310" s="331"/>
      <c r="YC310" s="331"/>
      <c r="YD310" s="331"/>
      <c r="YE310" s="331"/>
      <c r="YF310" s="331"/>
      <c r="YG310" s="331"/>
      <c r="YH310" s="331"/>
      <c r="YI310" s="331"/>
      <c r="YJ310" s="331"/>
      <c r="YK310" s="331"/>
      <c r="YL310" s="331"/>
      <c r="YM310" s="331"/>
      <c r="YN310" s="331"/>
      <c r="YO310" s="331"/>
      <c r="YP310" s="331"/>
      <c r="YQ310" s="331"/>
      <c r="YR310" s="331"/>
      <c r="YS310" s="331"/>
      <c r="YT310" s="331"/>
      <c r="YU310" s="331"/>
      <c r="YV310" s="331"/>
      <c r="YW310" s="331"/>
      <c r="YX310" s="331"/>
      <c r="YY310" s="331"/>
      <c r="YZ310" s="331"/>
      <c r="ZA310" s="331"/>
      <c r="ZB310" s="331"/>
      <c r="ZC310" s="331"/>
      <c r="ZD310" s="331"/>
      <c r="ZE310" s="331"/>
      <c r="ZF310" s="331"/>
      <c r="ZG310" s="331"/>
      <c r="ZH310" s="331"/>
      <c r="ZI310" s="331"/>
      <c r="ZJ310" s="331"/>
      <c r="ZK310" s="331"/>
      <c r="ZL310" s="331"/>
      <c r="ZM310" s="331"/>
      <c r="ZN310" s="331"/>
      <c r="ZO310" s="331"/>
      <c r="ZP310" s="331"/>
      <c r="ZQ310" s="331"/>
      <c r="ZR310" s="331"/>
      <c r="ZS310" s="331"/>
      <c r="ZT310" s="331"/>
      <c r="ZU310" s="331"/>
      <c r="ZV310" s="331"/>
      <c r="ZW310" s="331"/>
      <c r="ZX310" s="331"/>
      <c r="ZY310" s="331"/>
      <c r="ZZ310" s="331"/>
      <c r="AAA310" s="331"/>
      <c r="AAB310" s="331"/>
      <c r="AAC310" s="331"/>
      <c r="AAD310" s="331"/>
      <c r="AAE310" s="331"/>
      <c r="AAF310" s="331"/>
      <c r="AAG310" s="331"/>
      <c r="AAH310" s="331"/>
      <c r="AAI310" s="331"/>
      <c r="AAJ310" s="331"/>
      <c r="AAK310" s="331"/>
      <c r="AAL310" s="331"/>
      <c r="AAM310" s="331"/>
      <c r="AAN310" s="331"/>
      <c r="AAO310" s="331"/>
      <c r="AAP310" s="331"/>
      <c r="AAQ310" s="331"/>
      <c r="AAR310" s="331"/>
      <c r="AAS310" s="331"/>
      <c r="AAT310" s="331"/>
      <c r="AAU310" s="331"/>
      <c r="AAV310" s="331"/>
      <c r="AAW310" s="331"/>
      <c r="AAX310" s="331"/>
      <c r="AAY310" s="331"/>
      <c r="AAZ310" s="331"/>
      <c r="ABA310" s="331"/>
      <c r="ABB310" s="331"/>
      <c r="ABC310" s="331"/>
      <c r="ABD310" s="331"/>
      <c r="ABE310" s="331"/>
      <c r="ABF310" s="331"/>
      <c r="ABG310" s="331"/>
      <c r="ABH310" s="331"/>
      <c r="ABI310" s="331"/>
      <c r="ABJ310" s="331"/>
      <c r="ABK310" s="331"/>
      <c r="ABL310" s="331"/>
      <c r="ABM310" s="331"/>
      <c r="ABN310" s="331"/>
      <c r="ABO310" s="331"/>
      <c r="ABP310" s="331"/>
      <c r="ABQ310" s="331"/>
      <c r="ABR310" s="331"/>
      <c r="ABS310" s="331"/>
      <c r="ABT310" s="331"/>
      <c r="ABU310" s="331"/>
      <c r="ABV310" s="331"/>
      <c r="ABW310" s="331"/>
      <c r="ABX310" s="331"/>
      <c r="ABY310" s="331"/>
      <c r="ABZ310" s="331"/>
      <c r="ACA310" s="331"/>
      <c r="ACB310" s="331"/>
      <c r="ACC310" s="331"/>
      <c r="ACD310" s="331"/>
      <c r="ACE310" s="331"/>
      <c r="ACF310" s="331"/>
      <c r="ACG310" s="331"/>
      <c r="ACH310" s="331"/>
      <c r="ACI310" s="331"/>
      <c r="ACJ310" s="331"/>
      <c r="ACK310" s="331"/>
      <c r="ACL310" s="331"/>
      <c r="ACM310" s="331"/>
      <c r="ACN310" s="331"/>
      <c r="ACO310" s="331"/>
      <c r="ACP310" s="331"/>
      <c r="ACQ310" s="331"/>
      <c r="ACR310" s="331"/>
      <c r="ACS310" s="331"/>
      <c r="ACT310" s="331"/>
      <c r="ACU310" s="331"/>
      <c r="ACV310" s="331"/>
      <c r="ACW310" s="331"/>
      <c r="ACX310" s="331"/>
      <c r="ACY310" s="331"/>
      <c r="ACZ310" s="331"/>
      <c r="ADA310" s="331"/>
      <c r="ADB310" s="331"/>
      <c r="ADC310" s="331"/>
      <c r="ADD310" s="331"/>
      <c r="ADE310" s="331"/>
      <c r="ADF310" s="331"/>
      <c r="ADG310" s="331"/>
      <c r="ADH310" s="331"/>
      <c r="ADI310" s="331"/>
      <c r="ADJ310" s="331"/>
      <c r="ADK310" s="331"/>
      <c r="ADL310" s="331"/>
      <c r="ADM310" s="331"/>
      <c r="ADN310" s="331"/>
      <c r="ADO310" s="331"/>
      <c r="ADP310" s="331"/>
      <c r="ADQ310" s="331"/>
      <c r="ADR310" s="331"/>
      <c r="ADS310" s="331"/>
      <c r="ADT310" s="331"/>
      <c r="ADU310" s="331"/>
      <c r="ADV310" s="331"/>
      <c r="ADW310" s="331"/>
      <c r="ADX310" s="331"/>
      <c r="ADY310" s="331"/>
      <c r="ADZ310" s="331"/>
      <c r="AEA310" s="331"/>
      <c r="AEB310" s="331"/>
      <c r="AEC310" s="331"/>
      <c r="AED310" s="331"/>
      <c r="AEE310" s="331"/>
      <c r="AEF310" s="331"/>
      <c r="AEG310" s="331"/>
      <c r="AEH310" s="331"/>
      <c r="AEI310" s="331"/>
      <c r="AEJ310" s="331"/>
      <c r="AEK310" s="331"/>
      <c r="AEL310" s="331"/>
      <c r="AEM310" s="331"/>
      <c r="AEN310" s="331"/>
      <c r="AEO310" s="331"/>
      <c r="AEP310" s="331"/>
      <c r="AEQ310" s="331"/>
      <c r="AER310" s="331"/>
      <c r="AES310" s="331"/>
      <c r="AET310" s="331"/>
      <c r="AEU310" s="331"/>
      <c r="AEV310" s="331"/>
      <c r="AEW310" s="331"/>
      <c r="AEX310" s="331"/>
      <c r="AEY310" s="331"/>
      <c r="AEZ310" s="331"/>
      <c r="AFA310" s="331"/>
      <c r="AFB310" s="331"/>
      <c r="AFC310" s="331"/>
      <c r="AFD310" s="331"/>
      <c r="AFE310" s="331"/>
      <c r="AFF310" s="331"/>
      <c r="AFG310" s="331"/>
      <c r="AFH310" s="331"/>
      <c r="AFI310" s="331"/>
      <c r="AFJ310" s="331"/>
      <c r="AFK310" s="331"/>
      <c r="AFL310" s="331"/>
      <c r="AFM310" s="331"/>
      <c r="AFN310" s="331"/>
      <c r="AFO310" s="331"/>
      <c r="AFP310" s="331"/>
      <c r="AFQ310" s="331"/>
      <c r="AFR310" s="331"/>
      <c r="AFS310" s="331"/>
      <c r="AFT310" s="331"/>
      <c r="AFU310" s="331"/>
      <c r="AFV310" s="331"/>
      <c r="AFW310" s="331"/>
      <c r="AFX310" s="331"/>
      <c r="AFY310" s="331"/>
      <c r="AFZ310" s="331"/>
      <c r="AGA310" s="331"/>
      <c r="AGB310" s="331"/>
      <c r="AGC310" s="331"/>
      <c r="AGD310" s="331"/>
      <c r="AGE310" s="331"/>
      <c r="AGF310" s="331"/>
      <c r="AGG310" s="331"/>
      <c r="AGH310" s="331"/>
      <c r="AGI310" s="331"/>
      <c r="AGJ310" s="331"/>
      <c r="AGK310" s="331"/>
      <c r="AGL310" s="331"/>
      <c r="AGM310" s="331"/>
      <c r="AGN310" s="331"/>
      <c r="AGO310" s="331"/>
      <c r="AGP310" s="331"/>
      <c r="AGQ310" s="331"/>
      <c r="AGR310" s="331"/>
      <c r="AGS310" s="331"/>
      <c r="AGT310" s="331"/>
      <c r="AGU310" s="331"/>
      <c r="AGV310" s="331"/>
      <c r="AGW310" s="331"/>
      <c r="AGX310" s="331"/>
      <c r="AGY310" s="331"/>
      <c r="AGZ310" s="331"/>
      <c r="AHA310" s="331"/>
      <c r="AHB310" s="331"/>
      <c r="AHC310" s="331"/>
      <c r="AHD310" s="331"/>
      <c r="AHE310" s="331"/>
      <c r="AHF310" s="331"/>
      <c r="AHG310" s="331"/>
      <c r="AHH310" s="331"/>
      <c r="AHI310" s="331"/>
      <c r="AHJ310" s="331"/>
      <c r="AHK310" s="331"/>
      <c r="AHL310" s="331"/>
      <c r="AHM310" s="331"/>
      <c r="AHN310" s="331"/>
      <c r="AHO310" s="331"/>
      <c r="AHP310" s="331"/>
      <c r="AHQ310" s="331"/>
      <c r="AHR310" s="331"/>
      <c r="AHS310" s="331"/>
      <c r="AHT310" s="331"/>
      <c r="AHU310" s="331"/>
      <c r="AHV310" s="331"/>
      <c r="AHW310" s="331"/>
      <c r="AHX310" s="331"/>
      <c r="AHY310" s="331"/>
      <c r="AHZ310" s="331"/>
      <c r="AIA310" s="331"/>
      <c r="AIB310" s="331"/>
      <c r="AIC310" s="331"/>
      <c r="AID310" s="331"/>
      <c r="AIE310" s="331"/>
      <c r="AIF310" s="331"/>
      <c r="AIG310" s="331"/>
      <c r="AIH310" s="331"/>
      <c r="AII310" s="331"/>
      <c r="AIJ310" s="331"/>
      <c r="AIK310" s="331"/>
      <c r="AIL310" s="331"/>
      <c r="AIM310" s="331"/>
      <c r="AIN310" s="331"/>
      <c r="AIO310" s="331"/>
      <c r="AIP310" s="331"/>
      <c r="AIQ310" s="331"/>
      <c r="AIR310" s="331"/>
      <c r="AIS310" s="331"/>
      <c r="AIT310" s="331"/>
      <c r="AIU310" s="331"/>
      <c r="AIV310" s="331"/>
      <c r="AIW310" s="331"/>
      <c r="AIX310" s="331"/>
      <c r="AIY310" s="331"/>
      <c r="AIZ310" s="331"/>
      <c r="AJA310" s="331"/>
      <c r="AJB310" s="331"/>
      <c r="AJC310" s="331"/>
      <c r="AJD310" s="331"/>
      <c r="AJE310" s="331"/>
      <c r="AJF310" s="331"/>
      <c r="AJG310" s="331"/>
      <c r="AJH310" s="331"/>
      <c r="AJI310" s="331"/>
      <c r="AJJ310" s="331"/>
      <c r="AJK310" s="331"/>
      <c r="AJL310" s="331"/>
      <c r="AJM310" s="331"/>
      <c r="AJN310" s="331"/>
      <c r="AJO310" s="331"/>
      <c r="AJP310" s="331"/>
      <c r="AJQ310" s="331"/>
      <c r="AJR310" s="331"/>
      <c r="AJS310" s="331"/>
      <c r="AJT310" s="331"/>
      <c r="AJU310" s="331"/>
      <c r="AJV310" s="331"/>
      <c r="AJW310" s="331"/>
      <c r="AJX310" s="331"/>
      <c r="AJY310" s="331"/>
      <c r="AJZ310" s="331"/>
      <c r="AKA310" s="331"/>
      <c r="AKB310" s="331"/>
      <c r="AKC310" s="331"/>
      <c r="AKD310" s="331"/>
      <c r="AKE310" s="331"/>
      <c r="AKF310" s="331"/>
      <c r="AKG310" s="331"/>
      <c r="AKH310" s="331"/>
      <c r="AKI310" s="331"/>
      <c r="AKJ310" s="331"/>
      <c r="AKK310" s="331"/>
      <c r="AKL310" s="331"/>
      <c r="AKM310" s="331"/>
      <c r="AKN310" s="331"/>
      <c r="AKO310" s="331"/>
      <c r="AKP310" s="331"/>
      <c r="AKQ310" s="331"/>
      <c r="AKR310" s="331"/>
      <c r="AKS310" s="331"/>
      <c r="AKT310" s="331"/>
      <c r="AKU310" s="331"/>
      <c r="AKV310" s="331"/>
      <c r="AKW310" s="331"/>
      <c r="AKX310" s="331"/>
      <c r="AKY310" s="331"/>
      <c r="AKZ310" s="331"/>
      <c r="ALA310" s="331"/>
      <c r="ALB310" s="331"/>
      <c r="ALC310" s="331"/>
      <c r="ALD310" s="331"/>
      <c r="ALE310" s="331"/>
      <c r="ALF310" s="331"/>
      <c r="ALG310" s="331"/>
      <c r="ALH310" s="331"/>
      <c r="ALI310" s="331"/>
      <c r="ALJ310" s="331"/>
      <c r="ALK310" s="331"/>
      <c r="ALL310" s="331"/>
      <c r="ALM310" s="331"/>
      <c r="ALN310" s="331"/>
      <c r="ALO310" s="331"/>
      <c r="ALP310" s="331"/>
      <c r="ALQ310" s="331"/>
      <c r="ALR310" s="331"/>
      <c r="ALS310" s="331"/>
      <c r="ALT310" s="331"/>
      <c r="ALU310" s="331"/>
      <c r="ALV310" s="331"/>
      <c r="ALW310" s="331"/>
      <c r="ALX310" s="331"/>
      <c r="ALY310" s="331"/>
      <c r="ALZ310" s="331"/>
      <c r="AMA310" s="331"/>
      <c r="AMB310" s="331"/>
      <c r="AMC310" s="331"/>
      <c r="AMD310" s="331"/>
      <c r="AME310" s="331"/>
      <c r="AMF310" s="331"/>
      <c r="AMG310" s="331"/>
      <c r="AMH310" s="331"/>
      <c r="AMI310" s="331"/>
      <c r="AMJ310" s="331"/>
      <c r="AMK310" s="331"/>
      <c r="AML310" s="331"/>
      <c r="AMM310" s="331"/>
      <c r="AMN310" s="331"/>
      <c r="AMO310" s="331"/>
      <c r="AMP310" s="331"/>
      <c r="AMQ310" s="331"/>
      <c r="AMR310" s="331"/>
      <c r="AMS310" s="331"/>
      <c r="AMT310" s="331"/>
      <c r="AMU310" s="331"/>
      <c r="AMV310" s="331"/>
      <c r="AMW310" s="331"/>
      <c r="AMX310" s="331"/>
      <c r="AMY310" s="331"/>
      <c r="AMZ310" s="331"/>
      <c r="ANA310" s="331"/>
      <c r="ANB310" s="331"/>
      <c r="ANC310" s="331"/>
      <c r="AND310" s="331"/>
      <c r="ANE310" s="331"/>
      <c r="ANF310" s="331"/>
      <c r="ANG310" s="331"/>
      <c r="ANH310" s="331"/>
      <c r="ANI310" s="331"/>
      <c r="ANJ310" s="331"/>
      <c r="ANK310" s="331"/>
      <c r="ANL310" s="331"/>
      <c r="ANM310" s="331"/>
      <c r="ANN310" s="331"/>
      <c r="ANO310" s="331"/>
      <c r="ANP310" s="331"/>
      <c r="ANQ310" s="331"/>
      <c r="ANR310" s="331"/>
      <c r="ANS310" s="331"/>
      <c r="ANT310" s="331"/>
      <c r="ANU310" s="331"/>
      <c r="ANV310" s="331"/>
      <c r="ANW310" s="331"/>
      <c r="ANX310" s="331"/>
      <c r="ANY310" s="331"/>
      <c r="ANZ310" s="331"/>
      <c r="AOA310" s="331"/>
      <c r="AOB310" s="331"/>
      <c r="AOC310" s="331"/>
      <c r="AOD310" s="331"/>
      <c r="AOE310" s="331"/>
      <c r="AOF310" s="331"/>
      <c r="AOG310" s="331"/>
      <c r="AOH310" s="331"/>
      <c r="AOI310" s="331"/>
      <c r="AOJ310" s="331"/>
      <c r="AOK310" s="331"/>
      <c r="AOL310" s="331"/>
      <c r="AOM310" s="331"/>
      <c r="AON310" s="331"/>
      <c r="AOO310" s="331"/>
      <c r="AOP310" s="331"/>
      <c r="AOQ310" s="331"/>
      <c r="AOR310" s="331"/>
      <c r="AOS310" s="331"/>
      <c r="AOT310" s="331"/>
      <c r="AOU310" s="331"/>
      <c r="AOV310" s="331"/>
      <c r="AOW310" s="331"/>
      <c r="AOX310" s="331"/>
      <c r="AOY310" s="331"/>
      <c r="AOZ310" s="331"/>
      <c r="APA310" s="331"/>
      <c r="APB310" s="331"/>
      <c r="APC310" s="331"/>
      <c r="APD310" s="331"/>
      <c r="APE310" s="331"/>
      <c r="APF310" s="331"/>
      <c r="APG310" s="331"/>
      <c r="APH310" s="331"/>
      <c r="API310" s="331"/>
      <c r="APJ310" s="331"/>
      <c r="APK310" s="331"/>
      <c r="APL310" s="331"/>
      <c r="APM310" s="331"/>
      <c r="APN310" s="331"/>
      <c r="APO310" s="331"/>
      <c r="APP310" s="331"/>
      <c r="APQ310" s="331"/>
      <c r="APR310" s="331"/>
      <c r="APS310" s="331"/>
      <c r="APT310" s="331"/>
      <c r="APU310" s="331"/>
      <c r="APV310" s="331"/>
      <c r="APW310" s="331"/>
      <c r="APX310" s="331"/>
      <c r="APY310" s="331"/>
      <c r="APZ310" s="331"/>
      <c r="AQA310" s="331"/>
      <c r="AQB310" s="331"/>
      <c r="AQC310" s="331"/>
      <c r="AQD310" s="331"/>
      <c r="AQE310" s="331"/>
      <c r="AQF310" s="331"/>
      <c r="AQG310" s="331"/>
      <c r="AQH310" s="331"/>
      <c r="AQI310" s="331"/>
      <c r="AQJ310" s="331"/>
      <c r="AQK310" s="331"/>
      <c r="AQL310" s="331"/>
      <c r="AQM310" s="331"/>
      <c r="AQN310" s="331"/>
      <c r="AQO310" s="331"/>
      <c r="AQP310" s="331"/>
      <c r="AQQ310" s="331"/>
      <c r="AQR310" s="331"/>
      <c r="AQS310" s="331"/>
      <c r="AQT310" s="331"/>
      <c r="AQU310" s="331"/>
      <c r="AQV310" s="331"/>
      <c r="AQW310" s="331"/>
      <c r="AQX310" s="331"/>
      <c r="AQY310" s="331"/>
      <c r="AQZ310" s="331"/>
      <c r="ARA310" s="331"/>
      <c r="ARB310" s="331"/>
      <c r="ARC310" s="331"/>
      <c r="ARD310" s="331"/>
      <c r="ARE310" s="331"/>
      <c r="ARF310" s="331"/>
      <c r="ARG310" s="331"/>
      <c r="ARH310" s="331"/>
      <c r="ARI310" s="331"/>
      <c r="ARJ310" s="331"/>
      <c r="ARK310" s="331"/>
      <c r="ARL310" s="331"/>
      <c r="ARM310" s="331"/>
      <c r="ARN310" s="331"/>
      <c r="ARO310" s="331"/>
      <c r="ARP310" s="331"/>
      <c r="ARQ310" s="331"/>
      <c r="ARR310" s="331"/>
      <c r="ARS310" s="331"/>
      <c r="ART310" s="331"/>
      <c r="ARU310" s="331"/>
      <c r="ARV310" s="331"/>
      <c r="ARW310" s="331"/>
      <c r="ARX310" s="331"/>
      <c r="ARY310" s="331"/>
      <c r="ARZ310" s="331"/>
      <c r="ASA310" s="331"/>
      <c r="ASB310" s="331"/>
      <c r="ASC310" s="331"/>
      <c r="ASD310" s="331"/>
      <c r="ASE310" s="331"/>
      <c r="ASF310" s="331"/>
      <c r="ASG310" s="331"/>
    </row>
    <row r="311" spans="2:1177" s="360" customFormat="1" x14ac:dyDescent="0.3">
      <c r="B311" s="349"/>
      <c r="C311" s="361">
        <v>173</v>
      </c>
      <c r="D311" s="361">
        <v>95</v>
      </c>
      <c r="E311" s="362">
        <v>42</v>
      </c>
      <c r="F311" s="363">
        <v>0</v>
      </c>
      <c r="G311" s="361">
        <v>0</v>
      </c>
      <c r="H311" s="361">
        <v>0</v>
      </c>
      <c r="I311" s="363">
        <v>40</v>
      </c>
      <c r="J311" s="363">
        <v>0</v>
      </c>
      <c r="K311" s="361">
        <v>0</v>
      </c>
      <c r="L311" s="361">
        <v>2</v>
      </c>
      <c r="M311" s="361">
        <v>0</v>
      </c>
      <c r="N311" s="361">
        <v>0</v>
      </c>
      <c r="O311" s="361">
        <v>0</v>
      </c>
      <c r="P311" s="361">
        <v>0</v>
      </c>
      <c r="Q311" s="362">
        <v>0</v>
      </c>
      <c r="R311" s="331"/>
      <c r="S311" s="331"/>
      <c r="T311" s="331"/>
      <c r="U311" s="331"/>
      <c r="V311" s="331"/>
      <c r="W311" s="331"/>
      <c r="X311" s="331"/>
      <c r="Y311" s="331"/>
      <c r="Z311" s="331"/>
      <c r="AA311" s="331"/>
      <c r="AB311" s="331"/>
      <c r="AC311" s="331"/>
      <c r="AD311" s="331"/>
      <c r="AE311" s="331"/>
      <c r="AF311" s="331"/>
      <c r="AG311" s="331"/>
      <c r="AH311" s="331"/>
      <c r="AI311" s="331"/>
      <c r="AJ311" s="331"/>
      <c r="AK311" s="331"/>
      <c r="AL311" s="331"/>
      <c r="AM311" s="331"/>
      <c r="AN311" s="331"/>
      <c r="AO311" s="331"/>
      <c r="AP311" s="331"/>
      <c r="AQ311" s="331"/>
      <c r="AR311" s="331"/>
      <c r="AS311" s="331"/>
      <c r="AT311" s="331"/>
      <c r="AU311" s="331"/>
      <c r="AV311" s="331"/>
      <c r="AW311" s="331"/>
      <c r="AX311" s="331"/>
      <c r="AY311" s="331"/>
      <c r="AZ311" s="331"/>
      <c r="BA311" s="331"/>
      <c r="BB311" s="331"/>
      <c r="BC311" s="331"/>
      <c r="BD311" s="331"/>
      <c r="BE311" s="331"/>
      <c r="BF311" s="331"/>
      <c r="BG311" s="331"/>
      <c r="BH311" s="331"/>
      <c r="BI311" s="331"/>
      <c r="BJ311" s="331"/>
      <c r="BK311" s="331"/>
      <c r="BL311" s="331"/>
      <c r="BM311" s="331"/>
      <c r="BN311" s="331"/>
      <c r="BO311" s="331"/>
      <c r="BP311" s="331"/>
      <c r="BQ311" s="331"/>
      <c r="BR311" s="331"/>
      <c r="BS311" s="331"/>
      <c r="BT311" s="331"/>
      <c r="BU311" s="331"/>
      <c r="BV311" s="331"/>
      <c r="BW311" s="331"/>
      <c r="BX311" s="331"/>
      <c r="BY311" s="331"/>
      <c r="BZ311" s="331"/>
      <c r="CA311" s="331"/>
      <c r="CB311" s="331"/>
      <c r="CC311" s="331"/>
      <c r="CD311" s="331"/>
      <c r="CE311" s="331"/>
      <c r="CF311" s="331"/>
      <c r="CG311" s="331"/>
      <c r="CH311" s="331"/>
      <c r="CI311" s="331"/>
      <c r="CJ311" s="331"/>
      <c r="CK311" s="331"/>
      <c r="CL311" s="331"/>
      <c r="CM311" s="331"/>
      <c r="CN311" s="331"/>
      <c r="CO311" s="331"/>
      <c r="CP311" s="331"/>
      <c r="CQ311" s="331"/>
      <c r="CR311" s="331"/>
      <c r="CS311" s="331"/>
      <c r="CT311" s="331"/>
      <c r="CU311" s="331"/>
      <c r="CV311" s="331"/>
      <c r="CW311" s="331"/>
      <c r="CX311" s="331"/>
      <c r="CY311" s="331"/>
      <c r="CZ311" s="331"/>
      <c r="DA311" s="331"/>
      <c r="DB311" s="331"/>
      <c r="DC311" s="331"/>
      <c r="DD311" s="331"/>
      <c r="DE311" s="331"/>
      <c r="DF311" s="331"/>
      <c r="DG311" s="331"/>
      <c r="DH311" s="331"/>
      <c r="DI311" s="331"/>
      <c r="DJ311" s="331"/>
      <c r="DK311" s="331"/>
      <c r="DL311" s="331"/>
      <c r="DM311" s="331"/>
      <c r="DN311" s="331"/>
      <c r="DO311" s="331"/>
      <c r="DP311" s="331"/>
      <c r="DQ311" s="331"/>
      <c r="DR311" s="331"/>
      <c r="DS311" s="331"/>
      <c r="DT311" s="331"/>
      <c r="DU311" s="331"/>
      <c r="DV311" s="331"/>
      <c r="DW311" s="331"/>
      <c r="DX311" s="331"/>
      <c r="DY311" s="331"/>
      <c r="DZ311" s="331"/>
      <c r="EA311" s="331"/>
      <c r="EB311" s="331"/>
      <c r="EC311" s="331"/>
      <c r="ED311" s="331"/>
      <c r="EE311" s="331"/>
      <c r="EF311" s="331"/>
      <c r="EG311" s="331"/>
      <c r="EH311" s="331"/>
      <c r="EI311" s="331"/>
      <c r="EJ311" s="331"/>
      <c r="EK311" s="331"/>
      <c r="EL311" s="331"/>
      <c r="EM311" s="331"/>
      <c r="EN311" s="331"/>
      <c r="EO311" s="331"/>
      <c r="EP311" s="331"/>
      <c r="EQ311" s="331"/>
      <c r="ER311" s="331"/>
      <c r="ES311" s="331"/>
      <c r="ET311" s="331"/>
      <c r="EU311" s="331"/>
      <c r="EV311" s="331"/>
      <c r="EW311" s="331"/>
      <c r="EX311" s="331"/>
      <c r="EY311" s="331"/>
      <c r="EZ311" s="331"/>
      <c r="FA311" s="331"/>
      <c r="FB311" s="331"/>
      <c r="FC311" s="331"/>
      <c r="FD311" s="331"/>
      <c r="FE311" s="331"/>
      <c r="FF311" s="331"/>
      <c r="FG311" s="331"/>
      <c r="FH311" s="331"/>
      <c r="FI311" s="331"/>
      <c r="FJ311" s="331"/>
      <c r="FK311" s="331"/>
      <c r="FL311" s="331"/>
      <c r="FM311" s="331"/>
      <c r="FN311" s="331"/>
      <c r="FO311" s="331"/>
      <c r="FP311" s="331"/>
      <c r="FQ311" s="331"/>
      <c r="FR311" s="331"/>
      <c r="FS311" s="331"/>
      <c r="FT311" s="331"/>
      <c r="FU311" s="331"/>
      <c r="FV311" s="331"/>
      <c r="FW311" s="331"/>
      <c r="FX311" s="331"/>
      <c r="FY311" s="331"/>
      <c r="FZ311" s="331"/>
      <c r="GA311" s="331"/>
      <c r="GB311" s="331"/>
      <c r="GC311" s="331"/>
      <c r="GD311" s="331"/>
      <c r="GE311" s="331"/>
      <c r="GF311" s="331"/>
      <c r="GG311" s="331"/>
      <c r="GH311" s="331"/>
      <c r="GI311" s="331"/>
      <c r="GJ311" s="331"/>
      <c r="GK311" s="331"/>
      <c r="GL311" s="331"/>
      <c r="GM311" s="331"/>
      <c r="GN311" s="331"/>
      <c r="GO311" s="331"/>
      <c r="GP311" s="331"/>
      <c r="GQ311" s="331"/>
      <c r="GR311" s="331"/>
      <c r="GS311" s="331"/>
      <c r="GT311" s="331"/>
      <c r="GU311" s="331"/>
      <c r="GV311" s="331"/>
      <c r="GW311" s="331"/>
      <c r="GX311" s="331"/>
      <c r="GY311" s="331"/>
      <c r="GZ311" s="331"/>
      <c r="HA311" s="331"/>
      <c r="HB311" s="331"/>
      <c r="HC311" s="331"/>
      <c r="HD311" s="331"/>
      <c r="HE311" s="331"/>
      <c r="HF311" s="331"/>
      <c r="HG311" s="331"/>
      <c r="HH311" s="331"/>
      <c r="HI311" s="331"/>
      <c r="HJ311" s="331"/>
      <c r="HK311" s="331"/>
      <c r="HL311" s="331"/>
      <c r="HM311" s="331"/>
      <c r="HN311" s="331"/>
      <c r="HO311" s="331"/>
      <c r="HP311" s="331"/>
      <c r="HQ311" s="331"/>
      <c r="HR311" s="331"/>
      <c r="HS311" s="331"/>
      <c r="HT311" s="331"/>
      <c r="HU311" s="331"/>
      <c r="HV311" s="331"/>
      <c r="HW311" s="331"/>
      <c r="HX311" s="331"/>
      <c r="HY311" s="331"/>
      <c r="HZ311" s="331"/>
      <c r="IA311" s="331"/>
      <c r="IB311" s="331"/>
      <c r="IC311" s="331"/>
      <c r="ID311" s="331"/>
      <c r="IE311" s="331"/>
      <c r="IF311" s="331"/>
      <c r="IG311" s="331"/>
      <c r="IH311" s="331"/>
      <c r="II311" s="331"/>
      <c r="IJ311" s="331"/>
      <c r="IK311" s="331"/>
      <c r="IL311" s="331"/>
      <c r="IM311" s="331"/>
      <c r="IN311" s="331"/>
      <c r="IO311" s="331"/>
      <c r="IP311" s="331"/>
      <c r="IQ311" s="331"/>
      <c r="IR311" s="331"/>
      <c r="IS311" s="331"/>
      <c r="IT311" s="331"/>
      <c r="IU311" s="331"/>
      <c r="IV311" s="331"/>
      <c r="IW311" s="331"/>
      <c r="IX311" s="331"/>
      <c r="IY311" s="331"/>
      <c r="IZ311" s="331"/>
      <c r="JA311" s="331"/>
      <c r="JB311" s="331"/>
      <c r="JC311" s="331"/>
      <c r="JD311" s="331"/>
      <c r="JE311" s="331"/>
      <c r="JF311" s="331"/>
      <c r="JG311" s="331"/>
      <c r="JH311" s="331"/>
      <c r="JI311" s="331"/>
      <c r="JJ311" s="331"/>
      <c r="JK311" s="331"/>
      <c r="JL311" s="331"/>
      <c r="JM311" s="331"/>
      <c r="JN311" s="331"/>
      <c r="JO311" s="331"/>
      <c r="JP311" s="331"/>
      <c r="JQ311" s="331"/>
      <c r="JR311" s="331"/>
      <c r="JS311" s="331"/>
      <c r="JT311" s="331"/>
      <c r="JU311" s="331"/>
      <c r="JV311" s="331"/>
      <c r="JW311" s="331"/>
      <c r="JX311" s="331"/>
      <c r="JY311" s="331"/>
      <c r="JZ311" s="331"/>
      <c r="KA311" s="331"/>
      <c r="KB311" s="331"/>
      <c r="KC311" s="331"/>
      <c r="KD311" s="331"/>
      <c r="KE311" s="331"/>
      <c r="KF311" s="331"/>
      <c r="KG311" s="331"/>
      <c r="KH311" s="331"/>
      <c r="KI311" s="331"/>
      <c r="KJ311" s="331"/>
      <c r="KK311" s="331"/>
      <c r="KL311" s="331"/>
      <c r="KM311" s="331"/>
      <c r="KN311" s="331"/>
      <c r="KO311" s="331"/>
      <c r="KP311" s="331"/>
      <c r="KQ311" s="331"/>
      <c r="KR311" s="331"/>
      <c r="KS311" s="331"/>
      <c r="KT311" s="331"/>
      <c r="KU311" s="331"/>
      <c r="KV311" s="331"/>
      <c r="KW311" s="331"/>
      <c r="KX311" s="331"/>
      <c r="KY311" s="331"/>
      <c r="KZ311" s="331"/>
      <c r="LA311" s="331"/>
      <c r="LB311" s="331"/>
      <c r="LC311" s="331"/>
      <c r="LD311" s="331"/>
      <c r="LE311" s="331"/>
      <c r="LF311" s="331"/>
      <c r="LG311" s="331"/>
      <c r="LH311" s="331"/>
      <c r="LI311" s="331"/>
      <c r="LJ311" s="331"/>
      <c r="LK311" s="331"/>
      <c r="LL311" s="331"/>
      <c r="LM311" s="331"/>
      <c r="LN311" s="331"/>
      <c r="LO311" s="331"/>
      <c r="LP311" s="331"/>
      <c r="LQ311" s="331"/>
      <c r="LR311" s="331"/>
      <c r="LS311" s="331"/>
      <c r="LT311" s="331"/>
      <c r="LU311" s="331"/>
      <c r="LV311" s="331"/>
      <c r="LW311" s="331"/>
      <c r="LX311" s="331"/>
      <c r="LY311" s="331"/>
      <c r="LZ311" s="331"/>
      <c r="MA311" s="331"/>
      <c r="MB311" s="331"/>
      <c r="MC311" s="331"/>
      <c r="MD311" s="331"/>
      <c r="ME311" s="331"/>
      <c r="MF311" s="331"/>
      <c r="MG311" s="331"/>
      <c r="MH311" s="331"/>
      <c r="MI311" s="331"/>
      <c r="MJ311" s="331"/>
      <c r="MK311" s="331"/>
      <c r="ML311" s="331"/>
      <c r="MM311" s="331"/>
      <c r="MN311" s="331"/>
      <c r="MO311" s="331"/>
      <c r="MP311" s="331"/>
      <c r="MQ311" s="331"/>
      <c r="MR311" s="331"/>
      <c r="MS311" s="331"/>
      <c r="MT311" s="331"/>
      <c r="MU311" s="331"/>
      <c r="MV311" s="331"/>
      <c r="MW311" s="331"/>
      <c r="MX311" s="331"/>
      <c r="MY311" s="331"/>
      <c r="MZ311" s="331"/>
      <c r="NA311" s="331"/>
      <c r="NB311" s="331"/>
      <c r="NC311" s="331"/>
      <c r="ND311" s="331"/>
      <c r="NE311" s="331"/>
      <c r="NF311" s="331"/>
      <c r="NG311" s="331"/>
      <c r="NH311" s="331"/>
      <c r="NI311" s="331"/>
      <c r="NJ311" s="331"/>
      <c r="NK311" s="331"/>
      <c r="NL311" s="331"/>
      <c r="NM311" s="331"/>
      <c r="NN311" s="331"/>
      <c r="NO311" s="331"/>
      <c r="NP311" s="331"/>
      <c r="NQ311" s="331"/>
      <c r="NR311" s="331"/>
      <c r="NS311" s="331"/>
      <c r="NT311" s="331"/>
      <c r="NU311" s="331"/>
      <c r="NV311" s="331"/>
      <c r="NW311" s="331"/>
      <c r="NX311" s="331"/>
      <c r="NY311" s="331"/>
      <c r="NZ311" s="331"/>
      <c r="OA311" s="331"/>
      <c r="OB311" s="331"/>
      <c r="OC311" s="331"/>
      <c r="OD311" s="331"/>
      <c r="OE311" s="331"/>
      <c r="OF311" s="331"/>
      <c r="OG311" s="331"/>
      <c r="OH311" s="331"/>
      <c r="OI311" s="331"/>
      <c r="OJ311" s="331"/>
      <c r="OK311" s="331"/>
      <c r="OL311" s="331"/>
      <c r="OM311" s="331"/>
      <c r="ON311" s="331"/>
      <c r="OO311" s="331"/>
      <c r="OP311" s="331"/>
      <c r="OQ311" s="331"/>
      <c r="OR311" s="331"/>
      <c r="OS311" s="331"/>
      <c r="OT311" s="331"/>
      <c r="OU311" s="331"/>
      <c r="OV311" s="331"/>
      <c r="OW311" s="331"/>
      <c r="OX311" s="331"/>
      <c r="OY311" s="331"/>
      <c r="OZ311" s="331"/>
      <c r="PA311" s="331"/>
      <c r="PB311" s="331"/>
      <c r="PC311" s="331"/>
      <c r="PD311" s="331"/>
      <c r="PE311" s="331"/>
      <c r="PF311" s="331"/>
      <c r="PG311" s="331"/>
      <c r="PH311" s="331"/>
      <c r="PI311" s="331"/>
      <c r="PJ311" s="331"/>
      <c r="PK311" s="331"/>
      <c r="PL311" s="331"/>
      <c r="PM311" s="331"/>
      <c r="PN311" s="331"/>
      <c r="PO311" s="331"/>
      <c r="PP311" s="331"/>
      <c r="PQ311" s="331"/>
      <c r="PR311" s="331"/>
      <c r="PS311" s="331"/>
      <c r="PT311" s="331"/>
      <c r="PU311" s="331"/>
      <c r="PV311" s="331"/>
      <c r="PW311" s="331"/>
      <c r="PX311" s="331"/>
      <c r="PY311" s="331"/>
      <c r="PZ311" s="331"/>
      <c r="QA311" s="331"/>
      <c r="QB311" s="331"/>
      <c r="QC311" s="331"/>
      <c r="QD311" s="331"/>
      <c r="QE311" s="331"/>
      <c r="QF311" s="331"/>
      <c r="QG311" s="331"/>
      <c r="QH311" s="331"/>
      <c r="QI311" s="331"/>
      <c r="QJ311" s="331"/>
      <c r="QK311" s="331"/>
      <c r="QL311" s="331"/>
      <c r="QM311" s="331"/>
      <c r="QN311" s="331"/>
      <c r="QO311" s="331"/>
      <c r="QP311" s="331"/>
      <c r="QQ311" s="331"/>
      <c r="QR311" s="331"/>
      <c r="QS311" s="331"/>
      <c r="QT311" s="331"/>
      <c r="QU311" s="331"/>
      <c r="QV311" s="331"/>
      <c r="QW311" s="331"/>
      <c r="QX311" s="331"/>
      <c r="QY311" s="331"/>
      <c r="QZ311" s="331"/>
      <c r="RA311" s="331"/>
      <c r="RB311" s="331"/>
      <c r="RC311" s="331"/>
      <c r="RD311" s="331"/>
      <c r="RE311" s="331"/>
      <c r="RF311" s="331"/>
      <c r="RG311" s="331"/>
      <c r="RH311" s="331"/>
      <c r="RI311" s="331"/>
      <c r="RJ311" s="331"/>
      <c r="RK311" s="331"/>
      <c r="RL311" s="331"/>
      <c r="RM311" s="331"/>
      <c r="RN311" s="331"/>
      <c r="RO311" s="331"/>
      <c r="RP311" s="331"/>
      <c r="RQ311" s="331"/>
      <c r="RR311" s="331"/>
      <c r="RS311" s="331"/>
      <c r="RT311" s="331"/>
      <c r="RU311" s="331"/>
      <c r="RV311" s="331"/>
      <c r="RW311" s="331"/>
      <c r="RX311" s="331"/>
      <c r="RY311" s="331"/>
      <c r="RZ311" s="331"/>
      <c r="SA311" s="331"/>
      <c r="SB311" s="331"/>
      <c r="SC311" s="331"/>
      <c r="SD311" s="331"/>
      <c r="SE311" s="331"/>
      <c r="SF311" s="331"/>
      <c r="SG311" s="331"/>
      <c r="SH311" s="331"/>
      <c r="SI311" s="331"/>
      <c r="SJ311" s="331"/>
      <c r="SK311" s="331"/>
      <c r="SL311" s="331"/>
      <c r="SM311" s="331"/>
      <c r="SN311" s="331"/>
      <c r="SO311" s="331"/>
      <c r="SP311" s="331"/>
      <c r="SQ311" s="331"/>
      <c r="SR311" s="331"/>
      <c r="SS311" s="331"/>
      <c r="ST311" s="331"/>
      <c r="SU311" s="331"/>
      <c r="SV311" s="331"/>
      <c r="SW311" s="331"/>
      <c r="SX311" s="331"/>
      <c r="SY311" s="331"/>
      <c r="SZ311" s="331"/>
      <c r="TA311" s="331"/>
      <c r="TB311" s="331"/>
      <c r="TC311" s="331"/>
      <c r="TD311" s="331"/>
      <c r="TE311" s="331"/>
      <c r="TF311" s="331"/>
      <c r="TG311" s="331"/>
      <c r="TH311" s="331"/>
      <c r="TI311" s="331"/>
      <c r="TJ311" s="331"/>
      <c r="TK311" s="331"/>
      <c r="TL311" s="331"/>
      <c r="TM311" s="331"/>
      <c r="TN311" s="331"/>
      <c r="TO311" s="331"/>
      <c r="TP311" s="331"/>
      <c r="TQ311" s="331"/>
      <c r="TR311" s="331"/>
      <c r="TS311" s="331"/>
      <c r="TT311" s="331"/>
      <c r="TU311" s="331"/>
      <c r="TV311" s="331"/>
      <c r="TW311" s="331"/>
      <c r="TX311" s="331"/>
      <c r="TY311" s="331"/>
      <c r="TZ311" s="331"/>
      <c r="UA311" s="331"/>
      <c r="UB311" s="331"/>
      <c r="UC311" s="331"/>
      <c r="UD311" s="331"/>
      <c r="UE311" s="331"/>
      <c r="UF311" s="331"/>
      <c r="UG311" s="331"/>
      <c r="UH311" s="331"/>
      <c r="UI311" s="331"/>
      <c r="UJ311" s="331"/>
      <c r="UK311" s="331"/>
      <c r="UL311" s="331"/>
      <c r="UM311" s="331"/>
      <c r="UN311" s="331"/>
      <c r="UO311" s="331"/>
      <c r="UP311" s="331"/>
      <c r="UQ311" s="331"/>
      <c r="UR311" s="331"/>
      <c r="US311" s="331"/>
      <c r="UT311" s="331"/>
      <c r="UU311" s="331"/>
      <c r="UV311" s="331"/>
      <c r="UW311" s="331"/>
      <c r="UX311" s="331"/>
      <c r="UY311" s="331"/>
      <c r="UZ311" s="331"/>
      <c r="VA311" s="331"/>
      <c r="VB311" s="331"/>
      <c r="VC311" s="331"/>
      <c r="VD311" s="331"/>
      <c r="VE311" s="331"/>
      <c r="VF311" s="331"/>
      <c r="VG311" s="331"/>
      <c r="VH311" s="331"/>
      <c r="VI311" s="331"/>
      <c r="VJ311" s="331"/>
      <c r="VK311" s="331"/>
      <c r="VL311" s="331"/>
      <c r="VM311" s="331"/>
      <c r="VN311" s="331"/>
      <c r="VO311" s="331"/>
      <c r="VP311" s="331"/>
      <c r="VQ311" s="331"/>
      <c r="VR311" s="331"/>
      <c r="VS311" s="331"/>
      <c r="VT311" s="331"/>
      <c r="VU311" s="331"/>
      <c r="VV311" s="331"/>
      <c r="VW311" s="331"/>
      <c r="VX311" s="331"/>
      <c r="VY311" s="331"/>
      <c r="VZ311" s="331"/>
      <c r="WA311" s="331"/>
      <c r="WB311" s="331"/>
      <c r="WC311" s="331"/>
      <c r="WD311" s="331"/>
      <c r="WE311" s="331"/>
      <c r="WF311" s="331"/>
      <c r="WG311" s="331"/>
      <c r="WH311" s="331"/>
      <c r="WI311" s="331"/>
      <c r="WJ311" s="331"/>
      <c r="WK311" s="331"/>
      <c r="WL311" s="331"/>
      <c r="WM311" s="331"/>
      <c r="WN311" s="331"/>
      <c r="WO311" s="331"/>
      <c r="WP311" s="331"/>
      <c r="WQ311" s="331"/>
      <c r="WR311" s="331"/>
      <c r="WS311" s="331"/>
      <c r="WT311" s="331"/>
      <c r="WU311" s="331"/>
      <c r="WV311" s="331"/>
      <c r="WW311" s="331"/>
      <c r="WX311" s="331"/>
      <c r="WY311" s="331"/>
      <c r="WZ311" s="331"/>
      <c r="XA311" s="331"/>
      <c r="XB311" s="331"/>
      <c r="XC311" s="331"/>
      <c r="XD311" s="331"/>
      <c r="XE311" s="331"/>
      <c r="XF311" s="331"/>
      <c r="XG311" s="331"/>
      <c r="XH311" s="331"/>
      <c r="XI311" s="331"/>
      <c r="XJ311" s="331"/>
      <c r="XK311" s="331"/>
      <c r="XL311" s="331"/>
      <c r="XM311" s="331"/>
      <c r="XN311" s="331"/>
      <c r="XO311" s="331"/>
      <c r="XP311" s="331"/>
      <c r="XQ311" s="331"/>
      <c r="XR311" s="331"/>
      <c r="XS311" s="331"/>
      <c r="XT311" s="331"/>
      <c r="XU311" s="331"/>
      <c r="XV311" s="331"/>
      <c r="XW311" s="331"/>
      <c r="XX311" s="331"/>
      <c r="XY311" s="331"/>
      <c r="XZ311" s="331"/>
      <c r="YA311" s="331"/>
      <c r="YB311" s="331"/>
      <c r="YC311" s="331"/>
      <c r="YD311" s="331"/>
      <c r="YE311" s="331"/>
      <c r="YF311" s="331"/>
      <c r="YG311" s="331"/>
      <c r="YH311" s="331"/>
      <c r="YI311" s="331"/>
      <c r="YJ311" s="331"/>
      <c r="YK311" s="331"/>
      <c r="YL311" s="331"/>
      <c r="YM311" s="331"/>
      <c r="YN311" s="331"/>
      <c r="YO311" s="331"/>
      <c r="YP311" s="331"/>
      <c r="YQ311" s="331"/>
      <c r="YR311" s="331"/>
      <c r="YS311" s="331"/>
      <c r="YT311" s="331"/>
      <c r="YU311" s="331"/>
      <c r="YV311" s="331"/>
      <c r="YW311" s="331"/>
      <c r="YX311" s="331"/>
      <c r="YY311" s="331"/>
      <c r="YZ311" s="331"/>
      <c r="ZA311" s="331"/>
      <c r="ZB311" s="331"/>
      <c r="ZC311" s="331"/>
      <c r="ZD311" s="331"/>
      <c r="ZE311" s="331"/>
      <c r="ZF311" s="331"/>
      <c r="ZG311" s="331"/>
      <c r="ZH311" s="331"/>
      <c r="ZI311" s="331"/>
      <c r="ZJ311" s="331"/>
      <c r="ZK311" s="331"/>
      <c r="ZL311" s="331"/>
      <c r="ZM311" s="331"/>
      <c r="ZN311" s="331"/>
      <c r="ZO311" s="331"/>
      <c r="ZP311" s="331"/>
      <c r="ZQ311" s="331"/>
      <c r="ZR311" s="331"/>
      <c r="ZS311" s="331"/>
      <c r="ZT311" s="331"/>
      <c r="ZU311" s="331"/>
      <c r="ZV311" s="331"/>
      <c r="ZW311" s="331"/>
      <c r="ZX311" s="331"/>
      <c r="ZY311" s="331"/>
      <c r="ZZ311" s="331"/>
      <c r="AAA311" s="331"/>
      <c r="AAB311" s="331"/>
      <c r="AAC311" s="331"/>
      <c r="AAD311" s="331"/>
      <c r="AAE311" s="331"/>
      <c r="AAF311" s="331"/>
      <c r="AAG311" s="331"/>
      <c r="AAH311" s="331"/>
      <c r="AAI311" s="331"/>
      <c r="AAJ311" s="331"/>
      <c r="AAK311" s="331"/>
      <c r="AAL311" s="331"/>
      <c r="AAM311" s="331"/>
      <c r="AAN311" s="331"/>
      <c r="AAO311" s="331"/>
      <c r="AAP311" s="331"/>
      <c r="AAQ311" s="331"/>
      <c r="AAR311" s="331"/>
      <c r="AAS311" s="331"/>
      <c r="AAT311" s="331"/>
      <c r="AAU311" s="331"/>
      <c r="AAV311" s="331"/>
      <c r="AAW311" s="331"/>
      <c r="AAX311" s="331"/>
      <c r="AAY311" s="331"/>
      <c r="AAZ311" s="331"/>
      <c r="ABA311" s="331"/>
      <c r="ABB311" s="331"/>
      <c r="ABC311" s="331"/>
      <c r="ABD311" s="331"/>
      <c r="ABE311" s="331"/>
      <c r="ABF311" s="331"/>
      <c r="ABG311" s="331"/>
      <c r="ABH311" s="331"/>
      <c r="ABI311" s="331"/>
      <c r="ABJ311" s="331"/>
      <c r="ABK311" s="331"/>
      <c r="ABL311" s="331"/>
      <c r="ABM311" s="331"/>
      <c r="ABN311" s="331"/>
      <c r="ABO311" s="331"/>
      <c r="ABP311" s="331"/>
      <c r="ABQ311" s="331"/>
      <c r="ABR311" s="331"/>
      <c r="ABS311" s="331"/>
      <c r="ABT311" s="331"/>
      <c r="ABU311" s="331"/>
      <c r="ABV311" s="331"/>
      <c r="ABW311" s="331"/>
      <c r="ABX311" s="331"/>
      <c r="ABY311" s="331"/>
      <c r="ABZ311" s="331"/>
      <c r="ACA311" s="331"/>
      <c r="ACB311" s="331"/>
      <c r="ACC311" s="331"/>
      <c r="ACD311" s="331"/>
      <c r="ACE311" s="331"/>
      <c r="ACF311" s="331"/>
      <c r="ACG311" s="331"/>
      <c r="ACH311" s="331"/>
      <c r="ACI311" s="331"/>
      <c r="ACJ311" s="331"/>
      <c r="ACK311" s="331"/>
      <c r="ACL311" s="331"/>
      <c r="ACM311" s="331"/>
      <c r="ACN311" s="331"/>
      <c r="ACO311" s="331"/>
      <c r="ACP311" s="331"/>
      <c r="ACQ311" s="331"/>
      <c r="ACR311" s="331"/>
      <c r="ACS311" s="331"/>
      <c r="ACT311" s="331"/>
      <c r="ACU311" s="331"/>
      <c r="ACV311" s="331"/>
      <c r="ACW311" s="331"/>
      <c r="ACX311" s="331"/>
      <c r="ACY311" s="331"/>
      <c r="ACZ311" s="331"/>
      <c r="ADA311" s="331"/>
      <c r="ADB311" s="331"/>
      <c r="ADC311" s="331"/>
      <c r="ADD311" s="331"/>
      <c r="ADE311" s="331"/>
      <c r="ADF311" s="331"/>
      <c r="ADG311" s="331"/>
      <c r="ADH311" s="331"/>
      <c r="ADI311" s="331"/>
      <c r="ADJ311" s="331"/>
      <c r="ADK311" s="331"/>
      <c r="ADL311" s="331"/>
      <c r="ADM311" s="331"/>
      <c r="ADN311" s="331"/>
      <c r="ADO311" s="331"/>
      <c r="ADP311" s="331"/>
      <c r="ADQ311" s="331"/>
      <c r="ADR311" s="331"/>
      <c r="ADS311" s="331"/>
      <c r="ADT311" s="331"/>
      <c r="ADU311" s="331"/>
      <c r="ADV311" s="331"/>
      <c r="ADW311" s="331"/>
      <c r="ADX311" s="331"/>
      <c r="ADY311" s="331"/>
      <c r="ADZ311" s="331"/>
      <c r="AEA311" s="331"/>
      <c r="AEB311" s="331"/>
      <c r="AEC311" s="331"/>
      <c r="AED311" s="331"/>
      <c r="AEE311" s="331"/>
      <c r="AEF311" s="331"/>
      <c r="AEG311" s="331"/>
      <c r="AEH311" s="331"/>
      <c r="AEI311" s="331"/>
      <c r="AEJ311" s="331"/>
      <c r="AEK311" s="331"/>
      <c r="AEL311" s="331"/>
      <c r="AEM311" s="331"/>
      <c r="AEN311" s="331"/>
      <c r="AEO311" s="331"/>
      <c r="AEP311" s="331"/>
      <c r="AEQ311" s="331"/>
      <c r="AER311" s="331"/>
      <c r="AES311" s="331"/>
      <c r="AET311" s="331"/>
      <c r="AEU311" s="331"/>
      <c r="AEV311" s="331"/>
      <c r="AEW311" s="331"/>
      <c r="AEX311" s="331"/>
      <c r="AEY311" s="331"/>
      <c r="AEZ311" s="331"/>
      <c r="AFA311" s="331"/>
      <c r="AFB311" s="331"/>
      <c r="AFC311" s="331"/>
      <c r="AFD311" s="331"/>
      <c r="AFE311" s="331"/>
      <c r="AFF311" s="331"/>
      <c r="AFG311" s="331"/>
      <c r="AFH311" s="331"/>
      <c r="AFI311" s="331"/>
      <c r="AFJ311" s="331"/>
      <c r="AFK311" s="331"/>
      <c r="AFL311" s="331"/>
      <c r="AFM311" s="331"/>
      <c r="AFN311" s="331"/>
      <c r="AFO311" s="331"/>
      <c r="AFP311" s="331"/>
      <c r="AFQ311" s="331"/>
      <c r="AFR311" s="331"/>
      <c r="AFS311" s="331"/>
      <c r="AFT311" s="331"/>
      <c r="AFU311" s="331"/>
      <c r="AFV311" s="331"/>
      <c r="AFW311" s="331"/>
      <c r="AFX311" s="331"/>
      <c r="AFY311" s="331"/>
      <c r="AFZ311" s="331"/>
      <c r="AGA311" s="331"/>
      <c r="AGB311" s="331"/>
      <c r="AGC311" s="331"/>
      <c r="AGD311" s="331"/>
      <c r="AGE311" s="331"/>
      <c r="AGF311" s="331"/>
      <c r="AGG311" s="331"/>
      <c r="AGH311" s="331"/>
      <c r="AGI311" s="331"/>
      <c r="AGJ311" s="331"/>
      <c r="AGK311" s="331"/>
      <c r="AGL311" s="331"/>
      <c r="AGM311" s="331"/>
      <c r="AGN311" s="331"/>
      <c r="AGO311" s="331"/>
      <c r="AGP311" s="331"/>
      <c r="AGQ311" s="331"/>
      <c r="AGR311" s="331"/>
      <c r="AGS311" s="331"/>
      <c r="AGT311" s="331"/>
      <c r="AGU311" s="331"/>
      <c r="AGV311" s="331"/>
      <c r="AGW311" s="331"/>
      <c r="AGX311" s="331"/>
      <c r="AGY311" s="331"/>
      <c r="AGZ311" s="331"/>
      <c r="AHA311" s="331"/>
      <c r="AHB311" s="331"/>
      <c r="AHC311" s="331"/>
      <c r="AHD311" s="331"/>
      <c r="AHE311" s="331"/>
      <c r="AHF311" s="331"/>
      <c r="AHG311" s="331"/>
      <c r="AHH311" s="331"/>
      <c r="AHI311" s="331"/>
      <c r="AHJ311" s="331"/>
      <c r="AHK311" s="331"/>
      <c r="AHL311" s="331"/>
      <c r="AHM311" s="331"/>
      <c r="AHN311" s="331"/>
      <c r="AHO311" s="331"/>
      <c r="AHP311" s="331"/>
      <c r="AHQ311" s="331"/>
      <c r="AHR311" s="331"/>
      <c r="AHS311" s="331"/>
      <c r="AHT311" s="331"/>
      <c r="AHU311" s="331"/>
      <c r="AHV311" s="331"/>
      <c r="AHW311" s="331"/>
      <c r="AHX311" s="331"/>
      <c r="AHY311" s="331"/>
      <c r="AHZ311" s="331"/>
      <c r="AIA311" s="331"/>
      <c r="AIB311" s="331"/>
      <c r="AIC311" s="331"/>
      <c r="AID311" s="331"/>
      <c r="AIE311" s="331"/>
      <c r="AIF311" s="331"/>
      <c r="AIG311" s="331"/>
      <c r="AIH311" s="331"/>
      <c r="AII311" s="331"/>
      <c r="AIJ311" s="331"/>
      <c r="AIK311" s="331"/>
      <c r="AIL311" s="331"/>
      <c r="AIM311" s="331"/>
      <c r="AIN311" s="331"/>
      <c r="AIO311" s="331"/>
      <c r="AIP311" s="331"/>
      <c r="AIQ311" s="331"/>
      <c r="AIR311" s="331"/>
      <c r="AIS311" s="331"/>
      <c r="AIT311" s="331"/>
      <c r="AIU311" s="331"/>
      <c r="AIV311" s="331"/>
      <c r="AIW311" s="331"/>
      <c r="AIX311" s="331"/>
      <c r="AIY311" s="331"/>
      <c r="AIZ311" s="331"/>
      <c r="AJA311" s="331"/>
      <c r="AJB311" s="331"/>
      <c r="AJC311" s="331"/>
      <c r="AJD311" s="331"/>
      <c r="AJE311" s="331"/>
      <c r="AJF311" s="331"/>
      <c r="AJG311" s="331"/>
      <c r="AJH311" s="331"/>
      <c r="AJI311" s="331"/>
      <c r="AJJ311" s="331"/>
      <c r="AJK311" s="331"/>
      <c r="AJL311" s="331"/>
      <c r="AJM311" s="331"/>
      <c r="AJN311" s="331"/>
      <c r="AJO311" s="331"/>
      <c r="AJP311" s="331"/>
      <c r="AJQ311" s="331"/>
      <c r="AJR311" s="331"/>
      <c r="AJS311" s="331"/>
      <c r="AJT311" s="331"/>
      <c r="AJU311" s="331"/>
      <c r="AJV311" s="331"/>
      <c r="AJW311" s="331"/>
      <c r="AJX311" s="331"/>
      <c r="AJY311" s="331"/>
      <c r="AJZ311" s="331"/>
      <c r="AKA311" s="331"/>
      <c r="AKB311" s="331"/>
      <c r="AKC311" s="331"/>
      <c r="AKD311" s="331"/>
      <c r="AKE311" s="331"/>
      <c r="AKF311" s="331"/>
      <c r="AKG311" s="331"/>
      <c r="AKH311" s="331"/>
      <c r="AKI311" s="331"/>
      <c r="AKJ311" s="331"/>
      <c r="AKK311" s="331"/>
      <c r="AKL311" s="331"/>
      <c r="AKM311" s="331"/>
      <c r="AKN311" s="331"/>
      <c r="AKO311" s="331"/>
      <c r="AKP311" s="331"/>
      <c r="AKQ311" s="331"/>
      <c r="AKR311" s="331"/>
      <c r="AKS311" s="331"/>
      <c r="AKT311" s="331"/>
      <c r="AKU311" s="331"/>
      <c r="AKV311" s="331"/>
      <c r="AKW311" s="331"/>
      <c r="AKX311" s="331"/>
      <c r="AKY311" s="331"/>
      <c r="AKZ311" s="331"/>
      <c r="ALA311" s="331"/>
      <c r="ALB311" s="331"/>
      <c r="ALC311" s="331"/>
      <c r="ALD311" s="331"/>
      <c r="ALE311" s="331"/>
      <c r="ALF311" s="331"/>
      <c r="ALG311" s="331"/>
      <c r="ALH311" s="331"/>
      <c r="ALI311" s="331"/>
      <c r="ALJ311" s="331"/>
      <c r="ALK311" s="331"/>
      <c r="ALL311" s="331"/>
      <c r="ALM311" s="331"/>
      <c r="ALN311" s="331"/>
      <c r="ALO311" s="331"/>
      <c r="ALP311" s="331"/>
      <c r="ALQ311" s="331"/>
      <c r="ALR311" s="331"/>
      <c r="ALS311" s="331"/>
      <c r="ALT311" s="331"/>
      <c r="ALU311" s="331"/>
      <c r="ALV311" s="331"/>
      <c r="ALW311" s="331"/>
      <c r="ALX311" s="331"/>
      <c r="ALY311" s="331"/>
      <c r="ALZ311" s="331"/>
      <c r="AMA311" s="331"/>
      <c r="AMB311" s="331"/>
      <c r="AMC311" s="331"/>
      <c r="AMD311" s="331"/>
      <c r="AME311" s="331"/>
      <c r="AMF311" s="331"/>
      <c r="AMG311" s="331"/>
      <c r="AMH311" s="331"/>
      <c r="AMI311" s="331"/>
      <c r="AMJ311" s="331"/>
      <c r="AMK311" s="331"/>
      <c r="AML311" s="331"/>
      <c r="AMM311" s="331"/>
      <c r="AMN311" s="331"/>
      <c r="AMO311" s="331"/>
      <c r="AMP311" s="331"/>
      <c r="AMQ311" s="331"/>
      <c r="AMR311" s="331"/>
      <c r="AMS311" s="331"/>
      <c r="AMT311" s="331"/>
      <c r="AMU311" s="331"/>
      <c r="AMV311" s="331"/>
      <c r="AMW311" s="331"/>
      <c r="AMX311" s="331"/>
      <c r="AMY311" s="331"/>
      <c r="AMZ311" s="331"/>
      <c r="ANA311" s="331"/>
      <c r="ANB311" s="331"/>
      <c r="ANC311" s="331"/>
      <c r="AND311" s="331"/>
      <c r="ANE311" s="331"/>
      <c r="ANF311" s="331"/>
      <c r="ANG311" s="331"/>
      <c r="ANH311" s="331"/>
      <c r="ANI311" s="331"/>
      <c r="ANJ311" s="331"/>
      <c r="ANK311" s="331"/>
      <c r="ANL311" s="331"/>
      <c r="ANM311" s="331"/>
      <c r="ANN311" s="331"/>
      <c r="ANO311" s="331"/>
      <c r="ANP311" s="331"/>
      <c r="ANQ311" s="331"/>
      <c r="ANR311" s="331"/>
      <c r="ANS311" s="331"/>
      <c r="ANT311" s="331"/>
      <c r="ANU311" s="331"/>
      <c r="ANV311" s="331"/>
      <c r="ANW311" s="331"/>
      <c r="ANX311" s="331"/>
      <c r="ANY311" s="331"/>
      <c r="ANZ311" s="331"/>
      <c r="AOA311" s="331"/>
      <c r="AOB311" s="331"/>
      <c r="AOC311" s="331"/>
      <c r="AOD311" s="331"/>
      <c r="AOE311" s="331"/>
      <c r="AOF311" s="331"/>
      <c r="AOG311" s="331"/>
      <c r="AOH311" s="331"/>
      <c r="AOI311" s="331"/>
      <c r="AOJ311" s="331"/>
      <c r="AOK311" s="331"/>
      <c r="AOL311" s="331"/>
      <c r="AOM311" s="331"/>
      <c r="AON311" s="331"/>
      <c r="AOO311" s="331"/>
      <c r="AOP311" s="331"/>
      <c r="AOQ311" s="331"/>
      <c r="AOR311" s="331"/>
      <c r="AOS311" s="331"/>
      <c r="AOT311" s="331"/>
      <c r="AOU311" s="331"/>
      <c r="AOV311" s="331"/>
      <c r="AOW311" s="331"/>
      <c r="AOX311" s="331"/>
      <c r="AOY311" s="331"/>
      <c r="AOZ311" s="331"/>
      <c r="APA311" s="331"/>
      <c r="APB311" s="331"/>
      <c r="APC311" s="331"/>
      <c r="APD311" s="331"/>
      <c r="APE311" s="331"/>
      <c r="APF311" s="331"/>
      <c r="APG311" s="331"/>
      <c r="APH311" s="331"/>
      <c r="API311" s="331"/>
      <c r="APJ311" s="331"/>
      <c r="APK311" s="331"/>
      <c r="APL311" s="331"/>
      <c r="APM311" s="331"/>
      <c r="APN311" s="331"/>
      <c r="APO311" s="331"/>
      <c r="APP311" s="331"/>
      <c r="APQ311" s="331"/>
      <c r="APR311" s="331"/>
      <c r="APS311" s="331"/>
      <c r="APT311" s="331"/>
      <c r="APU311" s="331"/>
      <c r="APV311" s="331"/>
      <c r="APW311" s="331"/>
      <c r="APX311" s="331"/>
      <c r="APY311" s="331"/>
      <c r="APZ311" s="331"/>
      <c r="AQA311" s="331"/>
      <c r="AQB311" s="331"/>
      <c r="AQC311" s="331"/>
      <c r="AQD311" s="331"/>
      <c r="AQE311" s="331"/>
      <c r="AQF311" s="331"/>
      <c r="AQG311" s="331"/>
      <c r="AQH311" s="331"/>
      <c r="AQI311" s="331"/>
      <c r="AQJ311" s="331"/>
      <c r="AQK311" s="331"/>
      <c r="AQL311" s="331"/>
      <c r="AQM311" s="331"/>
      <c r="AQN311" s="331"/>
      <c r="AQO311" s="331"/>
      <c r="AQP311" s="331"/>
      <c r="AQQ311" s="331"/>
      <c r="AQR311" s="331"/>
      <c r="AQS311" s="331"/>
      <c r="AQT311" s="331"/>
      <c r="AQU311" s="331"/>
      <c r="AQV311" s="331"/>
      <c r="AQW311" s="331"/>
      <c r="AQX311" s="331"/>
      <c r="AQY311" s="331"/>
      <c r="AQZ311" s="331"/>
      <c r="ARA311" s="331"/>
      <c r="ARB311" s="331"/>
      <c r="ARC311" s="331"/>
      <c r="ARD311" s="331"/>
      <c r="ARE311" s="331"/>
      <c r="ARF311" s="331"/>
      <c r="ARG311" s="331"/>
      <c r="ARH311" s="331"/>
      <c r="ARI311" s="331"/>
      <c r="ARJ311" s="331"/>
      <c r="ARK311" s="331"/>
      <c r="ARL311" s="331"/>
      <c r="ARM311" s="331"/>
      <c r="ARN311" s="331"/>
      <c r="ARO311" s="331"/>
      <c r="ARP311" s="331"/>
      <c r="ARQ311" s="331"/>
      <c r="ARR311" s="331"/>
      <c r="ARS311" s="331"/>
      <c r="ART311" s="331"/>
      <c r="ARU311" s="331"/>
      <c r="ARV311" s="331"/>
      <c r="ARW311" s="331"/>
      <c r="ARX311" s="331"/>
      <c r="ARY311" s="331"/>
      <c r="ARZ311" s="331"/>
      <c r="ASA311" s="331"/>
      <c r="ASB311" s="331"/>
      <c r="ASC311" s="331"/>
      <c r="ASD311" s="331"/>
      <c r="ASE311" s="331"/>
      <c r="ASF311" s="331"/>
      <c r="ASG311" s="331"/>
    </row>
    <row r="312" spans="2:1177" s="360" customFormat="1" x14ac:dyDescent="0.3">
      <c r="B312" s="349"/>
      <c r="C312" s="365">
        <v>31</v>
      </c>
      <c r="D312" s="365">
        <v>22</v>
      </c>
      <c r="E312" s="366">
        <v>0</v>
      </c>
      <c r="F312" s="367">
        <v>0</v>
      </c>
      <c r="G312" s="365">
        <v>0</v>
      </c>
      <c r="H312" s="365">
        <v>0</v>
      </c>
      <c r="I312" s="367">
        <v>0</v>
      </c>
      <c r="J312" s="367">
        <v>0</v>
      </c>
      <c r="K312" s="365">
        <v>0</v>
      </c>
      <c r="L312" s="365">
        <v>0</v>
      </c>
      <c r="M312" s="365">
        <v>0</v>
      </c>
      <c r="N312" s="365">
        <v>0</v>
      </c>
      <c r="O312" s="365">
        <v>0</v>
      </c>
      <c r="P312" s="365">
        <v>0</v>
      </c>
      <c r="Q312" s="366">
        <v>0</v>
      </c>
      <c r="R312" s="331"/>
      <c r="S312" s="331"/>
      <c r="T312" s="331"/>
      <c r="U312" s="331"/>
      <c r="V312" s="331"/>
      <c r="W312" s="331"/>
      <c r="X312" s="331"/>
      <c r="Y312" s="331"/>
      <c r="Z312" s="331"/>
      <c r="AA312" s="331"/>
      <c r="AB312" s="331"/>
      <c r="AC312" s="331"/>
      <c r="AD312" s="331"/>
      <c r="AE312" s="331"/>
      <c r="AF312" s="331"/>
      <c r="AG312" s="331"/>
      <c r="AH312" s="331"/>
      <c r="AI312" s="331"/>
      <c r="AJ312" s="331"/>
      <c r="AK312" s="331"/>
      <c r="AL312" s="331"/>
      <c r="AM312" s="331"/>
      <c r="AN312" s="331"/>
      <c r="AO312" s="331"/>
      <c r="AP312" s="331"/>
      <c r="AQ312" s="331"/>
      <c r="AR312" s="331"/>
      <c r="AS312" s="331"/>
      <c r="AT312" s="331"/>
      <c r="AU312" s="331"/>
      <c r="AV312" s="331"/>
      <c r="AW312" s="331"/>
      <c r="AX312" s="331"/>
      <c r="AY312" s="331"/>
      <c r="AZ312" s="331"/>
      <c r="BA312" s="331"/>
      <c r="BB312" s="331"/>
      <c r="BC312" s="331"/>
      <c r="BD312" s="331"/>
      <c r="BE312" s="331"/>
      <c r="BF312" s="331"/>
      <c r="BG312" s="331"/>
      <c r="BH312" s="331"/>
      <c r="BI312" s="331"/>
      <c r="BJ312" s="331"/>
      <c r="BK312" s="331"/>
      <c r="BL312" s="331"/>
      <c r="BM312" s="331"/>
      <c r="BN312" s="331"/>
      <c r="BO312" s="331"/>
      <c r="BP312" s="331"/>
      <c r="BQ312" s="331"/>
      <c r="BR312" s="331"/>
      <c r="BS312" s="331"/>
      <c r="BT312" s="331"/>
      <c r="BU312" s="331"/>
      <c r="BV312" s="331"/>
      <c r="BW312" s="331"/>
      <c r="BX312" s="331"/>
      <c r="BY312" s="331"/>
      <c r="BZ312" s="331"/>
      <c r="CA312" s="331"/>
      <c r="CB312" s="331"/>
      <c r="CC312" s="331"/>
      <c r="CD312" s="331"/>
      <c r="CE312" s="331"/>
      <c r="CF312" s="331"/>
      <c r="CG312" s="331"/>
      <c r="CH312" s="331"/>
      <c r="CI312" s="331"/>
      <c r="CJ312" s="331"/>
      <c r="CK312" s="331"/>
      <c r="CL312" s="331"/>
      <c r="CM312" s="331"/>
      <c r="CN312" s="331"/>
      <c r="CO312" s="331"/>
      <c r="CP312" s="331"/>
      <c r="CQ312" s="331"/>
      <c r="CR312" s="331"/>
      <c r="CS312" s="331"/>
      <c r="CT312" s="331"/>
      <c r="CU312" s="331"/>
      <c r="CV312" s="331"/>
      <c r="CW312" s="331"/>
      <c r="CX312" s="331"/>
      <c r="CY312" s="331"/>
      <c r="CZ312" s="331"/>
      <c r="DA312" s="331"/>
      <c r="DB312" s="331"/>
      <c r="DC312" s="331"/>
      <c r="DD312" s="331"/>
      <c r="DE312" s="331"/>
      <c r="DF312" s="331"/>
      <c r="DG312" s="331"/>
      <c r="DH312" s="331"/>
      <c r="DI312" s="331"/>
      <c r="DJ312" s="331"/>
      <c r="DK312" s="331"/>
      <c r="DL312" s="331"/>
      <c r="DM312" s="331"/>
      <c r="DN312" s="331"/>
      <c r="DO312" s="331"/>
      <c r="DP312" s="331"/>
      <c r="DQ312" s="331"/>
      <c r="DR312" s="331"/>
      <c r="DS312" s="331"/>
      <c r="DT312" s="331"/>
      <c r="DU312" s="331"/>
      <c r="DV312" s="331"/>
      <c r="DW312" s="331"/>
      <c r="DX312" s="331"/>
      <c r="DY312" s="331"/>
      <c r="DZ312" s="331"/>
      <c r="EA312" s="331"/>
      <c r="EB312" s="331"/>
      <c r="EC312" s="331"/>
      <c r="ED312" s="331"/>
      <c r="EE312" s="331"/>
      <c r="EF312" s="331"/>
      <c r="EG312" s="331"/>
      <c r="EH312" s="331"/>
      <c r="EI312" s="331"/>
      <c r="EJ312" s="331"/>
      <c r="EK312" s="331"/>
      <c r="EL312" s="331"/>
      <c r="EM312" s="331"/>
      <c r="EN312" s="331"/>
      <c r="EO312" s="331"/>
      <c r="EP312" s="331"/>
      <c r="EQ312" s="331"/>
      <c r="ER312" s="331"/>
      <c r="ES312" s="331"/>
      <c r="ET312" s="331"/>
      <c r="EU312" s="331"/>
      <c r="EV312" s="331"/>
      <c r="EW312" s="331"/>
      <c r="EX312" s="331"/>
      <c r="EY312" s="331"/>
      <c r="EZ312" s="331"/>
      <c r="FA312" s="331"/>
      <c r="FB312" s="331"/>
      <c r="FC312" s="331"/>
      <c r="FD312" s="331"/>
      <c r="FE312" s="331"/>
      <c r="FF312" s="331"/>
      <c r="FG312" s="331"/>
      <c r="FH312" s="331"/>
      <c r="FI312" s="331"/>
      <c r="FJ312" s="331"/>
      <c r="FK312" s="331"/>
      <c r="FL312" s="331"/>
      <c r="FM312" s="331"/>
      <c r="FN312" s="331"/>
      <c r="FO312" s="331"/>
      <c r="FP312" s="331"/>
      <c r="FQ312" s="331"/>
      <c r="FR312" s="331"/>
      <c r="FS312" s="331"/>
      <c r="FT312" s="331"/>
      <c r="FU312" s="331"/>
      <c r="FV312" s="331"/>
      <c r="FW312" s="331"/>
      <c r="FX312" s="331"/>
      <c r="FY312" s="331"/>
      <c r="FZ312" s="331"/>
      <c r="GA312" s="331"/>
      <c r="GB312" s="331"/>
      <c r="GC312" s="331"/>
      <c r="GD312" s="331"/>
      <c r="GE312" s="331"/>
      <c r="GF312" s="331"/>
      <c r="GG312" s="331"/>
      <c r="GH312" s="331"/>
      <c r="GI312" s="331"/>
      <c r="GJ312" s="331"/>
      <c r="GK312" s="331"/>
      <c r="GL312" s="331"/>
      <c r="GM312" s="331"/>
      <c r="GN312" s="331"/>
      <c r="GO312" s="331"/>
      <c r="GP312" s="331"/>
      <c r="GQ312" s="331"/>
      <c r="GR312" s="331"/>
      <c r="GS312" s="331"/>
      <c r="GT312" s="331"/>
      <c r="GU312" s="331"/>
      <c r="GV312" s="331"/>
      <c r="GW312" s="331"/>
      <c r="GX312" s="331"/>
      <c r="GY312" s="331"/>
      <c r="GZ312" s="331"/>
      <c r="HA312" s="331"/>
      <c r="HB312" s="331"/>
      <c r="HC312" s="331"/>
      <c r="HD312" s="331"/>
      <c r="HE312" s="331"/>
      <c r="HF312" s="331"/>
      <c r="HG312" s="331"/>
      <c r="HH312" s="331"/>
      <c r="HI312" s="331"/>
      <c r="HJ312" s="331"/>
      <c r="HK312" s="331"/>
      <c r="HL312" s="331"/>
      <c r="HM312" s="331"/>
      <c r="HN312" s="331"/>
      <c r="HO312" s="331"/>
      <c r="HP312" s="331"/>
      <c r="HQ312" s="331"/>
      <c r="HR312" s="331"/>
      <c r="HS312" s="331"/>
      <c r="HT312" s="331"/>
      <c r="HU312" s="331"/>
      <c r="HV312" s="331"/>
      <c r="HW312" s="331"/>
      <c r="HX312" s="331"/>
      <c r="HY312" s="331"/>
      <c r="HZ312" s="331"/>
      <c r="IA312" s="331"/>
      <c r="IB312" s="331"/>
      <c r="IC312" s="331"/>
      <c r="ID312" s="331"/>
      <c r="IE312" s="331"/>
      <c r="IF312" s="331"/>
      <c r="IG312" s="331"/>
      <c r="IH312" s="331"/>
      <c r="II312" s="331"/>
      <c r="IJ312" s="331"/>
      <c r="IK312" s="331"/>
      <c r="IL312" s="331"/>
      <c r="IM312" s="331"/>
      <c r="IN312" s="331"/>
      <c r="IO312" s="331"/>
      <c r="IP312" s="331"/>
      <c r="IQ312" s="331"/>
      <c r="IR312" s="331"/>
      <c r="IS312" s="331"/>
      <c r="IT312" s="331"/>
      <c r="IU312" s="331"/>
      <c r="IV312" s="331"/>
      <c r="IW312" s="331"/>
      <c r="IX312" s="331"/>
      <c r="IY312" s="331"/>
      <c r="IZ312" s="331"/>
      <c r="JA312" s="331"/>
      <c r="JB312" s="331"/>
      <c r="JC312" s="331"/>
      <c r="JD312" s="331"/>
      <c r="JE312" s="331"/>
      <c r="JF312" s="331"/>
      <c r="JG312" s="331"/>
      <c r="JH312" s="331"/>
      <c r="JI312" s="331"/>
      <c r="JJ312" s="331"/>
      <c r="JK312" s="331"/>
      <c r="JL312" s="331"/>
      <c r="JM312" s="331"/>
      <c r="JN312" s="331"/>
      <c r="JO312" s="331"/>
      <c r="JP312" s="331"/>
      <c r="JQ312" s="331"/>
      <c r="JR312" s="331"/>
      <c r="JS312" s="331"/>
      <c r="JT312" s="331"/>
      <c r="JU312" s="331"/>
      <c r="JV312" s="331"/>
      <c r="JW312" s="331"/>
      <c r="JX312" s="331"/>
      <c r="JY312" s="331"/>
      <c r="JZ312" s="331"/>
      <c r="KA312" s="331"/>
      <c r="KB312" s="331"/>
      <c r="KC312" s="331"/>
      <c r="KD312" s="331"/>
      <c r="KE312" s="331"/>
      <c r="KF312" s="331"/>
      <c r="KG312" s="331"/>
      <c r="KH312" s="331"/>
      <c r="KI312" s="331"/>
      <c r="KJ312" s="331"/>
      <c r="KK312" s="331"/>
      <c r="KL312" s="331"/>
      <c r="KM312" s="331"/>
      <c r="KN312" s="331"/>
      <c r="KO312" s="331"/>
      <c r="KP312" s="331"/>
      <c r="KQ312" s="331"/>
      <c r="KR312" s="331"/>
      <c r="KS312" s="331"/>
      <c r="KT312" s="331"/>
      <c r="KU312" s="331"/>
      <c r="KV312" s="331"/>
      <c r="KW312" s="331"/>
      <c r="KX312" s="331"/>
      <c r="KY312" s="331"/>
      <c r="KZ312" s="331"/>
      <c r="LA312" s="331"/>
      <c r="LB312" s="331"/>
      <c r="LC312" s="331"/>
      <c r="LD312" s="331"/>
      <c r="LE312" s="331"/>
      <c r="LF312" s="331"/>
      <c r="LG312" s="331"/>
      <c r="LH312" s="331"/>
      <c r="LI312" s="331"/>
      <c r="LJ312" s="331"/>
      <c r="LK312" s="331"/>
      <c r="LL312" s="331"/>
      <c r="LM312" s="331"/>
      <c r="LN312" s="331"/>
      <c r="LO312" s="331"/>
      <c r="LP312" s="331"/>
      <c r="LQ312" s="331"/>
      <c r="LR312" s="331"/>
      <c r="LS312" s="331"/>
      <c r="LT312" s="331"/>
      <c r="LU312" s="331"/>
      <c r="LV312" s="331"/>
      <c r="LW312" s="331"/>
      <c r="LX312" s="331"/>
      <c r="LY312" s="331"/>
      <c r="LZ312" s="331"/>
      <c r="MA312" s="331"/>
      <c r="MB312" s="331"/>
      <c r="MC312" s="331"/>
      <c r="MD312" s="331"/>
      <c r="ME312" s="331"/>
      <c r="MF312" s="331"/>
      <c r="MG312" s="331"/>
      <c r="MH312" s="331"/>
      <c r="MI312" s="331"/>
      <c r="MJ312" s="331"/>
      <c r="MK312" s="331"/>
      <c r="ML312" s="331"/>
      <c r="MM312" s="331"/>
      <c r="MN312" s="331"/>
      <c r="MO312" s="331"/>
      <c r="MP312" s="331"/>
      <c r="MQ312" s="331"/>
      <c r="MR312" s="331"/>
      <c r="MS312" s="331"/>
      <c r="MT312" s="331"/>
      <c r="MU312" s="331"/>
      <c r="MV312" s="331"/>
      <c r="MW312" s="331"/>
      <c r="MX312" s="331"/>
      <c r="MY312" s="331"/>
      <c r="MZ312" s="331"/>
      <c r="NA312" s="331"/>
      <c r="NB312" s="331"/>
      <c r="NC312" s="331"/>
      <c r="ND312" s="331"/>
      <c r="NE312" s="331"/>
      <c r="NF312" s="331"/>
      <c r="NG312" s="331"/>
      <c r="NH312" s="331"/>
      <c r="NI312" s="331"/>
      <c r="NJ312" s="331"/>
      <c r="NK312" s="331"/>
      <c r="NL312" s="331"/>
      <c r="NM312" s="331"/>
      <c r="NN312" s="331"/>
      <c r="NO312" s="331"/>
      <c r="NP312" s="331"/>
      <c r="NQ312" s="331"/>
      <c r="NR312" s="331"/>
      <c r="NS312" s="331"/>
      <c r="NT312" s="331"/>
      <c r="NU312" s="331"/>
      <c r="NV312" s="331"/>
      <c r="NW312" s="331"/>
      <c r="NX312" s="331"/>
      <c r="NY312" s="331"/>
      <c r="NZ312" s="331"/>
      <c r="OA312" s="331"/>
      <c r="OB312" s="331"/>
      <c r="OC312" s="331"/>
      <c r="OD312" s="331"/>
      <c r="OE312" s="331"/>
      <c r="OF312" s="331"/>
      <c r="OG312" s="331"/>
      <c r="OH312" s="331"/>
      <c r="OI312" s="331"/>
      <c r="OJ312" s="331"/>
      <c r="OK312" s="331"/>
      <c r="OL312" s="331"/>
      <c r="OM312" s="331"/>
      <c r="ON312" s="331"/>
      <c r="OO312" s="331"/>
      <c r="OP312" s="331"/>
      <c r="OQ312" s="331"/>
      <c r="OR312" s="331"/>
      <c r="OS312" s="331"/>
      <c r="OT312" s="331"/>
      <c r="OU312" s="331"/>
      <c r="OV312" s="331"/>
      <c r="OW312" s="331"/>
      <c r="OX312" s="331"/>
      <c r="OY312" s="331"/>
      <c r="OZ312" s="331"/>
      <c r="PA312" s="331"/>
      <c r="PB312" s="331"/>
      <c r="PC312" s="331"/>
      <c r="PD312" s="331"/>
      <c r="PE312" s="331"/>
      <c r="PF312" s="331"/>
      <c r="PG312" s="331"/>
      <c r="PH312" s="331"/>
      <c r="PI312" s="331"/>
      <c r="PJ312" s="331"/>
      <c r="PK312" s="331"/>
      <c r="PL312" s="331"/>
      <c r="PM312" s="331"/>
      <c r="PN312" s="331"/>
      <c r="PO312" s="331"/>
      <c r="PP312" s="331"/>
      <c r="PQ312" s="331"/>
      <c r="PR312" s="331"/>
      <c r="PS312" s="331"/>
      <c r="PT312" s="331"/>
      <c r="PU312" s="331"/>
      <c r="PV312" s="331"/>
      <c r="PW312" s="331"/>
      <c r="PX312" s="331"/>
      <c r="PY312" s="331"/>
      <c r="PZ312" s="331"/>
      <c r="QA312" s="331"/>
      <c r="QB312" s="331"/>
      <c r="QC312" s="331"/>
      <c r="QD312" s="331"/>
      <c r="QE312" s="331"/>
      <c r="QF312" s="331"/>
      <c r="QG312" s="331"/>
      <c r="QH312" s="331"/>
      <c r="QI312" s="331"/>
      <c r="QJ312" s="331"/>
      <c r="QK312" s="331"/>
      <c r="QL312" s="331"/>
      <c r="QM312" s="331"/>
      <c r="QN312" s="331"/>
      <c r="QO312" s="331"/>
      <c r="QP312" s="331"/>
      <c r="QQ312" s="331"/>
      <c r="QR312" s="331"/>
      <c r="QS312" s="331"/>
      <c r="QT312" s="331"/>
      <c r="QU312" s="331"/>
      <c r="QV312" s="331"/>
      <c r="QW312" s="331"/>
      <c r="QX312" s="331"/>
      <c r="QY312" s="331"/>
      <c r="QZ312" s="331"/>
      <c r="RA312" s="331"/>
      <c r="RB312" s="331"/>
      <c r="RC312" s="331"/>
      <c r="RD312" s="331"/>
      <c r="RE312" s="331"/>
      <c r="RF312" s="331"/>
      <c r="RG312" s="331"/>
      <c r="RH312" s="331"/>
      <c r="RI312" s="331"/>
      <c r="RJ312" s="331"/>
      <c r="RK312" s="331"/>
      <c r="RL312" s="331"/>
      <c r="RM312" s="331"/>
      <c r="RN312" s="331"/>
      <c r="RO312" s="331"/>
      <c r="RP312" s="331"/>
      <c r="RQ312" s="331"/>
      <c r="RR312" s="331"/>
      <c r="RS312" s="331"/>
      <c r="RT312" s="331"/>
      <c r="RU312" s="331"/>
      <c r="RV312" s="331"/>
      <c r="RW312" s="331"/>
      <c r="RX312" s="331"/>
      <c r="RY312" s="331"/>
      <c r="RZ312" s="331"/>
      <c r="SA312" s="331"/>
      <c r="SB312" s="331"/>
      <c r="SC312" s="331"/>
      <c r="SD312" s="331"/>
      <c r="SE312" s="331"/>
      <c r="SF312" s="331"/>
      <c r="SG312" s="331"/>
      <c r="SH312" s="331"/>
      <c r="SI312" s="331"/>
      <c r="SJ312" s="331"/>
      <c r="SK312" s="331"/>
      <c r="SL312" s="331"/>
      <c r="SM312" s="331"/>
      <c r="SN312" s="331"/>
      <c r="SO312" s="331"/>
      <c r="SP312" s="331"/>
      <c r="SQ312" s="331"/>
      <c r="SR312" s="331"/>
      <c r="SS312" s="331"/>
      <c r="ST312" s="331"/>
      <c r="SU312" s="331"/>
      <c r="SV312" s="331"/>
      <c r="SW312" s="331"/>
      <c r="SX312" s="331"/>
      <c r="SY312" s="331"/>
      <c r="SZ312" s="331"/>
      <c r="TA312" s="331"/>
      <c r="TB312" s="331"/>
      <c r="TC312" s="331"/>
      <c r="TD312" s="331"/>
      <c r="TE312" s="331"/>
      <c r="TF312" s="331"/>
      <c r="TG312" s="331"/>
      <c r="TH312" s="331"/>
      <c r="TI312" s="331"/>
      <c r="TJ312" s="331"/>
      <c r="TK312" s="331"/>
      <c r="TL312" s="331"/>
      <c r="TM312" s="331"/>
      <c r="TN312" s="331"/>
      <c r="TO312" s="331"/>
      <c r="TP312" s="331"/>
      <c r="TQ312" s="331"/>
      <c r="TR312" s="331"/>
      <c r="TS312" s="331"/>
      <c r="TT312" s="331"/>
      <c r="TU312" s="331"/>
      <c r="TV312" s="331"/>
      <c r="TW312" s="331"/>
      <c r="TX312" s="331"/>
      <c r="TY312" s="331"/>
      <c r="TZ312" s="331"/>
      <c r="UA312" s="331"/>
      <c r="UB312" s="331"/>
      <c r="UC312" s="331"/>
      <c r="UD312" s="331"/>
      <c r="UE312" s="331"/>
      <c r="UF312" s="331"/>
      <c r="UG312" s="331"/>
      <c r="UH312" s="331"/>
      <c r="UI312" s="331"/>
      <c r="UJ312" s="331"/>
      <c r="UK312" s="331"/>
      <c r="UL312" s="331"/>
      <c r="UM312" s="331"/>
      <c r="UN312" s="331"/>
      <c r="UO312" s="331"/>
      <c r="UP312" s="331"/>
      <c r="UQ312" s="331"/>
      <c r="UR312" s="331"/>
      <c r="US312" s="331"/>
      <c r="UT312" s="331"/>
      <c r="UU312" s="331"/>
      <c r="UV312" s="331"/>
      <c r="UW312" s="331"/>
      <c r="UX312" s="331"/>
      <c r="UY312" s="331"/>
      <c r="UZ312" s="331"/>
      <c r="VA312" s="331"/>
      <c r="VB312" s="331"/>
      <c r="VC312" s="331"/>
      <c r="VD312" s="331"/>
      <c r="VE312" s="331"/>
      <c r="VF312" s="331"/>
      <c r="VG312" s="331"/>
      <c r="VH312" s="331"/>
      <c r="VI312" s="331"/>
      <c r="VJ312" s="331"/>
      <c r="VK312" s="331"/>
      <c r="VL312" s="331"/>
      <c r="VM312" s="331"/>
      <c r="VN312" s="331"/>
      <c r="VO312" s="331"/>
      <c r="VP312" s="331"/>
      <c r="VQ312" s="331"/>
      <c r="VR312" s="331"/>
      <c r="VS312" s="331"/>
      <c r="VT312" s="331"/>
      <c r="VU312" s="331"/>
      <c r="VV312" s="331"/>
      <c r="VW312" s="331"/>
      <c r="VX312" s="331"/>
      <c r="VY312" s="331"/>
      <c r="VZ312" s="331"/>
      <c r="WA312" s="331"/>
      <c r="WB312" s="331"/>
      <c r="WC312" s="331"/>
      <c r="WD312" s="331"/>
      <c r="WE312" s="331"/>
      <c r="WF312" s="331"/>
      <c r="WG312" s="331"/>
      <c r="WH312" s="331"/>
      <c r="WI312" s="331"/>
      <c r="WJ312" s="331"/>
      <c r="WK312" s="331"/>
      <c r="WL312" s="331"/>
      <c r="WM312" s="331"/>
      <c r="WN312" s="331"/>
      <c r="WO312" s="331"/>
      <c r="WP312" s="331"/>
      <c r="WQ312" s="331"/>
      <c r="WR312" s="331"/>
      <c r="WS312" s="331"/>
      <c r="WT312" s="331"/>
      <c r="WU312" s="331"/>
      <c r="WV312" s="331"/>
      <c r="WW312" s="331"/>
      <c r="WX312" s="331"/>
      <c r="WY312" s="331"/>
      <c r="WZ312" s="331"/>
      <c r="XA312" s="331"/>
      <c r="XB312" s="331"/>
      <c r="XC312" s="331"/>
      <c r="XD312" s="331"/>
      <c r="XE312" s="331"/>
      <c r="XF312" s="331"/>
      <c r="XG312" s="331"/>
      <c r="XH312" s="331"/>
      <c r="XI312" s="331"/>
      <c r="XJ312" s="331"/>
      <c r="XK312" s="331"/>
      <c r="XL312" s="331"/>
      <c r="XM312" s="331"/>
      <c r="XN312" s="331"/>
      <c r="XO312" s="331"/>
      <c r="XP312" s="331"/>
      <c r="XQ312" s="331"/>
      <c r="XR312" s="331"/>
      <c r="XS312" s="331"/>
      <c r="XT312" s="331"/>
      <c r="XU312" s="331"/>
      <c r="XV312" s="331"/>
      <c r="XW312" s="331"/>
      <c r="XX312" s="331"/>
      <c r="XY312" s="331"/>
      <c r="XZ312" s="331"/>
      <c r="YA312" s="331"/>
      <c r="YB312" s="331"/>
      <c r="YC312" s="331"/>
      <c r="YD312" s="331"/>
      <c r="YE312" s="331"/>
      <c r="YF312" s="331"/>
      <c r="YG312" s="331"/>
      <c r="YH312" s="331"/>
      <c r="YI312" s="331"/>
      <c r="YJ312" s="331"/>
      <c r="YK312" s="331"/>
      <c r="YL312" s="331"/>
      <c r="YM312" s="331"/>
      <c r="YN312" s="331"/>
      <c r="YO312" s="331"/>
      <c r="YP312" s="331"/>
      <c r="YQ312" s="331"/>
      <c r="YR312" s="331"/>
      <c r="YS312" s="331"/>
      <c r="YT312" s="331"/>
      <c r="YU312" s="331"/>
      <c r="YV312" s="331"/>
      <c r="YW312" s="331"/>
      <c r="YX312" s="331"/>
      <c r="YY312" s="331"/>
      <c r="YZ312" s="331"/>
      <c r="ZA312" s="331"/>
      <c r="ZB312" s="331"/>
      <c r="ZC312" s="331"/>
      <c r="ZD312" s="331"/>
      <c r="ZE312" s="331"/>
      <c r="ZF312" s="331"/>
      <c r="ZG312" s="331"/>
      <c r="ZH312" s="331"/>
      <c r="ZI312" s="331"/>
      <c r="ZJ312" s="331"/>
      <c r="ZK312" s="331"/>
      <c r="ZL312" s="331"/>
      <c r="ZM312" s="331"/>
      <c r="ZN312" s="331"/>
      <c r="ZO312" s="331"/>
      <c r="ZP312" s="331"/>
      <c r="ZQ312" s="331"/>
      <c r="ZR312" s="331"/>
      <c r="ZS312" s="331"/>
      <c r="ZT312" s="331"/>
      <c r="ZU312" s="331"/>
      <c r="ZV312" s="331"/>
      <c r="ZW312" s="331"/>
      <c r="ZX312" s="331"/>
      <c r="ZY312" s="331"/>
      <c r="ZZ312" s="331"/>
      <c r="AAA312" s="331"/>
      <c r="AAB312" s="331"/>
      <c r="AAC312" s="331"/>
      <c r="AAD312" s="331"/>
      <c r="AAE312" s="331"/>
      <c r="AAF312" s="331"/>
      <c r="AAG312" s="331"/>
      <c r="AAH312" s="331"/>
      <c r="AAI312" s="331"/>
      <c r="AAJ312" s="331"/>
      <c r="AAK312" s="331"/>
      <c r="AAL312" s="331"/>
      <c r="AAM312" s="331"/>
      <c r="AAN312" s="331"/>
      <c r="AAO312" s="331"/>
      <c r="AAP312" s="331"/>
      <c r="AAQ312" s="331"/>
      <c r="AAR312" s="331"/>
      <c r="AAS312" s="331"/>
      <c r="AAT312" s="331"/>
      <c r="AAU312" s="331"/>
      <c r="AAV312" s="331"/>
      <c r="AAW312" s="331"/>
      <c r="AAX312" s="331"/>
      <c r="AAY312" s="331"/>
      <c r="AAZ312" s="331"/>
      <c r="ABA312" s="331"/>
      <c r="ABB312" s="331"/>
      <c r="ABC312" s="331"/>
      <c r="ABD312" s="331"/>
      <c r="ABE312" s="331"/>
      <c r="ABF312" s="331"/>
      <c r="ABG312" s="331"/>
      <c r="ABH312" s="331"/>
      <c r="ABI312" s="331"/>
      <c r="ABJ312" s="331"/>
      <c r="ABK312" s="331"/>
      <c r="ABL312" s="331"/>
      <c r="ABM312" s="331"/>
      <c r="ABN312" s="331"/>
      <c r="ABO312" s="331"/>
      <c r="ABP312" s="331"/>
      <c r="ABQ312" s="331"/>
      <c r="ABR312" s="331"/>
      <c r="ABS312" s="331"/>
      <c r="ABT312" s="331"/>
      <c r="ABU312" s="331"/>
      <c r="ABV312" s="331"/>
      <c r="ABW312" s="331"/>
      <c r="ABX312" s="331"/>
      <c r="ABY312" s="331"/>
      <c r="ABZ312" s="331"/>
      <c r="ACA312" s="331"/>
      <c r="ACB312" s="331"/>
      <c r="ACC312" s="331"/>
      <c r="ACD312" s="331"/>
      <c r="ACE312" s="331"/>
      <c r="ACF312" s="331"/>
      <c r="ACG312" s="331"/>
      <c r="ACH312" s="331"/>
      <c r="ACI312" s="331"/>
      <c r="ACJ312" s="331"/>
      <c r="ACK312" s="331"/>
      <c r="ACL312" s="331"/>
      <c r="ACM312" s="331"/>
      <c r="ACN312" s="331"/>
      <c r="ACO312" s="331"/>
      <c r="ACP312" s="331"/>
      <c r="ACQ312" s="331"/>
      <c r="ACR312" s="331"/>
      <c r="ACS312" s="331"/>
      <c r="ACT312" s="331"/>
      <c r="ACU312" s="331"/>
      <c r="ACV312" s="331"/>
      <c r="ACW312" s="331"/>
      <c r="ACX312" s="331"/>
      <c r="ACY312" s="331"/>
      <c r="ACZ312" s="331"/>
      <c r="ADA312" s="331"/>
      <c r="ADB312" s="331"/>
      <c r="ADC312" s="331"/>
      <c r="ADD312" s="331"/>
      <c r="ADE312" s="331"/>
      <c r="ADF312" s="331"/>
      <c r="ADG312" s="331"/>
      <c r="ADH312" s="331"/>
      <c r="ADI312" s="331"/>
      <c r="ADJ312" s="331"/>
      <c r="ADK312" s="331"/>
      <c r="ADL312" s="331"/>
      <c r="ADM312" s="331"/>
      <c r="ADN312" s="331"/>
      <c r="ADO312" s="331"/>
      <c r="ADP312" s="331"/>
      <c r="ADQ312" s="331"/>
      <c r="ADR312" s="331"/>
      <c r="ADS312" s="331"/>
      <c r="ADT312" s="331"/>
      <c r="ADU312" s="331"/>
      <c r="ADV312" s="331"/>
      <c r="ADW312" s="331"/>
      <c r="ADX312" s="331"/>
      <c r="ADY312" s="331"/>
      <c r="ADZ312" s="331"/>
      <c r="AEA312" s="331"/>
      <c r="AEB312" s="331"/>
      <c r="AEC312" s="331"/>
      <c r="AED312" s="331"/>
      <c r="AEE312" s="331"/>
      <c r="AEF312" s="331"/>
      <c r="AEG312" s="331"/>
      <c r="AEH312" s="331"/>
      <c r="AEI312" s="331"/>
      <c r="AEJ312" s="331"/>
      <c r="AEK312" s="331"/>
      <c r="AEL312" s="331"/>
      <c r="AEM312" s="331"/>
      <c r="AEN312" s="331"/>
      <c r="AEO312" s="331"/>
      <c r="AEP312" s="331"/>
      <c r="AEQ312" s="331"/>
      <c r="AER312" s="331"/>
      <c r="AES312" s="331"/>
      <c r="AET312" s="331"/>
      <c r="AEU312" s="331"/>
      <c r="AEV312" s="331"/>
      <c r="AEW312" s="331"/>
      <c r="AEX312" s="331"/>
      <c r="AEY312" s="331"/>
      <c r="AEZ312" s="331"/>
      <c r="AFA312" s="331"/>
      <c r="AFB312" s="331"/>
      <c r="AFC312" s="331"/>
      <c r="AFD312" s="331"/>
      <c r="AFE312" s="331"/>
      <c r="AFF312" s="331"/>
      <c r="AFG312" s="331"/>
      <c r="AFH312" s="331"/>
      <c r="AFI312" s="331"/>
      <c r="AFJ312" s="331"/>
      <c r="AFK312" s="331"/>
      <c r="AFL312" s="331"/>
      <c r="AFM312" s="331"/>
      <c r="AFN312" s="331"/>
      <c r="AFO312" s="331"/>
      <c r="AFP312" s="331"/>
      <c r="AFQ312" s="331"/>
      <c r="AFR312" s="331"/>
      <c r="AFS312" s="331"/>
      <c r="AFT312" s="331"/>
      <c r="AFU312" s="331"/>
      <c r="AFV312" s="331"/>
      <c r="AFW312" s="331"/>
      <c r="AFX312" s="331"/>
      <c r="AFY312" s="331"/>
      <c r="AFZ312" s="331"/>
      <c r="AGA312" s="331"/>
      <c r="AGB312" s="331"/>
      <c r="AGC312" s="331"/>
      <c r="AGD312" s="331"/>
      <c r="AGE312" s="331"/>
      <c r="AGF312" s="331"/>
      <c r="AGG312" s="331"/>
      <c r="AGH312" s="331"/>
      <c r="AGI312" s="331"/>
      <c r="AGJ312" s="331"/>
      <c r="AGK312" s="331"/>
      <c r="AGL312" s="331"/>
      <c r="AGM312" s="331"/>
      <c r="AGN312" s="331"/>
      <c r="AGO312" s="331"/>
      <c r="AGP312" s="331"/>
      <c r="AGQ312" s="331"/>
      <c r="AGR312" s="331"/>
      <c r="AGS312" s="331"/>
      <c r="AGT312" s="331"/>
      <c r="AGU312" s="331"/>
      <c r="AGV312" s="331"/>
      <c r="AGW312" s="331"/>
      <c r="AGX312" s="331"/>
      <c r="AGY312" s="331"/>
      <c r="AGZ312" s="331"/>
      <c r="AHA312" s="331"/>
      <c r="AHB312" s="331"/>
      <c r="AHC312" s="331"/>
      <c r="AHD312" s="331"/>
      <c r="AHE312" s="331"/>
      <c r="AHF312" s="331"/>
      <c r="AHG312" s="331"/>
      <c r="AHH312" s="331"/>
      <c r="AHI312" s="331"/>
      <c r="AHJ312" s="331"/>
      <c r="AHK312" s="331"/>
      <c r="AHL312" s="331"/>
      <c r="AHM312" s="331"/>
      <c r="AHN312" s="331"/>
      <c r="AHO312" s="331"/>
      <c r="AHP312" s="331"/>
      <c r="AHQ312" s="331"/>
      <c r="AHR312" s="331"/>
      <c r="AHS312" s="331"/>
      <c r="AHT312" s="331"/>
      <c r="AHU312" s="331"/>
      <c r="AHV312" s="331"/>
      <c r="AHW312" s="331"/>
      <c r="AHX312" s="331"/>
      <c r="AHY312" s="331"/>
      <c r="AHZ312" s="331"/>
      <c r="AIA312" s="331"/>
      <c r="AIB312" s="331"/>
      <c r="AIC312" s="331"/>
      <c r="AID312" s="331"/>
      <c r="AIE312" s="331"/>
      <c r="AIF312" s="331"/>
      <c r="AIG312" s="331"/>
      <c r="AIH312" s="331"/>
      <c r="AII312" s="331"/>
      <c r="AIJ312" s="331"/>
      <c r="AIK312" s="331"/>
      <c r="AIL312" s="331"/>
      <c r="AIM312" s="331"/>
      <c r="AIN312" s="331"/>
      <c r="AIO312" s="331"/>
      <c r="AIP312" s="331"/>
      <c r="AIQ312" s="331"/>
      <c r="AIR312" s="331"/>
      <c r="AIS312" s="331"/>
      <c r="AIT312" s="331"/>
      <c r="AIU312" s="331"/>
      <c r="AIV312" s="331"/>
      <c r="AIW312" s="331"/>
      <c r="AIX312" s="331"/>
      <c r="AIY312" s="331"/>
      <c r="AIZ312" s="331"/>
      <c r="AJA312" s="331"/>
      <c r="AJB312" s="331"/>
      <c r="AJC312" s="331"/>
      <c r="AJD312" s="331"/>
      <c r="AJE312" s="331"/>
      <c r="AJF312" s="331"/>
      <c r="AJG312" s="331"/>
      <c r="AJH312" s="331"/>
      <c r="AJI312" s="331"/>
      <c r="AJJ312" s="331"/>
      <c r="AJK312" s="331"/>
      <c r="AJL312" s="331"/>
      <c r="AJM312" s="331"/>
      <c r="AJN312" s="331"/>
      <c r="AJO312" s="331"/>
      <c r="AJP312" s="331"/>
      <c r="AJQ312" s="331"/>
      <c r="AJR312" s="331"/>
      <c r="AJS312" s="331"/>
      <c r="AJT312" s="331"/>
      <c r="AJU312" s="331"/>
      <c r="AJV312" s="331"/>
      <c r="AJW312" s="331"/>
      <c r="AJX312" s="331"/>
      <c r="AJY312" s="331"/>
      <c r="AJZ312" s="331"/>
      <c r="AKA312" s="331"/>
      <c r="AKB312" s="331"/>
      <c r="AKC312" s="331"/>
      <c r="AKD312" s="331"/>
      <c r="AKE312" s="331"/>
      <c r="AKF312" s="331"/>
      <c r="AKG312" s="331"/>
      <c r="AKH312" s="331"/>
      <c r="AKI312" s="331"/>
      <c r="AKJ312" s="331"/>
      <c r="AKK312" s="331"/>
      <c r="AKL312" s="331"/>
      <c r="AKM312" s="331"/>
      <c r="AKN312" s="331"/>
      <c r="AKO312" s="331"/>
      <c r="AKP312" s="331"/>
      <c r="AKQ312" s="331"/>
      <c r="AKR312" s="331"/>
      <c r="AKS312" s="331"/>
      <c r="AKT312" s="331"/>
      <c r="AKU312" s="331"/>
      <c r="AKV312" s="331"/>
      <c r="AKW312" s="331"/>
      <c r="AKX312" s="331"/>
      <c r="AKY312" s="331"/>
      <c r="AKZ312" s="331"/>
      <c r="ALA312" s="331"/>
      <c r="ALB312" s="331"/>
      <c r="ALC312" s="331"/>
      <c r="ALD312" s="331"/>
      <c r="ALE312" s="331"/>
      <c r="ALF312" s="331"/>
      <c r="ALG312" s="331"/>
      <c r="ALH312" s="331"/>
      <c r="ALI312" s="331"/>
      <c r="ALJ312" s="331"/>
      <c r="ALK312" s="331"/>
      <c r="ALL312" s="331"/>
      <c r="ALM312" s="331"/>
      <c r="ALN312" s="331"/>
      <c r="ALO312" s="331"/>
      <c r="ALP312" s="331"/>
      <c r="ALQ312" s="331"/>
      <c r="ALR312" s="331"/>
      <c r="ALS312" s="331"/>
      <c r="ALT312" s="331"/>
      <c r="ALU312" s="331"/>
      <c r="ALV312" s="331"/>
      <c r="ALW312" s="331"/>
      <c r="ALX312" s="331"/>
      <c r="ALY312" s="331"/>
      <c r="ALZ312" s="331"/>
      <c r="AMA312" s="331"/>
      <c r="AMB312" s="331"/>
      <c r="AMC312" s="331"/>
      <c r="AMD312" s="331"/>
      <c r="AME312" s="331"/>
      <c r="AMF312" s="331"/>
      <c r="AMG312" s="331"/>
      <c r="AMH312" s="331"/>
      <c r="AMI312" s="331"/>
      <c r="AMJ312" s="331"/>
      <c r="AMK312" s="331"/>
      <c r="AML312" s="331"/>
      <c r="AMM312" s="331"/>
      <c r="AMN312" s="331"/>
      <c r="AMO312" s="331"/>
      <c r="AMP312" s="331"/>
      <c r="AMQ312" s="331"/>
      <c r="AMR312" s="331"/>
      <c r="AMS312" s="331"/>
      <c r="AMT312" s="331"/>
      <c r="AMU312" s="331"/>
      <c r="AMV312" s="331"/>
      <c r="AMW312" s="331"/>
      <c r="AMX312" s="331"/>
      <c r="AMY312" s="331"/>
      <c r="AMZ312" s="331"/>
      <c r="ANA312" s="331"/>
      <c r="ANB312" s="331"/>
      <c r="ANC312" s="331"/>
      <c r="AND312" s="331"/>
      <c r="ANE312" s="331"/>
      <c r="ANF312" s="331"/>
      <c r="ANG312" s="331"/>
      <c r="ANH312" s="331"/>
      <c r="ANI312" s="331"/>
      <c r="ANJ312" s="331"/>
      <c r="ANK312" s="331"/>
      <c r="ANL312" s="331"/>
      <c r="ANM312" s="331"/>
      <c r="ANN312" s="331"/>
      <c r="ANO312" s="331"/>
      <c r="ANP312" s="331"/>
      <c r="ANQ312" s="331"/>
      <c r="ANR312" s="331"/>
      <c r="ANS312" s="331"/>
      <c r="ANT312" s="331"/>
      <c r="ANU312" s="331"/>
      <c r="ANV312" s="331"/>
      <c r="ANW312" s="331"/>
      <c r="ANX312" s="331"/>
      <c r="ANY312" s="331"/>
      <c r="ANZ312" s="331"/>
      <c r="AOA312" s="331"/>
      <c r="AOB312" s="331"/>
      <c r="AOC312" s="331"/>
      <c r="AOD312" s="331"/>
      <c r="AOE312" s="331"/>
      <c r="AOF312" s="331"/>
      <c r="AOG312" s="331"/>
      <c r="AOH312" s="331"/>
      <c r="AOI312" s="331"/>
      <c r="AOJ312" s="331"/>
      <c r="AOK312" s="331"/>
      <c r="AOL312" s="331"/>
      <c r="AOM312" s="331"/>
      <c r="AON312" s="331"/>
      <c r="AOO312" s="331"/>
      <c r="AOP312" s="331"/>
      <c r="AOQ312" s="331"/>
      <c r="AOR312" s="331"/>
      <c r="AOS312" s="331"/>
      <c r="AOT312" s="331"/>
      <c r="AOU312" s="331"/>
      <c r="AOV312" s="331"/>
      <c r="AOW312" s="331"/>
      <c r="AOX312" s="331"/>
      <c r="AOY312" s="331"/>
      <c r="AOZ312" s="331"/>
      <c r="APA312" s="331"/>
      <c r="APB312" s="331"/>
      <c r="APC312" s="331"/>
      <c r="APD312" s="331"/>
      <c r="APE312" s="331"/>
      <c r="APF312" s="331"/>
      <c r="APG312" s="331"/>
      <c r="APH312" s="331"/>
      <c r="API312" s="331"/>
      <c r="APJ312" s="331"/>
      <c r="APK312" s="331"/>
      <c r="APL312" s="331"/>
      <c r="APM312" s="331"/>
      <c r="APN312" s="331"/>
      <c r="APO312" s="331"/>
      <c r="APP312" s="331"/>
      <c r="APQ312" s="331"/>
      <c r="APR312" s="331"/>
      <c r="APS312" s="331"/>
      <c r="APT312" s="331"/>
      <c r="APU312" s="331"/>
      <c r="APV312" s="331"/>
      <c r="APW312" s="331"/>
      <c r="APX312" s="331"/>
      <c r="APY312" s="331"/>
      <c r="APZ312" s="331"/>
      <c r="AQA312" s="331"/>
      <c r="AQB312" s="331"/>
      <c r="AQC312" s="331"/>
      <c r="AQD312" s="331"/>
      <c r="AQE312" s="331"/>
      <c r="AQF312" s="331"/>
      <c r="AQG312" s="331"/>
      <c r="AQH312" s="331"/>
      <c r="AQI312" s="331"/>
      <c r="AQJ312" s="331"/>
      <c r="AQK312" s="331"/>
      <c r="AQL312" s="331"/>
      <c r="AQM312" s="331"/>
      <c r="AQN312" s="331"/>
      <c r="AQO312" s="331"/>
      <c r="AQP312" s="331"/>
      <c r="AQQ312" s="331"/>
      <c r="AQR312" s="331"/>
      <c r="AQS312" s="331"/>
      <c r="AQT312" s="331"/>
      <c r="AQU312" s="331"/>
      <c r="AQV312" s="331"/>
      <c r="AQW312" s="331"/>
      <c r="AQX312" s="331"/>
      <c r="AQY312" s="331"/>
      <c r="AQZ312" s="331"/>
      <c r="ARA312" s="331"/>
      <c r="ARB312" s="331"/>
      <c r="ARC312" s="331"/>
      <c r="ARD312" s="331"/>
      <c r="ARE312" s="331"/>
      <c r="ARF312" s="331"/>
      <c r="ARG312" s="331"/>
      <c r="ARH312" s="331"/>
      <c r="ARI312" s="331"/>
      <c r="ARJ312" s="331"/>
      <c r="ARK312" s="331"/>
      <c r="ARL312" s="331"/>
      <c r="ARM312" s="331"/>
      <c r="ARN312" s="331"/>
      <c r="ARO312" s="331"/>
      <c r="ARP312" s="331"/>
      <c r="ARQ312" s="331"/>
      <c r="ARR312" s="331"/>
      <c r="ARS312" s="331"/>
      <c r="ART312" s="331"/>
      <c r="ARU312" s="331"/>
      <c r="ARV312" s="331"/>
      <c r="ARW312" s="331"/>
      <c r="ARX312" s="331"/>
      <c r="ARY312" s="331"/>
      <c r="ARZ312" s="331"/>
      <c r="ASA312" s="331"/>
      <c r="ASB312" s="331"/>
      <c r="ASC312" s="331"/>
      <c r="ASD312" s="331"/>
      <c r="ASE312" s="331"/>
      <c r="ASF312" s="331"/>
      <c r="ASG312" s="331"/>
    </row>
    <row r="313" spans="2:1177" s="360" customFormat="1" x14ac:dyDescent="0.3">
      <c r="B313" s="349"/>
      <c r="C313" s="361">
        <v>243</v>
      </c>
      <c r="D313" s="361">
        <v>72</v>
      </c>
      <c r="E313" s="362">
        <v>22</v>
      </c>
      <c r="F313" s="363">
        <v>0</v>
      </c>
      <c r="G313" s="361">
        <v>0</v>
      </c>
      <c r="H313" s="361">
        <v>0</v>
      </c>
      <c r="I313" s="363">
        <v>16</v>
      </c>
      <c r="J313" s="363">
        <v>0</v>
      </c>
      <c r="K313" s="361">
        <v>0</v>
      </c>
      <c r="L313" s="361">
        <v>6</v>
      </c>
      <c r="M313" s="361">
        <v>0</v>
      </c>
      <c r="N313" s="361">
        <v>0</v>
      </c>
      <c r="O313" s="361">
        <v>0</v>
      </c>
      <c r="P313" s="361">
        <v>0</v>
      </c>
      <c r="Q313" s="362">
        <v>0</v>
      </c>
      <c r="R313" s="331"/>
      <c r="S313" s="331"/>
      <c r="T313" s="331"/>
      <c r="U313" s="331"/>
      <c r="V313" s="331"/>
      <c r="W313" s="331"/>
      <c r="X313" s="331"/>
      <c r="Y313" s="331"/>
      <c r="Z313" s="331"/>
      <c r="AA313" s="331"/>
      <c r="AB313" s="331"/>
      <c r="AC313" s="331"/>
      <c r="AD313" s="331"/>
      <c r="AE313" s="331"/>
      <c r="AF313" s="331"/>
      <c r="AG313" s="331"/>
      <c r="AH313" s="331"/>
      <c r="AI313" s="331"/>
      <c r="AJ313" s="331"/>
      <c r="AK313" s="331"/>
      <c r="AL313" s="331"/>
      <c r="AM313" s="331"/>
      <c r="AN313" s="331"/>
      <c r="AO313" s="331"/>
      <c r="AP313" s="331"/>
      <c r="AQ313" s="331"/>
      <c r="AR313" s="331"/>
      <c r="AS313" s="331"/>
      <c r="AT313" s="331"/>
      <c r="AU313" s="331"/>
      <c r="AV313" s="331"/>
      <c r="AW313" s="331"/>
      <c r="AX313" s="331"/>
      <c r="AY313" s="331"/>
      <c r="AZ313" s="331"/>
      <c r="BA313" s="331"/>
      <c r="BB313" s="331"/>
      <c r="BC313" s="331"/>
      <c r="BD313" s="331"/>
      <c r="BE313" s="331"/>
      <c r="BF313" s="331"/>
      <c r="BG313" s="331"/>
      <c r="BH313" s="331"/>
      <c r="BI313" s="331"/>
      <c r="BJ313" s="331"/>
      <c r="BK313" s="331"/>
      <c r="BL313" s="331"/>
      <c r="BM313" s="331"/>
      <c r="BN313" s="331"/>
      <c r="BO313" s="331"/>
      <c r="BP313" s="331"/>
      <c r="BQ313" s="331"/>
      <c r="BR313" s="331"/>
      <c r="BS313" s="331"/>
      <c r="BT313" s="331"/>
      <c r="BU313" s="331"/>
      <c r="BV313" s="331"/>
      <c r="BW313" s="331"/>
      <c r="BX313" s="331"/>
      <c r="BY313" s="331"/>
      <c r="BZ313" s="331"/>
      <c r="CA313" s="331"/>
      <c r="CB313" s="331"/>
      <c r="CC313" s="331"/>
      <c r="CD313" s="331"/>
      <c r="CE313" s="331"/>
      <c r="CF313" s="331"/>
      <c r="CG313" s="331"/>
      <c r="CH313" s="331"/>
      <c r="CI313" s="331"/>
      <c r="CJ313" s="331"/>
      <c r="CK313" s="331"/>
      <c r="CL313" s="331"/>
      <c r="CM313" s="331"/>
      <c r="CN313" s="331"/>
      <c r="CO313" s="331"/>
      <c r="CP313" s="331"/>
      <c r="CQ313" s="331"/>
      <c r="CR313" s="331"/>
      <c r="CS313" s="331"/>
      <c r="CT313" s="331"/>
      <c r="CU313" s="331"/>
      <c r="CV313" s="331"/>
      <c r="CW313" s="331"/>
      <c r="CX313" s="331"/>
      <c r="CY313" s="331"/>
      <c r="CZ313" s="331"/>
      <c r="DA313" s="331"/>
      <c r="DB313" s="331"/>
      <c r="DC313" s="331"/>
      <c r="DD313" s="331"/>
      <c r="DE313" s="331"/>
      <c r="DF313" s="331"/>
      <c r="DG313" s="331"/>
      <c r="DH313" s="331"/>
      <c r="DI313" s="331"/>
      <c r="DJ313" s="331"/>
      <c r="DK313" s="331"/>
      <c r="DL313" s="331"/>
      <c r="DM313" s="331"/>
      <c r="DN313" s="331"/>
      <c r="DO313" s="331"/>
      <c r="DP313" s="331"/>
      <c r="DQ313" s="331"/>
      <c r="DR313" s="331"/>
      <c r="DS313" s="331"/>
      <c r="DT313" s="331"/>
      <c r="DU313" s="331"/>
      <c r="DV313" s="331"/>
      <c r="DW313" s="331"/>
      <c r="DX313" s="331"/>
      <c r="DY313" s="331"/>
      <c r="DZ313" s="331"/>
      <c r="EA313" s="331"/>
      <c r="EB313" s="331"/>
      <c r="EC313" s="331"/>
      <c r="ED313" s="331"/>
      <c r="EE313" s="331"/>
      <c r="EF313" s="331"/>
      <c r="EG313" s="331"/>
      <c r="EH313" s="331"/>
      <c r="EI313" s="331"/>
      <c r="EJ313" s="331"/>
      <c r="EK313" s="331"/>
      <c r="EL313" s="331"/>
      <c r="EM313" s="331"/>
      <c r="EN313" s="331"/>
      <c r="EO313" s="331"/>
      <c r="EP313" s="331"/>
      <c r="EQ313" s="331"/>
      <c r="ER313" s="331"/>
      <c r="ES313" s="331"/>
      <c r="ET313" s="331"/>
      <c r="EU313" s="331"/>
      <c r="EV313" s="331"/>
      <c r="EW313" s="331"/>
      <c r="EX313" s="331"/>
      <c r="EY313" s="331"/>
      <c r="EZ313" s="331"/>
      <c r="FA313" s="331"/>
      <c r="FB313" s="331"/>
      <c r="FC313" s="331"/>
      <c r="FD313" s="331"/>
      <c r="FE313" s="331"/>
      <c r="FF313" s="331"/>
      <c r="FG313" s="331"/>
      <c r="FH313" s="331"/>
      <c r="FI313" s="331"/>
      <c r="FJ313" s="331"/>
      <c r="FK313" s="331"/>
      <c r="FL313" s="331"/>
      <c r="FM313" s="331"/>
      <c r="FN313" s="331"/>
      <c r="FO313" s="331"/>
      <c r="FP313" s="331"/>
      <c r="FQ313" s="331"/>
      <c r="FR313" s="331"/>
      <c r="FS313" s="331"/>
      <c r="FT313" s="331"/>
      <c r="FU313" s="331"/>
      <c r="FV313" s="331"/>
      <c r="FW313" s="331"/>
      <c r="FX313" s="331"/>
      <c r="FY313" s="331"/>
      <c r="FZ313" s="331"/>
      <c r="GA313" s="331"/>
      <c r="GB313" s="331"/>
      <c r="GC313" s="331"/>
      <c r="GD313" s="331"/>
      <c r="GE313" s="331"/>
      <c r="GF313" s="331"/>
      <c r="GG313" s="331"/>
      <c r="GH313" s="331"/>
      <c r="GI313" s="331"/>
      <c r="GJ313" s="331"/>
      <c r="GK313" s="331"/>
      <c r="GL313" s="331"/>
      <c r="GM313" s="331"/>
      <c r="GN313" s="331"/>
      <c r="GO313" s="331"/>
      <c r="GP313" s="331"/>
      <c r="GQ313" s="331"/>
      <c r="GR313" s="331"/>
      <c r="GS313" s="331"/>
      <c r="GT313" s="331"/>
      <c r="GU313" s="331"/>
      <c r="GV313" s="331"/>
      <c r="GW313" s="331"/>
      <c r="GX313" s="331"/>
      <c r="GY313" s="331"/>
      <c r="GZ313" s="331"/>
      <c r="HA313" s="331"/>
      <c r="HB313" s="331"/>
      <c r="HC313" s="331"/>
      <c r="HD313" s="331"/>
      <c r="HE313" s="331"/>
      <c r="HF313" s="331"/>
      <c r="HG313" s="331"/>
      <c r="HH313" s="331"/>
      <c r="HI313" s="331"/>
      <c r="HJ313" s="331"/>
      <c r="HK313" s="331"/>
      <c r="HL313" s="331"/>
      <c r="HM313" s="331"/>
      <c r="HN313" s="331"/>
      <c r="HO313" s="331"/>
      <c r="HP313" s="331"/>
      <c r="HQ313" s="331"/>
      <c r="HR313" s="331"/>
      <c r="HS313" s="331"/>
      <c r="HT313" s="331"/>
      <c r="HU313" s="331"/>
      <c r="HV313" s="331"/>
      <c r="HW313" s="331"/>
      <c r="HX313" s="331"/>
      <c r="HY313" s="331"/>
      <c r="HZ313" s="331"/>
      <c r="IA313" s="331"/>
      <c r="IB313" s="331"/>
      <c r="IC313" s="331"/>
      <c r="ID313" s="331"/>
      <c r="IE313" s="331"/>
      <c r="IF313" s="331"/>
      <c r="IG313" s="331"/>
      <c r="IH313" s="331"/>
      <c r="II313" s="331"/>
      <c r="IJ313" s="331"/>
      <c r="IK313" s="331"/>
      <c r="IL313" s="331"/>
      <c r="IM313" s="331"/>
      <c r="IN313" s="331"/>
      <c r="IO313" s="331"/>
      <c r="IP313" s="331"/>
      <c r="IQ313" s="331"/>
      <c r="IR313" s="331"/>
      <c r="IS313" s="331"/>
      <c r="IT313" s="331"/>
      <c r="IU313" s="331"/>
      <c r="IV313" s="331"/>
      <c r="IW313" s="331"/>
      <c r="IX313" s="331"/>
      <c r="IY313" s="331"/>
      <c r="IZ313" s="331"/>
      <c r="JA313" s="331"/>
      <c r="JB313" s="331"/>
      <c r="JC313" s="331"/>
      <c r="JD313" s="331"/>
      <c r="JE313" s="331"/>
      <c r="JF313" s="331"/>
      <c r="JG313" s="331"/>
      <c r="JH313" s="331"/>
      <c r="JI313" s="331"/>
      <c r="JJ313" s="331"/>
      <c r="JK313" s="331"/>
      <c r="JL313" s="331"/>
      <c r="JM313" s="331"/>
      <c r="JN313" s="331"/>
      <c r="JO313" s="331"/>
      <c r="JP313" s="331"/>
      <c r="JQ313" s="331"/>
      <c r="JR313" s="331"/>
      <c r="JS313" s="331"/>
      <c r="JT313" s="331"/>
      <c r="JU313" s="331"/>
      <c r="JV313" s="331"/>
      <c r="JW313" s="331"/>
      <c r="JX313" s="331"/>
      <c r="JY313" s="331"/>
      <c r="JZ313" s="331"/>
      <c r="KA313" s="331"/>
      <c r="KB313" s="331"/>
      <c r="KC313" s="331"/>
      <c r="KD313" s="331"/>
      <c r="KE313" s="331"/>
      <c r="KF313" s="331"/>
      <c r="KG313" s="331"/>
      <c r="KH313" s="331"/>
      <c r="KI313" s="331"/>
      <c r="KJ313" s="331"/>
      <c r="KK313" s="331"/>
      <c r="KL313" s="331"/>
      <c r="KM313" s="331"/>
      <c r="KN313" s="331"/>
      <c r="KO313" s="331"/>
      <c r="KP313" s="331"/>
      <c r="KQ313" s="331"/>
      <c r="KR313" s="331"/>
      <c r="KS313" s="331"/>
      <c r="KT313" s="331"/>
      <c r="KU313" s="331"/>
      <c r="KV313" s="331"/>
      <c r="KW313" s="331"/>
      <c r="KX313" s="331"/>
      <c r="KY313" s="331"/>
      <c r="KZ313" s="331"/>
      <c r="LA313" s="331"/>
      <c r="LB313" s="331"/>
      <c r="LC313" s="331"/>
      <c r="LD313" s="331"/>
      <c r="LE313" s="331"/>
      <c r="LF313" s="331"/>
      <c r="LG313" s="331"/>
      <c r="LH313" s="331"/>
      <c r="LI313" s="331"/>
      <c r="LJ313" s="331"/>
      <c r="LK313" s="331"/>
      <c r="LL313" s="331"/>
      <c r="LM313" s="331"/>
      <c r="LN313" s="331"/>
      <c r="LO313" s="331"/>
      <c r="LP313" s="331"/>
      <c r="LQ313" s="331"/>
      <c r="LR313" s="331"/>
      <c r="LS313" s="331"/>
      <c r="LT313" s="331"/>
      <c r="LU313" s="331"/>
      <c r="LV313" s="331"/>
      <c r="LW313" s="331"/>
      <c r="LX313" s="331"/>
      <c r="LY313" s="331"/>
      <c r="LZ313" s="331"/>
      <c r="MA313" s="331"/>
      <c r="MB313" s="331"/>
      <c r="MC313" s="331"/>
      <c r="MD313" s="331"/>
      <c r="ME313" s="331"/>
      <c r="MF313" s="331"/>
      <c r="MG313" s="331"/>
      <c r="MH313" s="331"/>
      <c r="MI313" s="331"/>
      <c r="MJ313" s="331"/>
      <c r="MK313" s="331"/>
      <c r="ML313" s="331"/>
      <c r="MM313" s="331"/>
      <c r="MN313" s="331"/>
      <c r="MO313" s="331"/>
      <c r="MP313" s="331"/>
      <c r="MQ313" s="331"/>
      <c r="MR313" s="331"/>
      <c r="MS313" s="331"/>
      <c r="MT313" s="331"/>
      <c r="MU313" s="331"/>
      <c r="MV313" s="331"/>
      <c r="MW313" s="331"/>
      <c r="MX313" s="331"/>
      <c r="MY313" s="331"/>
      <c r="MZ313" s="331"/>
      <c r="NA313" s="331"/>
      <c r="NB313" s="331"/>
      <c r="NC313" s="331"/>
      <c r="ND313" s="331"/>
      <c r="NE313" s="331"/>
      <c r="NF313" s="331"/>
      <c r="NG313" s="331"/>
      <c r="NH313" s="331"/>
      <c r="NI313" s="331"/>
      <c r="NJ313" s="331"/>
      <c r="NK313" s="331"/>
      <c r="NL313" s="331"/>
      <c r="NM313" s="331"/>
      <c r="NN313" s="331"/>
      <c r="NO313" s="331"/>
      <c r="NP313" s="331"/>
      <c r="NQ313" s="331"/>
      <c r="NR313" s="331"/>
      <c r="NS313" s="331"/>
      <c r="NT313" s="331"/>
      <c r="NU313" s="331"/>
      <c r="NV313" s="331"/>
      <c r="NW313" s="331"/>
      <c r="NX313" s="331"/>
      <c r="NY313" s="331"/>
      <c r="NZ313" s="331"/>
      <c r="OA313" s="331"/>
      <c r="OB313" s="331"/>
      <c r="OC313" s="331"/>
      <c r="OD313" s="331"/>
      <c r="OE313" s="331"/>
      <c r="OF313" s="331"/>
      <c r="OG313" s="331"/>
      <c r="OH313" s="331"/>
      <c r="OI313" s="331"/>
      <c r="OJ313" s="331"/>
      <c r="OK313" s="331"/>
      <c r="OL313" s="331"/>
      <c r="OM313" s="331"/>
      <c r="ON313" s="331"/>
      <c r="OO313" s="331"/>
      <c r="OP313" s="331"/>
      <c r="OQ313" s="331"/>
      <c r="OR313" s="331"/>
      <c r="OS313" s="331"/>
      <c r="OT313" s="331"/>
      <c r="OU313" s="331"/>
      <c r="OV313" s="331"/>
      <c r="OW313" s="331"/>
      <c r="OX313" s="331"/>
      <c r="OY313" s="331"/>
      <c r="OZ313" s="331"/>
      <c r="PA313" s="331"/>
      <c r="PB313" s="331"/>
      <c r="PC313" s="331"/>
      <c r="PD313" s="331"/>
      <c r="PE313" s="331"/>
      <c r="PF313" s="331"/>
      <c r="PG313" s="331"/>
      <c r="PH313" s="331"/>
      <c r="PI313" s="331"/>
      <c r="PJ313" s="331"/>
      <c r="PK313" s="331"/>
      <c r="PL313" s="331"/>
      <c r="PM313" s="331"/>
      <c r="PN313" s="331"/>
      <c r="PO313" s="331"/>
      <c r="PP313" s="331"/>
      <c r="PQ313" s="331"/>
      <c r="PR313" s="331"/>
      <c r="PS313" s="331"/>
      <c r="PT313" s="331"/>
      <c r="PU313" s="331"/>
      <c r="PV313" s="331"/>
      <c r="PW313" s="331"/>
      <c r="PX313" s="331"/>
      <c r="PY313" s="331"/>
      <c r="PZ313" s="331"/>
      <c r="QA313" s="331"/>
      <c r="QB313" s="331"/>
      <c r="QC313" s="331"/>
      <c r="QD313" s="331"/>
      <c r="QE313" s="331"/>
      <c r="QF313" s="331"/>
      <c r="QG313" s="331"/>
      <c r="QH313" s="331"/>
      <c r="QI313" s="331"/>
      <c r="QJ313" s="331"/>
      <c r="QK313" s="331"/>
      <c r="QL313" s="331"/>
      <c r="QM313" s="331"/>
      <c r="QN313" s="331"/>
      <c r="QO313" s="331"/>
      <c r="QP313" s="331"/>
      <c r="QQ313" s="331"/>
      <c r="QR313" s="331"/>
      <c r="QS313" s="331"/>
      <c r="QT313" s="331"/>
      <c r="QU313" s="331"/>
      <c r="QV313" s="331"/>
      <c r="QW313" s="331"/>
      <c r="QX313" s="331"/>
      <c r="QY313" s="331"/>
      <c r="QZ313" s="331"/>
      <c r="RA313" s="331"/>
      <c r="RB313" s="331"/>
      <c r="RC313" s="331"/>
      <c r="RD313" s="331"/>
      <c r="RE313" s="331"/>
      <c r="RF313" s="331"/>
      <c r="RG313" s="331"/>
      <c r="RH313" s="331"/>
      <c r="RI313" s="331"/>
      <c r="RJ313" s="331"/>
      <c r="RK313" s="331"/>
      <c r="RL313" s="331"/>
      <c r="RM313" s="331"/>
      <c r="RN313" s="331"/>
      <c r="RO313" s="331"/>
      <c r="RP313" s="331"/>
      <c r="RQ313" s="331"/>
      <c r="RR313" s="331"/>
      <c r="RS313" s="331"/>
      <c r="RT313" s="331"/>
      <c r="RU313" s="331"/>
      <c r="RV313" s="331"/>
      <c r="RW313" s="331"/>
      <c r="RX313" s="331"/>
      <c r="RY313" s="331"/>
      <c r="RZ313" s="331"/>
      <c r="SA313" s="331"/>
      <c r="SB313" s="331"/>
      <c r="SC313" s="331"/>
      <c r="SD313" s="331"/>
      <c r="SE313" s="331"/>
      <c r="SF313" s="331"/>
      <c r="SG313" s="331"/>
      <c r="SH313" s="331"/>
      <c r="SI313" s="331"/>
      <c r="SJ313" s="331"/>
      <c r="SK313" s="331"/>
      <c r="SL313" s="331"/>
      <c r="SM313" s="331"/>
      <c r="SN313" s="331"/>
      <c r="SO313" s="331"/>
      <c r="SP313" s="331"/>
      <c r="SQ313" s="331"/>
      <c r="SR313" s="331"/>
      <c r="SS313" s="331"/>
      <c r="ST313" s="331"/>
      <c r="SU313" s="331"/>
      <c r="SV313" s="331"/>
      <c r="SW313" s="331"/>
      <c r="SX313" s="331"/>
      <c r="SY313" s="331"/>
      <c r="SZ313" s="331"/>
      <c r="TA313" s="331"/>
      <c r="TB313" s="331"/>
      <c r="TC313" s="331"/>
      <c r="TD313" s="331"/>
      <c r="TE313" s="331"/>
      <c r="TF313" s="331"/>
      <c r="TG313" s="331"/>
      <c r="TH313" s="331"/>
      <c r="TI313" s="331"/>
      <c r="TJ313" s="331"/>
      <c r="TK313" s="331"/>
      <c r="TL313" s="331"/>
      <c r="TM313" s="331"/>
      <c r="TN313" s="331"/>
      <c r="TO313" s="331"/>
      <c r="TP313" s="331"/>
      <c r="TQ313" s="331"/>
      <c r="TR313" s="331"/>
      <c r="TS313" s="331"/>
      <c r="TT313" s="331"/>
      <c r="TU313" s="331"/>
      <c r="TV313" s="331"/>
      <c r="TW313" s="331"/>
      <c r="TX313" s="331"/>
      <c r="TY313" s="331"/>
      <c r="TZ313" s="331"/>
      <c r="UA313" s="331"/>
      <c r="UB313" s="331"/>
      <c r="UC313" s="331"/>
      <c r="UD313" s="331"/>
      <c r="UE313" s="331"/>
      <c r="UF313" s="331"/>
      <c r="UG313" s="331"/>
      <c r="UH313" s="331"/>
      <c r="UI313" s="331"/>
      <c r="UJ313" s="331"/>
      <c r="UK313" s="331"/>
      <c r="UL313" s="331"/>
      <c r="UM313" s="331"/>
      <c r="UN313" s="331"/>
      <c r="UO313" s="331"/>
      <c r="UP313" s="331"/>
      <c r="UQ313" s="331"/>
      <c r="UR313" s="331"/>
      <c r="US313" s="331"/>
      <c r="UT313" s="331"/>
      <c r="UU313" s="331"/>
      <c r="UV313" s="331"/>
      <c r="UW313" s="331"/>
      <c r="UX313" s="331"/>
      <c r="UY313" s="331"/>
      <c r="UZ313" s="331"/>
      <c r="VA313" s="331"/>
      <c r="VB313" s="331"/>
      <c r="VC313" s="331"/>
      <c r="VD313" s="331"/>
      <c r="VE313" s="331"/>
      <c r="VF313" s="331"/>
      <c r="VG313" s="331"/>
      <c r="VH313" s="331"/>
      <c r="VI313" s="331"/>
      <c r="VJ313" s="331"/>
      <c r="VK313" s="331"/>
      <c r="VL313" s="331"/>
      <c r="VM313" s="331"/>
      <c r="VN313" s="331"/>
      <c r="VO313" s="331"/>
      <c r="VP313" s="331"/>
      <c r="VQ313" s="331"/>
      <c r="VR313" s="331"/>
      <c r="VS313" s="331"/>
      <c r="VT313" s="331"/>
      <c r="VU313" s="331"/>
      <c r="VV313" s="331"/>
      <c r="VW313" s="331"/>
      <c r="VX313" s="331"/>
      <c r="VY313" s="331"/>
      <c r="VZ313" s="331"/>
      <c r="WA313" s="331"/>
      <c r="WB313" s="331"/>
      <c r="WC313" s="331"/>
      <c r="WD313" s="331"/>
      <c r="WE313" s="331"/>
      <c r="WF313" s="331"/>
      <c r="WG313" s="331"/>
      <c r="WH313" s="331"/>
      <c r="WI313" s="331"/>
      <c r="WJ313" s="331"/>
      <c r="WK313" s="331"/>
      <c r="WL313" s="331"/>
      <c r="WM313" s="331"/>
      <c r="WN313" s="331"/>
      <c r="WO313" s="331"/>
      <c r="WP313" s="331"/>
      <c r="WQ313" s="331"/>
      <c r="WR313" s="331"/>
      <c r="WS313" s="331"/>
      <c r="WT313" s="331"/>
      <c r="WU313" s="331"/>
      <c r="WV313" s="331"/>
      <c r="WW313" s="331"/>
      <c r="WX313" s="331"/>
      <c r="WY313" s="331"/>
      <c r="WZ313" s="331"/>
      <c r="XA313" s="331"/>
      <c r="XB313" s="331"/>
      <c r="XC313" s="331"/>
      <c r="XD313" s="331"/>
      <c r="XE313" s="331"/>
      <c r="XF313" s="331"/>
      <c r="XG313" s="331"/>
      <c r="XH313" s="331"/>
      <c r="XI313" s="331"/>
      <c r="XJ313" s="331"/>
      <c r="XK313" s="331"/>
      <c r="XL313" s="331"/>
      <c r="XM313" s="331"/>
      <c r="XN313" s="331"/>
      <c r="XO313" s="331"/>
      <c r="XP313" s="331"/>
      <c r="XQ313" s="331"/>
      <c r="XR313" s="331"/>
      <c r="XS313" s="331"/>
      <c r="XT313" s="331"/>
      <c r="XU313" s="331"/>
      <c r="XV313" s="331"/>
      <c r="XW313" s="331"/>
      <c r="XX313" s="331"/>
      <c r="XY313" s="331"/>
      <c r="XZ313" s="331"/>
      <c r="YA313" s="331"/>
      <c r="YB313" s="331"/>
      <c r="YC313" s="331"/>
      <c r="YD313" s="331"/>
      <c r="YE313" s="331"/>
      <c r="YF313" s="331"/>
      <c r="YG313" s="331"/>
      <c r="YH313" s="331"/>
      <c r="YI313" s="331"/>
      <c r="YJ313" s="331"/>
      <c r="YK313" s="331"/>
      <c r="YL313" s="331"/>
      <c r="YM313" s="331"/>
      <c r="YN313" s="331"/>
      <c r="YO313" s="331"/>
      <c r="YP313" s="331"/>
      <c r="YQ313" s="331"/>
      <c r="YR313" s="331"/>
      <c r="YS313" s="331"/>
      <c r="YT313" s="331"/>
      <c r="YU313" s="331"/>
      <c r="YV313" s="331"/>
      <c r="YW313" s="331"/>
      <c r="YX313" s="331"/>
      <c r="YY313" s="331"/>
      <c r="YZ313" s="331"/>
      <c r="ZA313" s="331"/>
      <c r="ZB313" s="331"/>
      <c r="ZC313" s="331"/>
      <c r="ZD313" s="331"/>
      <c r="ZE313" s="331"/>
      <c r="ZF313" s="331"/>
      <c r="ZG313" s="331"/>
      <c r="ZH313" s="331"/>
      <c r="ZI313" s="331"/>
      <c r="ZJ313" s="331"/>
      <c r="ZK313" s="331"/>
      <c r="ZL313" s="331"/>
      <c r="ZM313" s="331"/>
      <c r="ZN313" s="331"/>
      <c r="ZO313" s="331"/>
      <c r="ZP313" s="331"/>
      <c r="ZQ313" s="331"/>
      <c r="ZR313" s="331"/>
      <c r="ZS313" s="331"/>
      <c r="ZT313" s="331"/>
      <c r="ZU313" s="331"/>
      <c r="ZV313" s="331"/>
      <c r="ZW313" s="331"/>
      <c r="ZX313" s="331"/>
      <c r="ZY313" s="331"/>
      <c r="ZZ313" s="331"/>
      <c r="AAA313" s="331"/>
      <c r="AAB313" s="331"/>
      <c r="AAC313" s="331"/>
      <c r="AAD313" s="331"/>
      <c r="AAE313" s="331"/>
      <c r="AAF313" s="331"/>
      <c r="AAG313" s="331"/>
      <c r="AAH313" s="331"/>
      <c r="AAI313" s="331"/>
      <c r="AAJ313" s="331"/>
      <c r="AAK313" s="331"/>
      <c r="AAL313" s="331"/>
      <c r="AAM313" s="331"/>
      <c r="AAN313" s="331"/>
      <c r="AAO313" s="331"/>
      <c r="AAP313" s="331"/>
      <c r="AAQ313" s="331"/>
      <c r="AAR313" s="331"/>
      <c r="AAS313" s="331"/>
      <c r="AAT313" s="331"/>
      <c r="AAU313" s="331"/>
      <c r="AAV313" s="331"/>
      <c r="AAW313" s="331"/>
      <c r="AAX313" s="331"/>
      <c r="AAY313" s="331"/>
      <c r="AAZ313" s="331"/>
      <c r="ABA313" s="331"/>
      <c r="ABB313" s="331"/>
      <c r="ABC313" s="331"/>
      <c r="ABD313" s="331"/>
      <c r="ABE313" s="331"/>
      <c r="ABF313" s="331"/>
      <c r="ABG313" s="331"/>
      <c r="ABH313" s="331"/>
      <c r="ABI313" s="331"/>
      <c r="ABJ313" s="331"/>
      <c r="ABK313" s="331"/>
      <c r="ABL313" s="331"/>
      <c r="ABM313" s="331"/>
      <c r="ABN313" s="331"/>
      <c r="ABO313" s="331"/>
      <c r="ABP313" s="331"/>
      <c r="ABQ313" s="331"/>
      <c r="ABR313" s="331"/>
      <c r="ABS313" s="331"/>
      <c r="ABT313" s="331"/>
      <c r="ABU313" s="331"/>
      <c r="ABV313" s="331"/>
      <c r="ABW313" s="331"/>
      <c r="ABX313" s="331"/>
      <c r="ABY313" s="331"/>
      <c r="ABZ313" s="331"/>
      <c r="ACA313" s="331"/>
      <c r="ACB313" s="331"/>
      <c r="ACC313" s="331"/>
      <c r="ACD313" s="331"/>
      <c r="ACE313" s="331"/>
      <c r="ACF313" s="331"/>
      <c r="ACG313" s="331"/>
      <c r="ACH313" s="331"/>
      <c r="ACI313" s="331"/>
      <c r="ACJ313" s="331"/>
      <c r="ACK313" s="331"/>
      <c r="ACL313" s="331"/>
      <c r="ACM313" s="331"/>
      <c r="ACN313" s="331"/>
      <c r="ACO313" s="331"/>
      <c r="ACP313" s="331"/>
      <c r="ACQ313" s="331"/>
      <c r="ACR313" s="331"/>
      <c r="ACS313" s="331"/>
      <c r="ACT313" s="331"/>
      <c r="ACU313" s="331"/>
      <c r="ACV313" s="331"/>
      <c r="ACW313" s="331"/>
      <c r="ACX313" s="331"/>
      <c r="ACY313" s="331"/>
      <c r="ACZ313" s="331"/>
      <c r="ADA313" s="331"/>
      <c r="ADB313" s="331"/>
      <c r="ADC313" s="331"/>
      <c r="ADD313" s="331"/>
      <c r="ADE313" s="331"/>
      <c r="ADF313" s="331"/>
      <c r="ADG313" s="331"/>
      <c r="ADH313" s="331"/>
      <c r="ADI313" s="331"/>
      <c r="ADJ313" s="331"/>
      <c r="ADK313" s="331"/>
      <c r="ADL313" s="331"/>
      <c r="ADM313" s="331"/>
      <c r="ADN313" s="331"/>
      <c r="ADO313" s="331"/>
      <c r="ADP313" s="331"/>
      <c r="ADQ313" s="331"/>
      <c r="ADR313" s="331"/>
      <c r="ADS313" s="331"/>
      <c r="ADT313" s="331"/>
      <c r="ADU313" s="331"/>
      <c r="ADV313" s="331"/>
      <c r="ADW313" s="331"/>
      <c r="ADX313" s="331"/>
      <c r="ADY313" s="331"/>
      <c r="ADZ313" s="331"/>
      <c r="AEA313" s="331"/>
      <c r="AEB313" s="331"/>
      <c r="AEC313" s="331"/>
      <c r="AED313" s="331"/>
      <c r="AEE313" s="331"/>
      <c r="AEF313" s="331"/>
      <c r="AEG313" s="331"/>
      <c r="AEH313" s="331"/>
      <c r="AEI313" s="331"/>
      <c r="AEJ313" s="331"/>
      <c r="AEK313" s="331"/>
      <c r="AEL313" s="331"/>
      <c r="AEM313" s="331"/>
      <c r="AEN313" s="331"/>
      <c r="AEO313" s="331"/>
      <c r="AEP313" s="331"/>
      <c r="AEQ313" s="331"/>
      <c r="AER313" s="331"/>
      <c r="AES313" s="331"/>
      <c r="AET313" s="331"/>
      <c r="AEU313" s="331"/>
      <c r="AEV313" s="331"/>
      <c r="AEW313" s="331"/>
      <c r="AEX313" s="331"/>
      <c r="AEY313" s="331"/>
      <c r="AEZ313" s="331"/>
      <c r="AFA313" s="331"/>
      <c r="AFB313" s="331"/>
      <c r="AFC313" s="331"/>
      <c r="AFD313" s="331"/>
      <c r="AFE313" s="331"/>
      <c r="AFF313" s="331"/>
      <c r="AFG313" s="331"/>
      <c r="AFH313" s="331"/>
      <c r="AFI313" s="331"/>
      <c r="AFJ313" s="331"/>
      <c r="AFK313" s="331"/>
      <c r="AFL313" s="331"/>
      <c r="AFM313" s="331"/>
      <c r="AFN313" s="331"/>
      <c r="AFO313" s="331"/>
      <c r="AFP313" s="331"/>
      <c r="AFQ313" s="331"/>
      <c r="AFR313" s="331"/>
      <c r="AFS313" s="331"/>
      <c r="AFT313" s="331"/>
      <c r="AFU313" s="331"/>
      <c r="AFV313" s="331"/>
      <c r="AFW313" s="331"/>
      <c r="AFX313" s="331"/>
      <c r="AFY313" s="331"/>
      <c r="AFZ313" s="331"/>
      <c r="AGA313" s="331"/>
      <c r="AGB313" s="331"/>
      <c r="AGC313" s="331"/>
      <c r="AGD313" s="331"/>
      <c r="AGE313" s="331"/>
      <c r="AGF313" s="331"/>
      <c r="AGG313" s="331"/>
      <c r="AGH313" s="331"/>
      <c r="AGI313" s="331"/>
      <c r="AGJ313" s="331"/>
      <c r="AGK313" s="331"/>
      <c r="AGL313" s="331"/>
      <c r="AGM313" s="331"/>
      <c r="AGN313" s="331"/>
      <c r="AGO313" s="331"/>
      <c r="AGP313" s="331"/>
      <c r="AGQ313" s="331"/>
      <c r="AGR313" s="331"/>
      <c r="AGS313" s="331"/>
      <c r="AGT313" s="331"/>
      <c r="AGU313" s="331"/>
      <c r="AGV313" s="331"/>
      <c r="AGW313" s="331"/>
      <c r="AGX313" s="331"/>
      <c r="AGY313" s="331"/>
      <c r="AGZ313" s="331"/>
      <c r="AHA313" s="331"/>
      <c r="AHB313" s="331"/>
      <c r="AHC313" s="331"/>
      <c r="AHD313" s="331"/>
      <c r="AHE313" s="331"/>
      <c r="AHF313" s="331"/>
      <c r="AHG313" s="331"/>
      <c r="AHH313" s="331"/>
      <c r="AHI313" s="331"/>
      <c r="AHJ313" s="331"/>
      <c r="AHK313" s="331"/>
      <c r="AHL313" s="331"/>
      <c r="AHM313" s="331"/>
      <c r="AHN313" s="331"/>
      <c r="AHO313" s="331"/>
      <c r="AHP313" s="331"/>
      <c r="AHQ313" s="331"/>
      <c r="AHR313" s="331"/>
      <c r="AHS313" s="331"/>
      <c r="AHT313" s="331"/>
      <c r="AHU313" s="331"/>
      <c r="AHV313" s="331"/>
      <c r="AHW313" s="331"/>
      <c r="AHX313" s="331"/>
      <c r="AHY313" s="331"/>
      <c r="AHZ313" s="331"/>
      <c r="AIA313" s="331"/>
      <c r="AIB313" s="331"/>
      <c r="AIC313" s="331"/>
      <c r="AID313" s="331"/>
      <c r="AIE313" s="331"/>
      <c r="AIF313" s="331"/>
      <c r="AIG313" s="331"/>
      <c r="AIH313" s="331"/>
      <c r="AII313" s="331"/>
      <c r="AIJ313" s="331"/>
      <c r="AIK313" s="331"/>
      <c r="AIL313" s="331"/>
      <c r="AIM313" s="331"/>
      <c r="AIN313" s="331"/>
      <c r="AIO313" s="331"/>
      <c r="AIP313" s="331"/>
      <c r="AIQ313" s="331"/>
      <c r="AIR313" s="331"/>
      <c r="AIS313" s="331"/>
      <c r="AIT313" s="331"/>
      <c r="AIU313" s="331"/>
      <c r="AIV313" s="331"/>
      <c r="AIW313" s="331"/>
      <c r="AIX313" s="331"/>
      <c r="AIY313" s="331"/>
      <c r="AIZ313" s="331"/>
      <c r="AJA313" s="331"/>
      <c r="AJB313" s="331"/>
      <c r="AJC313" s="331"/>
      <c r="AJD313" s="331"/>
      <c r="AJE313" s="331"/>
      <c r="AJF313" s="331"/>
      <c r="AJG313" s="331"/>
      <c r="AJH313" s="331"/>
      <c r="AJI313" s="331"/>
      <c r="AJJ313" s="331"/>
      <c r="AJK313" s="331"/>
      <c r="AJL313" s="331"/>
      <c r="AJM313" s="331"/>
      <c r="AJN313" s="331"/>
      <c r="AJO313" s="331"/>
      <c r="AJP313" s="331"/>
      <c r="AJQ313" s="331"/>
      <c r="AJR313" s="331"/>
      <c r="AJS313" s="331"/>
      <c r="AJT313" s="331"/>
      <c r="AJU313" s="331"/>
      <c r="AJV313" s="331"/>
      <c r="AJW313" s="331"/>
      <c r="AJX313" s="331"/>
      <c r="AJY313" s="331"/>
      <c r="AJZ313" s="331"/>
      <c r="AKA313" s="331"/>
      <c r="AKB313" s="331"/>
      <c r="AKC313" s="331"/>
      <c r="AKD313" s="331"/>
      <c r="AKE313" s="331"/>
      <c r="AKF313" s="331"/>
      <c r="AKG313" s="331"/>
      <c r="AKH313" s="331"/>
      <c r="AKI313" s="331"/>
      <c r="AKJ313" s="331"/>
      <c r="AKK313" s="331"/>
      <c r="AKL313" s="331"/>
      <c r="AKM313" s="331"/>
      <c r="AKN313" s="331"/>
      <c r="AKO313" s="331"/>
      <c r="AKP313" s="331"/>
      <c r="AKQ313" s="331"/>
      <c r="AKR313" s="331"/>
      <c r="AKS313" s="331"/>
      <c r="AKT313" s="331"/>
      <c r="AKU313" s="331"/>
      <c r="AKV313" s="331"/>
      <c r="AKW313" s="331"/>
      <c r="AKX313" s="331"/>
      <c r="AKY313" s="331"/>
      <c r="AKZ313" s="331"/>
      <c r="ALA313" s="331"/>
      <c r="ALB313" s="331"/>
      <c r="ALC313" s="331"/>
      <c r="ALD313" s="331"/>
      <c r="ALE313" s="331"/>
      <c r="ALF313" s="331"/>
      <c r="ALG313" s="331"/>
      <c r="ALH313" s="331"/>
      <c r="ALI313" s="331"/>
      <c r="ALJ313" s="331"/>
      <c r="ALK313" s="331"/>
      <c r="ALL313" s="331"/>
      <c r="ALM313" s="331"/>
      <c r="ALN313" s="331"/>
      <c r="ALO313" s="331"/>
      <c r="ALP313" s="331"/>
      <c r="ALQ313" s="331"/>
      <c r="ALR313" s="331"/>
      <c r="ALS313" s="331"/>
      <c r="ALT313" s="331"/>
      <c r="ALU313" s="331"/>
      <c r="ALV313" s="331"/>
      <c r="ALW313" s="331"/>
      <c r="ALX313" s="331"/>
      <c r="ALY313" s="331"/>
      <c r="ALZ313" s="331"/>
      <c r="AMA313" s="331"/>
      <c r="AMB313" s="331"/>
      <c r="AMC313" s="331"/>
      <c r="AMD313" s="331"/>
      <c r="AME313" s="331"/>
      <c r="AMF313" s="331"/>
      <c r="AMG313" s="331"/>
      <c r="AMH313" s="331"/>
      <c r="AMI313" s="331"/>
      <c r="AMJ313" s="331"/>
      <c r="AMK313" s="331"/>
      <c r="AML313" s="331"/>
      <c r="AMM313" s="331"/>
      <c r="AMN313" s="331"/>
      <c r="AMO313" s="331"/>
      <c r="AMP313" s="331"/>
      <c r="AMQ313" s="331"/>
      <c r="AMR313" s="331"/>
      <c r="AMS313" s="331"/>
      <c r="AMT313" s="331"/>
      <c r="AMU313" s="331"/>
      <c r="AMV313" s="331"/>
      <c r="AMW313" s="331"/>
      <c r="AMX313" s="331"/>
      <c r="AMY313" s="331"/>
      <c r="AMZ313" s="331"/>
      <c r="ANA313" s="331"/>
      <c r="ANB313" s="331"/>
      <c r="ANC313" s="331"/>
      <c r="AND313" s="331"/>
      <c r="ANE313" s="331"/>
      <c r="ANF313" s="331"/>
      <c r="ANG313" s="331"/>
      <c r="ANH313" s="331"/>
      <c r="ANI313" s="331"/>
      <c r="ANJ313" s="331"/>
      <c r="ANK313" s="331"/>
      <c r="ANL313" s="331"/>
      <c r="ANM313" s="331"/>
      <c r="ANN313" s="331"/>
      <c r="ANO313" s="331"/>
      <c r="ANP313" s="331"/>
      <c r="ANQ313" s="331"/>
      <c r="ANR313" s="331"/>
      <c r="ANS313" s="331"/>
      <c r="ANT313" s="331"/>
      <c r="ANU313" s="331"/>
      <c r="ANV313" s="331"/>
      <c r="ANW313" s="331"/>
      <c r="ANX313" s="331"/>
      <c r="ANY313" s="331"/>
      <c r="ANZ313" s="331"/>
      <c r="AOA313" s="331"/>
      <c r="AOB313" s="331"/>
      <c r="AOC313" s="331"/>
      <c r="AOD313" s="331"/>
      <c r="AOE313" s="331"/>
      <c r="AOF313" s="331"/>
      <c r="AOG313" s="331"/>
      <c r="AOH313" s="331"/>
      <c r="AOI313" s="331"/>
      <c r="AOJ313" s="331"/>
      <c r="AOK313" s="331"/>
      <c r="AOL313" s="331"/>
      <c r="AOM313" s="331"/>
      <c r="AON313" s="331"/>
      <c r="AOO313" s="331"/>
      <c r="AOP313" s="331"/>
      <c r="AOQ313" s="331"/>
      <c r="AOR313" s="331"/>
      <c r="AOS313" s="331"/>
      <c r="AOT313" s="331"/>
      <c r="AOU313" s="331"/>
      <c r="AOV313" s="331"/>
      <c r="AOW313" s="331"/>
      <c r="AOX313" s="331"/>
      <c r="AOY313" s="331"/>
      <c r="AOZ313" s="331"/>
      <c r="APA313" s="331"/>
      <c r="APB313" s="331"/>
      <c r="APC313" s="331"/>
      <c r="APD313" s="331"/>
      <c r="APE313" s="331"/>
      <c r="APF313" s="331"/>
      <c r="APG313" s="331"/>
      <c r="APH313" s="331"/>
      <c r="API313" s="331"/>
      <c r="APJ313" s="331"/>
      <c r="APK313" s="331"/>
      <c r="APL313" s="331"/>
      <c r="APM313" s="331"/>
      <c r="APN313" s="331"/>
      <c r="APO313" s="331"/>
      <c r="APP313" s="331"/>
      <c r="APQ313" s="331"/>
      <c r="APR313" s="331"/>
      <c r="APS313" s="331"/>
      <c r="APT313" s="331"/>
      <c r="APU313" s="331"/>
      <c r="APV313" s="331"/>
      <c r="APW313" s="331"/>
      <c r="APX313" s="331"/>
      <c r="APY313" s="331"/>
      <c r="APZ313" s="331"/>
      <c r="AQA313" s="331"/>
      <c r="AQB313" s="331"/>
      <c r="AQC313" s="331"/>
      <c r="AQD313" s="331"/>
      <c r="AQE313" s="331"/>
      <c r="AQF313" s="331"/>
      <c r="AQG313" s="331"/>
      <c r="AQH313" s="331"/>
      <c r="AQI313" s="331"/>
      <c r="AQJ313" s="331"/>
      <c r="AQK313" s="331"/>
      <c r="AQL313" s="331"/>
      <c r="AQM313" s="331"/>
      <c r="AQN313" s="331"/>
      <c r="AQO313" s="331"/>
      <c r="AQP313" s="331"/>
      <c r="AQQ313" s="331"/>
      <c r="AQR313" s="331"/>
      <c r="AQS313" s="331"/>
      <c r="AQT313" s="331"/>
      <c r="AQU313" s="331"/>
      <c r="AQV313" s="331"/>
      <c r="AQW313" s="331"/>
      <c r="AQX313" s="331"/>
      <c r="AQY313" s="331"/>
      <c r="AQZ313" s="331"/>
      <c r="ARA313" s="331"/>
      <c r="ARB313" s="331"/>
      <c r="ARC313" s="331"/>
      <c r="ARD313" s="331"/>
      <c r="ARE313" s="331"/>
      <c r="ARF313" s="331"/>
      <c r="ARG313" s="331"/>
      <c r="ARH313" s="331"/>
      <c r="ARI313" s="331"/>
      <c r="ARJ313" s="331"/>
      <c r="ARK313" s="331"/>
      <c r="ARL313" s="331"/>
      <c r="ARM313" s="331"/>
      <c r="ARN313" s="331"/>
      <c r="ARO313" s="331"/>
      <c r="ARP313" s="331"/>
      <c r="ARQ313" s="331"/>
      <c r="ARR313" s="331"/>
      <c r="ARS313" s="331"/>
      <c r="ART313" s="331"/>
      <c r="ARU313" s="331"/>
      <c r="ARV313" s="331"/>
      <c r="ARW313" s="331"/>
      <c r="ARX313" s="331"/>
      <c r="ARY313" s="331"/>
      <c r="ARZ313" s="331"/>
      <c r="ASA313" s="331"/>
      <c r="ASB313" s="331"/>
      <c r="ASC313" s="331"/>
      <c r="ASD313" s="331"/>
      <c r="ASE313" s="331"/>
      <c r="ASF313" s="331"/>
      <c r="ASG313" s="331"/>
    </row>
    <row r="314" spans="2:1177" s="360" customFormat="1" x14ac:dyDescent="0.3">
      <c r="B314" s="349"/>
      <c r="C314" s="365">
        <v>174</v>
      </c>
      <c r="D314" s="365">
        <v>24</v>
      </c>
      <c r="E314" s="366">
        <v>17</v>
      </c>
      <c r="F314" s="367">
        <v>0</v>
      </c>
      <c r="G314" s="365">
        <v>0</v>
      </c>
      <c r="H314" s="365">
        <v>0</v>
      </c>
      <c r="I314" s="367">
        <v>8</v>
      </c>
      <c r="J314" s="367">
        <v>0</v>
      </c>
      <c r="K314" s="365">
        <v>0</v>
      </c>
      <c r="L314" s="365">
        <v>6</v>
      </c>
      <c r="M314" s="365">
        <v>0</v>
      </c>
      <c r="N314" s="365">
        <v>0</v>
      </c>
      <c r="O314" s="365">
        <v>0</v>
      </c>
      <c r="P314" s="365">
        <v>0</v>
      </c>
      <c r="Q314" s="366">
        <v>3</v>
      </c>
      <c r="R314" s="331"/>
      <c r="S314" s="331"/>
      <c r="T314" s="331"/>
      <c r="U314" s="331"/>
      <c r="V314" s="331"/>
      <c r="W314" s="331"/>
      <c r="X314" s="331"/>
      <c r="Y314" s="331"/>
      <c r="Z314" s="331"/>
      <c r="AA314" s="331"/>
      <c r="AB314" s="331"/>
      <c r="AC314" s="331"/>
      <c r="AD314" s="331"/>
      <c r="AE314" s="331"/>
      <c r="AF314" s="331"/>
      <c r="AG314" s="331"/>
      <c r="AH314" s="331"/>
      <c r="AI314" s="331"/>
      <c r="AJ314" s="331"/>
      <c r="AK314" s="331"/>
      <c r="AL314" s="331"/>
      <c r="AM314" s="331"/>
      <c r="AN314" s="331"/>
      <c r="AO314" s="331"/>
      <c r="AP314" s="331"/>
      <c r="AQ314" s="331"/>
      <c r="AR314" s="331"/>
      <c r="AS314" s="331"/>
      <c r="AT314" s="331"/>
      <c r="AU314" s="331"/>
      <c r="AV314" s="331"/>
      <c r="AW314" s="331"/>
      <c r="AX314" s="331"/>
      <c r="AY314" s="331"/>
      <c r="AZ314" s="331"/>
      <c r="BA314" s="331"/>
      <c r="BB314" s="331"/>
      <c r="BC314" s="331"/>
      <c r="BD314" s="331"/>
      <c r="BE314" s="331"/>
      <c r="BF314" s="331"/>
      <c r="BG314" s="331"/>
      <c r="BH314" s="331"/>
      <c r="BI314" s="331"/>
      <c r="BJ314" s="331"/>
      <c r="BK314" s="331"/>
      <c r="BL314" s="331"/>
      <c r="BM314" s="331"/>
      <c r="BN314" s="331"/>
      <c r="BO314" s="331"/>
      <c r="BP314" s="331"/>
      <c r="BQ314" s="331"/>
      <c r="BR314" s="331"/>
      <c r="BS314" s="331"/>
      <c r="BT314" s="331"/>
      <c r="BU314" s="331"/>
      <c r="BV314" s="331"/>
      <c r="BW314" s="331"/>
      <c r="BX314" s="331"/>
      <c r="BY314" s="331"/>
      <c r="BZ314" s="331"/>
      <c r="CA314" s="331"/>
      <c r="CB314" s="331"/>
      <c r="CC314" s="331"/>
      <c r="CD314" s="331"/>
      <c r="CE314" s="331"/>
      <c r="CF314" s="331"/>
      <c r="CG314" s="331"/>
      <c r="CH314" s="331"/>
      <c r="CI314" s="331"/>
      <c r="CJ314" s="331"/>
      <c r="CK314" s="331"/>
      <c r="CL314" s="331"/>
      <c r="CM314" s="331"/>
      <c r="CN314" s="331"/>
      <c r="CO314" s="331"/>
      <c r="CP314" s="331"/>
      <c r="CQ314" s="331"/>
      <c r="CR314" s="331"/>
      <c r="CS314" s="331"/>
      <c r="CT314" s="331"/>
      <c r="CU314" s="331"/>
      <c r="CV314" s="331"/>
      <c r="CW314" s="331"/>
      <c r="CX314" s="331"/>
      <c r="CY314" s="331"/>
      <c r="CZ314" s="331"/>
      <c r="DA314" s="331"/>
      <c r="DB314" s="331"/>
      <c r="DC314" s="331"/>
      <c r="DD314" s="331"/>
      <c r="DE314" s="331"/>
      <c r="DF314" s="331"/>
      <c r="DG314" s="331"/>
      <c r="DH314" s="331"/>
      <c r="DI314" s="331"/>
      <c r="DJ314" s="331"/>
      <c r="DK314" s="331"/>
      <c r="DL314" s="331"/>
      <c r="DM314" s="331"/>
      <c r="DN314" s="331"/>
      <c r="DO314" s="331"/>
      <c r="DP314" s="331"/>
      <c r="DQ314" s="331"/>
      <c r="DR314" s="331"/>
      <c r="DS314" s="331"/>
      <c r="DT314" s="331"/>
      <c r="DU314" s="331"/>
      <c r="DV314" s="331"/>
      <c r="DW314" s="331"/>
      <c r="DX314" s="331"/>
      <c r="DY314" s="331"/>
      <c r="DZ314" s="331"/>
      <c r="EA314" s="331"/>
      <c r="EB314" s="331"/>
      <c r="EC314" s="331"/>
      <c r="ED314" s="331"/>
      <c r="EE314" s="331"/>
      <c r="EF314" s="331"/>
      <c r="EG314" s="331"/>
      <c r="EH314" s="331"/>
      <c r="EI314" s="331"/>
      <c r="EJ314" s="331"/>
      <c r="EK314" s="331"/>
      <c r="EL314" s="331"/>
      <c r="EM314" s="331"/>
      <c r="EN314" s="331"/>
      <c r="EO314" s="331"/>
      <c r="EP314" s="331"/>
      <c r="EQ314" s="331"/>
      <c r="ER314" s="331"/>
      <c r="ES314" s="331"/>
      <c r="ET314" s="331"/>
      <c r="EU314" s="331"/>
      <c r="EV314" s="331"/>
      <c r="EW314" s="331"/>
      <c r="EX314" s="331"/>
      <c r="EY314" s="331"/>
      <c r="EZ314" s="331"/>
      <c r="FA314" s="331"/>
      <c r="FB314" s="331"/>
      <c r="FC314" s="331"/>
      <c r="FD314" s="331"/>
      <c r="FE314" s="331"/>
      <c r="FF314" s="331"/>
      <c r="FG314" s="331"/>
      <c r="FH314" s="331"/>
      <c r="FI314" s="331"/>
      <c r="FJ314" s="331"/>
      <c r="FK314" s="331"/>
      <c r="FL314" s="331"/>
      <c r="FM314" s="331"/>
      <c r="FN314" s="331"/>
      <c r="FO314" s="331"/>
      <c r="FP314" s="331"/>
      <c r="FQ314" s="331"/>
      <c r="FR314" s="331"/>
      <c r="FS314" s="331"/>
      <c r="FT314" s="331"/>
      <c r="FU314" s="331"/>
      <c r="FV314" s="331"/>
      <c r="FW314" s="331"/>
      <c r="FX314" s="331"/>
      <c r="FY314" s="331"/>
      <c r="FZ314" s="331"/>
      <c r="GA314" s="331"/>
      <c r="GB314" s="331"/>
      <c r="GC314" s="331"/>
      <c r="GD314" s="331"/>
      <c r="GE314" s="331"/>
      <c r="GF314" s="331"/>
      <c r="GG314" s="331"/>
      <c r="GH314" s="331"/>
      <c r="GI314" s="331"/>
      <c r="GJ314" s="331"/>
      <c r="GK314" s="331"/>
      <c r="GL314" s="331"/>
      <c r="GM314" s="331"/>
      <c r="GN314" s="331"/>
      <c r="GO314" s="331"/>
      <c r="GP314" s="331"/>
      <c r="GQ314" s="331"/>
      <c r="GR314" s="331"/>
      <c r="GS314" s="331"/>
      <c r="GT314" s="331"/>
      <c r="GU314" s="331"/>
      <c r="GV314" s="331"/>
      <c r="GW314" s="331"/>
      <c r="GX314" s="331"/>
      <c r="GY314" s="331"/>
      <c r="GZ314" s="331"/>
      <c r="HA314" s="331"/>
      <c r="HB314" s="331"/>
      <c r="HC314" s="331"/>
      <c r="HD314" s="331"/>
      <c r="HE314" s="331"/>
      <c r="HF314" s="331"/>
      <c r="HG314" s="331"/>
      <c r="HH314" s="331"/>
      <c r="HI314" s="331"/>
      <c r="HJ314" s="331"/>
      <c r="HK314" s="331"/>
      <c r="HL314" s="331"/>
      <c r="HM314" s="331"/>
      <c r="HN314" s="331"/>
      <c r="HO314" s="331"/>
      <c r="HP314" s="331"/>
      <c r="HQ314" s="331"/>
      <c r="HR314" s="331"/>
      <c r="HS314" s="331"/>
      <c r="HT314" s="331"/>
      <c r="HU314" s="331"/>
      <c r="HV314" s="331"/>
      <c r="HW314" s="331"/>
      <c r="HX314" s="331"/>
      <c r="HY314" s="331"/>
      <c r="HZ314" s="331"/>
      <c r="IA314" s="331"/>
      <c r="IB314" s="331"/>
      <c r="IC314" s="331"/>
      <c r="ID314" s="331"/>
      <c r="IE314" s="331"/>
      <c r="IF314" s="331"/>
      <c r="IG314" s="331"/>
      <c r="IH314" s="331"/>
      <c r="II314" s="331"/>
      <c r="IJ314" s="331"/>
      <c r="IK314" s="331"/>
      <c r="IL314" s="331"/>
      <c r="IM314" s="331"/>
      <c r="IN314" s="331"/>
      <c r="IO314" s="331"/>
      <c r="IP314" s="331"/>
      <c r="IQ314" s="331"/>
      <c r="IR314" s="331"/>
      <c r="IS314" s="331"/>
      <c r="IT314" s="331"/>
      <c r="IU314" s="331"/>
      <c r="IV314" s="331"/>
      <c r="IW314" s="331"/>
      <c r="IX314" s="331"/>
      <c r="IY314" s="331"/>
      <c r="IZ314" s="331"/>
      <c r="JA314" s="331"/>
      <c r="JB314" s="331"/>
      <c r="JC314" s="331"/>
      <c r="JD314" s="331"/>
      <c r="JE314" s="331"/>
      <c r="JF314" s="331"/>
      <c r="JG314" s="331"/>
      <c r="JH314" s="331"/>
      <c r="JI314" s="331"/>
      <c r="JJ314" s="331"/>
      <c r="JK314" s="331"/>
      <c r="JL314" s="331"/>
      <c r="JM314" s="331"/>
      <c r="JN314" s="331"/>
      <c r="JO314" s="331"/>
      <c r="JP314" s="331"/>
      <c r="JQ314" s="331"/>
      <c r="JR314" s="331"/>
      <c r="JS314" s="331"/>
      <c r="JT314" s="331"/>
      <c r="JU314" s="331"/>
      <c r="JV314" s="331"/>
      <c r="JW314" s="331"/>
      <c r="JX314" s="331"/>
      <c r="JY314" s="331"/>
      <c r="JZ314" s="331"/>
      <c r="KA314" s="331"/>
      <c r="KB314" s="331"/>
      <c r="KC314" s="331"/>
      <c r="KD314" s="331"/>
      <c r="KE314" s="331"/>
      <c r="KF314" s="331"/>
      <c r="KG314" s="331"/>
      <c r="KH314" s="331"/>
      <c r="KI314" s="331"/>
      <c r="KJ314" s="331"/>
      <c r="KK314" s="331"/>
      <c r="KL314" s="331"/>
      <c r="KM314" s="331"/>
      <c r="KN314" s="331"/>
      <c r="KO314" s="331"/>
      <c r="KP314" s="331"/>
      <c r="KQ314" s="331"/>
      <c r="KR314" s="331"/>
      <c r="KS314" s="331"/>
      <c r="KT314" s="331"/>
      <c r="KU314" s="331"/>
      <c r="KV314" s="331"/>
      <c r="KW314" s="331"/>
      <c r="KX314" s="331"/>
      <c r="KY314" s="331"/>
      <c r="KZ314" s="331"/>
      <c r="LA314" s="331"/>
      <c r="LB314" s="331"/>
      <c r="LC314" s="331"/>
      <c r="LD314" s="331"/>
      <c r="LE314" s="331"/>
      <c r="LF314" s="331"/>
      <c r="LG314" s="331"/>
      <c r="LH314" s="331"/>
      <c r="LI314" s="331"/>
      <c r="LJ314" s="331"/>
      <c r="LK314" s="331"/>
      <c r="LL314" s="331"/>
      <c r="LM314" s="331"/>
      <c r="LN314" s="331"/>
      <c r="LO314" s="331"/>
      <c r="LP314" s="331"/>
      <c r="LQ314" s="331"/>
      <c r="LR314" s="331"/>
      <c r="LS314" s="331"/>
      <c r="LT314" s="331"/>
      <c r="LU314" s="331"/>
      <c r="LV314" s="331"/>
      <c r="LW314" s="331"/>
      <c r="LX314" s="331"/>
      <c r="LY314" s="331"/>
      <c r="LZ314" s="331"/>
      <c r="MA314" s="331"/>
      <c r="MB314" s="331"/>
      <c r="MC314" s="331"/>
      <c r="MD314" s="331"/>
      <c r="ME314" s="331"/>
      <c r="MF314" s="331"/>
      <c r="MG314" s="331"/>
      <c r="MH314" s="331"/>
      <c r="MI314" s="331"/>
      <c r="MJ314" s="331"/>
      <c r="MK314" s="331"/>
      <c r="ML314" s="331"/>
      <c r="MM314" s="331"/>
      <c r="MN314" s="331"/>
      <c r="MO314" s="331"/>
      <c r="MP314" s="331"/>
      <c r="MQ314" s="331"/>
      <c r="MR314" s="331"/>
      <c r="MS314" s="331"/>
      <c r="MT314" s="331"/>
      <c r="MU314" s="331"/>
      <c r="MV314" s="331"/>
      <c r="MW314" s="331"/>
      <c r="MX314" s="331"/>
      <c r="MY314" s="331"/>
      <c r="MZ314" s="331"/>
      <c r="NA314" s="331"/>
      <c r="NB314" s="331"/>
      <c r="NC314" s="331"/>
      <c r="ND314" s="331"/>
      <c r="NE314" s="331"/>
      <c r="NF314" s="331"/>
      <c r="NG314" s="331"/>
      <c r="NH314" s="331"/>
      <c r="NI314" s="331"/>
      <c r="NJ314" s="331"/>
      <c r="NK314" s="331"/>
      <c r="NL314" s="331"/>
      <c r="NM314" s="331"/>
      <c r="NN314" s="331"/>
      <c r="NO314" s="331"/>
      <c r="NP314" s="331"/>
      <c r="NQ314" s="331"/>
      <c r="NR314" s="331"/>
      <c r="NS314" s="331"/>
      <c r="NT314" s="331"/>
      <c r="NU314" s="331"/>
      <c r="NV314" s="331"/>
      <c r="NW314" s="331"/>
      <c r="NX314" s="331"/>
      <c r="NY314" s="331"/>
      <c r="NZ314" s="331"/>
      <c r="OA314" s="331"/>
      <c r="OB314" s="331"/>
      <c r="OC314" s="331"/>
      <c r="OD314" s="331"/>
      <c r="OE314" s="331"/>
      <c r="OF314" s="331"/>
      <c r="OG314" s="331"/>
      <c r="OH314" s="331"/>
      <c r="OI314" s="331"/>
      <c r="OJ314" s="331"/>
      <c r="OK314" s="331"/>
      <c r="OL314" s="331"/>
      <c r="OM314" s="331"/>
      <c r="ON314" s="331"/>
      <c r="OO314" s="331"/>
      <c r="OP314" s="331"/>
      <c r="OQ314" s="331"/>
      <c r="OR314" s="331"/>
      <c r="OS314" s="331"/>
      <c r="OT314" s="331"/>
      <c r="OU314" s="331"/>
      <c r="OV314" s="331"/>
      <c r="OW314" s="331"/>
      <c r="OX314" s="331"/>
      <c r="OY314" s="331"/>
      <c r="OZ314" s="331"/>
      <c r="PA314" s="331"/>
      <c r="PB314" s="331"/>
      <c r="PC314" s="331"/>
      <c r="PD314" s="331"/>
      <c r="PE314" s="331"/>
      <c r="PF314" s="331"/>
      <c r="PG314" s="331"/>
      <c r="PH314" s="331"/>
      <c r="PI314" s="331"/>
      <c r="PJ314" s="331"/>
      <c r="PK314" s="331"/>
      <c r="PL314" s="331"/>
      <c r="PM314" s="331"/>
      <c r="PN314" s="331"/>
      <c r="PO314" s="331"/>
      <c r="PP314" s="331"/>
      <c r="PQ314" s="331"/>
      <c r="PR314" s="331"/>
      <c r="PS314" s="331"/>
      <c r="PT314" s="331"/>
      <c r="PU314" s="331"/>
      <c r="PV314" s="331"/>
      <c r="PW314" s="331"/>
      <c r="PX314" s="331"/>
      <c r="PY314" s="331"/>
      <c r="PZ314" s="331"/>
      <c r="QA314" s="331"/>
      <c r="QB314" s="331"/>
      <c r="QC314" s="331"/>
      <c r="QD314" s="331"/>
      <c r="QE314" s="331"/>
      <c r="QF314" s="331"/>
      <c r="QG314" s="331"/>
      <c r="QH314" s="331"/>
      <c r="QI314" s="331"/>
      <c r="QJ314" s="331"/>
      <c r="QK314" s="331"/>
      <c r="QL314" s="331"/>
      <c r="QM314" s="331"/>
      <c r="QN314" s="331"/>
      <c r="QO314" s="331"/>
      <c r="QP314" s="331"/>
      <c r="QQ314" s="331"/>
      <c r="QR314" s="331"/>
      <c r="QS314" s="331"/>
      <c r="QT314" s="331"/>
      <c r="QU314" s="331"/>
      <c r="QV314" s="331"/>
      <c r="QW314" s="331"/>
      <c r="QX314" s="331"/>
      <c r="QY314" s="331"/>
      <c r="QZ314" s="331"/>
      <c r="RA314" s="331"/>
      <c r="RB314" s="331"/>
      <c r="RC314" s="331"/>
      <c r="RD314" s="331"/>
      <c r="RE314" s="331"/>
      <c r="RF314" s="331"/>
      <c r="RG314" s="331"/>
      <c r="RH314" s="331"/>
      <c r="RI314" s="331"/>
      <c r="RJ314" s="331"/>
      <c r="RK314" s="331"/>
      <c r="RL314" s="331"/>
      <c r="RM314" s="331"/>
      <c r="RN314" s="331"/>
      <c r="RO314" s="331"/>
      <c r="RP314" s="331"/>
      <c r="RQ314" s="331"/>
      <c r="RR314" s="331"/>
      <c r="RS314" s="331"/>
      <c r="RT314" s="331"/>
      <c r="RU314" s="331"/>
      <c r="RV314" s="331"/>
      <c r="RW314" s="331"/>
      <c r="RX314" s="331"/>
      <c r="RY314" s="331"/>
      <c r="RZ314" s="331"/>
      <c r="SA314" s="331"/>
      <c r="SB314" s="331"/>
      <c r="SC314" s="331"/>
      <c r="SD314" s="331"/>
      <c r="SE314" s="331"/>
      <c r="SF314" s="331"/>
      <c r="SG314" s="331"/>
      <c r="SH314" s="331"/>
      <c r="SI314" s="331"/>
      <c r="SJ314" s="331"/>
      <c r="SK314" s="331"/>
      <c r="SL314" s="331"/>
      <c r="SM314" s="331"/>
      <c r="SN314" s="331"/>
      <c r="SO314" s="331"/>
      <c r="SP314" s="331"/>
      <c r="SQ314" s="331"/>
      <c r="SR314" s="331"/>
      <c r="SS314" s="331"/>
      <c r="ST314" s="331"/>
      <c r="SU314" s="331"/>
      <c r="SV314" s="331"/>
      <c r="SW314" s="331"/>
      <c r="SX314" s="331"/>
      <c r="SY314" s="331"/>
      <c r="SZ314" s="331"/>
      <c r="TA314" s="331"/>
      <c r="TB314" s="331"/>
      <c r="TC314" s="331"/>
      <c r="TD314" s="331"/>
      <c r="TE314" s="331"/>
      <c r="TF314" s="331"/>
      <c r="TG314" s="331"/>
      <c r="TH314" s="331"/>
      <c r="TI314" s="331"/>
      <c r="TJ314" s="331"/>
      <c r="TK314" s="331"/>
      <c r="TL314" s="331"/>
      <c r="TM314" s="331"/>
      <c r="TN314" s="331"/>
      <c r="TO314" s="331"/>
      <c r="TP314" s="331"/>
      <c r="TQ314" s="331"/>
      <c r="TR314" s="331"/>
      <c r="TS314" s="331"/>
      <c r="TT314" s="331"/>
      <c r="TU314" s="331"/>
      <c r="TV314" s="331"/>
      <c r="TW314" s="331"/>
      <c r="TX314" s="331"/>
      <c r="TY314" s="331"/>
      <c r="TZ314" s="331"/>
      <c r="UA314" s="331"/>
      <c r="UB314" s="331"/>
      <c r="UC314" s="331"/>
      <c r="UD314" s="331"/>
      <c r="UE314" s="331"/>
      <c r="UF314" s="331"/>
      <c r="UG314" s="331"/>
      <c r="UH314" s="331"/>
      <c r="UI314" s="331"/>
      <c r="UJ314" s="331"/>
      <c r="UK314" s="331"/>
      <c r="UL314" s="331"/>
      <c r="UM314" s="331"/>
      <c r="UN314" s="331"/>
      <c r="UO314" s="331"/>
      <c r="UP314" s="331"/>
      <c r="UQ314" s="331"/>
      <c r="UR314" s="331"/>
      <c r="US314" s="331"/>
      <c r="UT314" s="331"/>
      <c r="UU314" s="331"/>
      <c r="UV314" s="331"/>
      <c r="UW314" s="331"/>
      <c r="UX314" s="331"/>
      <c r="UY314" s="331"/>
      <c r="UZ314" s="331"/>
      <c r="VA314" s="331"/>
      <c r="VB314" s="331"/>
      <c r="VC314" s="331"/>
      <c r="VD314" s="331"/>
      <c r="VE314" s="331"/>
      <c r="VF314" s="331"/>
      <c r="VG314" s="331"/>
      <c r="VH314" s="331"/>
      <c r="VI314" s="331"/>
      <c r="VJ314" s="331"/>
      <c r="VK314" s="331"/>
      <c r="VL314" s="331"/>
      <c r="VM314" s="331"/>
      <c r="VN314" s="331"/>
      <c r="VO314" s="331"/>
      <c r="VP314" s="331"/>
      <c r="VQ314" s="331"/>
      <c r="VR314" s="331"/>
      <c r="VS314" s="331"/>
      <c r="VT314" s="331"/>
      <c r="VU314" s="331"/>
      <c r="VV314" s="331"/>
      <c r="VW314" s="331"/>
      <c r="VX314" s="331"/>
      <c r="VY314" s="331"/>
      <c r="VZ314" s="331"/>
      <c r="WA314" s="331"/>
      <c r="WB314" s="331"/>
      <c r="WC314" s="331"/>
      <c r="WD314" s="331"/>
      <c r="WE314" s="331"/>
      <c r="WF314" s="331"/>
      <c r="WG314" s="331"/>
      <c r="WH314" s="331"/>
      <c r="WI314" s="331"/>
      <c r="WJ314" s="331"/>
      <c r="WK314" s="331"/>
      <c r="WL314" s="331"/>
      <c r="WM314" s="331"/>
      <c r="WN314" s="331"/>
      <c r="WO314" s="331"/>
      <c r="WP314" s="331"/>
      <c r="WQ314" s="331"/>
      <c r="WR314" s="331"/>
      <c r="WS314" s="331"/>
      <c r="WT314" s="331"/>
      <c r="WU314" s="331"/>
      <c r="WV314" s="331"/>
      <c r="WW314" s="331"/>
      <c r="WX314" s="331"/>
      <c r="WY314" s="331"/>
      <c r="WZ314" s="331"/>
      <c r="XA314" s="331"/>
      <c r="XB314" s="331"/>
      <c r="XC314" s="331"/>
      <c r="XD314" s="331"/>
      <c r="XE314" s="331"/>
      <c r="XF314" s="331"/>
      <c r="XG314" s="331"/>
      <c r="XH314" s="331"/>
      <c r="XI314" s="331"/>
      <c r="XJ314" s="331"/>
      <c r="XK314" s="331"/>
      <c r="XL314" s="331"/>
      <c r="XM314" s="331"/>
      <c r="XN314" s="331"/>
      <c r="XO314" s="331"/>
      <c r="XP314" s="331"/>
      <c r="XQ314" s="331"/>
      <c r="XR314" s="331"/>
      <c r="XS314" s="331"/>
      <c r="XT314" s="331"/>
      <c r="XU314" s="331"/>
      <c r="XV314" s="331"/>
      <c r="XW314" s="331"/>
      <c r="XX314" s="331"/>
      <c r="XY314" s="331"/>
      <c r="XZ314" s="331"/>
      <c r="YA314" s="331"/>
      <c r="YB314" s="331"/>
      <c r="YC314" s="331"/>
      <c r="YD314" s="331"/>
      <c r="YE314" s="331"/>
      <c r="YF314" s="331"/>
      <c r="YG314" s="331"/>
      <c r="YH314" s="331"/>
      <c r="YI314" s="331"/>
      <c r="YJ314" s="331"/>
      <c r="YK314" s="331"/>
      <c r="YL314" s="331"/>
      <c r="YM314" s="331"/>
      <c r="YN314" s="331"/>
      <c r="YO314" s="331"/>
      <c r="YP314" s="331"/>
      <c r="YQ314" s="331"/>
      <c r="YR314" s="331"/>
      <c r="YS314" s="331"/>
      <c r="YT314" s="331"/>
      <c r="YU314" s="331"/>
      <c r="YV314" s="331"/>
      <c r="YW314" s="331"/>
      <c r="YX314" s="331"/>
      <c r="YY314" s="331"/>
      <c r="YZ314" s="331"/>
      <c r="ZA314" s="331"/>
      <c r="ZB314" s="331"/>
      <c r="ZC314" s="331"/>
      <c r="ZD314" s="331"/>
      <c r="ZE314" s="331"/>
      <c r="ZF314" s="331"/>
      <c r="ZG314" s="331"/>
      <c r="ZH314" s="331"/>
      <c r="ZI314" s="331"/>
      <c r="ZJ314" s="331"/>
      <c r="ZK314" s="331"/>
      <c r="ZL314" s="331"/>
      <c r="ZM314" s="331"/>
      <c r="ZN314" s="331"/>
      <c r="ZO314" s="331"/>
      <c r="ZP314" s="331"/>
      <c r="ZQ314" s="331"/>
      <c r="ZR314" s="331"/>
      <c r="ZS314" s="331"/>
      <c r="ZT314" s="331"/>
      <c r="ZU314" s="331"/>
      <c r="ZV314" s="331"/>
      <c r="ZW314" s="331"/>
      <c r="ZX314" s="331"/>
      <c r="ZY314" s="331"/>
      <c r="ZZ314" s="331"/>
      <c r="AAA314" s="331"/>
      <c r="AAB314" s="331"/>
      <c r="AAC314" s="331"/>
      <c r="AAD314" s="331"/>
      <c r="AAE314" s="331"/>
      <c r="AAF314" s="331"/>
      <c r="AAG314" s="331"/>
      <c r="AAH314" s="331"/>
      <c r="AAI314" s="331"/>
      <c r="AAJ314" s="331"/>
      <c r="AAK314" s="331"/>
      <c r="AAL314" s="331"/>
      <c r="AAM314" s="331"/>
      <c r="AAN314" s="331"/>
      <c r="AAO314" s="331"/>
      <c r="AAP314" s="331"/>
      <c r="AAQ314" s="331"/>
      <c r="AAR314" s="331"/>
      <c r="AAS314" s="331"/>
      <c r="AAT314" s="331"/>
      <c r="AAU314" s="331"/>
      <c r="AAV314" s="331"/>
      <c r="AAW314" s="331"/>
      <c r="AAX314" s="331"/>
      <c r="AAY314" s="331"/>
      <c r="AAZ314" s="331"/>
      <c r="ABA314" s="331"/>
      <c r="ABB314" s="331"/>
      <c r="ABC314" s="331"/>
      <c r="ABD314" s="331"/>
      <c r="ABE314" s="331"/>
      <c r="ABF314" s="331"/>
      <c r="ABG314" s="331"/>
      <c r="ABH314" s="331"/>
      <c r="ABI314" s="331"/>
      <c r="ABJ314" s="331"/>
      <c r="ABK314" s="331"/>
      <c r="ABL314" s="331"/>
      <c r="ABM314" s="331"/>
      <c r="ABN314" s="331"/>
      <c r="ABO314" s="331"/>
      <c r="ABP314" s="331"/>
      <c r="ABQ314" s="331"/>
      <c r="ABR314" s="331"/>
      <c r="ABS314" s="331"/>
      <c r="ABT314" s="331"/>
      <c r="ABU314" s="331"/>
      <c r="ABV314" s="331"/>
      <c r="ABW314" s="331"/>
      <c r="ABX314" s="331"/>
      <c r="ABY314" s="331"/>
      <c r="ABZ314" s="331"/>
      <c r="ACA314" s="331"/>
      <c r="ACB314" s="331"/>
      <c r="ACC314" s="331"/>
      <c r="ACD314" s="331"/>
      <c r="ACE314" s="331"/>
      <c r="ACF314" s="331"/>
      <c r="ACG314" s="331"/>
      <c r="ACH314" s="331"/>
      <c r="ACI314" s="331"/>
      <c r="ACJ314" s="331"/>
      <c r="ACK314" s="331"/>
      <c r="ACL314" s="331"/>
      <c r="ACM314" s="331"/>
      <c r="ACN314" s="331"/>
      <c r="ACO314" s="331"/>
      <c r="ACP314" s="331"/>
      <c r="ACQ314" s="331"/>
      <c r="ACR314" s="331"/>
      <c r="ACS314" s="331"/>
      <c r="ACT314" s="331"/>
      <c r="ACU314" s="331"/>
      <c r="ACV314" s="331"/>
      <c r="ACW314" s="331"/>
      <c r="ACX314" s="331"/>
      <c r="ACY314" s="331"/>
      <c r="ACZ314" s="331"/>
      <c r="ADA314" s="331"/>
      <c r="ADB314" s="331"/>
      <c r="ADC314" s="331"/>
      <c r="ADD314" s="331"/>
      <c r="ADE314" s="331"/>
      <c r="ADF314" s="331"/>
      <c r="ADG314" s="331"/>
      <c r="ADH314" s="331"/>
      <c r="ADI314" s="331"/>
      <c r="ADJ314" s="331"/>
      <c r="ADK314" s="331"/>
      <c r="ADL314" s="331"/>
      <c r="ADM314" s="331"/>
      <c r="ADN314" s="331"/>
      <c r="ADO314" s="331"/>
      <c r="ADP314" s="331"/>
      <c r="ADQ314" s="331"/>
      <c r="ADR314" s="331"/>
      <c r="ADS314" s="331"/>
      <c r="ADT314" s="331"/>
      <c r="ADU314" s="331"/>
      <c r="ADV314" s="331"/>
      <c r="ADW314" s="331"/>
      <c r="ADX314" s="331"/>
      <c r="ADY314" s="331"/>
      <c r="ADZ314" s="331"/>
      <c r="AEA314" s="331"/>
      <c r="AEB314" s="331"/>
      <c r="AEC314" s="331"/>
      <c r="AED314" s="331"/>
      <c r="AEE314" s="331"/>
      <c r="AEF314" s="331"/>
      <c r="AEG314" s="331"/>
      <c r="AEH314" s="331"/>
      <c r="AEI314" s="331"/>
      <c r="AEJ314" s="331"/>
      <c r="AEK314" s="331"/>
      <c r="AEL314" s="331"/>
      <c r="AEM314" s="331"/>
      <c r="AEN314" s="331"/>
      <c r="AEO314" s="331"/>
      <c r="AEP314" s="331"/>
      <c r="AEQ314" s="331"/>
      <c r="AER314" s="331"/>
      <c r="AES314" s="331"/>
      <c r="AET314" s="331"/>
      <c r="AEU314" s="331"/>
      <c r="AEV314" s="331"/>
      <c r="AEW314" s="331"/>
      <c r="AEX314" s="331"/>
      <c r="AEY314" s="331"/>
      <c r="AEZ314" s="331"/>
      <c r="AFA314" s="331"/>
      <c r="AFB314" s="331"/>
      <c r="AFC314" s="331"/>
      <c r="AFD314" s="331"/>
      <c r="AFE314" s="331"/>
      <c r="AFF314" s="331"/>
      <c r="AFG314" s="331"/>
      <c r="AFH314" s="331"/>
      <c r="AFI314" s="331"/>
      <c r="AFJ314" s="331"/>
      <c r="AFK314" s="331"/>
      <c r="AFL314" s="331"/>
      <c r="AFM314" s="331"/>
      <c r="AFN314" s="331"/>
      <c r="AFO314" s="331"/>
      <c r="AFP314" s="331"/>
      <c r="AFQ314" s="331"/>
      <c r="AFR314" s="331"/>
      <c r="AFS314" s="331"/>
      <c r="AFT314" s="331"/>
      <c r="AFU314" s="331"/>
      <c r="AFV314" s="331"/>
      <c r="AFW314" s="331"/>
      <c r="AFX314" s="331"/>
      <c r="AFY314" s="331"/>
      <c r="AFZ314" s="331"/>
      <c r="AGA314" s="331"/>
      <c r="AGB314" s="331"/>
      <c r="AGC314" s="331"/>
      <c r="AGD314" s="331"/>
      <c r="AGE314" s="331"/>
      <c r="AGF314" s="331"/>
      <c r="AGG314" s="331"/>
      <c r="AGH314" s="331"/>
      <c r="AGI314" s="331"/>
      <c r="AGJ314" s="331"/>
      <c r="AGK314" s="331"/>
      <c r="AGL314" s="331"/>
      <c r="AGM314" s="331"/>
      <c r="AGN314" s="331"/>
      <c r="AGO314" s="331"/>
      <c r="AGP314" s="331"/>
      <c r="AGQ314" s="331"/>
      <c r="AGR314" s="331"/>
      <c r="AGS314" s="331"/>
      <c r="AGT314" s="331"/>
      <c r="AGU314" s="331"/>
      <c r="AGV314" s="331"/>
      <c r="AGW314" s="331"/>
      <c r="AGX314" s="331"/>
      <c r="AGY314" s="331"/>
      <c r="AGZ314" s="331"/>
      <c r="AHA314" s="331"/>
      <c r="AHB314" s="331"/>
      <c r="AHC314" s="331"/>
      <c r="AHD314" s="331"/>
      <c r="AHE314" s="331"/>
      <c r="AHF314" s="331"/>
      <c r="AHG314" s="331"/>
      <c r="AHH314" s="331"/>
      <c r="AHI314" s="331"/>
      <c r="AHJ314" s="331"/>
      <c r="AHK314" s="331"/>
      <c r="AHL314" s="331"/>
      <c r="AHM314" s="331"/>
      <c r="AHN314" s="331"/>
      <c r="AHO314" s="331"/>
      <c r="AHP314" s="331"/>
      <c r="AHQ314" s="331"/>
      <c r="AHR314" s="331"/>
      <c r="AHS314" s="331"/>
      <c r="AHT314" s="331"/>
      <c r="AHU314" s="331"/>
      <c r="AHV314" s="331"/>
      <c r="AHW314" s="331"/>
      <c r="AHX314" s="331"/>
      <c r="AHY314" s="331"/>
      <c r="AHZ314" s="331"/>
      <c r="AIA314" s="331"/>
      <c r="AIB314" s="331"/>
      <c r="AIC314" s="331"/>
      <c r="AID314" s="331"/>
      <c r="AIE314" s="331"/>
      <c r="AIF314" s="331"/>
      <c r="AIG314" s="331"/>
      <c r="AIH314" s="331"/>
      <c r="AII314" s="331"/>
      <c r="AIJ314" s="331"/>
      <c r="AIK314" s="331"/>
      <c r="AIL314" s="331"/>
      <c r="AIM314" s="331"/>
      <c r="AIN314" s="331"/>
      <c r="AIO314" s="331"/>
      <c r="AIP314" s="331"/>
      <c r="AIQ314" s="331"/>
      <c r="AIR314" s="331"/>
      <c r="AIS314" s="331"/>
      <c r="AIT314" s="331"/>
      <c r="AIU314" s="331"/>
      <c r="AIV314" s="331"/>
      <c r="AIW314" s="331"/>
      <c r="AIX314" s="331"/>
      <c r="AIY314" s="331"/>
      <c r="AIZ314" s="331"/>
      <c r="AJA314" s="331"/>
      <c r="AJB314" s="331"/>
      <c r="AJC314" s="331"/>
      <c r="AJD314" s="331"/>
      <c r="AJE314" s="331"/>
      <c r="AJF314" s="331"/>
      <c r="AJG314" s="331"/>
      <c r="AJH314" s="331"/>
      <c r="AJI314" s="331"/>
      <c r="AJJ314" s="331"/>
      <c r="AJK314" s="331"/>
      <c r="AJL314" s="331"/>
      <c r="AJM314" s="331"/>
      <c r="AJN314" s="331"/>
      <c r="AJO314" s="331"/>
      <c r="AJP314" s="331"/>
      <c r="AJQ314" s="331"/>
      <c r="AJR314" s="331"/>
      <c r="AJS314" s="331"/>
      <c r="AJT314" s="331"/>
      <c r="AJU314" s="331"/>
      <c r="AJV314" s="331"/>
      <c r="AJW314" s="331"/>
      <c r="AJX314" s="331"/>
      <c r="AJY314" s="331"/>
      <c r="AJZ314" s="331"/>
      <c r="AKA314" s="331"/>
      <c r="AKB314" s="331"/>
      <c r="AKC314" s="331"/>
      <c r="AKD314" s="331"/>
      <c r="AKE314" s="331"/>
      <c r="AKF314" s="331"/>
      <c r="AKG314" s="331"/>
      <c r="AKH314" s="331"/>
      <c r="AKI314" s="331"/>
      <c r="AKJ314" s="331"/>
      <c r="AKK314" s="331"/>
      <c r="AKL314" s="331"/>
      <c r="AKM314" s="331"/>
      <c r="AKN314" s="331"/>
      <c r="AKO314" s="331"/>
      <c r="AKP314" s="331"/>
      <c r="AKQ314" s="331"/>
      <c r="AKR314" s="331"/>
      <c r="AKS314" s="331"/>
      <c r="AKT314" s="331"/>
      <c r="AKU314" s="331"/>
      <c r="AKV314" s="331"/>
      <c r="AKW314" s="331"/>
      <c r="AKX314" s="331"/>
      <c r="AKY314" s="331"/>
      <c r="AKZ314" s="331"/>
      <c r="ALA314" s="331"/>
      <c r="ALB314" s="331"/>
      <c r="ALC314" s="331"/>
      <c r="ALD314" s="331"/>
      <c r="ALE314" s="331"/>
      <c r="ALF314" s="331"/>
      <c r="ALG314" s="331"/>
      <c r="ALH314" s="331"/>
      <c r="ALI314" s="331"/>
      <c r="ALJ314" s="331"/>
      <c r="ALK314" s="331"/>
      <c r="ALL314" s="331"/>
      <c r="ALM314" s="331"/>
      <c r="ALN314" s="331"/>
      <c r="ALO314" s="331"/>
      <c r="ALP314" s="331"/>
      <c r="ALQ314" s="331"/>
      <c r="ALR314" s="331"/>
      <c r="ALS314" s="331"/>
      <c r="ALT314" s="331"/>
      <c r="ALU314" s="331"/>
      <c r="ALV314" s="331"/>
      <c r="ALW314" s="331"/>
      <c r="ALX314" s="331"/>
      <c r="ALY314" s="331"/>
      <c r="ALZ314" s="331"/>
      <c r="AMA314" s="331"/>
      <c r="AMB314" s="331"/>
      <c r="AMC314" s="331"/>
      <c r="AMD314" s="331"/>
      <c r="AME314" s="331"/>
      <c r="AMF314" s="331"/>
      <c r="AMG314" s="331"/>
      <c r="AMH314" s="331"/>
      <c r="AMI314" s="331"/>
      <c r="AMJ314" s="331"/>
      <c r="AMK314" s="331"/>
      <c r="AML314" s="331"/>
      <c r="AMM314" s="331"/>
      <c r="AMN314" s="331"/>
      <c r="AMO314" s="331"/>
      <c r="AMP314" s="331"/>
      <c r="AMQ314" s="331"/>
      <c r="AMR314" s="331"/>
      <c r="AMS314" s="331"/>
      <c r="AMT314" s="331"/>
      <c r="AMU314" s="331"/>
      <c r="AMV314" s="331"/>
      <c r="AMW314" s="331"/>
      <c r="AMX314" s="331"/>
      <c r="AMY314" s="331"/>
      <c r="AMZ314" s="331"/>
      <c r="ANA314" s="331"/>
      <c r="ANB314" s="331"/>
      <c r="ANC314" s="331"/>
      <c r="AND314" s="331"/>
      <c r="ANE314" s="331"/>
      <c r="ANF314" s="331"/>
      <c r="ANG314" s="331"/>
      <c r="ANH314" s="331"/>
      <c r="ANI314" s="331"/>
      <c r="ANJ314" s="331"/>
      <c r="ANK314" s="331"/>
      <c r="ANL314" s="331"/>
      <c r="ANM314" s="331"/>
      <c r="ANN314" s="331"/>
      <c r="ANO314" s="331"/>
      <c r="ANP314" s="331"/>
      <c r="ANQ314" s="331"/>
      <c r="ANR314" s="331"/>
      <c r="ANS314" s="331"/>
      <c r="ANT314" s="331"/>
      <c r="ANU314" s="331"/>
      <c r="ANV314" s="331"/>
      <c r="ANW314" s="331"/>
      <c r="ANX314" s="331"/>
      <c r="ANY314" s="331"/>
      <c r="ANZ314" s="331"/>
      <c r="AOA314" s="331"/>
      <c r="AOB314" s="331"/>
      <c r="AOC314" s="331"/>
      <c r="AOD314" s="331"/>
      <c r="AOE314" s="331"/>
      <c r="AOF314" s="331"/>
      <c r="AOG314" s="331"/>
      <c r="AOH314" s="331"/>
      <c r="AOI314" s="331"/>
      <c r="AOJ314" s="331"/>
      <c r="AOK314" s="331"/>
      <c r="AOL314" s="331"/>
      <c r="AOM314" s="331"/>
      <c r="AON314" s="331"/>
      <c r="AOO314" s="331"/>
      <c r="AOP314" s="331"/>
      <c r="AOQ314" s="331"/>
      <c r="AOR314" s="331"/>
      <c r="AOS314" s="331"/>
      <c r="AOT314" s="331"/>
      <c r="AOU314" s="331"/>
      <c r="AOV314" s="331"/>
      <c r="AOW314" s="331"/>
      <c r="AOX314" s="331"/>
      <c r="AOY314" s="331"/>
      <c r="AOZ314" s="331"/>
      <c r="APA314" s="331"/>
      <c r="APB314" s="331"/>
      <c r="APC314" s="331"/>
      <c r="APD314" s="331"/>
      <c r="APE314" s="331"/>
      <c r="APF314" s="331"/>
      <c r="APG314" s="331"/>
      <c r="APH314" s="331"/>
      <c r="API314" s="331"/>
      <c r="APJ314" s="331"/>
      <c r="APK314" s="331"/>
      <c r="APL314" s="331"/>
      <c r="APM314" s="331"/>
      <c r="APN314" s="331"/>
      <c r="APO314" s="331"/>
      <c r="APP314" s="331"/>
      <c r="APQ314" s="331"/>
      <c r="APR314" s="331"/>
      <c r="APS314" s="331"/>
      <c r="APT314" s="331"/>
      <c r="APU314" s="331"/>
      <c r="APV314" s="331"/>
      <c r="APW314" s="331"/>
      <c r="APX314" s="331"/>
      <c r="APY314" s="331"/>
      <c r="APZ314" s="331"/>
      <c r="AQA314" s="331"/>
      <c r="AQB314" s="331"/>
      <c r="AQC314" s="331"/>
      <c r="AQD314" s="331"/>
      <c r="AQE314" s="331"/>
      <c r="AQF314" s="331"/>
      <c r="AQG314" s="331"/>
      <c r="AQH314" s="331"/>
      <c r="AQI314" s="331"/>
      <c r="AQJ314" s="331"/>
      <c r="AQK314" s="331"/>
      <c r="AQL314" s="331"/>
      <c r="AQM314" s="331"/>
      <c r="AQN314" s="331"/>
      <c r="AQO314" s="331"/>
      <c r="AQP314" s="331"/>
      <c r="AQQ314" s="331"/>
      <c r="AQR314" s="331"/>
      <c r="AQS314" s="331"/>
      <c r="AQT314" s="331"/>
      <c r="AQU314" s="331"/>
      <c r="AQV314" s="331"/>
      <c r="AQW314" s="331"/>
      <c r="AQX314" s="331"/>
      <c r="AQY314" s="331"/>
      <c r="AQZ314" s="331"/>
      <c r="ARA314" s="331"/>
      <c r="ARB314" s="331"/>
      <c r="ARC314" s="331"/>
      <c r="ARD314" s="331"/>
      <c r="ARE314" s="331"/>
      <c r="ARF314" s="331"/>
      <c r="ARG314" s="331"/>
      <c r="ARH314" s="331"/>
      <c r="ARI314" s="331"/>
      <c r="ARJ314" s="331"/>
      <c r="ARK314" s="331"/>
      <c r="ARL314" s="331"/>
      <c r="ARM314" s="331"/>
      <c r="ARN314" s="331"/>
      <c r="ARO314" s="331"/>
      <c r="ARP314" s="331"/>
      <c r="ARQ314" s="331"/>
      <c r="ARR314" s="331"/>
      <c r="ARS314" s="331"/>
      <c r="ART314" s="331"/>
      <c r="ARU314" s="331"/>
      <c r="ARV314" s="331"/>
      <c r="ARW314" s="331"/>
      <c r="ARX314" s="331"/>
      <c r="ARY314" s="331"/>
      <c r="ARZ314" s="331"/>
      <c r="ASA314" s="331"/>
      <c r="ASB314" s="331"/>
      <c r="ASC314" s="331"/>
      <c r="ASD314" s="331"/>
      <c r="ASE314" s="331"/>
      <c r="ASF314" s="331"/>
      <c r="ASG314" s="331"/>
    </row>
    <row r="315" spans="2:1177" s="360" customFormat="1" x14ac:dyDescent="0.3">
      <c r="B315" s="349"/>
      <c r="C315" s="361">
        <v>32</v>
      </c>
      <c r="D315" s="361">
        <v>16</v>
      </c>
      <c r="E315" s="362">
        <v>3</v>
      </c>
      <c r="F315" s="363">
        <v>0</v>
      </c>
      <c r="G315" s="361">
        <v>3</v>
      </c>
      <c r="H315" s="361">
        <v>0</v>
      </c>
      <c r="I315" s="363">
        <v>0</v>
      </c>
      <c r="J315" s="363">
        <v>0</v>
      </c>
      <c r="K315" s="361">
        <v>0</v>
      </c>
      <c r="L315" s="361">
        <v>0</v>
      </c>
      <c r="M315" s="361">
        <v>0</v>
      </c>
      <c r="N315" s="361">
        <v>0</v>
      </c>
      <c r="O315" s="361">
        <v>0</v>
      </c>
      <c r="P315" s="361">
        <v>0</v>
      </c>
      <c r="Q315" s="362">
        <v>0</v>
      </c>
      <c r="R315" s="331"/>
      <c r="S315" s="331"/>
      <c r="T315" s="331"/>
      <c r="U315" s="331"/>
      <c r="V315" s="331"/>
      <c r="W315" s="331"/>
      <c r="X315" s="331"/>
      <c r="Y315" s="331"/>
      <c r="Z315" s="331"/>
      <c r="AA315" s="331"/>
      <c r="AB315" s="331"/>
      <c r="AC315" s="331"/>
      <c r="AD315" s="331"/>
      <c r="AE315" s="331"/>
      <c r="AF315" s="331"/>
      <c r="AG315" s="331"/>
      <c r="AH315" s="331"/>
      <c r="AI315" s="331"/>
      <c r="AJ315" s="331"/>
      <c r="AK315" s="331"/>
      <c r="AL315" s="331"/>
      <c r="AM315" s="331"/>
      <c r="AN315" s="331"/>
      <c r="AO315" s="331"/>
      <c r="AP315" s="331"/>
      <c r="AQ315" s="331"/>
      <c r="AR315" s="331"/>
      <c r="AS315" s="331"/>
      <c r="AT315" s="331"/>
      <c r="AU315" s="331"/>
      <c r="AV315" s="331"/>
      <c r="AW315" s="331"/>
      <c r="AX315" s="331"/>
      <c r="AY315" s="331"/>
      <c r="AZ315" s="331"/>
      <c r="BA315" s="331"/>
      <c r="BB315" s="331"/>
      <c r="BC315" s="331"/>
      <c r="BD315" s="331"/>
      <c r="BE315" s="331"/>
      <c r="BF315" s="331"/>
      <c r="BG315" s="331"/>
      <c r="BH315" s="331"/>
      <c r="BI315" s="331"/>
      <c r="BJ315" s="331"/>
      <c r="BK315" s="331"/>
      <c r="BL315" s="331"/>
      <c r="BM315" s="331"/>
      <c r="BN315" s="331"/>
      <c r="BO315" s="331"/>
      <c r="BP315" s="331"/>
      <c r="BQ315" s="331"/>
      <c r="BR315" s="331"/>
      <c r="BS315" s="331"/>
      <c r="BT315" s="331"/>
      <c r="BU315" s="331"/>
      <c r="BV315" s="331"/>
      <c r="BW315" s="331"/>
      <c r="BX315" s="331"/>
      <c r="BY315" s="331"/>
      <c r="BZ315" s="331"/>
      <c r="CA315" s="331"/>
      <c r="CB315" s="331"/>
      <c r="CC315" s="331"/>
      <c r="CD315" s="331"/>
      <c r="CE315" s="331"/>
      <c r="CF315" s="331"/>
      <c r="CG315" s="331"/>
      <c r="CH315" s="331"/>
      <c r="CI315" s="331"/>
      <c r="CJ315" s="331"/>
      <c r="CK315" s="331"/>
      <c r="CL315" s="331"/>
      <c r="CM315" s="331"/>
      <c r="CN315" s="331"/>
      <c r="CO315" s="331"/>
      <c r="CP315" s="331"/>
      <c r="CQ315" s="331"/>
      <c r="CR315" s="331"/>
      <c r="CS315" s="331"/>
      <c r="CT315" s="331"/>
      <c r="CU315" s="331"/>
      <c r="CV315" s="331"/>
      <c r="CW315" s="331"/>
      <c r="CX315" s="331"/>
      <c r="CY315" s="331"/>
      <c r="CZ315" s="331"/>
      <c r="DA315" s="331"/>
      <c r="DB315" s="331"/>
      <c r="DC315" s="331"/>
      <c r="DD315" s="331"/>
      <c r="DE315" s="331"/>
      <c r="DF315" s="331"/>
      <c r="DG315" s="331"/>
      <c r="DH315" s="331"/>
      <c r="DI315" s="331"/>
      <c r="DJ315" s="331"/>
      <c r="DK315" s="331"/>
      <c r="DL315" s="331"/>
      <c r="DM315" s="331"/>
      <c r="DN315" s="331"/>
      <c r="DO315" s="331"/>
      <c r="DP315" s="331"/>
      <c r="DQ315" s="331"/>
      <c r="DR315" s="331"/>
      <c r="DS315" s="331"/>
      <c r="DT315" s="331"/>
      <c r="DU315" s="331"/>
      <c r="DV315" s="331"/>
      <c r="DW315" s="331"/>
      <c r="DX315" s="331"/>
      <c r="DY315" s="331"/>
      <c r="DZ315" s="331"/>
      <c r="EA315" s="331"/>
      <c r="EB315" s="331"/>
      <c r="EC315" s="331"/>
      <c r="ED315" s="331"/>
      <c r="EE315" s="331"/>
      <c r="EF315" s="331"/>
      <c r="EG315" s="331"/>
      <c r="EH315" s="331"/>
      <c r="EI315" s="331"/>
      <c r="EJ315" s="331"/>
      <c r="EK315" s="331"/>
      <c r="EL315" s="331"/>
      <c r="EM315" s="331"/>
      <c r="EN315" s="331"/>
      <c r="EO315" s="331"/>
      <c r="EP315" s="331"/>
      <c r="EQ315" s="331"/>
      <c r="ER315" s="331"/>
      <c r="ES315" s="331"/>
      <c r="ET315" s="331"/>
      <c r="EU315" s="331"/>
      <c r="EV315" s="331"/>
      <c r="EW315" s="331"/>
      <c r="EX315" s="331"/>
      <c r="EY315" s="331"/>
      <c r="EZ315" s="331"/>
      <c r="FA315" s="331"/>
      <c r="FB315" s="331"/>
      <c r="FC315" s="331"/>
      <c r="FD315" s="331"/>
      <c r="FE315" s="331"/>
      <c r="FF315" s="331"/>
      <c r="FG315" s="331"/>
      <c r="FH315" s="331"/>
      <c r="FI315" s="331"/>
      <c r="FJ315" s="331"/>
      <c r="FK315" s="331"/>
      <c r="FL315" s="331"/>
      <c r="FM315" s="331"/>
      <c r="FN315" s="331"/>
      <c r="FO315" s="331"/>
      <c r="FP315" s="331"/>
      <c r="FQ315" s="331"/>
      <c r="FR315" s="331"/>
      <c r="FS315" s="331"/>
      <c r="FT315" s="331"/>
      <c r="FU315" s="331"/>
      <c r="FV315" s="331"/>
      <c r="FW315" s="331"/>
      <c r="FX315" s="331"/>
      <c r="FY315" s="331"/>
      <c r="FZ315" s="331"/>
      <c r="GA315" s="331"/>
      <c r="GB315" s="331"/>
      <c r="GC315" s="331"/>
      <c r="GD315" s="331"/>
      <c r="GE315" s="331"/>
      <c r="GF315" s="331"/>
      <c r="GG315" s="331"/>
      <c r="GH315" s="331"/>
      <c r="GI315" s="331"/>
      <c r="GJ315" s="331"/>
      <c r="GK315" s="331"/>
      <c r="GL315" s="331"/>
      <c r="GM315" s="331"/>
      <c r="GN315" s="331"/>
      <c r="GO315" s="331"/>
      <c r="GP315" s="331"/>
      <c r="GQ315" s="331"/>
      <c r="GR315" s="331"/>
      <c r="GS315" s="331"/>
      <c r="GT315" s="331"/>
      <c r="GU315" s="331"/>
      <c r="GV315" s="331"/>
      <c r="GW315" s="331"/>
      <c r="GX315" s="331"/>
      <c r="GY315" s="331"/>
      <c r="GZ315" s="331"/>
      <c r="HA315" s="331"/>
      <c r="HB315" s="331"/>
      <c r="HC315" s="331"/>
      <c r="HD315" s="331"/>
      <c r="HE315" s="331"/>
      <c r="HF315" s="331"/>
      <c r="HG315" s="331"/>
      <c r="HH315" s="331"/>
      <c r="HI315" s="331"/>
      <c r="HJ315" s="331"/>
      <c r="HK315" s="331"/>
      <c r="HL315" s="331"/>
      <c r="HM315" s="331"/>
      <c r="HN315" s="331"/>
      <c r="HO315" s="331"/>
      <c r="HP315" s="331"/>
      <c r="HQ315" s="331"/>
      <c r="HR315" s="331"/>
      <c r="HS315" s="331"/>
      <c r="HT315" s="331"/>
      <c r="HU315" s="331"/>
      <c r="HV315" s="331"/>
      <c r="HW315" s="331"/>
      <c r="HX315" s="331"/>
      <c r="HY315" s="331"/>
      <c r="HZ315" s="331"/>
      <c r="IA315" s="331"/>
      <c r="IB315" s="331"/>
      <c r="IC315" s="331"/>
      <c r="ID315" s="331"/>
      <c r="IE315" s="331"/>
      <c r="IF315" s="331"/>
      <c r="IG315" s="331"/>
      <c r="IH315" s="331"/>
      <c r="II315" s="331"/>
      <c r="IJ315" s="331"/>
      <c r="IK315" s="331"/>
      <c r="IL315" s="331"/>
      <c r="IM315" s="331"/>
      <c r="IN315" s="331"/>
      <c r="IO315" s="331"/>
      <c r="IP315" s="331"/>
      <c r="IQ315" s="331"/>
      <c r="IR315" s="331"/>
      <c r="IS315" s="331"/>
      <c r="IT315" s="331"/>
      <c r="IU315" s="331"/>
      <c r="IV315" s="331"/>
      <c r="IW315" s="331"/>
      <c r="IX315" s="331"/>
      <c r="IY315" s="331"/>
      <c r="IZ315" s="331"/>
      <c r="JA315" s="331"/>
      <c r="JB315" s="331"/>
      <c r="JC315" s="331"/>
      <c r="JD315" s="331"/>
      <c r="JE315" s="331"/>
      <c r="JF315" s="331"/>
      <c r="JG315" s="331"/>
      <c r="JH315" s="331"/>
      <c r="JI315" s="331"/>
      <c r="JJ315" s="331"/>
      <c r="JK315" s="331"/>
      <c r="JL315" s="331"/>
      <c r="JM315" s="331"/>
      <c r="JN315" s="331"/>
      <c r="JO315" s="331"/>
      <c r="JP315" s="331"/>
      <c r="JQ315" s="331"/>
      <c r="JR315" s="331"/>
      <c r="JS315" s="331"/>
      <c r="JT315" s="331"/>
      <c r="JU315" s="331"/>
      <c r="JV315" s="331"/>
      <c r="JW315" s="331"/>
      <c r="JX315" s="331"/>
      <c r="JY315" s="331"/>
      <c r="JZ315" s="331"/>
      <c r="KA315" s="331"/>
      <c r="KB315" s="331"/>
      <c r="KC315" s="331"/>
      <c r="KD315" s="331"/>
      <c r="KE315" s="331"/>
      <c r="KF315" s="331"/>
      <c r="KG315" s="331"/>
      <c r="KH315" s="331"/>
      <c r="KI315" s="331"/>
      <c r="KJ315" s="331"/>
      <c r="KK315" s="331"/>
      <c r="KL315" s="331"/>
      <c r="KM315" s="331"/>
      <c r="KN315" s="331"/>
      <c r="KO315" s="331"/>
      <c r="KP315" s="331"/>
      <c r="KQ315" s="331"/>
      <c r="KR315" s="331"/>
      <c r="KS315" s="331"/>
      <c r="KT315" s="331"/>
      <c r="KU315" s="331"/>
      <c r="KV315" s="331"/>
      <c r="KW315" s="331"/>
      <c r="KX315" s="331"/>
      <c r="KY315" s="331"/>
      <c r="KZ315" s="331"/>
      <c r="LA315" s="331"/>
      <c r="LB315" s="331"/>
      <c r="LC315" s="331"/>
      <c r="LD315" s="331"/>
      <c r="LE315" s="331"/>
      <c r="LF315" s="331"/>
      <c r="LG315" s="331"/>
      <c r="LH315" s="331"/>
      <c r="LI315" s="331"/>
      <c r="LJ315" s="331"/>
      <c r="LK315" s="331"/>
      <c r="LL315" s="331"/>
      <c r="LM315" s="331"/>
      <c r="LN315" s="331"/>
      <c r="LO315" s="331"/>
      <c r="LP315" s="331"/>
      <c r="LQ315" s="331"/>
      <c r="LR315" s="331"/>
      <c r="LS315" s="331"/>
      <c r="LT315" s="331"/>
      <c r="LU315" s="331"/>
      <c r="LV315" s="331"/>
      <c r="LW315" s="331"/>
      <c r="LX315" s="331"/>
      <c r="LY315" s="331"/>
      <c r="LZ315" s="331"/>
      <c r="MA315" s="331"/>
      <c r="MB315" s="331"/>
      <c r="MC315" s="331"/>
      <c r="MD315" s="331"/>
      <c r="ME315" s="331"/>
      <c r="MF315" s="331"/>
      <c r="MG315" s="331"/>
      <c r="MH315" s="331"/>
      <c r="MI315" s="331"/>
      <c r="MJ315" s="331"/>
      <c r="MK315" s="331"/>
      <c r="ML315" s="331"/>
      <c r="MM315" s="331"/>
      <c r="MN315" s="331"/>
      <c r="MO315" s="331"/>
      <c r="MP315" s="331"/>
      <c r="MQ315" s="331"/>
      <c r="MR315" s="331"/>
      <c r="MS315" s="331"/>
      <c r="MT315" s="331"/>
      <c r="MU315" s="331"/>
      <c r="MV315" s="331"/>
      <c r="MW315" s="331"/>
      <c r="MX315" s="331"/>
      <c r="MY315" s="331"/>
      <c r="MZ315" s="331"/>
      <c r="NA315" s="331"/>
      <c r="NB315" s="331"/>
      <c r="NC315" s="331"/>
      <c r="ND315" s="331"/>
      <c r="NE315" s="331"/>
      <c r="NF315" s="331"/>
      <c r="NG315" s="331"/>
      <c r="NH315" s="331"/>
      <c r="NI315" s="331"/>
      <c r="NJ315" s="331"/>
      <c r="NK315" s="331"/>
      <c r="NL315" s="331"/>
      <c r="NM315" s="331"/>
      <c r="NN315" s="331"/>
      <c r="NO315" s="331"/>
      <c r="NP315" s="331"/>
      <c r="NQ315" s="331"/>
      <c r="NR315" s="331"/>
      <c r="NS315" s="331"/>
      <c r="NT315" s="331"/>
      <c r="NU315" s="331"/>
      <c r="NV315" s="331"/>
      <c r="NW315" s="331"/>
      <c r="NX315" s="331"/>
      <c r="NY315" s="331"/>
      <c r="NZ315" s="331"/>
      <c r="OA315" s="331"/>
      <c r="OB315" s="331"/>
      <c r="OC315" s="331"/>
      <c r="OD315" s="331"/>
      <c r="OE315" s="331"/>
      <c r="OF315" s="331"/>
      <c r="OG315" s="331"/>
      <c r="OH315" s="331"/>
      <c r="OI315" s="331"/>
      <c r="OJ315" s="331"/>
      <c r="OK315" s="331"/>
      <c r="OL315" s="331"/>
      <c r="OM315" s="331"/>
      <c r="ON315" s="331"/>
      <c r="OO315" s="331"/>
      <c r="OP315" s="331"/>
      <c r="OQ315" s="331"/>
      <c r="OR315" s="331"/>
      <c r="OS315" s="331"/>
      <c r="OT315" s="331"/>
      <c r="OU315" s="331"/>
      <c r="OV315" s="331"/>
      <c r="OW315" s="331"/>
      <c r="OX315" s="331"/>
      <c r="OY315" s="331"/>
      <c r="OZ315" s="331"/>
      <c r="PA315" s="331"/>
      <c r="PB315" s="331"/>
      <c r="PC315" s="331"/>
      <c r="PD315" s="331"/>
      <c r="PE315" s="331"/>
      <c r="PF315" s="331"/>
      <c r="PG315" s="331"/>
      <c r="PH315" s="331"/>
      <c r="PI315" s="331"/>
      <c r="PJ315" s="331"/>
      <c r="PK315" s="331"/>
      <c r="PL315" s="331"/>
      <c r="PM315" s="331"/>
      <c r="PN315" s="331"/>
      <c r="PO315" s="331"/>
      <c r="PP315" s="331"/>
      <c r="PQ315" s="331"/>
      <c r="PR315" s="331"/>
      <c r="PS315" s="331"/>
      <c r="PT315" s="331"/>
      <c r="PU315" s="331"/>
      <c r="PV315" s="331"/>
      <c r="PW315" s="331"/>
      <c r="PX315" s="331"/>
      <c r="PY315" s="331"/>
      <c r="PZ315" s="331"/>
      <c r="QA315" s="331"/>
      <c r="QB315" s="331"/>
      <c r="QC315" s="331"/>
      <c r="QD315" s="331"/>
      <c r="QE315" s="331"/>
      <c r="QF315" s="331"/>
      <c r="QG315" s="331"/>
      <c r="QH315" s="331"/>
      <c r="QI315" s="331"/>
      <c r="QJ315" s="331"/>
      <c r="QK315" s="331"/>
      <c r="QL315" s="331"/>
      <c r="QM315" s="331"/>
      <c r="QN315" s="331"/>
      <c r="QO315" s="331"/>
      <c r="QP315" s="331"/>
      <c r="QQ315" s="331"/>
      <c r="QR315" s="331"/>
      <c r="QS315" s="331"/>
      <c r="QT315" s="331"/>
      <c r="QU315" s="331"/>
      <c r="QV315" s="331"/>
      <c r="QW315" s="331"/>
      <c r="QX315" s="331"/>
      <c r="QY315" s="331"/>
      <c r="QZ315" s="331"/>
      <c r="RA315" s="331"/>
      <c r="RB315" s="331"/>
      <c r="RC315" s="331"/>
      <c r="RD315" s="331"/>
      <c r="RE315" s="331"/>
      <c r="RF315" s="331"/>
      <c r="RG315" s="331"/>
      <c r="RH315" s="331"/>
      <c r="RI315" s="331"/>
      <c r="RJ315" s="331"/>
      <c r="RK315" s="331"/>
      <c r="RL315" s="331"/>
      <c r="RM315" s="331"/>
      <c r="RN315" s="331"/>
      <c r="RO315" s="331"/>
      <c r="RP315" s="331"/>
      <c r="RQ315" s="331"/>
      <c r="RR315" s="331"/>
      <c r="RS315" s="331"/>
      <c r="RT315" s="331"/>
      <c r="RU315" s="331"/>
      <c r="RV315" s="331"/>
      <c r="RW315" s="331"/>
      <c r="RX315" s="331"/>
      <c r="RY315" s="331"/>
      <c r="RZ315" s="331"/>
      <c r="SA315" s="331"/>
      <c r="SB315" s="331"/>
      <c r="SC315" s="331"/>
      <c r="SD315" s="331"/>
      <c r="SE315" s="331"/>
      <c r="SF315" s="331"/>
      <c r="SG315" s="331"/>
      <c r="SH315" s="331"/>
      <c r="SI315" s="331"/>
      <c r="SJ315" s="331"/>
      <c r="SK315" s="331"/>
      <c r="SL315" s="331"/>
      <c r="SM315" s="331"/>
      <c r="SN315" s="331"/>
      <c r="SO315" s="331"/>
      <c r="SP315" s="331"/>
      <c r="SQ315" s="331"/>
      <c r="SR315" s="331"/>
      <c r="SS315" s="331"/>
      <c r="ST315" s="331"/>
      <c r="SU315" s="331"/>
      <c r="SV315" s="331"/>
      <c r="SW315" s="331"/>
      <c r="SX315" s="331"/>
      <c r="SY315" s="331"/>
      <c r="SZ315" s="331"/>
      <c r="TA315" s="331"/>
      <c r="TB315" s="331"/>
      <c r="TC315" s="331"/>
      <c r="TD315" s="331"/>
      <c r="TE315" s="331"/>
      <c r="TF315" s="331"/>
      <c r="TG315" s="331"/>
      <c r="TH315" s="331"/>
      <c r="TI315" s="331"/>
      <c r="TJ315" s="331"/>
      <c r="TK315" s="331"/>
      <c r="TL315" s="331"/>
      <c r="TM315" s="331"/>
      <c r="TN315" s="331"/>
      <c r="TO315" s="331"/>
      <c r="TP315" s="331"/>
      <c r="TQ315" s="331"/>
      <c r="TR315" s="331"/>
      <c r="TS315" s="331"/>
      <c r="TT315" s="331"/>
      <c r="TU315" s="331"/>
      <c r="TV315" s="331"/>
      <c r="TW315" s="331"/>
      <c r="TX315" s="331"/>
      <c r="TY315" s="331"/>
      <c r="TZ315" s="331"/>
      <c r="UA315" s="331"/>
      <c r="UB315" s="331"/>
      <c r="UC315" s="331"/>
      <c r="UD315" s="331"/>
      <c r="UE315" s="331"/>
      <c r="UF315" s="331"/>
      <c r="UG315" s="331"/>
      <c r="UH315" s="331"/>
      <c r="UI315" s="331"/>
      <c r="UJ315" s="331"/>
      <c r="UK315" s="331"/>
      <c r="UL315" s="331"/>
      <c r="UM315" s="331"/>
      <c r="UN315" s="331"/>
      <c r="UO315" s="331"/>
      <c r="UP315" s="331"/>
      <c r="UQ315" s="331"/>
      <c r="UR315" s="331"/>
      <c r="US315" s="331"/>
      <c r="UT315" s="331"/>
      <c r="UU315" s="331"/>
      <c r="UV315" s="331"/>
      <c r="UW315" s="331"/>
      <c r="UX315" s="331"/>
      <c r="UY315" s="331"/>
      <c r="UZ315" s="331"/>
      <c r="VA315" s="331"/>
      <c r="VB315" s="331"/>
      <c r="VC315" s="331"/>
      <c r="VD315" s="331"/>
      <c r="VE315" s="331"/>
      <c r="VF315" s="331"/>
      <c r="VG315" s="331"/>
      <c r="VH315" s="331"/>
      <c r="VI315" s="331"/>
      <c r="VJ315" s="331"/>
      <c r="VK315" s="331"/>
      <c r="VL315" s="331"/>
      <c r="VM315" s="331"/>
      <c r="VN315" s="331"/>
      <c r="VO315" s="331"/>
      <c r="VP315" s="331"/>
      <c r="VQ315" s="331"/>
      <c r="VR315" s="331"/>
      <c r="VS315" s="331"/>
      <c r="VT315" s="331"/>
      <c r="VU315" s="331"/>
      <c r="VV315" s="331"/>
      <c r="VW315" s="331"/>
      <c r="VX315" s="331"/>
      <c r="VY315" s="331"/>
      <c r="VZ315" s="331"/>
      <c r="WA315" s="331"/>
      <c r="WB315" s="331"/>
      <c r="WC315" s="331"/>
      <c r="WD315" s="331"/>
      <c r="WE315" s="331"/>
      <c r="WF315" s="331"/>
      <c r="WG315" s="331"/>
      <c r="WH315" s="331"/>
      <c r="WI315" s="331"/>
      <c r="WJ315" s="331"/>
      <c r="WK315" s="331"/>
      <c r="WL315" s="331"/>
      <c r="WM315" s="331"/>
      <c r="WN315" s="331"/>
      <c r="WO315" s="331"/>
      <c r="WP315" s="331"/>
      <c r="WQ315" s="331"/>
      <c r="WR315" s="331"/>
      <c r="WS315" s="331"/>
      <c r="WT315" s="331"/>
      <c r="WU315" s="331"/>
      <c r="WV315" s="331"/>
      <c r="WW315" s="331"/>
      <c r="WX315" s="331"/>
      <c r="WY315" s="331"/>
      <c r="WZ315" s="331"/>
      <c r="XA315" s="331"/>
      <c r="XB315" s="331"/>
      <c r="XC315" s="331"/>
      <c r="XD315" s="331"/>
      <c r="XE315" s="331"/>
      <c r="XF315" s="331"/>
      <c r="XG315" s="331"/>
      <c r="XH315" s="331"/>
      <c r="XI315" s="331"/>
      <c r="XJ315" s="331"/>
      <c r="XK315" s="331"/>
      <c r="XL315" s="331"/>
      <c r="XM315" s="331"/>
      <c r="XN315" s="331"/>
      <c r="XO315" s="331"/>
      <c r="XP315" s="331"/>
      <c r="XQ315" s="331"/>
      <c r="XR315" s="331"/>
      <c r="XS315" s="331"/>
      <c r="XT315" s="331"/>
      <c r="XU315" s="331"/>
      <c r="XV315" s="331"/>
      <c r="XW315" s="331"/>
      <c r="XX315" s="331"/>
      <c r="XY315" s="331"/>
      <c r="XZ315" s="331"/>
      <c r="YA315" s="331"/>
      <c r="YB315" s="331"/>
      <c r="YC315" s="331"/>
      <c r="YD315" s="331"/>
      <c r="YE315" s="331"/>
      <c r="YF315" s="331"/>
      <c r="YG315" s="331"/>
      <c r="YH315" s="331"/>
      <c r="YI315" s="331"/>
      <c r="YJ315" s="331"/>
      <c r="YK315" s="331"/>
      <c r="YL315" s="331"/>
      <c r="YM315" s="331"/>
      <c r="YN315" s="331"/>
      <c r="YO315" s="331"/>
      <c r="YP315" s="331"/>
      <c r="YQ315" s="331"/>
      <c r="YR315" s="331"/>
      <c r="YS315" s="331"/>
      <c r="YT315" s="331"/>
      <c r="YU315" s="331"/>
      <c r="YV315" s="331"/>
      <c r="YW315" s="331"/>
      <c r="YX315" s="331"/>
      <c r="YY315" s="331"/>
      <c r="YZ315" s="331"/>
      <c r="ZA315" s="331"/>
      <c r="ZB315" s="331"/>
      <c r="ZC315" s="331"/>
      <c r="ZD315" s="331"/>
      <c r="ZE315" s="331"/>
      <c r="ZF315" s="331"/>
      <c r="ZG315" s="331"/>
      <c r="ZH315" s="331"/>
      <c r="ZI315" s="331"/>
      <c r="ZJ315" s="331"/>
      <c r="ZK315" s="331"/>
      <c r="ZL315" s="331"/>
      <c r="ZM315" s="331"/>
      <c r="ZN315" s="331"/>
      <c r="ZO315" s="331"/>
      <c r="ZP315" s="331"/>
      <c r="ZQ315" s="331"/>
      <c r="ZR315" s="331"/>
      <c r="ZS315" s="331"/>
      <c r="ZT315" s="331"/>
      <c r="ZU315" s="331"/>
      <c r="ZV315" s="331"/>
      <c r="ZW315" s="331"/>
      <c r="ZX315" s="331"/>
      <c r="ZY315" s="331"/>
      <c r="ZZ315" s="331"/>
      <c r="AAA315" s="331"/>
      <c r="AAB315" s="331"/>
      <c r="AAC315" s="331"/>
      <c r="AAD315" s="331"/>
      <c r="AAE315" s="331"/>
      <c r="AAF315" s="331"/>
      <c r="AAG315" s="331"/>
      <c r="AAH315" s="331"/>
      <c r="AAI315" s="331"/>
      <c r="AAJ315" s="331"/>
      <c r="AAK315" s="331"/>
      <c r="AAL315" s="331"/>
      <c r="AAM315" s="331"/>
      <c r="AAN315" s="331"/>
      <c r="AAO315" s="331"/>
      <c r="AAP315" s="331"/>
      <c r="AAQ315" s="331"/>
      <c r="AAR315" s="331"/>
      <c r="AAS315" s="331"/>
      <c r="AAT315" s="331"/>
      <c r="AAU315" s="331"/>
      <c r="AAV315" s="331"/>
      <c r="AAW315" s="331"/>
      <c r="AAX315" s="331"/>
      <c r="AAY315" s="331"/>
      <c r="AAZ315" s="331"/>
      <c r="ABA315" s="331"/>
      <c r="ABB315" s="331"/>
      <c r="ABC315" s="331"/>
      <c r="ABD315" s="331"/>
      <c r="ABE315" s="331"/>
      <c r="ABF315" s="331"/>
      <c r="ABG315" s="331"/>
      <c r="ABH315" s="331"/>
      <c r="ABI315" s="331"/>
      <c r="ABJ315" s="331"/>
      <c r="ABK315" s="331"/>
      <c r="ABL315" s="331"/>
      <c r="ABM315" s="331"/>
      <c r="ABN315" s="331"/>
      <c r="ABO315" s="331"/>
      <c r="ABP315" s="331"/>
      <c r="ABQ315" s="331"/>
      <c r="ABR315" s="331"/>
      <c r="ABS315" s="331"/>
      <c r="ABT315" s="331"/>
      <c r="ABU315" s="331"/>
      <c r="ABV315" s="331"/>
      <c r="ABW315" s="331"/>
      <c r="ABX315" s="331"/>
      <c r="ABY315" s="331"/>
      <c r="ABZ315" s="331"/>
      <c r="ACA315" s="331"/>
      <c r="ACB315" s="331"/>
      <c r="ACC315" s="331"/>
      <c r="ACD315" s="331"/>
      <c r="ACE315" s="331"/>
      <c r="ACF315" s="331"/>
      <c r="ACG315" s="331"/>
      <c r="ACH315" s="331"/>
      <c r="ACI315" s="331"/>
      <c r="ACJ315" s="331"/>
      <c r="ACK315" s="331"/>
      <c r="ACL315" s="331"/>
      <c r="ACM315" s="331"/>
      <c r="ACN315" s="331"/>
      <c r="ACO315" s="331"/>
      <c r="ACP315" s="331"/>
      <c r="ACQ315" s="331"/>
      <c r="ACR315" s="331"/>
      <c r="ACS315" s="331"/>
      <c r="ACT315" s="331"/>
      <c r="ACU315" s="331"/>
      <c r="ACV315" s="331"/>
      <c r="ACW315" s="331"/>
      <c r="ACX315" s="331"/>
      <c r="ACY315" s="331"/>
      <c r="ACZ315" s="331"/>
      <c r="ADA315" s="331"/>
      <c r="ADB315" s="331"/>
      <c r="ADC315" s="331"/>
      <c r="ADD315" s="331"/>
      <c r="ADE315" s="331"/>
      <c r="ADF315" s="331"/>
      <c r="ADG315" s="331"/>
      <c r="ADH315" s="331"/>
      <c r="ADI315" s="331"/>
      <c r="ADJ315" s="331"/>
      <c r="ADK315" s="331"/>
      <c r="ADL315" s="331"/>
      <c r="ADM315" s="331"/>
      <c r="ADN315" s="331"/>
      <c r="ADO315" s="331"/>
      <c r="ADP315" s="331"/>
      <c r="ADQ315" s="331"/>
      <c r="ADR315" s="331"/>
      <c r="ADS315" s="331"/>
      <c r="ADT315" s="331"/>
      <c r="ADU315" s="331"/>
      <c r="ADV315" s="331"/>
      <c r="ADW315" s="331"/>
      <c r="ADX315" s="331"/>
      <c r="ADY315" s="331"/>
      <c r="ADZ315" s="331"/>
      <c r="AEA315" s="331"/>
      <c r="AEB315" s="331"/>
      <c r="AEC315" s="331"/>
      <c r="AED315" s="331"/>
      <c r="AEE315" s="331"/>
      <c r="AEF315" s="331"/>
      <c r="AEG315" s="331"/>
      <c r="AEH315" s="331"/>
      <c r="AEI315" s="331"/>
      <c r="AEJ315" s="331"/>
      <c r="AEK315" s="331"/>
      <c r="AEL315" s="331"/>
      <c r="AEM315" s="331"/>
      <c r="AEN315" s="331"/>
      <c r="AEO315" s="331"/>
      <c r="AEP315" s="331"/>
      <c r="AEQ315" s="331"/>
      <c r="AER315" s="331"/>
      <c r="AES315" s="331"/>
      <c r="AET315" s="331"/>
      <c r="AEU315" s="331"/>
      <c r="AEV315" s="331"/>
      <c r="AEW315" s="331"/>
      <c r="AEX315" s="331"/>
      <c r="AEY315" s="331"/>
      <c r="AEZ315" s="331"/>
      <c r="AFA315" s="331"/>
      <c r="AFB315" s="331"/>
      <c r="AFC315" s="331"/>
      <c r="AFD315" s="331"/>
      <c r="AFE315" s="331"/>
      <c r="AFF315" s="331"/>
      <c r="AFG315" s="331"/>
      <c r="AFH315" s="331"/>
      <c r="AFI315" s="331"/>
      <c r="AFJ315" s="331"/>
      <c r="AFK315" s="331"/>
      <c r="AFL315" s="331"/>
      <c r="AFM315" s="331"/>
      <c r="AFN315" s="331"/>
      <c r="AFO315" s="331"/>
      <c r="AFP315" s="331"/>
      <c r="AFQ315" s="331"/>
      <c r="AFR315" s="331"/>
      <c r="AFS315" s="331"/>
      <c r="AFT315" s="331"/>
      <c r="AFU315" s="331"/>
      <c r="AFV315" s="331"/>
      <c r="AFW315" s="331"/>
      <c r="AFX315" s="331"/>
      <c r="AFY315" s="331"/>
      <c r="AFZ315" s="331"/>
      <c r="AGA315" s="331"/>
      <c r="AGB315" s="331"/>
      <c r="AGC315" s="331"/>
      <c r="AGD315" s="331"/>
      <c r="AGE315" s="331"/>
      <c r="AGF315" s="331"/>
      <c r="AGG315" s="331"/>
      <c r="AGH315" s="331"/>
      <c r="AGI315" s="331"/>
      <c r="AGJ315" s="331"/>
      <c r="AGK315" s="331"/>
      <c r="AGL315" s="331"/>
      <c r="AGM315" s="331"/>
      <c r="AGN315" s="331"/>
      <c r="AGO315" s="331"/>
      <c r="AGP315" s="331"/>
      <c r="AGQ315" s="331"/>
      <c r="AGR315" s="331"/>
      <c r="AGS315" s="331"/>
      <c r="AGT315" s="331"/>
      <c r="AGU315" s="331"/>
      <c r="AGV315" s="331"/>
      <c r="AGW315" s="331"/>
      <c r="AGX315" s="331"/>
      <c r="AGY315" s="331"/>
      <c r="AGZ315" s="331"/>
      <c r="AHA315" s="331"/>
      <c r="AHB315" s="331"/>
      <c r="AHC315" s="331"/>
      <c r="AHD315" s="331"/>
      <c r="AHE315" s="331"/>
      <c r="AHF315" s="331"/>
      <c r="AHG315" s="331"/>
      <c r="AHH315" s="331"/>
      <c r="AHI315" s="331"/>
      <c r="AHJ315" s="331"/>
      <c r="AHK315" s="331"/>
      <c r="AHL315" s="331"/>
      <c r="AHM315" s="331"/>
      <c r="AHN315" s="331"/>
      <c r="AHO315" s="331"/>
      <c r="AHP315" s="331"/>
      <c r="AHQ315" s="331"/>
      <c r="AHR315" s="331"/>
      <c r="AHS315" s="331"/>
      <c r="AHT315" s="331"/>
      <c r="AHU315" s="331"/>
      <c r="AHV315" s="331"/>
      <c r="AHW315" s="331"/>
      <c r="AHX315" s="331"/>
      <c r="AHY315" s="331"/>
      <c r="AHZ315" s="331"/>
      <c r="AIA315" s="331"/>
      <c r="AIB315" s="331"/>
      <c r="AIC315" s="331"/>
      <c r="AID315" s="331"/>
      <c r="AIE315" s="331"/>
      <c r="AIF315" s="331"/>
      <c r="AIG315" s="331"/>
      <c r="AIH315" s="331"/>
      <c r="AII315" s="331"/>
      <c r="AIJ315" s="331"/>
      <c r="AIK315" s="331"/>
      <c r="AIL315" s="331"/>
      <c r="AIM315" s="331"/>
      <c r="AIN315" s="331"/>
      <c r="AIO315" s="331"/>
      <c r="AIP315" s="331"/>
      <c r="AIQ315" s="331"/>
      <c r="AIR315" s="331"/>
      <c r="AIS315" s="331"/>
      <c r="AIT315" s="331"/>
      <c r="AIU315" s="331"/>
      <c r="AIV315" s="331"/>
      <c r="AIW315" s="331"/>
      <c r="AIX315" s="331"/>
      <c r="AIY315" s="331"/>
      <c r="AIZ315" s="331"/>
      <c r="AJA315" s="331"/>
      <c r="AJB315" s="331"/>
      <c r="AJC315" s="331"/>
      <c r="AJD315" s="331"/>
      <c r="AJE315" s="331"/>
      <c r="AJF315" s="331"/>
      <c r="AJG315" s="331"/>
      <c r="AJH315" s="331"/>
      <c r="AJI315" s="331"/>
      <c r="AJJ315" s="331"/>
      <c r="AJK315" s="331"/>
      <c r="AJL315" s="331"/>
      <c r="AJM315" s="331"/>
      <c r="AJN315" s="331"/>
      <c r="AJO315" s="331"/>
      <c r="AJP315" s="331"/>
      <c r="AJQ315" s="331"/>
      <c r="AJR315" s="331"/>
      <c r="AJS315" s="331"/>
      <c r="AJT315" s="331"/>
      <c r="AJU315" s="331"/>
      <c r="AJV315" s="331"/>
      <c r="AJW315" s="331"/>
      <c r="AJX315" s="331"/>
      <c r="AJY315" s="331"/>
      <c r="AJZ315" s="331"/>
      <c r="AKA315" s="331"/>
      <c r="AKB315" s="331"/>
      <c r="AKC315" s="331"/>
      <c r="AKD315" s="331"/>
      <c r="AKE315" s="331"/>
      <c r="AKF315" s="331"/>
      <c r="AKG315" s="331"/>
      <c r="AKH315" s="331"/>
      <c r="AKI315" s="331"/>
      <c r="AKJ315" s="331"/>
      <c r="AKK315" s="331"/>
      <c r="AKL315" s="331"/>
      <c r="AKM315" s="331"/>
      <c r="AKN315" s="331"/>
      <c r="AKO315" s="331"/>
      <c r="AKP315" s="331"/>
      <c r="AKQ315" s="331"/>
      <c r="AKR315" s="331"/>
      <c r="AKS315" s="331"/>
      <c r="AKT315" s="331"/>
      <c r="AKU315" s="331"/>
      <c r="AKV315" s="331"/>
      <c r="AKW315" s="331"/>
      <c r="AKX315" s="331"/>
      <c r="AKY315" s="331"/>
      <c r="AKZ315" s="331"/>
      <c r="ALA315" s="331"/>
      <c r="ALB315" s="331"/>
      <c r="ALC315" s="331"/>
      <c r="ALD315" s="331"/>
      <c r="ALE315" s="331"/>
      <c r="ALF315" s="331"/>
      <c r="ALG315" s="331"/>
      <c r="ALH315" s="331"/>
      <c r="ALI315" s="331"/>
      <c r="ALJ315" s="331"/>
      <c r="ALK315" s="331"/>
      <c r="ALL315" s="331"/>
      <c r="ALM315" s="331"/>
      <c r="ALN315" s="331"/>
      <c r="ALO315" s="331"/>
      <c r="ALP315" s="331"/>
      <c r="ALQ315" s="331"/>
      <c r="ALR315" s="331"/>
      <c r="ALS315" s="331"/>
      <c r="ALT315" s="331"/>
      <c r="ALU315" s="331"/>
      <c r="ALV315" s="331"/>
      <c r="ALW315" s="331"/>
      <c r="ALX315" s="331"/>
      <c r="ALY315" s="331"/>
      <c r="ALZ315" s="331"/>
      <c r="AMA315" s="331"/>
      <c r="AMB315" s="331"/>
      <c r="AMC315" s="331"/>
      <c r="AMD315" s="331"/>
      <c r="AME315" s="331"/>
      <c r="AMF315" s="331"/>
      <c r="AMG315" s="331"/>
      <c r="AMH315" s="331"/>
      <c r="AMI315" s="331"/>
      <c r="AMJ315" s="331"/>
      <c r="AMK315" s="331"/>
      <c r="AML315" s="331"/>
      <c r="AMM315" s="331"/>
      <c r="AMN315" s="331"/>
      <c r="AMO315" s="331"/>
      <c r="AMP315" s="331"/>
      <c r="AMQ315" s="331"/>
      <c r="AMR315" s="331"/>
      <c r="AMS315" s="331"/>
      <c r="AMT315" s="331"/>
      <c r="AMU315" s="331"/>
      <c r="AMV315" s="331"/>
      <c r="AMW315" s="331"/>
      <c r="AMX315" s="331"/>
      <c r="AMY315" s="331"/>
      <c r="AMZ315" s="331"/>
      <c r="ANA315" s="331"/>
      <c r="ANB315" s="331"/>
      <c r="ANC315" s="331"/>
      <c r="AND315" s="331"/>
      <c r="ANE315" s="331"/>
      <c r="ANF315" s="331"/>
      <c r="ANG315" s="331"/>
      <c r="ANH315" s="331"/>
      <c r="ANI315" s="331"/>
      <c r="ANJ315" s="331"/>
      <c r="ANK315" s="331"/>
      <c r="ANL315" s="331"/>
      <c r="ANM315" s="331"/>
      <c r="ANN315" s="331"/>
      <c r="ANO315" s="331"/>
      <c r="ANP315" s="331"/>
      <c r="ANQ315" s="331"/>
      <c r="ANR315" s="331"/>
      <c r="ANS315" s="331"/>
      <c r="ANT315" s="331"/>
      <c r="ANU315" s="331"/>
      <c r="ANV315" s="331"/>
      <c r="ANW315" s="331"/>
      <c r="ANX315" s="331"/>
      <c r="ANY315" s="331"/>
      <c r="ANZ315" s="331"/>
      <c r="AOA315" s="331"/>
      <c r="AOB315" s="331"/>
      <c r="AOC315" s="331"/>
      <c r="AOD315" s="331"/>
      <c r="AOE315" s="331"/>
      <c r="AOF315" s="331"/>
      <c r="AOG315" s="331"/>
      <c r="AOH315" s="331"/>
      <c r="AOI315" s="331"/>
      <c r="AOJ315" s="331"/>
      <c r="AOK315" s="331"/>
      <c r="AOL315" s="331"/>
      <c r="AOM315" s="331"/>
      <c r="AON315" s="331"/>
      <c r="AOO315" s="331"/>
      <c r="AOP315" s="331"/>
      <c r="AOQ315" s="331"/>
      <c r="AOR315" s="331"/>
      <c r="AOS315" s="331"/>
      <c r="AOT315" s="331"/>
      <c r="AOU315" s="331"/>
      <c r="AOV315" s="331"/>
      <c r="AOW315" s="331"/>
      <c r="AOX315" s="331"/>
      <c r="AOY315" s="331"/>
      <c r="AOZ315" s="331"/>
      <c r="APA315" s="331"/>
      <c r="APB315" s="331"/>
      <c r="APC315" s="331"/>
      <c r="APD315" s="331"/>
      <c r="APE315" s="331"/>
      <c r="APF315" s="331"/>
      <c r="APG315" s="331"/>
      <c r="APH315" s="331"/>
      <c r="API315" s="331"/>
      <c r="APJ315" s="331"/>
      <c r="APK315" s="331"/>
      <c r="APL315" s="331"/>
      <c r="APM315" s="331"/>
      <c r="APN315" s="331"/>
      <c r="APO315" s="331"/>
      <c r="APP315" s="331"/>
      <c r="APQ315" s="331"/>
      <c r="APR315" s="331"/>
      <c r="APS315" s="331"/>
      <c r="APT315" s="331"/>
      <c r="APU315" s="331"/>
      <c r="APV315" s="331"/>
      <c r="APW315" s="331"/>
      <c r="APX315" s="331"/>
      <c r="APY315" s="331"/>
      <c r="APZ315" s="331"/>
      <c r="AQA315" s="331"/>
      <c r="AQB315" s="331"/>
      <c r="AQC315" s="331"/>
      <c r="AQD315" s="331"/>
      <c r="AQE315" s="331"/>
      <c r="AQF315" s="331"/>
      <c r="AQG315" s="331"/>
      <c r="AQH315" s="331"/>
      <c r="AQI315" s="331"/>
      <c r="AQJ315" s="331"/>
      <c r="AQK315" s="331"/>
      <c r="AQL315" s="331"/>
      <c r="AQM315" s="331"/>
      <c r="AQN315" s="331"/>
      <c r="AQO315" s="331"/>
      <c r="AQP315" s="331"/>
      <c r="AQQ315" s="331"/>
      <c r="AQR315" s="331"/>
      <c r="AQS315" s="331"/>
      <c r="AQT315" s="331"/>
      <c r="AQU315" s="331"/>
      <c r="AQV315" s="331"/>
      <c r="AQW315" s="331"/>
      <c r="AQX315" s="331"/>
      <c r="AQY315" s="331"/>
      <c r="AQZ315" s="331"/>
      <c r="ARA315" s="331"/>
      <c r="ARB315" s="331"/>
      <c r="ARC315" s="331"/>
      <c r="ARD315" s="331"/>
      <c r="ARE315" s="331"/>
      <c r="ARF315" s="331"/>
      <c r="ARG315" s="331"/>
      <c r="ARH315" s="331"/>
      <c r="ARI315" s="331"/>
      <c r="ARJ315" s="331"/>
      <c r="ARK315" s="331"/>
      <c r="ARL315" s="331"/>
      <c r="ARM315" s="331"/>
      <c r="ARN315" s="331"/>
      <c r="ARO315" s="331"/>
      <c r="ARP315" s="331"/>
      <c r="ARQ315" s="331"/>
      <c r="ARR315" s="331"/>
      <c r="ARS315" s="331"/>
      <c r="ART315" s="331"/>
      <c r="ARU315" s="331"/>
      <c r="ARV315" s="331"/>
      <c r="ARW315" s="331"/>
      <c r="ARX315" s="331"/>
      <c r="ARY315" s="331"/>
      <c r="ARZ315" s="331"/>
      <c r="ASA315" s="331"/>
      <c r="ASB315" s="331"/>
      <c r="ASC315" s="331"/>
      <c r="ASD315" s="331"/>
      <c r="ASE315" s="331"/>
      <c r="ASF315" s="331"/>
      <c r="ASG315" s="331"/>
    </row>
    <row r="316" spans="2:1177" s="360" customFormat="1" x14ac:dyDescent="0.3">
      <c r="B316" s="349"/>
      <c r="C316" s="365">
        <v>1</v>
      </c>
      <c r="D316" s="365">
        <v>1</v>
      </c>
      <c r="E316" s="366">
        <v>0</v>
      </c>
      <c r="F316" s="367">
        <v>0</v>
      </c>
      <c r="G316" s="365">
        <v>0</v>
      </c>
      <c r="H316" s="365">
        <v>0</v>
      </c>
      <c r="I316" s="367">
        <v>0</v>
      </c>
      <c r="J316" s="367">
        <v>0</v>
      </c>
      <c r="K316" s="365">
        <v>0</v>
      </c>
      <c r="L316" s="365">
        <v>0</v>
      </c>
      <c r="M316" s="365">
        <v>0</v>
      </c>
      <c r="N316" s="365">
        <v>0</v>
      </c>
      <c r="O316" s="365">
        <v>0</v>
      </c>
      <c r="P316" s="365">
        <v>0</v>
      </c>
      <c r="Q316" s="366">
        <v>0</v>
      </c>
      <c r="R316" s="331"/>
      <c r="S316" s="331"/>
      <c r="T316" s="331"/>
      <c r="U316" s="331"/>
      <c r="V316" s="331"/>
      <c r="W316" s="331"/>
      <c r="X316" s="331"/>
      <c r="Y316" s="331"/>
      <c r="Z316" s="331"/>
      <c r="AA316" s="331"/>
      <c r="AB316" s="331"/>
      <c r="AC316" s="331"/>
      <c r="AD316" s="331"/>
      <c r="AE316" s="331"/>
      <c r="AF316" s="331"/>
      <c r="AG316" s="331"/>
      <c r="AH316" s="331"/>
      <c r="AI316" s="331"/>
      <c r="AJ316" s="331"/>
      <c r="AK316" s="331"/>
      <c r="AL316" s="331"/>
      <c r="AM316" s="331"/>
      <c r="AN316" s="331"/>
      <c r="AO316" s="331"/>
      <c r="AP316" s="331"/>
      <c r="AQ316" s="331"/>
      <c r="AR316" s="331"/>
      <c r="AS316" s="331"/>
      <c r="AT316" s="331"/>
      <c r="AU316" s="331"/>
      <c r="AV316" s="331"/>
      <c r="AW316" s="331"/>
      <c r="AX316" s="331"/>
      <c r="AY316" s="331"/>
      <c r="AZ316" s="331"/>
      <c r="BA316" s="331"/>
      <c r="BB316" s="331"/>
      <c r="BC316" s="331"/>
      <c r="BD316" s="331"/>
      <c r="BE316" s="331"/>
      <c r="BF316" s="331"/>
      <c r="BG316" s="331"/>
      <c r="BH316" s="331"/>
      <c r="BI316" s="331"/>
      <c r="BJ316" s="331"/>
      <c r="BK316" s="331"/>
      <c r="BL316" s="331"/>
      <c r="BM316" s="331"/>
      <c r="BN316" s="331"/>
      <c r="BO316" s="331"/>
      <c r="BP316" s="331"/>
      <c r="BQ316" s="331"/>
      <c r="BR316" s="331"/>
      <c r="BS316" s="331"/>
      <c r="BT316" s="331"/>
      <c r="BU316" s="331"/>
      <c r="BV316" s="331"/>
      <c r="BW316" s="331"/>
      <c r="BX316" s="331"/>
      <c r="BY316" s="331"/>
      <c r="BZ316" s="331"/>
      <c r="CA316" s="331"/>
      <c r="CB316" s="331"/>
      <c r="CC316" s="331"/>
      <c r="CD316" s="331"/>
      <c r="CE316" s="331"/>
      <c r="CF316" s="331"/>
      <c r="CG316" s="331"/>
      <c r="CH316" s="331"/>
      <c r="CI316" s="331"/>
      <c r="CJ316" s="331"/>
      <c r="CK316" s="331"/>
      <c r="CL316" s="331"/>
      <c r="CM316" s="331"/>
      <c r="CN316" s="331"/>
      <c r="CO316" s="331"/>
      <c r="CP316" s="331"/>
      <c r="CQ316" s="331"/>
      <c r="CR316" s="331"/>
      <c r="CS316" s="331"/>
      <c r="CT316" s="331"/>
      <c r="CU316" s="331"/>
      <c r="CV316" s="331"/>
      <c r="CW316" s="331"/>
      <c r="CX316" s="331"/>
      <c r="CY316" s="331"/>
      <c r="CZ316" s="331"/>
      <c r="DA316" s="331"/>
      <c r="DB316" s="331"/>
      <c r="DC316" s="331"/>
      <c r="DD316" s="331"/>
      <c r="DE316" s="331"/>
      <c r="DF316" s="331"/>
      <c r="DG316" s="331"/>
      <c r="DH316" s="331"/>
      <c r="DI316" s="331"/>
      <c r="DJ316" s="331"/>
      <c r="DK316" s="331"/>
      <c r="DL316" s="331"/>
      <c r="DM316" s="331"/>
      <c r="DN316" s="331"/>
      <c r="DO316" s="331"/>
      <c r="DP316" s="331"/>
      <c r="DQ316" s="331"/>
      <c r="DR316" s="331"/>
      <c r="DS316" s="331"/>
      <c r="DT316" s="331"/>
      <c r="DU316" s="331"/>
      <c r="DV316" s="331"/>
      <c r="DW316" s="331"/>
      <c r="DX316" s="331"/>
      <c r="DY316" s="331"/>
      <c r="DZ316" s="331"/>
      <c r="EA316" s="331"/>
      <c r="EB316" s="331"/>
      <c r="EC316" s="331"/>
      <c r="ED316" s="331"/>
      <c r="EE316" s="331"/>
      <c r="EF316" s="331"/>
      <c r="EG316" s="331"/>
      <c r="EH316" s="331"/>
      <c r="EI316" s="331"/>
      <c r="EJ316" s="331"/>
      <c r="EK316" s="331"/>
      <c r="EL316" s="331"/>
      <c r="EM316" s="331"/>
      <c r="EN316" s="331"/>
      <c r="EO316" s="331"/>
      <c r="EP316" s="331"/>
      <c r="EQ316" s="331"/>
      <c r="ER316" s="331"/>
      <c r="ES316" s="331"/>
      <c r="ET316" s="331"/>
      <c r="EU316" s="331"/>
      <c r="EV316" s="331"/>
      <c r="EW316" s="331"/>
      <c r="EX316" s="331"/>
      <c r="EY316" s="331"/>
      <c r="EZ316" s="331"/>
      <c r="FA316" s="331"/>
      <c r="FB316" s="331"/>
      <c r="FC316" s="331"/>
      <c r="FD316" s="331"/>
      <c r="FE316" s="331"/>
      <c r="FF316" s="331"/>
      <c r="FG316" s="331"/>
      <c r="FH316" s="331"/>
      <c r="FI316" s="331"/>
      <c r="FJ316" s="331"/>
      <c r="FK316" s="331"/>
      <c r="FL316" s="331"/>
      <c r="FM316" s="331"/>
      <c r="FN316" s="331"/>
      <c r="FO316" s="331"/>
      <c r="FP316" s="331"/>
      <c r="FQ316" s="331"/>
      <c r="FR316" s="331"/>
      <c r="FS316" s="331"/>
      <c r="FT316" s="331"/>
      <c r="FU316" s="331"/>
      <c r="FV316" s="331"/>
      <c r="FW316" s="331"/>
      <c r="FX316" s="331"/>
      <c r="FY316" s="331"/>
      <c r="FZ316" s="331"/>
      <c r="GA316" s="331"/>
      <c r="GB316" s="331"/>
      <c r="GC316" s="331"/>
      <c r="GD316" s="331"/>
      <c r="GE316" s="331"/>
      <c r="GF316" s="331"/>
      <c r="GG316" s="331"/>
      <c r="GH316" s="331"/>
      <c r="GI316" s="331"/>
      <c r="GJ316" s="331"/>
      <c r="GK316" s="331"/>
      <c r="GL316" s="331"/>
      <c r="GM316" s="331"/>
      <c r="GN316" s="331"/>
      <c r="GO316" s="331"/>
      <c r="GP316" s="331"/>
      <c r="GQ316" s="331"/>
      <c r="GR316" s="331"/>
      <c r="GS316" s="331"/>
      <c r="GT316" s="331"/>
      <c r="GU316" s="331"/>
      <c r="GV316" s="331"/>
      <c r="GW316" s="331"/>
      <c r="GX316" s="331"/>
      <c r="GY316" s="331"/>
      <c r="GZ316" s="331"/>
      <c r="HA316" s="331"/>
      <c r="HB316" s="331"/>
      <c r="HC316" s="331"/>
      <c r="HD316" s="331"/>
      <c r="HE316" s="331"/>
      <c r="HF316" s="331"/>
      <c r="HG316" s="331"/>
      <c r="HH316" s="331"/>
      <c r="HI316" s="331"/>
      <c r="HJ316" s="331"/>
      <c r="HK316" s="331"/>
      <c r="HL316" s="331"/>
      <c r="HM316" s="331"/>
      <c r="HN316" s="331"/>
      <c r="HO316" s="331"/>
      <c r="HP316" s="331"/>
      <c r="HQ316" s="331"/>
      <c r="HR316" s="331"/>
      <c r="HS316" s="331"/>
      <c r="HT316" s="331"/>
      <c r="HU316" s="331"/>
      <c r="HV316" s="331"/>
      <c r="HW316" s="331"/>
      <c r="HX316" s="331"/>
      <c r="HY316" s="331"/>
      <c r="HZ316" s="331"/>
      <c r="IA316" s="331"/>
      <c r="IB316" s="331"/>
      <c r="IC316" s="331"/>
      <c r="ID316" s="331"/>
      <c r="IE316" s="331"/>
      <c r="IF316" s="331"/>
      <c r="IG316" s="331"/>
      <c r="IH316" s="331"/>
      <c r="II316" s="331"/>
      <c r="IJ316" s="331"/>
      <c r="IK316" s="331"/>
      <c r="IL316" s="331"/>
      <c r="IM316" s="331"/>
      <c r="IN316" s="331"/>
      <c r="IO316" s="331"/>
      <c r="IP316" s="331"/>
      <c r="IQ316" s="331"/>
      <c r="IR316" s="331"/>
      <c r="IS316" s="331"/>
      <c r="IT316" s="331"/>
      <c r="IU316" s="331"/>
      <c r="IV316" s="331"/>
      <c r="IW316" s="331"/>
      <c r="IX316" s="331"/>
      <c r="IY316" s="331"/>
      <c r="IZ316" s="331"/>
      <c r="JA316" s="331"/>
      <c r="JB316" s="331"/>
      <c r="JC316" s="331"/>
      <c r="JD316" s="331"/>
      <c r="JE316" s="331"/>
      <c r="JF316" s="331"/>
      <c r="JG316" s="331"/>
      <c r="JH316" s="331"/>
      <c r="JI316" s="331"/>
      <c r="JJ316" s="331"/>
      <c r="JK316" s="331"/>
      <c r="JL316" s="331"/>
      <c r="JM316" s="331"/>
      <c r="JN316" s="331"/>
      <c r="JO316" s="331"/>
      <c r="JP316" s="331"/>
      <c r="JQ316" s="331"/>
      <c r="JR316" s="331"/>
      <c r="JS316" s="331"/>
      <c r="JT316" s="331"/>
      <c r="JU316" s="331"/>
      <c r="JV316" s="331"/>
      <c r="JW316" s="331"/>
      <c r="JX316" s="331"/>
      <c r="JY316" s="331"/>
      <c r="JZ316" s="331"/>
      <c r="KA316" s="331"/>
      <c r="KB316" s="331"/>
      <c r="KC316" s="331"/>
      <c r="KD316" s="331"/>
      <c r="KE316" s="331"/>
      <c r="KF316" s="331"/>
      <c r="KG316" s="331"/>
      <c r="KH316" s="331"/>
      <c r="KI316" s="331"/>
      <c r="KJ316" s="331"/>
      <c r="KK316" s="331"/>
      <c r="KL316" s="331"/>
      <c r="KM316" s="331"/>
      <c r="KN316" s="331"/>
      <c r="KO316" s="331"/>
      <c r="KP316" s="331"/>
      <c r="KQ316" s="331"/>
      <c r="KR316" s="331"/>
      <c r="KS316" s="331"/>
      <c r="KT316" s="331"/>
      <c r="KU316" s="331"/>
      <c r="KV316" s="331"/>
      <c r="KW316" s="331"/>
      <c r="KX316" s="331"/>
      <c r="KY316" s="331"/>
      <c r="KZ316" s="331"/>
      <c r="LA316" s="331"/>
      <c r="LB316" s="331"/>
      <c r="LC316" s="331"/>
      <c r="LD316" s="331"/>
      <c r="LE316" s="331"/>
      <c r="LF316" s="331"/>
      <c r="LG316" s="331"/>
      <c r="LH316" s="331"/>
      <c r="LI316" s="331"/>
      <c r="LJ316" s="331"/>
      <c r="LK316" s="331"/>
      <c r="LL316" s="331"/>
      <c r="LM316" s="331"/>
      <c r="LN316" s="331"/>
      <c r="LO316" s="331"/>
      <c r="LP316" s="331"/>
      <c r="LQ316" s="331"/>
      <c r="LR316" s="331"/>
      <c r="LS316" s="331"/>
      <c r="LT316" s="331"/>
      <c r="LU316" s="331"/>
      <c r="LV316" s="331"/>
      <c r="LW316" s="331"/>
      <c r="LX316" s="331"/>
      <c r="LY316" s="331"/>
      <c r="LZ316" s="331"/>
      <c r="MA316" s="331"/>
      <c r="MB316" s="331"/>
      <c r="MC316" s="331"/>
      <c r="MD316" s="331"/>
      <c r="ME316" s="331"/>
      <c r="MF316" s="331"/>
      <c r="MG316" s="331"/>
      <c r="MH316" s="331"/>
      <c r="MI316" s="331"/>
      <c r="MJ316" s="331"/>
      <c r="MK316" s="331"/>
      <c r="ML316" s="331"/>
      <c r="MM316" s="331"/>
      <c r="MN316" s="331"/>
      <c r="MO316" s="331"/>
      <c r="MP316" s="331"/>
      <c r="MQ316" s="331"/>
      <c r="MR316" s="331"/>
      <c r="MS316" s="331"/>
      <c r="MT316" s="331"/>
      <c r="MU316" s="331"/>
      <c r="MV316" s="331"/>
      <c r="MW316" s="331"/>
      <c r="MX316" s="331"/>
      <c r="MY316" s="331"/>
      <c r="MZ316" s="331"/>
      <c r="NA316" s="331"/>
      <c r="NB316" s="331"/>
      <c r="NC316" s="331"/>
      <c r="ND316" s="331"/>
      <c r="NE316" s="331"/>
      <c r="NF316" s="331"/>
      <c r="NG316" s="331"/>
      <c r="NH316" s="331"/>
      <c r="NI316" s="331"/>
      <c r="NJ316" s="331"/>
      <c r="NK316" s="331"/>
      <c r="NL316" s="331"/>
      <c r="NM316" s="331"/>
      <c r="NN316" s="331"/>
      <c r="NO316" s="331"/>
      <c r="NP316" s="331"/>
      <c r="NQ316" s="331"/>
      <c r="NR316" s="331"/>
      <c r="NS316" s="331"/>
      <c r="NT316" s="331"/>
      <c r="NU316" s="331"/>
      <c r="NV316" s="331"/>
      <c r="NW316" s="331"/>
      <c r="NX316" s="331"/>
      <c r="NY316" s="331"/>
      <c r="NZ316" s="331"/>
      <c r="OA316" s="331"/>
      <c r="OB316" s="331"/>
      <c r="OC316" s="331"/>
      <c r="OD316" s="331"/>
      <c r="OE316" s="331"/>
      <c r="OF316" s="331"/>
      <c r="OG316" s="331"/>
      <c r="OH316" s="331"/>
      <c r="OI316" s="331"/>
      <c r="OJ316" s="331"/>
      <c r="OK316" s="331"/>
      <c r="OL316" s="331"/>
      <c r="OM316" s="331"/>
      <c r="ON316" s="331"/>
      <c r="OO316" s="331"/>
      <c r="OP316" s="331"/>
      <c r="OQ316" s="331"/>
      <c r="OR316" s="331"/>
      <c r="OS316" s="331"/>
      <c r="OT316" s="331"/>
      <c r="OU316" s="331"/>
      <c r="OV316" s="331"/>
      <c r="OW316" s="331"/>
      <c r="OX316" s="331"/>
      <c r="OY316" s="331"/>
      <c r="OZ316" s="331"/>
      <c r="PA316" s="331"/>
      <c r="PB316" s="331"/>
      <c r="PC316" s="331"/>
      <c r="PD316" s="331"/>
      <c r="PE316" s="331"/>
      <c r="PF316" s="331"/>
      <c r="PG316" s="331"/>
      <c r="PH316" s="331"/>
      <c r="PI316" s="331"/>
      <c r="PJ316" s="331"/>
      <c r="PK316" s="331"/>
      <c r="PL316" s="331"/>
      <c r="PM316" s="331"/>
      <c r="PN316" s="331"/>
      <c r="PO316" s="331"/>
      <c r="PP316" s="331"/>
      <c r="PQ316" s="331"/>
      <c r="PR316" s="331"/>
      <c r="PS316" s="331"/>
      <c r="PT316" s="331"/>
      <c r="PU316" s="331"/>
      <c r="PV316" s="331"/>
      <c r="PW316" s="331"/>
      <c r="PX316" s="331"/>
      <c r="PY316" s="331"/>
      <c r="PZ316" s="331"/>
      <c r="QA316" s="331"/>
      <c r="QB316" s="331"/>
      <c r="QC316" s="331"/>
      <c r="QD316" s="331"/>
      <c r="QE316" s="331"/>
      <c r="QF316" s="331"/>
      <c r="QG316" s="331"/>
      <c r="QH316" s="331"/>
      <c r="QI316" s="331"/>
      <c r="QJ316" s="331"/>
      <c r="QK316" s="331"/>
      <c r="QL316" s="331"/>
      <c r="QM316" s="331"/>
      <c r="QN316" s="331"/>
      <c r="QO316" s="331"/>
      <c r="QP316" s="331"/>
      <c r="QQ316" s="331"/>
      <c r="QR316" s="331"/>
      <c r="QS316" s="331"/>
      <c r="QT316" s="331"/>
      <c r="QU316" s="331"/>
      <c r="QV316" s="331"/>
      <c r="QW316" s="331"/>
      <c r="QX316" s="331"/>
      <c r="QY316" s="331"/>
      <c r="QZ316" s="331"/>
      <c r="RA316" s="331"/>
      <c r="RB316" s="331"/>
      <c r="RC316" s="331"/>
      <c r="RD316" s="331"/>
      <c r="RE316" s="331"/>
      <c r="RF316" s="331"/>
      <c r="RG316" s="331"/>
      <c r="RH316" s="331"/>
      <c r="RI316" s="331"/>
      <c r="RJ316" s="331"/>
      <c r="RK316" s="331"/>
      <c r="RL316" s="331"/>
      <c r="RM316" s="331"/>
      <c r="RN316" s="331"/>
      <c r="RO316" s="331"/>
      <c r="RP316" s="331"/>
      <c r="RQ316" s="331"/>
      <c r="RR316" s="331"/>
      <c r="RS316" s="331"/>
      <c r="RT316" s="331"/>
      <c r="RU316" s="331"/>
      <c r="RV316" s="331"/>
      <c r="RW316" s="331"/>
      <c r="RX316" s="331"/>
      <c r="RY316" s="331"/>
      <c r="RZ316" s="331"/>
      <c r="SA316" s="331"/>
      <c r="SB316" s="331"/>
      <c r="SC316" s="331"/>
      <c r="SD316" s="331"/>
      <c r="SE316" s="331"/>
      <c r="SF316" s="331"/>
      <c r="SG316" s="331"/>
      <c r="SH316" s="331"/>
      <c r="SI316" s="331"/>
      <c r="SJ316" s="331"/>
      <c r="SK316" s="331"/>
      <c r="SL316" s="331"/>
      <c r="SM316" s="331"/>
      <c r="SN316" s="331"/>
      <c r="SO316" s="331"/>
      <c r="SP316" s="331"/>
      <c r="SQ316" s="331"/>
      <c r="SR316" s="331"/>
      <c r="SS316" s="331"/>
      <c r="ST316" s="331"/>
      <c r="SU316" s="331"/>
      <c r="SV316" s="331"/>
      <c r="SW316" s="331"/>
      <c r="SX316" s="331"/>
      <c r="SY316" s="331"/>
      <c r="SZ316" s="331"/>
      <c r="TA316" s="331"/>
      <c r="TB316" s="331"/>
      <c r="TC316" s="331"/>
      <c r="TD316" s="331"/>
      <c r="TE316" s="331"/>
      <c r="TF316" s="331"/>
      <c r="TG316" s="331"/>
      <c r="TH316" s="331"/>
      <c r="TI316" s="331"/>
      <c r="TJ316" s="331"/>
      <c r="TK316" s="331"/>
      <c r="TL316" s="331"/>
      <c r="TM316" s="331"/>
      <c r="TN316" s="331"/>
      <c r="TO316" s="331"/>
      <c r="TP316" s="331"/>
      <c r="TQ316" s="331"/>
      <c r="TR316" s="331"/>
      <c r="TS316" s="331"/>
      <c r="TT316" s="331"/>
      <c r="TU316" s="331"/>
      <c r="TV316" s="331"/>
      <c r="TW316" s="331"/>
      <c r="TX316" s="331"/>
      <c r="TY316" s="331"/>
      <c r="TZ316" s="331"/>
      <c r="UA316" s="331"/>
      <c r="UB316" s="331"/>
      <c r="UC316" s="331"/>
      <c r="UD316" s="331"/>
      <c r="UE316" s="331"/>
      <c r="UF316" s="331"/>
      <c r="UG316" s="331"/>
      <c r="UH316" s="331"/>
      <c r="UI316" s="331"/>
      <c r="UJ316" s="331"/>
      <c r="UK316" s="331"/>
      <c r="UL316" s="331"/>
      <c r="UM316" s="331"/>
      <c r="UN316" s="331"/>
      <c r="UO316" s="331"/>
      <c r="UP316" s="331"/>
      <c r="UQ316" s="331"/>
      <c r="UR316" s="331"/>
      <c r="US316" s="331"/>
      <c r="UT316" s="331"/>
      <c r="UU316" s="331"/>
      <c r="UV316" s="331"/>
      <c r="UW316" s="331"/>
      <c r="UX316" s="331"/>
      <c r="UY316" s="331"/>
      <c r="UZ316" s="331"/>
      <c r="VA316" s="331"/>
      <c r="VB316" s="331"/>
      <c r="VC316" s="331"/>
      <c r="VD316" s="331"/>
      <c r="VE316" s="331"/>
      <c r="VF316" s="331"/>
      <c r="VG316" s="331"/>
      <c r="VH316" s="331"/>
      <c r="VI316" s="331"/>
      <c r="VJ316" s="331"/>
      <c r="VK316" s="331"/>
      <c r="VL316" s="331"/>
      <c r="VM316" s="331"/>
      <c r="VN316" s="331"/>
      <c r="VO316" s="331"/>
      <c r="VP316" s="331"/>
      <c r="VQ316" s="331"/>
      <c r="VR316" s="331"/>
      <c r="VS316" s="331"/>
      <c r="VT316" s="331"/>
      <c r="VU316" s="331"/>
      <c r="VV316" s="331"/>
      <c r="VW316" s="331"/>
      <c r="VX316" s="331"/>
      <c r="VY316" s="331"/>
      <c r="VZ316" s="331"/>
      <c r="WA316" s="331"/>
      <c r="WB316" s="331"/>
      <c r="WC316" s="331"/>
      <c r="WD316" s="331"/>
      <c r="WE316" s="331"/>
      <c r="WF316" s="331"/>
      <c r="WG316" s="331"/>
      <c r="WH316" s="331"/>
      <c r="WI316" s="331"/>
      <c r="WJ316" s="331"/>
      <c r="WK316" s="331"/>
      <c r="WL316" s="331"/>
      <c r="WM316" s="331"/>
      <c r="WN316" s="331"/>
      <c r="WO316" s="331"/>
      <c r="WP316" s="331"/>
      <c r="WQ316" s="331"/>
      <c r="WR316" s="331"/>
      <c r="WS316" s="331"/>
      <c r="WT316" s="331"/>
      <c r="WU316" s="331"/>
      <c r="WV316" s="331"/>
      <c r="WW316" s="331"/>
      <c r="WX316" s="331"/>
      <c r="WY316" s="331"/>
      <c r="WZ316" s="331"/>
      <c r="XA316" s="331"/>
      <c r="XB316" s="331"/>
      <c r="XC316" s="331"/>
      <c r="XD316" s="331"/>
      <c r="XE316" s="331"/>
      <c r="XF316" s="331"/>
      <c r="XG316" s="331"/>
      <c r="XH316" s="331"/>
      <c r="XI316" s="331"/>
      <c r="XJ316" s="331"/>
      <c r="XK316" s="331"/>
      <c r="XL316" s="331"/>
      <c r="XM316" s="331"/>
      <c r="XN316" s="331"/>
      <c r="XO316" s="331"/>
      <c r="XP316" s="331"/>
      <c r="XQ316" s="331"/>
      <c r="XR316" s="331"/>
      <c r="XS316" s="331"/>
      <c r="XT316" s="331"/>
      <c r="XU316" s="331"/>
      <c r="XV316" s="331"/>
      <c r="XW316" s="331"/>
      <c r="XX316" s="331"/>
      <c r="XY316" s="331"/>
      <c r="XZ316" s="331"/>
      <c r="YA316" s="331"/>
      <c r="YB316" s="331"/>
      <c r="YC316" s="331"/>
      <c r="YD316" s="331"/>
      <c r="YE316" s="331"/>
      <c r="YF316" s="331"/>
      <c r="YG316" s="331"/>
      <c r="YH316" s="331"/>
      <c r="YI316" s="331"/>
      <c r="YJ316" s="331"/>
      <c r="YK316" s="331"/>
      <c r="YL316" s="331"/>
      <c r="YM316" s="331"/>
      <c r="YN316" s="331"/>
      <c r="YO316" s="331"/>
      <c r="YP316" s="331"/>
      <c r="YQ316" s="331"/>
      <c r="YR316" s="331"/>
      <c r="YS316" s="331"/>
      <c r="YT316" s="331"/>
      <c r="YU316" s="331"/>
      <c r="YV316" s="331"/>
      <c r="YW316" s="331"/>
      <c r="YX316" s="331"/>
      <c r="YY316" s="331"/>
      <c r="YZ316" s="331"/>
      <c r="ZA316" s="331"/>
      <c r="ZB316" s="331"/>
      <c r="ZC316" s="331"/>
      <c r="ZD316" s="331"/>
      <c r="ZE316" s="331"/>
      <c r="ZF316" s="331"/>
      <c r="ZG316" s="331"/>
      <c r="ZH316" s="331"/>
      <c r="ZI316" s="331"/>
      <c r="ZJ316" s="331"/>
      <c r="ZK316" s="331"/>
      <c r="ZL316" s="331"/>
      <c r="ZM316" s="331"/>
      <c r="ZN316" s="331"/>
      <c r="ZO316" s="331"/>
      <c r="ZP316" s="331"/>
      <c r="ZQ316" s="331"/>
      <c r="ZR316" s="331"/>
      <c r="ZS316" s="331"/>
      <c r="ZT316" s="331"/>
      <c r="ZU316" s="331"/>
      <c r="ZV316" s="331"/>
      <c r="ZW316" s="331"/>
      <c r="ZX316" s="331"/>
      <c r="ZY316" s="331"/>
      <c r="ZZ316" s="331"/>
      <c r="AAA316" s="331"/>
      <c r="AAB316" s="331"/>
      <c r="AAC316" s="331"/>
      <c r="AAD316" s="331"/>
      <c r="AAE316" s="331"/>
      <c r="AAF316" s="331"/>
      <c r="AAG316" s="331"/>
      <c r="AAH316" s="331"/>
      <c r="AAI316" s="331"/>
      <c r="AAJ316" s="331"/>
      <c r="AAK316" s="331"/>
      <c r="AAL316" s="331"/>
      <c r="AAM316" s="331"/>
      <c r="AAN316" s="331"/>
      <c r="AAO316" s="331"/>
      <c r="AAP316" s="331"/>
      <c r="AAQ316" s="331"/>
      <c r="AAR316" s="331"/>
      <c r="AAS316" s="331"/>
      <c r="AAT316" s="331"/>
      <c r="AAU316" s="331"/>
      <c r="AAV316" s="331"/>
      <c r="AAW316" s="331"/>
      <c r="AAX316" s="331"/>
      <c r="AAY316" s="331"/>
      <c r="AAZ316" s="331"/>
      <c r="ABA316" s="331"/>
      <c r="ABB316" s="331"/>
      <c r="ABC316" s="331"/>
      <c r="ABD316" s="331"/>
      <c r="ABE316" s="331"/>
      <c r="ABF316" s="331"/>
      <c r="ABG316" s="331"/>
      <c r="ABH316" s="331"/>
      <c r="ABI316" s="331"/>
      <c r="ABJ316" s="331"/>
      <c r="ABK316" s="331"/>
      <c r="ABL316" s="331"/>
      <c r="ABM316" s="331"/>
      <c r="ABN316" s="331"/>
      <c r="ABO316" s="331"/>
      <c r="ABP316" s="331"/>
      <c r="ABQ316" s="331"/>
      <c r="ABR316" s="331"/>
      <c r="ABS316" s="331"/>
      <c r="ABT316" s="331"/>
      <c r="ABU316" s="331"/>
      <c r="ABV316" s="331"/>
      <c r="ABW316" s="331"/>
      <c r="ABX316" s="331"/>
      <c r="ABY316" s="331"/>
      <c r="ABZ316" s="331"/>
      <c r="ACA316" s="331"/>
      <c r="ACB316" s="331"/>
      <c r="ACC316" s="331"/>
      <c r="ACD316" s="331"/>
      <c r="ACE316" s="331"/>
      <c r="ACF316" s="331"/>
      <c r="ACG316" s="331"/>
      <c r="ACH316" s="331"/>
      <c r="ACI316" s="331"/>
      <c r="ACJ316" s="331"/>
      <c r="ACK316" s="331"/>
      <c r="ACL316" s="331"/>
      <c r="ACM316" s="331"/>
      <c r="ACN316" s="331"/>
      <c r="ACO316" s="331"/>
      <c r="ACP316" s="331"/>
      <c r="ACQ316" s="331"/>
      <c r="ACR316" s="331"/>
      <c r="ACS316" s="331"/>
      <c r="ACT316" s="331"/>
      <c r="ACU316" s="331"/>
      <c r="ACV316" s="331"/>
      <c r="ACW316" s="331"/>
      <c r="ACX316" s="331"/>
      <c r="ACY316" s="331"/>
      <c r="ACZ316" s="331"/>
      <c r="ADA316" s="331"/>
      <c r="ADB316" s="331"/>
      <c r="ADC316" s="331"/>
      <c r="ADD316" s="331"/>
      <c r="ADE316" s="331"/>
      <c r="ADF316" s="331"/>
      <c r="ADG316" s="331"/>
      <c r="ADH316" s="331"/>
      <c r="ADI316" s="331"/>
      <c r="ADJ316" s="331"/>
      <c r="ADK316" s="331"/>
      <c r="ADL316" s="331"/>
      <c r="ADM316" s="331"/>
      <c r="ADN316" s="331"/>
      <c r="ADO316" s="331"/>
      <c r="ADP316" s="331"/>
      <c r="ADQ316" s="331"/>
      <c r="ADR316" s="331"/>
      <c r="ADS316" s="331"/>
      <c r="ADT316" s="331"/>
      <c r="ADU316" s="331"/>
      <c r="ADV316" s="331"/>
      <c r="ADW316" s="331"/>
      <c r="ADX316" s="331"/>
      <c r="ADY316" s="331"/>
      <c r="ADZ316" s="331"/>
      <c r="AEA316" s="331"/>
      <c r="AEB316" s="331"/>
      <c r="AEC316" s="331"/>
      <c r="AED316" s="331"/>
      <c r="AEE316" s="331"/>
      <c r="AEF316" s="331"/>
      <c r="AEG316" s="331"/>
      <c r="AEH316" s="331"/>
      <c r="AEI316" s="331"/>
      <c r="AEJ316" s="331"/>
      <c r="AEK316" s="331"/>
      <c r="AEL316" s="331"/>
      <c r="AEM316" s="331"/>
      <c r="AEN316" s="331"/>
      <c r="AEO316" s="331"/>
      <c r="AEP316" s="331"/>
      <c r="AEQ316" s="331"/>
      <c r="AER316" s="331"/>
      <c r="AES316" s="331"/>
      <c r="AET316" s="331"/>
      <c r="AEU316" s="331"/>
      <c r="AEV316" s="331"/>
      <c r="AEW316" s="331"/>
      <c r="AEX316" s="331"/>
      <c r="AEY316" s="331"/>
      <c r="AEZ316" s="331"/>
      <c r="AFA316" s="331"/>
      <c r="AFB316" s="331"/>
      <c r="AFC316" s="331"/>
      <c r="AFD316" s="331"/>
      <c r="AFE316" s="331"/>
      <c r="AFF316" s="331"/>
      <c r="AFG316" s="331"/>
      <c r="AFH316" s="331"/>
      <c r="AFI316" s="331"/>
      <c r="AFJ316" s="331"/>
      <c r="AFK316" s="331"/>
      <c r="AFL316" s="331"/>
      <c r="AFM316" s="331"/>
      <c r="AFN316" s="331"/>
      <c r="AFO316" s="331"/>
      <c r="AFP316" s="331"/>
      <c r="AFQ316" s="331"/>
      <c r="AFR316" s="331"/>
      <c r="AFS316" s="331"/>
      <c r="AFT316" s="331"/>
      <c r="AFU316" s="331"/>
      <c r="AFV316" s="331"/>
      <c r="AFW316" s="331"/>
      <c r="AFX316" s="331"/>
      <c r="AFY316" s="331"/>
      <c r="AFZ316" s="331"/>
      <c r="AGA316" s="331"/>
      <c r="AGB316" s="331"/>
      <c r="AGC316" s="331"/>
      <c r="AGD316" s="331"/>
      <c r="AGE316" s="331"/>
      <c r="AGF316" s="331"/>
      <c r="AGG316" s="331"/>
      <c r="AGH316" s="331"/>
      <c r="AGI316" s="331"/>
      <c r="AGJ316" s="331"/>
      <c r="AGK316" s="331"/>
      <c r="AGL316" s="331"/>
      <c r="AGM316" s="331"/>
      <c r="AGN316" s="331"/>
      <c r="AGO316" s="331"/>
      <c r="AGP316" s="331"/>
      <c r="AGQ316" s="331"/>
      <c r="AGR316" s="331"/>
      <c r="AGS316" s="331"/>
      <c r="AGT316" s="331"/>
      <c r="AGU316" s="331"/>
      <c r="AGV316" s="331"/>
      <c r="AGW316" s="331"/>
      <c r="AGX316" s="331"/>
      <c r="AGY316" s="331"/>
      <c r="AGZ316" s="331"/>
      <c r="AHA316" s="331"/>
      <c r="AHB316" s="331"/>
      <c r="AHC316" s="331"/>
      <c r="AHD316" s="331"/>
      <c r="AHE316" s="331"/>
      <c r="AHF316" s="331"/>
      <c r="AHG316" s="331"/>
      <c r="AHH316" s="331"/>
      <c r="AHI316" s="331"/>
      <c r="AHJ316" s="331"/>
      <c r="AHK316" s="331"/>
      <c r="AHL316" s="331"/>
      <c r="AHM316" s="331"/>
      <c r="AHN316" s="331"/>
      <c r="AHO316" s="331"/>
      <c r="AHP316" s="331"/>
      <c r="AHQ316" s="331"/>
      <c r="AHR316" s="331"/>
      <c r="AHS316" s="331"/>
      <c r="AHT316" s="331"/>
      <c r="AHU316" s="331"/>
      <c r="AHV316" s="331"/>
      <c r="AHW316" s="331"/>
      <c r="AHX316" s="331"/>
      <c r="AHY316" s="331"/>
      <c r="AHZ316" s="331"/>
      <c r="AIA316" s="331"/>
      <c r="AIB316" s="331"/>
      <c r="AIC316" s="331"/>
      <c r="AID316" s="331"/>
      <c r="AIE316" s="331"/>
      <c r="AIF316" s="331"/>
      <c r="AIG316" s="331"/>
      <c r="AIH316" s="331"/>
      <c r="AII316" s="331"/>
      <c r="AIJ316" s="331"/>
      <c r="AIK316" s="331"/>
      <c r="AIL316" s="331"/>
      <c r="AIM316" s="331"/>
      <c r="AIN316" s="331"/>
      <c r="AIO316" s="331"/>
      <c r="AIP316" s="331"/>
      <c r="AIQ316" s="331"/>
      <c r="AIR316" s="331"/>
      <c r="AIS316" s="331"/>
      <c r="AIT316" s="331"/>
      <c r="AIU316" s="331"/>
      <c r="AIV316" s="331"/>
      <c r="AIW316" s="331"/>
      <c r="AIX316" s="331"/>
      <c r="AIY316" s="331"/>
      <c r="AIZ316" s="331"/>
      <c r="AJA316" s="331"/>
      <c r="AJB316" s="331"/>
      <c r="AJC316" s="331"/>
      <c r="AJD316" s="331"/>
      <c r="AJE316" s="331"/>
      <c r="AJF316" s="331"/>
      <c r="AJG316" s="331"/>
      <c r="AJH316" s="331"/>
      <c r="AJI316" s="331"/>
      <c r="AJJ316" s="331"/>
      <c r="AJK316" s="331"/>
      <c r="AJL316" s="331"/>
      <c r="AJM316" s="331"/>
      <c r="AJN316" s="331"/>
      <c r="AJO316" s="331"/>
      <c r="AJP316" s="331"/>
      <c r="AJQ316" s="331"/>
      <c r="AJR316" s="331"/>
      <c r="AJS316" s="331"/>
      <c r="AJT316" s="331"/>
      <c r="AJU316" s="331"/>
      <c r="AJV316" s="331"/>
      <c r="AJW316" s="331"/>
      <c r="AJX316" s="331"/>
      <c r="AJY316" s="331"/>
      <c r="AJZ316" s="331"/>
      <c r="AKA316" s="331"/>
      <c r="AKB316" s="331"/>
      <c r="AKC316" s="331"/>
      <c r="AKD316" s="331"/>
      <c r="AKE316" s="331"/>
      <c r="AKF316" s="331"/>
      <c r="AKG316" s="331"/>
      <c r="AKH316" s="331"/>
      <c r="AKI316" s="331"/>
      <c r="AKJ316" s="331"/>
      <c r="AKK316" s="331"/>
      <c r="AKL316" s="331"/>
      <c r="AKM316" s="331"/>
      <c r="AKN316" s="331"/>
      <c r="AKO316" s="331"/>
      <c r="AKP316" s="331"/>
      <c r="AKQ316" s="331"/>
      <c r="AKR316" s="331"/>
      <c r="AKS316" s="331"/>
      <c r="AKT316" s="331"/>
      <c r="AKU316" s="331"/>
      <c r="AKV316" s="331"/>
      <c r="AKW316" s="331"/>
      <c r="AKX316" s="331"/>
      <c r="AKY316" s="331"/>
      <c r="AKZ316" s="331"/>
      <c r="ALA316" s="331"/>
      <c r="ALB316" s="331"/>
      <c r="ALC316" s="331"/>
      <c r="ALD316" s="331"/>
      <c r="ALE316" s="331"/>
      <c r="ALF316" s="331"/>
      <c r="ALG316" s="331"/>
      <c r="ALH316" s="331"/>
      <c r="ALI316" s="331"/>
      <c r="ALJ316" s="331"/>
      <c r="ALK316" s="331"/>
      <c r="ALL316" s="331"/>
      <c r="ALM316" s="331"/>
      <c r="ALN316" s="331"/>
      <c r="ALO316" s="331"/>
      <c r="ALP316" s="331"/>
      <c r="ALQ316" s="331"/>
      <c r="ALR316" s="331"/>
      <c r="ALS316" s="331"/>
      <c r="ALT316" s="331"/>
      <c r="ALU316" s="331"/>
      <c r="ALV316" s="331"/>
      <c r="ALW316" s="331"/>
      <c r="ALX316" s="331"/>
      <c r="ALY316" s="331"/>
      <c r="ALZ316" s="331"/>
      <c r="AMA316" s="331"/>
      <c r="AMB316" s="331"/>
      <c r="AMC316" s="331"/>
      <c r="AMD316" s="331"/>
      <c r="AME316" s="331"/>
      <c r="AMF316" s="331"/>
      <c r="AMG316" s="331"/>
      <c r="AMH316" s="331"/>
      <c r="AMI316" s="331"/>
      <c r="AMJ316" s="331"/>
      <c r="AMK316" s="331"/>
      <c r="AML316" s="331"/>
      <c r="AMM316" s="331"/>
      <c r="AMN316" s="331"/>
      <c r="AMO316" s="331"/>
      <c r="AMP316" s="331"/>
      <c r="AMQ316" s="331"/>
      <c r="AMR316" s="331"/>
      <c r="AMS316" s="331"/>
      <c r="AMT316" s="331"/>
      <c r="AMU316" s="331"/>
      <c r="AMV316" s="331"/>
      <c r="AMW316" s="331"/>
      <c r="AMX316" s="331"/>
      <c r="AMY316" s="331"/>
      <c r="AMZ316" s="331"/>
      <c r="ANA316" s="331"/>
      <c r="ANB316" s="331"/>
      <c r="ANC316" s="331"/>
      <c r="AND316" s="331"/>
      <c r="ANE316" s="331"/>
      <c r="ANF316" s="331"/>
      <c r="ANG316" s="331"/>
      <c r="ANH316" s="331"/>
      <c r="ANI316" s="331"/>
      <c r="ANJ316" s="331"/>
      <c r="ANK316" s="331"/>
      <c r="ANL316" s="331"/>
      <c r="ANM316" s="331"/>
      <c r="ANN316" s="331"/>
      <c r="ANO316" s="331"/>
      <c r="ANP316" s="331"/>
      <c r="ANQ316" s="331"/>
      <c r="ANR316" s="331"/>
      <c r="ANS316" s="331"/>
      <c r="ANT316" s="331"/>
      <c r="ANU316" s="331"/>
      <c r="ANV316" s="331"/>
      <c r="ANW316" s="331"/>
      <c r="ANX316" s="331"/>
      <c r="ANY316" s="331"/>
      <c r="ANZ316" s="331"/>
      <c r="AOA316" s="331"/>
      <c r="AOB316" s="331"/>
      <c r="AOC316" s="331"/>
      <c r="AOD316" s="331"/>
      <c r="AOE316" s="331"/>
      <c r="AOF316" s="331"/>
      <c r="AOG316" s="331"/>
      <c r="AOH316" s="331"/>
      <c r="AOI316" s="331"/>
      <c r="AOJ316" s="331"/>
      <c r="AOK316" s="331"/>
      <c r="AOL316" s="331"/>
      <c r="AOM316" s="331"/>
      <c r="AON316" s="331"/>
      <c r="AOO316" s="331"/>
      <c r="AOP316" s="331"/>
      <c r="AOQ316" s="331"/>
      <c r="AOR316" s="331"/>
      <c r="AOS316" s="331"/>
      <c r="AOT316" s="331"/>
      <c r="AOU316" s="331"/>
      <c r="AOV316" s="331"/>
      <c r="AOW316" s="331"/>
      <c r="AOX316" s="331"/>
      <c r="AOY316" s="331"/>
      <c r="AOZ316" s="331"/>
      <c r="APA316" s="331"/>
      <c r="APB316" s="331"/>
      <c r="APC316" s="331"/>
      <c r="APD316" s="331"/>
      <c r="APE316" s="331"/>
      <c r="APF316" s="331"/>
      <c r="APG316" s="331"/>
      <c r="APH316" s="331"/>
      <c r="API316" s="331"/>
      <c r="APJ316" s="331"/>
      <c r="APK316" s="331"/>
      <c r="APL316" s="331"/>
      <c r="APM316" s="331"/>
      <c r="APN316" s="331"/>
      <c r="APO316" s="331"/>
      <c r="APP316" s="331"/>
      <c r="APQ316" s="331"/>
      <c r="APR316" s="331"/>
      <c r="APS316" s="331"/>
      <c r="APT316" s="331"/>
      <c r="APU316" s="331"/>
      <c r="APV316" s="331"/>
      <c r="APW316" s="331"/>
      <c r="APX316" s="331"/>
      <c r="APY316" s="331"/>
      <c r="APZ316" s="331"/>
      <c r="AQA316" s="331"/>
      <c r="AQB316" s="331"/>
      <c r="AQC316" s="331"/>
      <c r="AQD316" s="331"/>
      <c r="AQE316" s="331"/>
      <c r="AQF316" s="331"/>
      <c r="AQG316" s="331"/>
      <c r="AQH316" s="331"/>
      <c r="AQI316" s="331"/>
      <c r="AQJ316" s="331"/>
      <c r="AQK316" s="331"/>
      <c r="AQL316" s="331"/>
      <c r="AQM316" s="331"/>
      <c r="AQN316" s="331"/>
      <c r="AQO316" s="331"/>
      <c r="AQP316" s="331"/>
      <c r="AQQ316" s="331"/>
      <c r="AQR316" s="331"/>
      <c r="AQS316" s="331"/>
      <c r="AQT316" s="331"/>
      <c r="AQU316" s="331"/>
      <c r="AQV316" s="331"/>
      <c r="AQW316" s="331"/>
      <c r="AQX316" s="331"/>
      <c r="AQY316" s="331"/>
      <c r="AQZ316" s="331"/>
      <c r="ARA316" s="331"/>
      <c r="ARB316" s="331"/>
      <c r="ARC316" s="331"/>
      <c r="ARD316" s="331"/>
      <c r="ARE316" s="331"/>
      <c r="ARF316" s="331"/>
      <c r="ARG316" s="331"/>
      <c r="ARH316" s="331"/>
      <c r="ARI316" s="331"/>
      <c r="ARJ316" s="331"/>
      <c r="ARK316" s="331"/>
      <c r="ARL316" s="331"/>
      <c r="ARM316" s="331"/>
      <c r="ARN316" s="331"/>
      <c r="ARO316" s="331"/>
      <c r="ARP316" s="331"/>
      <c r="ARQ316" s="331"/>
      <c r="ARR316" s="331"/>
      <c r="ARS316" s="331"/>
      <c r="ART316" s="331"/>
      <c r="ARU316" s="331"/>
      <c r="ARV316" s="331"/>
      <c r="ARW316" s="331"/>
      <c r="ARX316" s="331"/>
      <c r="ARY316" s="331"/>
      <c r="ARZ316" s="331"/>
      <c r="ASA316" s="331"/>
      <c r="ASB316" s="331"/>
      <c r="ASC316" s="331"/>
      <c r="ASD316" s="331"/>
      <c r="ASE316" s="331"/>
      <c r="ASF316" s="331"/>
      <c r="ASG316" s="331"/>
    </row>
    <row r="317" spans="2:1177" s="360" customFormat="1" x14ac:dyDescent="0.3">
      <c r="B317" s="349"/>
      <c r="C317" s="361">
        <v>65</v>
      </c>
      <c r="D317" s="361">
        <v>29</v>
      </c>
      <c r="E317" s="362">
        <v>4</v>
      </c>
      <c r="F317" s="363">
        <v>0</v>
      </c>
      <c r="G317" s="361">
        <v>0</v>
      </c>
      <c r="H317" s="361">
        <v>0</v>
      </c>
      <c r="I317" s="363">
        <v>0</v>
      </c>
      <c r="J317" s="363">
        <v>2</v>
      </c>
      <c r="K317" s="361">
        <v>2</v>
      </c>
      <c r="L317" s="361">
        <v>0</v>
      </c>
      <c r="M317" s="361">
        <v>0</v>
      </c>
      <c r="N317" s="361">
        <v>0</v>
      </c>
      <c r="O317" s="361">
        <v>0</v>
      </c>
      <c r="P317" s="361">
        <v>0</v>
      </c>
      <c r="Q317" s="362">
        <v>0</v>
      </c>
      <c r="R317" s="331"/>
      <c r="S317" s="331"/>
      <c r="T317" s="331"/>
      <c r="U317" s="331"/>
      <c r="V317" s="331"/>
      <c r="W317" s="331"/>
      <c r="X317" s="331"/>
      <c r="Y317" s="331"/>
      <c r="Z317" s="331"/>
      <c r="AA317" s="331"/>
      <c r="AB317" s="331"/>
      <c r="AC317" s="331"/>
      <c r="AD317" s="331"/>
      <c r="AE317" s="331"/>
      <c r="AF317" s="331"/>
      <c r="AG317" s="331"/>
      <c r="AH317" s="331"/>
      <c r="AI317" s="331"/>
      <c r="AJ317" s="331"/>
      <c r="AK317" s="331"/>
      <c r="AL317" s="331"/>
      <c r="AM317" s="331"/>
      <c r="AN317" s="331"/>
      <c r="AO317" s="331"/>
      <c r="AP317" s="331"/>
      <c r="AQ317" s="331"/>
      <c r="AR317" s="331"/>
      <c r="AS317" s="331"/>
      <c r="AT317" s="331"/>
      <c r="AU317" s="331"/>
      <c r="AV317" s="331"/>
      <c r="AW317" s="331"/>
      <c r="AX317" s="331"/>
      <c r="AY317" s="331"/>
      <c r="AZ317" s="331"/>
      <c r="BA317" s="331"/>
      <c r="BB317" s="331"/>
      <c r="BC317" s="331"/>
      <c r="BD317" s="331"/>
      <c r="BE317" s="331"/>
      <c r="BF317" s="331"/>
      <c r="BG317" s="331"/>
      <c r="BH317" s="331"/>
      <c r="BI317" s="331"/>
      <c r="BJ317" s="331"/>
      <c r="BK317" s="331"/>
      <c r="BL317" s="331"/>
      <c r="BM317" s="331"/>
      <c r="BN317" s="331"/>
      <c r="BO317" s="331"/>
      <c r="BP317" s="331"/>
      <c r="BQ317" s="331"/>
      <c r="BR317" s="331"/>
      <c r="BS317" s="331"/>
      <c r="BT317" s="331"/>
      <c r="BU317" s="331"/>
      <c r="BV317" s="331"/>
      <c r="BW317" s="331"/>
      <c r="BX317" s="331"/>
      <c r="BY317" s="331"/>
      <c r="BZ317" s="331"/>
      <c r="CA317" s="331"/>
      <c r="CB317" s="331"/>
      <c r="CC317" s="331"/>
      <c r="CD317" s="331"/>
      <c r="CE317" s="331"/>
      <c r="CF317" s="331"/>
      <c r="CG317" s="331"/>
      <c r="CH317" s="331"/>
      <c r="CI317" s="331"/>
      <c r="CJ317" s="331"/>
      <c r="CK317" s="331"/>
      <c r="CL317" s="331"/>
      <c r="CM317" s="331"/>
      <c r="CN317" s="331"/>
      <c r="CO317" s="331"/>
      <c r="CP317" s="331"/>
      <c r="CQ317" s="331"/>
      <c r="CR317" s="331"/>
      <c r="CS317" s="331"/>
      <c r="CT317" s="331"/>
      <c r="CU317" s="331"/>
      <c r="CV317" s="331"/>
      <c r="CW317" s="331"/>
      <c r="CX317" s="331"/>
      <c r="CY317" s="331"/>
      <c r="CZ317" s="331"/>
      <c r="DA317" s="331"/>
      <c r="DB317" s="331"/>
      <c r="DC317" s="331"/>
      <c r="DD317" s="331"/>
      <c r="DE317" s="331"/>
      <c r="DF317" s="331"/>
      <c r="DG317" s="331"/>
      <c r="DH317" s="331"/>
      <c r="DI317" s="331"/>
      <c r="DJ317" s="331"/>
      <c r="DK317" s="331"/>
      <c r="DL317" s="331"/>
      <c r="DM317" s="331"/>
      <c r="DN317" s="331"/>
      <c r="DO317" s="331"/>
      <c r="DP317" s="331"/>
      <c r="DQ317" s="331"/>
      <c r="DR317" s="331"/>
      <c r="DS317" s="331"/>
      <c r="DT317" s="331"/>
      <c r="DU317" s="331"/>
      <c r="DV317" s="331"/>
      <c r="DW317" s="331"/>
      <c r="DX317" s="331"/>
      <c r="DY317" s="331"/>
      <c r="DZ317" s="331"/>
      <c r="EA317" s="331"/>
      <c r="EB317" s="331"/>
      <c r="EC317" s="331"/>
      <c r="ED317" s="331"/>
      <c r="EE317" s="331"/>
      <c r="EF317" s="331"/>
      <c r="EG317" s="331"/>
      <c r="EH317" s="331"/>
      <c r="EI317" s="331"/>
      <c r="EJ317" s="331"/>
      <c r="EK317" s="331"/>
      <c r="EL317" s="331"/>
      <c r="EM317" s="331"/>
      <c r="EN317" s="331"/>
      <c r="EO317" s="331"/>
      <c r="EP317" s="331"/>
      <c r="EQ317" s="331"/>
      <c r="ER317" s="331"/>
      <c r="ES317" s="331"/>
      <c r="ET317" s="331"/>
      <c r="EU317" s="331"/>
      <c r="EV317" s="331"/>
      <c r="EW317" s="331"/>
      <c r="EX317" s="331"/>
      <c r="EY317" s="331"/>
      <c r="EZ317" s="331"/>
      <c r="FA317" s="331"/>
      <c r="FB317" s="331"/>
      <c r="FC317" s="331"/>
      <c r="FD317" s="331"/>
      <c r="FE317" s="331"/>
      <c r="FF317" s="331"/>
      <c r="FG317" s="331"/>
      <c r="FH317" s="331"/>
      <c r="FI317" s="331"/>
      <c r="FJ317" s="331"/>
      <c r="FK317" s="331"/>
      <c r="FL317" s="331"/>
      <c r="FM317" s="331"/>
      <c r="FN317" s="331"/>
      <c r="FO317" s="331"/>
      <c r="FP317" s="331"/>
      <c r="FQ317" s="331"/>
      <c r="FR317" s="331"/>
      <c r="FS317" s="331"/>
      <c r="FT317" s="331"/>
      <c r="FU317" s="331"/>
      <c r="FV317" s="331"/>
      <c r="FW317" s="331"/>
      <c r="FX317" s="331"/>
      <c r="FY317" s="331"/>
      <c r="FZ317" s="331"/>
      <c r="GA317" s="331"/>
      <c r="GB317" s="331"/>
      <c r="GC317" s="331"/>
      <c r="GD317" s="331"/>
      <c r="GE317" s="331"/>
      <c r="GF317" s="331"/>
      <c r="GG317" s="331"/>
      <c r="GH317" s="331"/>
      <c r="GI317" s="331"/>
      <c r="GJ317" s="331"/>
      <c r="GK317" s="331"/>
      <c r="GL317" s="331"/>
      <c r="GM317" s="331"/>
      <c r="GN317" s="331"/>
      <c r="GO317" s="331"/>
      <c r="GP317" s="331"/>
      <c r="GQ317" s="331"/>
      <c r="GR317" s="331"/>
      <c r="GS317" s="331"/>
      <c r="GT317" s="331"/>
      <c r="GU317" s="331"/>
      <c r="GV317" s="331"/>
      <c r="GW317" s="331"/>
      <c r="GX317" s="331"/>
      <c r="GY317" s="331"/>
      <c r="GZ317" s="331"/>
      <c r="HA317" s="331"/>
      <c r="HB317" s="331"/>
      <c r="HC317" s="331"/>
      <c r="HD317" s="331"/>
      <c r="HE317" s="331"/>
      <c r="HF317" s="331"/>
      <c r="HG317" s="331"/>
      <c r="HH317" s="331"/>
      <c r="HI317" s="331"/>
      <c r="HJ317" s="331"/>
      <c r="HK317" s="331"/>
      <c r="HL317" s="331"/>
      <c r="HM317" s="331"/>
      <c r="HN317" s="331"/>
      <c r="HO317" s="331"/>
      <c r="HP317" s="331"/>
      <c r="HQ317" s="331"/>
      <c r="HR317" s="331"/>
      <c r="HS317" s="331"/>
      <c r="HT317" s="331"/>
      <c r="HU317" s="331"/>
      <c r="HV317" s="331"/>
      <c r="HW317" s="331"/>
      <c r="HX317" s="331"/>
      <c r="HY317" s="331"/>
      <c r="HZ317" s="331"/>
      <c r="IA317" s="331"/>
      <c r="IB317" s="331"/>
      <c r="IC317" s="331"/>
      <c r="ID317" s="331"/>
      <c r="IE317" s="331"/>
      <c r="IF317" s="331"/>
      <c r="IG317" s="331"/>
      <c r="IH317" s="331"/>
      <c r="II317" s="331"/>
      <c r="IJ317" s="331"/>
      <c r="IK317" s="331"/>
      <c r="IL317" s="331"/>
      <c r="IM317" s="331"/>
      <c r="IN317" s="331"/>
      <c r="IO317" s="331"/>
      <c r="IP317" s="331"/>
      <c r="IQ317" s="331"/>
      <c r="IR317" s="331"/>
      <c r="IS317" s="331"/>
      <c r="IT317" s="331"/>
      <c r="IU317" s="331"/>
      <c r="IV317" s="331"/>
      <c r="IW317" s="331"/>
      <c r="IX317" s="331"/>
      <c r="IY317" s="331"/>
      <c r="IZ317" s="331"/>
      <c r="JA317" s="331"/>
      <c r="JB317" s="331"/>
      <c r="JC317" s="331"/>
      <c r="JD317" s="331"/>
      <c r="JE317" s="331"/>
      <c r="JF317" s="331"/>
      <c r="JG317" s="331"/>
      <c r="JH317" s="331"/>
      <c r="JI317" s="331"/>
      <c r="JJ317" s="331"/>
      <c r="JK317" s="331"/>
      <c r="JL317" s="331"/>
      <c r="JM317" s="331"/>
      <c r="JN317" s="331"/>
      <c r="JO317" s="331"/>
      <c r="JP317" s="331"/>
      <c r="JQ317" s="331"/>
      <c r="JR317" s="331"/>
      <c r="JS317" s="331"/>
      <c r="JT317" s="331"/>
      <c r="JU317" s="331"/>
      <c r="JV317" s="331"/>
      <c r="JW317" s="331"/>
      <c r="JX317" s="331"/>
      <c r="JY317" s="331"/>
      <c r="JZ317" s="331"/>
      <c r="KA317" s="331"/>
      <c r="KB317" s="331"/>
      <c r="KC317" s="331"/>
      <c r="KD317" s="331"/>
      <c r="KE317" s="331"/>
      <c r="KF317" s="331"/>
      <c r="KG317" s="331"/>
      <c r="KH317" s="331"/>
      <c r="KI317" s="331"/>
      <c r="KJ317" s="331"/>
      <c r="KK317" s="331"/>
      <c r="KL317" s="331"/>
      <c r="KM317" s="331"/>
      <c r="KN317" s="331"/>
      <c r="KO317" s="331"/>
      <c r="KP317" s="331"/>
      <c r="KQ317" s="331"/>
      <c r="KR317" s="331"/>
      <c r="KS317" s="331"/>
      <c r="KT317" s="331"/>
      <c r="KU317" s="331"/>
      <c r="KV317" s="331"/>
      <c r="KW317" s="331"/>
      <c r="KX317" s="331"/>
      <c r="KY317" s="331"/>
      <c r="KZ317" s="331"/>
      <c r="LA317" s="331"/>
      <c r="LB317" s="331"/>
      <c r="LC317" s="331"/>
      <c r="LD317" s="331"/>
      <c r="LE317" s="331"/>
      <c r="LF317" s="331"/>
      <c r="LG317" s="331"/>
      <c r="LH317" s="331"/>
      <c r="LI317" s="331"/>
      <c r="LJ317" s="331"/>
      <c r="LK317" s="331"/>
      <c r="LL317" s="331"/>
      <c r="LM317" s="331"/>
      <c r="LN317" s="331"/>
      <c r="LO317" s="331"/>
      <c r="LP317" s="331"/>
      <c r="LQ317" s="331"/>
      <c r="LR317" s="331"/>
      <c r="LS317" s="331"/>
      <c r="LT317" s="331"/>
      <c r="LU317" s="331"/>
      <c r="LV317" s="331"/>
      <c r="LW317" s="331"/>
      <c r="LX317" s="331"/>
      <c r="LY317" s="331"/>
      <c r="LZ317" s="331"/>
      <c r="MA317" s="331"/>
      <c r="MB317" s="331"/>
      <c r="MC317" s="331"/>
      <c r="MD317" s="331"/>
      <c r="ME317" s="331"/>
      <c r="MF317" s="331"/>
      <c r="MG317" s="331"/>
      <c r="MH317" s="331"/>
      <c r="MI317" s="331"/>
      <c r="MJ317" s="331"/>
      <c r="MK317" s="331"/>
      <c r="ML317" s="331"/>
      <c r="MM317" s="331"/>
      <c r="MN317" s="331"/>
      <c r="MO317" s="331"/>
      <c r="MP317" s="331"/>
      <c r="MQ317" s="331"/>
      <c r="MR317" s="331"/>
      <c r="MS317" s="331"/>
      <c r="MT317" s="331"/>
      <c r="MU317" s="331"/>
      <c r="MV317" s="331"/>
      <c r="MW317" s="331"/>
      <c r="MX317" s="331"/>
      <c r="MY317" s="331"/>
      <c r="MZ317" s="331"/>
      <c r="NA317" s="331"/>
      <c r="NB317" s="331"/>
      <c r="NC317" s="331"/>
      <c r="ND317" s="331"/>
      <c r="NE317" s="331"/>
      <c r="NF317" s="331"/>
      <c r="NG317" s="331"/>
      <c r="NH317" s="331"/>
      <c r="NI317" s="331"/>
      <c r="NJ317" s="331"/>
      <c r="NK317" s="331"/>
      <c r="NL317" s="331"/>
      <c r="NM317" s="331"/>
      <c r="NN317" s="331"/>
      <c r="NO317" s="331"/>
      <c r="NP317" s="331"/>
      <c r="NQ317" s="331"/>
      <c r="NR317" s="331"/>
      <c r="NS317" s="331"/>
      <c r="NT317" s="331"/>
      <c r="NU317" s="331"/>
      <c r="NV317" s="331"/>
      <c r="NW317" s="331"/>
      <c r="NX317" s="331"/>
      <c r="NY317" s="331"/>
      <c r="NZ317" s="331"/>
      <c r="OA317" s="331"/>
      <c r="OB317" s="331"/>
      <c r="OC317" s="331"/>
      <c r="OD317" s="331"/>
      <c r="OE317" s="331"/>
      <c r="OF317" s="331"/>
      <c r="OG317" s="331"/>
      <c r="OH317" s="331"/>
      <c r="OI317" s="331"/>
      <c r="OJ317" s="331"/>
      <c r="OK317" s="331"/>
      <c r="OL317" s="331"/>
      <c r="OM317" s="331"/>
      <c r="ON317" s="331"/>
      <c r="OO317" s="331"/>
      <c r="OP317" s="331"/>
      <c r="OQ317" s="331"/>
      <c r="OR317" s="331"/>
      <c r="OS317" s="331"/>
      <c r="OT317" s="331"/>
      <c r="OU317" s="331"/>
      <c r="OV317" s="331"/>
      <c r="OW317" s="331"/>
      <c r="OX317" s="331"/>
      <c r="OY317" s="331"/>
      <c r="OZ317" s="331"/>
      <c r="PA317" s="331"/>
      <c r="PB317" s="331"/>
      <c r="PC317" s="331"/>
      <c r="PD317" s="331"/>
      <c r="PE317" s="331"/>
      <c r="PF317" s="331"/>
      <c r="PG317" s="331"/>
      <c r="PH317" s="331"/>
      <c r="PI317" s="331"/>
      <c r="PJ317" s="331"/>
      <c r="PK317" s="331"/>
      <c r="PL317" s="331"/>
      <c r="PM317" s="331"/>
      <c r="PN317" s="331"/>
      <c r="PO317" s="331"/>
      <c r="PP317" s="331"/>
      <c r="PQ317" s="331"/>
      <c r="PR317" s="331"/>
      <c r="PS317" s="331"/>
      <c r="PT317" s="331"/>
      <c r="PU317" s="331"/>
      <c r="PV317" s="331"/>
      <c r="PW317" s="331"/>
      <c r="PX317" s="331"/>
      <c r="PY317" s="331"/>
      <c r="PZ317" s="331"/>
      <c r="QA317" s="331"/>
      <c r="QB317" s="331"/>
      <c r="QC317" s="331"/>
      <c r="QD317" s="331"/>
      <c r="QE317" s="331"/>
      <c r="QF317" s="331"/>
      <c r="QG317" s="331"/>
      <c r="QH317" s="331"/>
      <c r="QI317" s="331"/>
      <c r="QJ317" s="331"/>
      <c r="QK317" s="331"/>
      <c r="QL317" s="331"/>
      <c r="QM317" s="331"/>
      <c r="QN317" s="331"/>
      <c r="QO317" s="331"/>
      <c r="QP317" s="331"/>
      <c r="QQ317" s="331"/>
      <c r="QR317" s="331"/>
      <c r="QS317" s="331"/>
      <c r="QT317" s="331"/>
      <c r="QU317" s="331"/>
      <c r="QV317" s="331"/>
      <c r="QW317" s="331"/>
      <c r="QX317" s="331"/>
      <c r="QY317" s="331"/>
      <c r="QZ317" s="331"/>
      <c r="RA317" s="331"/>
      <c r="RB317" s="331"/>
      <c r="RC317" s="331"/>
      <c r="RD317" s="331"/>
      <c r="RE317" s="331"/>
      <c r="RF317" s="331"/>
      <c r="RG317" s="331"/>
      <c r="RH317" s="331"/>
      <c r="RI317" s="331"/>
      <c r="RJ317" s="331"/>
      <c r="RK317" s="331"/>
      <c r="RL317" s="331"/>
      <c r="RM317" s="331"/>
      <c r="RN317" s="331"/>
      <c r="RO317" s="331"/>
      <c r="RP317" s="331"/>
      <c r="RQ317" s="331"/>
      <c r="RR317" s="331"/>
      <c r="RS317" s="331"/>
      <c r="RT317" s="331"/>
      <c r="RU317" s="331"/>
      <c r="RV317" s="331"/>
      <c r="RW317" s="331"/>
      <c r="RX317" s="331"/>
      <c r="RY317" s="331"/>
      <c r="RZ317" s="331"/>
      <c r="SA317" s="331"/>
      <c r="SB317" s="331"/>
      <c r="SC317" s="331"/>
      <c r="SD317" s="331"/>
      <c r="SE317" s="331"/>
      <c r="SF317" s="331"/>
      <c r="SG317" s="331"/>
      <c r="SH317" s="331"/>
      <c r="SI317" s="331"/>
      <c r="SJ317" s="331"/>
      <c r="SK317" s="331"/>
      <c r="SL317" s="331"/>
      <c r="SM317" s="331"/>
      <c r="SN317" s="331"/>
      <c r="SO317" s="331"/>
      <c r="SP317" s="331"/>
      <c r="SQ317" s="331"/>
      <c r="SR317" s="331"/>
      <c r="SS317" s="331"/>
      <c r="ST317" s="331"/>
      <c r="SU317" s="331"/>
      <c r="SV317" s="331"/>
      <c r="SW317" s="331"/>
      <c r="SX317" s="331"/>
      <c r="SY317" s="331"/>
      <c r="SZ317" s="331"/>
      <c r="TA317" s="331"/>
      <c r="TB317" s="331"/>
      <c r="TC317" s="331"/>
      <c r="TD317" s="331"/>
      <c r="TE317" s="331"/>
      <c r="TF317" s="331"/>
      <c r="TG317" s="331"/>
      <c r="TH317" s="331"/>
      <c r="TI317" s="331"/>
      <c r="TJ317" s="331"/>
      <c r="TK317" s="331"/>
      <c r="TL317" s="331"/>
      <c r="TM317" s="331"/>
      <c r="TN317" s="331"/>
      <c r="TO317" s="331"/>
      <c r="TP317" s="331"/>
      <c r="TQ317" s="331"/>
      <c r="TR317" s="331"/>
      <c r="TS317" s="331"/>
      <c r="TT317" s="331"/>
      <c r="TU317" s="331"/>
      <c r="TV317" s="331"/>
      <c r="TW317" s="331"/>
      <c r="TX317" s="331"/>
      <c r="TY317" s="331"/>
      <c r="TZ317" s="331"/>
      <c r="UA317" s="331"/>
      <c r="UB317" s="331"/>
      <c r="UC317" s="331"/>
      <c r="UD317" s="331"/>
      <c r="UE317" s="331"/>
      <c r="UF317" s="331"/>
      <c r="UG317" s="331"/>
      <c r="UH317" s="331"/>
      <c r="UI317" s="331"/>
      <c r="UJ317" s="331"/>
      <c r="UK317" s="331"/>
      <c r="UL317" s="331"/>
      <c r="UM317" s="331"/>
      <c r="UN317" s="331"/>
      <c r="UO317" s="331"/>
      <c r="UP317" s="331"/>
      <c r="UQ317" s="331"/>
      <c r="UR317" s="331"/>
      <c r="US317" s="331"/>
      <c r="UT317" s="331"/>
      <c r="UU317" s="331"/>
      <c r="UV317" s="331"/>
      <c r="UW317" s="331"/>
      <c r="UX317" s="331"/>
      <c r="UY317" s="331"/>
      <c r="UZ317" s="331"/>
      <c r="VA317" s="331"/>
      <c r="VB317" s="331"/>
      <c r="VC317" s="331"/>
      <c r="VD317" s="331"/>
      <c r="VE317" s="331"/>
      <c r="VF317" s="331"/>
      <c r="VG317" s="331"/>
      <c r="VH317" s="331"/>
      <c r="VI317" s="331"/>
      <c r="VJ317" s="331"/>
      <c r="VK317" s="331"/>
      <c r="VL317" s="331"/>
      <c r="VM317" s="331"/>
      <c r="VN317" s="331"/>
      <c r="VO317" s="331"/>
      <c r="VP317" s="331"/>
      <c r="VQ317" s="331"/>
      <c r="VR317" s="331"/>
      <c r="VS317" s="331"/>
      <c r="VT317" s="331"/>
      <c r="VU317" s="331"/>
      <c r="VV317" s="331"/>
      <c r="VW317" s="331"/>
      <c r="VX317" s="331"/>
      <c r="VY317" s="331"/>
      <c r="VZ317" s="331"/>
      <c r="WA317" s="331"/>
      <c r="WB317" s="331"/>
      <c r="WC317" s="331"/>
      <c r="WD317" s="331"/>
      <c r="WE317" s="331"/>
      <c r="WF317" s="331"/>
      <c r="WG317" s="331"/>
      <c r="WH317" s="331"/>
      <c r="WI317" s="331"/>
      <c r="WJ317" s="331"/>
      <c r="WK317" s="331"/>
      <c r="WL317" s="331"/>
      <c r="WM317" s="331"/>
      <c r="WN317" s="331"/>
      <c r="WO317" s="331"/>
      <c r="WP317" s="331"/>
      <c r="WQ317" s="331"/>
      <c r="WR317" s="331"/>
      <c r="WS317" s="331"/>
      <c r="WT317" s="331"/>
      <c r="WU317" s="331"/>
      <c r="WV317" s="331"/>
      <c r="WW317" s="331"/>
      <c r="WX317" s="331"/>
      <c r="WY317" s="331"/>
      <c r="WZ317" s="331"/>
      <c r="XA317" s="331"/>
      <c r="XB317" s="331"/>
      <c r="XC317" s="331"/>
      <c r="XD317" s="331"/>
      <c r="XE317" s="331"/>
      <c r="XF317" s="331"/>
      <c r="XG317" s="331"/>
      <c r="XH317" s="331"/>
      <c r="XI317" s="331"/>
      <c r="XJ317" s="331"/>
      <c r="XK317" s="331"/>
      <c r="XL317" s="331"/>
      <c r="XM317" s="331"/>
      <c r="XN317" s="331"/>
      <c r="XO317" s="331"/>
      <c r="XP317" s="331"/>
      <c r="XQ317" s="331"/>
      <c r="XR317" s="331"/>
      <c r="XS317" s="331"/>
      <c r="XT317" s="331"/>
      <c r="XU317" s="331"/>
      <c r="XV317" s="331"/>
      <c r="XW317" s="331"/>
      <c r="XX317" s="331"/>
      <c r="XY317" s="331"/>
      <c r="XZ317" s="331"/>
      <c r="YA317" s="331"/>
      <c r="YB317" s="331"/>
      <c r="YC317" s="331"/>
      <c r="YD317" s="331"/>
      <c r="YE317" s="331"/>
      <c r="YF317" s="331"/>
      <c r="YG317" s="331"/>
      <c r="YH317" s="331"/>
      <c r="YI317" s="331"/>
      <c r="YJ317" s="331"/>
      <c r="YK317" s="331"/>
      <c r="YL317" s="331"/>
      <c r="YM317" s="331"/>
      <c r="YN317" s="331"/>
      <c r="YO317" s="331"/>
      <c r="YP317" s="331"/>
      <c r="YQ317" s="331"/>
      <c r="YR317" s="331"/>
      <c r="YS317" s="331"/>
      <c r="YT317" s="331"/>
      <c r="YU317" s="331"/>
      <c r="YV317" s="331"/>
      <c r="YW317" s="331"/>
      <c r="YX317" s="331"/>
      <c r="YY317" s="331"/>
      <c r="YZ317" s="331"/>
      <c r="ZA317" s="331"/>
      <c r="ZB317" s="331"/>
      <c r="ZC317" s="331"/>
      <c r="ZD317" s="331"/>
      <c r="ZE317" s="331"/>
      <c r="ZF317" s="331"/>
      <c r="ZG317" s="331"/>
      <c r="ZH317" s="331"/>
      <c r="ZI317" s="331"/>
      <c r="ZJ317" s="331"/>
      <c r="ZK317" s="331"/>
      <c r="ZL317" s="331"/>
      <c r="ZM317" s="331"/>
      <c r="ZN317" s="331"/>
      <c r="ZO317" s="331"/>
      <c r="ZP317" s="331"/>
      <c r="ZQ317" s="331"/>
      <c r="ZR317" s="331"/>
      <c r="ZS317" s="331"/>
      <c r="ZT317" s="331"/>
      <c r="ZU317" s="331"/>
      <c r="ZV317" s="331"/>
      <c r="ZW317" s="331"/>
      <c r="ZX317" s="331"/>
      <c r="ZY317" s="331"/>
      <c r="ZZ317" s="331"/>
      <c r="AAA317" s="331"/>
      <c r="AAB317" s="331"/>
      <c r="AAC317" s="331"/>
      <c r="AAD317" s="331"/>
      <c r="AAE317" s="331"/>
      <c r="AAF317" s="331"/>
      <c r="AAG317" s="331"/>
      <c r="AAH317" s="331"/>
      <c r="AAI317" s="331"/>
      <c r="AAJ317" s="331"/>
      <c r="AAK317" s="331"/>
      <c r="AAL317" s="331"/>
      <c r="AAM317" s="331"/>
      <c r="AAN317" s="331"/>
      <c r="AAO317" s="331"/>
      <c r="AAP317" s="331"/>
      <c r="AAQ317" s="331"/>
      <c r="AAR317" s="331"/>
      <c r="AAS317" s="331"/>
      <c r="AAT317" s="331"/>
      <c r="AAU317" s="331"/>
      <c r="AAV317" s="331"/>
      <c r="AAW317" s="331"/>
      <c r="AAX317" s="331"/>
      <c r="AAY317" s="331"/>
      <c r="AAZ317" s="331"/>
      <c r="ABA317" s="331"/>
      <c r="ABB317" s="331"/>
      <c r="ABC317" s="331"/>
      <c r="ABD317" s="331"/>
      <c r="ABE317" s="331"/>
      <c r="ABF317" s="331"/>
      <c r="ABG317" s="331"/>
      <c r="ABH317" s="331"/>
      <c r="ABI317" s="331"/>
      <c r="ABJ317" s="331"/>
      <c r="ABK317" s="331"/>
      <c r="ABL317" s="331"/>
      <c r="ABM317" s="331"/>
      <c r="ABN317" s="331"/>
      <c r="ABO317" s="331"/>
      <c r="ABP317" s="331"/>
      <c r="ABQ317" s="331"/>
      <c r="ABR317" s="331"/>
      <c r="ABS317" s="331"/>
      <c r="ABT317" s="331"/>
      <c r="ABU317" s="331"/>
      <c r="ABV317" s="331"/>
      <c r="ABW317" s="331"/>
      <c r="ABX317" s="331"/>
      <c r="ABY317" s="331"/>
      <c r="ABZ317" s="331"/>
      <c r="ACA317" s="331"/>
      <c r="ACB317" s="331"/>
      <c r="ACC317" s="331"/>
      <c r="ACD317" s="331"/>
      <c r="ACE317" s="331"/>
      <c r="ACF317" s="331"/>
      <c r="ACG317" s="331"/>
      <c r="ACH317" s="331"/>
      <c r="ACI317" s="331"/>
      <c r="ACJ317" s="331"/>
      <c r="ACK317" s="331"/>
      <c r="ACL317" s="331"/>
      <c r="ACM317" s="331"/>
      <c r="ACN317" s="331"/>
      <c r="ACO317" s="331"/>
      <c r="ACP317" s="331"/>
      <c r="ACQ317" s="331"/>
      <c r="ACR317" s="331"/>
      <c r="ACS317" s="331"/>
      <c r="ACT317" s="331"/>
      <c r="ACU317" s="331"/>
      <c r="ACV317" s="331"/>
      <c r="ACW317" s="331"/>
      <c r="ACX317" s="331"/>
      <c r="ACY317" s="331"/>
      <c r="ACZ317" s="331"/>
      <c r="ADA317" s="331"/>
      <c r="ADB317" s="331"/>
      <c r="ADC317" s="331"/>
      <c r="ADD317" s="331"/>
      <c r="ADE317" s="331"/>
      <c r="ADF317" s="331"/>
      <c r="ADG317" s="331"/>
      <c r="ADH317" s="331"/>
      <c r="ADI317" s="331"/>
      <c r="ADJ317" s="331"/>
      <c r="ADK317" s="331"/>
      <c r="ADL317" s="331"/>
      <c r="ADM317" s="331"/>
      <c r="ADN317" s="331"/>
      <c r="ADO317" s="331"/>
      <c r="ADP317" s="331"/>
      <c r="ADQ317" s="331"/>
      <c r="ADR317" s="331"/>
      <c r="ADS317" s="331"/>
      <c r="ADT317" s="331"/>
      <c r="ADU317" s="331"/>
      <c r="ADV317" s="331"/>
      <c r="ADW317" s="331"/>
      <c r="ADX317" s="331"/>
      <c r="ADY317" s="331"/>
      <c r="ADZ317" s="331"/>
      <c r="AEA317" s="331"/>
      <c r="AEB317" s="331"/>
      <c r="AEC317" s="331"/>
      <c r="AED317" s="331"/>
      <c r="AEE317" s="331"/>
      <c r="AEF317" s="331"/>
      <c r="AEG317" s="331"/>
      <c r="AEH317" s="331"/>
      <c r="AEI317" s="331"/>
      <c r="AEJ317" s="331"/>
      <c r="AEK317" s="331"/>
      <c r="AEL317" s="331"/>
      <c r="AEM317" s="331"/>
      <c r="AEN317" s="331"/>
      <c r="AEO317" s="331"/>
      <c r="AEP317" s="331"/>
      <c r="AEQ317" s="331"/>
      <c r="AER317" s="331"/>
      <c r="AES317" s="331"/>
      <c r="AET317" s="331"/>
      <c r="AEU317" s="331"/>
      <c r="AEV317" s="331"/>
      <c r="AEW317" s="331"/>
      <c r="AEX317" s="331"/>
      <c r="AEY317" s="331"/>
      <c r="AEZ317" s="331"/>
      <c r="AFA317" s="331"/>
      <c r="AFB317" s="331"/>
      <c r="AFC317" s="331"/>
      <c r="AFD317" s="331"/>
      <c r="AFE317" s="331"/>
      <c r="AFF317" s="331"/>
      <c r="AFG317" s="331"/>
      <c r="AFH317" s="331"/>
      <c r="AFI317" s="331"/>
      <c r="AFJ317" s="331"/>
      <c r="AFK317" s="331"/>
      <c r="AFL317" s="331"/>
      <c r="AFM317" s="331"/>
      <c r="AFN317" s="331"/>
      <c r="AFO317" s="331"/>
      <c r="AFP317" s="331"/>
      <c r="AFQ317" s="331"/>
      <c r="AFR317" s="331"/>
      <c r="AFS317" s="331"/>
      <c r="AFT317" s="331"/>
      <c r="AFU317" s="331"/>
      <c r="AFV317" s="331"/>
      <c r="AFW317" s="331"/>
      <c r="AFX317" s="331"/>
      <c r="AFY317" s="331"/>
      <c r="AFZ317" s="331"/>
      <c r="AGA317" s="331"/>
      <c r="AGB317" s="331"/>
      <c r="AGC317" s="331"/>
      <c r="AGD317" s="331"/>
      <c r="AGE317" s="331"/>
      <c r="AGF317" s="331"/>
      <c r="AGG317" s="331"/>
      <c r="AGH317" s="331"/>
      <c r="AGI317" s="331"/>
      <c r="AGJ317" s="331"/>
      <c r="AGK317" s="331"/>
      <c r="AGL317" s="331"/>
      <c r="AGM317" s="331"/>
      <c r="AGN317" s="331"/>
      <c r="AGO317" s="331"/>
      <c r="AGP317" s="331"/>
      <c r="AGQ317" s="331"/>
      <c r="AGR317" s="331"/>
      <c r="AGS317" s="331"/>
      <c r="AGT317" s="331"/>
      <c r="AGU317" s="331"/>
      <c r="AGV317" s="331"/>
      <c r="AGW317" s="331"/>
      <c r="AGX317" s="331"/>
      <c r="AGY317" s="331"/>
      <c r="AGZ317" s="331"/>
      <c r="AHA317" s="331"/>
      <c r="AHB317" s="331"/>
      <c r="AHC317" s="331"/>
      <c r="AHD317" s="331"/>
      <c r="AHE317" s="331"/>
      <c r="AHF317" s="331"/>
      <c r="AHG317" s="331"/>
      <c r="AHH317" s="331"/>
      <c r="AHI317" s="331"/>
      <c r="AHJ317" s="331"/>
      <c r="AHK317" s="331"/>
      <c r="AHL317" s="331"/>
      <c r="AHM317" s="331"/>
      <c r="AHN317" s="331"/>
      <c r="AHO317" s="331"/>
      <c r="AHP317" s="331"/>
      <c r="AHQ317" s="331"/>
      <c r="AHR317" s="331"/>
      <c r="AHS317" s="331"/>
      <c r="AHT317" s="331"/>
      <c r="AHU317" s="331"/>
      <c r="AHV317" s="331"/>
      <c r="AHW317" s="331"/>
      <c r="AHX317" s="331"/>
      <c r="AHY317" s="331"/>
      <c r="AHZ317" s="331"/>
      <c r="AIA317" s="331"/>
      <c r="AIB317" s="331"/>
      <c r="AIC317" s="331"/>
      <c r="AID317" s="331"/>
      <c r="AIE317" s="331"/>
      <c r="AIF317" s="331"/>
      <c r="AIG317" s="331"/>
      <c r="AIH317" s="331"/>
      <c r="AII317" s="331"/>
      <c r="AIJ317" s="331"/>
      <c r="AIK317" s="331"/>
      <c r="AIL317" s="331"/>
      <c r="AIM317" s="331"/>
      <c r="AIN317" s="331"/>
      <c r="AIO317" s="331"/>
      <c r="AIP317" s="331"/>
      <c r="AIQ317" s="331"/>
      <c r="AIR317" s="331"/>
      <c r="AIS317" s="331"/>
      <c r="AIT317" s="331"/>
      <c r="AIU317" s="331"/>
      <c r="AIV317" s="331"/>
      <c r="AIW317" s="331"/>
      <c r="AIX317" s="331"/>
      <c r="AIY317" s="331"/>
      <c r="AIZ317" s="331"/>
      <c r="AJA317" s="331"/>
      <c r="AJB317" s="331"/>
      <c r="AJC317" s="331"/>
      <c r="AJD317" s="331"/>
      <c r="AJE317" s="331"/>
      <c r="AJF317" s="331"/>
      <c r="AJG317" s="331"/>
      <c r="AJH317" s="331"/>
      <c r="AJI317" s="331"/>
      <c r="AJJ317" s="331"/>
      <c r="AJK317" s="331"/>
      <c r="AJL317" s="331"/>
      <c r="AJM317" s="331"/>
      <c r="AJN317" s="331"/>
      <c r="AJO317" s="331"/>
      <c r="AJP317" s="331"/>
      <c r="AJQ317" s="331"/>
      <c r="AJR317" s="331"/>
      <c r="AJS317" s="331"/>
      <c r="AJT317" s="331"/>
      <c r="AJU317" s="331"/>
      <c r="AJV317" s="331"/>
      <c r="AJW317" s="331"/>
      <c r="AJX317" s="331"/>
      <c r="AJY317" s="331"/>
      <c r="AJZ317" s="331"/>
      <c r="AKA317" s="331"/>
      <c r="AKB317" s="331"/>
      <c r="AKC317" s="331"/>
      <c r="AKD317" s="331"/>
      <c r="AKE317" s="331"/>
      <c r="AKF317" s="331"/>
      <c r="AKG317" s="331"/>
      <c r="AKH317" s="331"/>
      <c r="AKI317" s="331"/>
      <c r="AKJ317" s="331"/>
      <c r="AKK317" s="331"/>
      <c r="AKL317" s="331"/>
      <c r="AKM317" s="331"/>
      <c r="AKN317" s="331"/>
      <c r="AKO317" s="331"/>
      <c r="AKP317" s="331"/>
      <c r="AKQ317" s="331"/>
      <c r="AKR317" s="331"/>
      <c r="AKS317" s="331"/>
      <c r="AKT317" s="331"/>
      <c r="AKU317" s="331"/>
      <c r="AKV317" s="331"/>
      <c r="AKW317" s="331"/>
      <c r="AKX317" s="331"/>
      <c r="AKY317" s="331"/>
      <c r="AKZ317" s="331"/>
      <c r="ALA317" s="331"/>
      <c r="ALB317" s="331"/>
      <c r="ALC317" s="331"/>
      <c r="ALD317" s="331"/>
      <c r="ALE317" s="331"/>
      <c r="ALF317" s="331"/>
      <c r="ALG317" s="331"/>
      <c r="ALH317" s="331"/>
      <c r="ALI317" s="331"/>
      <c r="ALJ317" s="331"/>
      <c r="ALK317" s="331"/>
      <c r="ALL317" s="331"/>
      <c r="ALM317" s="331"/>
      <c r="ALN317" s="331"/>
      <c r="ALO317" s="331"/>
      <c r="ALP317" s="331"/>
      <c r="ALQ317" s="331"/>
      <c r="ALR317" s="331"/>
      <c r="ALS317" s="331"/>
      <c r="ALT317" s="331"/>
      <c r="ALU317" s="331"/>
      <c r="ALV317" s="331"/>
      <c r="ALW317" s="331"/>
      <c r="ALX317" s="331"/>
      <c r="ALY317" s="331"/>
      <c r="ALZ317" s="331"/>
      <c r="AMA317" s="331"/>
      <c r="AMB317" s="331"/>
      <c r="AMC317" s="331"/>
      <c r="AMD317" s="331"/>
      <c r="AME317" s="331"/>
      <c r="AMF317" s="331"/>
      <c r="AMG317" s="331"/>
      <c r="AMH317" s="331"/>
      <c r="AMI317" s="331"/>
      <c r="AMJ317" s="331"/>
      <c r="AMK317" s="331"/>
      <c r="AML317" s="331"/>
      <c r="AMM317" s="331"/>
      <c r="AMN317" s="331"/>
      <c r="AMO317" s="331"/>
      <c r="AMP317" s="331"/>
      <c r="AMQ317" s="331"/>
      <c r="AMR317" s="331"/>
      <c r="AMS317" s="331"/>
      <c r="AMT317" s="331"/>
      <c r="AMU317" s="331"/>
      <c r="AMV317" s="331"/>
      <c r="AMW317" s="331"/>
      <c r="AMX317" s="331"/>
      <c r="AMY317" s="331"/>
      <c r="AMZ317" s="331"/>
      <c r="ANA317" s="331"/>
      <c r="ANB317" s="331"/>
      <c r="ANC317" s="331"/>
      <c r="AND317" s="331"/>
      <c r="ANE317" s="331"/>
      <c r="ANF317" s="331"/>
      <c r="ANG317" s="331"/>
      <c r="ANH317" s="331"/>
      <c r="ANI317" s="331"/>
      <c r="ANJ317" s="331"/>
      <c r="ANK317" s="331"/>
      <c r="ANL317" s="331"/>
      <c r="ANM317" s="331"/>
      <c r="ANN317" s="331"/>
      <c r="ANO317" s="331"/>
      <c r="ANP317" s="331"/>
      <c r="ANQ317" s="331"/>
      <c r="ANR317" s="331"/>
      <c r="ANS317" s="331"/>
      <c r="ANT317" s="331"/>
      <c r="ANU317" s="331"/>
      <c r="ANV317" s="331"/>
      <c r="ANW317" s="331"/>
      <c r="ANX317" s="331"/>
      <c r="ANY317" s="331"/>
      <c r="ANZ317" s="331"/>
      <c r="AOA317" s="331"/>
      <c r="AOB317" s="331"/>
      <c r="AOC317" s="331"/>
      <c r="AOD317" s="331"/>
      <c r="AOE317" s="331"/>
      <c r="AOF317" s="331"/>
      <c r="AOG317" s="331"/>
      <c r="AOH317" s="331"/>
      <c r="AOI317" s="331"/>
      <c r="AOJ317" s="331"/>
      <c r="AOK317" s="331"/>
      <c r="AOL317" s="331"/>
      <c r="AOM317" s="331"/>
      <c r="AON317" s="331"/>
      <c r="AOO317" s="331"/>
      <c r="AOP317" s="331"/>
      <c r="AOQ317" s="331"/>
      <c r="AOR317" s="331"/>
      <c r="AOS317" s="331"/>
      <c r="AOT317" s="331"/>
      <c r="AOU317" s="331"/>
      <c r="AOV317" s="331"/>
      <c r="AOW317" s="331"/>
      <c r="AOX317" s="331"/>
      <c r="AOY317" s="331"/>
      <c r="AOZ317" s="331"/>
      <c r="APA317" s="331"/>
      <c r="APB317" s="331"/>
      <c r="APC317" s="331"/>
      <c r="APD317" s="331"/>
      <c r="APE317" s="331"/>
      <c r="APF317" s="331"/>
      <c r="APG317" s="331"/>
      <c r="APH317" s="331"/>
      <c r="API317" s="331"/>
      <c r="APJ317" s="331"/>
      <c r="APK317" s="331"/>
      <c r="APL317" s="331"/>
      <c r="APM317" s="331"/>
      <c r="APN317" s="331"/>
      <c r="APO317" s="331"/>
      <c r="APP317" s="331"/>
      <c r="APQ317" s="331"/>
      <c r="APR317" s="331"/>
      <c r="APS317" s="331"/>
      <c r="APT317" s="331"/>
      <c r="APU317" s="331"/>
      <c r="APV317" s="331"/>
      <c r="APW317" s="331"/>
      <c r="APX317" s="331"/>
      <c r="APY317" s="331"/>
      <c r="APZ317" s="331"/>
      <c r="AQA317" s="331"/>
      <c r="AQB317" s="331"/>
      <c r="AQC317" s="331"/>
      <c r="AQD317" s="331"/>
      <c r="AQE317" s="331"/>
      <c r="AQF317" s="331"/>
      <c r="AQG317" s="331"/>
      <c r="AQH317" s="331"/>
      <c r="AQI317" s="331"/>
      <c r="AQJ317" s="331"/>
      <c r="AQK317" s="331"/>
      <c r="AQL317" s="331"/>
      <c r="AQM317" s="331"/>
      <c r="AQN317" s="331"/>
      <c r="AQO317" s="331"/>
      <c r="AQP317" s="331"/>
      <c r="AQQ317" s="331"/>
      <c r="AQR317" s="331"/>
      <c r="AQS317" s="331"/>
      <c r="AQT317" s="331"/>
      <c r="AQU317" s="331"/>
      <c r="AQV317" s="331"/>
      <c r="AQW317" s="331"/>
      <c r="AQX317" s="331"/>
      <c r="AQY317" s="331"/>
      <c r="AQZ317" s="331"/>
      <c r="ARA317" s="331"/>
      <c r="ARB317" s="331"/>
      <c r="ARC317" s="331"/>
      <c r="ARD317" s="331"/>
      <c r="ARE317" s="331"/>
      <c r="ARF317" s="331"/>
      <c r="ARG317" s="331"/>
      <c r="ARH317" s="331"/>
      <c r="ARI317" s="331"/>
      <c r="ARJ317" s="331"/>
      <c r="ARK317" s="331"/>
      <c r="ARL317" s="331"/>
      <c r="ARM317" s="331"/>
      <c r="ARN317" s="331"/>
      <c r="ARO317" s="331"/>
      <c r="ARP317" s="331"/>
      <c r="ARQ317" s="331"/>
      <c r="ARR317" s="331"/>
      <c r="ARS317" s="331"/>
      <c r="ART317" s="331"/>
      <c r="ARU317" s="331"/>
      <c r="ARV317" s="331"/>
      <c r="ARW317" s="331"/>
      <c r="ARX317" s="331"/>
      <c r="ARY317" s="331"/>
      <c r="ARZ317" s="331"/>
      <c r="ASA317" s="331"/>
      <c r="ASB317" s="331"/>
      <c r="ASC317" s="331"/>
      <c r="ASD317" s="331"/>
      <c r="ASE317" s="331"/>
      <c r="ASF317" s="331"/>
      <c r="ASG317" s="331"/>
    </row>
    <row r="318" spans="2:1177" s="360" customFormat="1" x14ac:dyDescent="0.3">
      <c r="B318" s="349"/>
      <c r="C318" s="365">
        <v>47</v>
      </c>
      <c r="D318" s="365">
        <v>18</v>
      </c>
      <c r="E318" s="366">
        <v>16</v>
      </c>
      <c r="F318" s="367">
        <v>0</v>
      </c>
      <c r="G318" s="365">
        <v>0</v>
      </c>
      <c r="H318" s="365">
        <v>0</v>
      </c>
      <c r="I318" s="367">
        <v>16</v>
      </c>
      <c r="J318" s="367">
        <v>0</v>
      </c>
      <c r="K318" s="365">
        <v>0</v>
      </c>
      <c r="L318" s="365">
        <v>0</v>
      </c>
      <c r="M318" s="365">
        <v>0</v>
      </c>
      <c r="N318" s="365">
        <v>0</v>
      </c>
      <c r="O318" s="365">
        <v>0</v>
      </c>
      <c r="P318" s="365">
        <v>0</v>
      </c>
      <c r="Q318" s="366">
        <v>0</v>
      </c>
      <c r="R318" s="331"/>
      <c r="S318" s="331"/>
      <c r="T318" s="331"/>
      <c r="U318" s="331"/>
      <c r="V318" s="331"/>
      <c r="W318" s="331"/>
      <c r="X318" s="331"/>
      <c r="Y318" s="331"/>
      <c r="Z318" s="331"/>
      <c r="AA318" s="331"/>
      <c r="AB318" s="331"/>
      <c r="AC318" s="331"/>
      <c r="AD318" s="331"/>
      <c r="AE318" s="331"/>
      <c r="AF318" s="331"/>
      <c r="AG318" s="331"/>
      <c r="AH318" s="331"/>
      <c r="AI318" s="331"/>
      <c r="AJ318" s="331"/>
      <c r="AK318" s="331"/>
      <c r="AL318" s="331"/>
      <c r="AM318" s="331"/>
      <c r="AN318" s="331"/>
      <c r="AO318" s="331"/>
      <c r="AP318" s="331"/>
      <c r="AQ318" s="331"/>
      <c r="AR318" s="331"/>
      <c r="AS318" s="331"/>
      <c r="AT318" s="331"/>
      <c r="AU318" s="331"/>
      <c r="AV318" s="331"/>
      <c r="AW318" s="331"/>
      <c r="AX318" s="331"/>
      <c r="AY318" s="331"/>
      <c r="AZ318" s="331"/>
      <c r="BA318" s="331"/>
      <c r="BB318" s="331"/>
      <c r="BC318" s="331"/>
      <c r="BD318" s="331"/>
      <c r="BE318" s="331"/>
      <c r="BF318" s="331"/>
      <c r="BG318" s="331"/>
      <c r="BH318" s="331"/>
      <c r="BI318" s="331"/>
      <c r="BJ318" s="331"/>
      <c r="BK318" s="331"/>
      <c r="BL318" s="331"/>
      <c r="BM318" s="331"/>
      <c r="BN318" s="331"/>
      <c r="BO318" s="331"/>
      <c r="BP318" s="331"/>
      <c r="BQ318" s="331"/>
      <c r="BR318" s="331"/>
      <c r="BS318" s="331"/>
      <c r="BT318" s="331"/>
      <c r="BU318" s="331"/>
      <c r="BV318" s="331"/>
      <c r="BW318" s="331"/>
      <c r="BX318" s="331"/>
      <c r="BY318" s="331"/>
      <c r="BZ318" s="331"/>
      <c r="CA318" s="331"/>
      <c r="CB318" s="331"/>
      <c r="CC318" s="331"/>
      <c r="CD318" s="331"/>
      <c r="CE318" s="331"/>
      <c r="CF318" s="331"/>
      <c r="CG318" s="331"/>
      <c r="CH318" s="331"/>
      <c r="CI318" s="331"/>
      <c r="CJ318" s="331"/>
      <c r="CK318" s="331"/>
      <c r="CL318" s="331"/>
      <c r="CM318" s="331"/>
      <c r="CN318" s="331"/>
      <c r="CO318" s="331"/>
      <c r="CP318" s="331"/>
      <c r="CQ318" s="331"/>
      <c r="CR318" s="331"/>
      <c r="CS318" s="331"/>
      <c r="CT318" s="331"/>
      <c r="CU318" s="331"/>
      <c r="CV318" s="331"/>
      <c r="CW318" s="331"/>
      <c r="CX318" s="331"/>
      <c r="CY318" s="331"/>
      <c r="CZ318" s="331"/>
      <c r="DA318" s="331"/>
      <c r="DB318" s="331"/>
      <c r="DC318" s="331"/>
      <c r="DD318" s="331"/>
      <c r="DE318" s="331"/>
      <c r="DF318" s="331"/>
      <c r="DG318" s="331"/>
      <c r="DH318" s="331"/>
      <c r="DI318" s="331"/>
      <c r="DJ318" s="331"/>
      <c r="DK318" s="331"/>
      <c r="DL318" s="331"/>
      <c r="DM318" s="331"/>
      <c r="DN318" s="331"/>
      <c r="DO318" s="331"/>
      <c r="DP318" s="331"/>
      <c r="DQ318" s="331"/>
      <c r="DR318" s="331"/>
      <c r="DS318" s="331"/>
      <c r="DT318" s="331"/>
      <c r="DU318" s="331"/>
      <c r="DV318" s="331"/>
      <c r="DW318" s="331"/>
      <c r="DX318" s="331"/>
      <c r="DY318" s="331"/>
      <c r="DZ318" s="331"/>
      <c r="EA318" s="331"/>
      <c r="EB318" s="331"/>
      <c r="EC318" s="331"/>
      <c r="ED318" s="331"/>
      <c r="EE318" s="331"/>
      <c r="EF318" s="331"/>
      <c r="EG318" s="331"/>
      <c r="EH318" s="331"/>
      <c r="EI318" s="331"/>
      <c r="EJ318" s="331"/>
      <c r="EK318" s="331"/>
      <c r="EL318" s="331"/>
      <c r="EM318" s="331"/>
      <c r="EN318" s="331"/>
      <c r="EO318" s="331"/>
      <c r="EP318" s="331"/>
      <c r="EQ318" s="331"/>
      <c r="ER318" s="331"/>
      <c r="ES318" s="331"/>
      <c r="ET318" s="331"/>
      <c r="EU318" s="331"/>
      <c r="EV318" s="331"/>
      <c r="EW318" s="331"/>
      <c r="EX318" s="331"/>
      <c r="EY318" s="331"/>
      <c r="EZ318" s="331"/>
      <c r="FA318" s="331"/>
      <c r="FB318" s="331"/>
      <c r="FC318" s="331"/>
      <c r="FD318" s="331"/>
      <c r="FE318" s="331"/>
      <c r="FF318" s="331"/>
      <c r="FG318" s="331"/>
      <c r="FH318" s="331"/>
      <c r="FI318" s="331"/>
      <c r="FJ318" s="331"/>
      <c r="FK318" s="331"/>
      <c r="FL318" s="331"/>
      <c r="FM318" s="331"/>
      <c r="FN318" s="331"/>
      <c r="FO318" s="331"/>
      <c r="FP318" s="331"/>
      <c r="FQ318" s="331"/>
      <c r="FR318" s="331"/>
      <c r="FS318" s="331"/>
      <c r="FT318" s="331"/>
      <c r="FU318" s="331"/>
      <c r="FV318" s="331"/>
      <c r="FW318" s="331"/>
      <c r="FX318" s="331"/>
      <c r="FY318" s="331"/>
      <c r="FZ318" s="331"/>
      <c r="GA318" s="331"/>
      <c r="GB318" s="331"/>
      <c r="GC318" s="331"/>
      <c r="GD318" s="331"/>
      <c r="GE318" s="331"/>
      <c r="GF318" s="331"/>
      <c r="GG318" s="331"/>
      <c r="GH318" s="331"/>
      <c r="GI318" s="331"/>
      <c r="GJ318" s="331"/>
      <c r="GK318" s="331"/>
      <c r="GL318" s="331"/>
      <c r="GM318" s="331"/>
      <c r="GN318" s="331"/>
      <c r="GO318" s="331"/>
      <c r="GP318" s="331"/>
      <c r="GQ318" s="331"/>
      <c r="GR318" s="331"/>
      <c r="GS318" s="331"/>
      <c r="GT318" s="331"/>
      <c r="GU318" s="331"/>
      <c r="GV318" s="331"/>
      <c r="GW318" s="331"/>
      <c r="GX318" s="331"/>
      <c r="GY318" s="331"/>
      <c r="GZ318" s="331"/>
      <c r="HA318" s="331"/>
      <c r="HB318" s="331"/>
      <c r="HC318" s="331"/>
      <c r="HD318" s="331"/>
      <c r="HE318" s="331"/>
      <c r="HF318" s="331"/>
      <c r="HG318" s="331"/>
      <c r="HH318" s="331"/>
      <c r="HI318" s="331"/>
      <c r="HJ318" s="331"/>
      <c r="HK318" s="331"/>
      <c r="HL318" s="331"/>
      <c r="HM318" s="331"/>
      <c r="HN318" s="331"/>
      <c r="HO318" s="331"/>
      <c r="HP318" s="331"/>
      <c r="HQ318" s="331"/>
      <c r="HR318" s="331"/>
      <c r="HS318" s="331"/>
      <c r="HT318" s="331"/>
      <c r="HU318" s="331"/>
      <c r="HV318" s="331"/>
      <c r="HW318" s="331"/>
      <c r="HX318" s="331"/>
      <c r="HY318" s="331"/>
      <c r="HZ318" s="331"/>
      <c r="IA318" s="331"/>
      <c r="IB318" s="331"/>
      <c r="IC318" s="331"/>
      <c r="ID318" s="331"/>
      <c r="IE318" s="331"/>
      <c r="IF318" s="331"/>
      <c r="IG318" s="331"/>
      <c r="IH318" s="331"/>
      <c r="II318" s="331"/>
      <c r="IJ318" s="331"/>
      <c r="IK318" s="331"/>
      <c r="IL318" s="331"/>
      <c r="IM318" s="331"/>
      <c r="IN318" s="331"/>
      <c r="IO318" s="331"/>
      <c r="IP318" s="331"/>
      <c r="IQ318" s="331"/>
      <c r="IR318" s="331"/>
      <c r="IS318" s="331"/>
      <c r="IT318" s="331"/>
      <c r="IU318" s="331"/>
      <c r="IV318" s="331"/>
      <c r="IW318" s="331"/>
      <c r="IX318" s="331"/>
      <c r="IY318" s="331"/>
      <c r="IZ318" s="331"/>
      <c r="JA318" s="331"/>
      <c r="JB318" s="331"/>
      <c r="JC318" s="331"/>
      <c r="JD318" s="331"/>
      <c r="JE318" s="331"/>
      <c r="JF318" s="331"/>
      <c r="JG318" s="331"/>
      <c r="JH318" s="331"/>
      <c r="JI318" s="331"/>
      <c r="JJ318" s="331"/>
      <c r="JK318" s="331"/>
      <c r="JL318" s="331"/>
      <c r="JM318" s="331"/>
      <c r="JN318" s="331"/>
      <c r="JO318" s="331"/>
      <c r="JP318" s="331"/>
      <c r="JQ318" s="331"/>
      <c r="JR318" s="331"/>
      <c r="JS318" s="331"/>
      <c r="JT318" s="331"/>
      <c r="JU318" s="331"/>
      <c r="JV318" s="331"/>
      <c r="JW318" s="331"/>
      <c r="JX318" s="331"/>
      <c r="JY318" s="331"/>
      <c r="JZ318" s="331"/>
      <c r="KA318" s="331"/>
      <c r="KB318" s="331"/>
      <c r="KC318" s="331"/>
      <c r="KD318" s="331"/>
      <c r="KE318" s="331"/>
      <c r="KF318" s="331"/>
      <c r="KG318" s="331"/>
      <c r="KH318" s="331"/>
      <c r="KI318" s="331"/>
      <c r="KJ318" s="331"/>
      <c r="KK318" s="331"/>
      <c r="KL318" s="331"/>
      <c r="KM318" s="331"/>
      <c r="KN318" s="331"/>
      <c r="KO318" s="331"/>
      <c r="KP318" s="331"/>
      <c r="KQ318" s="331"/>
      <c r="KR318" s="331"/>
      <c r="KS318" s="331"/>
      <c r="KT318" s="331"/>
      <c r="KU318" s="331"/>
      <c r="KV318" s="331"/>
      <c r="KW318" s="331"/>
      <c r="KX318" s="331"/>
      <c r="KY318" s="331"/>
      <c r="KZ318" s="331"/>
      <c r="LA318" s="331"/>
      <c r="LB318" s="331"/>
      <c r="LC318" s="331"/>
      <c r="LD318" s="331"/>
      <c r="LE318" s="331"/>
      <c r="LF318" s="331"/>
      <c r="LG318" s="331"/>
      <c r="LH318" s="331"/>
      <c r="LI318" s="331"/>
      <c r="LJ318" s="331"/>
      <c r="LK318" s="331"/>
      <c r="LL318" s="331"/>
      <c r="LM318" s="331"/>
      <c r="LN318" s="331"/>
      <c r="LO318" s="331"/>
      <c r="LP318" s="331"/>
      <c r="LQ318" s="331"/>
      <c r="LR318" s="331"/>
      <c r="LS318" s="331"/>
      <c r="LT318" s="331"/>
      <c r="LU318" s="331"/>
      <c r="LV318" s="331"/>
      <c r="LW318" s="331"/>
      <c r="LX318" s="331"/>
      <c r="LY318" s="331"/>
      <c r="LZ318" s="331"/>
      <c r="MA318" s="331"/>
      <c r="MB318" s="331"/>
      <c r="MC318" s="331"/>
      <c r="MD318" s="331"/>
      <c r="ME318" s="331"/>
      <c r="MF318" s="331"/>
      <c r="MG318" s="331"/>
      <c r="MH318" s="331"/>
      <c r="MI318" s="331"/>
      <c r="MJ318" s="331"/>
      <c r="MK318" s="331"/>
      <c r="ML318" s="331"/>
      <c r="MM318" s="331"/>
      <c r="MN318" s="331"/>
      <c r="MO318" s="331"/>
      <c r="MP318" s="331"/>
      <c r="MQ318" s="331"/>
      <c r="MR318" s="331"/>
      <c r="MS318" s="331"/>
      <c r="MT318" s="331"/>
      <c r="MU318" s="331"/>
      <c r="MV318" s="331"/>
      <c r="MW318" s="331"/>
      <c r="MX318" s="331"/>
      <c r="MY318" s="331"/>
      <c r="MZ318" s="331"/>
      <c r="NA318" s="331"/>
      <c r="NB318" s="331"/>
      <c r="NC318" s="331"/>
      <c r="ND318" s="331"/>
      <c r="NE318" s="331"/>
      <c r="NF318" s="331"/>
      <c r="NG318" s="331"/>
      <c r="NH318" s="331"/>
      <c r="NI318" s="331"/>
      <c r="NJ318" s="331"/>
      <c r="NK318" s="331"/>
      <c r="NL318" s="331"/>
      <c r="NM318" s="331"/>
      <c r="NN318" s="331"/>
      <c r="NO318" s="331"/>
      <c r="NP318" s="331"/>
      <c r="NQ318" s="331"/>
      <c r="NR318" s="331"/>
      <c r="NS318" s="331"/>
      <c r="NT318" s="331"/>
      <c r="NU318" s="331"/>
      <c r="NV318" s="331"/>
      <c r="NW318" s="331"/>
      <c r="NX318" s="331"/>
      <c r="NY318" s="331"/>
      <c r="NZ318" s="331"/>
      <c r="OA318" s="331"/>
      <c r="OB318" s="331"/>
      <c r="OC318" s="331"/>
      <c r="OD318" s="331"/>
      <c r="OE318" s="331"/>
      <c r="OF318" s="331"/>
      <c r="OG318" s="331"/>
      <c r="OH318" s="331"/>
      <c r="OI318" s="331"/>
      <c r="OJ318" s="331"/>
      <c r="OK318" s="331"/>
      <c r="OL318" s="331"/>
      <c r="OM318" s="331"/>
      <c r="ON318" s="331"/>
      <c r="OO318" s="331"/>
      <c r="OP318" s="331"/>
      <c r="OQ318" s="331"/>
      <c r="OR318" s="331"/>
      <c r="OS318" s="331"/>
      <c r="OT318" s="331"/>
      <c r="OU318" s="331"/>
      <c r="OV318" s="331"/>
      <c r="OW318" s="331"/>
      <c r="OX318" s="331"/>
      <c r="OY318" s="331"/>
      <c r="OZ318" s="331"/>
      <c r="PA318" s="331"/>
      <c r="PB318" s="331"/>
      <c r="PC318" s="331"/>
      <c r="PD318" s="331"/>
      <c r="PE318" s="331"/>
      <c r="PF318" s="331"/>
      <c r="PG318" s="331"/>
      <c r="PH318" s="331"/>
      <c r="PI318" s="331"/>
      <c r="PJ318" s="331"/>
      <c r="PK318" s="331"/>
      <c r="PL318" s="331"/>
      <c r="PM318" s="331"/>
      <c r="PN318" s="331"/>
      <c r="PO318" s="331"/>
      <c r="PP318" s="331"/>
      <c r="PQ318" s="331"/>
      <c r="PR318" s="331"/>
      <c r="PS318" s="331"/>
      <c r="PT318" s="331"/>
      <c r="PU318" s="331"/>
      <c r="PV318" s="331"/>
      <c r="PW318" s="331"/>
      <c r="PX318" s="331"/>
      <c r="PY318" s="331"/>
      <c r="PZ318" s="331"/>
      <c r="QA318" s="331"/>
      <c r="QB318" s="331"/>
      <c r="QC318" s="331"/>
      <c r="QD318" s="331"/>
      <c r="QE318" s="331"/>
      <c r="QF318" s="331"/>
      <c r="QG318" s="331"/>
      <c r="QH318" s="331"/>
      <c r="QI318" s="331"/>
      <c r="QJ318" s="331"/>
      <c r="QK318" s="331"/>
      <c r="QL318" s="331"/>
      <c r="QM318" s="331"/>
      <c r="QN318" s="331"/>
      <c r="QO318" s="331"/>
      <c r="QP318" s="331"/>
      <c r="QQ318" s="331"/>
      <c r="QR318" s="331"/>
      <c r="QS318" s="331"/>
      <c r="QT318" s="331"/>
      <c r="QU318" s="331"/>
      <c r="QV318" s="331"/>
      <c r="QW318" s="331"/>
      <c r="QX318" s="331"/>
      <c r="QY318" s="331"/>
      <c r="QZ318" s="331"/>
      <c r="RA318" s="331"/>
      <c r="RB318" s="331"/>
      <c r="RC318" s="331"/>
      <c r="RD318" s="331"/>
      <c r="RE318" s="331"/>
      <c r="RF318" s="331"/>
      <c r="RG318" s="331"/>
      <c r="RH318" s="331"/>
      <c r="RI318" s="331"/>
      <c r="RJ318" s="331"/>
      <c r="RK318" s="331"/>
      <c r="RL318" s="331"/>
      <c r="RM318" s="331"/>
      <c r="RN318" s="331"/>
      <c r="RO318" s="331"/>
      <c r="RP318" s="331"/>
      <c r="RQ318" s="331"/>
      <c r="RR318" s="331"/>
      <c r="RS318" s="331"/>
      <c r="RT318" s="331"/>
      <c r="RU318" s="331"/>
      <c r="RV318" s="331"/>
      <c r="RW318" s="331"/>
      <c r="RX318" s="331"/>
      <c r="RY318" s="331"/>
      <c r="RZ318" s="331"/>
      <c r="SA318" s="331"/>
      <c r="SB318" s="331"/>
      <c r="SC318" s="331"/>
      <c r="SD318" s="331"/>
      <c r="SE318" s="331"/>
      <c r="SF318" s="331"/>
      <c r="SG318" s="331"/>
      <c r="SH318" s="331"/>
      <c r="SI318" s="331"/>
      <c r="SJ318" s="331"/>
      <c r="SK318" s="331"/>
      <c r="SL318" s="331"/>
      <c r="SM318" s="331"/>
      <c r="SN318" s="331"/>
      <c r="SO318" s="331"/>
      <c r="SP318" s="331"/>
      <c r="SQ318" s="331"/>
      <c r="SR318" s="331"/>
      <c r="SS318" s="331"/>
      <c r="ST318" s="331"/>
      <c r="SU318" s="331"/>
      <c r="SV318" s="331"/>
      <c r="SW318" s="331"/>
      <c r="SX318" s="331"/>
      <c r="SY318" s="331"/>
      <c r="SZ318" s="331"/>
      <c r="TA318" s="331"/>
      <c r="TB318" s="331"/>
      <c r="TC318" s="331"/>
      <c r="TD318" s="331"/>
      <c r="TE318" s="331"/>
      <c r="TF318" s="331"/>
      <c r="TG318" s="331"/>
      <c r="TH318" s="331"/>
      <c r="TI318" s="331"/>
      <c r="TJ318" s="331"/>
      <c r="TK318" s="331"/>
      <c r="TL318" s="331"/>
      <c r="TM318" s="331"/>
      <c r="TN318" s="331"/>
      <c r="TO318" s="331"/>
      <c r="TP318" s="331"/>
      <c r="TQ318" s="331"/>
      <c r="TR318" s="331"/>
      <c r="TS318" s="331"/>
      <c r="TT318" s="331"/>
      <c r="TU318" s="331"/>
      <c r="TV318" s="331"/>
      <c r="TW318" s="331"/>
      <c r="TX318" s="331"/>
      <c r="TY318" s="331"/>
      <c r="TZ318" s="331"/>
      <c r="UA318" s="331"/>
      <c r="UB318" s="331"/>
      <c r="UC318" s="331"/>
      <c r="UD318" s="331"/>
      <c r="UE318" s="331"/>
      <c r="UF318" s="331"/>
      <c r="UG318" s="331"/>
      <c r="UH318" s="331"/>
      <c r="UI318" s="331"/>
      <c r="UJ318" s="331"/>
      <c r="UK318" s="331"/>
      <c r="UL318" s="331"/>
      <c r="UM318" s="331"/>
      <c r="UN318" s="331"/>
      <c r="UO318" s="331"/>
      <c r="UP318" s="331"/>
      <c r="UQ318" s="331"/>
      <c r="UR318" s="331"/>
      <c r="US318" s="331"/>
      <c r="UT318" s="331"/>
      <c r="UU318" s="331"/>
      <c r="UV318" s="331"/>
      <c r="UW318" s="331"/>
      <c r="UX318" s="331"/>
      <c r="UY318" s="331"/>
      <c r="UZ318" s="331"/>
      <c r="VA318" s="331"/>
      <c r="VB318" s="331"/>
      <c r="VC318" s="331"/>
      <c r="VD318" s="331"/>
      <c r="VE318" s="331"/>
      <c r="VF318" s="331"/>
      <c r="VG318" s="331"/>
      <c r="VH318" s="331"/>
      <c r="VI318" s="331"/>
      <c r="VJ318" s="331"/>
      <c r="VK318" s="331"/>
      <c r="VL318" s="331"/>
      <c r="VM318" s="331"/>
      <c r="VN318" s="331"/>
      <c r="VO318" s="331"/>
      <c r="VP318" s="331"/>
      <c r="VQ318" s="331"/>
      <c r="VR318" s="331"/>
      <c r="VS318" s="331"/>
      <c r="VT318" s="331"/>
      <c r="VU318" s="331"/>
      <c r="VV318" s="331"/>
      <c r="VW318" s="331"/>
      <c r="VX318" s="331"/>
      <c r="VY318" s="331"/>
      <c r="VZ318" s="331"/>
      <c r="WA318" s="331"/>
      <c r="WB318" s="331"/>
      <c r="WC318" s="331"/>
      <c r="WD318" s="331"/>
      <c r="WE318" s="331"/>
      <c r="WF318" s="331"/>
      <c r="WG318" s="331"/>
      <c r="WH318" s="331"/>
      <c r="WI318" s="331"/>
      <c r="WJ318" s="331"/>
      <c r="WK318" s="331"/>
      <c r="WL318" s="331"/>
      <c r="WM318" s="331"/>
      <c r="WN318" s="331"/>
      <c r="WO318" s="331"/>
      <c r="WP318" s="331"/>
      <c r="WQ318" s="331"/>
      <c r="WR318" s="331"/>
      <c r="WS318" s="331"/>
      <c r="WT318" s="331"/>
      <c r="WU318" s="331"/>
      <c r="WV318" s="331"/>
      <c r="WW318" s="331"/>
      <c r="WX318" s="331"/>
      <c r="WY318" s="331"/>
      <c r="WZ318" s="331"/>
      <c r="XA318" s="331"/>
      <c r="XB318" s="331"/>
      <c r="XC318" s="331"/>
      <c r="XD318" s="331"/>
      <c r="XE318" s="331"/>
      <c r="XF318" s="331"/>
      <c r="XG318" s="331"/>
      <c r="XH318" s="331"/>
      <c r="XI318" s="331"/>
      <c r="XJ318" s="331"/>
      <c r="XK318" s="331"/>
      <c r="XL318" s="331"/>
      <c r="XM318" s="331"/>
      <c r="XN318" s="331"/>
      <c r="XO318" s="331"/>
      <c r="XP318" s="331"/>
      <c r="XQ318" s="331"/>
      <c r="XR318" s="331"/>
      <c r="XS318" s="331"/>
      <c r="XT318" s="331"/>
      <c r="XU318" s="331"/>
      <c r="XV318" s="331"/>
      <c r="XW318" s="331"/>
      <c r="XX318" s="331"/>
      <c r="XY318" s="331"/>
      <c r="XZ318" s="331"/>
      <c r="YA318" s="331"/>
      <c r="YB318" s="331"/>
      <c r="YC318" s="331"/>
      <c r="YD318" s="331"/>
      <c r="YE318" s="331"/>
      <c r="YF318" s="331"/>
      <c r="YG318" s="331"/>
      <c r="YH318" s="331"/>
      <c r="YI318" s="331"/>
      <c r="YJ318" s="331"/>
      <c r="YK318" s="331"/>
      <c r="YL318" s="331"/>
      <c r="YM318" s="331"/>
      <c r="YN318" s="331"/>
      <c r="YO318" s="331"/>
      <c r="YP318" s="331"/>
      <c r="YQ318" s="331"/>
      <c r="YR318" s="331"/>
      <c r="YS318" s="331"/>
      <c r="YT318" s="331"/>
      <c r="YU318" s="331"/>
      <c r="YV318" s="331"/>
      <c r="YW318" s="331"/>
      <c r="YX318" s="331"/>
      <c r="YY318" s="331"/>
      <c r="YZ318" s="331"/>
      <c r="ZA318" s="331"/>
      <c r="ZB318" s="331"/>
      <c r="ZC318" s="331"/>
      <c r="ZD318" s="331"/>
      <c r="ZE318" s="331"/>
      <c r="ZF318" s="331"/>
      <c r="ZG318" s="331"/>
      <c r="ZH318" s="331"/>
      <c r="ZI318" s="331"/>
      <c r="ZJ318" s="331"/>
      <c r="ZK318" s="331"/>
      <c r="ZL318" s="331"/>
      <c r="ZM318" s="331"/>
      <c r="ZN318" s="331"/>
      <c r="ZO318" s="331"/>
      <c r="ZP318" s="331"/>
      <c r="ZQ318" s="331"/>
      <c r="ZR318" s="331"/>
      <c r="ZS318" s="331"/>
      <c r="ZT318" s="331"/>
      <c r="ZU318" s="331"/>
      <c r="ZV318" s="331"/>
      <c r="ZW318" s="331"/>
      <c r="ZX318" s="331"/>
      <c r="ZY318" s="331"/>
      <c r="ZZ318" s="331"/>
      <c r="AAA318" s="331"/>
      <c r="AAB318" s="331"/>
      <c r="AAC318" s="331"/>
      <c r="AAD318" s="331"/>
      <c r="AAE318" s="331"/>
      <c r="AAF318" s="331"/>
      <c r="AAG318" s="331"/>
      <c r="AAH318" s="331"/>
      <c r="AAI318" s="331"/>
      <c r="AAJ318" s="331"/>
      <c r="AAK318" s="331"/>
      <c r="AAL318" s="331"/>
      <c r="AAM318" s="331"/>
      <c r="AAN318" s="331"/>
      <c r="AAO318" s="331"/>
      <c r="AAP318" s="331"/>
      <c r="AAQ318" s="331"/>
      <c r="AAR318" s="331"/>
      <c r="AAS318" s="331"/>
      <c r="AAT318" s="331"/>
      <c r="AAU318" s="331"/>
      <c r="AAV318" s="331"/>
      <c r="AAW318" s="331"/>
      <c r="AAX318" s="331"/>
      <c r="AAY318" s="331"/>
      <c r="AAZ318" s="331"/>
      <c r="ABA318" s="331"/>
      <c r="ABB318" s="331"/>
      <c r="ABC318" s="331"/>
      <c r="ABD318" s="331"/>
      <c r="ABE318" s="331"/>
      <c r="ABF318" s="331"/>
      <c r="ABG318" s="331"/>
      <c r="ABH318" s="331"/>
      <c r="ABI318" s="331"/>
      <c r="ABJ318" s="331"/>
      <c r="ABK318" s="331"/>
      <c r="ABL318" s="331"/>
      <c r="ABM318" s="331"/>
      <c r="ABN318" s="331"/>
      <c r="ABO318" s="331"/>
      <c r="ABP318" s="331"/>
      <c r="ABQ318" s="331"/>
      <c r="ABR318" s="331"/>
      <c r="ABS318" s="331"/>
      <c r="ABT318" s="331"/>
      <c r="ABU318" s="331"/>
      <c r="ABV318" s="331"/>
      <c r="ABW318" s="331"/>
      <c r="ABX318" s="331"/>
      <c r="ABY318" s="331"/>
      <c r="ABZ318" s="331"/>
      <c r="ACA318" s="331"/>
      <c r="ACB318" s="331"/>
      <c r="ACC318" s="331"/>
      <c r="ACD318" s="331"/>
      <c r="ACE318" s="331"/>
      <c r="ACF318" s="331"/>
      <c r="ACG318" s="331"/>
      <c r="ACH318" s="331"/>
      <c r="ACI318" s="331"/>
      <c r="ACJ318" s="331"/>
      <c r="ACK318" s="331"/>
      <c r="ACL318" s="331"/>
      <c r="ACM318" s="331"/>
      <c r="ACN318" s="331"/>
      <c r="ACO318" s="331"/>
      <c r="ACP318" s="331"/>
      <c r="ACQ318" s="331"/>
      <c r="ACR318" s="331"/>
      <c r="ACS318" s="331"/>
      <c r="ACT318" s="331"/>
      <c r="ACU318" s="331"/>
      <c r="ACV318" s="331"/>
      <c r="ACW318" s="331"/>
      <c r="ACX318" s="331"/>
      <c r="ACY318" s="331"/>
      <c r="ACZ318" s="331"/>
      <c r="ADA318" s="331"/>
      <c r="ADB318" s="331"/>
      <c r="ADC318" s="331"/>
      <c r="ADD318" s="331"/>
      <c r="ADE318" s="331"/>
      <c r="ADF318" s="331"/>
      <c r="ADG318" s="331"/>
      <c r="ADH318" s="331"/>
      <c r="ADI318" s="331"/>
      <c r="ADJ318" s="331"/>
      <c r="ADK318" s="331"/>
      <c r="ADL318" s="331"/>
      <c r="ADM318" s="331"/>
      <c r="ADN318" s="331"/>
      <c r="ADO318" s="331"/>
      <c r="ADP318" s="331"/>
      <c r="ADQ318" s="331"/>
      <c r="ADR318" s="331"/>
      <c r="ADS318" s="331"/>
      <c r="ADT318" s="331"/>
      <c r="ADU318" s="331"/>
      <c r="ADV318" s="331"/>
      <c r="ADW318" s="331"/>
      <c r="ADX318" s="331"/>
      <c r="ADY318" s="331"/>
      <c r="ADZ318" s="331"/>
      <c r="AEA318" s="331"/>
      <c r="AEB318" s="331"/>
      <c r="AEC318" s="331"/>
      <c r="AED318" s="331"/>
      <c r="AEE318" s="331"/>
      <c r="AEF318" s="331"/>
      <c r="AEG318" s="331"/>
      <c r="AEH318" s="331"/>
      <c r="AEI318" s="331"/>
      <c r="AEJ318" s="331"/>
      <c r="AEK318" s="331"/>
      <c r="AEL318" s="331"/>
      <c r="AEM318" s="331"/>
      <c r="AEN318" s="331"/>
      <c r="AEO318" s="331"/>
      <c r="AEP318" s="331"/>
      <c r="AEQ318" s="331"/>
      <c r="AER318" s="331"/>
      <c r="AES318" s="331"/>
      <c r="AET318" s="331"/>
      <c r="AEU318" s="331"/>
      <c r="AEV318" s="331"/>
      <c r="AEW318" s="331"/>
      <c r="AEX318" s="331"/>
      <c r="AEY318" s="331"/>
      <c r="AEZ318" s="331"/>
      <c r="AFA318" s="331"/>
      <c r="AFB318" s="331"/>
      <c r="AFC318" s="331"/>
      <c r="AFD318" s="331"/>
      <c r="AFE318" s="331"/>
      <c r="AFF318" s="331"/>
      <c r="AFG318" s="331"/>
      <c r="AFH318" s="331"/>
      <c r="AFI318" s="331"/>
      <c r="AFJ318" s="331"/>
      <c r="AFK318" s="331"/>
      <c r="AFL318" s="331"/>
      <c r="AFM318" s="331"/>
      <c r="AFN318" s="331"/>
      <c r="AFO318" s="331"/>
      <c r="AFP318" s="331"/>
      <c r="AFQ318" s="331"/>
      <c r="AFR318" s="331"/>
      <c r="AFS318" s="331"/>
      <c r="AFT318" s="331"/>
      <c r="AFU318" s="331"/>
      <c r="AFV318" s="331"/>
      <c r="AFW318" s="331"/>
      <c r="AFX318" s="331"/>
      <c r="AFY318" s="331"/>
      <c r="AFZ318" s="331"/>
      <c r="AGA318" s="331"/>
      <c r="AGB318" s="331"/>
      <c r="AGC318" s="331"/>
      <c r="AGD318" s="331"/>
      <c r="AGE318" s="331"/>
      <c r="AGF318" s="331"/>
      <c r="AGG318" s="331"/>
      <c r="AGH318" s="331"/>
      <c r="AGI318" s="331"/>
      <c r="AGJ318" s="331"/>
      <c r="AGK318" s="331"/>
      <c r="AGL318" s="331"/>
      <c r="AGM318" s="331"/>
      <c r="AGN318" s="331"/>
      <c r="AGO318" s="331"/>
      <c r="AGP318" s="331"/>
      <c r="AGQ318" s="331"/>
      <c r="AGR318" s="331"/>
      <c r="AGS318" s="331"/>
      <c r="AGT318" s="331"/>
      <c r="AGU318" s="331"/>
      <c r="AGV318" s="331"/>
      <c r="AGW318" s="331"/>
      <c r="AGX318" s="331"/>
      <c r="AGY318" s="331"/>
      <c r="AGZ318" s="331"/>
      <c r="AHA318" s="331"/>
      <c r="AHB318" s="331"/>
      <c r="AHC318" s="331"/>
      <c r="AHD318" s="331"/>
      <c r="AHE318" s="331"/>
      <c r="AHF318" s="331"/>
      <c r="AHG318" s="331"/>
      <c r="AHH318" s="331"/>
      <c r="AHI318" s="331"/>
      <c r="AHJ318" s="331"/>
      <c r="AHK318" s="331"/>
      <c r="AHL318" s="331"/>
      <c r="AHM318" s="331"/>
      <c r="AHN318" s="331"/>
      <c r="AHO318" s="331"/>
      <c r="AHP318" s="331"/>
      <c r="AHQ318" s="331"/>
      <c r="AHR318" s="331"/>
      <c r="AHS318" s="331"/>
      <c r="AHT318" s="331"/>
      <c r="AHU318" s="331"/>
      <c r="AHV318" s="331"/>
      <c r="AHW318" s="331"/>
      <c r="AHX318" s="331"/>
      <c r="AHY318" s="331"/>
      <c r="AHZ318" s="331"/>
      <c r="AIA318" s="331"/>
      <c r="AIB318" s="331"/>
      <c r="AIC318" s="331"/>
      <c r="AID318" s="331"/>
      <c r="AIE318" s="331"/>
      <c r="AIF318" s="331"/>
      <c r="AIG318" s="331"/>
      <c r="AIH318" s="331"/>
      <c r="AII318" s="331"/>
      <c r="AIJ318" s="331"/>
      <c r="AIK318" s="331"/>
      <c r="AIL318" s="331"/>
      <c r="AIM318" s="331"/>
      <c r="AIN318" s="331"/>
      <c r="AIO318" s="331"/>
      <c r="AIP318" s="331"/>
      <c r="AIQ318" s="331"/>
      <c r="AIR318" s="331"/>
      <c r="AIS318" s="331"/>
      <c r="AIT318" s="331"/>
      <c r="AIU318" s="331"/>
      <c r="AIV318" s="331"/>
      <c r="AIW318" s="331"/>
      <c r="AIX318" s="331"/>
      <c r="AIY318" s="331"/>
      <c r="AIZ318" s="331"/>
      <c r="AJA318" s="331"/>
      <c r="AJB318" s="331"/>
      <c r="AJC318" s="331"/>
      <c r="AJD318" s="331"/>
      <c r="AJE318" s="331"/>
      <c r="AJF318" s="331"/>
      <c r="AJG318" s="331"/>
      <c r="AJH318" s="331"/>
      <c r="AJI318" s="331"/>
      <c r="AJJ318" s="331"/>
      <c r="AJK318" s="331"/>
      <c r="AJL318" s="331"/>
      <c r="AJM318" s="331"/>
      <c r="AJN318" s="331"/>
      <c r="AJO318" s="331"/>
      <c r="AJP318" s="331"/>
      <c r="AJQ318" s="331"/>
      <c r="AJR318" s="331"/>
      <c r="AJS318" s="331"/>
      <c r="AJT318" s="331"/>
      <c r="AJU318" s="331"/>
      <c r="AJV318" s="331"/>
      <c r="AJW318" s="331"/>
      <c r="AJX318" s="331"/>
      <c r="AJY318" s="331"/>
      <c r="AJZ318" s="331"/>
      <c r="AKA318" s="331"/>
      <c r="AKB318" s="331"/>
      <c r="AKC318" s="331"/>
      <c r="AKD318" s="331"/>
      <c r="AKE318" s="331"/>
      <c r="AKF318" s="331"/>
      <c r="AKG318" s="331"/>
      <c r="AKH318" s="331"/>
      <c r="AKI318" s="331"/>
      <c r="AKJ318" s="331"/>
      <c r="AKK318" s="331"/>
      <c r="AKL318" s="331"/>
      <c r="AKM318" s="331"/>
      <c r="AKN318" s="331"/>
      <c r="AKO318" s="331"/>
      <c r="AKP318" s="331"/>
      <c r="AKQ318" s="331"/>
      <c r="AKR318" s="331"/>
      <c r="AKS318" s="331"/>
      <c r="AKT318" s="331"/>
      <c r="AKU318" s="331"/>
      <c r="AKV318" s="331"/>
      <c r="AKW318" s="331"/>
      <c r="AKX318" s="331"/>
      <c r="AKY318" s="331"/>
      <c r="AKZ318" s="331"/>
      <c r="ALA318" s="331"/>
      <c r="ALB318" s="331"/>
      <c r="ALC318" s="331"/>
      <c r="ALD318" s="331"/>
      <c r="ALE318" s="331"/>
      <c r="ALF318" s="331"/>
      <c r="ALG318" s="331"/>
      <c r="ALH318" s="331"/>
      <c r="ALI318" s="331"/>
      <c r="ALJ318" s="331"/>
      <c r="ALK318" s="331"/>
      <c r="ALL318" s="331"/>
      <c r="ALM318" s="331"/>
      <c r="ALN318" s="331"/>
      <c r="ALO318" s="331"/>
      <c r="ALP318" s="331"/>
      <c r="ALQ318" s="331"/>
      <c r="ALR318" s="331"/>
      <c r="ALS318" s="331"/>
      <c r="ALT318" s="331"/>
      <c r="ALU318" s="331"/>
      <c r="ALV318" s="331"/>
      <c r="ALW318" s="331"/>
      <c r="ALX318" s="331"/>
      <c r="ALY318" s="331"/>
      <c r="ALZ318" s="331"/>
      <c r="AMA318" s="331"/>
      <c r="AMB318" s="331"/>
      <c r="AMC318" s="331"/>
      <c r="AMD318" s="331"/>
      <c r="AME318" s="331"/>
      <c r="AMF318" s="331"/>
      <c r="AMG318" s="331"/>
      <c r="AMH318" s="331"/>
      <c r="AMI318" s="331"/>
      <c r="AMJ318" s="331"/>
      <c r="AMK318" s="331"/>
      <c r="AML318" s="331"/>
      <c r="AMM318" s="331"/>
      <c r="AMN318" s="331"/>
      <c r="AMO318" s="331"/>
      <c r="AMP318" s="331"/>
      <c r="AMQ318" s="331"/>
      <c r="AMR318" s="331"/>
      <c r="AMS318" s="331"/>
      <c r="AMT318" s="331"/>
      <c r="AMU318" s="331"/>
      <c r="AMV318" s="331"/>
      <c r="AMW318" s="331"/>
      <c r="AMX318" s="331"/>
      <c r="AMY318" s="331"/>
      <c r="AMZ318" s="331"/>
      <c r="ANA318" s="331"/>
      <c r="ANB318" s="331"/>
      <c r="ANC318" s="331"/>
      <c r="AND318" s="331"/>
      <c r="ANE318" s="331"/>
      <c r="ANF318" s="331"/>
      <c r="ANG318" s="331"/>
      <c r="ANH318" s="331"/>
      <c r="ANI318" s="331"/>
      <c r="ANJ318" s="331"/>
      <c r="ANK318" s="331"/>
      <c r="ANL318" s="331"/>
      <c r="ANM318" s="331"/>
      <c r="ANN318" s="331"/>
      <c r="ANO318" s="331"/>
      <c r="ANP318" s="331"/>
      <c r="ANQ318" s="331"/>
      <c r="ANR318" s="331"/>
      <c r="ANS318" s="331"/>
      <c r="ANT318" s="331"/>
      <c r="ANU318" s="331"/>
      <c r="ANV318" s="331"/>
      <c r="ANW318" s="331"/>
      <c r="ANX318" s="331"/>
      <c r="ANY318" s="331"/>
      <c r="ANZ318" s="331"/>
      <c r="AOA318" s="331"/>
      <c r="AOB318" s="331"/>
      <c r="AOC318" s="331"/>
      <c r="AOD318" s="331"/>
      <c r="AOE318" s="331"/>
      <c r="AOF318" s="331"/>
      <c r="AOG318" s="331"/>
      <c r="AOH318" s="331"/>
      <c r="AOI318" s="331"/>
      <c r="AOJ318" s="331"/>
      <c r="AOK318" s="331"/>
      <c r="AOL318" s="331"/>
      <c r="AOM318" s="331"/>
      <c r="AON318" s="331"/>
      <c r="AOO318" s="331"/>
      <c r="AOP318" s="331"/>
      <c r="AOQ318" s="331"/>
      <c r="AOR318" s="331"/>
      <c r="AOS318" s="331"/>
      <c r="AOT318" s="331"/>
      <c r="AOU318" s="331"/>
      <c r="AOV318" s="331"/>
      <c r="AOW318" s="331"/>
      <c r="AOX318" s="331"/>
      <c r="AOY318" s="331"/>
      <c r="AOZ318" s="331"/>
      <c r="APA318" s="331"/>
      <c r="APB318" s="331"/>
      <c r="APC318" s="331"/>
      <c r="APD318" s="331"/>
      <c r="APE318" s="331"/>
      <c r="APF318" s="331"/>
      <c r="APG318" s="331"/>
      <c r="APH318" s="331"/>
      <c r="API318" s="331"/>
      <c r="APJ318" s="331"/>
      <c r="APK318" s="331"/>
      <c r="APL318" s="331"/>
      <c r="APM318" s="331"/>
      <c r="APN318" s="331"/>
      <c r="APO318" s="331"/>
      <c r="APP318" s="331"/>
      <c r="APQ318" s="331"/>
      <c r="APR318" s="331"/>
      <c r="APS318" s="331"/>
      <c r="APT318" s="331"/>
      <c r="APU318" s="331"/>
      <c r="APV318" s="331"/>
      <c r="APW318" s="331"/>
      <c r="APX318" s="331"/>
      <c r="APY318" s="331"/>
      <c r="APZ318" s="331"/>
      <c r="AQA318" s="331"/>
      <c r="AQB318" s="331"/>
      <c r="AQC318" s="331"/>
      <c r="AQD318" s="331"/>
      <c r="AQE318" s="331"/>
      <c r="AQF318" s="331"/>
      <c r="AQG318" s="331"/>
      <c r="AQH318" s="331"/>
      <c r="AQI318" s="331"/>
      <c r="AQJ318" s="331"/>
      <c r="AQK318" s="331"/>
      <c r="AQL318" s="331"/>
      <c r="AQM318" s="331"/>
      <c r="AQN318" s="331"/>
      <c r="AQO318" s="331"/>
      <c r="AQP318" s="331"/>
      <c r="AQQ318" s="331"/>
      <c r="AQR318" s="331"/>
      <c r="AQS318" s="331"/>
      <c r="AQT318" s="331"/>
      <c r="AQU318" s="331"/>
      <c r="AQV318" s="331"/>
      <c r="AQW318" s="331"/>
      <c r="AQX318" s="331"/>
      <c r="AQY318" s="331"/>
      <c r="AQZ318" s="331"/>
      <c r="ARA318" s="331"/>
      <c r="ARB318" s="331"/>
      <c r="ARC318" s="331"/>
      <c r="ARD318" s="331"/>
      <c r="ARE318" s="331"/>
      <c r="ARF318" s="331"/>
      <c r="ARG318" s="331"/>
      <c r="ARH318" s="331"/>
      <c r="ARI318" s="331"/>
      <c r="ARJ318" s="331"/>
      <c r="ARK318" s="331"/>
      <c r="ARL318" s="331"/>
      <c r="ARM318" s="331"/>
      <c r="ARN318" s="331"/>
      <c r="ARO318" s="331"/>
      <c r="ARP318" s="331"/>
      <c r="ARQ318" s="331"/>
      <c r="ARR318" s="331"/>
      <c r="ARS318" s="331"/>
      <c r="ART318" s="331"/>
      <c r="ARU318" s="331"/>
      <c r="ARV318" s="331"/>
      <c r="ARW318" s="331"/>
      <c r="ARX318" s="331"/>
      <c r="ARY318" s="331"/>
      <c r="ARZ318" s="331"/>
      <c r="ASA318" s="331"/>
      <c r="ASB318" s="331"/>
      <c r="ASC318" s="331"/>
      <c r="ASD318" s="331"/>
      <c r="ASE318" s="331"/>
      <c r="ASF318" s="331"/>
      <c r="ASG318" s="331"/>
    </row>
    <row r="319" spans="2:1177" s="360" customFormat="1" x14ac:dyDescent="0.3">
      <c r="B319" s="349"/>
      <c r="C319" s="361">
        <v>3</v>
      </c>
      <c r="D319" s="361">
        <v>3</v>
      </c>
      <c r="E319" s="362">
        <v>3</v>
      </c>
      <c r="F319" s="363">
        <v>0</v>
      </c>
      <c r="G319" s="361">
        <v>0</v>
      </c>
      <c r="H319" s="361">
        <v>0</v>
      </c>
      <c r="I319" s="363">
        <v>0</v>
      </c>
      <c r="J319" s="363">
        <v>0</v>
      </c>
      <c r="K319" s="361">
        <v>3</v>
      </c>
      <c r="L319" s="361">
        <v>0</v>
      </c>
      <c r="M319" s="361">
        <v>0</v>
      </c>
      <c r="N319" s="361">
        <v>0</v>
      </c>
      <c r="O319" s="361">
        <v>0</v>
      </c>
      <c r="P319" s="361">
        <v>0</v>
      </c>
      <c r="Q319" s="362">
        <v>0</v>
      </c>
      <c r="R319" s="331"/>
      <c r="S319" s="331"/>
      <c r="T319" s="331"/>
      <c r="U319" s="331"/>
      <c r="V319" s="331"/>
      <c r="W319" s="331"/>
      <c r="X319" s="331"/>
      <c r="Y319" s="331"/>
      <c r="Z319" s="331"/>
      <c r="AA319" s="331"/>
      <c r="AB319" s="331"/>
      <c r="AC319" s="331"/>
      <c r="AD319" s="331"/>
      <c r="AE319" s="331"/>
      <c r="AF319" s="331"/>
      <c r="AG319" s="331"/>
      <c r="AH319" s="331"/>
      <c r="AI319" s="331"/>
      <c r="AJ319" s="331"/>
      <c r="AK319" s="331"/>
      <c r="AL319" s="331"/>
      <c r="AM319" s="331"/>
      <c r="AN319" s="331"/>
      <c r="AO319" s="331"/>
      <c r="AP319" s="331"/>
      <c r="AQ319" s="331"/>
      <c r="AR319" s="331"/>
      <c r="AS319" s="331"/>
      <c r="AT319" s="331"/>
      <c r="AU319" s="331"/>
      <c r="AV319" s="331"/>
      <c r="AW319" s="331"/>
      <c r="AX319" s="331"/>
      <c r="AY319" s="331"/>
      <c r="AZ319" s="331"/>
      <c r="BA319" s="331"/>
      <c r="BB319" s="331"/>
      <c r="BC319" s="331"/>
      <c r="BD319" s="331"/>
      <c r="BE319" s="331"/>
      <c r="BF319" s="331"/>
      <c r="BG319" s="331"/>
      <c r="BH319" s="331"/>
      <c r="BI319" s="331"/>
      <c r="BJ319" s="331"/>
      <c r="BK319" s="331"/>
      <c r="BL319" s="331"/>
      <c r="BM319" s="331"/>
      <c r="BN319" s="331"/>
      <c r="BO319" s="331"/>
      <c r="BP319" s="331"/>
      <c r="BQ319" s="331"/>
      <c r="BR319" s="331"/>
      <c r="BS319" s="331"/>
      <c r="BT319" s="331"/>
      <c r="BU319" s="331"/>
      <c r="BV319" s="331"/>
      <c r="BW319" s="331"/>
      <c r="BX319" s="331"/>
      <c r="BY319" s="331"/>
      <c r="BZ319" s="331"/>
      <c r="CA319" s="331"/>
      <c r="CB319" s="331"/>
      <c r="CC319" s="331"/>
      <c r="CD319" s="331"/>
      <c r="CE319" s="331"/>
      <c r="CF319" s="331"/>
      <c r="CG319" s="331"/>
      <c r="CH319" s="331"/>
      <c r="CI319" s="331"/>
      <c r="CJ319" s="331"/>
      <c r="CK319" s="331"/>
      <c r="CL319" s="331"/>
      <c r="CM319" s="331"/>
      <c r="CN319" s="331"/>
      <c r="CO319" s="331"/>
      <c r="CP319" s="331"/>
      <c r="CQ319" s="331"/>
      <c r="CR319" s="331"/>
      <c r="CS319" s="331"/>
      <c r="CT319" s="331"/>
      <c r="CU319" s="331"/>
      <c r="CV319" s="331"/>
      <c r="CW319" s="331"/>
      <c r="CX319" s="331"/>
      <c r="CY319" s="331"/>
      <c r="CZ319" s="331"/>
      <c r="DA319" s="331"/>
      <c r="DB319" s="331"/>
      <c r="DC319" s="331"/>
      <c r="DD319" s="331"/>
      <c r="DE319" s="331"/>
      <c r="DF319" s="331"/>
      <c r="DG319" s="331"/>
      <c r="DH319" s="331"/>
      <c r="DI319" s="331"/>
      <c r="DJ319" s="331"/>
      <c r="DK319" s="331"/>
      <c r="DL319" s="331"/>
      <c r="DM319" s="331"/>
      <c r="DN319" s="331"/>
      <c r="DO319" s="331"/>
      <c r="DP319" s="331"/>
      <c r="DQ319" s="331"/>
      <c r="DR319" s="331"/>
      <c r="DS319" s="331"/>
      <c r="DT319" s="331"/>
      <c r="DU319" s="331"/>
      <c r="DV319" s="331"/>
      <c r="DW319" s="331"/>
      <c r="DX319" s="331"/>
      <c r="DY319" s="331"/>
      <c r="DZ319" s="331"/>
      <c r="EA319" s="331"/>
      <c r="EB319" s="331"/>
      <c r="EC319" s="331"/>
      <c r="ED319" s="331"/>
      <c r="EE319" s="331"/>
      <c r="EF319" s="331"/>
      <c r="EG319" s="331"/>
      <c r="EH319" s="331"/>
      <c r="EI319" s="331"/>
      <c r="EJ319" s="331"/>
      <c r="EK319" s="331"/>
      <c r="EL319" s="331"/>
      <c r="EM319" s="331"/>
      <c r="EN319" s="331"/>
      <c r="EO319" s="331"/>
      <c r="EP319" s="331"/>
      <c r="EQ319" s="331"/>
      <c r="ER319" s="331"/>
      <c r="ES319" s="331"/>
      <c r="ET319" s="331"/>
      <c r="EU319" s="331"/>
      <c r="EV319" s="331"/>
      <c r="EW319" s="331"/>
      <c r="EX319" s="331"/>
      <c r="EY319" s="331"/>
      <c r="EZ319" s="331"/>
      <c r="FA319" s="331"/>
      <c r="FB319" s="331"/>
      <c r="FC319" s="331"/>
      <c r="FD319" s="331"/>
      <c r="FE319" s="331"/>
      <c r="FF319" s="331"/>
      <c r="FG319" s="331"/>
      <c r="FH319" s="331"/>
      <c r="FI319" s="331"/>
      <c r="FJ319" s="331"/>
      <c r="FK319" s="331"/>
      <c r="FL319" s="331"/>
      <c r="FM319" s="331"/>
      <c r="FN319" s="331"/>
      <c r="FO319" s="331"/>
      <c r="FP319" s="331"/>
      <c r="FQ319" s="331"/>
      <c r="FR319" s="331"/>
      <c r="FS319" s="331"/>
      <c r="FT319" s="331"/>
      <c r="FU319" s="331"/>
      <c r="FV319" s="331"/>
      <c r="FW319" s="331"/>
      <c r="FX319" s="331"/>
      <c r="FY319" s="331"/>
      <c r="FZ319" s="331"/>
      <c r="GA319" s="331"/>
      <c r="GB319" s="331"/>
      <c r="GC319" s="331"/>
      <c r="GD319" s="331"/>
      <c r="GE319" s="331"/>
      <c r="GF319" s="331"/>
      <c r="GG319" s="331"/>
      <c r="GH319" s="331"/>
      <c r="GI319" s="331"/>
      <c r="GJ319" s="331"/>
      <c r="GK319" s="331"/>
      <c r="GL319" s="331"/>
      <c r="GM319" s="331"/>
      <c r="GN319" s="331"/>
      <c r="GO319" s="331"/>
      <c r="GP319" s="331"/>
      <c r="GQ319" s="331"/>
      <c r="GR319" s="331"/>
      <c r="GS319" s="331"/>
      <c r="GT319" s="331"/>
      <c r="GU319" s="331"/>
      <c r="GV319" s="331"/>
      <c r="GW319" s="331"/>
      <c r="GX319" s="331"/>
      <c r="GY319" s="331"/>
      <c r="GZ319" s="331"/>
      <c r="HA319" s="331"/>
      <c r="HB319" s="331"/>
      <c r="HC319" s="331"/>
      <c r="HD319" s="331"/>
      <c r="HE319" s="331"/>
      <c r="HF319" s="331"/>
      <c r="HG319" s="331"/>
      <c r="HH319" s="331"/>
      <c r="HI319" s="331"/>
      <c r="HJ319" s="331"/>
      <c r="HK319" s="331"/>
      <c r="HL319" s="331"/>
      <c r="HM319" s="331"/>
      <c r="HN319" s="331"/>
      <c r="HO319" s="331"/>
      <c r="HP319" s="331"/>
      <c r="HQ319" s="331"/>
      <c r="HR319" s="331"/>
      <c r="HS319" s="331"/>
      <c r="HT319" s="331"/>
      <c r="HU319" s="331"/>
      <c r="HV319" s="331"/>
      <c r="HW319" s="331"/>
      <c r="HX319" s="331"/>
      <c r="HY319" s="331"/>
      <c r="HZ319" s="331"/>
      <c r="IA319" s="331"/>
      <c r="IB319" s="331"/>
      <c r="IC319" s="331"/>
      <c r="ID319" s="331"/>
      <c r="IE319" s="331"/>
      <c r="IF319" s="331"/>
      <c r="IG319" s="331"/>
      <c r="IH319" s="331"/>
      <c r="II319" s="331"/>
      <c r="IJ319" s="331"/>
      <c r="IK319" s="331"/>
      <c r="IL319" s="331"/>
      <c r="IM319" s="331"/>
      <c r="IN319" s="331"/>
      <c r="IO319" s="331"/>
      <c r="IP319" s="331"/>
      <c r="IQ319" s="331"/>
      <c r="IR319" s="331"/>
      <c r="IS319" s="331"/>
      <c r="IT319" s="331"/>
      <c r="IU319" s="331"/>
      <c r="IV319" s="331"/>
      <c r="IW319" s="331"/>
      <c r="IX319" s="331"/>
      <c r="IY319" s="331"/>
      <c r="IZ319" s="331"/>
      <c r="JA319" s="331"/>
      <c r="JB319" s="331"/>
      <c r="JC319" s="331"/>
      <c r="JD319" s="331"/>
      <c r="JE319" s="331"/>
      <c r="JF319" s="331"/>
      <c r="JG319" s="331"/>
      <c r="JH319" s="331"/>
      <c r="JI319" s="331"/>
      <c r="JJ319" s="331"/>
      <c r="JK319" s="331"/>
      <c r="JL319" s="331"/>
      <c r="JM319" s="331"/>
      <c r="JN319" s="331"/>
      <c r="JO319" s="331"/>
      <c r="JP319" s="331"/>
      <c r="JQ319" s="331"/>
      <c r="JR319" s="331"/>
      <c r="JS319" s="331"/>
      <c r="JT319" s="331"/>
      <c r="JU319" s="331"/>
      <c r="JV319" s="331"/>
      <c r="JW319" s="331"/>
      <c r="JX319" s="331"/>
      <c r="JY319" s="331"/>
      <c r="JZ319" s="331"/>
      <c r="KA319" s="331"/>
      <c r="KB319" s="331"/>
      <c r="KC319" s="331"/>
      <c r="KD319" s="331"/>
      <c r="KE319" s="331"/>
      <c r="KF319" s="331"/>
      <c r="KG319" s="331"/>
      <c r="KH319" s="331"/>
      <c r="KI319" s="331"/>
      <c r="KJ319" s="331"/>
      <c r="KK319" s="331"/>
      <c r="KL319" s="331"/>
      <c r="KM319" s="331"/>
      <c r="KN319" s="331"/>
      <c r="KO319" s="331"/>
      <c r="KP319" s="331"/>
      <c r="KQ319" s="331"/>
      <c r="KR319" s="331"/>
      <c r="KS319" s="331"/>
      <c r="KT319" s="331"/>
      <c r="KU319" s="331"/>
      <c r="KV319" s="331"/>
      <c r="KW319" s="331"/>
      <c r="KX319" s="331"/>
      <c r="KY319" s="331"/>
      <c r="KZ319" s="331"/>
      <c r="LA319" s="331"/>
      <c r="LB319" s="331"/>
      <c r="LC319" s="331"/>
      <c r="LD319" s="331"/>
      <c r="LE319" s="331"/>
      <c r="LF319" s="331"/>
      <c r="LG319" s="331"/>
      <c r="LH319" s="331"/>
      <c r="LI319" s="331"/>
      <c r="LJ319" s="331"/>
      <c r="LK319" s="331"/>
      <c r="LL319" s="331"/>
      <c r="LM319" s="331"/>
      <c r="LN319" s="331"/>
      <c r="LO319" s="331"/>
      <c r="LP319" s="331"/>
      <c r="LQ319" s="331"/>
      <c r="LR319" s="331"/>
      <c r="LS319" s="331"/>
      <c r="LT319" s="331"/>
      <c r="LU319" s="331"/>
      <c r="LV319" s="331"/>
      <c r="LW319" s="331"/>
      <c r="LX319" s="331"/>
      <c r="LY319" s="331"/>
      <c r="LZ319" s="331"/>
      <c r="MA319" s="331"/>
      <c r="MB319" s="331"/>
      <c r="MC319" s="331"/>
      <c r="MD319" s="331"/>
      <c r="ME319" s="331"/>
      <c r="MF319" s="331"/>
      <c r="MG319" s="331"/>
      <c r="MH319" s="331"/>
      <c r="MI319" s="331"/>
      <c r="MJ319" s="331"/>
      <c r="MK319" s="331"/>
      <c r="ML319" s="331"/>
      <c r="MM319" s="331"/>
      <c r="MN319" s="331"/>
      <c r="MO319" s="331"/>
      <c r="MP319" s="331"/>
      <c r="MQ319" s="331"/>
      <c r="MR319" s="331"/>
      <c r="MS319" s="331"/>
      <c r="MT319" s="331"/>
      <c r="MU319" s="331"/>
      <c r="MV319" s="331"/>
      <c r="MW319" s="331"/>
      <c r="MX319" s="331"/>
      <c r="MY319" s="331"/>
      <c r="MZ319" s="331"/>
      <c r="NA319" s="331"/>
      <c r="NB319" s="331"/>
      <c r="NC319" s="331"/>
      <c r="ND319" s="331"/>
      <c r="NE319" s="331"/>
      <c r="NF319" s="331"/>
      <c r="NG319" s="331"/>
      <c r="NH319" s="331"/>
      <c r="NI319" s="331"/>
      <c r="NJ319" s="331"/>
      <c r="NK319" s="331"/>
      <c r="NL319" s="331"/>
      <c r="NM319" s="331"/>
      <c r="NN319" s="331"/>
      <c r="NO319" s="331"/>
      <c r="NP319" s="331"/>
      <c r="NQ319" s="331"/>
      <c r="NR319" s="331"/>
      <c r="NS319" s="331"/>
      <c r="NT319" s="331"/>
      <c r="NU319" s="331"/>
      <c r="NV319" s="331"/>
      <c r="NW319" s="331"/>
      <c r="NX319" s="331"/>
      <c r="NY319" s="331"/>
      <c r="NZ319" s="331"/>
      <c r="OA319" s="331"/>
      <c r="OB319" s="331"/>
      <c r="OC319" s="331"/>
      <c r="OD319" s="331"/>
      <c r="OE319" s="331"/>
      <c r="OF319" s="331"/>
      <c r="OG319" s="331"/>
      <c r="OH319" s="331"/>
      <c r="OI319" s="331"/>
      <c r="OJ319" s="331"/>
      <c r="OK319" s="331"/>
      <c r="OL319" s="331"/>
      <c r="OM319" s="331"/>
      <c r="ON319" s="331"/>
      <c r="OO319" s="331"/>
      <c r="OP319" s="331"/>
      <c r="OQ319" s="331"/>
      <c r="OR319" s="331"/>
      <c r="OS319" s="331"/>
      <c r="OT319" s="331"/>
      <c r="OU319" s="331"/>
      <c r="OV319" s="331"/>
      <c r="OW319" s="331"/>
      <c r="OX319" s="331"/>
      <c r="OY319" s="331"/>
      <c r="OZ319" s="331"/>
      <c r="PA319" s="331"/>
      <c r="PB319" s="331"/>
      <c r="PC319" s="331"/>
      <c r="PD319" s="331"/>
      <c r="PE319" s="331"/>
      <c r="PF319" s="331"/>
      <c r="PG319" s="331"/>
      <c r="PH319" s="331"/>
      <c r="PI319" s="331"/>
      <c r="PJ319" s="331"/>
      <c r="PK319" s="331"/>
      <c r="PL319" s="331"/>
      <c r="PM319" s="331"/>
      <c r="PN319" s="331"/>
      <c r="PO319" s="331"/>
      <c r="PP319" s="331"/>
      <c r="PQ319" s="331"/>
      <c r="PR319" s="331"/>
      <c r="PS319" s="331"/>
      <c r="PT319" s="331"/>
      <c r="PU319" s="331"/>
      <c r="PV319" s="331"/>
      <c r="PW319" s="331"/>
      <c r="PX319" s="331"/>
      <c r="PY319" s="331"/>
      <c r="PZ319" s="331"/>
      <c r="QA319" s="331"/>
      <c r="QB319" s="331"/>
      <c r="QC319" s="331"/>
      <c r="QD319" s="331"/>
      <c r="QE319" s="331"/>
      <c r="QF319" s="331"/>
      <c r="QG319" s="331"/>
      <c r="QH319" s="331"/>
      <c r="QI319" s="331"/>
      <c r="QJ319" s="331"/>
      <c r="QK319" s="331"/>
      <c r="QL319" s="331"/>
      <c r="QM319" s="331"/>
      <c r="QN319" s="331"/>
      <c r="QO319" s="331"/>
      <c r="QP319" s="331"/>
      <c r="QQ319" s="331"/>
      <c r="QR319" s="331"/>
      <c r="QS319" s="331"/>
      <c r="QT319" s="331"/>
      <c r="QU319" s="331"/>
      <c r="QV319" s="331"/>
      <c r="QW319" s="331"/>
      <c r="QX319" s="331"/>
      <c r="QY319" s="331"/>
      <c r="QZ319" s="331"/>
      <c r="RA319" s="331"/>
      <c r="RB319" s="331"/>
      <c r="RC319" s="331"/>
      <c r="RD319" s="331"/>
      <c r="RE319" s="331"/>
      <c r="RF319" s="331"/>
      <c r="RG319" s="331"/>
      <c r="RH319" s="331"/>
      <c r="RI319" s="331"/>
      <c r="RJ319" s="331"/>
      <c r="RK319" s="331"/>
      <c r="RL319" s="331"/>
      <c r="RM319" s="331"/>
      <c r="RN319" s="331"/>
      <c r="RO319" s="331"/>
      <c r="RP319" s="331"/>
      <c r="RQ319" s="331"/>
      <c r="RR319" s="331"/>
      <c r="RS319" s="331"/>
      <c r="RT319" s="331"/>
      <c r="RU319" s="331"/>
      <c r="RV319" s="331"/>
      <c r="RW319" s="331"/>
      <c r="RX319" s="331"/>
      <c r="RY319" s="331"/>
      <c r="RZ319" s="331"/>
      <c r="SA319" s="331"/>
      <c r="SB319" s="331"/>
      <c r="SC319" s="331"/>
      <c r="SD319" s="331"/>
      <c r="SE319" s="331"/>
      <c r="SF319" s="331"/>
      <c r="SG319" s="331"/>
      <c r="SH319" s="331"/>
      <c r="SI319" s="331"/>
      <c r="SJ319" s="331"/>
      <c r="SK319" s="331"/>
      <c r="SL319" s="331"/>
      <c r="SM319" s="331"/>
      <c r="SN319" s="331"/>
      <c r="SO319" s="331"/>
      <c r="SP319" s="331"/>
      <c r="SQ319" s="331"/>
      <c r="SR319" s="331"/>
      <c r="SS319" s="331"/>
      <c r="ST319" s="331"/>
      <c r="SU319" s="331"/>
      <c r="SV319" s="331"/>
      <c r="SW319" s="331"/>
      <c r="SX319" s="331"/>
      <c r="SY319" s="331"/>
      <c r="SZ319" s="331"/>
      <c r="TA319" s="331"/>
      <c r="TB319" s="331"/>
      <c r="TC319" s="331"/>
      <c r="TD319" s="331"/>
      <c r="TE319" s="331"/>
      <c r="TF319" s="331"/>
      <c r="TG319" s="331"/>
      <c r="TH319" s="331"/>
      <c r="TI319" s="331"/>
      <c r="TJ319" s="331"/>
      <c r="TK319" s="331"/>
      <c r="TL319" s="331"/>
      <c r="TM319" s="331"/>
      <c r="TN319" s="331"/>
      <c r="TO319" s="331"/>
      <c r="TP319" s="331"/>
      <c r="TQ319" s="331"/>
      <c r="TR319" s="331"/>
      <c r="TS319" s="331"/>
      <c r="TT319" s="331"/>
      <c r="TU319" s="331"/>
      <c r="TV319" s="331"/>
      <c r="TW319" s="331"/>
      <c r="TX319" s="331"/>
      <c r="TY319" s="331"/>
      <c r="TZ319" s="331"/>
      <c r="UA319" s="331"/>
      <c r="UB319" s="331"/>
      <c r="UC319" s="331"/>
      <c r="UD319" s="331"/>
      <c r="UE319" s="331"/>
      <c r="UF319" s="331"/>
      <c r="UG319" s="331"/>
      <c r="UH319" s="331"/>
      <c r="UI319" s="331"/>
      <c r="UJ319" s="331"/>
      <c r="UK319" s="331"/>
      <c r="UL319" s="331"/>
      <c r="UM319" s="331"/>
      <c r="UN319" s="331"/>
      <c r="UO319" s="331"/>
      <c r="UP319" s="331"/>
      <c r="UQ319" s="331"/>
      <c r="UR319" s="331"/>
      <c r="US319" s="331"/>
      <c r="UT319" s="331"/>
      <c r="UU319" s="331"/>
      <c r="UV319" s="331"/>
      <c r="UW319" s="331"/>
      <c r="UX319" s="331"/>
      <c r="UY319" s="331"/>
      <c r="UZ319" s="331"/>
      <c r="VA319" s="331"/>
      <c r="VB319" s="331"/>
      <c r="VC319" s="331"/>
      <c r="VD319" s="331"/>
      <c r="VE319" s="331"/>
      <c r="VF319" s="331"/>
      <c r="VG319" s="331"/>
      <c r="VH319" s="331"/>
      <c r="VI319" s="331"/>
      <c r="VJ319" s="331"/>
      <c r="VK319" s="331"/>
      <c r="VL319" s="331"/>
      <c r="VM319" s="331"/>
      <c r="VN319" s="331"/>
      <c r="VO319" s="331"/>
      <c r="VP319" s="331"/>
      <c r="VQ319" s="331"/>
      <c r="VR319" s="331"/>
      <c r="VS319" s="331"/>
      <c r="VT319" s="331"/>
      <c r="VU319" s="331"/>
      <c r="VV319" s="331"/>
      <c r="VW319" s="331"/>
      <c r="VX319" s="331"/>
      <c r="VY319" s="331"/>
      <c r="VZ319" s="331"/>
      <c r="WA319" s="331"/>
      <c r="WB319" s="331"/>
      <c r="WC319" s="331"/>
      <c r="WD319" s="331"/>
      <c r="WE319" s="331"/>
      <c r="WF319" s="331"/>
      <c r="WG319" s="331"/>
      <c r="WH319" s="331"/>
      <c r="WI319" s="331"/>
      <c r="WJ319" s="331"/>
      <c r="WK319" s="331"/>
      <c r="WL319" s="331"/>
      <c r="WM319" s="331"/>
      <c r="WN319" s="331"/>
      <c r="WO319" s="331"/>
      <c r="WP319" s="331"/>
      <c r="WQ319" s="331"/>
      <c r="WR319" s="331"/>
      <c r="WS319" s="331"/>
      <c r="WT319" s="331"/>
      <c r="WU319" s="331"/>
      <c r="WV319" s="331"/>
      <c r="WW319" s="331"/>
      <c r="WX319" s="331"/>
      <c r="WY319" s="331"/>
      <c r="WZ319" s="331"/>
      <c r="XA319" s="331"/>
      <c r="XB319" s="331"/>
      <c r="XC319" s="331"/>
      <c r="XD319" s="331"/>
      <c r="XE319" s="331"/>
      <c r="XF319" s="331"/>
      <c r="XG319" s="331"/>
      <c r="XH319" s="331"/>
      <c r="XI319" s="331"/>
      <c r="XJ319" s="331"/>
      <c r="XK319" s="331"/>
      <c r="XL319" s="331"/>
      <c r="XM319" s="331"/>
      <c r="XN319" s="331"/>
      <c r="XO319" s="331"/>
      <c r="XP319" s="331"/>
      <c r="XQ319" s="331"/>
      <c r="XR319" s="331"/>
      <c r="XS319" s="331"/>
      <c r="XT319" s="331"/>
      <c r="XU319" s="331"/>
      <c r="XV319" s="331"/>
      <c r="XW319" s="331"/>
      <c r="XX319" s="331"/>
      <c r="XY319" s="331"/>
      <c r="XZ319" s="331"/>
      <c r="YA319" s="331"/>
      <c r="YB319" s="331"/>
      <c r="YC319" s="331"/>
      <c r="YD319" s="331"/>
      <c r="YE319" s="331"/>
      <c r="YF319" s="331"/>
      <c r="YG319" s="331"/>
      <c r="YH319" s="331"/>
      <c r="YI319" s="331"/>
      <c r="YJ319" s="331"/>
      <c r="YK319" s="331"/>
      <c r="YL319" s="331"/>
      <c r="YM319" s="331"/>
      <c r="YN319" s="331"/>
      <c r="YO319" s="331"/>
      <c r="YP319" s="331"/>
      <c r="YQ319" s="331"/>
      <c r="YR319" s="331"/>
      <c r="YS319" s="331"/>
      <c r="YT319" s="331"/>
      <c r="YU319" s="331"/>
      <c r="YV319" s="331"/>
      <c r="YW319" s="331"/>
      <c r="YX319" s="331"/>
      <c r="YY319" s="331"/>
      <c r="YZ319" s="331"/>
      <c r="ZA319" s="331"/>
      <c r="ZB319" s="331"/>
      <c r="ZC319" s="331"/>
      <c r="ZD319" s="331"/>
      <c r="ZE319" s="331"/>
      <c r="ZF319" s="331"/>
      <c r="ZG319" s="331"/>
      <c r="ZH319" s="331"/>
      <c r="ZI319" s="331"/>
      <c r="ZJ319" s="331"/>
      <c r="ZK319" s="331"/>
      <c r="ZL319" s="331"/>
      <c r="ZM319" s="331"/>
      <c r="ZN319" s="331"/>
      <c r="ZO319" s="331"/>
      <c r="ZP319" s="331"/>
      <c r="ZQ319" s="331"/>
      <c r="ZR319" s="331"/>
      <c r="ZS319" s="331"/>
      <c r="ZT319" s="331"/>
      <c r="ZU319" s="331"/>
      <c r="ZV319" s="331"/>
      <c r="ZW319" s="331"/>
      <c r="ZX319" s="331"/>
      <c r="ZY319" s="331"/>
      <c r="ZZ319" s="331"/>
      <c r="AAA319" s="331"/>
      <c r="AAB319" s="331"/>
      <c r="AAC319" s="331"/>
      <c r="AAD319" s="331"/>
      <c r="AAE319" s="331"/>
      <c r="AAF319" s="331"/>
      <c r="AAG319" s="331"/>
      <c r="AAH319" s="331"/>
      <c r="AAI319" s="331"/>
      <c r="AAJ319" s="331"/>
      <c r="AAK319" s="331"/>
      <c r="AAL319" s="331"/>
      <c r="AAM319" s="331"/>
      <c r="AAN319" s="331"/>
      <c r="AAO319" s="331"/>
      <c r="AAP319" s="331"/>
      <c r="AAQ319" s="331"/>
      <c r="AAR319" s="331"/>
      <c r="AAS319" s="331"/>
      <c r="AAT319" s="331"/>
      <c r="AAU319" s="331"/>
      <c r="AAV319" s="331"/>
      <c r="AAW319" s="331"/>
      <c r="AAX319" s="331"/>
      <c r="AAY319" s="331"/>
      <c r="AAZ319" s="331"/>
      <c r="ABA319" s="331"/>
      <c r="ABB319" s="331"/>
      <c r="ABC319" s="331"/>
      <c r="ABD319" s="331"/>
      <c r="ABE319" s="331"/>
      <c r="ABF319" s="331"/>
      <c r="ABG319" s="331"/>
      <c r="ABH319" s="331"/>
      <c r="ABI319" s="331"/>
      <c r="ABJ319" s="331"/>
      <c r="ABK319" s="331"/>
      <c r="ABL319" s="331"/>
      <c r="ABM319" s="331"/>
      <c r="ABN319" s="331"/>
      <c r="ABO319" s="331"/>
      <c r="ABP319" s="331"/>
      <c r="ABQ319" s="331"/>
      <c r="ABR319" s="331"/>
      <c r="ABS319" s="331"/>
      <c r="ABT319" s="331"/>
      <c r="ABU319" s="331"/>
      <c r="ABV319" s="331"/>
      <c r="ABW319" s="331"/>
      <c r="ABX319" s="331"/>
      <c r="ABY319" s="331"/>
      <c r="ABZ319" s="331"/>
      <c r="ACA319" s="331"/>
      <c r="ACB319" s="331"/>
      <c r="ACC319" s="331"/>
      <c r="ACD319" s="331"/>
      <c r="ACE319" s="331"/>
      <c r="ACF319" s="331"/>
      <c r="ACG319" s="331"/>
      <c r="ACH319" s="331"/>
      <c r="ACI319" s="331"/>
      <c r="ACJ319" s="331"/>
      <c r="ACK319" s="331"/>
      <c r="ACL319" s="331"/>
      <c r="ACM319" s="331"/>
      <c r="ACN319" s="331"/>
      <c r="ACO319" s="331"/>
      <c r="ACP319" s="331"/>
      <c r="ACQ319" s="331"/>
      <c r="ACR319" s="331"/>
      <c r="ACS319" s="331"/>
      <c r="ACT319" s="331"/>
      <c r="ACU319" s="331"/>
      <c r="ACV319" s="331"/>
      <c r="ACW319" s="331"/>
      <c r="ACX319" s="331"/>
      <c r="ACY319" s="331"/>
      <c r="ACZ319" s="331"/>
      <c r="ADA319" s="331"/>
      <c r="ADB319" s="331"/>
      <c r="ADC319" s="331"/>
      <c r="ADD319" s="331"/>
      <c r="ADE319" s="331"/>
      <c r="ADF319" s="331"/>
      <c r="ADG319" s="331"/>
      <c r="ADH319" s="331"/>
      <c r="ADI319" s="331"/>
      <c r="ADJ319" s="331"/>
      <c r="ADK319" s="331"/>
      <c r="ADL319" s="331"/>
      <c r="ADM319" s="331"/>
      <c r="ADN319" s="331"/>
      <c r="ADO319" s="331"/>
      <c r="ADP319" s="331"/>
      <c r="ADQ319" s="331"/>
      <c r="ADR319" s="331"/>
      <c r="ADS319" s="331"/>
      <c r="ADT319" s="331"/>
      <c r="ADU319" s="331"/>
      <c r="ADV319" s="331"/>
      <c r="ADW319" s="331"/>
      <c r="ADX319" s="331"/>
      <c r="ADY319" s="331"/>
      <c r="ADZ319" s="331"/>
      <c r="AEA319" s="331"/>
      <c r="AEB319" s="331"/>
      <c r="AEC319" s="331"/>
      <c r="AED319" s="331"/>
      <c r="AEE319" s="331"/>
      <c r="AEF319" s="331"/>
      <c r="AEG319" s="331"/>
      <c r="AEH319" s="331"/>
      <c r="AEI319" s="331"/>
      <c r="AEJ319" s="331"/>
      <c r="AEK319" s="331"/>
      <c r="AEL319" s="331"/>
      <c r="AEM319" s="331"/>
      <c r="AEN319" s="331"/>
      <c r="AEO319" s="331"/>
      <c r="AEP319" s="331"/>
      <c r="AEQ319" s="331"/>
      <c r="AER319" s="331"/>
      <c r="AES319" s="331"/>
      <c r="AET319" s="331"/>
      <c r="AEU319" s="331"/>
      <c r="AEV319" s="331"/>
      <c r="AEW319" s="331"/>
      <c r="AEX319" s="331"/>
      <c r="AEY319" s="331"/>
      <c r="AEZ319" s="331"/>
      <c r="AFA319" s="331"/>
      <c r="AFB319" s="331"/>
      <c r="AFC319" s="331"/>
      <c r="AFD319" s="331"/>
      <c r="AFE319" s="331"/>
      <c r="AFF319" s="331"/>
      <c r="AFG319" s="331"/>
      <c r="AFH319" s="331"/>
      <c r="AFI319" s="331"/>
      <c r="AFJ319" s="331"/>
      <c r="AFK319" s="331"/>
      <c r="AFL319" s="331"/>
      <c r="AFM319" s="331"/>
      <c r="AFN319" s="331"/>
      <c r="AFO319" s="331"/>
      <c r="AFP319" s="331"/>
      <c r="AFQ319" s="331"/>
      <c r="AFR319" s="331"/>
      <c r="AFS319" s="331"/>
      <c r="AFT319" s="331"/>
      <c r="AFU319" s="331"/>
      <c r="AFV319" s="331"/>
      <c r="AFW319" s="331"/>
      <c r="AFX319" s="331"/>
      <c r="AFY319" s="331"/>
      <c r="AFZ319" s="331"/>
      <c r="AGA319" s="331"/>
      <c r="AGB319" s="331"/>
      <c r="AGC319" s="331"/>
      <c r="AGD319" s="331"/>
      <c r="AGE319" s="331"/>
      <c r="AGF319" s="331"/>
      <c r="AGG319" s="331"/>
      <c r="AGH319" s="331"/>
      <c r="AGI319" s="331"/>
      <c r="AGJ319" s="331"/>
      <c r="AGK319" s="331"/>
      <c r="AGL319" s="331"/>
      <c r="AGM319" s="331"/>
      <c r="AGN319" s="331"/>
      <c r="AGO319" s="331"/>
      <c r="AGP319" s="331"/>
      <c r="AGQ319" s="331"/>
      <c r="AGR319" s="331"/>
      <c r="AGS319" s="331"/>
      <c r="AGT319" s="331"/>
      <c r="AGU319" s="331"/>
      <c r="AGV319" s="331"/>
      <c r="AGW319" s="331"/>
      <c r="AGX319" s="331"/>
      <c r="AGY319" s="331"/>
      <c r="AGZ319" s="331"/>
      <c r="AHA319" s="331"/>
      <c r="AHB319" s="331"/>
      <c r="AHC319" s="331"/>
      <c r="AHD319" s="331"/>
      <c r="AHE319" s="331"/>
      <c r="AHF319" s="331"/>
      <c r="AHG319" s="331"/>
      <c r="AHH319" s="331"/>
      <c r="AHI319" s="331"/>
      <c r="AHJ319" s="331"/>
      <c r="AHK319" s="331"/>
      <c r="AHL319" s="331"/>
      <c r="AHM319" s="331"/>
      <c r="AHN319" s="331"/>
      <c r="AHO319" s="331"/>
      <c r="AHP319" s="331"/>
      <c r="AHQ319" s="331"/>
      <c r="AHR319" s="331"/>
      <c r="AHS319" s="331"/>
      <c r="AHT319" s="331"/>
      <c r="AHU319" s="331"/>
      <c r="AHV319" s="331"/>
      <c r="AHW319" s="331"/>
      <c r="AHX319" s="331"/>
      <c r="AHY319" s="331"/>
      <c r="AHZ319" s="331"/>
      <c r="AIA319" s="331"/>
      <c r="AIB319" s="331"/>
      <c r="AIC319" s="331"/>
      <c r="AID319" s="331"/>
      <c r="AIE319" s="331"/>
      <c r="AIF319" s="331"/>
      <c r="AIG319" s="331"/>
      <c r="AIH319" s="331"/>
      <c r="AII319" s="331"/>
      <c r="AIJ319" s="331"/>
      <c r="AIK319" s="331"/>
      <c r="AIL319" s="331"/>
      <c r="AIM319" s="331"/>
      <c r="AIN319" s="331"/>
      <c r="AIO319" s="331"/>
      <c r="AIP319" s="331"/>
      <c r="AIQ319" s="331"/>
      <c r="AIR319" s="331"/>
      <c r="AIS319" s="331"/>
      <c r="AIT319" s="331"/>
      <c r="AIU319" s="331"/>
      <c r="AIV319" s="331"/>
      <c r="AIW319" s="331"/>
      <c r="AIX319" s="331"/>
      <c r="AIY319" s="331"/>
      <c r="AIZ319" s="331"/>
      <c r="AJA319" s="331"/>
      <c r="AJB319" s="331"/>
      <c r="AJC319" s="331"/>
      <c r="AJD319" s="331"/>
      <c r="AJE319" s="331"/>
      <c r="AJF319" s="331"/>
      <c r="AJG319" s="331"/>
      <c r="AJH319" s="331"/>
      <c r="AJI319" s="331"/>
      <c r="AJJ319" s="331"/>
      <c r="AJK319" s="331"/>
      <c r="AJL319" s="331"/>
      <c r="AJM319" s="331"/>
      <c r="AJN319" s="331"/>
      <c r="AJO319" s="331"/>
      <c r="AJP319" s="331"/>
      <c r="AJQ319" s="331"/>
      <c r="AJR319" s="331"/>
      <c r="AJS319" s="331"/>
      <c r="AJT319" s="331"/>
      <c r="AJU319" s="331"/>
      <c r="AJV319" s="331"/>
      <c r="AJW319" s="331"/>
      <c r="AJX319" s="331"/>
      <c r="AJY319" s="331"/>
      <c r="AJZ319" s="331"/>
      <c r="AKA319" s="331"/>
      <c r="AKB319" s="331"/>
      <c r="AKC319" s="331"/>
      <c r="AKD319" s="331"/>
      <c r="AKE319" s="331"/>
      <c r="AKF319" s="331"/>
      <c r="AKG319" s="331"/>
      <c r="AKH319" s="331"/>
      <c r="AKI319" s="331"/>
      <c r="AKJ319" s="331"/>
      <c r="AKK319" s="331"/>
      <c r="AKL319" s="331"/>
      <c r="AKM319" s="331"/>
      <c r="AKN319" s="331"/>
      <c r="AKO319" s="331"/>
      <c r="AKP319" s="331"/>
      <c r="AKQ319" s="331"/>
      <c r="AKR319" s="331"/>
      <c r="AKS319" s="331"/>
      <c r="AKT319" s="331"/>
      <c r="AKU319" s="331"/>
      <c r="AKV319" s="331"/>
      <c r="AKW319" s="331"/>
      <c r="AKX319" s="331"/>
      <c r="AKY319" s="331"/>
      <c r="AKZ319" s="331"/>
      <c r="ALA319" s="331"/>
      <c r="ALB319" s="331"/>
      <c r="ALC319" s="331"/>
      <c r="ALD319" s="331"/>
      <c r="ALE319" s="331"/>
      <c r="ALF319" s="331"/>
      <c r="ALG319" s="331"/>
      <c r="ALH319" s="331"/>
      <c r="ALI319" s="331"/>
      <c r="ALJ319" s="331"/>
      <c r="ALK319" s="331"/>
      <c r="ALL319" s="331"/>
      <c r="ALM319" s="331"/>
      <c r="ALN319" s="331"/>
      <c r="ALO319" s="331"/>
      <c r="ALP319" s="331"/>
      <c r="ALQ319" s="331"/>
      <c r="ALR319" s="331"/>
      <c r="ALS319" s="331"/>
      <c r="ALT319" s="331"/>
      <c r="ALU319" s="331"/>
      <c r="ALV319" s="331"/>
      <c r="ALW319" s="331"/>
      <c r="ALX319" s="331"/>
      <c r="ALY319" s="331"/>
      <c r="ALZ319" s="331"/>
      <c r="AMA319" s="331"/>
      <c r="AMB319" s="331"/>
      <c r="AMC319" s="331"/>
      <c r="AMD319" s="331"/>
      <c r="AME319" s="331"/>
      <c r="AMF319" s="331"/>
      <c r="AMG319" s="331"/>
      <c r="AMH319" s="331"/>
      <c r="AMI319" s="331"/>
      <c r="AMJ319" s="331"/>
      <c r="AMK319" s="331"/>
      <c r="AML319" s="331"/>
      <c r="AMM319" s="331"/>
      <c r="AMN319" s="331"/>
      <c r="AMO319" s="331"/>
      <c r="AMP319" s="331"/>
      <c r="AMQ319" s="331"/>
      <c r="AMR319" s="331"/>
      <c r="AMS319" s="331"/>
      <c r="AMT319" s="331"/>
      <c r="AMU319" s="331"/>
      <c r="AMV319" s="331"/>
      <c r="AMW319" s="331"/>
      <c r="AMX319" s="331"/>
      <c r="AMY319" s="331"/>
      <c r="AMZ319" s="331"/>
      <c r="ANA319" s="331"/>
      <c r="ANB319" s="331"/>
      <c r="ANC319" s="331"/>
      <c r="AND319" s="331"/>
      <c r="ANE319" s="331"/>
      <c r="ANF319" s="331"/>
      <c r="ANG319" s="331"/>
      <c r="ANH319" s="331"/>
      <c r="ANI319" s="331"/>
      <c r="ANJ319" s="331"/>
      <c r="ANK319" s="331"/>
      <c r="ANL319" s="331"/>
      <c r="ANM319" s="331"/>
      <c r="ANN319" s="331"/>
      <c r="ANO319" s="331"/>
      <c r="ANP319" s="331"/>
      <c r="ANQ319" s="331"/>
      <c r="ANR319" s="331"/>
      <c r="ANS319" s="331"/>
      <c r="ANT319" s="331"/>
      <c r="ANU319" s="331"/>
      <c r="ANV319" s="331"/>
      <c r="ANW319" s="331"/>
      <c r="ANX319" s="331"/>
      <c r="ANY319" s="331"/>
      <c r="ANZ319" s="331"/>
      <c r="AOA319" s="331"/>
      <c r="AOB319" s="331"/>
      <c r="AOC319" s="331"/>
      <c r="AOD319" s="331"/>
      <c r="AOE319" s="331"/>
      <c r="AOF319" s="331"/>
      <c r="AOG319" s="331"/>
      <c r="AOH319" s="331"/>
      <c r="AOI319" s="331"/>
      <c r="AOJ319" s="331"/>
      <c r="AOK319" s="331"/>
      <c r="AOL319" s="331"/>
      <c r="AOM319" s="331"/>
      <c r="AON319" s="331"/>
      <c r="AOO319" s="331"/>
      <c r="AOP319" s="331"/>
      <c r="AOQ319" s="331"/>
      <c r="AOR319" s="331"/>
      <c r="AOS319" s="331"/>
      <c r="AOT319" s="331"/>
      <c r="AOU319" s="331"/>
      <c r="AOV319" s="331"/>
      <c r="AOW319" s="331"/>
      <c r="AOX319" s="331"/>
      <c r="AOY319" s="331"/>
      <c r="AOZ319" s="331"/>
      <c r="APA319" s="331"/>
      <c r="APB319" s="331"/>
      <c r="APC319" s="331"/>
      <c r="APD319" s="331"/>
      <c r="APE319" s="331"/>
      <c r="APF319" s="331"/>
      <c r="APG319" s="331"/>
      <c r="APH319" s="331"/>
      <c r="API319" s="331"/>
      <c r="APJ319" s="331"/>
      <c r="APK319" s="331"/>
      <c r="APL319" s="331"/>
      <c r="APM319" s="331"/>
      <c r="APN319" s="331"/>
      <c r="APO319" s="331"/>
      <c r="APP319" s="331"/>
      <c r="APQ319" s="331"/>
      <c r="APR319" s="331"/>
      <c r="APS319" s="331"/>
      <c r="APT319" s="331"/>
      <c r="APU319" s="331"/>
      <c r="APV319" s="331"/>
      <c r="APW319" s="331"/>
      <c r="APX319" s="331"/>
      <c r="APY319" s="331"/>
      <c r="APZ319" s="331"/>
      <c r="AQA319" s="331"/>
      <c r="AQB319" s="331"/>
      <c r="AQC319" s="331"/>
      <c r="AQD319" s="331"/>
      <c r="AQE319" s="331"/>
      <c r="AQF319" s="331"/>
      <c r="AQG319" s="331"/>
      <c r="AQH319" s="331"/>
      <c r="AQI319" s="331"/>
      <c r="AQJ319" s="331"/>
      <c r="AQK319" s="331"/>
      <c r="AQL319" s="331"/>
      <c r="AQM319" s="331"/>
      <c r="AQN319" s="331"/>
      <c r="AQO319" s="331"/>
      <c r="AQP319" s="331"/>
      <c r="AQQ319" s="331"/>
      <c r="AQR319" s="331"/>
      <c r="AQS319" s="331"/>
      <c r="AQT319" s="331"/>
      <c r="AQU319" s="331"/>
      <c r="AQV319" s="331"/>
      <c r="AQW319" s="331"/>
      <c r="AQX319" s="331"/>
      <c r="AQY319" s="331"/>
      <c r="AQZ319" s="331"/>
      <c r="ARA319" s="331"/>
      <c r="ARB319" s="331"/>
      <c r="ARC319" s="331"/>
      <c r="ARD319" s="331"/>
      <c r="ARE319" s="331"/>
      <c r="ARF319" s="331"/>
      <c r="ARG319" s="331"/>
      <c r="ARH319" s="331"/>
      <c r="ARI319" s="331"/>
      <c r="ARJ319" s="331"/>
      <c r="ARK319" s="331"/>
      <c r="ARL319" s="331"/>
      <c r="ARM319" s="331"/>
      <c r="ARN319" s="331"/>
      <c r="ARO319" s="331"/>
      <c r="ARP319" s="331"/>
      <c r="ARQ319" s="331"/>
      <c r="ARR319" s="331"/>
      <c r="ARS319" s="331"/>
      <c r="ART319" s="331"/>
      <c r="ARU319" s="331"/>
      <c r="ARV319" s="331"/>
      <c r="ARW319" s="331"/>
      <c r="ARX319" s="331"/>
      <c r="ARY319" s="331"/>
      <c r="ARZ319" s="331"/>
      <c r="ASA319" s="331"/>
      <c r="ASB319" s="331"/>
      <c r="ASC319" s="331"/>
      <c r="ASD319" s="331"/>
      <c r="ASE319" s="331"/>
      <c r="ASF319" s="331"/>
      <c r="ASG319" s="331"/>
    </row>
    <row r="320" spans="2:1177" s="360" customFormat="1" x14ac:dyDescent="0.3">
      <c r="B320" s="349"/>
      <c r="C320" s="368">
        <v>2</v>
      </c>
      <c r="D320" s="368">
        <v>2</v>
      </c>
      <c r="E320" s="370">
        <v>0</v>
      </c>
      <c r="F320" s="371">
        <v>0</v>
      </c>
      <c r="G320" s="368">
        <v>0</v>
      </c>
      <c r="H320" s="368">
        <v>0</v>
      </c>
      <c r="I320" s="371">
        <v>0</v>
      </c>
      <c r="J320" s="371">
        <v>0</v>
      </c>
      <c r="K320" s="368">
        <v>0</v>
      </c>
      <c r="L320" s="368">
        <v>0</v>
      </c>
      <c r="M320" s="368">
        <v>0</v>
      </c>
      <c r="N320" s="368">
        <v>0</v>
      </c>
      <c r="O320" s="368">
        <v>0</v>
      </c>
      <c r="P320" s="368">
        <v>0</v>
      </c>
      <c r="Q320" s="370">
        <v>0</v>
      </c>
      <c r="R320" s="331"/>
      <c r="S320" s="331"/>
      <c r="T320" s="331"/>
      <c r="U320" s="331"/>
      <c r="V320" s="331"/>
      <c r="W320" s="331"/>
      <c r="X320" s="331"/>
      <c r="Y320" s="331"/>
      <c r="Z320" s="331"/>
      <c r="AA320" s="331"/>
      <c r="AB320" s="331"/>
      <c r="AC320" s="331"/>
      <c r="AD320" s="331"/>
      <c r="AE320" s="331"/>
      <c r="AF320" s="331"/>
      <c r="AG320" s="331"/>
      <c r="AH320" s="331"/>
      <c r="AI320" s="331"/>
      <c r="AJ320" s="331"/>
      <c r="AK320" s="331"/>
      <c r="AL320" s="331"/>
      <c r="AM320" s="331"/>
      <c r="AN320" s="331"/>
      <c r="AO320" s="331"/>
      <c r="AP320" s="331"/>
      <c r="AQ320" s="331"/>
      <c r="AR320" s="331"/>
      <c r="AS320" s="331"/>
      <c r="AT320" s="331"/>
      <c r="AU320" s="331"/>
      <c r="AV320" s="331"/>
      <c r="AW320" s="331"/>
      <c r="AX320" s="331"/>
      <c r="AY320" s="331"/>
      <c r="AZ320" s="331"/>
      <c r="BA320" s="331"/>
      <c r="BB320" s="331"/>
      <c r="BC320" s="331"/>
      <c r="BD320" s="331"/>
      <c r="BE320" s="331"/>
      <c r="BF320" s="331"/>
      <c r="BG320" s="331"/>
      <c r="BH320" s="331"/>
      <c r="BI320" s="331"/>
      <c r="BJ320" s="331"/>
      <c r="BK320" s="331"/>
      <c r="BL320" s="331"/>
      <c r="BM320" s="331"/>
      <c r="BN320" s="331"/>
      <c r="BO320" s="331"/>
      <c r="BP320" s="331"/>
      <c r="BQ320" s="331"/>
      <c r="BR320" s="331"/>
      <c r="BS320" s="331"/>
      <c r="BT320" s="331"/>
      <c r="BU320" s="331"/>
      <c r="BV320" s="331"/>
      <c r="BW320" s="331"/>
      <c r="BX320" s="331"/>
      <c r="BY320" s="331"/>
      <c r="BZ320" s="331"/>
      <c r="CA320" s="331"/>
      <c r="CB320" s="331"/>
      <c r="CC320" s="331"/>
      <c r="CD320" s="331"/>
      <c r="CE320" s="331"/>
      <c r="CF320" s="331"/>
      <c r="CG320" s="331"/>
      <c r="CH320" s="331"/>
      <c r="CI320" s="331"/>
      <c r="CJ320" s="331"/>
      <c r="CK320" s="331"/>
      <c r="CL320" s="331"/>
      <c r="CM320" s="331"/>
      <c r="CN320" s="331"/>
      <c r="CO320" s="331"/>
      <c r="CP320" s="331"/>
      <c r="CQ320" s="331"/>
      <c r="CR320" s="331"/>
      <c r="CS320" s="331"/>
      <c r="CT320" s="331"/>
      <c r="CU320" s="331"/>
      <c r="CV320" s="331"/>
      <c r="CW320" s="331"/>
      <c r="CX320" s="331"/>
      <c r="CY320" s="331"/>
      <c r="CZ320" s="331"/>
      <c r="DA320" s="331"/>
      <c r="DB320" s="331"/>
      <c r="DC320" s="331"/>
      <c r="DD320" s="331"/>
      <c r="DE320" s="331"/>
      <c r="DF320" s="331"/>
      <c r="DG320" s="331"/>
      <c r="DH320" s="331"/>
      <c r="DI320" s="331"/>
      <c r="DJ320" s="331"/>
      <c r="DK320" s="331"/>
      <c r="DL320" s="331"/>
      <c r="DM320" s="331"/>
      <c r="DN320" s="331"/>
      <c r="DO320" s="331"/>
      <c r="DP320" s="331"/>
      <c r="DQ320" s="331"/>
      <c r="DR320" s="331"/>
      <c r="DS320" s="331"/>
      <c r="DT320" s="331"/>
      <c r="DU320" s="331"/>
      <c r="DV320" s="331"/>
      <c r="DW320" s="331"/>
      <c r="DX320" s="331"/>
      <c r="DY320" s="331"/>
      <c r="DZ320" s="331"/>
      <c r="EA320" s="331"/>
      <c r="EB320" s="331"/>
      <c r="EC320" s="331"/>
      <c r="ED320" s="331"/>
      <c r="EE320" s="331"/>
      <c r="EF320" s="331"/>
      <c r="EG320" s="331"/>
      <c r="EH320" s="331"/>
      <c r="EI320" s="331"/>
      <c r="EJ320" s="331"/>
      <c r="EK320" s="331"/>
      <c r="EL320" s="331"/>
      <c r="EM320" s="331"/>
      <c r="EN320" s="331"/>
      <c r="EO320" s="331"/>
      <c r="EP320" s="331"/>
      <c r="EQ320" s="331"/>
      <c r="ER320" s="331"/>
      <c r="ES320" s="331"/>
      <c r="ET320" s="331"/>
      <c r="EU320" s="331"/>
      <c r="EV320" s="331"/>
      <c r="EW320" s="331"/>
      <c r="EX320" s="331"/>
      <c r="EY320" s="331"/>
      <c r="EZ320" s="331"/>
      <c r="FA320" s="331"/>
      <c r="FB320" s="331"/>
      <c r="FC320" s="331"/>
      <c r="FD320" s="331"/>
      <c r="FE320" s="331"/>
      <c r="FF320" s="331"/>
      <c r="FG320" s="331"/>
      <c r="FH320" s="331"/>
      <c r="FI320" s="331"/>
      <c r="FJ320" s="331"/>
      <c r="FK320" s="331"/>
      <c r="FL320" s="331"/>
      <c r="FM320" s="331"/>
      <c r="FN320" s="331"/>
      <c r="FO320" s="331"/>
      <c r="FP320" s="331"/>
      <c r="FQ320" s="331"/>
      <c r="FR320" s="331"/>
      <c r="FS320" s="331"/>
      <c r="FT320" s="331"/>
      <c r="FU320" s="331"/>
      <c r="FV320" s="331"/>
      <c r="FW320" s="331"/>
      <c r="FX320" s="331"/>
      <c r="FY320" s="331"/>
      <c r="FZ320" s="331"/>
      <c r="GA320" s="331"/>
      <c r="GB320" s="331"/>
      <c r="GC320" s="331"/>
      <c r="GD320" s="331"/>
      <c r="GE320" s="331"/>
      <c r="GF320" s="331"/>
      <c r="GG320" s="331"/>
      <c r="GH320" s="331"/>
      <c r="GI320" s="331"/>
      <c r="GJ320" s="331"/>
      <c r="GK320" s="331"/>
      <c r="GL320" s="331"/>
      <c r="GM320" s="331"/>
      <c r="GN320" s="331"/>
      <c r="GO320" s="331"/>
      <c r="GP320" s="331"/>
      <c r="GQ320" s="331"/>
      <c r="GR320" s="331"/>
      <c r="GS320" s="331"/>
      <c r="GT320" s="331"/>
      <c r="GU320" s="331"/>
      <c r="GV320" s="331"/>
      <c r="GW320" s="331"/>
      <c r="GX320" s="331"/>
      <c r="GY320" s="331"/>
      <c r="GZ320" s="331"/>
      <c r="HA320" s="331"/>
      <c r="HB320" s="331"/>
      <c r="HC320" s="331"/>
      <c r="HD320" s="331"/>
      <c r="HE320" s="331"/>
      <c r="HF320" s="331"/>
      <c r="HG320" s="331"/>
      <c r="HH320" s="331"/>
      <c r="HI320" s="331"/>
      <c r="HJ320" s="331"/>
      <c r="HK320" s="331"/>
      <c r="HL320" s="331"/>
      <c r="HM320" s="331"/>
      <c r="HN320" s="331"/>
      <c r="HO320" s="331"/>
      <c r="HP320" s="331"/>
      <c r="HQ320" s="331"/>
      <c r="HR320" s="331"/>
      <c r="HS320" s="331"/>
      <c r="HT320" s="331"/>
      <c r="HU320" s="331"/>
      <c r="HV320" s="331"/>
      <c r="HW320" s="331"/>
      <c r="HX320" s="331"/>
      <c r="HY320" s="331"/>
      <c r="HZ320" s="331"/>
      <c r="IA320" s="331"/>
      <c r="IB320" s="331"/>
      <c r="IC320" s="331"/>
      <c r="ID320" s="331"/>
      <c r="IE320" s="331"/>
      <c r="IF320" s="331"/>
      <c r="IG320" s="331"/>
      <c r="IH320" s="331"/>
      <c r="II320" s="331"/>
      <c r="IJ320" s="331"/>
      <c r="IK320" s="331"/>
      <c r="IL320" s="331"/>
      <c r="IM320" s="331"/>
      <c r="IN320" s="331"/>
      <c r="IO320" s="331"/>
      <c r="IP320" s="331"/>
      <c r="IQ320" s="331"/>
      <c r="IR320" s="331"/>
      <c r="IS320" s="331"/>
      <c r="IT320" s="331"/>
      <c r="IU320" s="331"/>
      <c r="IV320" s="331"/>
      <c r="IW320" s="331"/>
      <c r="IX320" s="331"/>
      <c r="IY320" s="331"/>
      <c r="IZ320" s="331"/>
      <c r="JA320" s="331"/>
      <c r="JB320" s="331"/>
      <c r="JC320" s="331"/>
      <c r="JD320" s="331"/>
      <c r="JE320" s="331"/>
      <c r="JF320" s="331"/>
      <c r="JG320" s="331"/>
      <c r="JH320" s="331"/>
      <c r="JI320" s="331"/>
      <c r="JJ320" s="331"/>
      <c r="JK320" s="331"/>
      <c r="JL320" s="331"/>
      <c r="JM320" s="331"/>
      <c r="JN320" s="331"/>
      <c r="JO320" s="331"/>
      <c r="JP320" s="331"/>
      <c r="JQ320" s="331"/>
      <c r="JR320" s="331"/>
      <c r="JS320" s="331"/>
      <c r="JT320" s="331"/>
      <c r="JU320" s="331"/>
      <c r="JV320" s="331"/>
      <c r="JW320" s="331"/>
      <c r="JX320" s="331"/>
      <c r="JY320" s="331"/>
      <c r="JZ320" s="331"/>
      <c r="KA320" s="331"/>
      <c r="KB320" s="331"/>
      <c r="KC320" s="331"/>
      <c r="KD320" s="331"/>
      <c r="KE320" s="331"/>
      <c r="KF320" s="331"/>
      <c r="KG320" s="331"/>
      <c r="KH320" s="331"/>
      <c r="KI320" s="331"/>
      <c r="KJ320" s="331"/>
      <c r="KK320" s="331"/>
      <c r="KL320" s="331"/>
      <c r="KM320" s="331"/>
      <c r="KN320" s="331"/>
      <c r="KO320" s="331"/>
      <c r="KP320" s="331"/>
      <c r="KQ320" s="331"/>
      <c r="KR320" s="331"/>
      <c r="KS320" s="331"/>
      <c r="KT320" s="331"/>
      <c r="KU320" s="331"/>
      <c r="KV320" s="331"/>
      <c r="KW320" s="331"/>
      <c r="KX320" s="331"/>
      <c r="KY320" s="331"/>
      <c r="KZ320" s="331"/>
      <c r="LA320" s="331"/>
      <c r="LB320" s="331"/>
      <c r="LC320" s="331"/>
      <c r="LD320" s="331"/>
      <c r="LE320" s="331"/>
      <c r="LF320" s="331"/>
      <c r="LG320" s="331"/>
      <c r="LH320" s="331"/>
      <c r="LI320" s="331"/>
      <c r="LJ320" s="331"/>
      <c r="LK320" s="331"/>
      <c r="LL320" s="331"/>
      <c r="LM320" s="331"/>
      <c r="LN320" s="331"/>
      <c r="LO320" s="331"/>
      <c r="LP320" s="331"/>
      <c r="LQ320" s="331"/>
      <c r="LR320" s="331"/>
      <c r="LS320" s="331"/>
      <c r="LT320" s="331"/>
      <c r="LU320" s="331"/>
      <c r="LV320" s="331"/>
      <c r="LW320" s="331"/>
      <c r="LX320" s="331"/>
      <c r="LY320" s="331"/>
      <c r="LZ320" s="331"/>
      <c r="MA320" s="331"/>
      <c r="MB320" s="331"/>
      <c r="MC320" s="331"/>
      <c r="MD320" s="331"/>
      <c r="ME320" s="331"/>
      <c r="MF320" s="331"/>
      <c r="MG320" s="331"/>
      <c r="MH320" s="331"/>
      <c r="MI320" s="331"/>
      <c r="MJ320" s="331"/>
      <c r="MK320" s="331"/>
      <c r="ML320" s="331"/>
      <c r="MM320" s="331"/>
      <c r="MN320" s="331"/>
      <c r="MO320" s="331"/>
      <c r="MP320" s="331"/>
      <c r="MQ320" s="331"/>
      <c r="MR320" s="331"/>
      <c r="MS320" s="331"/>
      <c r="MT320" s="331"/>
      <c r="MU320" s="331"/>
      <c r="MV320" s="331"/>
      <c r="MW320" s="331"/>
      <c r="MX320" s="331"/>
      <c r="MY320" s="331"/>
      <c r="MZ320" s="331"/>
      <c r="NA320" s="331"/>
      <c r="NB320" s="331"/>
      <c r="NC320" s="331"/>
      <c r="ND320" s="331"/>
      <c r="NE320" s="331"/>
      <c r="NF320" s="331"/>
      <c r="NG320" s="331"/>
      <c r="NH320" s="331"/>
      <c r="NI320" s="331"/>
      <c r="NJ320" s="331"/>
      <c r="NK320" s="331"/>
      <c r="NL320" s="331"/>
      <c r="NM320" s="331"/>
      <c r="NN320" s="331"/>
      <c r="NO320" s="331"/>
      <c r="NP320" s="331"/>
      <c r="NQ320" s="331"/>
      <c r="NR320" s="331"/>
      <c r="NS320" s="331"/>
      <c r="NT320" s="331"/>
      <c r="NU320" s="331"/>
      <c r="NV320" s="331"/>
      <c r="NW320" s="331"/>
      <c r="NX320" s="331"/>
      <c r="NY320" s="331"/>
      <c r="NZ320" s="331"/>
      <c r="OA320" s="331"/>
      <c r="OB320" s="331"/>
      <c r="OC320" s="331"/>
      <c r="OD320" s="331"/>
      <c r="OE320" s="331"/>
      <c r="OF320" s="331"/>
      <c r="OG320" s="331"/>
      <c r="OH320" s="331"/>
      <c r="OI320" s="331"/>
      <c r="OJ320" s="331"/>
      <c r="OK320" s="331"/>
      <c r="OL320" s="331"/>
      <c r="OM320" s="331"/>
      <c r="ON320" s="331"/>
      <c r="OO320" s="331"/>
      <c r="OP320" s="331"/>
      <c r="OQ320" s="331"/>
      <c r="OR320" s="331"/>
      <c r="OS320" s="331"/>
      <c r="OT320" s="331"/>
      <c r="OU320" s="331"/>
      <c r="OV320" s="331"/>
      <c r="OW320" s="331"/>
      <c r="OX320" s="331"/>
      <c r="OY320" s="331"/>
      <c r="OZ320" s="331"/>
      <c r="PA320" s="331"/>
      <c r="PB320" s="331"/>
      <c r="PC320" s="331"/>
      <c r="PD320" s="331"/>
      <c r="PE320" s="331"/>
      <c r="PF320" s="331"/>
      <c r="PG320" s="331"/>
      <c r="PH320" s="331"/>
      <c r="PI320" s="331"/>
      <c r="PJ320" s="331"/>
      <c r="PK320" s="331"/>
      <c r="PL320" s="331"/>
      <c r="PM320" s="331"/>
      <c r="PN320" s="331"/>
      <c r="PO320" s="331"/>
      <c r="PP320" s="331"/>
      <c r="PQ320" s="331"/>
      <c r="PR320" s="331"/>
      <c r="PS320" s="331"/>
      <c r="PT320" s="331"/>
      <c r="PU320" s="331"/>
      <c r="PV320" s="331"/>
      <c r="PW320" s="331"/>
      <c r="PX320" s="331"/>
      <c r="PY320" s="331"/>
      <c r="PZ320" s="331"/>
      <c r="QA320" s="331"/>
      <c r="QB320" s="331"/>
      <c r="QC320" s="331"/>
      <c r="QD320" s="331"/>
      <c r="QE320" s="331"/>
      <c r="QF320" s="331"/>
      <c r="QG320" s="331"/>
      <c r="QH320" s="331"/>
      <c r="QI320" s="331"/>
      <c r="QJ320" s="331"/>
      <c r="QK320" s="331"/>
      <c r="QL320" s="331"/>
      <c r="QM320" s="331"/>
      <c r="QN320" s="331"/>
      <c r="QO320" s="331"/>
      <c r="QP320" s="331"/>
      <c r="QQ320" s="331"/>
      <c r="QR320" s="331"/>
      <c r="QS320" s="331"/>
      <c r="QT320" s="331"/>
      <c r="QU320" s="331"/>
      <c r="QV320" s="331"/>
      <c r="QW320" s="331"/>
      <c r="QX320" s="331"/>
      <c r="QY320" s="331"/>
      <c r="QZ320" s="331"/>
      <c r="RA320" s="331"/>
      <c r="RB320" s="331"/>
      <c r="RC320" s="331"/>
      <c r="RD320" s="331"/>
      <c r="RE320" s="331"/>
      <c r="RF320" s="331"/>
      <c r="RG320" s="331"/>
      <c r="RH320" s="331"/>
      <c r="RI320" s="331"/>
      <c r="RJ320" s="331"/>
      <c r="RK320" s="331"/>
      <c r="RL320" s="331"/>
      <c r="RM320" s="331"/>
      <c r="RN320" s="331"/>
      <c r="RO320" s="331"/>
      <c r="RP320" s="331"/>
      <c r="RQ320" s="331"/>
      <c r="RR320" s="331"/>
      <c r="RS320" s="331"/>
      <c r="RT320" s="331"/>
      <c r="RU320" s="331"/>
      <c r="RV320" s="331"/>
      <c r="RW320" s="331"/>
      <c r="RX320" s="331"/>
      <c r="RY320" s="331"/>
      <c r="RZ320" s="331"/>
      <c r="SA320" s="331"/>
      <c r="SB320" s="331"/>
      <c r="SC320" s="331"/>
      <c r="SD320" s="331"/>
      <c r="SE320" s="331"/>
      <c r="SF320" s="331"/>
      <c r="SG320" s="331"/>
      <c r="SH320" s="331"/>
      <c r="SI320" s="331"/>
      <c r="SJ320" s="331"/>
      <c r="SK320" s="331"/>
      <c r="SL320" s="331"/>
      <c r="SM320" s="331"/>
      <c r="SN320" s="331"/>
      <c r="SO320" s="331"/>
      <c r="SP320" s="331"/>
      <c r="SQ320" s="331"/>
      <c r="SR320" s="331"/>
      <c r="SS320" s="331"/>
      <c r="ST320" s="331"/>
      <c r="SU320" s="331"/>
      <c r="SV320" s="331"/>
      <c r="SW320" s="331"/>
      <c r="SX320" s="331"/>
      <c r="SY320" s="331"/>
      <c r="SZ320" s="331"/>
      <c r="TA320" s="331"/>
      <c r="TB320" s="331"/>
      <c r="TC320" s="331"/>
      <c r="TD320" s="331"/>
      <c r="TE320" s="331"/>
      <c r="TF320" s="331"/>
      <c r="TG320" s="331"/>
      <c r="TH320" s="331"/>
      <c r="TI320" s="331"/>
      <c r="TJ320" s="331"/>
      <c r="TK320" s="331"/>
      <c r="TL320" s="331"/>
      <c r="TM320" s="331"/>
      <c r="TN320" s="331"/>
      <c r="TO320" s="331"/>
      <c r="TP320" s="331"/>
      <c r="TQ320" s="331"/>
      <c r="TR320" s="331"/>
      <c r="TS320" s="331"/>
      <c r="TT320" s="331"/>
      <c r="TU320" s="331"/>
      <c r="TV320" s="331"/>
      <c r="TW320" s="331"/>
      <c r="TX320" s="331"/>
      <c r="TY320" s="331"/>
      <c r="TZ320" s="331"/>
      <c r="UA320" s="331"/>
      <c r="UB320" s="331"/>
      <c r="UC320" s="331"/>
      <c r="UD320" s="331"/>
      <c r="UE320" s="331"/>
      <c r="UF320" s="331"/>
      <c r="UG320" s="331"/>
      <c r="UH320" s="331"/>
      <c r="UI320" s="331"/>
      <c r="UJ320" s="331"/>
      <c r="UK320" s="331"/>
      <c r="UL320" s="331"/>
      <c r="UM320" s="331"/>
      <c r="UN320" s="331"/>
      <c r="UO320" s="331"/>
      <c r="UP320" s="331"/>
      <c r="UQ320" s="331"/>
      <c r="UR320" s="331"/>
      <c r="US320" s="331"/>
      <c r="UT320" s="331"/>
      <c r="UU320" s="331"/>
      <c r="UV320" s="331"/>
      <c r="UW320" s="331"/>
      <c r="UX320" s="331"/>
      <c r="UY320" s="331"/>
      <c r="UZ320" s="331"/>
      <c r="VA320" s="331"/>
      <c r="VB320" s="331"/>
      <c r="VC320" s="331"/>
      <c r="VD320" s="331"/>
      <c r="VE320" s="331"/>
      <c r="VF320" s="331"/>
      <c r="VG320" s="331"/>
      <c r="VH320" s="331"/>
      <c r="VI320" s="331"/>
      <c r="VJ320" s="331"/>
      <c r="VK320" s="331"/>
      <c r="VL320" s="331"/>
      <c r="VM320" s="331"/>
      <c r="VN320" s="331"/>
      <c r="VO320" s="331"/>
      <c r="VP320" s="331"/>
      <c r="VQ320" s="331"/>
      <c r="VR320" s="331"/>
      <c r="VS320" s="331"/>
      <c r="VT320" s="331"/>
      <c r="VU320" s="331"/>
      <c r="VV320" s="331"/>
      <c r="VW320" s="331"/>
      <c r="VX320" s="331"/>
      <c r="VY320" s="331"/>
      <c r="VZ320" s="331"/>
      <c r="WA320" s="331"/>
      <c r="WB320" s="331"/>
      <c r="WC320" s="331"/>
      <c r="WD320" s="331"/>
      <c r="WE320" s="331"/>
      <c r="WF320" s="331"/>
      <c r="WG320" s="331"/>
      <c r="WH320" s="331"/>
      <c r="WI320" s="331"/>
      <c r="WJ320" s="331"/>
      <c r="WK320" s="331"/>
      <c r="WL320" s="331"/>
      <c r="WM320" s="331"/>
      <c r="WN320" s="331"/>
      <c r="WO320" s="331"/>
      <c r="WP320" s="331"/>
      <c r="WQ320" s="331"/>
      <c r="WR320" s="331"/>
      <c r="WS320" s="331"/>
      <c r="WT320" s="331"/>
      <c r="WU320" s="331"/>
      <c r="WV320" s="331"/>
      <c r="WW320" s="331"/>
      <c r="WX320" s="331"/>
      <c r="WY320" s="331"/>
      <c r="WZ320" s="331"/>
      <c r="XA320" s="331"/>
      <c r="XB320" s="331"/>
      <c r="XC320" s="331"/>
      <c r="XD320" s="331"/>
      <c r="XE320" s="331"/>
      <c r="XF320" s="331"/>
      <c r="XG320" s="331"/>
      <c r="XH320" s="331"/>
      <c r="XI320" s="331"/>
      <c r="XJ320" s="331"/>
      <c r="XK320" s="331"/>
      <c r="XL320" s="331"/>
      <c r="XM320" s="331"/>
      <c r="XN320" s="331"/>
      <c r="XO320" s="331"/>
      <c r="XP320" s="331"/>
      <c r="XQ320" s="331"/>
      <c r="XR320" s="331"/>
      <c r="XS320" s="331"/>
      <c r="XT320" s="331"/>
      <c r="XU320" s="331"/>
      <c r="XV320" s="331"/>
      <c r="XW320" s="331"/>
      <c r="XX320" s="331"/>
      <c r="XY320" s="331"/>
      <c r="XZ320" s="331"/>
      <c r="YA320" s="331"/>
      <c r="YB320" s="331"/>
      <c r="YC320" s="331"/>
      <c r="YD320" s="331"/>
      <c r="YE320" s="331"/>
      <c r="YF320" s="331"/>
      <c r="YG320" s="331"/>
      <c r="YH320" s="331"/>
      <c r="YI320" s="331"/>
      <c r="YJ320" s="331"/>
      <c r="YK320" s="331"/>
      <c r="YL320" s="331"/>
      <c r="YM320" s="331"/>
      <c r="YN320" s="331"/>
      <c r="YO320" s="331"/>
      <c r="YP320" s="331"/>
      <c r="YQ320" s="331"/>
      <c r="YR320" s="331"/>
      <c r="YS320" s="331"/>
      <c r="YT320" s="331"/>
      <c r="YU320" s="331"/>
      <c r="YV320" s="331"/>
      <c r="YW320" s="331"/>
      <c r="YX320" s="331"/>
      <c r="YY320" s="331"/>
      <c r="YZ320" s="331"/>
      <c r="ZA320" s="331"/>
      <c r="ZB320" s="331"/>
      <c r="ZC320" s="331"/>
      <c r="ZD320" s="331"/>
      <c r="ZE320" s="331"/>
      <c r="ZF320" s="331"/>
      <c r="ZG320" s="331"/>
      <c r="ZH320" s="331"/>
      <c r="ZI320" s="331"/>
      <c r="ZJ320" s="331"/>
      <c r="ZK320" s="331"/>
      <c r="ZL320" s="331"/>
      <c r="ZM320" s="331"/>
      <c r="ZN320" s="331"/>
      <c r="ZO320" s="331"/>
      <c r="ZP320" s="331"/>
      <c r="ZQ320" s="331"/>
      <c r="ZR320" s="331"/>
      <c r="ZS320" s="331"/>
      <c r="ZT320" s="331"/>
      <c r="ZU320" s="331"/>
      <c r="ZV320" s="331"/>
      <c r="ZW320" s="331"/>
      <c r="ZX320" s="331"/>
      <c r="ZY320" s="331"/>
      <c r="ZZ320" s="331"/>
      <c r="AAA320" s="331"/>
      <c r="AAB320" s="331"/>
      <c r="AAC320" s="331"/>
      <c r="AAD320" s="331"/>
      <c r="AAE320" s="331"/>
      <c r="AAF320" s="331"/>
      <c r="AAG320" s="331"/>
      <c r="AAH320" s="331"/>
      <c r="AAI320" s="331"/>
      <c r="AAJ320" s="331"/>
      <c r="AAK320" s="331"/>
      <c r="AAL320" s="331"/>
      <c r="AAM320" s="331"/>
      <c r="AAN320" s="331"/>
      <c r="AAO320" s="331"/>
      <c r="AAP320" s="331"/>
      <c r="AAQ320" s="331"/>
      <c r="AAR320" s="331"/>
      <c r="AAS320" s="331"/>
      <c r="AAT320" s="331"/>
      <c r="AAU320" s="331"/>
      <c r="AAV320" s="331"/>
      <c r="AAW320" s="331"/>
      <c r="AAX320" s="331"/>
      <c r="AAY320" s="331"/>
      <c r="AAZ320" s="331"/>
      <c r="ABA320" s="331"/>
      <c r="ABB320" s="331"/>
      <c r="ABC320" s="331"/>
      <c r="ABD320" s="331"/>
      <c r="ABE320" s="331"/>
      <c r="ABF320" s="331"/>
      <c r="ABG320" s="331"/>
      <c r="ABH320" s="331"/>
      <c r="ABI320" s="331"/>
      <c r="ABJ320" s="331"/>
      <c r="ABK320" s="331"/>
      <c r="ABL320" s="331"/>
      <c r="ABM320" s="331"/>
      <c r="ABN320" s="331"/>
      <c r="ABO320" s="331"/>
      <c r="ABP320" s="331"/>
      <c r="ABQ320" s="331"/>
      <c r="ABR320" s="331"/>
      <c r="ABS320" s="331"/>
      <c r="ABT320" s="331"/>
      <c r="ABU320" s="331"/>
      <c r="ABV320" s="331"/>
      <c r="ABW320" s="331"/>
      <c r="ABX320" s="331"/>
      <c r="ABY320" s="331"/>
      <c r="ABZ320" s="331"/>
      <c r="ACA320" s="331"/>
      <c r="ACB320" s="331"/>
      <c r="ACC320" s="331"/>
      <c r="ACD320" s="331"/>
      <c r="ACE320" s="331"/>
      <c r="ACF320" s="331"/>
      <c r="ACG320" s="331"/>
      <c r="ACH320" s="331"/>
      <c r="ACI320" s="331"/>
      <c r="ACJ320" s="331"/>
      <c r="ACK320" s="331"/>
      <c r="ACL320" s="331"/>
      <c r="ACM320" s="331"/>
      <c r="ACN320" s="331"/>
      <c r="ACO320" s="331"/>
      <c r="ACP320" s="331"/>
      <c r="ACQ320" s="331"/>
      <c r="ACR320" s="331"/>
      <c r="ACS320" s="331"/>
      <c r="ACT320" s="331"/>
      <c r="ACU320" s="331"/>
      <c r="ACV320" s="331"/>
      <c r="ACW320" s="331"/>
      <c r="ACX320" s="331"/>
      <c r="ACY320" s="331"/>
      <c r="ACZ320" s="331"/>
      <c r="ADA320" s="331"/>
      <c r="ADB320" s="331"/>
      <c r="ADC320" s="331"/>
      <c r="ADD320" s="331"/>
      <c r="ADE320" s="331"/>
      <c r="ADF320" s="331"/>
      <c r="ADG320" s="331"/>
      <c r="ADH320" s="331"/>
      <c r="ADI320" s="331"/>
      <c r="ADJ320" s="331"/>
      <c r="ADK320" s="331"/>
      <c r="ADL320" s="331"/>
      <c r="ADM320" s="331"/>
      <c r="ADN320" s="331"/>
      <c r="ADO320" s="331"/>
      <c r="ADP320" s="331"/>
      <c r="ADQ320" s="331"/>
      <c r="ADR320" s="331"/>
      <c r="ADS320" s="331"/>
      <c r="ADT320" s="331"/>
      <c r="ADU320" s="331"/>
      <c r="ADV320" s="331"/>
      <c r="ADW320" s="331"/>
      <c r="ADX320" s="331"/>
      <c r="ADY320" s="331"/>
      <c r="ADZ320" s="331"/>
      <c r="AEA320" s="331"/>
      <c r="AEB320" s="331"/>
      <c r="AEC320" s="331"/>
      <c r="AED320" s="331"/>
      <c r="AEE320" s="331"/>
      <c r="AEF320" s="331"/>
      <c r="AEG320" s="331"/>
      <c r="AEH320" s="331"/>
      <c r="AEI320" s="331"/>
      <c r="AEJ320" s="331"/>
      <c r="AEK320" s="331"/>
      <c r="AEL320" s="331"/>
      <c r="AEM320" s="331"/>
      <c r="AEN320" s="331"/>
      <c r="AEO320" s="331"/>
      <c r="AEP320" s="331"/>
      <c r="AEQ320" s="331"/>
      <c r="AER320" s="331"/>
      <c r="AES320" s="331"/>
      <c r="AET320" s="331"/>
      <c r="AEU320" s="331"/>
      <c r="AEV320" s="331"/>
      <c r="AEW320" s="331"/>
      <c r="AEX320" s="331"/>
      <c r="AEY320" s="331"/>
      <c r="AEZ320" s="331"/>
      <c r="AFA320" s="331"/>
      <c r="AFB320" s="331"/>
      <c r="AFC320" s="331"/>
      <c r="AFD320" s="331"/>
      <c r="AFE320" s="331"/>
      <c r="AFF320" s="331"/>
      <c r="AFG320" s="331"/>
      <c r="AFH320" s="331"/>
      <c r="AFI320" s="331"/>
      <c r="AFJ320" s="331"/>
      <c r="AFK320" s="331"/>
      <c r="AFL320" s="331"/>
      <c r="AFM320" s="331"/>
      <c r="AFN320" s="331"/>
      <c r="AFO320" s="331"/>
      <c r="AFP320" s="331"/>
      <c r="AFQ320" s="331"/>
      <c r="AFR320" s="331"/>
      <c r="AFS320" s="331"/>
      <c r="AFT320" s="331"/>
      <c r="AFU320" s="331"/>
      <c r="AFV320" s="331"/>
      <c r="AFW320" s="331"/>
      <c r="AFX320" s="331"/>
      <c r="AFY320" s="331"/>
      <c r="AFZ320" s="331"/>
      <c r="AGA320" s="331"/>
      <c r="AGB320" s="331"/>
      <c r="AGC320" s="331"/>
      <c r="AGD320" s="331"/>
      <c r="AGE320" s="331"/>
      <c r="AGF320" s="331"/>
      <c r="AGG320" s="331"/>
      <c r="AGH320" s="331"/>
      <c r="AGI320" s="331"/>
      <c r="AGJ320" s="331"/>
      <c r="AGK320" s="331"/>
      <c r="AGL320" s="331"/>
      <c r="AGM320" s="331"/>
      <c r="AGN320" s="331"/>
      <c r="AGO320" s="331"/>
      <c r="AGP320" s="331"/>
      <c r="AGQ320" s="331"/>
      <c r="AGR320" s="331"/>
      <c r="AGS320" s="331"/>
      <c r="AGT320" s="331"/>
      <c r="AGU320" s="331"/>
      <c r="AGV320" s="331"/>
      <c r="AGW320" s="331"/>
      <c r="AGX320" s="331"/>
      <c r="AGY320" s="331"/>
      <c r="AGZ320" s="331"/>
      <c r="AHA320" s="331"/>
      <c r="AHB320" s="331"/>
      <c r="AHC320" s="331"/>
      <c r="AHD320" s="331"/>
      <c r="AHE320" s="331"/>
      <c r="AHF320" s="331"/>
      <c r="AHG320" s="331"/>
      <c r="AHH320" s="331"/>
      <c r="AHI320" s="331"/>
      <c r="AHJ320" s="331"/>
      <c r="AHK320" s="331"/>
      <c r="AHL320" s="331"/>
      <c r="AHM320" s="331"/>
      <c r="AHN320" s="331"/>
      <c r="AHO320" s="331"/>
      <c r="AHP320" s="331"/>
      <c r="AHQ320" s="331"/>
      <c r="AHR320" s="331"/>
      <c r="AHS320" s="331"/>
      <c r="AHT320" s="331"/>
      <c r="AHU320" s="331"/>
      <c r="AHV320" s="331"/>
      <c r="AHW320" s="331"/>
      <c r="AHX320" s="331"/>
      <c r="AHY320" s="331"/>
      <c r="AHZ320" s="331"/>
      <c r="AIA320" s="331"/>
      <c r="AIB320" s="331"/>
      <c r="AIC320" s="331"/>
      <c r="AID320" s="331"/>
      <c r="AIE320" s="331"/>
      <c r="AIF320" s="331"/>
      <c r="AIG320" s="331"/>
      <c r="AIH320" s="331"/>
      <c r="AII320" s="331"/>
      <c r="AIJ320" s="331"/>
      <c r="AIK320" s="331"/>
      <c r="AIL320" s="331"/>
      <c r="AIM320" s="331"/>
      <c r="AIN320" s="331"/>
      <c r="AIO320" s="331"/>
      <c r="AIP320" s="331"/>
      <c r="AIQ320" s="331"/>
      <c r="AIR320" s="331"/>
      <c r="AIS320" s="331"/>
      <c r="AIT320" s="331"/>
      <c r="AIU320" s="331"/>
      <c r="AIV320" s="331"/>
      <c r="AIW320" s="331"/>
      <c r="AIX320" s="331"/>
      <c r="AIY320" s="331"/>
      <c r="AIZ320" s="331"/>
      <c r="AJA320" s="331"/>
      <c r="AJB320" s="331"/>
      <c r="AJC320" s="331"/>
      <c r="AJD320" s="331"/>
      <c r="AJE320" s="331"/>
      <c r="AJF320" s="331"/>
      <c r="AJG320" s="331"/>
      <c r="AJH320" s="331"/>
      <c r="AJI320" s="331"/>
      <c r="AJJ320" s="331"/>
      <c r="AJK320" s="331"/>
      <c r="AJL320" s="331"/>
      <c r="AJM320" s="331"/>
      <c r="AJN320" s="331"/>
      <c r="AJO320" s="331"/>
      <c r="AJP320" s="331"/>
      <c r="AJQ320" s="331"/>
      <c r="AJR320" s="331"/>
      <c r="AJS320" s="331"/>
      <c r="AJT320" s="331"/>
      <c r="AJU320" s="331"/>
      <c r="AJV320" s="331"/>
      <c r="AJW320" s="331"/>
      <c r="AJX320" s="331"/>
      <c r="AJY320" s="331"/>
      <c r="AJZ320" s="331"/>
      <c r="AKA320" s="331"/>
      <c r="AKB320" s="331"/>
      <c r="AKC320" s="331"/>
      <c r="AKD320" s="331"/>
      <c r="AKE320" s="331"/>
      <c r="AKF320" s="331"/>
      <c r="AKG320" s="331"/>
      <c r="AKH320" s="331"/>
      <c r="AKI320" s="331"/>
      <c r="AKJ320" s="331"/>
      <c r="AKK320" s="331"/>
      <c r="AKL320" s="331"/>
      <c r="AKM320" s="331"/>
      <c r="AKN320" s="331"/>
      <c r="AKO320" s="331"/>
      <c r="AKP320" s="331"/>
      <c r="AKQ320" s="331"/>
      <c r="AKR320" s="331"/>
      <c r="AKS320" s="331"/>
      <c r="AKT320" s="331"/>
      <c r="AKU320" s="331"/>
      <c r="AKV320" s="331"/>
      <c r="AKW320" s="331"/>
      <c r="AKX320" s="331"/>
      <c r="AKY320" s="331"/>
      <c r="AKZ320" s="331"/>
      <c r="ALA320" s="331"/>
      <c r="ALB320" s="331"/>
      <c r="ALC320" s="331"/>
      <c r="ALD320" s="331"/>
      <c r="ALE320" s="331"/>
      <c r="ALF320" s="331"/>
      <c r="ALG320" s="331"/>
      <c r="ALH320" s="331"/>
      <c r="ALI320" s="331"/>
      <c r="ALJ320" s="331"/>
      <c r="ALK320" s="331"/>
      <c r="ALL320" s="331"/>
      <c r="ALM320" s="331"/>
      <c r="ALN320" s="331"/>
      <c r="ALO320" s="331"/>
      <c r="ALP320" s="331"/>
      <c r="ALQ320" s="331"/>
      <c r="ALR320" s="331"/>
      <c r="ALS320" s="331"/>
      <c r="ALT320" s="331"/>
      <c r="ALU320" s="331"/>
      <c r="ALV320" s="331"/>
      <c r="ALW320" s="331"/>
      <c r="ALX320" s="331"/>
      <c r="ALY320" s="331"/>
      <c r="ALZ320" s="331"/>
      <c r="AMA320" s="331"/>
      <c r="AMB320" s="331"/>
      <c r="AMC320" s="331"/>
      <c r="AMD320" s="331"/>
      <c r="AME320" s="331"/>
      <c r="AMF320" s="331"/>
      <c r="AMG320" s="331"/>
      <c r="AMH320" s="331"/>
      <c r="AMI320" s="331"/>
      <c r="AMJ320" s="331"/>
      <c r="AMK320" s="331"/>
      <c r="AML320" s="331"/>
      <c r="AMM320" s="331"/>
      <c r="AMN320" s="331"/>
      <c r="AMO320" s="331"/>
      <c r="AMP320" s="331"/>
      <c r="AMQ320" s="331"/>
      <c r="AMR320" s="331"/>
      <c r="AMS320" s="331"/>
      <c r="AMT320" s="331"/>
      <c r="AMU320" s="331"/>
      <c r="AMV320" s="331"/>
      <c r="AMW320" s="331"/>
      <c r="AMX320" s="331"/>
      <c r="AMY320" s="331"/>
      <c r="AMZ320" s="331"/>
      <c r="ANA320" s="331"/>
      <c r="ANB320" s="331"/>
      <c r="ANC320" s="331"/>
      <c r="AND320" s="331"/>
      <c r="ANE320" s="331"/>
      <c r="ANF320" s="331"/>
      <c r="ANG320" s="331"/>
      <c r="ANH320" s="331"/>
      <c r="ANI320" s="331"/>
      <c r="ANJ320" s="331"/>
      <c r="ANK320" s="331"/>
      <c r="ANL320" s="331"/>
      <c r="ANM320" s="331"/>
      <c r="ANN320" s="331"/>
      <c r="ANO320" s="331"/>
      <c r="ANP320" s="331"/>
      <c r="ANQ320" s="331"/>
      <c r="ANR320" s="331"/>
      <c r="ANS320" s="331"/>
      <c r="ANT320" s="331"/>
      <c r="ANU320" s="331"/>
      <c r="ANV320" s="331"/>
      <c r="ANW320" s="331"/>
      <c r="ANX320" s="331"/>
      <c r="ANY320" s="331"/>
      <c r="ANZ320" s="331"/>
      <c r="AOA320" s="331"/>
      <c r="AOB320" s="331"/>
      <c r="AOC320" s="331"/>
      <c r="AOD320" s="331"/>
      <c r="AOE320" s="331"/>
      <c r="AOF320" s="331"/>
      <c r="AOG320" s="331"/>
      <c r="AOH320" s="331"/>
      <c r="AOI320" s="331"/>
      <c r="AOJ320" s="331"/>
      <c r="AOK320" s="331"/>
      <c r="AOL320" s="331"/>
      <c r="AOM320" s="331"/>
      <c r="AON320" s="331"/>
      <c r="AOO320" s="331"/>
      <c r="AOP320" s="331"/>
      <c r="AOQ320" s="331"/>
      <c r="AOR320" s="331"/>
      <c r="AOS320" s="331"/>
      <c r="AOT320" s="331"/>
      <c r="AOU320" s="331"/>
      <c r="AOV320" s="331"/>
      <c r="AOW320" s="331"/>
      <c r="AOX320" s="331"/>
      <c r="AOY320" s="331"/>
      <c r="AOZ320" s="331"/>
      <c r="APA320" s="331"/>
      <c r="APB320" s="331"/>
      <c r="APC320" s="331"/>
      <c r="APD320" s="331"/>
      <c r="APE320" s="331"/>
      <c r="APF320" s="331"/>
      <c r="APG320" s="331"/>
      <c r="APH320" s="331"/>
      <c r="API320" s="331"/>
      <c r="APJ320" s="331"/>
      <c r="APK320" s="331"/>
      <c r="APL320" s="331"/>
      <c r="APM320" s="331"/>
      <c r="APN320" s="331"/>
      <c r="APO320" s="331"/>
      <c r="APP320" s="331"/>
      <c r="APQ320" s="331"/>
      <c r="APR320" s="331"/>
      <c r="APS320" s="331"/>
      <c r="APT320" s="331"/>
      <c r="APU320" s="331"/>
      <c r="APV320" s="331"/>
      <c r="APW320" s="331"/>
      <c r="APX320" s="331"/>
      <c r="APY320" s="331"/>
      <c r="APZ320" s="331"/>
      <c r="AQA320" s="331"/>
      <c r="AQB320" s="331"/>
      <c r="AQC320" s="331"/>
      <c r="AQD320" s="331"/>
      <c r="AQE320" s="331"/>
      <c r="AQF320" s="331"/>
      <c r="AQG320" s="331"/>
      <c r="AQH320" s="331"/>
      <c r="AQI320" s="331"/>
      <c r="AQJ320" s="331"/>
      <c r="AQK320" s="331"/>
      <c r="AQL320" s="331"/>
      <c r="AQM320" s="331"/>
      <c r="AQN320" s="331"/>
      <c r="AQO320" s="331"/>
      <c r="AQP320" s="331"/>
      <c r="AQQ320" s="331"/>
      <c r="AQR320" s="331"/>
      <c r="AQS320" s="331"/>
      <c r="AQT320" s="331"/>
      <c r="AQU320" s="331"/>
      <c r="AQV320" s="331"/>
      <c r="AQW320" s="331"/>
      <c r="AQX320" s="331"/>
      <c r="AQY320" s="331"/>
      <c r="AQZ320" s="331"/>
      <c r="ARA320" s="331"/>
      <c r="ARB320" s="331"/>
      <c r="ARC320" s="331"/>
      <c r="ARD320" s="331"/>
      <c r="ARE320" s="331"/>
      <c r="ARF320" s="331"/>
      <c r="ARG320" s="331"/>
      <c r="ARH320" s="331"/>
      <c r="ARI320" s="331"/>
      <c r="ARJ320" s="331"/>
      <c r="ARK320" s="331"/>
      <c r="ARL320" s="331"/>
      <c r="ARM320" s="331"/>
      <c r="ARN320" s="331"/>
      <c r="ARO320" s="331"/>
      <c r="ARP320" s="331"/>
      <c r="ARQ320" s="331"/>
      <c r="ARR320" s="331"/>
      <c r="ARS320" s="331"/>
      <c r="ART320" s="331"/>
      <c r="ARU320" s="331"/>
      <c r="ARV320" s="331"/>
      <c r="ARW320" s="331"/>
      <c r="ARX320" s="331"/>
      <c r="ARY320" s="331"/>
      <c r="ARZ320" s="331"/>
      <c r="ASA320" s="331"/>
      <c r="ASB320" s="331"/>
      <c r="ASC320" s="331"/>
      <c r="ASD320" s="331"/>
      <c r="ASE320" s="331"/>
      <c r="ASF320" s="331"/>
      <c r="ASG320" s="331"/>
    </row>
    <row r="321" spans="2:1177" s="360" customFormat="1" x14ac:dyDescent="0.3">
      <c r="B321" s="349"/>
      <c r="C321" s="364">
        <v>68</v>
      </c>
      <c r="D321" s="364">
        <v>10</v>
      </c>
      <c r="E321" s="372">
        <v>2</v>
      </c>
      <c r="F321" s="373">
        <v>0</v>
      </c>
      <c r="G321" s="364">
        <v>0</v>
      </c>
      <c r="H321" s="364">
        <v>0</v>
      </c>
      <c r="I321" s="373">
        <v>2</v>
      </c>
      <c r="J321" s="373">
        <v>0</v>
      </c>
      <c r="K321" s="364">
        <v>0</v>
      </c>
      <c r="L321" s="364">
        <v>0</v>
      </c>
      <c r="M321" s="364">
        <v>0</v>
      </c>
      <c r="N321" s="364">
        <v>0</v>
      </c>
      <c r="O321" s="364">
        <v>0</v>
      </c>
      <c r="P321" s="364">
        <v>0</v>
      </c>
      <c r="Q321" s="372">
        <v>0</v>
      </c>
      <c r="R321" s="331"/>
      <c r="S321" s="331"/>
      <c r="T321" s="331"/>
      <c r="U321" s="331"/>
      <c r="V321" s="331"/>
      <c r="W321" s="331"/>
      <c r="X321" s="331"/>
      <c r="Y321" s="331"/>
      <c r="Z321" s="331"/>
      <c r="AA321" s="331"/>
      <c r="AB321" s="331"/>
      <c r="AC321" s="331"/>
      <c r="AD321" s="331"/>
      <c r="AE321" s="331"/>
      <c r="AF321" s="331"/>
      <c r="AG321" s="331"/>
      <c r="AH321" s="331"/>
      <c r="AI321" s="331"/>
      <c r="AJ321" s="331"/>
      <c r="AK321" s="331"/>
      <c r="AL321" s="331"/>
      <c r="AM321" s="331"/>
      <c r="AN321" s="331"/>
      <c r="AO321" s="331"/>
      <c r="AP321" s="331"/>
      <c r="AQ321" s="331"/>
      <c r="AR321" s="331"/>
      <c r="AS321" s="331"/>
      <c r="AT321" s="331"/>
      <c r="AU321" s="331"/>
      <c r="AV321" s="331"/>
      <c r="AW321" s="331"/>
      <c r="AX321" s="331"/>
      <c r="AY321" s="331"/>
      <c r="AZ321" s="331"/>
      <c r="BA321" s="331"/>
      <c r="BB321" s="331"/>
      <c r="BC321" s="331"/>
      <c r="BD321" s="331"/>
      <c r="BE321" s="331"/>
      <c r="BF321" s="331"/>
      <c r="BG321" s="331"/>
      <c r="BH321" s="331"/>
      <c r="BI321" s="331"/>
      <c r="BJ321" s="331"/>
      <c r="BK321" s="331"/>
      <c r="BL321" s="331"/>
      <c r="BM321" s="331"/>
      <c r="BN321" s="331"/>
      <c r="BO321" s="331"/>
      <c r="BP321" s="331"/>
      <c r="BQ321" s="331"/>
      <c r="BR321" s="331"/>
      <c r="BS321" s="331"/>
      <c r="BT321" s="331"/>
      <c r="BU321" s="331"/>
      <c r="BV321" s="331"/>
      <c r="BW321" s="331"/>
      <c r="BX321" s="331"/>
      <c r="BY321" s="331"/>
      <c r="BZ321" s="331"/>
      <c r="CA321" s="331"/>
      <c r="CB321" s="331"/>
      <c r="CC321" s="331"/>
      <c r="CD321" s="331"/>
      <c r="CE321" s="331"/>
      <c r="CF321" s="331"/>
      <c r="CG321" s="331"/>
      <c r="CH321" s="331"/>
      <c r="CI321" s="331"/>
      <c r="CJ321" s="331"/>
      <c r="CK321" s="331"/>
      <c r="CL321" s="331"/>
      <c r="CM321" s="331"/>
      <c r="CN321" s="331"/>
      <c r="CO321" s="331"/>
      <c r="CP321" s="331"/>
      <c r="CQ321" s="331"/>
      <c r="CR321" s="331"/>
      <c r="CS321" s="331"/>
      <c r="CT321" s="331"/>
      <c r="CU321" s="331"/>
      <c r="CV321" s="331"/>
      <c r="CW321" s="331"/>
      <c r="CX321" s="331"/>
      <c r="CY321" s="331"/>
      <c r="CZ321" s="331"/>
      <c r="DA321" s="331"/>
      <c r="DB321" s="331"/>
      <c r="DC321" s="331"/>
      <c r="DD321" s="331"/>
      <c r="DE321" s="331"/>
      <c r="DF321" s="331"/>
      <c r="DG321" s="331"/>
      <c r="DH321" s="331"/>
      <c r="DI321" s="331"/>
      <c r="DJ321" s="331"/>
      <c r="DK321" s="331"/>
      <c r="DL321" s="331"/>
      <c r="DM321" s="331"/>
      <c r="DN321" s="331"/>
      <c r="DO321" s="331"/>
      <c r="DP321" s="331"/>
      <c r="DQ321" s="331"/>
      <c r="DR321" s="331"/>
      <c r="DS321" s="331"/>
      <c r="DT321" s="331"/>
      <c r="DU321" s="331"/>
      <c r="DV321" s="331"/>
      <c r="DW321" s="331"/>
      <c r="DX321" s="331"/>
      <c r="DY321" s="331"/>
      <c r="DZ321" s="331"/>
      <c r="EA321" s="331"/>
      <c r="EB321" s="331"/>
      <c r="EC321" s="331"/>
      <c r="ED321" s="331"/>
      <c r="EE321" s="331"/>
      <c r="EF321" s="331"/>
      <c r="EG321" s="331"/>
      <c r="EH321" s="331"/>
      <c r="EI321" s="331"/>
      <c r="EJ321" s="331"/>
      <c r="EK321" s="331"/>
      <c r="EL321" s="331"/>
      <c r="EM321" s="331"/>
      <c r="EN321" s="331"/>
      <c r="EO321" s="331"/>
      <c r="EP321" s="331"/>
      <c r="EQ321" s="331"/>
      <c r="ER321" s="331"/>
      <c r="ES321" s="331"/>
      <c r="ET321" s="331"/>
      <c r="EU321" s="331"/>
      <c r="EV321" s="331"/>
      <c r="EW321" s="331"/>
      <c r="EX321" s="331"/>
      <c r="EY321" s="331"/>
      <c r="EZ321" s="331"/>
      <c r="FA321" s="331"/>
      <c r="FB321" s="331"/>
      <c r="FC321" s="331"/>
      <c r="FD321" s="331"/>
      <c r="FE321" s="331"/>
      <c r="FF321" s="331"/>
      <c r="FG321" s="331"/>
      <c r="FH321" s="331"/>
      <c r="FI321" s="331"/>
      <c r="FJ321" s="331"/>
      <c r="FK321" s="331"/>
      <c r="FL321" s="331"/>
      <c r="FM321" s="331"/>
      <c r="FN321" s="331"/>
      <c r="FO321" s="331"/>
      <c r="FP321" s="331"/>
      <c r="FQ321" s="331"/>
      <c r="FR321" s="331"/>
      <c r="FS321" s="331"/>
      <c r="FT321" s="331"/>
      <c r="FU321" s="331"/>
      <c r="FV321" s="331"/>
      <c r="FW321" s="331"/>
      <c r="FX321" s="331"/>
      <c r="FY321" s="331"/>
      <c r="FZ321" s="331"/>
      <c r="GA321" s="331"/>
      <c r="GB321" s="331"/>
      <c r="GC321" s="331"/>
      <c r="GD321" s="331"/>
      <c r="GE321" s="331"/>
      <c r="GF321" s="331"/>
      <c r="GG321" s="331"/>
      <c r="GH321" s="331"/>
      <c r="GI321" s="331"/>
      <c r="GJ321" s="331"/>
      <c r="GK321" s="331"/>
      <c r="GL321" s="331"/>
      <c r="GM321" s="331"/>
      <c r="GN321" s="331"/>
      <c r="GO321" s="331"/>
      <c r="GP321" s="331"/>
      <c r="GQ321" s="331"/>
      <c r="GR321" s="331"/>
      <c r="GS321" s="331"/>
      <c r="GT321" s="331"/>
      <c r="GU321" s="331"/>
      <c r="GV321" s="331"/>
      <c r="GW321" s="331"/>
      <c r="GX321" s="331"/>
      <c r="GY321" s="331"/>
      <c r="GZ321" s="331"/>
      <c r="HA321" s="331"/>
      <c r="HB321" s="331"/>
      <c r="HC321" s="331"/>
      <c r="HD321" s="331"/>
      <c r="HE321" s="331"/>
      <c r="HF321" s="331"/>
      <c r="HG321" s="331"/>
      <c r="HH321" s="331"/>
      <c r="HI321" s="331"/>
      <c r="HJ321" s="331"/>
      <c r="HK321" s="331"/>
      <c r="HL321" s="331"/>
      <c r="HM321" s="331"/>
      <c r="HN321" s="331"/>
      <c r="HO321" s="331"/>
      <c r="HP321" s="331"/>
      <c r="HQ321" s="331"/>
      <c r="HR321" s="331"/>
      <c r="HS321" s="331"/>
      <c r="HT321" s="331"/>
      <c r="HU321" s="331"/>
      <c r="HV321" s="331"/>
      <c r="HW321" s="331"/>
      <c r="HX321" s="331"/>
      <c r="HY321" s="331"/>
      <c r="HZ321" s="331"/>
      <c r="IA321" s="331"/>
      <c r="IB321" s="331"/>
      <c r="IC321" s="331"/>
      <c r="ID321" s="331"/>
      <c r="IE321" s="331"/>
      <c r="IF321" s="331"/>
      <c r="IG321" s="331"/>
      <c r="IH321" s="331"/>
      <c r="II321" s="331"/>
      <c r="IJ321" s="331"/>
      <c r="IK321" s="331"/>
      <c r="IL321" s="331"/>
      <c r="IM321" s="331"/>
      <c r="IN321" s="331"/>
      <c r="IO321" s="331"/>
      <c r="IP321" s="331"/>
      <c r="IQ321" s="331"/>
      <c r="IR321" s="331"/>
      <c r="IS321" s="331"/>
      <c r="IT321" s="331"/>
      <c r="IU321" s="331"/>
      <c r="IV321" s="331"/>
      <c r="IW321" s="331"/>
      <c r="IX321" s="331"/>
      <c r="IY321" s="331"/>
      <c r="IZ321" s="331"/>
      <c r="JA321" s="331"/>
      <c r="JB321" s="331"/>
      <c r="JC321" s="331"/>
      <c r="JD321" s="331"/>
      <c r="JE321" s="331"/>
      <c r="JF321" s="331"/>
      <c r="JG321" s="331"/>
      <c r="JH321" s="331"/>
      <c r="JI321" s="331"/>
      <c r="JJ321" s="331"/>
      <c r="JK321" s="331"/>
      <c r="JL321" s="331"/>
      <c r="JM321" s="331"/>
      <c r="JN321" s="331"/>
      <c r="JO321" s="331"/>
      <c r="JP321" s="331"/>
      <c r="JQ321" s="331"/>
      <c r="JR321" s="331"/>
      <c r="JS321" s="331"/>
      <c r="JT321" s="331"/>
      <c r="JU321" s="331"/>
      <c r="JV321" s="331"/>
      <c r="JW321" s="331"/>
      <c r="JX321" s="331"/>
      <c r="JY321" s="331"/>
      <c r="JZ321" s="331"/>
      <c r="KA321" s="331"/>
      <c r="KB321" s="331"/>
      <c r="KC321" s="331"/>
      <c r="KD321" s="331"/>
      <c r="KE321" s="331"/>
      <c r="KF321" s="331"/>
      <c r="KG321" s="331"/>
      <c r="KH321" s="331"/>
      <c r="KI321" s="331"/>
      <c r="KJ321" s="331"/>
      <c r="KK321" s="331"/>
      <c r="KL321" s="331"/>
      <c r="KM321" s="331"/>
      <c r="KN321" s="331"/>
      <c r="KO321" s="331"/>
      <c r="KP321" s="331"/>
      <c r="KQ321" s="331"/>
      <c r="KR321" s="331"/>
      <c r="KS321" s="331"/>
      <c r="KT321" s="331"/>
      <c r="KU321" s="331"/>
      <c r="KV321" s="331"/>
      <c r="KW321" s="331"/>
      <c r="KX321" s="331"/>
      <c r="KY321" s="331"/>
      <c r="KZ321" s="331"/>
      <c r="LA321" s="331"/>
      <c r="LB321" s="331"/>
      <c r="LC321" s="331"/>
      <c r="LD321" s="331"/>
      <c r="LE321" s="331"/>
      <c r="LF321" s="331"/>
      <c r="LG321" s="331"/>
      <c r="LH321" s="331"/>
      <c r="LI321" s="331"/>
      <c r="LJ321" s="331"/>
      <c r="LK321" s="331"/>
      <c r="LL321" s="331"/>
      <c r="LM321" s="331"/>
      <c r="LN321" s="331"/>
      <c r="LO321" s="331"/>
      <c r="LP321" s="331"/>
      <c r="LQ321" s="331"/>
      <c r="LR321" s="331"/>
      <c r="LS321" s="331"/>
      <c r="LT321" s="331"/>
      <c r="LU321" s="331"/>
      <c r="LV321" s="331"/>
      <c r="LW321" s="331"/>
      <c r="LX321" s="331"/>
      <c r="LY321" s="331"/>
      <c r="LZ321" s="331"/>
      <c r="MA321" s="331"/>
      <c r="MB321" s="331"/>
      <c r="MC321" s="331"/>
      <c r="MD321" s="331"/>
      <c r="ME321" s="331"/>
      <c r="MF321" s="331"/>
      <c r="MG321" s="331"/>
      <c r="MH321" s="331"/>
      <c r="MI321" s="331"/>
      <c r="MJ321" s="331"/>
      <c r="MK321" s="331"/>
      <c r="ML321" s="331"/>
      <c r="MM321" s="331"/>
      <c r="MN321" s="331"/>
      <c r="MO321" s="331"/>
      <c r="MP321" s="331"/>
      <c r="MQ321" s="331"/>
      <c r="MR321" s="331"/>
      <c r="MS321" s="331"/>
      <c r="MT321" s="331"/>
      <c r="MU321" s="331"/>
      <c r="MV321" s="331"/>
      <c r="MW321" s="331"/>
      <c r="MX321" s="331"/>
      <c r="MY321" s="331"/>
      <c r="MZ321" s="331"/>
      <c r="NA321" s="331"/>
      <c r="NB321" s="331"/>
      <c r="NC321" s="331"/>
      <c r="ND321" s="331"/>
      <c r="NE321" s="331"/>
      <c r="NF321" s="331"/>
      <c r="NG321" s="331"/>
      <c r="NH321" s="331"/>
      <c r="NI321" s="331"/>
      <c r="NJ321" s="331"/>
      <c r="NK321" s="331"/>
      <c r="NL321" s="331"/>
      <c r="NM321" s="331"/>
      <c r="NN321" s="331"/>
      <c r="NO321" s="331"/>
      <c r="NP321" s="331"/>
      <c r="NQ321" s="331"/>
      <c r="NR321" s="331"/>
      <c r="NS321" s="331"/>
      <c r="NT321" s="331"/>
      <c r="NU321" s="331"/>
      <c r="NV321" s="331"/>
      <c r="NW321" s="331"/>
      <c r="NX321" s="331"/>
      <c r="NY321" s="331"/>
      <c r="NZ321" s="331"/>
      <c r="OA321" s="331"/>
      <c r="OB321" s="331"/>
      <c r="OC321" s="331"/>
      <c r="OD321" s="331"/>
      <c r="OE321" s="331"/>
      <c r="OF321" s="331"/>
      <c r="OG321" s="331"/>
      <c r="OH321" s="331"/>
      <c r="OI321" s="331"/>
      <c r="OJ321" s="331"/>
      <c r="OK321" s="331"/>
      <c r="OL321" s="331"/>
      <c r="OM321" s="331"/>
      <c r="ON321" s="331"/>
      <c r="OO321" s="331"/>
      <c r="OP321" s="331"/>
      <c r="OQ321" s="331"/>
      <c r="OR321" s="331"/>
      <c r="OS321" s="331"/>
      <c r="OT321" s="331"/>
      <c r="OU321" s="331"/>
      <c r="OV321" s="331"/>
      <c r="OW321" s="331"/>
      <c r="OX321" s="331"/>
      <c r="OY321" s="331"/>
      <c r="OZ321" s="331"/>
      <c r="PA321" s="331"/>
      <c r="PB321" s="331"/>
      <c r="PC321" s="331"/>
      <c r="PD321" s="331"/>
      <c r="PE321" s="331"/>
      <c r="PF321" s="331"/>
      <c r="PG321" s="331"/>
      <c r="PH321" s="331"/>
      <c r="PI321" s="331"/>
      <c r="PJ321" s="331"/>
      <c r="PK321" s="331"/>
      <c r="PL321" s="331"/>
      <c r="PM321" s="331"/>
      <c r="PN321" s="331"/>
      <c r="PO321" s="331"/>
      <c r="PP321" s="331"/>
      <c r="PQ321" s="331"/>
      <c r="PR321" s="331"/>
      <c r="PS321" s="331"/>
      <c r="PT321" s="331"/>
      <c r="PU321" s="331"/>
      <c r="PV321" s="331"/>
      <c r="PW321" s="331"/>
      <c r="PX321" s="331"/>
      <c r="PY321" s="331"/>
      <c r="PZ321" s="331"/>
      <c r="QA321" s="331"/>
      <c r="QB321" s="331"/>
      <c r="QC321" s="331"/>
      <c r="QD321" s="331"/>
      <c r="QE321" s="331"/>
      <c r="QF321" s="331"/>
      <c r="QG321" s="331"/>
      <c r="QH321" s="331"/>
      <c r="QI321" s="331"/>
      <c r="QJ321" s="331"/>
      <c r="QK321" s="331"/>
      <c r="QL321" s="331"/>
      <c r="QM321" s="331"/>
      <c r="QN321" s="331"/>
      <c r="QO321" s="331"/>
      <c r="QP321" s="331"/>
      <c r="QQ321" s="331"/>
      <c r="QR321" s="331"/>
      <c r="QS321" s="331"/>
      <c r="QT321" s="331"/>
      <c r="QU321" s="331"/>
      <c r="QV321" s="331"/>
      <c r="QW321" s="331"/>
      <c r="QX321" s="331"/>
      <c r="QY321" s="331"/>
      <c r="QZ321" s="331"/>
      <c r="RA321" s="331"/>
      <c r="RB321" s="331"/>
      <c r="RC321" s="331"/>
      <c r="RD321" s="331"/>
      <c r="RE321" s="331"/>
      <c r="RF321" s="331"/>
      <c r="RG321" s="331"/>
      <c r="RH321" s="331"/>
      <c r="RI321" s="331"/>
      <c r="RJ321" s="331"/>
      <c r="RK321" s="331"/>
      <c r="RL321" s="331"/>
      <c r="RM321" s="331"/>
      <c r="RN321" s="331"/>
      <c r="RO321" s="331"/>
      <c r="RP321" s="331"/>
      <c r="RQ321" s="331"/>
      <c r="RR321" s="331"/>
      <c r="RS321" s="331"/>
      <c r="RT321" s="331"/>
      <c r="RU321" s="331"/>
      <c r="RV321" s="331"/>
      <c r="RW321" s="331"/>
      <c r="RX321" s="331"/>
      <c r="RY321" s="331"/>
      <c r="RZ321" s="331"/>
      <c r="SA321" s="331"/>
      <c r="SB321" s="331"/>
      <c r="SC321" s="331"/>
      <c r="SD321" s="331"/>
      <c r="SE321" s="331"/>
      <c r="SF321" s="331"/>
      <c r="SG321" s="331"/>
      <c r="SH321" s="331"/>
      <c r="SI321" s="331"/>
      <c r="SJ321" s="331"/>
      <c r="SK321" s="331"/>
      <c r="SL321" s="331"/>
      <c r="SM321" s="331"/>
      <c r="SN321" s="331"/>
      <c r="SO321" s="331"/>
      <c r="SP321" s="331"/>
      <c r="SQ321" s="331"/>
      <c r="SR321" s="331"/>
      <c r="SS321" s="331"/>
      <c r="ST321" s="331"/>
      <c r="SU321" s="331"/>
      <c r="SV321" s="331"/>
      <c r="SW321" s="331"/>
      <c r="SX321" s="331"/>
      <c r="SY321" s="331"/>
      <c r="SZ321" s="331"/>
      <c r="TA321" s="331"/>
      <c r="TB321" s="331"/>
      <c r="TC321" s="331"/>
      <c r="TD321" s="331"/>
      <c r="TE321" s="331"/>
      <c r="TF321" s="331"/>
      <c r="TG321" s="331"/>
      <c r="TH321" s="331"/>
      <c r="TI321" s="331"/>
      <c r="TJ321" s="331"/>
      <c r="TK321" s="331"/>
      <c r="TL321" s="331"/>
      <c r="TM321" s="331"/>
      <c r="TN321" s="331"/>
      <c r="TO321" s="331"/>
      <c r="TP321" s="331"/>
      <c r="TQ321" s="331"/>
      <c r="TR321" s="331"/>
      <c r="TS321" s="331"/>
      <c r="TT321" s="331"/>
      <c r="TU321" s="331"/>
      <c r="TV321" s="331"/>
      <c r="TW321" s="331"/>
      <c r="TX321" s="331"/>
      <c r="TY321" s="331"/>
      <c r="TZ321" s="331"/>
      <c r="UA321" s="331"/>
      <c r="UB321" s="331"/>
      <c r="UC321" s="331"/>
      <c r="UD321" s="331"/>
      <c r="UE321" s="331"/>
      <c r="UF321" s="331"/>
      <c r="UG321" s="331"/>
      <c r="UH321" s="331"/>
      <c r="UI321" s="331"/>
      <c r="UJ321" s="331"/>
      <c r="UK321" s="331"/>
      <c r="UL321" s="331"/>
      <c r="UM321" s="331"/>
      <c r="UN321" s="331"/>
      <c r="UO321" s="331"/>
      <c r="UP321" s="331"/>
      <c r="UQ321" s="331"/>
      <c r="UR321" s="331"/>
      <c r="US321" s="331"/>
      <c r="UT321" s="331"/>
      <c r="UU321" s="331"/>
      <c r="UV321" s="331"/>
      <c r="UW321" s="331"/>
      <c r="UX321" s="331"/>
      <c r="UY321" s="331"/>
      <c r="UZ321" s="331"/>
      <c r="VA321" s="331"/>
      <c r="VB321" s="331"/>
      <c r="VC321" s="331"/>
      <c r="VD321" s="331"/>
      <c r="VE321" s="331"/>
      <c r="VF321" s="331"/>
      <c r="VG321" s="331"/>
      <c r="VH321" s="331"/>
      <c r="VI321" s="331"/>
      <c r="VJ321" s="331"/>
      <c r="VK321" s="331"/>
      <c r="VL321" s="331"/>
      <c r="VM321" s="331"/>
      <c r="VN321" s="331"/>
      <c r="VO321" s="331"/>
      <c r="VP321" s="331"/>
      <c r="VQ321" s="331"/>
      <c r="VR321" s="331"/>
      <c r="VS321" s="331"/>
      <c r="VT321" s="331"/>
      <c r="VU321" s="331"/>
      <c r="VV321" s="331"/>
      <c r="VW321" s="331"/>
      <c r="VX321" s="331"/>
      <c r="VY321" s="331"/>
      <c r="VZ321" s="331"/>
      <c r="WA321" s="331"/>
      <c r="WB321" s="331"/>
      <c r="WC321" s="331"/>
      <c r="WD321" s="331"/>
      <c r="WE321" s="331"/>
      <c r="WF321" s="331"/>
      <c r="WG321" s="331"/>
      <c r="WH321" s="331"/>
      <c r="WI321" s="331"/>
      <c r="WJ321" s="331"/>
      <c r="WK321" s="331"/>
      <c r="WL321" s="331"/>
      <c r="WM321" s="331"/>
      <c r="WN321" s="331"/>
      <c r="WO321" s="331"/>
      <c r="WP321" s="331"/>
      <c r="WQ321" s="331"/>
      <c r="WR321" s="331"/>
      <c r="WS321" s="331"/>
      <c r="WT321" s="331"/>
      <c r="WU321" s="331"/>
      <c r="WV321" s="331"/>
      <c r="WW321" s="331"/>
      <c r="WX321" s="331"/>
      <c r="WY321" s="331"/>
      <c r="WZ321" s="331"/>
      <c r="XA321" s="331"/>
      <c r="XB321" s="331"/>
      <c r="XC321" s="331"/>
      <c r="XD321" s="331"/>
      <c r="XE321" s="331"/>
      <c r="XF321" s="331"/>
      <c r="XG321" s="331"/>
      <c r="XH321" s="331"/>
      <c r="XI321" s="331"/>
      <c r="XJ321" s="331"/>
      <c r="XK321" s="331"/>
      <c r="XL321" s="331"/>
      <c r="XM321" s="331"/>
      <c r="XN321" s="331"/>
      <c r="XO321" s="331"/>
      <c r="XP321" s="331"/>
      <c r="XQ321" s="331"/>
      <c r="XR321" s="331"/>
      <c r="XS321" s="331"/>
      <c r="XT321" s="331"/>
      <c r="XU321" s="331"/>
      <c r="XV321" s="331"/>
      <c r="XW321" s="331"/>
      <c r="XX321" s="331"/>
      <c r="XY321" s="331"/>
      <c r="XZ321" s="331"/>
      <c r="YA321" s="331"/>
      <c r="YB321" s="331"/>
      <c r="YC321" s="331"/>
      <c r="YD321" s="331"/>
      <c r="YE321" s="331"/>
      <c r="YF321" s="331"/>
      <c r="YG321" s="331"/>
      <c r="YH321" s="331"/>
      <c r="YI321" s="331"/>
      <c r="YJ321" s="331"/>
      <c r="YK321" s="331"/>
      <c r="YL321" s="331"/>
      <c r="YM321" s="331"/>
      <c r="YN321" s="331"/>
      <c r="YO321" s="331"/>
      <c r="YP321" s="331"/>
      <c r="YQ321" s="331"/>
      <c r="YR321" s="331"/>
      <c r="YS321" s="331"/>
      <c r="YT321" s="331"/>
      <c r="YU321" s="331"/>
      <c r="YV321" s="331"/>
      <c r="YW321" s="331"/>
      <c r="YX321" s="331"/>
      <c r="YY321" s="331"/>
      <c r="YZ321" s="331"/>
      <c r="ZA321" s="331"/>
      <c r="ZB321" s="331"/>
      <c r="ZC321" s="331"/>
      <c r="ZD321" s="331"/>
      <c r="ZE321" s="331"/>
      <c r="ZF321" s="331"/>
      <c r="ZG321" s="331"/>
      <c r="ZH321" s="331"/>
      <c r="ZI321" s="331"/>
      <c r="ZJ321" s="331"/>
      <c r="ZK321" s="331"/>
      <c r="ZL321" s="331"/>
      <c r="ZM321" s="331"/>
      <c r="ZN321" s="331"/>
      <c r="ZO321" s="331"/>
      <c r="ZP321" s="331"/>
      <c r="ZQ321" s="331"/>
      <c r="ZR321" s="331"/>
      <c r="ZS321" s="331"/>
      <c r="ZT321" s="331"/>
      <c r="ZU321" s="331"/>
      <c r="ZV321" s="331"/>
      <c r="ZW321" s="331"/>
      <c r="ZX321" s="331"/>
      <c r="ZY321" s="331"/>
      <c r="ZZ321" s="331"/>
      <c r="AAA321" s="331"/>
      <c r="AAB321" s="331"/>
      <c r="AAC321" s="331"/>
      <c r="AAD321" s="331"/>
      <c r="AAE321" s="331"/>
      <c r="AAF321" s="331"/>
      <c r="AAG321" s="331"/>
      <c r="AAH321" s="331"/>
      <c r="AAI321" s="331"/>
      <c r="AAJ321" s="331"/>
      <c r="AAK321" s="331"/>
      <c r="AAL321" s="331"/>
      <c r="AAM321" s="331"/>
      <c r="AAN321" s="331"/>
      <c r="AAO321" s="331"/>
      <c r="AAP321" s="331"/>
      <c r="AAQ321" s="331"/>
      <c r="AAR321" s="331"/>
      <c r="AAS321" s="331"/>
      <c r="AAT321" s="331"/>
      <c r="AAU321" s="331"/>
      <c r="AAV321" s="331"/>
      <c r="AAW321" s="331"/>
      <c r="AAX321" s="331"/>
      <c r="AAY321" s="331"/>
      <c r="AAZ321" s="331"/>
      <c r="ABA321" s="331"/>
      <c r="ABB321" s="331"/>
      <c r="ABC321" s="331"/>
      <c r="ABD321" s="331"/>
      <c r="ABE321" s="331"/>
      <c r="ABF321" s="331"/>
      <c r="ABG321" s="331"/>
      <c r="ABH321" s="331"/>
      <c r="ABI321" s="331"/>
      <c r="ABJ321" s="331"/>
      <c r="ABK321" s="331"/>
      <c r="ABL321" s="331"/>
      <c r="ABM321" s="331"/>
      <c r="ABN321" s="331"/>
      <c r="ABO321" s="331"/>
      <c r="ABP321" s="331"/>
      <c r="ABQ321" s="331"/>
      <c r="ABR321" s="331"/>
      <c r="ABS321" s="331"/>
      <c r="ABT321" s="331"/>
      <c r="ABU321" s="331"/>
      <c r="ABV321" s="331"/>
      <c r="ABW321" s="331"/>
      <c r="ABX321" s="331"/>
      <c r="ABY321" s="331"/>
      <c r="ABZ321" s="331"/>
      <c r="ACA321" s="331"/>
      <c r="ACB321" s="331"/>
      <c r="ACC321" s="331"/>
      <c r="ACD321" s="331"/>
      <c r="ACE321" s="331"/>
      <c r="ACF321" s="331"/>
      <c r="ACG321" s="331"/>
      <c r="ACH321" s="331"/>
      <c r="ACI321" s="331"/>
      <c r="ACJ321" s="331"/>
      <c r="ACK321" s="331"/>
      <c r="ACL321" s="331"/>
      <c r="ACM321" s="331"/>
      <c r="ACN321" s="331"/>
      <c r="ACO321" s="331"/>
      <c r="ACP321" s="331"/>
      <c r="ACQ321" s="331"/>
      <c r="ACR321" s="331"/>
      <c r="ACS321" s="331"/>
      <c r="ACT321" s="331"/>
      <c r="ACU321" s="331"/>
      <c r="ACV321" s="331"/>
      <c r="ACW321" s="331"/>
      <c r="ACX321" s="331"/>
      <c r="ACY321" s="331"/>
      <c r="ACZ321" s="331"/>
      <c r="ADA321" s="331"/>
      <c r="ADB321" s="331"/>
      <c r="ADC321" s="331"/>
      <c r="ADD321" s="331"/>
      <c r="ADE321" s="331"/>
      <c r="ADF321" s="331"/>
      <c r="ADG321" s="331"/>
      <c r="ADH321" s="331"/>
      <c r="ADI321" s="331"/>
      <c r="ADJ321" s="331"/>
      <c r="ADK321" s="331"/>
      <c r="ADL321" s="331"/>
      <c r="ADM321" s="331"/>
      <c r="ADN321" s="331"/>
      <c r="ADO321" s="331"/>
      <c r="ADP321" s="331"/>
      <c r="ADQ321" s="331"/>
      <c r="ADR321" s="331"/>
      <c r="ADS321" s="331"/>
      <c r="ADT321" s="331"/>
      <c r="ADU321" s="331"/>
      <c r="ADV321" s="331"/>
      <c r="ADW321" s="331"/>
      <c r="ADX321" s="331"/>
      <c r="ADY321" s="331"/>
      <c r="ADZ321" s="331"/>
      <c r="AEA321" s="331"/>
      <c r="AEB321" s="331"/>
      <c r="AEC321" s="331"/>
      <c r="AED321" s="331"/>
      <c r="AEE321" s="331"/>
      <c r="AEF321" s="331"/>
      <c r="AEG321" s="331"/>
      <c r="AEH321" s="331"/>
      <c r="AEI321" s="331"/>
      <c r="AEJ321" s="331"/>
      <c r="AEK321" s="331"/>
      <c r="AEL321" s="331"/>
      <c r="AEM321" s="331"/>
      <c r="AEN321" s="331"/>
      <c r="AEO321" s="331"/>
      <c r="AEP321" s="331"/>
      <c r="AEQ321" s="331"/>
      <c r="AER321" s="331"/>
      <c r="AES321" s="331"/>
      <c r="AET321" s="331"/>
      <c r="AEU321" s="331"/>
      <c r="AEV321" s="331"/>
      <c r="AEW321" s="331"/>
      <c r="AEX321" s="331"/>
      <c r="AEY321" s="331"/>
      <c r="AEZ321" s="331"/>
      <c r="AFA321" s="331"/>
      <c r="AFB321" s="331"/>
      <c r="AFC321" s="331"/>
      <c r="AFD321" s="331"/>
      <c r="AFE321" s="331"/>
      <c r="AFF321" s="331"/>
      <c r="AFG321" s="331"/>
      <c r="AFH321" s="331"/>
      <c r="AFI321" s="331"/>
      <c r="AFJ321" s="331"/>
      <c r="AFK321" s="331"/>
      <c r="AFL321" s="331"/>
      <c r="AFM321" s="331"/>
      <c r="AFN321" s="331"/>
      <c r="AFO321" s="331"/>
      <c r="AFP321" s="331"/>
      <c r="AFQ321" s="331"/>
      <c r="AFR321" s="331"/>
      <c r="AFS321" s="331"/>
      <c r="AFT321" s="331"/>
      <c r="AFU321" s="331"/>
      <c r="AFV321" s="331"/>
      <c r="AFW321" s="331"/>
      <c r="AFX321" s="331"/>
      <c r="AFY321" s="331"/>
      <c r="AFZ321" s="331"/>
      <c r="AGA321" s="331"/>
      <c r="AGB321" s="331"/>
      <c r="AGC321" s="331"/>
      <c r="AGD321" s="331"/>
      <c r="AGE321" s="331"/>
      <c r="AGF321" s="331"/>
      <c r="AGG321" s="331"/>
      <c r="AGH321" s="331"/>
      <c r="AGI321" s="331"/>
      <c r="AGJ321" s="331"/>
      <c r="AGK321" s="331"/>
      <c r="AGL321" s="331"/>
      <c r="AGM321" s="331"/>
      <c r="AGN321" s="331"/>
      <c r="AGO321" s="331"/>
      <c r="AGP321" s="331"/>
      <c r="AGQ321" s="331"/>
      <c r="AGR321" s="331"/>
      <c r="AGS321" s="331"/>
      <c r="AGT321" s="331"/>
      <c r="AGU321" s="331"/>
      <c r="AGV321" s="331"/>
      <c r="AGW321" s="331"/>
      <c r="AGX321" s="331"/>
      <c r="AGY321" s="331"/>
      <c r="AGZ321" s="331"/>
      <c r="AHA321" s="331"/>
      <c r="AHB321" s="331"/>
      <c r="AHC321" s="331"/>
      <c r="AHD321" s="331"/>
      <c r="AHE321" s="331"/>
      <c r="AHF321" s="331"/>
      <c r="AHG321" s="331"/>
      <c r="AHH321" s="331"/>
      <c r="AHI321" s="331"/>
      <c r="AHJ321" s="331"/>
      <c r="AHK321" s="331"/>
      <c r="AHL321" s="331"/>
      <c r="AHM321" s="331"/>
      <c r="AHN321" s="331"/>
      <c r="AHO321" s="331"/>
      <c r="AHP321" s="331"/>
      <c r="AHQ321" s="331"/>
      <c r="AHR321" s="331"/>
      <c r="AHS321" s="331"/>
      <c r="AHT321" s="331"/>
      <c r="AHU321" s="331"/>
      <c r="AHV321" s="331"/>
      <c r="AHW321" s="331"/>
      <c r="AHX321" s="331"/>
      <c r="AHY321" s="331"/>
      <c r="AHZ321" s="331"/>
      <c r="AIA321" s="331"/>
      <c r="AIB321" s="331"/>
      <c r="AIC321" s="331"/>
      <c r="AID321" s="331"/>
      <c r="AIE321" s="331"/>
      <c r="AIF321" s="331"/>
      <c r="AIG321" s="331"/>
      <c r="AIH321" s="331"/>
      <c r="AII321" s="331"/>
      <c r="AIJ321" s="331"/>
      <c r="AIK321" s="331"/>
      <c r="AIL321" s="331"/>
      <c r="AIM321" s="331"/>
      <c r="AIN321" s="331"/>
      <c r="AIO321" s="331"/>
      <c r="AIP321" s="331"/>
      <c r="AIQ321" s="331"/>
      <c r="AIR321" s="331"/>
      <c r="AIS321" s="331"/>
      <c r="AIT321" s="331"/>
      <c r="AIU321" s="331"/>
      <c r="AIV321" s="331"/>
      <c r="AIW321" s="331"/>
      <c r="AIX321" s="331"/>
      <c r="AIY321" s="331"/>
      <c r="AIZ321" s="331"/>
      <c r="AJA321" s="331"/>
      <c r="AJB321" s="331"/>
      <c r="AJC321" s="331"/>
      <c r="AJD321" s="331"/>
      <c r="AJE321" s="331"/>
      <c r="AJF321" s="331"/>
      <c r="AJG321" s="331"/>
      <c r="AJH321" s="331"/>
      <c r="AJI321" s="331"/>
      <c r="AJJ321" s="331"/>
      <c r="AJK321" s="331"/>
      <c r="AJL321" s="331"/>
      <c r="AJM321" s="331"/>
      <c r="AJN321" s="331"/>
      <c r="AJO321" s="331"/>
      <c r="AJP321" s="331"/>
      <c r="AJQ321" s="331"/>
      <c r="AJR321" s="331"/>
      <c r="AJS321" s="331"/>
      <c r="AJT321" s="331"/>
      <c r="AJU321" s="331"/>
      <c r="AJV321" s="331"/>
      <c r="AJW321" s="331"/>
      <c r="AJX321" s="331"/>
      <c r="AJY321" s="331"/>
      <c r="AJZ321" s="331"/>
      <c r="AKA321" s="331"/>
      <c r="AKB321" s="331"/>
      <c r="AKC321" s="331"/>
      <c r="AKD321" s="331"/>
      <c r="AKE321" s="331"/>
      <c r="AKF321" s="331"/>
      <c r="AKG321" s="331"/>
      <c r="AKH321" s="331"/>
      <c r="AKI321" s="331"/>
      <c r="AKJ321" s="331"/>
      <c r="AKK321" s="331"/>
      <c r="AKL321" s="331"/>
      <c r="AKM321" s="331"/>
      <c r="AKN321" s="331"/>
      <c r="AKO321" s="331"/>
      <c r="AKP321" s="331"/>
      <c r="AKQ321" s="331"/>
      <c r="AKR321" s="331"/>
      <c r="AKS321" s="331"/>
      <c r="AKT321" s="331"/>
      <c r="AKU321" s="331"/>
      <c r="AKV321" s="331"/>
      <c r="AKW321" s="331"/>
      <c r="AKX321" s="331"/>
      <c r="AKY321" s="331"/>
      <c r="AKZ321" s="331"/>
      <c r="ALA321" s="331"/>
      <c r="ALB321" s="331"/>
      <c r="ALC321" s="331"/>
      <c r="ALD321" s="331"/>
      <c r="ALE321" s="331"/>
      <c r="ALF321" s="331"/>
      <c r="ALG321" s="331"/>
      <c r="ALH321" s="331"/>
      <c r="ALI321" s="331"/>
      <c r="ALJ321" s="331"/>
      <c r="ALK321" s="331"/>
      <c r="ALL321" s="331"/>
      <c r="ALM321" s="331"/>
      <c r="ALN321" s="331"/>
      <c r="ALO321" s="331"/>
      <c r="ALP321" s="331"/>
      <c r="ALQ321" s="331"/>
      <c r="ALR321" s="331"/>
      <c r="ALS321" s="331"/>
      <c r="ALT321" s="331"/>
      <c r="ALU321" s="331"/>
      <c r="ALV321" s="331"/>
      <c r="ALW321" s="331"/>
      <c r="ALX321" s="331"/>
      <c r="ALY321" s="331"/>
      <c r="ALZ321" s="331"/>
      <c r="AMA321" s="331"/>
      <c r="AMB321" s="331"/>
      <c r="AMC321" s="331"/>
      <c r="AMD321" s="331"/>
      <c r="AME321" s="331"/>
      <c r="AMF321" s="331"/>
      <c r="AMG321" s="331"/>
      <c r="AMH321" s="331"/>
      <c r="AMI321" s="331"/>
      <c r="AMJ321" s="331"/>
      <c r="AMK321" s="331"/>
      <c r="AML321" s="331"/>
      <c r="AMM321" s="331"/>
      <c r="AMN321" s="331"/>
      <c r="AMO321" s="331"/>
      <c r="AMP321" s="331"/>
      <c r="AMQ321" s="331"/>
      <c r="AMR321" s="331"/>
      <c r="AMS321" s="331"/>
      <c r="AMT321" s="331"/>
      <c r="AMU321" s="331"/>
      <c r="AMV321" s="331"/>
      <c r="AMW321" s="331"/>
      <c r="AMX321" s="331"/>
      <c r="AMY321" s="331"/>
      <c r="AMZ321" s="331"/>
      <c r="ANA321" s="331"/>
      <c r="ANB321" s="331"/>
      <c r="ANC321" s="331"/>
      <c r="AND321" s="331"/>
      <c r="ANE321" s="331"/>
      <c r="ANF321" s="331"/>
      <c r="ANG321" s="331"/>
      <c r="ANH321" s="331"/>
      <c r="ANI321" s="331"/>
      <c r="ANJ321" s="331"/>
      <c r="ANK321" s="331"/>
      <c r="ANL321" s="331"/>
      <c r="ANM321" s="331"/>
      <c r="ANN321" s="331"/>
      <c r="ANO321" s="331"/>
      <c r="ANP321" s="331"/>
      <c r="ANQ321" s="331"/>
      <c r="ANR321" s="331"/>
      <c r="ANS321" s="331"/>
      <c r="ANT321" s="331"/>
      <c r="ANU321" s="331"/>
      <c r="ANV321" s="331"/>
      <c r="ANW321" s="331"/>
      <c r="ANX321" s="331"/>
      <c r="ANY321" s="331"/>
      <c r="ANZ321" s="331"/>
      <c r="AOA321" s="331"/>
      <c r="AOB321" s="331"/>
      <c r="AOC321" s="331"/>
      <c r="AOD321" s="331"/>
      <c r="AOE321" s="331"/>
      <c r="AOF321" s="331"/>
      <c r="AOG321" s="331"/>
      <c r="AOH321" s="331"/>
      <c r="AOI321" s="331"/>
      <c r="AOJ321" s="331"/>
      <c r="AOK321" s="331"/>
      <c r="AOL321" s="331"/>
      <c r="AOM321" s="331"/>
      <c r="AON321" s="331"/>
      <c r="AOO321" s="331"/>
      <c r="AOP321" s="331"/>
      <c r="AOQ321" s="331"/>
      <c r="AOR321" s="331"/>
      <c r="AOS321" s="331"/>
      <c r="AOT321" s="331"/>
      <c r="AOU321" s="331"/>
      <c r="AOV321" s="331"/>
      <c r="AOW321" s="331"/>
      <c r="AOX321" s="331"/>
      <c r="AOY321" s="331"/>
      <c r="AOZ321" s="331"/>
      <c r="APA321" s="331"/>
      <c r="APB321" s="331"/>
      <c r="APC321" s="331"/>
      <c r="APD321" s="331"/>
      <c r="APE321" s="331"/>
      <c r="APF321" s="331"/>
      <c r="APG321" s="331"/>
      <c r="APH321" s="331"/>
      <c r="API321" s="331"/>
      <c r="APJ321" s="331"/>
      <c r="APK321" s="331"/>
      <c r="APL321" s="331"/>
      <c r="APM321" s="331"/>
      <c r="APN321" s="331"/>
      <c r="APO321" s="331"/>
      <c r="APP321" s="331"/>
      <c r="APQ321" s="331"/>
      <c r="APR321" s="331"/>
      <c r="APS321" s="331"/>
      <c r="APT321" s="331"/>
      <c r="APU321" s="331"/>
      <c r="APV321" s="331"/>
      <c r="APW321" s="331"/>
      <c r="APX321" s="331"/>
      <c r="APY321" s="331"/>
      <c r="APZ321" s="331"/>
      <c r="AQA321" s="331"/>
      <c r="AQB321" s="331"/>
      <c r="AQC321" s="331"/>
      <c r="AQD321" s="331"/>
      <c r="AQE321" s="331"/>
      <c r="AQF321" s="331"/>
      <c r="AQG321" s="331"/>
      <c r="AQH321" s="331"/>
      <c r="AQI321" s="331"/>
      <c r="AQJ321" s="331"/>
      <c r="AQK321" s="331"/>
      <c r="AQL321" s="331"/>
      <c r="AQM321" s="331"/>
      <c r="AQN321" s="331"/>
      <c r="AQO321" s="331"/>
      <c r="AQP321" s="331"/>
      <c r="AQQ321" s="331"/>
      <c r="AQR321" s="331"/>
      <c r="AQS321" s="331"/>
      <c r="AQT321" s="331"/>
      <c r="AQU321" s="331"/>
      <c r="AQV321" s="331"/>
      <c r="AQW321" s="331"/>
      <c r="AQX321" s="331"/>
      <c r="AQY321" s="331"/>
      <c r="AQZ321" s="331"/>
      <c r="ARA321" s="331"/>
      <c r="ARB321" s="331"/>
      <c r="ARC321" s="331"/>
      <c r="ARD321" s="331"/>
      <c r="ARE321" s="331"/>
      <c r="ARF321" s="331"/>
      <c r="ARG321" s="331"/>
      <c r="ARH321" s="331"/>
      <c r="ARI321" s="331"/>
      <c r="ARJ321" s="331"/>
      <c r="ARK321" s="331"/>
      <c r="ARL321" s="331"/>
      <c r="ARM321" s="331"/>
      <c r="ARN321" s="331"/>
      <c r="ARO321" s="331"/>
      <c r="ARP321" s="331"/>
      <c r="ARQ321" s="331"/>
      <c r="ARR321" s="331"/>
      <c r="ARS321" s="331"/>
      <c r="ART321" s="331"/>
      <c r="ARU321" s="331"/>
      <c r="ARV321" s="331"/>
      <c r="ARW321" s="331"/>
      <c r="ARX321" s="331"/>
      <c r="ARY321" s="331"/>
      <c r="ARZ321" s="331"/>
      <c r="ASA321" s="331"/>
      <c r="ASB321" s="331"/>
      <c r="ASC321" s="331"/>
      <c r="ASD321" s="331"/>
      <c r="ASE321" s="331"/>
      <c r="ASF321" s="331"/>
      <c r="ASG321" s="331"/>
    </row>
    <row r="322" spans="2:1177" s="360" customFormat="1" ht="17.25" thickBot="1" x14ac:dyDescent="0.35">
      <c r="B322" s="349"/>
      <c r="C322" s="368">
        <v>235</v>
      </c>
      <c r="D322" s="368">
        <v>23</v>
      </c>
      <c r="E322" s="370">
        <v>23</v>
      </c>
      <c r="F322" s="371">
        <v>0</v>
      </c>
      <c r="G322" s="368">
        <v>0</v>
      </c>
      <c r="H322" s="368">
        <v>0</v>
      </c>
      <c r="I322" s="368">
        <v>23</v>
      </c>
      <c r="J322" s="368">
        <v>0</v>
      </c>
      <c r="K322" s="368">
        <v>0</v>
      </c>
      <c r="L322" s="368">
        <v>0</v>
      </c>
      <c r="M322" s="368">
        <v>0</v>
      </c>
      <c r="N322" s="368">
        <v>0</v>
      </c>
      <c r="O322" s="368">
        <v>0</v>
      </c>
      <c r="P322" s="368">
        <v>0</v>
      </c>
      <c r="Q322" s="370">
        <v>0</v>
      </c>
      <c r="R322" s="331"/>
      <c r="S322" s="331"/>
      <c r="T322" s="331"/>
      <c r="U322" s="331"/>
      <c r="V322" s="331"/>
      <c r="W322" s="331"/>
      <c r="X322" s="331"/>
      <c r="Y322" s="331"/>
      <c r="Z322" s="331"/>
      <c r="AA322" s="331"/>
      <c r="AB322" s="331"/>
      <c r="AC322" s="331"/>
      <c r="AD322" s="331"/>
      <c r="AE322" s="331"/>
      <c r="AF322" s="331"/>
      <c r="AG322" s="331"/>
      <c r="AH322" s="331"/>
      <c r="AI322" s="331"/>
      <c r="AJ322" s="331"/>
      <c r="AK322" s="331"/>
      <c r="AL322" s="331"/>
      <c r="AM322" s="331"/>
      <c r="AN322" s="331"/>
      <c r="AO322" s="331"/>
      <c r="AP322" s="331"/>
      <c r="AQ322" s="331"/>
      <c r="AR322" s="331"/>
      <c r="AS322" s="331"/>
      <c r="AT322" s="331"/>
      <c r="AU322" s="331"/>
      <c r="AV322" s="331"/>
      <c r="AW322" s="331"/>
      <c r="AX322" s="331"/>
      <c r="AY322" s="331"/>
      <c r="AZ322" s="331"/>
      <c r="BA322" s="331"/>
      <c r="BB322" s="331"/>
      <c r="BC322" s="331"/>
      <c r="BD322" s="331"/>
      <c r="BE322" s="331"/>
      <c r="BF322" s="331"/>
      <c r="BG322" s="331"/>
      <c r="BH322" s="331"/>
      <c r="BI322" s="331"/>
      <c r="BJ322" s="331"/>
      <c r="BK322" s="331"/>
      <c r="BL322" s="331"/>
      <c r="BM322" s="331"/>
      <c r="BN322" s="331"/>
      <c r="BO322" s="331"/>
      <c r="BP322" s="331"/>
      <c r="BQ322" s="331"/>
      <c r="BR322" s="331"/>
      <c r="BS322" s="331"/>
      <c r="BT322" s="331"/>
      <c r="BU322" s="331"/>
      <c r="BV322" s="331"/>
      <c r="BW322" s="331"/>
      <c r="BX322" s="331"/>
      <c r="BY322" s="331"/>
      <c r="BZ322" s="331"/>
      <c r="CA322" s="331"/>
      <c r="CB322" s="331"/>
      <c r="CC322" s="331"/>
      <c r="CD322" s="331"/>
      <c r="CE322" s="331"/>
      <c r="CF322" s="331"/>
      <c r="CG322" s="331"/>
      <c r="CH322" s="331"/>
      <c r="CI322" s="331"/>
      <c r="CJ322" s="331"/>
      <c r="CK322" s="331"/>
      <c r="CL322" s="331"/>
      <c r="CM322" s="331"/>
      <c r="CN322" s="331"/>
      <c r="CO322" s="331"/>
      <c r="CP322" s="331"/>
      <c r="CQ322" s="331"/>
      <c r="CR322" s="331"/>
      <c r="CS322" s="331"/>
      <c r="CT322" s="331"/>
      <c r="CU322" s="331"/>
      <c r="CV322" s="331"/>
      <c r="CW322" s="331"/>
      <c r="CX322" s="331"/>
      <c r="CY322" s="331"/>
      <c r="CZ322" s="331"/>
      <c r="DA322" s="331"/>
      <c r="DB322" s="331"/>
      <c r="DC322" s="331"/>
      <c r="DD322" s="331"/>
      <c r="DE322" s="331"/>
      <c r="DF322" s="331"/>
      <c r="DG322" s="331"/>
      <c r="DH322" s="331"/>
      <c r="DI322" s="331"/>
      <c r="DJ322" s="331"/>
      <c r="DK322" s="331"/>
      <c r="DL322" s="331"/>
      <c r="DM322" s="331"/>
      <c r="DN322" s="331"/>
      <c r="DO322" s="331"/>
      <c r="DP322" s="331"/>
      <c r="DQ322" s="331"/>
      <c r="DR322" s="331"/>
      <c r="DS322" s="331"/>
      <c r="DT322" s="331"/>
      <c r="DU322" s="331"/>
      <c r="DV322" s="331"/>
      <c r="DW322" s="331"/>
      <c r="DX322" s="331"/>
      <c r="DY322" s="331"/>
      <c r="DZ322" s="331"/>
      <c r="EA322" s="331"/>
      <c r="EB322" s="331"/>
      <c r="EC322" s="331"/>
      <c r="ED322" s="331"/>
      <c r="EE322" s="331"/>
      <c r="EF322" s="331"/>
      <c r="EG322" s="331"/>
      <c r="EH322" s="331"/>
      <c r="EI322" s="331"/>
      <c r="EJ322" s="331"/>
      <c r="EK322" s="331"/>
      <c r="EL322" s="331"/>
      <c r="EM322" s="331"/>
      <c r="EN322" s="331"/>
      <c r="EO322" s="331"/>
      <c r="EP322" s="331"/>
      <c r="EQ322" s="331"/>
      <c r="ER322" s="331"/>
      <c r="ES322" s="331"/>
      <c r="ET322" s="331"/>
      <c r="EU322" s="331"/>
      <c r="EV322" s="331"/>
      <c r="EW322" s="331"/>
      <c r="EX322" s="331"/>
      <c r="EY322" s="331"/>
      <c r="EZ322" s="331"/>
      <c r="FA322" s="331"/>
      <c r="FB322" s="331"/>
      <c r="FC322" s="331"/>
      <c r="FD322" s="331"/>
      <c r="FE322" s="331"/>
      <c r="FF322" s="331"/>
      <c r="FG322" s="331"/>
      <c r="FH322" s="331"/>
      <c r="FI322" s="331"/>
      <c r="FJ322" s="331"/>
      <c r="FK322" s="331"/>
      <c r="FL322" s="331"/>
      <c r="FM322" s="331"/>
      <c r="FN322" s="331"/>
      <c r="FO322" s="331"/>
      <c r="FP322" s="331"/>
      <c r="FQ322" s="331"/>
      <c r="FR322" s="331"/>
      <c r="FS322" s="331"/>
      <c r="FT322" s="331"/>
      <c r="FU322" s="331"/>
      <c r="FV322" s="331"/>
      <c r="FW322" s="331"/>
      <c r="FX322" s="331"/>
      <c r="FY322" s="331"/>
      <c r="FZ322" s="331"/>
      <c r="GA322" s="331"/>
      <c r="GB322" s="331"/>
      <c r="GC322" s="331"/>
      <c r="GD322" s="331"/>
      <c r="GE322" s="331"/>
      <c r="GF322" s="331"/>
      <c r="GG322" s="331"/>
      <c r="GH322" s="331"/>
      <c r="GI322" s="331"/>
      <c r="GJ322" s="331"/>
      <c r="GK322" s="331"/>
      <c r="GL322" s="331"/>
      <c r="GM322" s="331"/>
      <c r="GN322" s="331"/>
      <c r="GO322" s="331"/>
      <c r="GP322" s="331"/>
      <c r="GQ322" s="331"/>
      <c r="GR322" s="331"/>
      <c r="GS322" s="331"/>
      <c r="GT322" s="331"/>
      <c r="GU322" s="331"/>
      <c r="GV322" s="331"/>
      <c r="GW322" s="331"/>
      <c r="GX322" s="331"/>
      <c r="GY322" s="331"/>
      <c r="GZ322" s="331"/>
      <c r="HA322" s="331"/>
      <c r="HB322" s="331"/>
      <c r="HC322" s="331"/>
      <c r="HD322" s="331"/>
      <c r="HE322" s="331"/>
      <c r="HF322" s="331"/>
      <c r="HG322" s="331"/>
      <c r="HH322" s="331"/>
      <c r="HI322" s="331"/>
      <c r="HJ322" s="331"/>
      <c r="HK322" s="331"/>
      <c r="HL322" s="331"/>
      <c r="HM322" s="331"/>
      <c r="HN322" s="331"/>
      <c r="HO322" s="331"/>
      <c r="HP322" s="331"/>
      <c r="HQ322" s="331"/>
      <c r="HR322" s="331"/>
      <c r="HS322" s="331"/>
      <c r="HT322" s="331"/>
      <c r="HU322" s="331"/>
      <c r="HV322" s="331"/>
      <c r="HW322" s="331"/>
      <c r="HX322" s="331"/>
      <c r="HY322" s="331"/>
      <c r="HZ322" s="331"/>
      <c r="IA322" s="331"/>
      <c r="IB322" s="331"/>
      <c r="IC322" s="331"/>
      <c r="ID322" s="331"/>
      <c r="IE322" s="331"/>
      <c r="IF322" s="331"/>
      <c r="IG322" s="331"/>
      <c r="IH322" s="331"/>
      <c r="II322" s="331"/>
      <c r="IJ322" s="331"/>
      <c r="IK322" s="331"/>
      <c r="IL322" s="331"/>
      <c r="IM322" s="331"/>
      <c r="IN322" s="331"/>
      <c r="IO322" s="331"/>
      <c r="IP322" s="331"/>
      <c r="IQ322" s="331"/>
      <c r="IR322" s="331"/>
      <c r="IS322" s="331"/>
      <c r="IT322" s="331"/>
      <c r="IU322" s="331"/>
      <c r="IV322" s="331"/>
      <c r="IW322" s="331"/>
      <c r="IX322" s="331"/>
      <c r="IY322" s="331"/>
      <c r="IZ322" s="331"/>
      <c r="JA322" s="331"/>
      <c r="JB322" s="331"/>
      <c r="JC322" s="331"/>
      <c r="JD322" s="331"/>
      <c r="JE322" s="331"/>
      <c r="JF322" s="331"/>
      <c r="JG322" s="331"/>
      <c r="JH322" s="331"/>
      <c r="JI322" s="331"/>
      <c r="JJ322" s="331"/>
      <c r="JK322" s="331"/>
      <c r="JL322" s="331"/>
      <c r="JM322" s="331"/>
      <c r="JN322" s="331"/>
      <c r="JO322" s="331"/>
      <c r="JP322" s="331"/>
      <c r="JQ322" s="331"/>
      <c r="JR322" s="331"/>
      <c r="JS322" s="331"/>
      <c r="JT322" s="331"/>
      <c r="JU322" s="331"/>
      <c r="JV322" s="331"/>
      <c r="JW322" s="331"/>
      <c r="JX322" s="331"/>
      <c r="JY322" s="331"/>
      <c r="JZ322" s="331"/>
      <c r="KA322" s="331"/>
      <c r="KB322" s="331"/>
      <c r="KC322" s="331"/>
      <c r="KD322" s="331"/>
      <c r="KE322" s="331"/>
      <c r="KF322" s="331"/>
      <c r="KG322" s="331"/>
      <c r="KH322" s="331"/>
      <c r="KI322" s="331"/>
      <c r="KJ322" s="331"/>
      <c r="KK322" s="331"/>
      <c r="KL322" s="331"/>
      <c r="KM322" s="331"/>
      <c r="KN322" s="331"/>
      <c r="KO322" s="331"/>
      <c r="KP322" s="331"/>
      <c r="KQ322" s="331"/>
      <c r="KR322" s="331"/>
      <c r="KS322" s="331"/>
      <c r="KT322" s="331"/>
      <c r="KU322" s="331"/>
      <c r="KV322" s="331"/>
      <c r="KW322" s="331"/>
      <c r="KX322" s="331"/>
      <c r="KY322" s="331"/>
      <c r="KZ322" s="331"/>
      <c r="LA322" s="331"/>
      <c r="LB322" s="331"/>
      <c r="LC322" s="331"/>
      <c r="LD322" s="331"/>
      <c r="LE322" s="331"/>
      <c r="LF322" s="331"/>
      <c r="LG322" s="331"/>
      <c r="LH322" s="331"/>
      <c r="LI322" s="331"/>
      <c r="LJ322" s="331"/>
      <c r="LK322" s="331"/>
      <c r="LL322" s="331"/>
      <c r="LM322" s="331"/>
      <c r="LN322" s="331"/>
      <c r="LO322" s="331"/>
      <c r="LP322" s="331"/>
      <c r="LQ322" s="331"/>
      <c r="LR322" s="331"/>
      <c r="LS322" s="331"/>
      <c r="LT322" s="331"/>
      <c r="LU322" s="331"/>
      <c r="LV322" s="331"/>
      <c r="LW322" s="331"/>
      <c r="LX322" s="331"/>
      <c r="LY322" s="331"/>
      <c r="LZ322" s="331"/>
      <c r="MA322" s="331"/>
      <c r="MB322" s="331"/>
      <c r="MC322" s="331"/>
      <c r="MD322" s="331"/>
      <c r="ME322" s="331"/>
      <c r="MF322" s="331"/>
      <c r="MG322" s="331"/>
      <c r="MH322" s="331"/>
      <c r="MI322" s="331"/>
      <c r="MJ322" s="331"/>
      <c r="MK322" s="331"/>
      <c r="ML322" s="331"/>
      <c r="MM322" s="331"/>
      <c r="MN322" s="331"/>
      <c r="MO322" s="331"/>
      <c r="MP322" s="331"/>
      <c r="MQ322" s="331"/>
      <c r="MR322" s="331"/>
      <c r="MS322" s="331"/>
      <c r="MT322" s="331"/>
      <c r="MU322" s="331"/>
      <c r="MV322" s="331"/>
      <c r="MW322" s="331"/>
      <c r="MX322" s="331"/>
      <c r="MY322" s="331"/>
      <c r="MZ322" s="331"/>
      <c r="NA322" s="331"/>
      <c r="NB322" s="331"/>
      <c r="NC322" s="331"/>
      <c r="ND322" s="331"/>
      <c r="NE322" s="331"/>
      <c r="NF322" s="331"/>
      <c r="NG322" s="331"/>
      <c r="NH322" s="331"/>
      <c r="NI322" s="331"/>
      <c r="NJ322" s="331"/>
      <c r="NK322" s="331"/>
      <c r="NL322" s="331"/>
      <c r="NM322" s="331"/>
      <c r="NN322" s="331"/>
      <c r="NO322" s="331"/>
      <c r="NP322" s="331"/>
      <c r="NQ322" s="331"/>
      <c r="NR322" s="331"/>
      <c r="NS322" s="331"/>
      <c r="NT322" s="331"/>
      <c r="NU322" s="331"/>
      <c r="NV322" s="331"/>
      <c r="NW322" s="331"/>
      <c r="NX322" s="331"/>
      <c r="NY322" s="331"/>
      <c r="NZ322" s="331"/>
      <c r="OA322" s="331"/>
      <c r="OB322" s="331"/>
      <c r="OC322" s="331"/>
      <c r="OD322" s="331"/>
      <c r="OE322" s="331"/>
      <c r="OF322" s="331"/>
      <c r="OG322" s="331"/>
      <c r="OH322" s="331"/>
      <c r="OI322" s="331"/>
      <c r="OJ322" s="331"/>
      <c r="OK322" s="331"/>
      <c r="OL322" s="331"/>
      <c r="OM322" s="331"/>
      <c r="ON322" s="331"/>
      <c r="OO322" s="331"/>
      <c r="OP322" s="331"/>
      <c r="OQ322" s="331"/>
      <c r="OR322" s="331"/>
      <c r="OS322" s="331"/>
      <c r="OT322" s="331"/>
      <c r="OU322" s="331"/>
      <c r="OV322" s="331"/>
      <c r="OW322" s="331"/>
      <c r="OX322" s="331"/>
      <c r="OY322" s="331"/>
      <c r="OZ322" s="331"/>
      <c r="PA322" s="331"/>
      <c r="PB322" s="331"/>
      <c r="PC322" s="331"/>
      <c r="PD322" s="331"/>
      <c r="PE322" s="331"/>
      <c r="PF322" s="331"/>
      <c r="PG322" s="331"/>
      <c r="PH322" s="331"/>
      <c r="PI322" s="331"/>
      <c r="PJ322" s="331"/>
      <c r="PK322" s="331"/>
      <c r="PL322" s="331"/>
      <c r="PM322" s="331"/>
      <c r="PN322" s="331"/>
      <c r="PO322" s="331"/>
      <c r="PP322" s="331"/>
      <c r="PQ322" s="331"/>
      <c r="PR322" s="331"/>
      <c r="PS322" s="331"/>
      <c r="PT322" s="331"/>
      <c r="PU322" s="331"/>
      <c r="PV322" s="331"/>
      <c r="PW322" s="331"/>
      <c r="PX322" s="331"/>
      <c r="PY322" s="331"/>
      <c r="PZ322" s="331"/>
      <c r="QA322" s="331"/>
      <c r="QB322" s="331"/>
      <c r="QC322" s="331"/>
      <c r="QD322" s="331"/>
      <c r="QE322" s="331"/>
      <c r="QF322" s="331"/>
      <c r="QG322" s="331"/>
      <c r="QH322" s="331"/>
      <c r="QI322" s="331"/>
      <c r="QJ322" s="331"/>
      <c r="QK322" s="331"/>
      <c r="QL322" s="331"/>
      <c r="QM322" s="331"/>
      <c r="QN322" s="331"/>
      <c r="QO322" s="331"/>
      <c r="QP322" s="331"/>
      <c r="QQ322" s="331"/>
      <c r="QR322" s="331"/>
      <c r="QS322" s="331"/>
      <c r="QT322" s="331"/>
      <c r="QU322" s="331"/>
      <c r="QV322" s="331"/>
      <c r="QW322" s="331"/>
      <c r="QX322" s="331"/>
      <c r="QY322" s="331"/>
      <c r="QZ322" s="331"/>
      <c r="RA322" s="331"/>
      <c r="RB322" s="331"/>
      <c r="RC322" s="331"/>
      <c r="RD322" s="331"/>
      <c r="RE322" s="331"/>
      <c r="RF322" s="331"/>
      <c r="RG322" s="331"/>
      <c r="RH322" s="331"/>
      <c r="RI322" s="331"/>
      <c r="RJ322" s="331"/>
      <c r="RK322" s="331"/>
      <c r="RL322" s="331"/>
      <c r="RM322" s="331"/>
      <c r="RN322" s="331"/>
      <c r="RO322" s="331"/>
      <c r="RP322" s="331"/>
      <c r="RQ322" s="331"/>
      <c r="RR322" s="331"/>
      <c r="RS322" s="331"/>
      <c r="RT322" s="331"/>
      <c r="RU322" s="331"/>
      <c r="RV322" s="331"/>
      <c r="RW322" s="331"/>
      <c r="RX322" s="331"/>
      <c r="RY322" s="331"/>
      <c r="RZ322" s="331"/>
      <c r="SA322" s="331"/>
      <c r="SB322" s="331"/>
      <c r="SC322" s="331"/>
      <c r="SD322" s="331"/>
      <c r="SE322" s="331"/>
      <c r="SF322" s="331"/>
      <c r="SG322" s="331"/>
      <c r="SH322" s="331"/>
      <c r="SI322" s="331"/>
      <c r="SJ322" s="331"/>
      <c r="SK322" s="331"/>
      <c r="SL322" s="331"/>
      <c r="SM322" s="331"/>
      <c r="SN322" s="331"/>
      <c r="SO322" s="331"/>
      <c r="SP322" s="331"/>
      <c r="SQ322" s="331"/>
      <c r="SR322" s="331"/>
      <c r="SS322" s="331"/>
      <c r="ST322" s="331"/>
      <c r="SU322" s="331"/>
      <c r="SV322" s="331"/>
      <c r="SW322" s="331"/>
      <c r="SX322" s="331"/>
      <c r="SY322" s="331"/>
      <c r="SZ322" s="331"/>
      <c r="TA322" s="331"/>
      <c r="TB322" s="331"/>
      <c r="TC322" s="331"/>
      <c r="TD322" s="331"/>
      <c r="TE322" s="331"/>
      <c r="TF322" s="331"/>
      <c r="TG322" s="331"/>
      <c r="TH322" s="331"/>
      <c r="TI322" s="331"/>
      <c r="TJ322" s="331"/>
      <c r="TK322" s="331"/>
      <c r="TL322" s="331"/>
      <c r="TM322" s="331"/>
      <c r="TN322" s="331"/>
      <c r="TO322" s="331"/>
      <c r="TP322" s="331"/>
      <c r="TQ322" s="331"/>
      <c r="TR322" s="331"/>
      <c r="TS322" s="331"/>
      <c r="TT322" s="331"/>
      <c r="TU322" s="331"/>
      <c r="TV322" s="331"/>
      <c r="TW322" s="331"/>
      <c r="TX322" s="331"/>
      <c r="TY322" s="331"/>
      <c r="TZ322" s="331"/>
      <c r="UA322" s="331"/>
      <c r="UB322" s="331"/>
      <c r="UC322" s="331"/>
      <c r="UD322" s="331"/>
      <c r="UE322" s="331"/>
      <c r="UF322" s="331"/>
      <c r="UG322" s="331"/>
      <c r="UH322" s="331"/>
      <c r="UI322" s="331"/>
      <c r="UJ322" s="331"/>
      <c r="UK322" s="331"/>
      <c r="UL322" s="331"/>
      <c r="UM322" s="331"/>
      <c r="UN322" s="331"/>
      <c r="UO322" s="331"/>
      <c r="UP322" s="331"/>
      <c r="UQ322" s="331"/>
      <c r="UR322" s="331"/>
      <c r="US322" s="331"/>
      <c r="UT322" s="331"/>
      <c r="UU322" s="331"/>
      <c r="UV322" s="331"/>
      <c r="UW322" s="331"/>
      <c r="UX322" s="331"/>
      <c r="UY322" s="331"/>
      <c r="UZ322" s="331"/>
      <c r="VA322" s="331"/>
      <c r="VB322" s="331"/>
      <c r="VC322" s="331"/>
      <c r="VD322" s="331"/>
      <c r="VE322" s="331"/>
      <c r="VF322" s="331"/>
      <c r="VG322" s="331"/>
      <c r="VH322" s="331"/>
      <c r="VI322" s="331"/>
      <c r="VJ322" s="331"/>
      <c r="VK322" s="331"/>
      <c r="VL322" s="331"/>
      <c r="VM322" s="331"/>
      <c r="VN322" s="331"/>
      <c r="VO322" s="331"/>
      <c r="VP322" s="331"/>
      <c r="VQ322" s="331"/>
      <c r="VR322" s="331"/>
      <c r="VS322" s="331"/>
      <c r="VT322" s="331"/>
      <c r="VU322" s="331"/>
      <c r="VV322" s="331"/>
      <c r="VW322" s="331"/>
      <c r="VX322" s="331"/>
      <c r="VY322" s="331"/>
      <c r="VZ322" s="331"/>
      <c r="WA322" s="331"/>
      <c r="WB322" s="331"/>
      <c r="WC322" s="331"/>
      <c r="WD322" s="331"/>
      <c r="WE322" s="331"/>
      <c r="WF322" s="331"/>
      <c r="WG322" s="331"/>
      <c r="WH322" s="331"/>
      <c r="WI322" s="331"/>
      <c r="WJ322" s="331"/>
      <c r="WK322" s="331"/>
      <c r="WL322" s="331"/>
      <c r="WM322" s="331"/>
      <c r="WN322" s="331"/>
      <c r="WO322" s="331"/>
      <c r="WP322" s="331"/>
      <c r="WQ322" s="331"/>
      <c r="WR322" s="331"/>
      <c r="WS322" s="331"/>
      <c r="WT322" s="331"/>
      <c r="WU322" s="331"/>
      <c r="WV322" s="331"/>
      <c r="WW322" s="331"/>
      <c r="WX322" s="331"/>
      <c r="WY322" s="331"/>
      <c r="WZ322" s="331"/>
      <c r="XA322" s="331"/>
      <c r="XB322" s="331"/>
      <c r="XC322" s="331"/>
      <c r="XD322" s="331"/>
      <c r="XE322" s="331"/>
      <c r="XF322" s="331"/>
      <c r="XG322" s="331"/>
      <c r="XH322" s="331"/>
      <c r="XI322" s="331"/>
      <c r="XJ322" s="331"/>
      <c r="XK322" s="331"/>
      <c r="XL322" s="331"/>
      <c r="XM322" s="331"/>
      <c r="XN322" s="331"/>
      <c r="XO322" s="331"/>
      <c r="XP322" s="331"/>
      <c r="XQ322" s="331"/>
      <c r="XR322" s="331"/>
      <c r="XS322" s="331"/>
      <c r="XT322" s="331"/>
      <c r="XU322" s="331"/>
      <c r="XV322" s="331"/>
      <c r="XW322" s="331"/>
      <c r="XX322" s="331"/>
      <c r="XY322" s="331"/>
      <c r="XZ322" s="331"/>
      <c r="YA322" s="331"/>
      <c r="YB322" s="331"/>
      <c r="YC322" s="331"/>
      <c r="YD322" s="331"/>
      <c r="YE322" s="331"/>
      <c r="YF322" s="331"/>
      <c r="YG322" s="331"/>
      <c r="YH322" s="331"/>
      <c r="YI322" s="331"/>
      <c r="YJ322" s="331"/>
      <c r="YK322" s="331"/>
      <c r="YL322" s="331"/>
      <c r="YM322" s="331"/>
      <c r="YN322" s="331"/>
      <c r="YO322" s="331"/>
      <c r="YP322" s="331"/>
      <c r="YQ322" s="331"/>
      <c r="YR322" s="331"/>
      <c r="YS322" s="331"/>
      <c r="YT322" s="331"/>
      <c r="YU322" s="331"/>
      <c r="YV322" s="331"/>
      <c r="YW322" s="331"/>
      <c r="YX322" s="331"/>
      <c r="YY322" s="331"/>
      <c r="YZ322" s="331"/>
      <c r="ZA322" s="331"/>
      <c r="ZB322" s="331"/>
      <c r="ZC322" s="331"/>
      <c r="ZD322" s="331"/>
      <c r="ZE322" s="331"/>
      <c r="ZF322" s="331"/>
      <c r="ZG322" s="331"/>
      <c r="ZH322" s="331"/>
      <c r="ZI322" s="331"/>
      <c r="ZJ322" s="331"/>
      <c r="ZK322" s="331"/>
      <c r="ZL322" s="331"/>
      <c r="ZM322" s="331"/>
      <c r="ZN322" s="331"/>
      <c r="ZO322" s="331"/>
      <c r="ZP322" s="331"/>
      <c r="ZQ322" s="331"/>
      <c r="ZR322" s="331"/>
      <c r="ZS322" s="331"/>
      <c r="ZT322" s="331"/>
      <c r="ZU322" s="331"/>
      <c r="ZV322" s="331"/>
      <c r="ZW322" s="331"/>
      <c r="ZX322" s="331"/>
      <c r="ZY322" s="331"/>
      <c r="ZZ322" s="331"/>
      <c r="AAA322" s="331"/>
      <c r="AAB322" s="331"/>
      <c r="AAC322" s="331"/>
      <c r="AAD322" s="331"/>
      <c r="AAE322" s="331"/>
      <c r="AAF322" s="331"/>
      <c r="AAG322" s="331"/>
      <c r="AAH322" s="331"/>
      <c r="AAI322" s="331"/>
      <c r="AAJ322" s="331"/>
      <c r="AAK322" s="331"/>
      <c r="AAL322" s="331"/>
      <c r="AAM322" s="331"/>
      <c r="AAN322" s="331"/>
      <c r="AAO322" s="331"/>
      <c r="AAP322" s="331"/>
      <c r="AAQ322" s="331"/>
      <c r="AAR322" s="331"/>
      <c r="AAS322" s="331"/>
      <c r="AAT322" s="331"/>
      <c r="AAU322" s="331"/>
      <c r="AAV322" s="331"/>
      <c r="AAW322" s="331"/>
      <c r="AAX322" s="331"/>
      <c r="AAY322" s="331"/>
      <c r="AAZ322" s="331"/>
      <c r="ABA322" s="331"/>
      <c r="ABB322" s="331"/>
      <c r="ABC322" s="331"/>
      <c r="ABD322" s="331"/>
      <c r="ABE322" s="331"/>
      <c r="ABF322" s="331"/>
      <c r="ABG322" s="331"/>
      <c r="ABH322" s="331"/>
      <c r="ABI322" s="331"/>
      <c r="ABJ322" s="331"/>
      <c r="ABK322" s="331"/>
      <c r="ABL322" s="331"/>
      <c r="ABM322" s="331"/>
      <c r="ABN322" s="331"/>
      <c r="ABO322" s="331"/>
      <c r="ABP322" s="331"/>
      <c r="ABQ322" s="331"/>
      <c r="ABR322" s="331"/>
      <c r="ABS322" s="331"/>
      <c r="ABT322" s="331"/>
      <c r="ABU322" s="331"/>
      <c r="ABV322" s="331"/>
      <c r="ABW322" s="331"/>
      <c r="ABX322" s="331"/>
      <c r="ABY322" s="331"/>
      <c r="ABZ322" s="331"/>
      <c r="ACA322" s="331"/>
      <c r="ACB322" s="331"/>
      <c r="ACC322" s="331"/>
      <c r="ACD322" s="331"/>
      <c r="ACE322" s="331"/>
      <c r="ACF322" s="331"/>
      <c r="ACG322" s="331"/>
      <c r="ACH322" s="331"/>
      <c r="ACI322" s="331"/>
      <c r="ACJ322" s="331"/>
      <c r="ACK322" s="331"/>
      <c r="ACL322" s="331"/>
      <c r="ACM322" s="331"/>
      <c r="ACN322" s="331"/>
      <c r="ACO322" s="331"/>
      <c r="ACP322" s="331"/>
      <c r="ACQ322" s="331"/>
      <c r="ACR322" s="331"/>
      <c r="ACS322" s="331"/>
      <c r="ACT322" s="331"/>
      <c r="ACU322" s="331"/>
      <c r="ACV322" s="331"/>
      <c r="ACW322" s="331"/>
      <c r="ACX322" s="331"/>
      <c r="ACY322" s="331"/>
      <c r="ACZ322" s="331"/>
      <c r="ADA322" s="331"/>
      <c r="ADB322" s="331"/>
      <c r="ADC322" s="331"/>
      <c r="ADD322" s="331"/>
      <c r="ADE322" s="331"/>
      <c r="ADF322" s="331"/>
      <c r="ADG322" s="331"/>
      <c r="ADH322" s="331"/>
      <c r="ADI322" s="331"/>
      <c r="ADJ322" s="331"/>
      <c r="ADK322" s="331"/>
      <c r="ADL322" s="331"/>
      <c r="ADM322" s="331"/>
      <c r="ADN322" s="331"/>
      <c r="ADO322" s="331"/>
      <c r="ADP322" s="331"/>
      <c r="ADQ322" s="331"/>
      <c r="ADR322" s="331"/>
      <c r="ADS322" s="331"/>
      <c r="ADT322" s="331"/>
      <c r="ADU322" s="331"/>
      <c r="ADV322" s="331"/>
      <c r="ADW322" s="331"/>
      <c r="ADX322" s="331"/>
      <c r="ADY322" s="331"/>
      <c r="ADZ322" s="331"/>
      <c r="AEA322" s="331"/>
      <c r="AEB322" s="331"/>
      <c r="AEC322" s="331"/>
      <c r="AED322" s="331"/>
      <c r="AEE322" s="331"/>
      <c r="AEF322" s="331"/>
      <c r="AEG322" s="331"/>
      <c r="AEH322" s="331"/>
      <c r="AEI322" s="331"/>
      <c r="AEJ322" s="331"/>
      <c r="AEK322" s="331"/>
      <c r="AEL322" s="331"/>
      <c r="AEM322" s="331"/>
      <c r="AEN322" s="331"/>
      <c r="AEO322" s="331"/>
      <c r="AEP322" s="331"/>
      <c r="AEQ322" s="331"/>
      <c r="AER322" s="331"/>
      <c r="AES322" s="331"/>
      <c r="AET322" s="331"/>
      <c r="AEU322" s="331"/>
      <c r="AEV322" s="331"/>
      <c r="AEW322" s="331"/>
      <c r="AEX322" s="331"/>
      <c r="AEY322" s="331"/>
      <c r="AEZ322" s="331"/>
      <c r="AFA322" s="331"/>
      <c r="AFB322" s="331"/>
      <c r="AFC322" s="331"/>
      <c r="AFD322" s="331"/>
      <c r="AFE322" s="331"/>
      <c r="AFF322" s="331"/>
      <c r="AFG322" s="331"/>
      <c r="AFH322" s="331"/>
      <c r="AFI322" s="331"/>
      <c r="AFJ322" s="331"/>
      <c r="AFK322" s="331"/>
      <c r="AFL322" s="331"/>
      <c r="AFM322" s="331"/>
      <c r="AFN322" s="331"/>
      <c r="AFO322" s="331"/>
      <c r="AFP322" s="331"/>
      <c r="AFQ322" s="331"/>
      <c r="AFR322" s="331"/>
      <c r="AFS322" s="331"/>
      <c r="AFT322" s="331"/>
      <c r="AFU322" s="331"/>
      <c r="AFV322" s="331"/>
      <c r="AFW322" s="331"/>
      <c r="AFX322" s="331"/>
      <c r="AFY322" s="331"/>
      <c r="AFZ322" s="331"/>
      <c r="AGA322" s="331"/>
      <c r="AGB322" s="331"/>
      <c r="AGC322" s="331"/>
      <c r="AGD322" s="331"/>
      <c r="AGE322" s="331"/>
      <c r="AGF322" s="331"/>
      <c r="AGG322" s="331"/>
      <c r="AGH322" s="331"/>
      <c r="AGI322" s="331"/>
      <c r="AGJ322" s="331"/>
      <c r="AGK322" s="331"/>
      <c r="AGL322" s="331"/>
      <c r="AGM322" s="331"/>
      <c r="AGN322" s="331"/>
      <c r="AGO322" s="331"/>
      <c r="AGP322" s="331"/>
      <c r="AGQ322" s="331"/>
      <c r="AGR322" s="331"/>
      <c r="AGS322" s="331"/>
      <c r="AGT322" s="331"/>
      <c r="AGU322" s="331"/>
      <c r="AGV322" s="331"/>
      <c r="AGW322" s="331"/>
      <c r="AGX322" s="331"/>
      <c r="AGY322" s="331"/>
      <c r="AGZ322" s="331"/>
      <c r="AHA322" s="331"/>
      <c r="AHB322" s="331"/>
      <c r="AHC322" s="331"/>
      <c r="AHD322" s="331"/>
      <c r="AHE322" s="331"/>
      <c r="AHF322" s="331"/>
      <c r="AHG322" s="331"/>
      <c r="AHH322" s="331"/>
      <c r="AHI322" s="331"/>
      <c r="AHJ322" s="331"/>
      <c r="AHK322" s="331"/>
      <c r="AHL322" s="331"/>
      <c r="AHM322" s="331"/>
      <c r="AHN322" s="331"/>
      <c r="AHO322" s="331"/>
      <c r="AHP322" s="331"/>
      <c r="AHQ322" s="331"/>
      <c r="AHR322" s="331"/>
      <c r="AHS322" s="331"/>
      <c r="AHT322" s="331"/>
      <c r="AHU322" s="331"/>
      <c r="AHV322" s="331"/>
      <c r="AHW322" s="331"/>
      <c r="AHX322" s="331"/>
      <c r="AHY322" s="331"/>
      <c r="AHZ322" s="331"/>
      <c r="AIA322" s="331"/>
      <c r="AIB322" s="331"/>
      <c r="AIC322" s="331"/>
      <c r="AID322" s="331"/>
      <c r="AIE322" s="331"/>
      <c r="AIF322" s="331"/>
      <c r="AIG322" s="331"/>
      <c r="AIH322" s="331"/>
      <c r="AII322" s="331"/>
      <c r="AIJ322" s="331"/>
      <c r="AIK322" s="331"/>
      <c r="AIL322" s="331"/>
      <c r="AIM322" s="331"/>
      <c r="AIN322" s="331"/>
      <c r="AIO322" s="331"/>
      <c r="AIP322" s="331"/>
      <c r="AIQ322" s="331"/>
      <c r="AIR322" s="331"/>
      <c r="AIS322" s="331"/>
      <c r="AIT322" s="331"/>
      <c r="AIU322" s="331"/>
      <c r="AIV322" s="331"/>
      <c r="AIW322" s="331"/>
      <c r="AIX322" s="331"/>
      <c r="AIY322" s="331"/>
      <c r="AIZ322" s="331"/>
      <c r="AJA322" s="331"/>
      <c r="AJB322" s="331"/>
      <c r="AJC322" s="331"/>
      <c r="AJD322" s="331"/>
      <c r="AJE322" s="331"/>
      <c r="AJF322" s="331"/>
      <c r="AJG322" s="331"/>
      <c r="AJH322" s="331"/>
      <c r="AJI322" s="331"/>
      <c r="AJJ322" s="331"/>
      <c r="AJK322" s="331"/>
      <c r="AJL322" s="331"/>
      <c r="AJM322" s="331"/>
      <c r="AJN322" s="331"/>
      <c r="AJO322" s="331"/>
      <c r="AJP322" s="331"/>
      <c r="AJQ322" s="331"/>
      <c r="AJR322" s="331"/>
      <c r="AJS322" s="331"/>
      <c r="AJT322" s="331"/>
      <c r="AJU322" s="331"/>
      <c r="AJV322" s="331"/>
      <c r="AJW322" s="331"/>
      <c r="AJX322" s="331"/>
      <c r="AJY322" s="331"/>
      <c r="AJZ322" s="331"/>
      <c r="AKA322" s="331"/>
      <c r="AKB322" s="331"/>
      <c r="AKC322" s="331"/>
      <c r="AKD322" s="331"/>
      <c r="AKE322" s="331"/>
      <c r="AKF322" s="331"/>
      <c r="AKG322" s="331"/>
      <c r="AKH322" s="331"/>
      <c r="AKI322" s="331"/>
      <c r="AKJ322" s="331"/>
      <c r="AKK322" s="331"/>
      <c r="AKL322" s="331"/>
      <c r="AKM322" s="331"/>
      <c r="AKN322" s="331"/>
      <c r="AKO322" s="331"/>
      <c r="AKP322" s="331"/>
      <c r="AKQ322" s="331"/>
      <c r="AKR322" s="331"/>
      <c r="AKS322" s="331"/>
      <c r="AKT322" s="331"/>
      <c r="AKU322" s="331"/>
      <c r="AKV322" s="331"/>
      <c r="AKW322" s="331"/>
      <c r="AKX322" s="331"/>
      <c r="AKY322" s="331"/>
      <c r="AKZ322" s="331"/>
      <c r="ALA322" s="331"/>
      <c r="ALB322" s="331"/>
      <c r="ALC322" s="331"/>
      <c r="ALD322" s="331"/>
      <c r="ALE322" s="331"/>
      <c r="ALF322" s="331"/>
      <c r="ALG322" s="331"/>
      <c r="ALH322" s="331"/>
      <c r="ALI322" s="331"/>
      <c r="ALJ322" s="331"/>
      <c r="ALK322" s="331"/>
      <c r="ALL322" s="331"/>
      <c r="ALM322" s="331"/>
      <c r="ALN322" s="331"/>
      <c r="ALO322" s="331"/>
      <c r="ALP322" s="331"/>
      <c r="ALQ322" s="331"/>
      <c r="ALR322" s="331"/>
      <c r="ALS322" s="331"/>
      <c r="ALT322" s="331"/>
      <c r="ALU322" s="331"/>
      <c r="ALV322" s="331"/>
      <c r="ALW322" s="331"/>
      <c r="ALX322" s="331"/>
      <c r="ALY322" s="331"/>
      <c r="ALZ322" s="331"/>
      <c r="AMA322" s="331"/>
      <c r="AMB322" s="331"/>
      <c r="AMC322" s="331"/>
      <c r="AMD322" s="331"/>
      <c r="AME322" s="331"/>
      <c r="AMF322" s="331"/>
      <c r="AMG322" s="331"/>
      <c r="AMH322" s="331"/>
      <c r="AMI322" s="331"/>
      <c r="AMJ322" s="331"/>
      <c r="AMK322" s="331"/>
      <c r="AML322" s="331"/>
      <c r="AMM322" s="331"/>
      <c r="AMN322" s="331"/>
      <c r="AMO322" s="331"/>
      <c r="AMP322" s="331"/>
      <c r="AMQ322" s="331"/>
      <c r="AMR322" s="331"/>
      <c r="AMS322" s="331"/>
      <c r="AMT322" s="331"/>
      <c r="AMU322" s="331"/>
      <c r="AMV322" s="331"/>
      <c r="AMW322" s="331"/>
      <c r="AMX322" s="331"/>
      <c r="AMY322" s="331"/>
      <c r="AMZ322" s="331"/>
      <c r="ANA322" s="331"/>
      <c r="ANB322" s="331"/>
      <c r="ANC322" s="331"/>
      <c r="AND322" s="331"/>
      <c r="ANE322" s="331"/>
      <c r="ANF322" s="331"/>
      <c r="ANG322" s="331"/>
      <c r="ANH322" s="331"/>
      <c r="ANI322" s="331"/>
      <c r="ANJ322" s="331"/>
      <c r="ANK322" s="331"/>
      <c r="ANL322" s="331"/>
      <c r="ANM322" s="331"/>
      <c r="ANN322" s="331"/>
      <c r="ANO322" s="331"/>
      <c r="ANP322" s="331"/>
      <c r="ANQ322" s="331"/>
      <c r="ANR322" s="331"/>
      <c r="ANS322" s="331"/>
      <c r="ANT322" s="331"/>
      <c r="ANU322" s="331"/>
      <c r="ANV322" s="331"/>
      <c r="ANW322" s="331"/>
      <c r="ANX322" s="331"/>
      <c r="ANY322" s="331"/>
      <c r="ANZ322" s="331"/>
      <c r="AOA322" s="331"/>
      <c r="AOB322" s="331"/>
      <c r="AOC322" s="331"/>
      <c r="AOD322" s="331"/>
      <c r="AOE322" s="331"/>
      <c r="AOF322" s="331"/>
      <c r="AOG322" s="331"/>
      <c r="AOH322" s="331"/>
      <c r="AOI322" s="331"/>
      <c r="AOJ322" s="331"/>
      <c r="AOK322" s="331"/>
      <c r="AOL322" s="331"/>
      <c r="AOM322" s="331"/>
      <c r="AON322" s="331"/>
      <c r="AOO322" s="331"/>
      <c r="AOP322" s="331"/>
      <c r="AOQ322" s="331"/>
      <c r="AOR322" s="331"/>
      <c r="AOS322" s="331"/>
      <c r="AOT322" s="331"/>
      <c r="AOU322" s="331"/>
      <c r="AOV322" s="331"/>
      <c r="AOW322" s="331"/>
      <c r="AOX322" s="331"/>
      <c r="AOY322" s="331"/>
      <c r="AOZ322" s="331"/>
      <c r="APA322" s="331"/>
      <c r="APB322" s="331"/>
      <c r="APC322" s="331"/>
      <c r="APD322" s="331"/>
      <c r="APE322" s="331"/>
      <c r="APF322" s="331"/>
      <c r="APG322" s="331"/>
      <c r="APH322" s="331"/>
      <c r="API322" s="331"/>
      <c r="APJ322" s="331"/>
      <c r="APK322" s="331"/>
      <c r="APL322" s="331"/>
      <c r="APM322" s="331"/>
      <c r="APN322" s="331"/>
      <c r="APO322" s="331"/>
      <c r="APP322" s="331"/>
      <c r="APQ322" s="331"/>
      <c r="APR322" s="331"/>
      <c r="APS322" s="331"/>
      <c r="APT322" s="331"/>
      <c r="APU322" s="331"/>
      <c r="APV322" s="331"/>
      <c r="APW322" s="331"/>
      <c r="APX322" s="331"/>
      <c r="APY322" s="331"/>
      <c r="APZ322" s="331"/>
      <c r="AQA322" s="331"/>
      <c r="AQB322" s="331"/>
      <c r="AQC322" s="331"/>
      <c r="AQD322" s="331"/>
      <c r="AQE322" s="331"/>
      <c r="AQF322" s="331"/>
      <c r="AQG322" s="331"/>
      <c r="AQH322" s="331"/>
      <c r="AQI322" s="331"/>
      <c r="AQJ322" s="331"/>
      <c r="AQK322" s="331"/>
      <c r="AQL322" s="331"/>
      <c r="AQM322" s="331"/>
      <c r="AQN322" s="331"/>
      <c r="AQO322" s="331"/>
      <c r="AQP322" s="331"/>
      <c r="AQQ322" s="331"/>
      <c r="AQR322" s="331"/>
      <c r="AQS322" s="331"/>
      <c r="AQT322" s="331"/>
      <c r="AQU322" s="331"/>
      <c r="AQV322" s="331"/>
      <c r="AQW322" s="331"/>
      <c r="AQX322" s="331"/>
      <c r="AQY322" s="331"/>
      <c r="AQZ322" s="331"/>
      <c r="ARA322" s="331"/>
      <c r="ARB322" s="331"/>
      <c r="ARC322" s="331"/>
      <c r="ARD322" s="331"/>
      <c r="ARE322" s="331"/>
      <c r="ARF322" s="331"/>
      <c r="ARG322" s="331"/>
      <c r="ARH322" s="331"/>
      <c r="ARI322" s="331"/>
      <c r="ARJ322" s="331"/>
      <c r="ARK322" s="331"/>
      <c r="ARL322" s="331"/>
      <c r="ARM322" s="331"/>
      <c r="ARN322" s="331"/>
      <c r="ARO322" s="331"/>
      <c r="ARP322" s="331"/>
      <c r="ARQ322" s="331"/>
      <c r="ARR322" s="331"/>
      <c r="ARS322" s="331"/>
      <c r="ART322" s="331"/>
      <c r="ARU322" s="331"/>
      <c r="ARV322" s="331"/>
      <c r="ARW322" s="331"/>
      <c r="ARX322" s="331"/>
      <c r="ARY322" s="331"/>
      <c r="ARZ322" s="331"/>
      <c r="ASA322" s="331"/>
      <c r="ASB322" s="331"/>
      <c r="ASC322" s="331"/>
      <c r="ASD322" s="331"/>
      <c r="ASE322" s="331"/>
      <c r="ASF322" s="331"/>
      <c r="ASG322" s="331"/>
    </row>
    <row r="323" spans="2:1177" ht="17.25" thickBot="1" x14ac:dyDescent="0.35">
      <c r="B323" s="349"/>
      <c r="C323" s="374">
        <f>SUM(C304:C322)</f>
        <v>1598</v>
      </c>
      <c r="D323" s="374">
        <f>SUM(D304:D322)</f>
        <v>595</v>
      </c>
      <c r="E323" s="375">
        <f>SUM(E304:E322)</f>
        <v>146</v>
      </c>
      <c r="F323" s="376">
        <f t="shared" ref="F323:Q323" si="0">SUM(F304:F322)</f>
        <v>0</v>
      </c>
      <c r="G323" s="374">
        <f t="shared" si="0"/>
        <v>3</v>
      </c>
      <c r="H323" s="374">
        <f t="shared" si="0"/>
        <v>0</v>
      </c>
      <c r="I323" s="374">
        <f t="shared" si="0"/>
        <v>113</v>
      </c>
      <c r="J323" s="374">
        <f t="shared" si="0"/>
        <v>2</v>
      </c>
      <c r="K323" s="374">
        <f t="shared" si="0"/>
        <v>5</v>
      </c>
      <c r="L323" s="374">
        <f t="shared" si="0"/>
        <v>16</v>
      </c>
      <c r="M323" s="374">
        <f t="shared" si="0"/>
        <v>0</v>
      </c>
      <c r="N323" s="374">
        <f t="shared" si="0"/>
        <v>0</v>
      </c>
      <c r="O323" s="374">
        <f t="shared" si="0"/>
        <v>0</v>
      </c>
      <c r="P323" s="374">
        <f t="shared" si="0"/>
        <v>0</v>
      </c>
      <c r="Q323" s="377">
        <f t="shared" si="0"/>
        <v>7</v>
      </c>
    </row>
    <row r="324" spans="2:1177" x14ac:dyDescent="0.3">
      <c r="B324" s="349"/>
    </row>
    <row r="325" spans="2:1177" x14ac:dyDescent="0.3">
      <c r="B325" s="349"/>
    </row>
    <row r="326" spans="2:1177" x14ac:dyDescent="0.3">
      <c r="B326" s="349"/>
    </row>
    <row r="327" spans="2:1177" x14ac:dyDescent="0.3">
      <c r="B327" s="349"/>
    </row>
    <row r="328" spans="2:1177" x14ac:dyDescent="0.3">
      <c r="B328" s="349"/>
    </row>
    <row r="329" spans="2:1177" x14ac:dyDescent="0.3">
      <c r="B329" s="349"/>
    </row>
    <row r="330" spans="2:1177" x14ac:dyDescent="0.3">
      <c r="B330" s="349"/>
    </row>
    <row r="331" spans="2:1177" x14ac:dyDescent="0.3">
      <c r="B331" s="349"/>
    </row>
    <row r="332" spans="2:1177" x14ac:dyDescent="0.3">
      <c r="B332" s="349"/>
    </row>
    <row r="333" spans="2:1177" x14ac:dyDescent="0.3">
      <c r="B333" s="349"/>
    </row>
    <row r="334" spans="2:1177" x14ac:dyDescent="0.3">
      <c r="B334" s="349"/>
    </row>
    <row r="335" spans="2:1177" x14ac:dyDescent="0.3">
      <c r="B335" s="349"/>
    </row>
    <row r="336" spans="2:1177" x14ac:dyDescent="0.3">
      <c r="B336" s="349"/>
    </row>
    <row r="337" spans="2:2" x14ac:dyDescent="0.3">
      <c r="B337" s="349"/>
    </row>
    <row r="338" spans="2:2" x14ac:dyDescent="0.3">
      <c r="B338" s="349"/>
    </row>
    <row r="339" spans="2:2" x14ac:dyDescent="0.3">
      <c r="B339" s="349"/>
    </row>
    <row r="340" spans="2:2" x14ac:dyDescent="0.3">
      <c r="B340" s="349"/>
    </row>
    <row r="341" spans="2:2" x14ac:dyDescent="0.3">
      <c r="B341" s="349"/>
    </row>
    <row r="342" spans="2:2" x14ac:dyDescent="0.3">
      <c r="B342" s="349"/>
    </row>
    <row r="343" spans="2:2" x14ac:dyDescent="0.3">
      <c r="B343" s="349"/>
    </row>
    <row r="344" spans="2:2" x14ac:dyDescent="0.3">
      <c r="B344" s="349"/>
    </row>
    <row r="345" spans="2:2" x14ac:dyDescent="0.3">
      <c r="B345" s="349"/>
    </row>
    <row r="346" spans="2:2" x14ac:dyDescent="0.3">
      <c r="B346" s="349"/>
    </row>
    <row r="347" spans="2:2" x14ac:dyDescent="0.3">
      <c r="B347" s="349"/>
    </row>
    <row r="348" spans="2:2" x14ac:dyDescent="0.3">
      <c r="B348" s="349"/>
    </row>
    <row r="349" spans="2:2" x14ac:dyDescent="0.3">
      <c r="B349" s="349"/>
    </row>
    <row r="350" spans="2:2" x14ac:dyDescent="0.3">
      <c r="B350" s="349"/>
    </row>
    <row r="351" spans="2:2" x14ac:dyDescent="0.3">
      <c r="B351" s="349"/>
    </row>
    <row r="352" spans="2:2" x14ac:dyDescent="0.3">
      <c r="B352" s="349"/>
    </row>
    <row r="353" spans="2:2" x14ac:dyDescent="0.3">
      <c r="B353" s="349"/>
    </row>
    <row r="354" spans="2:2" x14ac:dyDescent="0.3">
      <c r="B354" s="349"/>
    </row>
    <row r="355" spans="2:2" x14ac:dyDescent="0.3">
      <c r="B355" s="349"/>
    </row>
    <row r="356" spans="2:2" x14ac:dyDescent="0.3">
      <c r="B356" s="349"/>
    </row>
    <row r="357" spans="2:2" x14ac:dyDescent="0.3">
      <c r="B357" s="349"/>
    </row>
    <row r="358" spans="2:2" x14ac:dyDescent="0.3">
      <c r="B358" s="349"/>
    </row>
    <row r="359" spans="2:2" x14ac:dyDescent="0.3">
      <c r="B359" s="349"/>
    </row>
    <row r="360" spans="2:2" x14ac:dyDescent="0.3">
      <c r="B360" s="349"/>
    </row>
    <row r="361" spans="2:2" x14ac:dyDescent="0.3">
      <c r="B361" s="349"/>
    </row>
    <row r="362" spans="2:2" x14ac:dyDescent="0.3">
      <c r="B362" s="349"/>
    </row>
    <row r="363" spans="2:2" x14ac:dyDescent="0.3">
      <c r="B363" s="349"/>
    </row>
    <row r="364" spans="2:2" x14ac:dyDescent="0.3">
      <c r="B364" s="349"/>
    </row>
    <row r="365" spans="2:2" x14ac:dyDescent="0.3">
      <c r="B365" s="349"/>
    </row>
    <row r="366" spans="2:2" x14ac:dyDescent="0.3">
      <c r="B366" s="349"/>
    </row>
    <row r="367" spans="2:2" x14ac:dyDescent="0.3">
      <c r="B367" s="349"/>
    </row>
    <row r="368" spans="2:2" x14ac:dyDescent="0.3">
      <c r="B368" s="349"/>
    </row>
    <row r="369" spans="2:2" x14ac:dyDescent="0.3">
      <c r="B369" s="349"/>
    </row>
    <row r="370" spans="2:2" x14ac:dyDescent="0.3">
      <c r="B370" s="349"/>
    </row>
    <row r="371" spans="2:2" x14ac:dyDescent="0.3">
      <c r="B371" s="349"/>
    </row>
  </sheetData>
  <sheetProtection formatCells="0" formatColumns="0" formatRows="0"/>
  <mergeCells count="15">
    <mergeCell ref="A25:D25"/>
    <mergeCell ref="F302:Q302"/>
    <mergeCell ref="U1:W1"/>
    <mergeCell ref="B54:C54"/>
    <mergeCell ref="B110:C110"/>
    <mergeCell ref="B1:D1"/>
    <mergeCell ref="B7:C7"/>
    <mergeCell ref="B15:C15"/>
    <mergeCell ref="B26:C26"/>
    <mergeCell ref="A14:D14"/>
    <mergeCell ref="A6:D6"/>
    <mergeCell ref="E1:E36"/>
    <mergeCell ref="D7:D13"/>
    <mergeCell ref="D15:D24"/>
    <mergeCell ref="D26:D32"/>
  </mergeCells>
  <pageMargins left="0.7" right="0.7" top="0.75" bottom="0.75" header="0.3" footer="0.3"/>
  <pageSetup paperSize="12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C4785-02F6-4D54-BD27-8E40436523B7}">
  <dimension ref="A1:F21"/>
  <sheetViews>
    <sheetView topLeftCell="B4" workbookViewId="0">
      <selection activeCell="E6" sqref="E6:F21"/>
    </sheetView>
  </sheetViews>
  <sheetFormatPr baseColWidth="10" defaultRowHeight="15" x14ac:dyDescent="0.25"/>
  <cols>
    <col min="1" max="1" width="66.5703125" bestFit="1" customWidth="1"/>
    <col min="2" max="2" width="30.5703125" bestFit="1" customWidth="1"/>
    <col min="5" max="5" width="63.5703125" customWidth="1"/>
  </cols>
  <sheetData>
    <row r="1" spans="1:6" x14ac:dyDescent="0.25">
      <c r="A1" s="11" t="s">
        <v>20</v>
      </c>
      <c r="B1" t="s">
        <v>1050</v>
      </c>
    </row>
    <row r="2" spans="1:6" x14ac:dyDescent="0.25">
      <c r="A2" s="11" t="s">
        <v>29</v>
      </c>
      <c r="B2" t="s">
        <v>44</v>
      </c>
    </row>
    <row r="4" spans="1:6" x14ac:dyDescent="0.25">
      <c r="A4" s="11" t="s">
        <v>1048</v>
      </c>
      <c r="B4" t="s">
        <v>1051</v>
      </c>
    </row>
    <row r="5" spans="1:6" x14ac:dyDescent="0.25">
      <c r="A5" s="12" t="s">
        <v>36</v>
      </c>
      <c r="B5" s="541"/>
    </row>
    <row r="6" spans="1:6" x14ac:dyDescent="0.25">
      <c r="A6" s="13" t="s">
        <v>47</v>
      </c>
      <c r="B6" s="541">
        <v>2</v>
      </c>
      <c r="E6" s="504" t="s">
        <v>900</v>
      </c>
      <c r="F6" s="505" t="s">
        <v>42</v>
      </c>
    </row>
    <row r="7" spans="1:6" x14ac:dyDescent="0.25">
      <c r="A7" s="12" t="s">
        <v>910</v>
      </c>
      <c r="B7" s="541"/>
      <c r="E7" s="501" t="s">
        <v>36</v>
      </c>
      <c r="F7" s="503"/>
    </row>
    <row r="8" spans="1:6" x14ac:dyDescent="0.25">
      <c r="A8" s="13" t="s">
        <v>913</v>
      </c>
      <c r="B8" s="541">
        <v>1</v>
      </c>
      <c r="E8" s="502" t="s">
        <v>47</v>
      </c>
      <c r="F8" s="543">
        <v>2</v>
      </c>
    </row>
    <row r="9" spans="1:6" x14ac:dyDescent="0.25">
      <c r="A9" s="12" t="s">
        <v>283</v>
      </c>
      <c r="B9" s="541"/>
      <c r="E9" s="501" t="s">
        <v>910</v>
      </c>
      <c r="F9" s="543"/>
    </row>
    <row r="10" spans="1:6" x14ac:dyDescent="0.25">
      <c r="A10" s="13" t="s">
        <v>83</v>
      </c>
      <c r="B10" s="541">
        <v>1</v>
      </c>
      <c r="E10" s="502" t="s">
        <v>913</v>
      </c>
      <c r="F10" s="543">
        <v>1</v>
      </c>
    </row>
    <row r="11" spans="1:6" x14ac:dyDescent="0.25">
      <c r="A11" s="12" t="s">
        <v>70</v>
      </c>
      <c r="B11" s="541"/>
      <c r="E11" s="501" t="s">
        <v>283</v>
      </c>
      <c r="F11" s="543"/>
    </row>
    <row r="12" spans="1:6" x14ac:dyDescent="0.25">
      <c r="A12" s="13" t="s">
        <v>56</v>
      </c>
      <c r="B12" s="541">
        <v>18</v>
      </c>
      <c r="E12" s="502" t="s">
        <v>83</v>
      </c>
      <c r="F12" s="543">
        <v>1</v>
      </c>
    </row>
    <row r="13" spans="1:6" x14ac:dyDescent="0.25">
      <c r="A13" s="13" t="s">
        <v>137</v>
      </c>
      <c r="B13" s="541">
        <v>11</v>
      </c>
      <c r="E13" s="501" t="s">
        <v>70</v>
      </c>
      <c r="F13" s="544"/>
    </row>
    <row r="14" spans="1:6" x14ac:dyDescent="0.25">
      <c r="A14" s="12" t="s">
        <v>94</v>
      </c>
      <c r="B14" s="541"/>
      <c r="E14" s="502" t="s">
        <v>56</v>
      </c>
      <c r="F14" s="543">
        <v>18</v>
      </c>
    </row>
    <row r="15" spans="1:6" x14ac:dyDescent="0.25">
      <c r="A15" s="13" t="s">
        <v>137</v>
      </c>
      <c r="B15" s="541">
        <v>5</v>
      </c>
      <c r="E15" s="502" t="s">
        <v>137</v>
      </c>
      <c r="F15" s="543">
        <v>11</v>
      </c>
    </row>
    <row r="16" spans="1:6" x14ac:dyDescent="0.25">
      <c r="A16" s="13" t="s">
        <v>929</v>
      </c>
      <c r="B16" s="541">
        <v>2</v>
      </c>
      <c r="E16" s="501" t="s">
        <v>94</v>
      </c>
      <c r="F16" s="543"/>
    </row>
    <row r="17" spans="1:6" x14ac:dyDescent="0.25">
      <c r="A17" s="12" t="s">
        <v>136</v>
      </c>
      <c r="B17" s="541"/>
      <c r="E17" s="502" t="s">
        <v>137</v>
      </c>
      <c r="F17" s="543">
        <v>5</v>
      </c>
    </row>
    <row r="18" spans="1:6" x14ac:dyDescent="0.25">
      <c r="A18" s="13" t="s">
        <v>924</v>
      </c>
      <c r="B18" s="541">
        <v>1</v>
      </c>
      <c r="E18" s="502" t="s">
        <v>929</v>
      </c>
      <c r="F18" s="543">
        <v>2</v>
      </c>
    </row>
    <row r="19" spans="1:6" x14ac:dyDescent="0.25">
      <c r="A19" s="12" t="s">
        <v>1049</v>
      </c>
      <c r="B19" s="541">
        <v>41</v>
      </c>
      <c r="E19" s="501" t="s">
        <v>136</v>
      </c>
      <c r="F19" s="543"/>
    </row>
    <row r="20" spans="1:6" x14ac:dyDescent="0.25">
      <c r="E20" s="502" t="s">
        <v>924</v>
      </c>
      <c r="F20" s="543">
        <v>1</v>
      </c>
    </row>
    <row r="21" spans="1:6" x14ac:dyDescent="0.25">
      <c r="E21" s="506" t="s">
        <v>1622</v>
      </c>
      <c r="F21" s="507">
        <f>SUBTOTAL(109,F7:F20)</f>
        <v>41</v>
      </c>
    </row>
  </sheetData>
  <pageMargins left="0.7" right="0.7" top="0.75" bottom="0.75" header="0.3" footer="0.3"/>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B3859-F1C6-44A4-94ED-DE2C46EFDAC4}">
  <sheetPr codeName="Hoja2"/>
  <dimension ref="A1:Q3308"/>
  <sheetViews>
    <sheetView topLeftCell="G1" zoomScaleNormal="100" workbookViewId="0">
      <selection activeCell="M20" sqref="M20"/>
    </sheetView>
  </sheetViews>
  <sheetFormatPr baseColWidth="10" defaultColWidth="10.85546875" defaultRowHeight="15" x14ac:dyDescent="0.25"/>
  <cols>
    <col min="1" max="1" width="13.85546875" style="5" customWidth="1"/>
    <col min="2" max="2" width="10.85546875" style="5"/>
    <col min="3" max="3" width="42.42578125" style="5" bestFit="1" customWidth="1"/>
    <col min="4" max="4" width="48.42578125" style="10" bestFit="1" customWidth="1"/>
    <col min="5" max="5" width="10.85546875" style="5"/>
    <col min="6" max="6" width="13" style="5" bestFit="1" customWidth="1"/>
    <col min="7" max="7" width="15.28515625" style="5" customWidth="1"/>
    <col min="8" max="8" width="10.85546875" style="5"/>
    <col min="9" max="9" width="22.42578125" style="5" bestFit="1" customWidth="1"/>
    <col min="10" max="11" width="26.28515625" style="5" customWidth="1"/>
    <col min="12" max="12" width="71" style="5" customWidth="1"/>
    <col min="13" max="13" width="43.7109375" style="5" customWidth="1"/>
    <col min="14" max="16384" width="10.85546875" style="5"/>
  </cols>
  <sheetData>
    <row r="1" spans="1:17" s="2" customFormat="1" ht="14.25" customHeight="1" x14ac:dyDescent="0.25">
      <c r="A1" s="1" t="s">
        <v>1053</v>
      </c>
      <c r="C1" s="1" t="s">
        <v>893</v>
      </c>
      <c r="D1" s="1" t="s">
        <v>894</v>
      </c>
      <c r="F1" s="1" t="s">
        <v>895</v>
      </c>
      <c r="G1" s="1" t="s">
        <v>896</v>
      </c>
      <c r="H1" s="1" t="s">
        <v>897</v>
      </c>
      <c r="I1" s="1" t="s">
        <v>29</v>
      </c>
      <c r="J1" s="1" t="s">
        <v>898</v>
      </c>
      <c r="K1" s="1" t="s">
        <v>1211</v>
      </c>
      <c r="L1" s="1" t="s">
        <v>899</v>
      </c>
      <c r="M1" s="1" t="s">
        <v>900</v>
      </c>
    </row>
    <row r="2" spans="1:17" ht="16.5" customHeight="1" x14ac:dyDescent="0.2">
      <c r="A2" s="4">
        <v>1</v>
      </c>
      <c r="C2" s="3" t="s">
        <v>412</v>
      </c>
      <c r="D2" s="4" t="s">
        <v>36</v>
      </c>
      <c r="F2" s="4"/>
      <c r="G2" s="4" t="s">
        <v>48</v>
      </c>
      <c r="H2" s="4" t="s">
        <v>67</v>
      </c>
      <c r="I2" s="4" t="s">
        <v>44</v>
      </c>
      <c r="J2" s="4"/>
      <c r="K2" s="4" t="s">
        <v>1066</v>
      </c>
      <c r="L2" s="4" t="s">
        <v>938</v>
      </c>
      <c r="M2" s="4" t="s">
        <v>86</v>
      </c>
    </row>
    <row r="3" spans="1:17" ht="16.5" customHeight="1" x14ac:dyDescent="0.2">
      <c r="A3" s="4">
        <v>2</v>
      </c>
      <c r="C3" s="3" t="s">
        <v>275</v>
      </c>
      <c r="D3" s="4" t="s">
        <v>279</v>
      </c>
      <c r="F3" s="4" t="s">
        <v>901</v>
      </c>
      <c r="G3" s="4" t="s">
        <v>39</v>
      </c>
      <c r="H3" s="4" t="s">
        <v>902</v>
      </c>
      <c r="I3" s="4" t="s">
        <v>1376</v>
      </c>
      <c r="J3" s="4" t="s">
        <v>42</v>
      </c>
      <c r="K3" s="4" t="s">
        <v>1086</v>
      </c>
      <c r="L3" s="4" t="s">
        <v>903</v>
      </c>
      <c r="M3" s="4" t="s">
        <v>1028</v>
      </c>
    </row>
    <row r="4" spans="1:17" ht="16.5" customHeight="1" x14ac:dyDescent="0.2">
      <c r="A4" s="4">
        <v>3</v>
      </c>
      <c r="C4" s="3" t="s">
        <v>224</v>
      </c>
      <c r="D4" s="4" t="s">
        <v>310</v>
      </c>
      <c r="F4" s="4"/>
      <c r="G4" s="4" t="s">
        <v>109</v>
      </c>
      <c r="J4" s="4" t="s">
        <v>904</v>
      </c>
      <c r="K4" s="4" t="s">
        <v>1094</v>
      </c>
      <c r="L4" s="4" t="s">
        <v>168</v>
      </c>
      <c r="M4" s="4" t="s">
        <v>278</v>
      </c>
    </row>
    <row r="5" spans="1:17" ht="16.5" customHeight="1" x14ac:dyDescent="0.2">
      <c r="A5" s="4">
        <v>4</v>
      </c>
      <c r="C5" s="3" t="s">
        <v>245</v>
      </c>
      <c r="D5" s="4" t="s">
        <v>906</v>
      </c>
      <c r="F5" s="4" t="s">
        <v>901</v>
      </c>
      <c r="J5" s="4" t="s">
        <v>907</v>
      </c>
      <c r="K5" s="4" t="s">
        <v>1107</v>
      </c>
      <c r="L5" s="4" t="s">
        <v>280</v>
      </c>
      <c r="M5" s="4" t="s">
        <v>75</v>
      </c>
    </row>
    <row r="6" spans="1:17" ht="16.5" customHeight="1" x14ac:dyDescent="0.2">
      <c r="A6" s="4">
        <v>5</v>
      </c>
      <c r="C6" s="3" t="s">
        <v>105</v>
      </c>
      <c r="D6" s="4" t="s">
        <v>125</v>
      </c>
      <c r="J6" s="4" t="s">
        <v>74</v>
      </c>
      <c r="K6" s="4" t="s">
        <v>1119</v>
      </c>
      <c r="L6" s="4" t="s">
        <v>151</v>
      </c>
      <c r="M6" s="4" t="s">
        <v>99</v>
      </c>
    </row>
    <row r="7" spans="1:17" ht="16.5" customHeight="1" x14ac:dyDescent="0.2">
      <c r="A7" s="4">
        <v>6</v>
      </c>
      <c r="C7" s="3" t="s">
        <v>908</v>
      </c>
      <c r="D7" s="4" t="s">
        <v>544</v>
      </c>
      <c r="J7" s="4" t="s">
        <v>909</v>
      </c>
      <c r="K7" s="4" t="s">
        <v>1099</v>
      </c>
      <c r="L7" s="4" t="s">
        <v>56</v>
      </c>
      <c r="M7" s="4" t="s">
        <v>51</v>
      </c>
    </row>
    <row r="8" spans="1:17" ht="16.5" customHeight="1" x14ac:dyDescent="0.2">
      <c r="A8" s="4">
        <v>7</v>
      </c>
      <c r="C8" s="3" t="s">
        <v>770</v>
      </c>
      <c r="D8" s="4" t="s">
        <v>910</v>
      </c>
      <c r="J8" s="4" t="s">
        <v>911</v>
      </c>
      <c r="K8" s="4" t="s">
        <v>1113</v>
      </c>
      <c r="L8" s="4" t="s">
        <v>173</v>
      </c>
      <c r="M8" s="4" t="s">
        <v>1027</v>
      </c>
    </row>
    <row r="9" spans="1:17" ht="17.25" customHeight="1" x14ac:dyDescent="0.2">
      <c r="A9" s="4">
        <v>8</v>
      </c>
      <c r="C9" s="3" t="s">
        <v>912</v>
      </c>
      <c r="D9" s="4" t="s">
        <v>283</v>
      </c>
      <c r="G9" s="6" t="s">
        <v>33</v>
      </c>
      <c r="J9" s="4" t="s">
        <v>138</v>
      </c>
      <c r="K9" s="4"/>
      <c r="L9" s="4" t="s">
        <v>104</v>
      </c>
      <c r="M9" s="4" t="s">
        <v>1026</v>
      </c>
    </row>
    <row r="10" spans="1:17" ht="16.5" customHeight="1" x14ac:dyDescent="0.2">
      <c r="A10" s="4">
        <v>9</v>
      </c>
      <c r="C10" s="3" t="s">
        <v>268</v>
      </c>
      <c r="D10" s="4" t="s">
        <v>914</v>
      </c>
      <c r="G10" s="7" t="s">
        <v>106</v>
      </c>
      <c r="J10" s="8"/>
      <c r="K10" s="4"/>
      <c r="L10" s="4" t="s">
        <v>960</v>
      </c>
      <c r="M10" s="4" t="s">
        <v>1025</v>
      </c>
    </row>
    <row r="11" spans="1:17" ht="16.5" customHeight="1" x14ac:dyDescent="0.2">
      <c r="A11" s="4">
        <v>10</v>
      </c>
      <c r="C11" s="3" t="s">
        <v>317</v>
      </c>
      <c r="D11" s="4" t="s">
        <v>330</v>
      </c>
      <c r="K11" s="4"/>
      <c r="L11" s="4" t="s">
        <v>961</v>
      </c>
      <c r="M11" s="4" t="s">
        <v>114</v>
      </c>
    </row>
    <row r="12" spans="1:17" ht="16.5" customHeight="1" x14ac:dyDescent="0.2">
      <c r="A12" s="4">
        <v>11</v>
      </c>
      <c r="C12" s="3" t="s">
        <v>916</v>
      </c>
      <c r="D12" s="4" t="s">
        <v>917</v>
      </c>
      <c r="K12" s="4"/>
      <c r="L12" s="4" t="s">
        <v>1034</v>
      </c>
      <c r="M12" s="4" t="s">
        <v>129</v>
      </c>
    </row>
    <row r="13" spans="1:17" ht="16.5" customHeight="1" x14ac:dyDescent="0.2">
      <c r="A13" s="4">
        <v>12</v>
      </c>
      <c r="C13" s="3" t="s">
        <v>919</v>
      </c>
      <c r="D13" s="4" t="s">
        <v>55</v>
      </c>
      <c r="K13" s="4"/>
      <c r="L13" s="4" t="s">
        <v>451</v>
      </c>
      <c r="M13" s="4" t="s">
        <v>169</v>
      </c>
    </row>
    <row r="14" spans="1:17" ht="16.5" customHeight="1" x14ac:dyDescent="0.2">
      <c r="A14" s="4">
        <v>13</v>
      </c>
      <c r="C14" s="9"/>
      <c r="D14" s="4" t="s">
        <v>920</v>
      </c>
      <c r="K14" s="4"/>
      <c r="L14" s="4" t="s">
        <v>83</v>
      </c>
      <c r="M14" s="4" t="s">
        <v>1210</v>
      </c>
    </row>
    <row r="15" spans="1:17" ht="16.5" customHeight="1" x14ac:dyDescent="0.2">
      <c r="A15" s="4">
        <v>14</v>
      </c>
      <c r="C15" s="9"/>
      <c r="D15" s="4" t="s">
        <v>136</v>
      </c>
      <c r="K15" s="4"/>
      <c r="L15" s="4" t="s">
        <v>425</v>
      </c>
      <c r="M15" s="4" t="s">
        <v>43</v>
      </c>
      <c r="Q15" s="5" t="s">
        <v>1211</v>
      </c>
    </row>
    <row r="16" spans="1:17" ht="16.5" customHeight="1" x14ac:dyDescent="0.2">
      <c r="A16" s="4">
        <v>15</v>
      </c>
      <c r="C16" s="9"/>
      <c r="D16" s="4" t="s">
        <v>276</v>
      </c>
      <c r="K16" s="4"/>
      <c r="L16" s="4" t="s">
        <v>913</v>
      </c>
      <c r="M16" s="4" t="s">
        <v>921</v>
      </c>
    </row>
    <row r="17" spans="1:13" ht="16.5" customHeight="1" x14ac:dyDescent="0.2">
      <c r="A17" s="4">
        <v>16</v>
      </c>
      <c r="C17" s="9"/>
      <c r="D17" s="4" t="s">
        <v>107</v>
      </c>
      <c r="K17" s="4"/>
      <c r="L17" s="4" t="s">
        <v>924</v>
      </c>
      <c r="M17" s="4" t="s">
        <v>174</v>
      </c>
    </row>
    <row r="18" spans="1:13" ht="16.5" customHeight="1" x14ac:dyDescent="0.2">
      <c r="A18" s="4">
        <v>17</v>
      </c>
      <c r="C18" s="9"/>
      <c r="D18" s="4" t="s">
        <v>119</v>
      </c>
      <c r="K18" s="4"/>
      <c r="L18" s="4" t="s">
        <v>923</v>
      </c>
      <c r="M18" s="4" t="s">
        <v>140</v>
      </c>
    </row>
    <row r="19" spans="1:13" ht="16.5" customHeight="1" x14ac:dyDescent="0.2">
      <c r="A19" s="4">
        <v>18</v>
      </c>
      <c r="C19" s="9"/>
      <c r="D19" s="4" t="s">
        <v>70</v>
      </c>
      <c r="K19" s="4"/>
      <c r="L19" s="4" t="s">
        <v>71</v>
      </c>
      <c r="M19" s="4" t="s">
        <v>1023</v>
      </c>
    </row>
    <row r="20" spans="1:13" ht="16.5" customHeight="1" x14ac:dyDescent="0.2">
      <c r="A20" s="4">
        <v>19</v>
      </c>
      <c r="C20" s="9"/>
      <c r="D20" s="4" t="s">
        <v>94</v>
      </c>
      <c r="K20" s="4"/>
      <c r="L20" s="4" t="s">
        <v>108</v>
      </c>
      <c r="M20" s="4" t="s">
        <v>1024</v>
      </c>
    </row>
    <row r="21" spans="1:13" ht="16.5" customHeight="1" x14ac:dyDescent="0.25">
      <c r="A21" s="4">
        <v>20</v>
      </c>
      <c r="C21" s="9"/>
      <c r="K21" s="4"/>
      <c r="L21" s="4" t="s">
        <v>139</v>
      </c>
      <c r="M21" s="4" t="s">
        <v>1320</v>
      </c>
    </row>
    <row r="22" spans="1:13" ht="16.5" customHeight="1" x14ac:dyDescent="0.25">
      <c r="A22" s="4">
        <v>21</v>
      </c>
      <c r="C22" s="9"/>
      <c r="K22" s="4"/>
      <c r="L22" s="4" t="s">
        <v>315</v>
      </c>
    </row>
    <row r="23" spans="1:13" ht="16.5" customHeight="1" x14ac:dyDescent="0.25">
      <c r="A23" s="4">
        <v>22</v>
      </c>
      <c r="C23" s="9"/>
      <c r="K23" s="4"/>
      <c r="L23" s="4" t="s">
        <v>915</v>
      </c>
    </row>
    <row r="24" spans="1:13" ht="16.5" customHeight="1" x14ac:dyDescent="0.25">
      <c r="A24" s="4">
        <v>23</v>
      </c>
      <c r="C24" s="9"/>
      <c r="K24" s="309"/>
      <c r="L24" s="4" t="s">
        <v>137</v>
      </c>
    </row>
    <row r="25" spans="1:13" ht="16.5" customHeight="1" x14ac:dyDescent="0.25">
      <c r="A25" s="4">
        <v>24</v>
      </c>
      <c r="C25" s="9"/>
      <c r="K25" s="4"/>
      <c r="L25" s="4" t="s">
        <v>1176</v>
      </c>
    </row>
    <row r="26" spans="1:13" ht="16.5" customHeight="1" x14ac:dyDescent="0.25">
      <c r="A26" s="4">
        <v>25</v>
      </c>
      <c r="C26" s="9"/>
      <c r="K26" s="4"/>
      <c r="L26" s="4" t="s">
        <v>277</v>
      </c>
    </row>
    <row r="27" spans="1:13" ht="16.5" customHeight="1" x14ac:dyDescent="0.25">
      <c r="A27" s="4">
        <v>26</v>
      </c>
      <c r="C27" s="9"/>
      <c r="K27" s="4"/>
      <c r="L27" s="4" t="s">
        <v>925</v>
      </c>
    </row>
    <row r="28" spans="1:13" ht="16.5" customHeight="1" x14ac:dyDescent="0.25">
      <c r="A28" s="4">
        <v>27</v>
      </c>
      <c r="C28" s="9"/>
      <c r="K28" s="4"/>
      <c r="L28" s="4" t="s">
        <v>541</v>
      </c>
    </row>
    <row r="29" spans="1:13" ht="16.5" customHeight="1" x14ac:dyDescent="0.25">
      <c r="A29" s="4">
        <v>28</v>
      </c>
      <c r="C29" s="9"/>
      <c r="K29" s="4"/>
      <c r="L29" s="4" t="s">
        <v>905</v>
      </c>
    </row>
    <row r="30" spans="1:13" ht="16.5" customHeight="1" x14ac:dyDescent="0.25">
      <c r="A30" s="4">
        <v>29</v>
      </c>
      <c r="C30" s="9"/>
      <c r="K30" s="4"/>
      <c r="L30" s="4" t="s">
        <v>545</v>
      </c>
    </row>
    <row r="31" spans="1:13" ht="16.5" customHeight="1" x14ac:dyDescent="0.25">
      <c r="A31" s="4">
        <v>30</v>
      </c>
      <c r="C31" s="9"/>
      <c r="K31" s="4"/>
      <c r="L31" s="4" t="s">
        <v>1039</v>
      </c>
    </row>
    <row r="32" spans="1:13" ht="16.5" customHeight="1" x14ac:dyDescent="0.25">
      <c r="A32" s="4">
        <v>31</v>
      </c>
      <c r="C32" s="9"/>
      <c r="K32" s="4"/>
      <c r="L32" s="4" t="s">
        <v>932</v>
      </c>
    </row>
    <row r="33" spans="1:12" ht="16.5" customHeight="1" x14ac:dyDescent="0.25">
      <c r="A33" s="4">
        <v>32</v>
      </c>
      <c r="C33" s="9"/>
      <c r="K33" s="4"/>
      <c r="L33" s="4" t="s">
        <v>415</v>
      </c>
    </row>
    <row r="34" spans="1:12" ht="16.5" customHeight="1" x14ac:dyDescent="0.25">
      <c r="A34" s="4">
        <v>33</v>
      </c>
      <c r="C34" s="9"/>
      <c r="L34" s="4" t="s">
        <v>965</v>
      </c>
    </row>
    <row r="35" spans="1:12" ht="16.5" customHeight="1" x14ac:dyDescent="0.25">
      <c r="A35" s="4">
        <v>34</v>
      </c>
      <c r="C35" s="9"/>
      <c r="L35" s="4" t="s">
        <v>927</v>
      </c>
    </row>
    <row r="36" spans="1:12" ht="16.5" customHeight="1" x14ac:dyDescent="0.25">
      <c r="A36" s="4">
        <v>35</v>
      </c>
      <c r="C36" s="9"/>
      <c r="L36" s="4" t="s">
        <v>935</v>
      </c>
    </row>
    <row r="37" spans="1:12" ht="16.5" customHeight="1" x14ac:dyDescent="0.25">
      <c r="A37" s="4">
        <v>36</v>
      </c>
      <c r="L37" s="4" t="s">
        <v>967</v>
      </c>
    </row>
    <row r="38" spans="1:12" ht="16.5" customHeight="1" x14ac:dyDescent="0.25">
      <c r="A38" s="4">
        <v>37</v>
      </c>
      <c r="L38" s="4" t="s">
        <v>952</v>
      </c>
    </row>
    <row r="39" spans="1:12" ht="16.5" customHeight="1" x14ac:dyDescent="0.25">
      <c r="A39" s="4">
        <v>38</v>
      </c>
      <c r="L39" s="4" t="s">
        <v>973</v>
      </c>
    </row>
    <row r="40" spans="1:12" ht="16.5" customHeight="1" x14ac:dyDescent="0.25">
      <c r="A40" s="4">
        <v>39</v>
      </c>
      <c r="L40" s="4" t="s">
        <v>953</v>
      </c>
    </row>
    <row r="41" spans="1:12" ht="16.5" customHeight="1" x14ac:dyDescent="0.25">
      <c r="A41" s="4">
        <v>40</v>
      </c>
      <c r="L41" s="4" t="s">
        <v>66</v>
      </c>
    </row>
    <row r="42" spans="1:12" ht="16.5" customHeight="1" x14ac:dyDescent="0.25">
      <c r="A42" s="4">
        <v>41</v>
      </c>
      <c r="L42" s="4" t="s">
        <v>964</v>
      </c>
    </row>
    <row r="43" spans="1:12" ht="16.5" customHeight="1" x14ac:dyDescent="0.25">
      <c r="A43" s="4">
        <v>42</v>
      </c>
      <c r="L43" s="4" t="s">
        <v>941</v>
      </c>
    </row>
    <row r="44" spans="1:12" ht="16.5" customHeight="1" x14ac:dyDescent="0.25">
      <c r="A44" s="4">
        <v>43</v>
      </c>
      <c r="L44" s="4" t="s">
        <v>933</v>
      </c>
    </row>
    <row r="45" spans="1:12" ht="16.5" customHeight="1" x14ac:dyDescent="0.25">
      <c r="A45" s="4">
        <v>44</v>
      </c>
      <c r="L45" s="4" t="s">
        <v>966</v>
      </c>
    </row>
    <row r="46" spans="1:12" ht="16.5" customHeight="1" x14ac:dyDescent="0.25">
      <c r="A46" s="4">
        <v>45</v>
      </c>
      <c r="L46" s="4" t="s">
        <v>955</v>
      </c>
    </row>
    <row r="47" spans="1:12" ht="16.5" customHeight="1" x14ac:dyDescent="0.25">
      <c r="A47" s="4">
        <v>46</v>
      </c>
      <c r="L47" s="4" t="s">
        <v>37</v>
      </c>
    </row>
    <row r="48" spans="1:12" ht="16.5" customHeight="1" x14ac:dyDescent="0.25">
      <c r="A48" s="4">
        <v>47</v>
      </c>
      <c r="L48" s="4" t="s">
        <v>930</v>
      </c>
    </row>
    <row r="49" spans="1:12" ht="16.5" customHeight="1" x14ac:dyDescent="0.25">
      <c r="A49" s="4">
        <v>48</v>
      </c>
      <c r="L49" s="4" t="s">
        <v>972</v>
      </c>
    </row>
    <row r="50" spans="1:12" ht="16.5" customHeight="1" x14ac:dyDescent="0.25">
      <c r="A50" s="4">
        <v>49</v>
      </c>
      <c r="L50" s="4" t="s">
        <v>946</v>
      </c>
    </row>
    <row r="51" spans="1:12" ht="16.5" customHeight="1" x14ac:dyDescent="0.25">
      <c r="A51" s="4">
        <v>50</v>
      </c>
      <c r="L51" s="4" t="s">
        <v>962</v>
      </c>
    </row>
    <row r="52" spans="1:12" ht="16.5" customHeight="1" x14ac:dyDescent="0.25">
      <c r="A52" s="4">
        <v>51</v>
      </c>
      <c r="L52" s="4" t="s">
        <v>971</v>
      </c>
    </row>
    <row r="53" spans="1:12" ht="16.5" customHeight="1" x14ac:dyDescent="0.25">
      <c r="A53" s="4">
        <v>52</v>
      </c>
      <c r="L53" s="4" t="s">
        <v>951</v>
      </c>
    </row>
    <row r="54" spans="1:12" ht="16.5" customHeight="1" x14ac:dyDescent="0.25">
      <c r="A54" s="4">
        <v>53</v>
      </c>
      <c r="L54" s="4" t="s">
        <v>963</v>
      </c>
    </row>
    <row r="55" spans="1:12" ht="16.5" customHeight="1" x14ac:dyDescent="0.25">
      <c r="A55" s="4">
        <v>54</v>
      </c>
      <c r="L55" s="4" t="s">
        <v>942</v>
      </c>
    </row>
    <row r="56" spans="1:12" ht="16.5" customHeight="1" x14ac:dyDescent="0.25">
      <c r="A56" s="4">
        <v>55</v>
      </c>
      <c r="L56" s="4" t="s">
        <v>949</v>
      </c>
    </row>
    <row r="57" spans="1:12" ht="16.5" customHeight="1" x14ac:dyDescent="0.25">
      <c r="A57" s="4">
        <v>56</v>
      </c>
      <c r="L57" s="4" t="s">
        <v>976</v>
      </c>
    </row>
    <row r="58" spans="1:12" ht="16.5" customHeight="1" x14ac:dyDescent="0.25">
      <c r="A58" s="4">
        <v>57</v>
      </c>
      <c r="L58" s="4" t="s">
        <v>934</v>
      </c>
    </row>
    <row r="59" spans="1:12" ht="16.5" customHeight="1" x14ac:dyDescent="0.25">
      <c r="A59" s="4">
        <v>58</v>
      </c>
      <c r="L59" s="4" t="s">
        <v>940</v>
      </c>
    </row>
    <row r="60" spans="1:12" ht="16.5" customHeight="1" x14ac:dyDescent="0.25">
      <c r="A60" s="4">
        <v>59</v>
      </c>
      <c r="L60" s="4" t="s">
        <v>928</v>
      </c>
    </row>
    <row r="61" spans="1:12" ht="16.5" customHeight="1" x14ac:dyDescent="0.25">
      <c r="A61" s="4">
        <v>60</v>
      </c>
      <c r="L61" s="4" t="s">
        <v>957</v>
      </c>
    </row>
    <row r="62" spans="1:12" ht="16.5" customHeight="1" x14ac:dyDescent="0.25">
      <c r="A62" s="4">
        <v>61</v>
      </c>
      <c r="L62" s="4" t="s">
        <v>947</v>
      </c>
    </row>
    <row r="63" spans="1:12" ht="16.5" customHeight="1" x14ac:dyDescent="0.25">
      <c r="A63" s="4">
        <v>62</v>
      </c>
      <c r="L63" s="4" t="s">
        <v>929</v>
      </c>
    </row>
    <row r="64" spans="1:12" ht="16.5" customHeight="1" x14ac:dyDescent="0.25">
      <c r="A64" s="4">
        <v>63</v>
      </c>
      <c r="L64" s="4" t="s">
        <v>968</v>
      </c>
    </row>
    <row r="65" spans="1:12" ht="16.5" customHeight="1" x14ac:dyDescent="0.25">
      <c r="A65" s="4">
        <v>64</v>
      </c>
      <c r="L65" s="4" t="s">
        <v>939</v>
      </c>
    </row>
    <row r="66" spans="1:12" ht="16.5" customHeight="1" x14ac:dyDescent="0.25">
      <c r="A66" s="4">
        <v>65</v>
      </c>
      <c r="L66" s="4" t="s">
        <v>225</v>
      </c>
    </row>
    <row r="67" spans="1:12" ht="16.5" customHeight="1" x14ac:dyDescent="0.25">
      <c r="A67" s="4">
        <v>66</v>
      </c>
      <c r="L67" s="4" t="s">
        <v>950</v>
      </c>
    </row>
    <row r="68" spans="1:12" ht="16.5" customHeight="1" x14ac:dyDescent="0.25">
      <c r="A68" s="4">
        <v>67</v>
      </c>
      <c r="L68" s="4" t="s">
        <v>613</v>
      </c>
    </row>
    <row r="69" spans="1:12" ht="16.5" customHeight="1" x14ac:dyDescent="0.25">
      <c r="A69" s="4">
        <v>68</v>
      </c>
      <c r="L69" s="4" t="s">
        <v>422</v>
      </c>
    </row>
    <row r="70" spans="1:12" ht="16.5" customHeight="1" x14ac:dyDescent="0.25">
      <c r="A70" s="4">
        <v>69</v>
      </c>
      <c r="L70" s="4" t="s">
        <v>943</v>
      </c>
    </row>
    <row r="71" spans="1:12" ht="16.5" customHeight="1" x14ac:dyDescent="0.25">
      <c r="A71" s="4">
        <v>70</v>
      </c>
      <c r="L71" s="4" t="s">
        <v>948</v>
      </c>
    </row>
    <row r="72" spans="1:12" ht="16.5" customHeight="1" x14ac:dyDescent="0.25">
      <c r="A72" s="4">
        <v>71</v>
      </c>
      <c r="L72" s="4" t="s">
        <v>614</v>
      </c>
    </row>
    <row r="73" spans="1:12" ht="16.5" customHeight="1" x14ac:dyDescent="0.25">
      <c r="A73" s="4">
        <v>72</v>
      </c>
      <c r="L73" s="4" t="s">
        <v>956</v>
      </c>
    </row>
    <row r="74" spans="1:12" ht="16.5" customHeight="1" x14ac:dyDescent="0.25">
      <c r="A74" s="4">
        <v>73</v>
      </c>
      <c r="L74" s="4" t="s">
        <v>95</v>
      </c>
    </row>
    <row r="75" spans="1:12" ht="16.5" customHeight="1" x14ac:dyDescent="0.25">
      <c r="A75" s="4">
        <v>74</v>
      </c>
      <c r="L75" s="4" t="s">
        <v>969</v>
      </c>
    </row>
    <row r="76" spans="1:12" ht="16.5" customHeight="1" x14ac:dyDescent="0.25">
      <c r="A76" s="4">
        <v>75</v>
      </c>
      <c r="L76" s="4" t="s">
        <v>931</v>
      </c>
    </row>
    <row r="77" spans="1:12" ht="16.5" customHeight="1" x14ac:dyDescent="0.25">
      <c r="A77" s="4">
        <v>76</v>
      </c>
      <c r="L77" s="4" t="s">
        <v>786</v>
      </c>
    </row>
    <row r="78" spans="1:12" ht="16.5" customHeight="1" x14ac:dyDescent="0.25">
      <c r="A78" s="4">
        <v>77</v>
      </c>
      <c r="L78" s="4" t="s">
        <v>970</v>
      </c>
    </row>
    <row r="79" spans="1:12" ht="16.5" customHeight="1" x14ac:dyDescent="0.25">
      <c r="A79" s="4">
        <v>78</v>
      </c>
      <c r="L79" s="4" t="s">
        <v>954</v>
      </c>
    </row>
    <row r="80" spans="1:12" ht="16.5" customHeight="1" x14ac:dyDescent="0.25">
      <c r="A80" s="4">
        <v>79</v>
      </c>
      <c r="L80" s="4" t="s">
        <v>978</v>
      </c>
    </row>
    <row r="81" spans="1:12" ht="16.5" customHeight="1" x14ac:dyDescent="0.25">
      <c r="A81" s="4">
        <v>80</v>
      </c>
      <c r="K81" s="4"/>
      <c r="L81" s="4" t="s">
        <v>945</v>
      </c>
    </row>
    <row r="82" spans="1:12" ht="16.5" customHeight="1" x14ac:dyDescent="0.25">
      <c r="A82" s="4">
        <v>81</v>
      </c>
      <c r="K82" s="4"/>
      <c r="L82" s="4" t="s">
        <v>937</v>
      </c>
    </row>
    <row r="83" spans="1:12" ht="16.5" customHeight="1" x14ac:dyDescent="0.25">
      <c r="A83" s="4">
        <v>82</v>
      </c>
      <c r="K83" s="4"/>
      <c r="L83" s="4" t="s">
        <v>936</v>
      </c>
    </row>
    <row r="84" spans="1:12" ht="16.5" customHeight="1" x14ac:dyDescent="0.25">
      <c r="A84" s="4">
        <v>83</v>
      </c>
      <c r="L84" s="4" t="s">
        <v>944</v>
      </c>
    </row>
    <row r="85" spans="1:12" ht="16.5" customHeight="1" x14ac:dyDescent="0.25">
      <c r="A85" s="4">
        <v>84</v>
      </c>
      <c r="L85" s="4" t="s">
        <v>977</v>
      </c>
    </row>
    <row r="86" spans="1:12" ht="16.5" customHeight="1" x14ac:dyDescent="0.25">
      <c r="A86" s="4">
        <v>85</v>
      </c>
      <c r="L86" s="4" t="s">
        <v>47</v>
      </c>
    </row>
    <row r="87" spans="1:12" ht="16.5" customHeight="1" x14ac:dyDescent="0.25">
      <c r="A87" s="4">
        <v>86</v>
      </c>
      <c r="L87" s="4" t="s">
        <v>958</v>
      </c>
    </row>
    <row r="88" spans="1:12" ht="16.5" customHeight="1" x14ac:dyDescent="0.25">
      <c r="A88" s="4">
        <v>87</v>
      </c>
      <c r="L88" s="4" t="s">
        <v>974</v>
      </c>
    </row>
    <row r="89" spans="1:12" ht="16.5" customHeight="1" x14ac:dyDescent="0.25">
      <c r="A89" s="4">
        <v>88</v>
      </c>
      <c r="L89" s="4" t="s">
        <v>918</v>
      </c>
    </row>
    <row r="90" spans="1:12" ht="16.5" customHeight="1" x14ac:dyDescent="0.25">
      <c r="A90" s="4">
        <v>89</v>
      </c>
      <c r="L90" s="4" t="s">
        <v>922</v>
      </c>
    </row>
    <row r="91" spans="1:12" ht="16.5" customHeight="1" x14ac:dyDescent="0.25">
      <c r="A91" s="4">
        <v>90</v>
      </c>
      <c r="L91" s="4" t="s">
        <v>926</v>
      </c>
    </row>
    <row r="92" spans="1:12" ht="16.5" customHeight="1" x14ac:dyDescent="0.25">
      <c r="A92" s="4">
        <v>91</v>
      </c>
      <c r="L92" s="4" t="s">
        <v>975</v>
      </c>
    </row>
    <row r="93" spans="1:12" x14ac:dyDescent="0.25">
      <c r="A93" s="4">
        <v>92</v>
      </c>
      <c r="K93" s="4"/>
    </row>
    <row r="94" spans="1:12" x14ac:dyDescent="0.25">
      <c r="A94" s="4">
        <v>93</v>
      </c>
    </row>
    <row r="95" spans="1:12" x14ac:dyDescent="0.25">
      <c r="A95" s="4">
        <v>94</v>
      </c>
    </row>
    <row r="96" spans="1:12" x14ac:dyDescent="0.25">
      <c r="A96" s="4">
        <v>95</v>
      </c>
    </row>
    <row r="97" spans="1:1" x14ac:dyDescent="0.25">
      <c r="A97" s="4">
        <v>96</v>
      </c>
    </row>
    <row r="98" spans="1:1" x14ac:dyDescent="0.25">
      <c r="A98" s="4">
        <v>97</v>
      </c>
    </row>
    <row r="99" spans="1:1" x14ac:dyDescent="0.25">
      <c r="A99" s="4">
        <v>98</v>
      </c>
    </row>
    <row r="100" spans="1:1" x14ac:dyDescent="0.25">
      <c r="A100" s="4">
        <v>99</v>
      </c>
    </row>
    <row r="101" spans="1:1" x14ac:dyDescent="0.25">
      <c r="A101" s="4">
        <v>100</v>
      </c>
    </row>
    <row r="102" spans="1:1" x14ac:dyDescent="0.25">
      <c r="A102" s="4">
        <v>101</v>
      </c>
    </row>
    <row r="103" spans="1:1" x14ac:dyDescent="0.25">
      <c r="A103" s="4">
        <v>102</v>
      </c>
    </row>
    <row r="104" spans="1:1" x14ac:dyDescent="0.25">
      <c r="A104" s="4">
        <v>103</v>
      </c>
    </row>
    <row r="105" spans="1:1" x14ac:dyDescent="0.25">
      <c r="A105" s="4">
        <v>104</v>
      </c>
    </row>
    <row r="106" spans="1:1" x14ac:dyDescent="0.25">
      <c r="A106" s="4">
        <v>105</v>
      </c>
    </row>
    <row r="107" spans="1:1" x14ac:dyDescent="0.25">
      <c r="A107" s="4">
        <v>106</v>
      </c>
    </row>
    <row r="108" spans="1:1" x14ac:dyDescent="0.25">
      <c r="A108" s="4">
        <v>107</v>
      </c>
    </row>
    <row r="109" spans="1:1" x14ac:dyDescent="0.25">
      <c r="A109" s="4">
        <v>108</v>
      </c>
    </row>
    <row r="110" spans="1:1" x14ac:dyDescent="0.25">
      <c r="A110" s="4">
        <v>109</v>
      </c>
    </row>
    <row r="111" spans="1:1" x14ac:dyDescent="0.25">
      <c r="A111" s="4">
        <v>110</v>
      </c>
    </row>
    <row r="112" spans="1:1" x14ac:dyDescent="0.25">
      <c r="A112" s="4">
        <v>111</v>
      </c>
    </row>
    <row r="113" spans="1:1" x14ac:dyDescent="0.25">
      <c r="A113" s="4">
        <v>112</v>
      </c>
    </row>
    <row r="114" spans="1:1" x14ac:dyDescent="0.25">
      <c r="A114" s="4">
        <v>113</v>
      </c>
    </row>
    <row r="115" spans="1:1" x14ac:dyDescent="0.25">
      <c r="A115" s="4">
        <v>114</v>
      </c>
    </row>
    <row r="116" spans="1:1" x14ac:dyDescent="0.25">
      <c r="A116" s="4">
        <v>115</v>
      </c>
    </row>
    <row r="117" spans="1:1" x14ac:dyDescent="0.25">
      <c r="A117" s="4">
        <v>116</v>
      </c>
    </row>
    <row r="118" spans="1:1" x14ac:dyDescent="0.25">
      <c r="A118" s="4">
        <v>117</v>
      </c>
    </row>
    <row r="119" spans="1:1" x14ac:dyDescent="0.25">
      <c r="A119" s="4">
        <v>118</v>
      </c>
    </row>
    <row r="120" spans="1:1" x14ac:dyDescent="0.25">
      <c r="A120" s="4">
        <v>119</v>
      </c>
    </row>
    <row r="121" spans="1:1" x14ac:dyDescent="0.25">
      <c r="A121" s="4">
        <v>120</v>
      </c>
    </row>
    <row r="122" spans="1:1" x14ac:dyDescent="0.25">
      <c r="A122" s="4">
        <v>121</v>
      </c>
    </row>
    <row r="123" spans="1:1" x14ac:dyDescent="0.25">
      <c r="A123" s="4">
        <v>122</v>
      </c>
    </row>
    <row r="124" spans="1:1" x14ac:dyDescent="0.25">
      <c r="A124" s="4">
        <v>123</v>
      </c>
    </row>
    <row r="125" spans="1:1" x14ac:dyDescent="0.25">
      <c r="A125" s="4">
        <v>124</v>
      </c>
    </row>
    <row r="126" spans="1:1" x14ac:dyDescent="0.25">
      <c r="A126" s="4">
        <v>125</v>
      </c>
    </row>
    <row r="127" spans="1:1" x14ac:dyDescent="0.25">
      <c r="A127" s="4">
        <v>126</v>
      </c>
    </row>
    <row r="128" spans="1:1" x14ac:dyDescent="0.25">
      <c r="A128" s="4">
        <v>127</v>
      </c>
    </row>
    <row r="129" spans="1:1" x14ac:dyDescent="0.25">
      <c r="A129" s="4">
        <v>128</v>
      </c>
    </row>
    <row r="130" spans="1:1" x14ac:dyDescent="0.25">
      <c r="A130" s="4">
        <v>129</v>
      </c>
    </row>
    <row r="131" spans="1:1" x14ac:dyDescent="0.25">
      <c r="A131" s="4">
        <v>130</v>
      </c>
    </row>
    <row r="132" spans="1:1" x14ac:dyDescent="0.25">
      <c r="A132" s="4">
        <v>131</v>
      </c>
    </row>
    <row r="133" spans="1:1" x14ac:dyDescent="0.25">
      <c r="A133" s="4">
        <v>132</v>
      </c>
    </row>
    <row r="134" spans="1:1" x14ac:dyDescent="0.25">
      <c r="A134" s="4">
        <v>133</v>
      </c>
    </row>
    <row r="135" spans="1:1" x14ac:dyDescent="0.25">
      <c r="A135" s="4">
        <v>134</v>
      </c>
    </row>
    <row r="136" spans="1:1" x14ac:dyDescent="0.25">
      <c r="A136" s="4">
        <v>135</v>
      </c>
    </row>
    <row r="137" spans="1:1" x14ac:dyDescent="0.25">
      <c r="A137" s="4">
        <v>136</v>
      </c>
    </row>
    <row r="138" spans="1:1" x14ac:dyDescent="0.25">
      <c r="A138" s="4">
        <v>137</v>
      </c>
    </row>
    <row r="139" spans="1:1" x14ac:dyDescent="0.25">
      <c r="A139" s="4">
        <v>138</v>
      </c>
    </row>
    <row r="140" spans="1:1" x14ac:dyDescent="0.25">
      <c r="A140" s="4">
        <v>139</v>
      </c>
    </row>
    <row r="141" spans="1:1" x14ac:dyDescent="0.25">
      <c r="A141" s="4">
        <v>140</v>
      </c>
    </row>
    <row r="142" spans="1:1" x14ac:dyDescent="0.25">
      <c r="A142" s="4">
        <v>141</v>
      </c>
    </row>
    <row r="143" spans="1:1" x14ac:dyDescent="0.25">
      <c r="A143" s="4">
        <v>142</v>
      </c>
    </row>
    <row r="144" spans="1:1" x14ac:dyDescent="0.25">
      <c r="A144" s="4">
        <v>143</v>
      </c>
    </row>
    <row r="145" spans="1:1" x14ac:dyDescent="0.25">
      <c r="A145" s="4">
        <v>144</v>
      </c>
    </row>
    <row r="146" spans="1:1" x14ac:dyDescent="0.25">
      <c r="A146" s="4">
        <v>145</v>
      </c>
    </row>
    <row r="147" spans="1:1" x14ac:dyDescent="0.25">
      <c r="A147" s="4">
        <v>146</v>
      </c>
    </row>
    <row r="148" spans="1:1" x14ac:dyDescent="0.25">
      <c r="A148" s="4">
        <v>147</v>
      </c>
    </row>
    <row r="149" spans="1:1" x14ac:dyDescent="0.25">
      <c r="A149" s="4">
        <v>148</v>
      </c>
    </row>
    <row r="150" spans="1:1" x14ac:dyDescent="0.25">
      <c r="A150" s="4">
        <v>149</v>
      </c>
    </row>
    <row r="151" spans="1:1" x14ac:dyDescent="0.25">
      <c r="A151" s="4">
        <v>150</v>
      </c>
    </row>
    <row r="152" spans="1:1" x14ac:dyDescent="0.25">
      <c r="A152" s="4">
        <v>151</v>
      </c>
    </row>
    <row r="153" spans="1:1" x14ac:dyDescent="0.25">
      <c r="A153" s="4">
        <v>152</v>
      </c>
    </row>
    <row r="154" spans="1:1" x14ac:dyDescent="0.25">
      <c r="A154" s="4">
        <v>153</v>
      </c>
    </row>
    <row r="155" spans="1:1" x14ac:dyDescent="0.25">
      <c r="A155" s="4">
        <v>154</v>
      </c>
    </row>
    <row r="156" spans="1:1" x14ac:dyDescent="0.25">
      <c r="A156" s="4">
        <v>155</v>
      </c>
    </row>
    <row r="157" spans="1:1" x14ac:dyDescent="0.25">
      <c r="A157" s="4">
        <v>156</v>
      </c>
    </row>
    <row r="158" spans="1:1" x14ac:dyDescent="0.25">
      <c r="A158" s="4">
        <v>157</v>
      </c>
    </row>
    <row r="159" spans="1:1" x14ac:dyDescent="0.25">
      <c r="A159" s="4">
        <v>158</v>
      </c>
    </row>
    <row r="160" spans="1:1" x14ac:dyDescent="0.25">
      <c r="A160" s="4">
        <v>159</v>
      </c>
    </row>
    <row r="161" spans="1:1" x14ac:dyDescent="0.25">
      <c r="A161" s="4">
        <v>160</v>
      </c>
    </row>
    <row r="162" spans="1:1" x14ac:dyDescent="0.25">
      <c r="A162" s="4">
        <v>161</v>
      </c>
    </row>
    <row r="163" spans="1:1" x14ac:dyDescent="0.25">
      <c r="A163" s="4">
        <v>162</v>
      </c>
    </row>
    <row r="164" spans="1:1" x14ac:dyDescent="0.25">
      <c r="A164" s="4">
        <v>163</v>
      </c>
    </row>
    <row r="165" spans="1:1" x14ac:dyDescent="0.25">
      <c r="A165" s="4">
        <v>164</v>
      </c>
    </row>
    <row r="166" spans="1:1" x14ac:dyDescent="0.25">
      <c r="A166" s="4">
        <v>165</v>
      </c>
    </row>
    <row r="167" spans="1:1" x14ac:dyDescent="0.25">
      <c r="A167" s="4">
        <v>166</v>
      </c>
    </row>
    <row r="168" spans="1:1" x14ac:dyDescent="0.25">
      <c r="A168" s="4">
        <v>167</v>
      </c>
    </row>
    <row r="169" spans="1:1" x14ac:dyDescent="0.25">
      <c r="A169" s="4">
        <v>168</v>
      </c>
    </row>
    <row r="170" spans="1:1" x14ac:dyDescent="0.25">
      <c r="A170" s="4">
        <v>169</v>
      </c>
    </row>
    <row r="171" spans="1:1" x14ac:dyDescent="0.25">
      <c r="A171" s="4">
        <v>170</v>
      </c>
    </row>
    <row r="172" spans="1:1" x14ac:dyDescent="0.25">
      <c r="A172" s="4">
        <v>171</v>
      </c>
    </row>
    <row r="173" spans="1:1" x14ac:dyDescent="0.25">
      <c r="A173" s="4">
        <v>172</v>
      </c>
    </row>
    <row r="174" spans="1:1" x14ac:dyDescent="0.25">
      <c r="A174" s="4">
        <v>173</v>
      </c>
    </row>
    <row r="175" spans="1:1" x14ac:dyDescent="0.25">
      <c r="A175" s="4">
        <v>174</v>
      </c>
    </row>
    <row r="176" spans="1:1" x14ac:dyDescent="0.25">
      <c r="A176" s="4">
        <v>175</v>
      </c>
    </row>
    <row r="177" spans="1:1" x14ac:dyDescent="0.25">
      <c r="A177" s="4">
        <v>176</v>
      </c>
    </row>
    <row r="178" spans="1:1" x14ac:dyDescent="0.25">
      <c r="A178" s="4">
        <v>177</v>
      </c>
    </row>
    <row r="179" spans="1:1" x14ac:dyDescent="0.25">
      <c r="A179" s="4">
        <v>178</v>
      </c>
    </row>
    <row r="180" spans="1:1" x14ac:dyDescent="0.25">
      <c r="A180" s="4">
        <v>179</v>
      </c>
    </row>
    <row r="181" spans="1:1" x14ac:dyDescent="0.25">
      <c r="A181" s="4">
        <v>180</v>
      </c>
    </row>
    <row r="182" spans="1:1" x14ac:dyDescent="0.25">
      <c r="A182" s="4">
        <v>181</v>
      </c>
    </row>
    <row r="183" spans="1:1" x14ac:dyDescent="0.25">
      <c r="A183" s="4">
        <v>182</v>
      </c>
    </row>
    <row r="184" spans="1:1" x14ac:dyDescent="0.25">
      <c r="A184" s="4">
        <v>183</v>
      </c>
    </row>
    <row r="185" spans="1:1" x14ac:dyDescent="0.25">
      <c r="A185" s="4">
        <v>184</v>
      </c>
    </row>
    <row r="186" spans="1:1" x14ac:dyDescent="0.25">
      <c r="A186" s="4">
        <v>185</v>
      </c>
    </row>
    <row r="187" spans="1:1" x14ac:dyDescent="0.25">
      <c r="A187" s="4">
        <v>186</v>
      </c>
    </row>
    <row r="188" spans="1:1" x14ac:dyDescent="0.25">
      <c r="A188" s="4">
        <v>187</v>
      </c>
    </row>
    <row r="189" spans="1:1" x14ac:dyDescent="0.25">
      <c r="A189" s="4">
        <v>188</v>
      </c>
    </row>
    <row r="190" spans="1:1" x14ac:dyDescent="0.25">
      <c r="A190" s="4">
        <v>189</v>
      </c>
    </row>
    <row r="191" spans="1:1" x14ac:dyDescent="0.25">
      <c r="A191" s="4">
        <v>190</v>
      </c>
    </row>
    <row r="192" spans="1:1" x14ac:dyDescent="0.25">
      <c r="A192" s="4">
        <v>191</v>
      </c>
    </row>
    <row r="193" spans="1:1" x14ac:dyDescent="0.25">
      <c r="A193" s="4">
        <v>192</v>
      </c>
    </row>
    <row r="194" spans="1:1" x14ac:dyDescent="0.25">
      <c r="A194" s="4">
        <v>193</v>
      </c>
    </row>
    <row r="195" spans="1:1" x14ac:dyDescent="0.25">
      <c r="A195" s="4">
        <v>194</v>
      </c>
    </row>
    <row r="196" spans="1:1" x14ac:dyDescent="0.25">
      <c r="A196" s="4">
        <v>195</v>
      </c>
    </row>
    <row r="197" spans="1:1" x14ac:dyDescent="0.25">
      <c r="A197" s="4">
        <v>196</v>
      </c>
    </row>
    <row r="198" spans="1:1" x14ac:dyDescent="0.25">
      <c r="A198" s="4">
        <v>197</v>
      </c>
    </row>
    <row r="199" spans="1:1" x14ac:dyDescent="0.25">
      <c r="A199" s="4">
        <v>198</v>
      </c>
    </row>
    <row r="200" spans="1:1" x14ac:dyDescent="0.25">
      <c r="A200" s="4">
        <v>199</v>
      </c>
    </row>
    <row r="201" spans="1:1" x14ac:dyDescent="0.25">
      <c r="A201" s="4">
        <v>200</v>
      </c>
    </row>
    <row r="202" spans="1:1" x14ac:dyDescent="0.25">
      <c r="A202" s="4">
        <v>201</v>
      </c>
    </row>
    <row r="203" spans="1:1" x14ac:dyDescent="0.25">
      <c r="A203" s="4">
        <v>202</v>
      </c>
    </row>
    <row r="204" spans="1:1" x14ac:dyDescent="0.25">
      <c r="A204" s="4">
        <v>203</v>
      </c>
    </row>
    <row r="205" spans="1:1" x14ac:dyDescent="0.25">
      <c r="A205" s="4">
        <v>204</v>
      </c>
    </row>
    <row r="206" spans="1:1" x14ac:dyDescent="0.25">
      <c r="A206" s="4">
        <v>205</v>
      </c>
    </row>
    <row r="207" spans="1:1" x14ac:dyDescent="0.25">
      <c r="A207" s="4">
        <v>206</v>
      </c>
    </row>
    <row r="208" spans="1:1" x14ac:dyDescent="0.25">
      <c r="A208" s="4">
        <v>207</v>
      </c>
    </row>
    <row r="209" spans="1:1" x14ac:dyDescent="0.25">
      <c r="A209" s="4">
        <v>208</v>
      </c>
    </row>
    <row r="210" spans="1:1" x14ac:dyDescent="0.25">
      <c r="A210" s="4">
        <v>209</v>
      </c>
    </row>
    <row r="211" spans="1:1" x14ac:dyDescent="0.25">
      <c r="A211" s="4">
        <v>210</v>
      </c>
    </row>
    <row r="212" spans="1:1" x14ac:dyDescent="0.25">
      <c r="A212" s="4">
        <v>211</v>
      </c>
    </row>
    <row r="213" spans="1:1" x14ac:dyDescent="0.25">
      <c r="A213" s="4">
        <v>212</v>
      </c>
    </row>
    <row r="214" spans="1:1" x14ac:dyDescent="0.25">
      <c r="A214" s="4">
        <v>213</v>
      </c>
    </row>
    <row r="215" spans="1:1" x14ac:dyDescent="0.25">
      <c r="A215" s="4">
        <v>214</v>
      </c>
    </row>
    <row r="216" spans="1:1" x14ac:dyDescent="0.25">
      <c r="A216" s="4">
        <v>215</v>
      </c>
    </row>
    <row r="217" spans="1:1" x14ac:dyDescent="0.25">
      <c r="A217" s="4">
        <v>216</v>
      </c>
    </row>
    <row r="218" spans="1:1" x14ac:dyDescent="0.25">
      <c r="A218" s="4">
        <v>217</v>
      </c>
    </row>
    <row r="219" spans="1:1" x14ac:dyDescent="0.25">
      <c r="A219" s="4">
        <v>218</v>
      </c>
    </row>
    <row r="220" spans="1:1" x14ac:dyDescent="0.25">
      <c r="A220" s="4">
        <v>219</v>
      </c>
    </row>
    <row r="221" spans="1:1" x14ac:dyDescent="0.25">
      <c r="A221" s="4">
        <v>220</v>
      </c>
    </row>
    <row r="222" spans="1:1" x14ac:dyDescent="0.25">
      <c r="A222" s="4">
        <v>221</v>
      </c>
    </row>
    <row r="223" spans="1:1" x14ac:dyDescent="0.25">
      <c r="A223" s="4">
        <v>222</v>
      </c>
    </row>
    <row r="224" spans="1:1" x14ac:dyDescent="0.25">
      <c r="A224" s="4">
        <v>223</v>
      </c>
    </row>
    <row r="225" spans="1:1" x14ac:dyDescent="0.25">
      <c r="A225" s="4">
        <v>224</v>
      </c>
    </row>
    <row r="226" spans="1:1" x14ac:dyDescent="0.25">
      <c r="A226" s="4">
        <v>225</v>
      </c>
    </row>
    <row r="227" spans="1:1" x14ac:dyDescent="0.25">
      <c r="A227" s="4">
        <v>226</v>
      </c>
    </row>
    <row r="228" spans="1:1" x14ac:dyDescent="0.25">
      <c r="A228" s="4">
        <v>227</v>
      </c>
    </row>
    <row r="229" spans="1:1" x14ac:dyDescent="0.25">
      <c r="A229" s="4">
        <v>228</v>
      </c>
    </row>
    <row r="230" spans="1:1" x14ac:dyDescent="0.25">
      <c r="A230" s="4">
        <v>229</v>
      </c>
    </row>
    <row r="231" spans="1:1" x14ac:dyDescent="0.25">
      <c r="A231" s="4">
        <v>230</v>
      </c>
    </row>
    <row r="232" spans="1:1" x14ac:dyDescent="0.25">
      <c r="A232" s="4">
        <v>231</v>
      </c>
    </row>
    <row r="233" spans="1:1" x14ac:dyDescent="0.25">
      <c r="A233" s="4">
        <v>232</v>
      </c>
    </row>
    <row r="234" spans="1:1" x14ac:dyDescent="0.25">
      <c r="A234" s="4">
        <v>233</v>
      </c>
    </row>
    <row r="235" spans="1:1" x14ac:dyDescent="0.25">
      <c r="A235" s="4">
        <v>234</v>
      </c>
    </row>
    <row r="236" spans="1:1" x14ac:dyDescent="0.25">
      <c r="A236" s="4">
        <v>235</v>
      </c>
    </row>
    <row r="237" spans="1:1" x14ac:dyDescent="0.25">
      <c r="A237" s="4">
        <v>236</v>
      </c>
    </row>
    <row r="238" spans="1:1" x14ac:dyDescent="0.25">
      <c r="A238" s="4">
        <v>237</v>
      </c>
    </row>
    <row r="239" spans="1:1" x14ac:dyDescent="0.25">
      <c r="A239" s="4">
        <v>238</v>
      </c>
    </row>
    <row r="240" spans="1:1" x14ac:dyDescent="0.25">
      <c r="A240" s="4">
        <v>239</v>
      </c>
    </row>
    <row r="241" spans="1:1" x14ac:dyDescent="0.25">
      <c r="A241" s="4">
        <v>240</v>
      </c>
    </row>
    <row r="242" spans="1:1" x14ac:dyDescent="0.25">
      <c r="A242" s="4">
        <v>241</v>
      </c>
    </row>
    <row r="243" spans="1:1" x14ac:dyDescent="0.25">
      <c r="A243" s="4">
        <v>242</v>
      </c>
    </row>
    <row r="244" spans="1:1" x14ac:dyDescent="0.25">
      <c r="A244" s="4">
        <v>243</v>
      </c>
    </row>
    <row r="245" spans="1:1" x14ac:dyDescent="0.25">
      <c r="A245" s="4">
        <v>244</v>
      </c>
    </row>
    <row r="246" spans="1:1" x14ac:dyDescent="0.25">
      <c r="A246" s="4">
        <v>245</v>
      </c>
    </row>
    <row r="247" spans="1:1" x14ac:dyDescent="0.25">
      <c r="A247" s="4">
        <v>246</v>
      </c>
    </row>
    <row r="248" spans="1:1" x14ac:dyDescent="0.25">
      <c r="A248" s="4">
        <v>247</v>
      </c>
    </row>
    <row r="249" spans="1:1" x14ac:dyDescent="0.25">
      <c r="A249" s="4">
        <v>248</v>
      </c>
    </row>
    <row r="250" spans="1:1" x14ac:dyDescent="0.25">
      <c r="A250" s="4">
        <v>249</v>
      </c>
    </row>
    <row r="251" spans="1:1" x14ac:dyDescent="0.25">
      <c r="A251" s="4">
        <v>250</v>
      </c>
    </row>
    <row r="252" spans="1:1" x14ac:dyDescent="0.25">
      <c r="A252" s="4">
        <v>251</v>
      </c>
    </row>
    <row r="253" spans="1:1" x14ac:dyDescent="0.25">
      <c r="A253" s="4">
        <v>252</v>
      </c>
    </row>
    <row r="254" spans="1:1" x14ac:dyDescent="0.25">
      <c r="A254" s="4">
        <v>253</v>
      </c>
    </row>
    <row r="255" spans="1:1" x14ac:dyDescent="0.25">
      <c r="A255" s="4">
        <v>254</v>
      </c>
    </row>
    <row r="256" spans="1:1" x14ac:dyDescent="0.25">
      <c r="A256" s="4">
        <v>255</v>
      </c>
    </row>
    <row r="257" spans="1:1" x14ac:dyDescent="0.25">
      <c r="A257" s="4">
        <v>256</v>
      </c>
    </row>
    <row r="258" spans="1:1" x14ac:dyDescent="0.25">
      <c r="A258" s="4">
        <v>257</v>
      </c>
    </row>
    <row r="259" spans="1:1" x14ac:dyDescent="0.25">
      <c r="A259" s="4">
        <v>258</v>
      </c>
    </row>
    <row r="260" spans="1:1" x14ac:dyDescent="0.25">
      <c r="A260" s="4">
        <v>259</v>
      </c>
    </row>
    <row r="261" spans="1:1" x14ac:dyDescent="0.25">
      <c r="A261" s="4">
        <v>260</v>
      </c>
    </row>
    <row r="262" spans="1:1" x14ac:dyDescent="0.25">
      <c r="A262" s="4">
        <v>261</v>
      </c>
    </row>
    <row r="263" spans="1:1" x14ac:dyDescent="0.25">
      <c r="A263" s="4">
        <v>262</v>
      </c>
    </row>
    <row r="264" spans="1:1" x14ac:dyDescent="0.25">
      <c r="A264" s="4">
        <v>263</v>
      </c>
    </row>
    <row r="265" spans="1:1" x14ac:dyDescent="0.25">
      <c r="A265" s="4">
        <v>264</v>
      </c>
    </row>
    <row r="266" spans="1:1" x14ac:dyDescent="0.25">
      <c r="A266" s="4">
        <v>265</v>
      </c>
    </row>
    <row r="267" spans="1:1" x14ac:dyDescent="0.25">
      <c r="A267" s="4">
        <v>266</v>
      </c>
    </row>
    <row r="268" spans="1:1" x14ac:dyDescent="0.25">
      <c r="A268" s="4">
        <v>267</v>
      </c>
    </row>
    <row r="269" spans="1:1" x14ac:dyDescent="0.25">
      <c r="A269" s="4">
        <v>268</v>
      </c>
    </row>
    <row r="270" spans="1:1" x14ac:dyDescent="0.25">
      <c r="A270" s="4">
        <v>269</v>
      </c>
    </row>
    <row r="271" spans="1:1" x14ac:dyDescent="0.25">
      <c r="A271" s="4">
        <v>270</v>
      </c>
    </row>
    <row r="272" spans="1:1" x14ac:dyDescent="0.25">
      <c r="A272" s="4">
        <v>271</v>
      </c>
    </row>
    <row r="273" spans="1:1" x14ac:dyDescent="0.25">
      <c r="A273" s="4">
        <v>272</v>
      </c>
    </row>
    <row r="274" spans="1:1" x14ac:dyDescent="0.25">
      <c r="A274" s="4">
        <v>273</v>
      </c>
    </row>
    <row r="275" spans="1:1" x14ac:dyDescent="0.25">
      <c r="A275" s="4">
        <v>274</v>
      </c>
    </row>
    <row r="276" spans="1:1" x14ac:dyDescent="0.25">
      <c r="A276" s="4">
        <v>275</v>
      </c>
    </row>
    <row r="277" spans="1:1" x14ac:dyDescent="0.25">
      <c r="A277" s="4">
        <v>276</v>
      </c>
    </row>
    <row r="278" spans="1:1" x14ac:dyDescent="0.25">
      <c r="A278" s="4">
        <v>277</v>
      </c>
    </row>
    <row r="279" spans="1:1" x14ac:dyDescent="0.25">
      <c r="A279" s="4">
        <v>278</v>
      </c>
    </row>
    <row r="280" spans="1:1" x14ac:dyDescent="0.25">
      <c r="A280" s="4">
        <v>279</v>
      </c>
    </row>
    <row r="281" spans="1:1" x14ac:dyDescent="0.25">
      <c r="A281" s="4">
        <v>280</v>
      </c>
    </row>
    <row r="282" spans="1:1" x14ac:dyDescent="0.25">
      <c r="A282" s="4">
        <v>281</v>
      </c>
    </row>
    <row r="283" spans="1:1" x14ac:dyDescent="0.25">
      <c r="A283" s="4">
        <v>282</v>
      </c>
    </row>
    <row r="284" spans="1:1" x14ac:dyDescent="0.25">
      <c r="A284" s="4">
        <v>283</v>
      </c>
    </row>
    <row r="285" spans="1:1" x14ac:dyDescent="0.25">
      <c r="A285" s="4">
        <v>284</v>
      </c>
    </row>
    <row r="286" spans="1:1" x14ac:dyDescent="0.25">
      <c r="A286" s="4">
        <v>285</v>
      </c>
    </row>
    <row r="287" spans="1:1" x14ac:dyDescent="0.25">
      <c r="A287" s="4">
        <v>286</v>
      </c>
    </row>
    <row r="288" spans="1:1" x14ac:dyDescent="0.25">
      <c r="A288" s="4">
        <v>287</v>
      </c>
    </row>
    <row r="289" spans="1:1" x14ac:dyDescent="0.25">
      <c r="A289" s="4">
        <v>288</v>
      </c>
    </row>
    <row r="290" spans="1:1" x14ac:dyDescent="0.25">
      <c r="A290" s="4">
        <v>289</v>
      </c>
    </row>
    <row r="291" spans="1:1" x14ac:dyDescent="0.25">
      <c r="A291" s="4">
        <v>290</v>
      </c>
    </row>
    <row r="292" spans="1:1" x14ac:dyDescent="0.25">
      <c r="A292" s="4">
        <v>291</v>
      </c>
    </row>
    <row r="293" spans="1:1" x14ac:dyDescent="0.25">
      <c r="A293" s="4">
        <v>292</v>
      </c>
    </row>
    <row r="294" spans="1:1" x14ac:dyDescent="0.25">
      <c r="A294" s="4">
        <v>293</v>
      </c>
    </row>
    <row r="295" spans="1:1" x14ac:dyDescent="0.25">
      <c r="A295" s="4">
        <v>294</v>
      </c>
    </row>
    <row r="296" spans="1:1" x14ac:dyDescent="0.25">
      <c r="A296" s="4">
        <v>295</v>
      </c>
    </row>
    <row r="297" spans="1:1" x14ac:dyDescent="0.25">
      <c r="A297" s="4">
        <v>296</v>
      </c>
    </row>
    <row r="298" spans="1:1" x14ac:dyDescent="0.25">
      <c r="A298" s="4">
        <v>297</v>
      </c>
    </row>
    <row r="299" spans="1:1" x14ac:dyDescent="0.25">
      <c r="A299" s="4">
        <v>298</v>
      </c>
    </row>
    <row r="300" spans="1:1" x14ac:dyDescent="0.25">
      <c r="A300" s="4">
        <v>299</v>
      </c>
    </row>
    <row r="301" spans="1:1" x14ac:dyDescent="0.25">
      <c r="A301" s="4">
        <v>300</v>
      </c>
    </row>
    <row r="302" spans="1:1" x14ac:dyDescent="0.25">
      <c r="A302" s="4">
        <v>301</v>
      </c>
    </row>
    <row r="303" spans="1:1" x14ac:dyDescent="0.25">
      <c r="A303" s="4">
        <v>302</v>
      </c>
    </row>
    <row r="304" spans="1:1" x14ac:dyDescent="0.25">
      <c r="A304" s="4">
        <v>303</v>
      </c>
    </row>
    <row r="305" spans="1:1" x14ac:dyDescent="0.25">
      <c r="A305" s="4">
        <v>304</v>
      </c>
    </row>
    <row r="306" spans="1:1" x14ac:dyDescent="0.25">
      <c r="A306" s="4">
        <v>305</v>
      </c>
    </row>
    <row r="307" spans="1:1" x14ac:dyDescent="0.25">
      <c r="A307" s="4">
        <v>306</v>
      </c>
    </row>
    <row r="308" spans="1:1" x14ac:dyDescent="0.25">
      <c r="A308" s="4">
        <v>307</v>
      </c>
    </row>
    <row r="309" spans="1:1" x14ac:dyDescent="0.25">
      <c r="A309" s="4">
        <v>308</v>
      </c>
    </row>
    <row r="310" spans="1:1" x14ac:dyDescent="0.25">
      <c r="A310" s="4">
        <v>309</v>
      </c>
    </row>
    <row r="311" spans="1:1" x14ac:dyDescent="0.25">
      <c r="A311" s="4">
        <v>310</v>
      </c>
    </row>
    <row r="312" spans="1:1" x14ac:dyDescent="0.25">
      <c r="A312" s="4">
        <v>311</v>
      </c>
    </row>
    <row r="313" spans="1:1" x14ac:dyDescent="0.25">
      <c r="A313" s="4">
        <v>312</v>
      </c>
    </row>
    <row r="314" spans="1:1" x14ac:dyDescent="0.25">
      <c r="A314" s="4">
        <v>313</v>
      </c>
    </row>
    <row r="315" spans="1:1" x14ac:dyDescent="0.25">
      <c r="A315" s="4">
        <v>314</v>
      </c>
    </row>
    <row r="316" spans="1:1" x14ac:dyDescent="0.25">
      <c r="A316" s="4">
        <v>315</v>
      </c>
    </row>
    <row r="317" spans="1:1" x14ac:dyDescent="0.25">
      <c r="A317" s="4">
        <v>316</v>
      </c>
    </row>
    <row r="318" spans="1:1" x14ac:dyDescent="0.25">
      <c r="A318" s="4">
        <v>317</v>
      </c>
    </row>
    <row r="319" spans="1:1" x14ac:dyDescent="0.25">
      <c r="A319" s="4">
        <v>318</v>
      </c>
    </row>
    <row r="320" spans="1:1" x14ac:dyDescent="0.25">
      <c r="A320" s="4">
        <v>319</v>
      </c>
    </row>
    <row r="321" spans="1:1" x14ac:dyDescent="0.25">
      <c r="A321" s="4">
        <v>320</v>
      </c>
    </row>
    <row r="322" spans="1:1" x14ac:dyDescent="0.25">
      <c r="A322" s="4">
        <v>321</v>
      </c>
    </row>
    <row r="323" spans="1:1" x14ac:dyDescent="0.25">
      <c r="A323" s="4">
        <v>322</v>
      </c>
    </row>
    <row r="324" spans="1:1" x14ac:dyDescent="0.25">
      <c r="A324" s="4">
        <v>323</v>
      </c>
    </row>
    <row r="325" spans="1:1" x14ac:dyDescent="0.25">
      <c r="A325" s="4">
        <v>324</v>
      </c>
    </row>
    <row r="326" spans="1:1" x14ac:dyDescent="0.25">
      <c r="A326" s="4">
        <v>325</v>
      </c>
    </row>
    <row r="327" spans="1:1" x14ac:dyDescent="0.25">
      <c r="A327" s="4">
        <v>326</v>
      </c>
    </row>
    <row r="328" spans="1:1" x14ac:dyDescent="0.25">
      <c r="A328" s="4">
        <v>327</v>
      </c>
    </row>
    <row r="329" spans="1:1" x14ac:dyDescent="0.25">
      <c r="A329" s="4">
        <v>328</v>
      </c>
    </row>
    <row r="330" spans="1:1" x14ac:dyDescent="0.25">
      <c r="A330" s="4">
        <v>329</v>
      </c>
    </row>
    <row r="331" spans="1:1" x14ac:dyDescent="0.25">
      <c r="A331" s="4">
        <v>330</v>
      </c>
    </row>
    <row r="332" spans="1:1" x14ac:dyDescent="0.25">
      <c r="A332" s="4">
        <v>331</v>
      </c>
    </row>
    <row r="333" spans="1:1" x14ac:dyDescent="0.25">
      <c r="A333" s="4">
        <v>332</v>
      </c>
    </row>
    <row r="334" spans="1:1" x14ac:dyDescent="0.25">
      <c r="A334" s="4">
        <v>333</v>
      </c>
    </row>
    <row r="335" spans="1:1" x14ac:dyDescent="0.25">
      <c r="A335" s="4">
        <v>334</v>
      </c>
    </row>
    <row r="336" spans="1:1" x14ac:dyDescent="0.25">
      <c r="A336" s="4">
        <v>335</v>
      </c>
    </row>
    <row r="337" spans="1:1" x14ac:dyDescent="0.25">
      <c r="A337" s="4">
        <v>336</v>
      </c>
    </row>
    <row r="338" spans="1:1" x14ac:dyDescent="0.25">
      <c r="A338" s="4">
        <v>337</v>
      </c>
    </row>
    <row r="339" spans="1:1" x14ac:dyDescent="0.25">
      <c r="A339" s="4">
        <v>338</v>
      </c>
    </row>
    <row r="340" spans="1:1" x14ac:dyDescent="0.25">
      <c r="A340" s="4">
        <v>339</v>
      </c>
    </row>
    <row r="341" spans="1:1" x14ac:dyDescent="0.25">
      <c r="A341" s="4">
        <v>340</v>
      </c>
    </row>
    <row r="342" spans="1:1" x14ac:dyDescent="0.25">
      <c r="A342" s="4">
        <v>341</v>
      </c>
    </row>
    <row r="343" spans="1:1" x14ac:dyDescent="0.25">
      <c r="A343" s="4">
        <v>342</v>
      </c>
    </row>
    <row r="344" spans="1:1" x14ac:dyDescent="0.25">
      <c r="A344" s="4">
        <v>343</v>
      </c>
    </row>
    <row r="345" spans="1:1" x14ac:dyDescent="0.25">
      <c r="A345" s="4">
        <v>344</v>
      </c>
    </row>
    <row r="346" spans="1:1" x14ac:dyDescent="0.25">
      <c r="A346" s="4">
        <v>345</v>
      </c>
    </row>
    <row r="347" spans="1:1" x14ac:dyDescent="0.25">
      <c r="A347" s="4">
        <v>346</v>
      </c>
    </row>
    <row r="348" spans="1:1" x14ac:dyDescent="0.25">
      <c r="A348" s="4">
        <v>347</v>
      </c>
    </row>
    <row r="349" spans="1:1" x14ac:dyDescent="0.25">
      <c r="A349" s="4">
        <v>348</v>
      </c>
    </row>
    <row r="350" spans="1:1" x14ac:dyDescent="0.25">
      <c r="A350" s="4">
        <v>349</v>
      </c>
    </row>
    <row r="351" spans="1:1" x14ac:dyDescent="0.25">
      <c r="A351" s="4">
        <v>350</v>
      </c>
    </row>
    <row r="352" spans="1:1" x14ac:dyDescent="0.25">
      <c r="A352" s="4">
        <v>351</v>
      </c>
    </row>
    <row r="353" spans="1:1" x14ac:dyDescent="0.25">
      <c r="A353" s="4">
        <v>352</v>
      </c>
    </row>
    <row r="354" spans="1:1" x14ac:dyDescent="0.25">
      <c r="A354" s="4">
        <v>353</v>
      </c>
    </row>
    <row r="355" spans="1:1" x14ac:dyDescent="0.25">
      <c r="A355" s="4">
        <v>354</v>
      </c>
    </row>
    <row r="356" spans="1:1" x14ac:dyDescent="0.25">
      <c r="A356" s="4">
        <v>355</v>
      </c>
    </row>
    <row r="357" spans="1:1" x14ac:dyDescent="0.25">
      <c r="A357" s="4">
        <v>356</v>
      </c>
    </row>
    <row r="358" spans="1:1" x14ac:dyDescent="0.25">
      <c r="A358" s="4">
        <v>357</v>
      </c>
    </row>
    <row r="359" spans="1:1" x14ac:dyDescent="0.25">
      <c r="A359" s="4">
        <v>358</v>
      </c>
    </row>
    <row r="360" spans="1:1" x14ac:dyDescent="0.25">
      <c r="A360" s="4">
        <v>359</v>
      </c>
    </row>
    <row r="361" spans="1:1" x14ac:dyDescent="0.25">
      <c r="A361" s="4">
        <v>360</v>
      </c>
    </row>
    <row r="362" spans="1:1" x14ac:dyDescent="0.25">
      <c r="A362" s="4">
        <v>361</v>
      </c>
    </row>
    <row r="363" spans="1:1" x14ac:dyDescent="0.25">
      <c r="A363" s="4">
        <v>362</v>
      </c>
    </row>
    <row r="364" spans="1:1" x14ac:dyDescent="0.25">
      <c r="A364" s="4">
        <v>363</v>
      </c>
    </row>
    <row r="365" spans="1:1" x14ac:dyDescent="0.25">
      <c r="A365" s="4">
        <v>364</v>
      </c>
    </row>
    <row r="366" spans="1:1" x14ac:dyDescent="0.25">
      <c r="A366" s="4">
        <v>365</v>
      </c>
    </row>
    <row r="367" spans="1:1" x14ac:dyDescent="0.25">
      <c r="A367" s="4">
        <v>366</v>
      </c>
    </row>
    <row r="368" spans="1:1" x14ac:dyDescent="0.25">
      <c r="A368" s="4">
        <v>367</v>
      </c>
    </row>
    <row r="369" spans="1:1" x14ac:dyDescent="0.25">
      <c r="A369" s="4">
        <v>368</v>
      </c>
    </row>
    <row r="370" spans="1:1" x14ac:dyDescent="0.25">
      <c r="A370" s="4">
        <v>369</v>
      </c>
    </row>
    <row r="371" spans="1:1" x14ac:dyDescent="0.25">
      <c r="A371" s="4">
        <v>370</v>
      </c>
    </row>
    <row r="372" spans="1:1" x14ac:dyDescent="0.25">
      <c r="A372" s="4">
        <v>371</v>
      </c>
    </row>
    <row r="373" spans="1:1" x14ac:dyDescent="0.25">
      <c r="A373" s="4">
        <v>372</v>
      </c>
    </row>
    <row r="374" spans="1:1" x14ac:dyDescent="0.25">
      <c r="A374" s="4">
        <v>373</v>
      </c>
    </row>
    <row r="375" spans="1:1" x14ac:dyDescent="0.25">
      <c r="A375" s="4">
        <v>374</v>
      </c>
    </row>
    <row r="376" spans="1:1" x14ac:dyDescent="0.25">
      <c r="A376" s="4">
        <v>375</v>
      </c>
    </row>
    <row r="377" spans="1:1" x14ac:dyDescent="0.25">
      <c r="A377" s="4">
        <v>376</v>
      </c>
    </row>
    <row r="378" spans="1:1" x14ac:dyDescent="0.25">
      <c r="A378" s="4">
        <v>377</v>
      </c>
    </row>
    <row r="379" spans="1:1" x14ac:dyDescent="0.25">
      <c r="A379" s="4">
        <v>378</v>
      </c>
    </row>
    <row r="380" spans="1:1" x14ac:dyDescent="0.25">
      <c r="A380" s="4">
        <v>379</v>
      </c>
    </row>
    <row r="381" spans="1:1" x14ac:dyDescent="0.25">
      <c r="A381" s="4">
        <v>380</v>
      </c>
    </row>
    <row r="382" spans="1:1" x14ac:dyDescent="0.25">
      <c r="A382" s="4">
        <v>381</v>
      </c>
    </row>
    <row r="383" spans="1:1" x14ac:dyDescent="0.25">
      <c r="A383" s="4">
        <v>382</v>
      </c>
    </row>
    <row r="384" spans="1:1" x14ac:dyDescent="0.25">
      <c r="A384" s="4">
        <v>383</v>
      </c>
    </row>
    <row r="385" spans="1:1" x14ac:dyDescent="0.25">
      <c r="A385" s="4">
        <v>384</v>
      </c>
    </row>
    <row r="386" spans="1:1" x14ac:dyDescent="0.25">
      <c r="A386" s="4">
        <v>385</v>
      </c>
    </row>
    <row r="387" spans="1:1" x14ac:dyDescent="0.25">
      <c r="A387" s="4">
        <v>386</v>
      </c>
    </row>
    <row r="388" spans="1:1" x14ac:dyDescent="0.25">
      <c r="A388" s="4">
        <v>387</v>
      </c>
    </row>
    <row r="389" spans="1:1" x14ac:dyDescent="0.25">
      <c r="A389" s="4">
        <v>388</v>
      </c>
    </row>
    <row r="390" spans="1:1" x14ac:dyDescent="0.25">
      <c r="A390" s="4">
        <v>389</v>
      </c>
    </row>
    <row r="391" spans="1:1" x14ac:dyDescent="0.25">
      <c r="A391" s="4">
        <v>390</v>
      </c>
    </row>
    <row r="392" spans="1:1" x14ac:dyDescent="0.25">
      <c r="A392" s="4">
        <v>391</v>
      </c>
    </row>
    <row r="393" spans="1:1" x14ac:dyDescent="0.25">
      <c r="A393" s="4">
        <v>392</v>
      </c>
    </row>
    <row r="394" spans="1:1" x14ac:dyDescent="0.25">
      <c r="A394" s="4">
        <v>393</v>
      </c>
    </row>
    <row r="395" spans="1:1" x14ac:dyDescent="0.25">
      <c r="A395" s="4">
        <v>394</v>
      </c>
    </row>
    <row r="396" spans="1:1" x14ac:dyDescent="0.25">
      <c r="A396" s="4">
        <v>395</v>
      </c>
    </row>
    <row r="397" spans="1:1" x14ac:dyDescent="0.25">
      <c r="A397" s="4">
        <v>396</v>
      </c>
    </row>
    <row r="398" spans="1:1" x14ac:dyDescent="0.25">
      <c r="A398" s="4">
        <v>397</v>
      </c>
    </row>
    <row r="399" spans="1:1" x14ac:dyDescent="0.25">
      <c r="A399" s="4">
        <v>398</v>
      </c>
    </row>
    <row r="400" spans="1:1" x14ac:dyDescent="0.25">
      <c r="A400" s="4">
        <v>399</v>
      </c>
    </row>
    <row r="401" spans="1:1" x14ac:dyDescent="0.25">
      <c r="A401" s="4">
        <v>400</v>
      </c>
    </row>
    <row r="402" spans="1:1" x14ac:dyDescent="0.25">
      <c r="A402" s="4">
        <v>401</v>
      </c>
    </row>
    <row r="403" spans="1:1" x14ac:dyDescent="0.25">
      <c r="A403" s="4">
        <v>402</v>
      </c>
    </row>
    <row r="404" spans="1:1" x14ac:dyDescent="0.25">
      <c r="A404" s="4">
        <v>403</v>
      </c>
    </row>
    <row r="405" spans="1:1" x14ac:dyDescent="0.25">
      <c r="A405" s="4">
        <v>404</v>
      </c>
    </row>
    <row r="406" spans="1:1" x14ac:dyDescent="0.25">
      <c r="A406" s="4">
        <v>405</v>
      </c>
    </row>
    <row r="407" spans="1:1" x14ac:dyDescent="0.25">
      <c r="A407" s="4">
        <v>406</v>
      </c>
    </row>
    <row r="408" spans="1:1" x14ac:dyDescent="0.25">
      <c r="A408" s="4">
        <v>407</v>
      </c>
    </row>
    <row r="409" spans="1:1" x14ac:dyDescent="0.25">
      <c r="A409" s="4">
        <v>408</v>
      </c>
    </row>
    <row r="410" spans="1:1" x14ac:dyDescent="0.25">
      <c r="A410" s="4">
        <v>409</v>
      </c>
    </row>
    <row r="411" spans="1:1" x14ac:dyDescent="0.25">
      <c r="A411" s="4">
        <v>410</v>
      </c>
    </row>
    <row r="412" spans="1:1" x14ac:dyDescent="0.25">
      <c r="A412" s="4">
        <v>411</v>
      </c>
    </row>
    <row r="413" spans="1:1" x14ac:dyDescent="0.25">
      <c r="A413" s="4">
        <v>412</v>
      </c>
    </row>
    <row r="414" spans="1:1" x14ac:dyDescent="0.25">
      <c r="A414" s="4">
        <v>413</v>
      </c>
    </row>
    <row r="415" spans="1:1" x14ac:dyDescent="0.25">
      <c r="A415" s="4">
        <v>414</v>
      </c>
    </row>
    <row r="416" spans="1:1" x14ac:dyDescent="0.25">
      <c r="A416" s="4">
        <v>415</v>
      </c>
    </row>
    <row r="417" spans="1:1" x14ac:dyDescent="0.25">
      <c r="A417" s="4">
        <v>416</v>
      </c>
    </row>
    <row r="418" spans="1:1" x14ac:dyDescent="0.25">
      <c r="A418" s="4">
        <v>417</v>
      </c>
    </row>
    <row r="419" spans="1:1" x14ac:dyDescent="0.25">
      <c r="A419" s="4">
        <v>418</v>
      </c>
    </row>
    <row r="420" spans="1:1" x14ac:dyDescent="0.25">
      <c r="A420" s="4">
        <v>419</v>
      </c>
    </row>
    <row r="421" spans="1:1" x14ac:dyDescent="0.25">
      <c r="A421" s="4">
        <v>420</v>
      </c>
    </row>
    <row r="422" spans="1:1" x14ac:dyDescent="0.25">
      <c r="A422" s="4">
        <v>421</v>
      </c>
    </row>
    <row r="423" spans="1:1" x14ac:dyDescent="0.25">
      <c r="A423" s="4">
        <v>422</v>
      </c>
    </row>
    <row r="424" spans="1:1" x14ac:dyDescent="0.25">
      <c r="A424" s="4">
        <v>423</v>
      </c>
    </row>
    <row r="425" spans="1:1" x14ac:dyDescent="0.25">
      <c r="A425" s="4">
        <v>424</v>
      </c>
    </row>
    <row r="426" spans="1:1" x14ac:dyDescent="0.25">
      <c r="A426" s="4">
        <v>425</v>
      </c>
    </row>
    <row r="427" spans="1:1" x14ac:dyDescent="0.25">
      <c r="A427" s="4">
        <v>426</v>
      </c>
    </row>
    <row r="428" spans="1:1" x14ac:dyDescent="0.25">
      <c r="A428" s="4">
        <v>427</v>
      </c>
    </row>
    <row r="429" spans="1:1" x14ac:dyDescent="0.25">
      <c r="A429" s="4">
        <v>428</v>
      </c>
    </row>
    <row r="430" spans="1:1" x14ac:dyDescent="0.25">
      <c r="A430" s="4">
        <v>429</v>
      </c>
    </row>
    <row r="431" spans="1:1" x14ac:dyDescent="0.25">
      <c r="A431" s="4">
        <v>430</v>
      </c>
    </row>
    <row r="432" spans="1:1" x14ac:dyDescent="0.25">
      <c r="A432" s="4">
        <v>431</v>
      </c>
    </row>
    <row r="433" spans="1:1" x14ac:dyDescent="0.25">
      <c r="A433" s="4">
        <v>432</v>
      </c>
    </row>
    <row r="434" spans="1:1" x14ac:dyDescent="0.25">
      <c r="A434" s="4">
        <v>433</v>
      </c>
    </row>
    <row r="435" spans="1:1" x14ac:dyDescent="0.25">
      <c r="A435" s="4">
        <v>434</v>
      </c>
    </row>
    <row r="436" spans="1:1" x14ac:dyDescent="0.25">
      <c r="A436" s="4">
        <v>435</v>
      </c>
    </row>
    <row r="437" spans="1:1" x14ac:dyDescent="0.25">
      <c r="A437" s="4">
        <v>436</v>
      </c>
    </row>
    <row r="438" spans="1:1" x14ac:dyDescent="0.25">
      <c r="A438" s="4">
        <v>437</v>
      </c>
    </row>
    <row r="439" spans="1:1" x14ac:dyDescent="0.25">
      <c r="A439" s="4">
        <v>438</v>
      </c>
    </row>
    <row r="440" spans="1:1" x14ac:dyDescent="0.25">
      <c r="A440" s="4">
        <v>439</v>
      </c>
    </row>
    <row r="441" spans="1:1" x14ac:dyDescent="0.25">
      <c r="A441" s="4">
        <v>440</v>
      </c>
    </row>
    <row r="442" spans="1:1" x14ac:dyDescent="0.25">
      <c r="A442" s="4">
        <v>441</v>
      </c>
    </row>
    <row r="443" spans="1:1" x14ac:dyDescent="0.25">
      <c r="A443" s="4">
        <v>442</v>
      </c>
    </row>
    <row r="444" spans="1:1" x14ac:dyDescent="0.25">
      <c r="A444" s="4">
        <v>443</v>
      </c>
    </row>
    <row r="445" spans="1:1" x14ac:dyDescent="0.25">
      <c r="A445" s="4">
        <v>444</v>
      </c>
    </row>
    <row r="446" spans="1:1" x14ac:dyDescent="0.25">
      <c r="A446" s="4">
        <v>445</v>
      </c>
    </row>
    <row r="447" spans="1:1" x14ac:dyDescent="0.25">
      <c r="A447" s="4">
        <v>446</v>
      </c>
    </row>
    <row r="448" spans="1:1" x14ac:dyDescent="0.25">
      <c r="A448" s="4">
        <v>447</v>
      </c>
    </row>
    <row r="449" spans="1:1" x14ac:dyDescent="0.25">
      <c r="A449" s="4">
        <v>448</v>
      </c>
    </row>
    <row r="450" spans="1:1" x14ac:dyDescent="0.25">
      <c r="A450" s="4">
        <v>449</v>
      </c>
    </row>
    <row r="451" spans="1:1" x14ac:dyDescent="0.25">
      <c r="A451" s="4">
        <v>450</v>
      </c>
    </row>
    <row r="452" spans="1:1" x14ac:dyDescent="0.25">
      <c r="A452" s="4">
        <v>451</v>
      </c>
    </row>
    <row r="453" spans="1:1" x14ac:dyDescent="0.25">
      <c r="A453" s="4">
        <v>452</v>
      </c>
    </row>
    <row r="454" spans="1:1" x14ac:dyDescent="0.25">
      <c r="A454" s="4">
        <v>453</v>
      </c>
    </row>
    <row r="455" spans="1:1" x14ac:dyDescent="0.25">
      <c r="A455" s="4">
        <v>454</v>
      </c>
    </row>
    <row r="456" spans="1:1" x14ac:dyDescent="0.25">
      <c r="A456" s="4">
        <v>455</v>
      </c>
    </row>
    <row r="457" spans="1:1" x14ac:dyDescent="0.25">
      <c r="A457" s="4">
        <v>456</v>
      </c>
    </row>
    <row r="458" spans="1:1" x14ac:dyDescent="0.25">
      <c r="A458" s="4">
        <v>457</v>
      </c>
    </row>
    <row r="459" spans="1:1" x14ac:dyDescent="0.25">
      <c r="A459" s="4">
        <v>458</v>
      </c>
    </row>
    <row r="460" spans="1:1" x14ac:dyDescent="0.25">
      <c r="A460" s="4">
        <v>459</v>
      </c>
    </row>
    <row r="461" spans="1:1" x14ac:dyDescent="0.25">
      <c r="A461" s="4">
        <v>460</v>
      </c>
    </row>
    <row r="462" spans="1:1" x14ac:dyDescent="0.25">
      <c r="A462" s="4">
        <v>461</v>
      </c>
    </row>
    <row r="463" spans="1:1" x14ac:dyDescent="0.25">
      <c r="A463" s="4">
        <v>462</v>
      </c>
    </row>
    <row r="464" spans="1:1" x14ac:dyDescent="0.25">
      <c r="A464" s="4">
        <v>463</v>
      </c>
    </row>
    <row r="465" spans="1:1" x14ac:dyDescent="0.25">
      <c r="A465" s="4">
        <v>464</v>
      </c>
    </row>
    <row r="466" spans="1:1" x14ac:dyDescent="0.25">
      <c r="A466" s="4">
        <v>465</v>
      </c>
    </row>
    <row r="467" spans="1:1" x14ac:dyDescent="0.25">
      <c r="A467" s="4">
        <v>466</v>
      </c>
    </row>
    <row r="468" spans="1:1" x14ac:dyDescent="0.25">
      <c r="A468" s="4">
        <v>467</v>
      </c>
    </row>
    <row r="469" spans="1:1" x14ac:dyDescent="0.25">
      <c r="A469" s="4">
        <v>468</v>
      </c>
    </row>
    <row r="470" spans="1:1" x14ac:dyDescent="0.25">
      <c r="A470" s="4">
        <v>469</v>
      </c>
    </row>
    <row r="471" spans="1:1" x14ac:dyDescent="0.25">
      <c r="A471" s="4">
        <v>470</v>
      </c>
    </row>
    <row r="472" spans="1:1" x14ac:dyDescent="0.25">
      <c r="A472" s="4">
        <v>471</v>
      </c>
    </row>
    <row r="473" spans="1:1" x14ac:dyDescent="0.25">
      <c r="A473" s="4">
        <v>472</v>
      </c>
    </row>
    <row r="474" spans="1:1" x14ac:dyDescent="0.25">
      <c r="A474" s="4">
        <v>473</v>
      </c>
    </row>
    <row r="475" spans="1:1" x14ac:dyDescent="0.25">
      <c r="A475" s="4">
        <v>474</v>
      </c>
    </row>
    <row r="476" spans="1:1" x14ac:dyDescent="0.25">
      <c r="A476" s="4">
        <v>475</v>
      </c>
    </row>
    <row r="477" spans="1:1" x14ac:dyDescent="0.25">
      <c r="A477" s="4">
        <v>476</v>
      </c>
    </row>
    <row r="478" spans="1:1" x14ac:dyDescent="0.25">
      <c r="A478" s="4">
        <v>477</v>
      </c>
    </row>
    <row r="479" spans="1:1" x14ac:dyDescent="0.25">
      <c r="A479" s="4">
        <v>478</v>
      </c>
    </row>
    <row r="480" spans="1:1" x14ac:dyDescent="0.25">
      <c r="A480" s="4">
        <v>479</v>
      </c>
    </row>
    <row r="481" spans="1:1" x14ac:dyDescent="0.25">
      <c r="A481" s="4">
        <v>480</v>
      </c>
    </row>
    <row r="482" spans="1:1" x14ac:dyDescent="0.25">
      <c r="A482" s="4">
        <v>481</v>
      </c>
    </row>
    <row r="483" spans="1:1" x14ac:dyDescent="0.25">
      <c r="A483" s="4">
        <v>482</v>
      </c>
    </row>
    <row r="484" spans="1:1" x14ac:dyDescent="0.25">
      <c r="A484" s="4">
        <v>483</v>
      </c>
    </row>
    <row r="485" spans="1:1" x14ac:dyDescent="0.25">
      <c r="A485" s="4">
        <v>484</v>
      </c>
    </row>
    <row r="486" spans="1:1" x14ac:dyDescent="0.25">
      <c r="A486" s="4">
        <v>485</v>
      </c>
    </row>
    <row r="487" spans="1:1" x14ac:dyDescent="0.25">
      <c r="A487" s="4">
        <v>486</v>
      </c>
    </row>
    <row r="488" spans="1:1" x14ac:dyDescent="0.25">
      <c r="A488" s="4">
        <v>487</v>
      </c>
    </row>
    <row r="489" spans="1:1" x14ac:dyDescent="0.25">
      <c r="A489" s="4">
        <v>488</v>
      </c>
    </row>
    <row r="490" spans="1:1" x14ac:dyDescent="0.25">
      <c r="A490" s="4">
        <v>489</v>
      </c>
    </row>
    <row r="491" spans="1:1" x14ac:dyDescent="0.25">
      <c r="A491" s="4">
        <v>490</v>
      </c>
    </row>
    <row r="492" spans="1:1" x14ac:dyDescent="0.25">
      <c r="A492" s="4">
        <v>491</v>
      </c>
    </row>
    <row r="493" spans="1:1" x14ac:dyDescent="0.25">
      <c r="A493" s="4">
        <v>492</v>
      </c>
    </row>
    <row r="494" spans="1:1" x14ac:dyDescent="0.25">
      <c r="A494" s="4">
        <v>493</v>
      </c>
    </row>
    <row r="495" spans="1:1" x14ac:dyDescent="0.25">
      <c r="A495" s="4">
        <v>494</v>
      </c>
    </row>
    <row r="496" spans="1:1" x14ac:dyDescent="0.25">
      <c r="A496" s="4">
        <v>495</v>
      </c>
    </row>
    <row r="497" spans="1:1" x14ac:dyDescent="0.25">
      <c r="A497" s="4">
        <v>496</v>
      </c>
    </row>
    <row r="498" spans="1:1" x14ac:dyDescent="0.25">
      <c r="A498" s="4">
        <v>497</v>
      </c>
    </row>
    <row r="499" spans="1:1" x14ac:dyDescent="0.25">
      <c r="A499" s="4">
        <v>498</v>
      </c>
    </row>
    <row r="500" spans="1:1" x14ac:dyDescent="0.25">
      <c r="A500" s="4">
        <v>499</v>
      </c>
    </row>
    <row r="501" spans="1:1" x14ac:dyDescent="0.25">
      <c r="A501" s="4">
        <v>500</v>
      </c>
    </row>
    <row r="502" spans="1:1" x14ac:dyDescent="0.25">
      <c r="A502" s="4">
        <v>501</v>
      </c>
    </row>
    <row r="503" spans="1:1" x14ac:dyDescent="0.25">
      <c r="A503" s="4">
        <v>502</v>
      </c>
    </row>
    <row r="504" spans="1:1" x14ac:dyDescent="0.25">
      <c r="A504" s="4">
        <v>503</v>
      </c>
    </row>
    <row r="505" spans="1:1" x14ac:dyDescent="0.25">
      <c r="A505" s="4">
        <v>504</v>
      </c>
    </row>
    <row r="506" spans="1:1" x14ac:dyDescent="0.25">
      <c r="A506" s="4">
        <v>505</v>
      </c>
    </row>
    <row r="507" spans="1:1" x14ac:dyDescent="0.25">
      <c r="A507" s="4">
        <v>506</v>
      </c>
    </row>
    <row r="508" spans="1:1" x14ac:dyDescent="0.25">
      <c r="A508" s="4">
        <v>507</v>
      </c>
    </row>
    <row r="509" spans="1:1" x14ac:dyDescent="0.25">
      <c r="A509" s="4">
        <v>508</v>
      </c>
    </row>
    <row r="510" spans="1:1" x14ac:dyDescent="0.25">
      <c r="A510" s="4">
        <v>509</v>
      </c>
    </row>
    <row r="511" spans="1:1" x14ac:dyDescent="0.25">
      <c r="A511" s="4">
        <v>510</v>
      </c>
    </row>
    <row r="512" spans="1:1" x14ac:dyDescent="0.25">
      <c r="A512" s="4">
        <v>511</v>
      </c>
    </row>
    <row r="513" spans="1:1" x14ac:dyDescent="0.25">
      <c r="A513" s="4">
        <v>512</v>
      </c>
    </row>
    <row r="514" spans="1:1" x14ac:dyDescent="0.25">
      <c r="A514" s="4">
        <v>513</v>
      </c>
    </row>
    <row r="515" spans="1:1" x14ac:dyDescent="0.25">
      <c r="A515" s="4">
        <v>514</v>
      </c>
    </row>
    <row r="516" spans="1:1" x14ac:dyDescent="0.25">
      <c r="A516" s="4">
        <v>515</v>
      </c>
    </row>
    <row r="517" spans="1:1" x14ac:dyDescent="0.25">
      <c r="A517" s="4">
        <v>516</v>
      </c>
    </row>
    <row r="518" spans="1:1" x14ac:dyDescent="0.25">
      <c r="A518" s="4">
        <v>517</v>
      </c>
    </row>
    <row r="519" spans="1:1" x14ac:dyDescent="0.25">
      <c r="A519" s="4">
        <v>518</v>
      </c>
    </row>
    <row r="520" spans="1:1" x14ac:dyDescent="0.25">
      <c r="A520" s="4">
        <v>519</v>
      </c>
    </row>
    <row r="521" spans="1:1" x14ac:dyDescent="0.25">
      <c r="A521" s="4">
        <v>520</v>
      </c>
    </row>
    <row r="522" spans="1:1" x14ac:dyDescent="0.25">
      <c r="A522" s="4">
        <v>521</v>
      </c>
    </row>
    <row r="523" spans="1:1" x14ac:dyDescent="0.25">
      <c r="A523" s="4">
        <v>522</v>
      </c>
    </row>
    <row r="524" spans="1:1" x14ac:dyDescent="0.25">
      <c r="A524" s="4">
        <v>523</v>
      </c>
    </row>
    <row r="525" spans="1:1" x14ac:dyDescent="0.25">
      <c r="A525" s="4">
        <v>524</v>
      </c>
    </row>
    <row r="526" spans="1:1" x14ac:dyDescent="0.25">
      <c r="A526" s="4">
        <v>525</v>
      </c>
    </row>
    <row r="527" spans="1:1" x14ac:dyDescent="0.25">
      <c r="A527" s="4">
        <v>526</v>
      </c>
    </row>
    <row r="528" spans="1:1" x14ac:dyDescent="0.25">
      <c r="A528" s="4">
        <v>527</v>
      </c>
    </row>
    <row r="529" spans="1:1" x14ac:dyDescent="0.25">
      <c r="A529" s="4">
        <v>528</v>
      </c>
    </row>
    <row r="530" spans="1:1" x14ac:dyDescent="0.25">
      <c r="A530" s="4">
        <v>529</v>
      </c>
    </row>
    <row r="531" spans="1:1" x14ac:dyDescent="0.25">
      <c r="A531" s="4">
        <v>530</v>
      </c>
    </row>
    <row r="532" spans="1:1" x14ac:dyDescent="0.25">
      <c r="A532" s="4">
        <v>531</v>
      </c>
    </row>
    <row r="533" spans="1:1" x14ac:dyDescent="0.25">
      <c r="A533" s="4">
        <v>532</v>
      </c>
    </row>
    <row r="534" spans="1:1" x14ac:dyDescent="0.25">
      <c r="A534" s="4">
        <v>533</v>
      </c>
    </row>
    <row r="535" spans="1:1" x14ac:dyDescent="0.25">
      <c r="A535" s="4">
        <v>534</v>
      </c>
    </row>
    <row r="536" spans="1:1" x14ac:dyDescent="0.25">
      <c r="A536" s="4">
        <v>535</v>
      </c>
    </row>
    <row r="537" spans="1:1" x14ac:dyDescent="0.25">
      <c r="A537" s="4">
        <v>536</v>
      </c>
    </row>
    <row r="538" spans="1:1" x14ac:dyDescent="0.25">
      <c r="A538" s="4">
        <v>537</v>
      </c>
    </row>
    <row r="539" spans="1:1" x14ac:dyDescent="0.25">
      <c r="A539" s="4">
        <v>538</v>
      </c>
    </row>
    <row r="540" spans="1:1" x14ac:dyDescent="0.25">
      <c r="A540" s="4">
        <v>539</v>
      </c>
    </row>
    <row r="541" spans="1:1" x14ac:dyDescent="0.25">
      <c r="A541" s="4">
        <v>540</v>
      </c>
    </row>
    <row r="542" spans="1:1" x14ac:dyDescent="0.25">
      <c r="A542" s="4">
        <v>541</v>
      </c>
    </row>
    <row r="543" spans="1:1" x14ac:dyDescent="0.25">
      <c r="A543" s="4">
        <v>542</v>
      </c>
    </row>
    <row r="544" spans="1:1" x14ac:dyDescent="0.25">
      <c r="A544" s="4">
        <v>543</v>
      </c>
    </row>
    <row r="545" spans="1:1" x14ac:dyDescent="0.25">
      <c r="A545" s="4">
        <v>544</v>
      </c>
    </row>
    <row r="546" spans="1:1" x14ac:dyDescent="0.25">
      <c r="A546" s="4">
        <v>545</v>
      </c>
    </row>
    <row r="547" spans="1:1" x14ac:dyDescent="0.25">
      <c r="A547" s="4">
        <v>546</v>
      </c>
    </row>
    <row r="548" spans="1:1" x14ac:dyDescent="0.25">
      <c r="A548" s="4">
        <v>547</v>
      </c>
    </row>
    <row r="549" spans="1:1" x14ac:dyDescent="0.25">
      <c r="A549" s="4">
        <v>548</v>
      </c>
    </row>
    <row r="550" spans="1:1" x14ac:dyDescent="0.25">
      <c r="A550" s="4">
        <v>549</v>
      </c>
    </row>
    <row r="551" spans="1:1" x14ac:dyDescent="0.25">
      <c r="A551" s="4">
        <v>550</v>
      </c>
    </row>
    <row r="552" spans="1:1" x14ac:dyDescent="0.25">
      <c r="A552" s="4">
        <v>551</v>
      </c>
    </row>
    <row r="553" spans="1:1" x14ac:dyDescent="0.25">
      <c r="A553" s="4">
        <v>552</v>
      </c>
    </row>
    <row r="554" spans="1:1" x14ac:dyDescent="0.25">
      <c r="A554" s="4">
        <v>553</v>
      </c>
    </row>
    <row r="555" spans="1:1" x14ac:dyDescent="0.25">
      <c r="A555" s="4">
        <v>554</v>
      </c>
    </row>
    <row r="556" spans="1:1" x14ac:dyDescent="0.25">
      <c r="A556" s="4">
        <v>555</v>
      </c>
    </row>
    <row r="557" spans="1:1" x14ac:dyDescent="0.25">
      <c r="A557" s="4">
        <v>556</v>
      </c>
    </row>
    <row r="558" spans="1:1" x14ac:dyDescent="0.25">
      <c r="A558" s="4">
        <v>557</v>
      </c>
    </row>
    <row r="559" spans="1:1" x14ac:dyDescent="0.25">
      <c r="A559" s="4">
        <v>558</v>
      </c>
    </row>
    <row r="560" spans="1:1" x14ac:dyDescent="0.25">
      <c r="A560" s="4">
        <v>559</v>
      </c>
    </row>
    <row r="561" spans="1:1" x14ac:dyDescent="0.25">
      <c r="A561" s="4">
        <v>560</v>
      </c>
    </row>
    <row r="562" spans="1:1" x14ac:dyDescent="0.25">
      <c r="A562" s="4">
        <v>561</v>
      </c>
    </row>
    <row r="563" spans="1:1" x14ac:dyDescent="0.25">
      <c r="A563" s="4">
        <v>562</v>
      </c>
    </row>
    <row r="564" spans="1:1" x14ac:dyDescent="0.25">
      <c r="A564" s="4">
        <v>563</v>
      </c>
    </row>
    <row r="565" spans="1:1" x14ac:dyDescent="0.25">
      <c r="A565" s="4">
        <v>564</v>
      </c>
    </row>
    <row r="566" spans="1:1" x14ac:dyDescent="0.25">
      <c r="A566" s="4">
        <v>565</v>
      </c>
    </row>
    <row r="567" spans="1:1" x14ac:dyDescent="0.25">
      <c r="A567" s="4">
        <v>566</v>
      </c>
    </row>
    <row r="568" spans="1:1" x14ac:dyDescent="0.25">
      <c r="A568" s="4">
        <v>567</v>
      </c>
    </row>
    <row r="569" spans="1:1" x14ac:dyDescent="0.25">
      <c r="A569" s="4">
        <v>568</v>
      </c>
    </row>
    <row r="570" spans="1:1" x14ac:dyDescent="0.25">
      <c r="A570" s="4">
        <v>569</v>
      </c>
    </row>
    <row r="571" spans="1:1" x14ac:dyDescent="0.25">
      <c r="A571" s="4">
        <v>570</v>
      </c>
    </row>
    <row r="572" spans="1:1" x14ac:dyDescent="0.25">
      <c r="A572" s="4">
        <v>571</v>
      </c>
    </row>
    <row r="573" spans="1:1" x14ac:dyDescent="0.25">
      <c r="A573" s="4">
        <v>572</v>
      </c>
    </row>
    <row r="574" spans="1:1" x14ac:dyDescent="0.25">
      <c r="A574" s="4">
        <v>573</v>
      </c>
    </row>
    <row r="575" spans="1:1" x14ac:dyDescent="0.25">
      <c r="A575" s="4">
        <v>574</v>
      </c>
    </row>
    <row r="576" spans="1:1" x14ac:dyDescent="0.25">
      <c r="A576" s="4">
        <v>575</v>
      </c>
    </row>
    <row r="577" spans="1:1" x14ac:dyDescent="0.25">
      <c r="A577" s="4">
        <v>576</v>
      </c>
    </row>
    <row r="578" spans="1:1" x14ac:dyDescent="0.25">
      <c r="A578" s="4">
        <v>577</v>
      </c>
    </row>
    <row r="579" spans="1:1" x14ac:dyDescent="0.25">
      <c r="A579" s="4">
        <v>578</v>
      </c>
    </row>
    <row r="580" spans="1:1" x14ac:dyDescent="0.25">
      <c r="A580" s="4">
        <v>579</v>
      </c>
    </row>
    <row r="581" spans="1:1" x14ac:dyDescent="0.25">
      <c r="A581" s="4">
        <v>580</v>
      </c>
    </row>
    <row r="582" spans="1:1" x14ac:dyDescent="0.25">
      <c r="A582" s="4">
        <v>581</v>
      </c>
    </row>
    <row r="583" spans="1:1" x14ac:dyDescent="0.25">
      <c r="A583" s="4">
        <v>582</v>
      </c>
    </row>
    <row r="584" spans="1:1" x14ac:dyDescent="0.25">
      <c r="A584" s="4">
        <v>583</v>
      </c>
    </row>
    <row r="585" spans="1:1" x14ac:dyDescent="0.25">
      <c r="A585" s="4">
        <v>584</v>
      </c>
    </row>
    <row r="586" spans="1:1" x14ac:dyDescent="0.25">
      <c r="A586" s="4">
        <v>585</v>
      </c>
    </row>
    <row r="587" spans="1:1" x14ac:dyDescent="0.25">
      <c r="A587" s="4">
        <v>586</v>
      </c>
    </row>
    <row r="588" spans="1:1" x14ac:dyDescent="0.25">
      <c r="A588" s="4">
        <v>587</v>
      </c>
    </row>
    <row r="589" spans="1:1" x14ac:dyDescent="0.25">
      <c r="A589" s="4">
        <v>588</v>
      </c>
    </row>
    <row r="590" spans="1:1" x14ac:dyDescent="0.25">
      <c r="A590" s="4">
        <v>589</v>
      </c>
    </row>
    <row r="591" spans="1:1" x14ac:dyDescent="0.25">
      <c r="A591" s="4">
        <v>590</v>
      </c>
    </row>
    <row r="592" spans="1:1" x14ac:dyDescent="0.25">
      <c r="A592" s="4">
        <v>591</v>
      </c>
    </row>
    <row r="593" spans="1:1" x14ac:dyDescent="0.25">
      <c r="A593" s="4">
        <v>592</v>
      </c>
    </row>
    <row r="594" spans="1:1" x14ac:dyDescent="0.25">
      <c r="A594" s="4">
        <v>593</v>
      </c>
    </row>
    <row r="595" spans="1:1" x14ac:dyDescent="0.25">
      <c r="A595" s="4">
        <v>594</v>
      </c>
    </row>
    <row r="596" spans="1:1" x14ac:dyDescent="0.25">
      <c r="A596" s="4">
        <v>595</v>
      </c>
    </row>
    <row r="597" spans="1:1" x14ac:dyDescent="0.25">
      <c r="A597" s="4">
        <v>596</v>
      </c>
    </row>
    <row r="598" spans="1:1" x14ac:dyDescent="0.25">
      <c r="A598" s="4">
        <v>597</v>
      </c>
    </row>
    <row r="599" spans="1:1" x14ac:dyDescent="0.25">
      <c r="A599" s="4">
        <v>598</v>
      </c>
    </row>
    <row r="600" spans="1:1" x14ac:dyDescent="0.25">
      <c r="A600" s="4">
        <v>599</v>
      </c>
    </row>
    <row r="601" spans="1:1" x14ac:dyDescent="0.25">
      <c r="A601" s="4">
        <v>600</v>
      </c>
    </row>
    <row r="602" spans="1:1" x14ac:dyDescent="0.25">
      <c r="A602" s="4">
        <v>601</v>
      </c>
    </row>
    <row r="603" spans="1:1" x14ac:dyDescent="0.25">
      <c r="A603" s="4">
        <v>602</v>
      </c>
    </row>
    <row r="604" spans="1:1" x14ac:dyDescent="0.25">
      <c r="A604" s="4">
        <v>603</v>
      </c>
    </row>
    <row r="605" spans="1:1" x14ac:dyDescent="0.25">
      <c r="A605" s="4">
        <v>604</v>
      </c>
    </row>
    <row r="606" spans="1:1" x14ac:dyDescent="0.25">
      <c r="A606" s="4">
        <v>605</v>
      </c>
    </row>
    <row r="607" spans="1:1" x14ac:dyDescent="0.25">
      <c r="A607" s="4">
        <v>606</v>
      </c>
    </row>
    <row r="608" spans="1:1" x14ac:dyDescent="0.25">
      <c r="A608" s="4">
        <v>607</v>
      </c>
    </row>
    <row r="609" spans="1:1" x14ac:dyDescent="0.25">
      <c r="A609" s="4">
        <v>608</v>
      </c>
    </row>
    <row r="610" spans="1:1" x14ac:dyDescent="0.25">
      <c r="A610" s="4">
        <v>609</v>
      </c>
    </row>
    <row r="611" spans="1:1" x14ac:dyDescent="0.25">
      <c r="A611" s="4">
        <v>610</v>
      </c>
    </row>
    <row r="612" spans="1:1" x14ac:dyDescent="0.25">
      <c r="A612" s="4">
        <v>611</v>
      </c>
    </row>
    <row r="613" spans="1:1" x14ac:dyDescent="0.25">
      <c r="A613" s="4">
        <v>612</v>
      </c>
    </row>
    <row r="614" spans="1:1" x14ac:dyDescent="0.25">
      <c r="A614" s="4">
        <v>613</v>
      </c>
    </row>
    <row r="615" spans="1:1" x14ac:dyDescent="0.25">
      <c r="A615" s="4">
        <v>614</v>
      </c>
    </row>
    <row r="616" spans="1:1" x14ac:dyDescent="0.25">
      <c r="A616" s="4">
        <v>615</v>
      </c>
    </row>
    <row r="617" spans="1:1" x14ac:dyDescent="0.25">
      <c r="A617" s="4">
        <v>616</v>
      </c>
    </row>
    <row r="618" spans="1:1" x14ac:dyDescent="0.25">
      <c r="A618" s="4">
        <v>617</v>
      </c>
    </row>
    <row r="619" spans="1:1" x14ac:dyDescent="0.25">
      <c r="A619" s="4">
        <v>618</v>
      </c>
    </row>
    <row r="620" spans="1:1" x14ac:dyDescent="0.25">
      <c r="A620" s="4">
        <v>619</v>
      </c>
    </row>
    <row r="621" spans="1:1" x14ac:dyDescent="0.25">
      <c r="A621" s="4">
        <v>620</v>
      </c>
    </row>
    <row r="622" spans="1:1" x14ac:dyDescent="0.25">
      <c r="A622" s="4">
        <v>621</v>
      </c>
    </row>
    <row r="623" spans="1:1" x14ac:dyDescent="0.25">
      <c r="A623" s="4">
        <v>622</v>
      </c>
    </row>
    <row r="624" spans="1:1" x14ac:dyDescent="0.25">
      <c r="A624" s="4">
        <v>623</v>
      </c>
    </row>
    <row r="625" spans="1:1" x14ac:dyDescent="0.25">
      <c r="A625" s="4">
        <v>624</v>
      </c>
    </row>
    <row r="626" spans="1:1" x14ac:dyDescent="0.25">
      <c r="A626" s="4">
        <v>625</v>
      </c>
    </row>
    <row r="627" spans="1:1" x14ac:dyDescent="0.25">
      <c r="A627" s="4">
        <v>626</v>
      </c>
    </row>
    <row r="628" spans="1:1" x14ac:dyDescent="0.25">
      <c r="A628" s="4">
        <v>627</v>
      </c>
    </row>
    <row r="629" spans="1:1" x14ac:dyDescent="0.25">
      <c r="A629" s="4">
        <v>628</v>
      </c>
    </row>
    <row r="630" spans="1:1" x14ac:dyDescent="0.25">
      <c r="A630" s="4">
        <v>629</v>
      </c>
    </row>
    <row r="631" spans="1:1" x14ac:dyDescent="0.25">
      <c r="A631" s="4">
        <v>630</v>
      </c>
    </row>
    <row r="632" spans="1:1" x14ac:dyDescent="0.25">
      <c r="A632" s="4">
        <v>631</v>
      </c>
    </row>
    <row r="633" spans="1:1" x14ac:dyDescent="0.25">
      <c r="A633" s="4">
        <v>632</v>
      </c>
    </row>
    <row r="634" spans="1:1" x14ac:dyDescent="0.25">
      <c r="A634" s="4">
        <v>633</v>
      </c>
    </row>
    <row r="635" spans="1:1" x14ac:dyDescent="0.25">
      <c r="A635" s="4">
        <v>634</v>
      </c>
    </row>
    <row r="636" spans="1:1" x14ac:dyDescent="0.25">
      <c r="A636" s="4">
        <v>635</v>
      </c>
    </row>
    <row r="637" spans="1:1" x14ac:dyDescent="0.25">
      <c r="A637" s="4">
        <v>636</v>
      </c>
    </row>
    <row r="638" spans="1:1" x14ac:dyDescent="0.25">
      <c r="A638" s="4">
        <v>637</v>
      </c>
    </row>
    <row r="639" spans="1:1" x14ac:dyDescent="0.25">
      <c r="A639" s="4">
        <v>638</v>
      </c>
    </row>
    <row r="640" spans="1:1" x14ac:dyDescent="0.25">
      <c r="A640" s="4">
        <v>639</v>
      </c>
    </row>
    <row r="641" spans="1:1" x14ac:dyDescent="0.25">
      <c r="A641" s="4">
        <v>640</v>
      </c>
    </row>
    <row r="642" spans="1:1" x14ac:dyDescent="0.25">
      <c r="A642" s="4">
        <v>641</v>
      </c>
    </row>
    <row r="643" spans="1:1" x14ac:dyDescent="0.25">
      <c r="A643" s="4">
        <v>642</v>
      </c>
    </row>
    <row r="644" spans="1:1" x14ac:dyDescent="0.25">
      <c r="A644" s="4">
        <v>643</v>
      </c>
    </row>
    <row r="645" spans="1:1" x14ac:dyDescent="0.25">
      <c r="A645" s="4">
        <v>644</v>
      </c>
    </row>
    <row r="646" spans="1:1" x14ac:dyDescent="0.25">
      <c r="A646" s="4">
        <v>645</v>
      </c>
    </row>
    <row r="647" spans="1:1" x14ac:dyDescent="0.25">
      <c r="A647" s="4">
        <v>646</v>
      </c>
    </row>
    <row r="648" spans="1:1" x14ac:dyDescent="0.25">
      <c r="A648" s="4">
        <v>647</v>
      </c>
    </row>
    <row r="649" spans="1:1" x14ac:dyDescent="0.25">
      <c r="A649" s="4">
        <v>648</v>
      </c>
    </row>
    <row r="650" spans="1:1" x14ac:dyDescent="0.25">
      <c r="A650" s="4">
        <v>649</v>
      </c>
    </row>
    <row r="651" spans="1:1" x14ac:dyDescent="0.25">
      <c r="A651" s="4">
        <v>650</v>
      </c>
    </row>
    <row r="652" spans="1:1" x14ac:dyDescent="0.25">
      <c r="A652" s="4">
        <v>651</v>
      </c>
    </row>
    <row r="653" spans="1:1" x14ac:dyDescent="0.25">
      <c r="A653" s="4">
        <v>652</v>
      </c>
    </row>
    <row r="654" spans="1:1" x14ac:dyDescent="0.25">
      <c r="A654" s="4">
        <v>653</v>
      </c>
    </row>
    <row r="655" spans="1:1" x14ac:dyDescent="0.25">
      <c r="A655" s="4">
        <v>654</v>
      </c>
    </row>
    <row r="656" spans="1:1" x14ac:dyDescent="0.25">
      <c r="A656" s="4">
        <v>655</v>
      </c>
    </row>
    <row r="657" spans="1:1" x14ac:dyDescent="0.25">
      <c r="A657" s="4">
        <v>656</v>
      </c>
    </row>
    <row r="658" spans="1:1" x14ac:dyDescent="0.25">
      <c r="A658" s="4">
        <v>657</v>
      </c>
    </row>
    <row r="659" spans="1:1" x14ac:dyDescent="0.25">
      <c r="A659" s="4">
        <v>658</v>
      </c>
    </row>
    <row r="660" spans="1:1" x14ac:dyDescent="0.25">
      <c r="A660" s="4">
        <v>659</v>
      </c>
    </row>
    <row r="661" spans="1:1" x14ac:dyDescent="0.25">
      <c r="A661" s="4">
        <v>660</v>
      </c>
    </row>
    <row r="662" spans="1:1" x14ac:dyDescent="0.25">
      <c r="A662" s="4">
        <v>661</v>
      </c>
    </row>
    <row r="663" spans="1:1" x14ac:dyDescent="0.25">
      <c r="A663" s="4">
        <v>662</v>
      </c>
    </row>
    <row r="664" spans="1:1" x14ac:dyDescent="0.25">
      <c r="A664" s="4">
        <v>663</v>
      </c>
    </row>
    <row r="665" spans="1:1" x14ac:dyDescent="0.25">
      <c r="A665" s="4">
        <v>664</v>
      </c>
    </row>
    <row r="666" spans="1:1" x14ac:dyDescent="0.25">
      <c r="A666" s="4">
        <v>665</v>
      </c>
    </row>
    <row r="667" spans="1:1" x14ac:dyDescent="0.25">
      <c r="A667" s="4">
        <v>666</v>
      </c>
    </row>
    <row r="668" spans="1:1" x14ac:dyDescent="0.25">
      <c r="A668" s="4">
        <v>667</v>
      </c>
    </row>
    <row r="669" spans="1:1" x14ac:dyDescent="0.25">
      <c r="A669" s="4">
        <v>668</v>
      </c>
    </row>
    <row r="670" spans="1:1" x14ac:dyDescent="0.25">
      <c r="A670" s="4">
        <v>669</v>
      </c>
    </row>
    <row r="671" spans="1:1" x14ac:dyDescent="0.25">
      <c r="A671" s="4">
        <v>670</v>
      </c>
    </row>
    <row r="672" spans="1:1" x14ac:dyDescent="0.25">
      <c r="A672" s="4">
        <v>671</v>
      </c>
    </row>
    <row r="673" spans="1:1" x14ac:dyDescent="0.25">
      <c r="A673" s="4">
        <v>672</v>
      </c>
    </row>
    <row r="674" spans="1:1" x14ac:dyDescent="0.25">
      <c r="A674" s="4">
        <v>673</v>
      </c>
    </row>
    <row r="675" spans="1:1" x14ac:dyDescent="0.25">
      <c r="A675" s="4">
        <v>674</v>
      </c>
    </row>
    <row r="676" spans="1:1" x14ac:dyDescent="0.25">
      <c r="A676" s="4">
        <v>675</v>
      </c>
    </row>
    <row r="677" spans="1:1" x14ac:dyDescent="0.25">
      <c r="A677" s="4">
        <v>676</v>
      </c>
    </row>
    <row r="678" spans="1:1" x14ac:dyDescent="0.25">
      <c r="A678" s="4">
        <v>677</v>
      </c>
    </row>
    <row r="679" spans="1:1" x14ac:dyDescent="0.25">
      <c r="A679" s="4">
        <v>678</v>
      </c>
    </row>
    <row r="680" spans="1:1" x14ac:dyDescent="0.25">
      <c r="A680" s="4">
        <v>679</v>
      </c>
    </row>
    <row r="681" spans="1:1" x14ac:dyDescent="0.25">
      <c r="A681" s="4">
        <v>680</v>
      </c>
    </row>
    <row r="682" spans="1:1" x14ac:dyDescent="0.25">
      <c r="A682" s="4">
        <v>681</v>
      </c>
    </row>
    <row r="683" spans="1:1" x14ac:dyDescent="0.25">
      <c r="A683" s="4">
        <v>682</v>
      </c>
    </row>
    <row r="684" spans="1:1" x14ac:dyDescent="0.25">
      <c r="A684" s="4">
        <v>683</v>
      </c>
    </row>
    <row r="685" spans="1:1" x14ac:dyDescent="0.25">
      <c r="A685" s="4">
        <v>684</v>
      </c>
    </row>
    <row r="686" spans="1:1" x14ac:dyDescent="0.25">
      <c r="A686" s="4">
        <v>685</v>
      </c>
    </row>
    <row r="687" spans="1:1" x14ac:dyDescent="0.25">
      <c r="A687" s="4">
        <v>686</v>
      </c>
    </row>
    <row r="688" spans="1:1" x14ac:dyDescent="0.25">
      <c r="A688" s="4">
        <v>687</v>
      </c>
    </row>
    <row r="689" spans="1:1" x14ac:dyDescent="0.25">
      <c r="A689" s="4">
        <v>688</v>
      </c>
    </row>
    <row r="690" spans="1:1" x14ac:dyDescent="0.25">
      <c r="A690" s="4">
        <v>689</v>
      </c>
    </row>
    <row r="691" spans="1:1" x14ac:dyDescent="0.25">
      <c r="A691" s="4">
        <v>690</v>
      </c>
    </row>
    <row r="692" spans="1:1" x14ac:dyDescent="0.25">
      <c r="A692" s="4">
        <v>691</v>
      </c>
    </row>
    <row r="693" spans="1:1" x14ac:dyDescent="0.25">
      <c r="A693" s="4">
        <v>692</v>
      </c>
    </row>
    <row r="694" spans="1:1" x14ac:dyDescent="0.25">
      <c r="A694" s="4">
        <v>693</v>
      </c>
    </row>
    <row r="695" spans="1:1" x14ac:dyDescent="0.25">
      <c r="A695" s="4">
        <v>694</v>
      </c>
    </row>
    <row r="696" spans="1:1" x14ac:dyDescent="0.25">
      <c r="A696" s="4">
        <v>695</v>
      </c>
    </row>
    <row r="697" spans="1:1" x14ac:dyDescent="0.25">
      <c r="A697" s="4">
        <v>696</v>
      </c>
    </row>
    <row r="698" spans="1:1" x14ac:dyDescent="0.25">
      <c r="A698" s="4">
        <v>697</v>
      </c>
    </row>
    <row r="699" spans="1:1" x14ac:dyDescent="0.25">
      <c r="A699" s="4">
        <v>698</v>
      </c>
    </row>
    <row r="700" spans="1:1" x14ac:dyDescent="0.25">
      <c r="A700" s="4">
        <v>699</v>
      </c>
    </row>
    <row r="701" spans="1:1" x14ac:dyDescent="0.25">
      <c r="A701" s="4">
        <v>700</v>
      </c>
    </row>
    <row r="702" spans="1:1" x14ac:dyDescent="0.25">
      <c r="A702" s="4">
        <v>701</v>
      </c>
    </row>
    <row r="703" spans="1:1" x14ac:dyDescent="0.25">
      <c r="A703" s="4">
        <v>702</v>
      </c>
    </row>
    <row r="704" spans="1:1" x14ac:dyDescent="0.25">
      <c r="A704" s="4">
        <v>703</v>
      </c>
    </row>
    <row r="705" spans="1:1" x14ac:dyDescent="0.25">
      <c r="A705" s="4">
        <v>704</v>
      </c>
    </row>
    <row r="706" spans="1:1" x14ac:dyDescent="0.25">
      <c r="A706" s="4">
        <v>705</v>
      </c>
    </row>
    <row r="707" spans="1:1" x14ac:dyDescent="0.25">
      <c r="A707" s="4">
        <v>706</v>
      </c>
    </row>
    <row r="708" spans="1:1" x14ac:dyDescent="0.25">
      <c r="A708" s="4">
        <v>707</v>
      </c>
    </row>
    <row r="709" spans="1:1" x14ac:dyDescent="0.25">
      <c r="A709" s="4">
        <v>708</v>
      </c>
    </row>
    <row r="710" spans="1:1" x14ac:dyDescent="0.25">
      <c r="A710" s="4">
        <v>709</v>
      </c>
    </row>
    <row r="711" spans="1:1" x14ac:dyDescent="0.25">
      <c r="A711" s="4">
        <v>710</v>
      </c>
    </row>
    <row r="712" spans="1:1" x14ac:dyDescent="0.25">
      <c r="A712" s="4">
        <v>711</v>
      </c>
    </row>
    <row r="713" spans="1:1" x14ac:dyDescent="0.25">
      <c r="A713" s="4">
        <v>712</v>
      </c>
    </row>
    <row r="714" spans="1:1" x14ac:dyDescent="0.25">
      <c r="A714" s="4">
        <v>713</v>
      </c>
    </row>
    <row r="715" spans="1:1" x14ac:dyDescent="0.25">
      <c r="A715" s="4">
        <v>714</v>
      </c>
    </row>
    <row r="716" spans="1:1" x14ac:dyDescent="0.25">
      <c r="A716" s="4">
        <v>715</v>
      </c>
    </row>
    <row r="717" spans="1:1" x14ac:dyDescent="0.25">
      <c r="A717" s="4">
        <v>716</v>
      </c>
    </row>
    <row r="718" spans="1:1" x14ac:dyDescent="0.25">
      <c r="A718" s="4">
        <v>717</v>
      </c>
    </row>
    <row r="719" spans="1:1" x14ac:dyDescent="0.25">
      <c r="A719" s="4">
        <v>718</v>
      </c>
    </row>
    <row r="720" spans="1:1" x14ac:dyDescent="0.25">
      <c r="A720" s="4">
        <v>719</v>
      </c>
    </row>
    <row r="721" spans="1:1" x14ac:dyDescent="0.25">
      <c r="A721" s="4">
        <v>720</v>
      </c>
    </row>
    <row r="722" spans="1:1" x14ac:dyDescent="0.25">
      <c r="A722" s="4">
        <v>721</v>
      </c>
    </row>
    <row r="723" spans="1:1" x14ac:dyDescent="0.25">
      <c r="A723" s="4">
        <v>722</v>
      </c>
    </row>
    <row r="724" spans="1:1" x14ac:dyDescent="0.25">
      <c r="A724" s="4">
        <v>723</v>
      </c>
    </row>
    <row r="725" spans="1:1" x14ac:dyDescent="0.25">
      <c r="A725" s="4">
        <v>724</v>
      </c>
    </row>
    <row r="726" spans="1:1" x14ac:dyDescent="0.25">
      <c r="A726" s="4">
        <v>725</v>
      </c>
    </row>
    <row r="727" spans="1:1" x14ac:dyDescent="0.25">
      <c r="A727" s="4">
        <v>726</v>
      </c>
    </row>
    <row r="728" spans="1:1" x14ac:dyDescent="0.25">
      <c r="A728" s="4">
        <v>727</v>
      </c>
    </row>
    <row r="729" spans="1:1" x14ac:dyDescent="0.25">
      <c r="A729" s="4">
        <v>728</v>
      </c>
    </row>
    <row r="730" spans="1:1" x14ac:dyDescent="0.25">
      <c r="A730" s="4">
        <v>729</v>
      </c>
    </row>
    <row r="731" spans="1:1" x14ac:dyDescent="0.25">
      <c r="A731" s="4">
        <v>730</v>
      </c>
    </row>
    <row r="732" spans="1:1" x14ac:dyDescent="0.25">
      <c r="A732" s="4">
        <v>731</v>
      </c>
    </row>
    <row r="733" spans="1:1" x14ac:dyDescent="0.25">
      <c r="A733" s="4">
        <v>732</v>
      </c>
    </row>
    <row r="734" spans="1:1" x14ac:dyDescent="0.25">
      <c r="A734" s="4">
        <v>733</v>
      </c>
    </row>
    <row r="735" spans="1:1" x14ac:dyDescent="0.25">
      <c r="A735" s="4">
        <v>734</v>
      </c>
    </row>
    <row r="736" spans="1:1" x14ac:dyDescent="0.25">
      <c r="A736" s="4">
        <v>735</v>
      </c>
    </row>
    <row r="737" spans="1:1" x14ac:dyDescent="0.25">
      <c r="A737" s="4">
        <v>736</v>
      </c>
    </row>
    <row r="738" spans="1:1" x14ac:dyDescent="0.25">
      <c r="A738" s="4">
        <v>737</v>
      </c>
    </row>
    <row r="739" spans="1:1" x14ac:dyDescent="0.25">
      <c r="A739" s="4">
        <v>738</v>
      </c>
    </row>
    <row r="740" spans="1:1" x14ac:dyDescent="0.25">
      <c r="A740" s="4">
        <v>739</v>
      </c>
    </row>
    <row r="741" spans="1:1" x14ac:dyDescent="0.25">
      <c r="A741" s="4">
        <v>740</v>
      </c>
    </row>
    <row r="742" spans="1:1" x14ac:dyDescent="0.25">
      <c r="A742" s="4">
        <v>741</v>
      </c>
    </row>
    <row r="743" spans="1:1" x14ac:dyDescent="0.25">
      <c r="A743" s="4">
        <v>742</v>
      </c>
    </row>
    <row r="744" spans="1:1" x14ac:dyDescent="0.25">
      <c r="A744" s="4">
        <v>743</v>
      </c>
    </row>
    <row r="745" spans="1:1" x14ac:dyDescent="0.25">
      <c r="A745" s="4">
        <v>744</v>
      </c>
    </row>
    <row r="746" spans="1:1" x14ac:dyDescent="0.25">
      <c r="A746" s="4">
        <v>745</v>
      </c>
    </row>
    <row r="747" spans="1:1" x14ac:dyDescent="0.25">
      <c r="A747" s="4">
        <v>746</v>
      </c>
    </row>
    <row r="748" spans="1:1" x14ac:dyDescent="0.25">
      <c r="A748" s="4">
        <v>747</v>
      </c>
    </row>
    <row r="749" spans="1:1" x14ac:dyDescent="0.25">
      <c r="A749" s="4">
        <v>748</v>
      </c>
    </row>
    <row r="750" spans="1:1" x14ac:dyDescent="0.25">
      <c r="A750" s="4">
        <v>749</v>
      </c>
    </row>
    <row r="751" spans="1:1" x14ac:dyDescent="0.25">
      <c r="A751" s="4">
        <v>750</v>
      </c>
    </row>
    <row r="752" spans="1:1" x14ac:dyDescent="0.25">
      <c r="A752" s="4">
        <v>751</v>
      </c>
    </row>
    <row r="753" spans="1:1" x14ac:dyDescent="0.25">
      <c r="A753" s="4">
        <v>752</v>
      </c>
    </row>
    <row r="754" spans="1:1" x14ac:dyDescent="0.25">
      <c r="A754" s="4">
        <v>753</v>
      </c>
    </row>
    <row r="755" spans="1:1" x14ac:dyDescent="0.25">
      <c r="A755" s="4">
        <v>754</v>
      </c>
    </row>
    <row r="756" spans="1:1" x14ac:dyDescent="0.25">
      <c r="A756" s="4">
        <v>755</v>
      </c>
    </row>
    <row r="757" spans="1:1" x14ac:dyDescent="0.25">
      <c r="A757" s="4">
        <v>756</v>
      </c>
    </row>
    <row r="758" spans="1:1" x14ac:dyDescent="0.25">
      <c r="A758" s="4">
        <v>757</v>
      </c>
    </row>
    <row r="759" spans="1:1" x14ac:dyDescent="0.25">
      <c r="A759" s="4">
        <v>758</v>
      </c>
    </row>
    <row r="760" spans="1:1" x14ac:dyDescent="0.25">
      <c r="A760" s="4">
        <v>759</v>
      </c>
    </row>
    <row r="761" spans="1:1" x14ac:dyDescent="0.25">
      <c r="A761" s="4">
        <v>760</v>
      </c>
    </row>
    <row r="762" spans="1:1" x14ac:dyDescent="0.25">
      <c r="A762" s="4">
        <v>761</v>
      </c>
    </row>
    <row r="763" spans="1:1" x14ac:dyDescent="0.25">
      <c r="A763" s="4">
        <v>762</v>
      </c>
    </row>
    <row r="764" spans="1:1" x14ac:dyDescent="0.25">
      <c r="A764" s="4">
        <v>763</v>
      </c>
    </row>
    <row r="765" spans="1:1" x14ac:dyDescent="0.25">
      <c r="A765" s="4">
        <v>764</v>
      </c>
    </row>
    <row r="766" spans="1:1" x14ac:dyDescent="0.25">
      <c r="A766" s="4">
        <v>765</v>
      </c>
    </row>
    <row r="767" spans="1:1" x14ac:dyDescent="0.25">
      <c r="A767" s="4">
        <v>766</v>
      </c>
    </row>
    <row r="768" spans="1:1" x14ac:dyDescent="0.25">
      <c r="A768" s="4">
        <v>767</v>
      </c>
    </row>
    <row r="769" spans="1:1" x14ac:dyDescent="0.25">
      <c r="A769" s="4">
        <v>768</v>
      </c>
    </row>
    <row r="770" spans="1:1" x14ac:dyDescent="0.25">
      <c r="A770" s="4">
        <v>769</v>
      </c>
    </row>
    <row r="771" spans="1:1" x14ac:dyDescent="0.25">
      <c r="A771" s="4">
        <v>770</v>
      </c>
    </row>
    <row r="772" spans="1:1" x14ac:dyDescent="0.25">
      <c r="A772" s="4">
        <v>771</v>
      </c>
    </row>
    <row r="773" spans="1:1" x14ac:dyDescent="0.25">
      <c r="A773" s="4">
        <v>772</v>
      </c>
    </row>
    <row r="774" spans="1:1" x14ac:dyDescent="0.25">
      <c r="A774" s="4">
        <v>773</v>
      </c>
    </row>
    <row r="775" spans="1:1" x14ac:dyDescent="0.25">
      <c r="A775" s="4">
        <v>774</v>
      </c>
    </row>
    <row r="776" spans="1:1" x14ac:dyDescent="0.25">
      <c r="A776" s="4">
        <v>775</v>
      </c>
    </row>
    <row r="777" spans="1:1" x14ac:dyDescent="0.25">
      <c r="A777" s="4">
        <v>776</v>
      </c>
    </row>
    <row r="778" spans="1:1" x14ac:dyDescent="0.25">
      <c r="A778" s="4">
        <v>777</v>
      </c>
    </row>
    <row r="779" spans="1:1" x14ac:dyDescent="0.25">
      <c r="A779" s="4">
        <v>778</v>
      </c>
    </row>
    <row r="780" spans="1:1" x14ac:dyDescent="0.25">
      <c r="A780" s="4">
        <v>779</v>
      </c>
    </row>
    <row r="781" spans="1:1" x14ac:dyDescent="0.25">
      <c r="A781" s="4">
        <v>780</v>
      </c>
    </row>
    <row r="782" spans="1:1" x14ac:dyDescent="0.25">
      <c r="A782" s="4">
        <v>781</v>
      </c>
    </row>
    <row r="783" spans="1:1" x14ac:dyDescent="0.25">
      <c r="A783" s="4">
        <v>782</v>
      </c>
    </row>
    <row r="784" spans="1:1" x14ac:dyDescent="0.25">
      <c r="A784" s="4">
        <v>783</v>
      </c>
    </row>
    <row r="785" spans="1:1" x14ac:dyDescent="0.25">
      <c r="A785" s="4">
        <v>784</v>
      </c>
    </row>
    <row r="786" spans="1:1" x14ac:dyDescent="0.25">
      <c r="A786" s="4">
        <v>785</v>
      </c>
    </row>
    <row r="787" spans="1:1" x14ac:dyDescent="0.25">
      <c r="A787" s="4">
        <v>786</v>
      </c>
    </row>
    <row r="788" spans="1:1" x14ac:dyDescent="0.25">
      <c r="A788" s="4">
        <v>787</v>
      </c>
    </row>
    <row r="789" spans="1:1" x14ac:dyDescent="0.25">
      <c r="A789" s="4">
        <v>788</v>
      </c>
    </row>
    <row r="790" spans="1:1" x14ac:dyDescent="0.25">
      <c r="A790" s="4">
        <v>789</v>
      </c>
    </row>
    <row r="791" spans="1:1" x14ac:dyDescent="0.25">
      <c r="A791" s="4">
        <v>790</v>
      </c>
    </row>
    <row r="792" spans="1:1" x14ac:dyDescent="0.25">
      <c r="A792" s="4">
        <v>791</v>
      </c>
    </row>
    <row r="793" spans="1:1" x14ac:dyDescent="0.25">
      <c r="A793" s="4">
        <v>792</v>
      </c>
    </row>
    <row r="794" spans="1:1" x14ac:dyDescent="0.25">
      <c r="A794" s="4">
        <v>793</v>
      </c>
    </row>
    <row r="795" spans="1:1" x14ac:dyDescent="0.25">
      <c r="A795" s="4">
        <v>794</v>
      </c>
    </row>
    <row r="796" spans="1:1" x14ac:dyDescent="0.25">
      <c r="A796" s="4">
        <v>795</v>
      </c>
    </row>
    <row r="797" spans="1:1" x14ac:dyDescent="0.25">
      <c r="A797" s="4">
        <v>796</v>
      </c>
    </row>
    <row r="798" spans="1:1" x14ac:dyDescent="0.25">
      <c r="A798" s="4">
        <v>797</v>
      </c>
    </row>
    <row r="799" spans="1:1" x14ac:dyDescent="0.25">
      <c r="A799" s="4">
        <v>798</v>
      </c>
    </row>
    <row r="800" spans="1:1" x14ac:dyDescent="0.25">
      <c r="A800" s="4">
        <v>799</v>
      </c>
    </row>
    <row r="801" spans="1:1" x14ac:dyDescent="0.25">
      <c r="A801" s="4">
        <v>800</v>
      </c>
    </row>
    <row r="802" spans="1:1" x14ac:dyDescent="0.25">
      <c r="A802" s="4">
        <v>801</v>
      </c>
    </row>
    <row r="803" spans="1:1" x14ac:dyDescent="0.25">
      <c r="A803" s="4">
        <v>802</v>
      </c>
    </row>
    <row r="804" spans="1:1" x14ac:dyDescent="0.25">
      <c r="A804" s="4">
        <v>803</v>
      </c>
    </row>
    <row r="805" spans="1:1" x14ac:dyDescent="0.25">
      <c r="A805" s="4">
        <v>804</v>
      </c>
    </row>
    <row r="806" spans="1:1" x14ac:dyDescent="0.25">
      <c r="A806" s="4">
        <v>805</v>
      </c>
    </row>
    <row r="807" spans="1:1" x14ac:dyDescent="0.25">
      <c r="A807" s="4">
        <v>806</v>
      </c>
    </row>
    <row r="808" spans="1:1" x14ac:dyDescent="0.25">
      <c r="A808" s="4">
        <v>807</v>
      </c>
    </row>
    <row r="809" spans="1:1" x14ac:dyDescent="0.25">
      <c r="A809" s="4">
        <v>808</v>
      </c>
    </row>
    <row r="810" spans="1:1" x14ac:dyDescent="0.25">
      <c r="A810" s="4">
        <v>809</v>
      </c>
    </row>
    <row r="811" spans="1:1" x14ac:dyDescent="0.25">
      <c r="A811" s="4">
        <v>810</v>
      </c>
    </row>
    <row r="812" spans="1:1" x14ac:dyDescent="0.25">
      <c r="A812" s="4">
        <v>811</v>
      </c>
    </row>
    <row r="813" spans="1:1" x14ac:dyDescent="0.25">
      <c r="A813" s="4">
        <v>812</v>
      </c>
    </row>
    <row r="814" spans="1:1" x14ac:dyDescent="0.25">
      <c r="A814" s="4">
        <v>813</v>
      </c>
    </row>
    <row r="815" spans="1:1" x14ac:dyDescent="0.25">
      <c r="A815" s="4">
        <v>814</v>
      </c>
    </row>
    <row r="816" spans="1:1" x14ac:dyDescent="0.25">
      <c r="A816" s="4">
        <v>815</v>
      </c>
    </row>
    <row r="817" spans="1:1" x14ac:dyDescent="0.25">
      <c r="A817" s="4">
        <v>816</v>
      </c>
    </row>
    <row r="818" spans="1:1" x14ac:dyDescent="0.25">
      <c r="A818" s="4">
        <v>817</v>
      </c>
    </row>
    <row r="819" spans="1:1" x14ac:dyDescent="0.25">
      <c r="A819" s="4">
        <v>818</v>
      </c>
    </row>
    <row r="820" spans="1:1" x14ac:dyDescent="0.25">
      <c r="A820" s="4">
        <v>819</v>
      </c>
    </row>
    <row r="821" spans="1:1" x14ac:dyDescent="0.25">
      <c r="A821" s="4">
        <v>820</v>
      </c>
    </row>
    <row r="822" spans="1:1" x14ac:dyDescent="0.25">
      <c r="A822" s="4">
        <v>821</v>
      </c>
    </row>
    <row r="823" spans="1:1" x14ac:dyDescent="0.25">
      <c r="A823" s="4">
        <v>822</v>
      </c>
    </row>
    <row r="824" spans="1:1" x14ac:dyDescent="0.25">
      <c r="A824" s="4">
        <v>823</v>
      </c>
    </row>
    <row r="825" spans="1:1" x14ac:dyDescent="0.25">
      <c r="A825" s="4">
        <v>824</v>
      </c>
    </row>
    <row r="826" spans="1:1" x14ac:dyDescent="0.25">
      <c r="A826" s="4">
        <v>825</v>
      </c>
    </row>
    <row r="827" spans="1:1" x14ac:dyDescent="0.25">
      <c r="A827" s="4">
        <v>826</v>
      </c>
    </row>
    <row r="828" spans="1:1" x14ac:dyDescent="0.25">
      <c r="A828" s="4">
        <v>827</v>
      </c>
    </row>
    <row r="829" spans="1:1" x14ac:dyDescent="0.25">
      <c r="A829" s="4">
        <v>828</v>
      </c>
    </row>
    <row r="830" spans="1:1" x14ac:dyDescent="0.25">
      <c r="A830" s="4">
        <v>829</v>
      </c>
    </row>
    <row r="831" spans="1:1" x14ac:dyDescent="0.25">
      <c r="A831" s="4">
        <v>830</v>
      </c>
    </row>
    <row r="832" spans="1:1" x14ac:dyDescent="0.25">
      <c r="A832" s="4">
        <v>831</v>
      </c>
    </row>
    <row r="833" spans="1:1" x14ac:dyDescent="0.25">
      <c r="A833" s="4">
        <v>832</v>
      </c>
    </row>
    <row r="834" spans="1:1" x14ac:dyDescent="0.25">
      <c r="A834" s="4">
        <v>833</v>
      </c>
    </row>
    <row r="835" spans="1:1" x14ac:dyDescent="0.25">
      <c r="A835" s="4">
        <v>834</v>
      </c>
    </row>
    <row r="836" spans="1:1" x14ac:dyDescent="0.25">
      <c r="A836" s="4">
        <v>835</v>
      </c>
    </row>
    <row r="837" spans="1:1" x14ac:dyDescent="0.25">
      <c r="A837" s="4">
        <v>836</v>
      </c>
    </row>
    <row r="838" spans="1:1" x14ac:dyDescent="0.25">
      <c r="A838" s="4">
        <v>837</v>
      </c>
    </row>
    <row r="839" spans="1:1" x14ac:dyDescent="0.25">
      <c r="A839" s="4">
        <v>838</v>
      </c>
    </row>
    <row r="840" spans="1:1" x14ac:dyDescent="0.25">
      <c r="A840" s="4">
        <v>839</v>
      </c>
    </row>
    <row r="841" spans="1:1" x14ac:dyDescent="0.25">
      <c r="A841" s="4">
        <v>840</v>
      </c>
    </row>
    <row r="842" spans="1:1" x14ac:dyDescent="0.25">
      <c r="A842" s="4">
        <v>841</v>
      </c>
    </row>
    <row r="843" spans="1:1" x14ac:dyDescent="0.25">
      <c r="A843" s="4">
        <v>842</v>
      </c>
    </row>
    <row r="844" spans="1:1" x14ac:dyDescent="0.25">
      <c r="A844" s="4">
        <v>843</v>
      </c>
    </row>
    <row r="845" spans="1:1" x14ac:dyDescent="0.25">
      <c r="A845" s="4">
        <v>844</v>
      </c>
    </row>
    <row r="846" spans="1:1" x14ac:dyDescent="0.25">
      <c r="A846" s="4">
        <v>845</v>
      </c>
    </row>
    <row r="847" spans="1:1" x14ac:dyDescent="0.25">
      <c r="A847" s="4">
        <v>846</v>
      </c>
    </row>
    <row r="848" spans="1:1" x14ac:dyDescent="0.25">
      <c r="A848" s="4">
        <v>847</v>
      </c>
    </row>
    <row r="849" spans="1:1" x14ac:dyDescent="0.25">
      <c r="A849" s="4">
        <v>848</v>
      </c>
    </row>
    <row r="850" spans="1:1" x14ac:dyDescent="0.25">
      <c r="A850" s="4">
        <v>849</v>
      </c>
    </row>
    <row r="851" spans="1:1" x14ac:dyDescent="0.25">
      <c r="A851" s="4">
        <v>850</v>
      </c>
    </row>
    <row r="852" spans="1:1" x14ac:dyDescent="0.25">
      <c r="A852" s="4">
        <v>851</v>
      </c>
    </row>
    <row r="853" spans="1:1" x14ac:dyDescent="0.25">
      <c r="A853" s="4">
        <v>852</v>
      </c>
    </row>
    <row r="854" spans="1:1" x14ac:dyDescent="0.25">
      <c r="A854" s="4">
        <v>853</v>
      </c>
    </row>
    <row r="855" spans="1:1" x14ac:dyDescent="0.25">
      <c r="A855" s="4">
        <v>854</v>
      </c>
    </row>
    <row r="856" spans="1:1" x14ac:dyDescent="0.25">
      <c r="A856" s="4">
        <v>855</v>
      </c>
    </row>
    <row r="857" spans="1:1" x14ac:dyDescent="0.25">
      <c r="A857" s="4">
        <v>856</v>
      </c>
    </row>
    <row r="858" spans="1:1" x14ac:dyDescent="0.25">
      <c r="A858" s="4">
        <v>857</v>
      </c>
    </row>
    <row r="859" spans="1:1" x14ac:dyDescent="0.25">
      <c r="A859" s="4">
        <v>858</v>
      </c>
    </row>
    <row r="860" spans="1:1" x14ac:dyDescent="0.25">
      <c r="A860" s="4">
        <v>859</v>
      </c>
    </row>
    <row r="861" spans="1:1" x14ac:dyDescent="0.25">
      <c r="A861" s="4">
        <v>860</v>
      </c>
    </row>
    <row r="862" spans="1:1" x14ac:dyDescent="0.25">
      <c r="A862" s="4">
        <v>861</v>
      </c>
    </row>
    <row r="863" spans="1:1" x14ac:dyDescent="0.25">
      <c r="A863" s="4">
        <v>862</v>
      </c>
    </row>
    <row r="864" spans="1:1" x14ac:dyDescent="0.25">
      <c r="A864" s="4">
        <v>863</v>
      </c>
    </row>
    <row r="865" spans="1:1" x14ac:dyDescent="0.25">
      <c r="A865" s="4">
        <v>864</v>
      </c>
    </row>
    <row r="866" spans="1:1" x14ac:dyDescent="0.25">
      <c r="A866" s="4">
        <v>865</v>
      </c>
    </row>
    <row r="867" spans="1:1" x14ac:dyDescent="0.25">
      <c r="A867" s="4">
        <v>866</v>
      </c>
    </row>
    <row r="868" spans="1:1" x14ac:dyDescent="0.25">
      <c r="A868" s="4">
        <v>867</v>
      </c>
    </row>
    <row r="869" spans="1:1" x14ac:dyDescent="0.25">
      <c r="A869" s="4">
        <v>868</v>
      </c>
    </row>
    <row r="870" spans="1:1" x14ac:dyDescent="0.25">
      <c r="A870" s="4">
        <v>869</v>
      </c>
    </row>
    <row r="871" spans="1:1" x14ac:dyDescent="0.25">
      <c r="A871" s="4">
        <v>870</v>
      </c>
    </row>
    <row r="872" spans="1:1" x14ac:dyDescent="0.25">
      <c r="A872" s="4">
        <v>871</v>
      </c>
    </row>
    <row r="873" spans="1:1" x14ac:dyDescent="0.25">
      <c r="A873" s="4">
        <v>872</v>
      </c>
    </row>
    <row r="874" spans="1:1" x14ac:dyDescent="0.25">
      <c r="A874" s="4">
        <v>873</v>
      </c>
    </row>
    <row r="875" spans="1:1" x14ac:dyDescent="0.25">
      <c r="A875" s="4">
        <v>874</v>
      </c>
    </row>
    <row r="876" spans="1:1" x14ac:dyDescent="0.25">
      <c r="A876" s="4">
        <v>875</v>
      </c>
    </row>
    <row r="877" spans="1:1" x14ac:dyDescent="0.25">
      <c r="A877" s="4">
        <v>876</v>
      </c>
    </row>
    <row r="878" spans="1:1" x14ac:dyDescent="0.25">
      <c r="A878" s="4">
        <v>877</v>
      </c>
    </row>
    <row r="879" spans="1:1" x14ac:dyDescent="0.25">
      <c r="A879" s="4">
        <v>878</v>
      </c>
    </row>
    <row r="880" spans="1:1" x14ac:dyDescent="0.25">
      <c r="A880" s="4">
        <v>879</v>
      </c>
    </row>
    <row r="881" spans="1:1" x14ac:dyDescent="0.25">
      <c r="A881" s="4">
        <v>880</v>
      </c>
    </row>
    <row r="882" spans="1:1" x14ac:dyDescent="0.25">
      <c r="A882" s="4">
        <v>881</v>
      </c>
    </row>
    <row r="883" spans="1:1" x14ac:dyDescent="0.25">
      <c r="A883" s="4">
        <v>882</v>
      </c>
    </row>
    <row r="884" spans="1:1" x14ac:dyDescent="0.25">
      <c r="A884" s="4">
        <v>883</v>
      </c>
    </row>
    <row r="885" spans="1:1" x14ac:dyDescent="0.25">
      <c r="A885" s="4">
        <v>884</v>
      </c>
    </row>
    <row r="886" spans="1:1" x14ac:dyDescent="0.25">
      <c r="A886" s="4">
        <v>885</v>
      </c>
    </row>
    <row r="887" spans="1:1" x14ac:dyDescent="0.25">
      <c r="A887" s="4">
        <v>886</v>
      </c>
    </row>
    <row r="888" spans="1:1" x14ac:dyDescent="0.25">
      <c r="A888" s="4">
        <v>887</v>
      </c>
    </row>
    <row r="889" spans="1:1" x14ac:dyDescent="0.25">
      <c r="A889" s="4">
        <v>888</v>
      </c>
    </row>
    <row r="890" spans="1:1" x14ac:dyDescent="0.25">
      <c r="A890" s="4">
        <v>889</v>
      </c>
    </row>
    <row r="891" spans="1:1" x14ac:dyDescent="0.25">
      <c r="A891" s="4">
        <v>890</v>
      </c>
    </row>
    <row r="892" spans="1:1" x14ac:dyDescent="0.25">
      <c r="A892" s="4">
        <v>891</v>
      </c>
    </row>
    <row r="893" spans="1:1" x14ac:dyDescent="0.25">
      <c r="A893" s="4">
        <v>892</v>
      </c>
    </row>
    <row r="894" spans="1:1" x14ac:dyDescent="0.25">
      <c r="A894" s="4">
        <v>893</v>
      </c>
    </row>
    <row r="895" spans="1:1" x14ac:dyDescent="0.25">
      <c r="A895" s="4">
        <v>894</v>
      </c>
    </row>
    <row r="896" spans="1:1" x14ac:dyDescent="0.25">
      <c r="A896" s="4">
        <v>895</v>
      </c>
    </row>
    <row r="897" spans="1:1" x14ac:dyDescent="0.25">
      <c r="A897" s="4">
        <v>896</v>
      </c>
    </row>
    <row r="898" spans="1:1" x14ac:dyDescent="0.25">
      <c r="A898" s="4">
        <v>897</v>
      </c>
    </row>
    <row r="899" spans="1:1" x14ac:dyDescent="0.25">
      <c r="A899" s="4">
        <v>898</v>
      </c>
    </row>
    <row r="900" spans="1:1" x14ac:dyDescent="0.25">
      <c r="A900" s="4">
        <v>899</v>
      </c>
    </row>
    <row r="901" spans="1:1" x14ac:dyDescent="0.25">
      <c r="A901" s="4">
        <v>900</v>
      </c>
    </row>
    <row r="902" spans="1:1" x14ac:dyDescent="0.25">
      <c r="A902" s="4">
        <v>901</v>
      </c>
    </row>
    <row r="903" spans="1:1" x14ac:dyDescent="0.25">
      <c r="A903" s="4">
        <v>902</v>
      </c>
    </row>
    <row r="904" spans="1:1" x14ac:dyDescent="0.25">
      <c r="A904" s="4">
        <v>903</v>
      </c>
    </row>
    <row r="905" spans="1:1" x14ac:dyDescent="0.25">
      <c r="A905" s="4">
        <v>904</v>
      </c>
    </row>
    <row r="906" spans="1:1" x14ac:dyDescent="0.25">
      <c r="A906" s="4">
        <v>905</v>
      </c>
    </row>
    <row r="907" spans="1:1" x14ac:dyDescent="0.25">
      <c r="A907" s="4">
        <v>906</v>
      </c>
    </row>
    <row r="908" spans="1:1" x14ac:dyDescent="0.25">
      <c r="A908" s="4">
        <v>907</v>
      </c>
    </row>
    <row r="909" spans="1:1" x14ac:dyDescent="0.25">
      <c r="A909" s="4">
        <v>908</v>
      </c>
    </row>
    <row r="910" spans="1:1" x14ac:dyDescent="0.25">
      <c r="A910" s="4">
        <v>909</v>
      </c>
    </row>
    <row r="911" spans="1:1" x14ac:dyDescent="0.25">
      <c r="A911" s="4">
        <v>910</v>
      </c>
    </row>
    <row r="912" spans="1:1" x14ac:dyDescent="0.25">
      <c r="A912" s="4">
        <v>911</v>
      </c>
    </row>
    <row r="913" spans="1:1" x14ac:dyDescent="0.25">
      <c r="A913" s="4">
        <v>912</v>
      </c>
    </row>
    <row r="914" spans="1:1" x14ac:dyDescent="0.25">
      <c r="A914" s="4">
        <v>913</v>
      </c>
    </row>
    <row r="915" spans="1:1" x14ac:dyDescent="0.25">
      <c r="A915" s="4">
        <v>914</v>
      </c>
    </row>
    <row r="916" spans="1:1" x14ac:dyDescent="0.25">
      <c r="A916" s="4">
        <v>915</v>
      </c>
    </row>
    <row r="917" spans="1:1" x14ac:dyDescent="0.25">
      <c r="A917" s="4">
        <v>916</v>
      </c>
    </row>
    <row r="918" spans="1:1" x14ac:dyDescent="0.25">
      <c r="A918" s="4">
        <v>917</v>
      </c>
    </row>
    <row r="919" spans="1:1" x14ac:dyDescent="0.25">
      <c r="A919" s="4">
        <v>918</v>
      </c>
    </row>
    <row r="920" spans="1:1" x14ac:dyDescent="0.25">
      <c r="A920" s="4">
        <v>919</v>
      </c>
    </row>
    <row r="921" spans="1:1" x14ac:dyDescent="0.25">
      <c r="A921" s="4">
        <v>920</v>
      </c>
    </row>
    <row r="922" spans="1:1" x14ac:dyDescent="0.25">
      <c r="A922" s="4">
        <v>921</v>
      </c>
    </row>
    <row r="923" spans="1:1" x14ac:dyDescent="0.25">
      <c r="A923" s="4">
        <v>922</v>
      </c>
    </row>
    <row r="924" spans="1:1" x14ac:dyDescent="0.25">
      <c r="A924" s="4">
        <v>923</v>
      </c>
    </row>
    <row r="925" spans="1:1" x14ac:dyDescent="0.25">
      <c r="A925" s="4">
        <v>924</v>
      </c>
    </row>
    <row r="926" spans="1:1" x14ac:dyDescent="0.25">
      <c r="A926" s="4">
        <v>925</v>
      </c>
    </row>
    <row r="927" spans="1:1" x14ac:dyDescent="0.25">
      <c r="A927" s="4">
        <v>926</v>
      </c>
    </row>
    <row r="928" spans="1:1" x14ac:dyDescent="0.25">
      <c r="A928" s="4">
        <v>927</v>
      </c>
    </row>
    <row r="929" spans="1:1" x14ac:dyDescent="0.25">
      <c r="A929" s="4">
        <v>928</v>
      </c>
    </row>
    <row r="930" spans="1:1" x14ac:dyDescent="0.25">
      <c r="A930" s="4">
        <v>929</v>
      </c>
    </row>
    <row r="931" spans="1:1" x14ac:dyDescent="0.25">
      <c r="A931" s="4">
        <v>930</v>
      </c>
    </row>
    <row r="932" spans="1:1" x14ac:dyDescent="0.25">
      <c r="A932" s="4">
        <v>931</v>
      </c>
    </row>
    <row r="933" spans="1:1" x14ac:dyDescent="0.25">
      <c r="A933" s="4">
        <v>932</v>
      </c>
    </row>
    <row r="934" spans="1:1" x14ac:dyDescent="0.25">
      <c r="A934" s="4">
        <v>933</v>
      </c>
    </row>
    <row r="935" spans="1:1" x14ac:dyDescent="0.25">
      <c r="A935" s="4">
        <v>934</v>
      </c>
    </row>
    <row r="936" spans="1:1" x14ac:dyDescent="0.25">
      <c r="A936" s="4">
        <v>935</v>
      </c>
    </row>
    <row r="937" spans="1:1" x14ac:dyDescent="0.25">
      <c r="A937" s="4">
        <v>936</v>
      </c>
    </row>
    <row r="938" spans="1:1" x14ac:dyDescent="0.25">
      <c r="A938" s="4">
        <v>937</v>
      </c>
    </row>
    <row r="939" spans="1:1" x14ac:dyDescent="0.25">
      <c r="A939" s="4">
        <v>938</v>
      </c>
    </row>
    <row r="940" spans="1:1" x14ac:dyDescent="0.25">
      <c r="A940" s="4">
        <v>939</v>
      </c>
    </row>
    <row r="941" spans="1:1" x14ac:dyDescent="0.25">
      <c r="A941" s="4">
        <v>940</v>
      </c>
    </row>
    <row r="942" spans="1:1" x14ac:dyDescent="0.25">
      <c r="A942" s="4">
        <v>941</v>
      </c>
    </row>
    <row r="943" spans="1:1" x14ac:dyDescent="0.25">
      <c r="A943" s="4">
        <v>942</v>
      </c>
    </row>
    <row r="944" spans="1:1" x14ac:dyDescent="0.25">
      <c r="A944" s="4">
        <v>943</v>
      </c>
    </row>
    <row r="945" spans="1:1" x14ac:dyDescent="0.25">
      <c r="A945" s="4">
        <v>944</v>
      </c>
    </row>
    <row r="946" spans="1:1" x14ac:dyDescent="0.25">
      <c r="A946" s="4">
        <v>945</v>
      </c>
    </row>
    <row r="947" spans="1:1" x14ac:dyDescent="0.25">
      <c r="A947" s="4">
        <v>946</v>
      </c>
    </row>
    <row r="948" spans="1:1" x14ac:dyDescent="0.25">
      <c r="A948" s="4">
        <v>947</v>
      </c>
    </row>
    <row r="949" spans="1:1" x14ac:dyDescent="0.25">
      <c r="A949" s="4">
        <v>948</v>
      </c>
    </row>
    <row r="950" spans="1:1" x14ac:dyDescent="0.25">
      <c r="A950" s="4">
        <v>949</v>
      </c>
    </row>
    <row r="951" spans="1:1" x14ac:dyDescent="0.25">
      <c r="A951" s="4">
        <v>950</v>
      </c>
    </row>
    <row r="952" spans="1:1" x14ac:dyDescent="0.25">
      <c r="A952" s="4">
        <v>951</v>
      </c>
    </row>
    <row r="953" spans="1:1" x14ac:dyDescent="0.25">
      <c r="A953" s="4">
        <v>952</v>
      </c>
    </row>
    <row r="954" spans="1:1" x14ac:dyDescent="0.25">
      <c r="A954" s="4">
        <v>953</v>
      </c>
    </row>
    <row r="955" spans="1:1" x14ac:dyDescent="0.25">
      <c r="A955" s="4">
        <v>954</v>
      </c>
    </row>
    <row r="956" spans="1:1" x14ac:dyDescent="0.25">
      <c r="A956" s="4">
        <v>955</v>
      </c>
    </row>
    <row r="957" spans="1:1" x14ac:dyDescent="0.25">
      <c r="A957" s="4">
        <v>956</v>
      </c>
    </row>
    <row r="958" spans="1:1" x14ac:dyDescent="0.25">
      <c r="A958" s="4">
        <v>957</v>
      </c>
    </row>
    <row r="959" spans="1:1" x14ac:dyDescent="0.25">
      <c r="A959" s="4">
        <v>958</v>
      </c>
    </row>
    <row r="960" spans="1:1" x14ac:dyDescent="0.25">
      <c r="A960" s="4">
        <v>959</v>
      </c>
    </row>
    <row r="961" spans="1:1" x14ac:dyDescent="0.25">
      <c r="A961" s="4">
        <v>960</v>
      </c>
    </row>
    <row r="962" spans="1:1" x14ac:dyDescent="0.25">
      <c r="A962" s="4">
        <v>961</v>
      </c>
    </row>
    <row r="963" spans="1:1" x14ac:dyDescent="0.25">
      <c r="A963" s="4">
        <v>962</v>
      </c>
    </row>
    <row r="964" spans="1:1" x14ac:dyDescent="0.25">
      <c r="A964" s="4">
        <v>963</v>
      </c>
    </row>
    <row r="965" spans="1:1" x14ac:dyDescent="0.25">
      <c r="A965" s="4">
        <v>964</v>
      </c>
    </row>
    <row r="966" spans="1:1" x14ac:dyDescent="0.25">
      <c r="A966" s="4">
        <v>965</v>
      </c>
    </row>
    <row r="967" spans="1:1" x14ac:dyDescent="0.25">
      <c r="A967" s="4">
        <v>966</v>
      </c>
    </row>
    <row r="968" spans="1:1" x14ac:dyDescent="0.25">
      <c r="A968" s="4">
        <v>967</v>
      </c>
    </row>
    <row r="969" spans="1:1" x14ac:dyDescent="0.25">
      <c r="A969" s="4">
        <v>968</v>
      </c>
    </row>
    <row r="970" spans="1:1" x14ac:dyDescent="0.25">
      <c r="A970" s="4">
        <v>969</v>
      </c>
    </row>
    <row r="971" spans="1:1" x14ac:dyDescent="0.25">
      <c r="A971" s="4">
        <v>970</v>
      </c>
    </row>
    <row r="972" spans="1:1" x14ac:dyDescent="0.25">
      <c r="A972" s="4">
        <v>971</v>
      </c>
    </row>
    <row r="973" spans="1:1" x14ac:dyDescent="0.25">
      <c r="A973" s="4">
        <v>972</v>
      </c>
    </row>
    <row r="974" spans="1:1" x14ac:dyDescent="0.25">
      <c r="A974" s="4">
        <v>973</v>
      </c>
    </row>
    <row r="975" spans="1:1" x14ac:dyDescent="0.25">
      <c r="A975" s="4">
        <v>974</v>
      </c>
    </row>
    <row r="976" spans="1:1" x14ac:dyDescent="0.25">
      <c r="A976" s="4">
        <v>975</v>
      </c>
    </row>
    <row r="977" spans="1:1" x14ac:dyDescent="0.25">
      <c r="A977" s="4">
        <v>976</v>
      </c>
    </row>
    <row r="978" spans="1:1" x14ac:dyDescent="0.25">
      <c r="A978" s="4">
        <v>977</v>
      </c>
    </row>
    <row r="979" spans="1:1" x14ac:dyDescent="0.25">
      <c r="A979" s="4">
        <v>978</v>
      </c>
    </row>
    <row r="980" spans="1:1" x14ac:dyDescent="0.25">
      <c r="A980" s="4">
        <v>979</v>
      </c>
    </row>
    <row r="981" spans="1:1" x14ac:dyDescent="0.25">
      <c r="A981" s="4">
        <v>980</v>
      </c>
    </row>
    <row r="982" spans="1:1" x14ac:dyDescent="0.25">
      <c r="A982" s="4">
        <v>981</v>
      </c>
    </row>
    <row r="983" spans="1:1" x14ac:dyDescent="0.25">
      <c r="A983" s="4">
        <v>982</v>
      </c>
    </row>
    <row r="984" spans="1:1" x14ac:dyDescent="0.25">
      <c r="A984" s="4">
        <v>983</v>
      </c>
    </row>
    <row r="985" spans="1:1" x14ac:dyDescent="0.25">
      <c r="A985" s="4">
        <v>984</v>
      </c>
    </row>
    <row r="986" spans="1:1" x14ac:dyDescent="0.25">
      <c r="A986" s="4">
        <v>985</v>
      </c>
    </row>
    <row r="987" spans="1:1" x14ac:dyDescent="0.25">
      <c r="A987" s="4">
        <v>986</v>
      </c>
    </row>
    <row r="988" spans="1:1" x14ac:dyDescent="0.25">
      <c r="A988" s="4">
        <v>987</v>
      </c>
    </row>
    <row r="989" spans="1:1" x14ac:dyDescent="0.25">
      <c r="A989" s="4">
        <v>988</v>
      </c>
    </row>
    <row r="990" spans="1:1" x14ac:dyDescent="0.25">
      <c r="A990" s="4">
        <v>989</v>
      </c>
    </row>
    <row r="991" spans="1:1" x14ac:dyDescent="0.25">
      <c r="A991" s="4">
        <v>990</v>
      </c>
    </row>
    <row r="992" spans="1:1" x14ac:dyDescent="0.25">
      <c r="A992" s="4">
        <v>991</v>
      </c>
    </row>
    <row r="993" spans="1:1" x14ac:dyDescent="0.25">
      <c r="A993" s="4">
        <v>992</v>
      </c>
    </row>
    <row r="994" spans="1:1" x14ac:dyDescent="0.25">
      <c r="A994" s="4">
        <v>993</v>
      </c>
    </row>
    <row r="995" spans="1:1" x14ac:dyDescent="0.25">
      <c r="A995" s="4">
        <v>994</v>
      </c>
    </row>
    <row r="996" spans="1:1" x14ac:dyDescent="0.25">
      <c r="A996" s="4">
        <v>995</v>
      </c>
    </row>
    <row r="997" spans="1:1" x14ac:dyDescent="0.25">
      <c r="A997" s="4">
        <v>996</v>
      </c>
    </row>
    <row r="998" spans="1:1" x14ac:dyDescent="0.25">
      <c r="A998" s="4">
        <v>997</v>
      </c>
    </row>
    <row r="999" spans="1:1" x14ac:dyDescent="0.25">
      <c r="A999" s="4">
        <v>998</v>
      </c>
    </row>
    <row r="1000" spans="1:1" x14ac:dyDescent="0.25">
      <c r="A1000" s="4">
        <v>999</v>
      </c>
    </row>
    <row r="1001" spans="1:1" x14ac:dyDescent="0.25">
      <c r="A1001" s="4">
        <v>1000</v>
      </c>
    </row>
    <row r="1002" spans="1:1" x14ac:dyDescent="0.25">
      <c r="A1002" s="4">
        <v>1001</v>
      </c>
    </row>
    <row r="1003" spans="1:1" x14ac:dyDescent="0.25">
      <c r="A1003" s="4">
        <v>1002</v>
      </c>
    </row>
    <row r="1004" spans="1:1" x14ac:dyDescent="0.25">
      <c r="A1004" s="4">
        <v>1003</v>
      </c>
    </row>
    <row r="1005" spans="1:1" x14ac:dyDescent="0.25">
      <c r="A1005" s="4">
        <v>1004</v>
      </c>
    </row>
    <row r="1006" spans="1:1" x14ac:dyDescent="0.25">
      <c r="A1006" s="4">
        <v>1005</v>
      </c>
    </row>
    <row r="1007" spans="1:1" x14ac:dyDescent="0.25">
      <c r="A1007" s="4">
        <v>1006</v>
      </c>
    </row>
    <row r="1008" spans="1:1" x14ac:dyDescent="0.25">
      <c r="A1008" s="4">
        <v>1007</v>
      </c>
    </row>
    <row r="1009" spans="1:1" x14ac:dyDescent="0.25">
      <c r="A1009" s="4">
        <v>1008</v>
      </c>
    </row>
    <row r="1010" spans="1:1" x14ac:dyDescent="0.25">
      <c r="A1010" s="4">
        <v>1009</v>
      </c>
    </row>
    <row r="1011" spans="1:1" x14ac:dyDescent="0.25">
      <c r="A1011" s="4">
        <v>1010</v>
      </c>
    </row>
    <row r="1012" spans="1:1" x14ac:dyDescent="0.25">
      <c r="A1012" s="4">
        <v>1011</v>
      </c>
    </row>
    <row r="1013" spans="1:1" x14ac:dyDescent="0.25">
      <c r="A1013" s="4">
        <v>1012</v>
      </c>
    </row>
    <row r="1014" spans="1:1" x14ac:dyDescent="0.25">
      <c r="A1014" s="4">
        <v>1013</v>
      </c>
    </row>
    <row r="1015" spans="1:1" x14ac:dyDescent="0.25">
      <c r="A1015" s="4">
        <v>1014</v>
      </c>
    </row>
    <row r="1016" spans="1:1" x14ac:dyDescent="0.25">
      <c r="A1016" s="4">
        <v>1015</v>
      </c>
    </row>
    <row r="1017" spans="1:1" x14ac:dyDescent="0.25">
      <c r="A1017" s="4">
        <v>1016</v>
      </c>
    </row>
    <row r="1018" spans="1:1" x14ac:dyDescent="0.25">
      <c r="A1018" s="4">
        <v>1017</v>
      </c>
    </row>
    <row r="1019" spans="1:1" x14ac:dyDescent="0.25">
      <c r="A1019" s="4">
        <v>1018</v>
      </c>
    </row>
    <row r="1020" spans="1:1" x14ac:dyDescent="0.25">
      <c r="A1020" s="4">
        <v>1019</v>
      </c>
    </row>
    <row r="1021" spans="1:1" x14ac:dyDescent="0.25">
      <c r="A1021" s="4">
        <v>1020</v>
      </c>
    </row>
    <row r="1022" spans="1:1" x14ac:dyDescent="0.25">
      <c r="A1022" s="4">
        <v>1021</v>
      </c>
    </row>
    <row r="1023" spans="1:1" x14ac:dyDescent="0.25">
      <c r="A1023" s="4">
        <v>1022</v>
      </c>
    </row>
    <row r="1024" spans="1:1" x14ac:dyDescent="0.25">
      <c r="A1024" s="4">
        <v>1023</v>
      </c>
    </row>
    <row r="1025" spans="1:1" x14ac:dyDescent="0.25">
      <c r="A1025" s="4">
        <v>1024</v>
      </c>
    </row>
    <row r="1026" spans="1:1" x14ac:dyDescent="0.25">
      <c r="A1026" s="4">
        <v>1025</v>
      </c>
    </row>
    <row r="1027" spans="1:1" x14ac:dyDescent="0.25">
      <c r="A1027" s="4">
        <v>1026</v>
      </c>
    </row>
    <row r="1028" spans="1:1" x14ac:dyDescent="0.25">
      <c r="A1028" s="4">
        <v>1027</v>
      </c>
    </row>
    <row r="1029" spans="1:1" x14ac:dyDescent="0.25">
      <c r="A1029" s="4">
        <v>1028</v>
      </c>
    </row>
    <row r="1030" spans="1:1" x14ac:dyDescent="0.25">
      <c r="A1030" s="4">
        <v>1029</v>
      </c>
    </row>
    <row r="1031" spans="1:1" x14ac:dyDescent="0.25">
      <c r="A1031" s="4">
        <v>1030</v>
      </c>
    </row>
    <row r="1032" spans="1:1" x14ac:dyDescent="0.25">
      <c r="A1032" s="4">
        <v>1031</v>
      </c>
    </row>
    <row r="1033" spans="1:1" x14ac:dyDescent="0.25">
      <c r="A1033" s="4">
        <v>1032</v>
      </c>
    </row>
    <row r="1034" spans="1:1" x14ac:dyDescent="0.25">
      <c r="A1034" s="4">
        <v>1033</v>
      </c>
    </row>
    <row r="1035" spans="1:1" x14ac:dyDescent="0.25">
      <c r="A1035" s="4">
        <v>1034</v>
      </c>
    </row>
    <row r="1036" spans="1:1" x14ac:dyDescent="0.25">
      <c r="A1036" s="4">
        <v>1035</v>
      </c>
    </row>
    <row r="1037" spans="1:1" x14ac:dyDescent="0.25">
      <c r="A1037" s="4">
        <v>1036</v>
      </c>
    </row>
    <row r="1038" spans="1:1" x14ac:dyDescent="0.25">
      <c r="A1038" s="4">
        <v>1037</v>
      </c>
    </row>
    <row r="1039" spans="1:1" x14ac:dyDescent="0.25">
      <c r="A1039" s="4">
        <v>1038</v>
      </c>
    </row>
    <row r="1040" spans="1:1" x14ac:dyDescent="0.25">
      <c r="A1040" s="4">
        <v>1039</v>
      </c>
    </row>
    <row r="1041" spans="1:1" x14ac:dyDescent="0.25">
      <c r="A1041" s="4">
        <v>1040</v>
      </c>
    </row>
    <row r="1042" spans="1:1" x14ac:dyDescent="0.25">
      <c r="A1042" s="4">
        <v>1041</v>
      </c>
    </row>
    <row r="1043" spans="1:1" x14ac:dyDescent="0.25">
      <c r="A1043" s="4">
        <v>1042</v>
      </c>
    </row>
    <row r="1044" spans="1:1" x14ac:dyDescent="0.25">
      <c r="A1044" s="4">
        <v>1043</v>
      </c>
    </row>
    <row r="1045" spans="1:1" x14ac:dyDescent="0.25">
      <c r="A1045" s="4">
        <v>1044</v>
      </c>
    </row>
    <row r="1046" spans="1:1" x14ac:dyDescent="0.25">
      <c r="A1046" s="4">
        <v>1045</v>
      </c>
    </row>
    <row r="1047" spans="1:1" x14ac:dyDescent="0.25">
      <c r="A1047" s="4">
        <v>1046</v>
      </c>
    </row>
    <row r="1048" spans="1:1" x14ac:dyDescent="0.25">
      <c r="A1048" s="4">
        <v>1047</v>
      </c>
    </row>
    <row r="1049" spans="1:1" x14ac:dyDescent="0.25">
      <c r="A1049" s="4">
        <v>1048</v>
      </c>
    </row>
    <row r="1050" spans="1:1" x14ac:dyDescent="0.25">
      <c r="A1050" s="4">
        <v>1049</v>
      </c>
    </row>
    <row r="1051" spans="1:1" x14ac:dyDescent="0.25">
      <c r="A1051" s="4">
        <v>1050</v>
      </c>
    </row>
    <row r="1052" spans="1:1" x14ac:dyDescent="0.25">
      <c r="A1052" s="4">
        <v>1051</v>
      </c>
    </row>
    <row r="1053" spans="1:1" x14ac:dyDescent="0.25">
      <c r="A1053" s="4">
        <v>1052</v>
      </c>
    </row>
    <row r="1054" spans="1:1" x14ac:dyDescent="0.25">
      <c r="A1054" s="4">
        <v>1053</v>
      </c>
    </row>
    <row r="1055" spans="1:1" x14ac:dyDescent="0.25">
      <c r="A1055" s="4">
        <v>1054</v>
      </c>
    </row>
    <row r="1056" spans="1:1" x14ac:dyDescent="0.25">
      <c r="A1056" s="4">
        <v>1055</v>
      </c>
    </row>
    <row r="1057" spans="1:1" x14ac:dyDescent="0.25">
      <c r="A1057" s="4">
        <v>1056</v>
      </c>
    </row>
    <row r="1058" spans="1:1" x14ac:dyDescent="0.25">
      <c r="A1058" s="4">
        <v>1057</v>
      </c>
    </row>
    <row r="1059" spans="1:1" x14ac:dyDescent="0.25">
      <c r="A1059" s="4">
        <v>1058</v>
      </c>
    </row>
    <row r="1060" spans="1:1" x14ac:dyDescent="0.25">
      <c r="A1060" s="4">
        <v>1059</v>
      </c>
    </row>
    <row r="1061" spans="1:1" x14ac:dyDescent="0.25">
      <c r="A1061" s="4">
        <v>1060</v>
      </c>
    </row>
    <row r="1062" spans="1:1" x14ac:dyDescent="0.25">
      <c r="A1062" s="4">
        <v>1061</v>
      </c>
    </row>
    <row r="1063" spans="1:1" x14ac:dyDescent="0.25">
      <c r="A1063" s="4">
        <v>1062</v>
      </c>
    </row>
    <row r="1064" spans="1:1" x14ac:dyDescent="0.25">
      <c r="A1064" s="4">
        <v>1063</v>
      </c>
    </row>
    <row r="1065" spans="1:1" x14ac:dyDescent="0.25">
      <c r="A1065" s="4">
        <v>1064</v>
      </c>
    </row>
    <row r="1066" spans="1:1" x14ac:dyDescent="0.25">
      <c r="A1066" s="4">
        <v>1065</v>
      </c>
    </row>
    <row r="1067" spans="1:1" x14ac:dyDescent="0.25">
      <c r="A1067" s="4">
        <v>1066</v>
      </c>
    </row>
    <row r="1068" spans="1:1" x14ac:dyDescent="0.25">
      <c r="A1068" s="4">
        <v>1067</v>
      </c>
    </row>
    <row r="1069" spans="1:1" x14ac:dyDescent="0.25">
      <c r="A1069" s="4">
        <v>1068</v>
      </c>
    </row>
    <row r="1070" spans="1:1" x14ac:dyDescent="0.25">
      <c r="A1070" s="4">
        <v>1069</v>
      </c>
    </row>
    <row r="1071" spans="1:1" x14ac:dyDescent="0.25">
      <c r="A1071" s="4">
        <v>1070</v>
      </c>
    </row>
    <row r="1072" spans="1:1" x14ac:dyDescent="0.25">
      <c r="A1072" s="4">
        <v>1071</v>
      </c>
    </row>
    <row r="1073" spans="1:1" x14ac:dyDescent="0.25">
      <c r="A1073" s="4">
        <v>1072</v>
      </c>
    </row>
    <row r="1074" spans="1:1" x14ac:dyDescent="0.25">
      <c r="A1074" s="4">
        <v>1073</v>
      </c>
    </row>
    <row r="1075" spans="1:1" x14ac:dyDescent="0.25">
      <c r="A1075" s="4">
        <v>1074</v>
      </c>
    </row>
    <row r="1076" spans="1:1" x14ac:dyDescent="0.25">
      <c r="A1076" s="4">
        <v>1075</v>
      </c>
    </row>
    <row r="1077" spans="1:1" x14ac:dyDescent="0.25">
      <c r="A1077" s="4">
        <v>1076</v>
      </c>
    </row>
    <row r="1078" spans="1:1" x14ac:dyDescent="0.25">
      <c r="A1078" s="4">
        <v>1077</v>
      </c>
    </row>
    <row r="1079" spans="1:1" x14ac:dyDescent="0.25">
      <c r="A1079" s="4">
        <v>1078</v>
      </c>
    </row>
    <row r="1080" spans="1:1" x14ac:dyDescent="0.25">
      <c r="A1080" s="4">
        <v>1079</v>
      </c>
    </row>
    <row r="1081" spans="1:1" x14ac:dyDescent="0.25">
      <c r="A1081" s="4">
        <v>1080</v>
      </c>
    </row>
    <row r="1082" spans="1:1" x14ac:dyDescent="0.25">
      <c r="A1082" s="4">
        <v>1081</v>
      </c>
    </row>
    <row r="1083" spans="1:1" x14ac:dyDescent="0.25">
      <c r="A1083" s="4">
        <v>1082</v>
      </c>
    </row>
    <row r="1084" spans="1:1" x14ac:dyDescent="0.25">
      <c r="A1084" s="4">
        <v>1083</v>
      </c>
    </row>
    <row r="1085" spans="1:1" x14ac:dyDescent="0.25">
      <c r="A1085" s="4">
        <v>1084</v>
      </c>
    </row>
    <row r="1086" spans="1:1" x14ac:dyDescent="0.25">
      <c r="A1086" s="4">
        <v>1085</v>
      </c>
    </row>
    <row r="1087" spans="1:1" x14ac:dyDescent="0.25">
      <c r="A1087" s="4">
        <v>1086</v>
      </c>
    </row>
    <row r="1088" spans="1:1" x14ac:dyDescent="0.25">
      <c r="A1088" s="4">
        <v>1087</v>
      </c>
    </row>
    <row r="1089" spans="1:1" x14ac:dyDescent="0.25">
      <c r="A1089" s="4">
        <v>1088</v>
      </c>
    </row>
    <row r="1090" spans="1:1" x14ac:dyDescent="0.25">
      <c r="A1090" s="4">
        <v>1089</v>
      </c>
    </row>
    <row r="1091" spans="1:1" x14ac:dyDescent="0.25">
      <c r="A1091" s="4">
        <v>1090</v>
      </c>
    </row>
    <row r="1092" spans="1:1" x14ac:dyDescent="0.25">
      <c r="A1092" s="4">
        <v>1091</v>
      </c>
    </row>
    <row r="1093" spans="1:1" x14ac:dyDescent="0.25">
      <c r="A1093" s="4">
        <v>1092</v>
      </c>
    </row>
    <row r="1094" spans="1:1" x14ac:dyDescent="0.25">
      <c r="A1094" s="4">
        <v>1093</v>
      </c>
    </row>
    <row r="1095" spans="1:1" x14ac:dyDescent="0.25">
      <c r="A1095" s="4">
        <v>1094</v>
      </c>
    </row>
    <row r="1096" spans="1:1" x14ac:dyDescent="0.25">
      <c r="A1096" s="4">
        <v>1095</v>
      </c>
    </row>
    <row r="1097" spans="1:1" x14ac:dyDescent="0.25">
      <c r="A1097" s="4">
        <v>1096</v>
      </c>
    </row>
    <row r="1098" spans="1:1" x14ac:dyDescent="0.25">
      <c r="A1098" s="4">
        <v>1097</v>
      </c>
    </row>
    <row r="1099" spans="1:1" x14ac:dyDescent="0.25">
      <c r="A1099" s="4">
        <v>1098</v>
      </c>
    </row>
    <row r="1100" spans="1:1" x14ac:dyDescent="0.25">
      <c r="A1100" s="4">
        <v>1099</v>
      </c>
    </row>
    <row r="1101" spans="1:1" x14ac:dyDescent="0.25">
      <c r="A1101" s="4">
        <v>1100</v>
      </c>
    </row>
    <row r="1102" spans="1:1" x14ac:dyDescent="0.25">
      <c r="A1102" s="4">
        <v>1101</v>
      </c>
    </row>
    <row r="1103" spans="1:1" x14ac:dyDescent="0.25">
      <c r="A1103" s="4">
        <v>1102</v>
      </c>
    </row>
    <row r="1104" spans="1:1" x14ac:dyDescent="0.25">
      <c r="A1104" s="4">
        <v>1103</v>
      </c>
    </row>
    <row r="1105" spans="1:1" x14ac:dyDescent="0.25">
      <c r="A1105" s="4">
        <v>1104</v>
      </c>
    </row>
    <row r="1106" spans="1:1" x14ac:dyDescent="0.25">
      <c r="A1106" s="4">
        <v>1105</v>
      </c>
    </row>
    <row r="1107" spans="1:1" x14ac:dyDescent="0.25">
      <c r="A1107" s="4">
        <v>1106</v>
      </c>
    </row>
    <row r="1108" spans="1:1" x14ac:dyDescent="0.25">
      <c r="A1108" s="4">
        <v>1107</v>
      </c>
    </row>
    <row r="1109" spans="1:1" x14ac:dyDescent="0.25">
      <c r="A1109" s="4">
        <v>1108</v>
      </c>
    </row>
    <row r="1110" spans="1:1" x14ac:dyDescent="0.25">
      <c r="A1110" s="4">
        <v>1109</v>
      </c>
    </row>
    <row r="1111" spans="1:1" x14ac:dyDescent="0.25">
      <c r="A1111" s="4">
        <v>1110</v>
      </c>
    </row>
    <row r="1112" spans="1:1" x14ac:dyDescent="0.25">
      <c r="A1112" s="4">
        <v>1111</v>
      </c>
    </row>
    <row r="1113" spans="1:1" x14ac:dyDescent="0.25">
      <c r="A1113" s="4">
        <v>1112</v>
      </c>
    </row>
    <row r="1114" spans="1:1" x14ac:dyDescent="0.25">
      <c r="A1114" s="4">
        <v>1113</v>
      </c>
    </row>
    <row r="1115" spans="1:1" x14ac:dyDescent="0.25">
      <c r="A1115" s="4">
        <v>1114</v>
      </c>
    </row>
    <row r="1116" spans="1:1" x14ac:dyDescent="0.25">
      <c r="A1116" s="4">
        <v>1115</v>
      </c>
    </row>
    <row r="1117" spans="1:1" x14ac:dyDescent="0.25">
      <c r="A1117" s="4">
        <v>1116</v>
      </c>
    </row>
    <row r="1118" spans="1:1" x14ac:dyDescent="0.25">
      <c r="A1118" s="4">
        <v>1117</v>
      </c>
    </row>
    <row r="1119" spans="1:1" x14ac:dyDescent="0.25">
      <c r="A1119" s="4">
        <v>1118</v>
      </c>
    </row>
    <row r="1120" spans="1:1" x14ac:dyDescent="0.25">
      <c r="A1120" s="4">
        <v>1119</v>
      </c>
    </row>
    <row r="1121" spans="1:1" x14ac:dyDescent="0.25">
      <c r="A1121" s="4">
        <v>1120</v>
      </c>
    </row>
    <row r="1122" spans="1:1" x14ac:dyDescent="0.25">
      <c r="A1122" s="4">
        <v>1121</v>
      </c>
    </row>
    <row r="1123" spans="1:1" x14ac:dyDescent="0.25">
      <c r="A1123" s="4">
        <v>1122</v>
      </c>
    </row>
    <row r="1124" spans="1:1" x14ac:dyDescent="0.25">
      <c r="A1124" s="4">
        <v>1123</v>
      </c>
    </row>
    <row r="1125" spans="1:1" x14ac:dyDescent="0.25">
      <c r="A1125" s="4">
        <v>1124</v>
      </c>
    </row>
    <row r="1126" spans="1:1" x14ac:dyDescent="0.25">
      <c r="A1126" s="4">
        <v>1125</v>
      </c>
    </row>
    <row r="1127" spans="1:1" x14ac:dyDescent="0.25">
      <c r="A1127" s="4">
        <v>1126</v>
      </c>
    </row>
    <row r="1128" spans="1:1" x14ac:dyDescent="0.25">
      <c r="A1128" s="4">
        <v>1127</v>
      </c>
    </row>
    <row r="1129" spans="1:1" x14ac:dyDescent="0.25">
      <c r="A1129" s="4">
        <v>1128</v>
      </c>
    </row>
    <row r="1130" spans="1:1" x14ac:dyDescent="0.25">
      <c r="A1130" s="4">
        <v>1129</v>
      </c>
    </row>
    <row r="1131" spans="1:1" x14ac:dyDescent="0.25">
      <c r="A1131" s="4">
        <v>1130</v>
      </c>
    </row>
    <row r="1132" spans="1:1" x14ac:dyDescent="0.25">
      <c r="A1132" s="4">
        <v>1131</v>
      </c>
    </row>
    <row r="1133" spans="1:1" x14ac:dyDescent="0.25">
      <c r="A1133" s="4">
        <v>1132</v>
      </c>
    </row>
    <row r="1134" spans="1:1" x14ac:dyDescent="0.25">
      <c r="A1134" s="4">
        <v>1133</v>
      </c>
    </row>
    <row r="1135" spans="1:1" x14ac:dyDescent="0.25">
      <c r="A1135" s="4">
        <v>1134</v>
      </c>
    </row>
    <row r="1136" spans="1:1" x14ac:dyDescent="0.25">
      <c r="A1136" s="4">
        <v>1135</v>
      </c>
    </row>
    <row r="1137" spans="1:1" x14ac:dyDescent="0.25">
      <c r="A1137" s="4">
        <v>1136</v>
      </c>
    </row>
    <row r="1138" spans="1:1" x14ac:dyDescent="0.25">
      <c r="A1138" s="4">
        <v>1137</v>
      </c>
    </row>
    <row r="1139" spans="1:1" x14ac:dyDescent="0.25">
      <c r="A1139" s="4">
        <v>1138</v>
      </c>
    </row>
    <row r="1140" spans="1:1" x14ac:dyDescent="0.25">
      <c r="A1140" s="4">
        <v>1139</v>
      </c>
    </row>
    <row r="1141" spans="1:1" x14ac:dyDescent="0.25">
      <c r="A1141" s="4">
        <v>1140</v>
      </c>
    </row>
    <row r="1142" spans="1:1" x14ac:dyDescent="0.25">
      <c r="A1142" s="4">
        <v>1141</v>
      </c>
    </row>
    <row r="1143" spans="1:1" x14ac:dyDescent="0.25">
      <c r="A1143" s="4">
        <v>1142</v>
      </c>
    </row>
    <row r="1144" spans="1:1" x14ac:dyDescent="0.25">
      <c r="A1144" s="4">
        <v>1143</v>
      </c>
    </row>
    <row r="1145" spans="1:1" x14ac:dyDescent="0.25">
      <c r="A1145" s="4">
        <v>1144</v>
      </c>
    </row>
    <row r="1146" spans="1:1" x14ac:dyDescent="0.25">
      <c r="A1146" s="4">
        <v>1145</v>
      </c>
    </row>
    <row r="1147" spans="1:1" x14ac:dyDescent="0.25">
      <c r="A1147" s="4">
        <v>1146</v>
      </c>
    </row>
    <row r="1148" spans="1:1" x14ac:dyDescent="0.25">
      <c r="A1148" s="4">
        <v>1147</v>
      </c>
    </row>
    <row r="1149" spans="1:1" x14ac:dyDescent="0.25">
      <c r="A1149" s="4">
        <v>1148</v>
      </c>
    </row>
    <row r="1150" spans="1:1" x14ac:dyDescent="0.25">
      <c r="A1150" s="4">
        <v>1149</v>
      </c>
    </row>
    <row r="1151" spans="1:1" x14ac:dyDescent="0.25">
      <c r="A1151" s="4">
        <v>1150</v>
      </c>
    </row>
    <row r="1152" spans="1:1" x14ac:dyDescent="0.25">
      <c r="A1152" s="4">
        <v>1151</v>
      </c>
    </row>
    <row r="1153" spans="1:1" x14ac:dyDescent="0.25">
      <c r="A1153" s="4">
        <v>1152</v>
      </c>
    </row>
    <row r="1154" spans="1:1" x14ac:dyDescent="0.25">
      <c r="A1154" s="4">
        <v>1153</v>
      </c>
    </row>
    <row r="1155" spans="1:1" x14ac:dyDescent="0.25">
      <c r="A1155" s="4">
        <v>1154</v>
      </c>
    </row>
    <row r="1156" spans="1:1" x14ac:dyDescent="0.25">
      <c r="A1156" s="4">
        <v>1155</v>
      </c>
    </row>
    <row r="1157" spans="1:1" x14ac:dyDescent="0.25">
      <c r="A1157" s="4">
        <v>1156</v>
      </c>
    </row>
    <row r="1158" spans="1:1" x14ac:dyDescent="0.25">
      <c r="A1158" s="4">
        <v>1157</v>
      </c>
    </row>
    <row r="1159" spans="1:1" x14ac:dyDescent="0.25">
      <c r="A1159" s="4">
        <v>1158</v>
      </c>
    </row>
    <row r="1160" spans="1:1" x14ac:dyDescent="0.25">
      <c r="A1160" s="4">
        <v>1159</v>
      </c>
    </row>
    <row r="1161" spans="1:1" x14ac:dyDescent="0.25">
      <c r="A1161" s="4">
        <v>1160</v>
      </c>
    </row>
    <row r="1162" spans="1:1" x14ac:dyDescent="0.25">
      <c r="A1162" s="4">
        <v>1161</v>
      </c>
    </row>
    <row r="1163" spans="1:1" x14ac:dyDescent="0.25">
      <c r="A1163" s="4">
        <v>1162</v>
      </c>
    </row>
    <row r="1164" spans="1:1" x14ac:dyDescent="0.25">
      <c r="A1164" s="4">
        <v>1163</v>
      </c>
    </row>
    <row r="1165" spans="1:1" x14ac:dyDescent="0.25">
      <c r="A1165" s="4">
        <v>1164</v>
      </c>
    </row>
    <row r="1166" spans="1:1" x14ac:dyDescent="0.25">
      <c r="A1166" s="4">
        <v>1165</v>
      </c>
    </row>
    <row r="1167" spans="1:1" x14ac:dyDescent="0.25">
      <c r="A1167" s="4">
        <v>1166</v>
      </c>
    </row>
    <row r="1168" spans="1:1" x14ac:dyDescent="0.25">
      <c r="A1168" s="4">
        <v>1167</v>
      </c>
    </row>
    <row r="1169" spans="1:1" x14ac:dyDescent="0.25">
      <c r="A1169" s="4">
        <v>1168</v>
      </c>
    </row>
    <row r="1170" spans="1:1" x14ac:dyDescent="0.25">
      <c r="A1170" s="4">
        <v>1169</v>
      </c>
    </row>
    <row r="1171" spans="1:1" x14ac:dyDescent="0.25">
      <c r="A1171" s="4">
        <v>1170</v>
      </c>
    </row>
    <row r="1172" spans="1:1" x14ac:dyDescent="0.25">
      <c r="A1172" s="4">
        <v>1171</v>
      </c>
    </row>
    <row r="1173" spans="1:1" x14ac:dyDescent="0.25">
      <c r="A1173" s="4">
        <v>1172</v>
      </c>
    </row>
    <row r="1174" spans="1:1" x14ac:dyDescent="0.25">
      <c r="A1174" s="4">
        <v>1173</v>
      </c>
    </row>
    <row r="1175" spans="1:1" x14ac:dyDescent="0.25">
      <c r="A1175" s="4">
        <v>1174</v>
      </c>
    </row>
    <row r="1176" spans="1:1" x14ac:dyDescent="0.25">
      <c r="A1176" s="4">
        <v>1175</v>
      </c>
    </row>
    <row r="1177" spans="1:1" x14ac:dyDescent="0.25">
      <c r="A1177" s="4">
        <v>1176</v>
      </c>
    </row>
    <row r="1178" spans="1:1" x14ac:dyDescent="0.25">
      <c r="A1178" s="4">
        <v>1177</v>
      </c>
    </row>
    <row r="1179" spans="1:1" x14ac:dyDescent="0.25">
      <c r="A1179" s="4">
        <v>1178</v>
      </c>
    </row>
    <row r="1180" spans="1:1" x14ac:dyDescent="0.25">
      <c r="A1180" s="4">
        <v>1179</v>
      </c>
    </row>
    <row r="1181" spans="1:1" x14ac:dyDescent="0.25">
      <c r="A1181" s="4">
        <v>1180</v>
      </c>
    </row>
    <row r="1182" spans="1:1" x14ac:dyDescent="0.25">
      <c r="A1182" s="4">
        <v>1181</v>
      </c>
    </row>
    <row r="1183" spans="1:1" x14ac:dyDescent="0.25">
      <c r="A1183" s="4">
        <v>1182</v>
      </c>
    </row>
    <row r="1184" spans="1:1" x14ac:dyDescent="0.25">
      <c r="A1184" s="4">
        <v>1183</v>
      </c>
    </row>
    <row r="1185" spans="1:1" x14ac:dyDescent="0.25">
      <c r="A1185" s="4">
        <v>1184</v>
      </c>
    </row>
    <row r="1186" spans="1:1" x14ac:dyDescent="0.25">
      <c r="A1186" s="4">
        <v>1185</v>
      </c>
    </row>
    <row r="1187" spans="1:1" x14ac:dyDescent="0.25">
      <c r="A1187" s="4">
        <v>1186</v>
      </c>
    </row>
    <row r="1188" spans="1:1" x14ac:dyDescent="0.25">
      <c r="A1188" s="4">
        <v>1187</v>
      </c>
    </row>
    <row r="1189" spans="1:1" x14ac:dyDescent="0.25">
      <c r="A1189" s="4">
        <v>1188</v>
      </c>
    </row>
    <row r="1190" spans="1:1" x14ac:dyDescent="0.25">
      <c r="A1190" s="4">
        <v>1189</v>
      </c>
    </row>
    <row r="1191" spans="1:1" x14ac:dyDescent="0.25">
      <c r="A1191" s="4">
        <v>1190</v>
      </c>
    </row>
    <row r="1192" spans="1:1" x14ac:dyDescent="0.25">
      <c r="A1192" s="4">
        <v>1191</v>
      </c>
    </row>
    <row r="1193" spans="1:1" x14ac:dyDescent="0.25">
      <c r="A1193" s="4">
        <v>1192</v>
      </c>
    </row>
    <row r="1194" spans="1:1" x14ac:dyDescent="0.25">
      <c r="A1194" s="4">
        <v>1193</v>
      </c>
    </row>
    <row r="1195" spans="1:1" x14ac:dyDescent="0.25">
      <c r="A1195" s="4">
        <v>1194</v>
      </c>
    </row>
    <row r="1196" spans="1:1" x14ac:dyDescent="0.25">
      <c r="A1196" s="4">
        <v>1195</v>
      </c>
    </row>
    <row r="1197" spans="1:1" x14ac:dyDescent="0.25">
      <c r="A1197" s="4">
        <v>1196</v>
      </c>
    </row>
    <row r="1198" spans="1:1" x14ac:dyDescent="0.25">
      <c r="A1198" s="4">
        <v>1197</v>
      </c>
    </row>
    <row r="1199" spans="1:1" x14ac:dyDescent="0.25">
      <c r="A1199" s="4">
        <v>1198</v>
      </c>
    </row>
    <row r="1200" spans="1:1" x14ac:dyDescent="0.25">
      <c r="A1200" s="4">
        <v>1199</v>
      </c>
    </row>
    <row r="1201" spans="1:1" x14ac:dyDescent="0.25">
      <c r="A1201" s="4">
        <v>1200</v>
      </c>
    </row>
    <row r="1202" spans="1:1" x14ac:dyDescent="0.25">
      <c r="A1202" s="4">
        <v>1201</v>
      </c>
    </row>
    <row r="1203" spans="1:1" x14ac:dyDescent="0.25">
      <c r="A1203" s="4">
        <v>1202</v>
      </c>
    </row>
    <row r="1204" spans="1:1" x14ac:dyDescent="0.25">
      <c r="A1204" s="4">
        <v>1203</v>
      </c>
    </row>
    <row r="1205" spans="1:1" x14ac:dyDescent="0.25">
      <c r="A1205" s="4">
        <v>1204</v>
      </c>
    </row>
    <row r="1206" spans="1:1" x14ac:dyDescent="0.25">
      <c r="A1206" s="4">
        <v>1205</v>
      </c>
    </row>
    <row r="1207" spans="1:1" x14ac:dyDescent="0.25">
      <c r="A1207" s="4">
        <v>1206</v>
      </c>
    </row>
    <row r="1208" spans="1:1" x14ac:dyDescent="0.25">
      <c r="A1208" s="4">
        <v>1207</v>
      </c>
    </row>
    <row r="1209" spans="1:1" x14ac:dyDescent="0.25">
      <c r="A1209" s="4">
        <v>1208</v>
      </c>
    </row>
    <row r="1210" spans="1:1" x14ac:dyDescent="0.25">
      <c r="A1210" s="4">
        <v>1209</v>
      </c>
    </row>
    <row r="1211" spans="1:1" x14ac:dyDescent="0.25">
      <c r="A1211" s="4">
        <v>1210</v>
      </c>
    </row>
    <row r="1212" spans="1:1" x14ac:dyDescent="0.25">
      <c r="A1212" s="4">
        <v>1211</v>
      </c>
    </row>
    <row r="1213" spans="1:1" x14ac:dyDescent="0.25">
      <c r="A1213" s="4">
        <v>1212</v>
      </c>
    </row>
    <row r="1214" spans="1:1" x14ac:dyDescent="0.25">
      <c r="A1214" s="4">
        <v>1213</v>
      </c>
    </row>
    <row r="1215" spans="1:1" x14ac:dyDescent="0.25">
      <c r="A1215" s="4">
        <v>1214</v>
      </c>
    </row>
    <row r="1216" spans="1:1" x14ac:dyDescent="0.25">
      <c r="A1216" s="4">
        <v>1215</v>
      </c>
    </row>
    <row r="1217" spans="1:1" x14ac:dyDescent="0.25">
      <c r="A1217" s="4">
        <v>1216</v>
      </c>
    </row>
    <row r="1218" spans="1:1" x14ac:dyDescent="0.25">
      <c r="A1218" s="4">
        <v>1217</v>
      </c>
    </row>
    <row r="1219" spans="1:1" x14ac:dyDescent="0.25">
      <c r="A1219" s="4">
        <v>1218</v>
      </c>
    </row>
    <row r="1220" spans="1:1" x14ac:dyDescent="0.25">
      <c r="A1220" s="4">
        <v>1219</v>
      </c>
    </row>
    <row r="1221" spans="1:1" x14ac:dyDescent="0.25">
      <c r="A1221" s="4">
        <v>1220</v>
      </c>
    </row>
    <row r="1222" spans="1:1" x14ac:dyDescent="0.25">
      <c r="A1222" s="4">
        <v>1221</v>
      </c>
    </row>
    <row r="1223" spans="1:1" x14ac:dyDescent="0.25">
      <c r="A1223" s="4">
        <v>1222</v>
      </c>
    </row>
    <row r="1224" spans="1:1" x14ac:dyDescent="0.25">
      <c r="A1224" s="4">
        <v>1223</v>
      </c>
    </row>
    <row r="1225" spans="1:1" x14ac:dyDescent="0.25">
      <c r="A1225" s="4">
        <v>1224</v>
      </c>
    </row>
    <row r="1226" spans="1:1" x14ac:dyDescent="0.25">
      <c r="A1226" s="4">
        <v>1225</v>
      </c>
    </row>
    <row r="1227" spans="1:1" x14ac:dyDescent="0.25">
      <c r="A1227" s="4">
        <v>1226</v>
      </c>
    </row>
    <row r="1228" spans="1:1" x14ac:dyDescent="0.25">
      <c r="A1228" s="4">
        <v>1227</v>
      </c>
    </row>
    <row r="1229" spans="1:1" x14ac:dyDescent="0.25">
      <c r="A1229" s="4">
        <v>1228</v>
      </c>
    </row>
    <row r="1230" spans="1:1" x14ac:dyDescent="0.25">
      <c r="A1230" s="4">
        <v>1229</v>
      </c>
    </row>
    <row r="1231" spans="1:1" x14ac:dyDescent="0.25">
      <c r="A1231" s="4">
        <v>1230</v>
      </c>
    </row>
    <row r="1232" spans="1:1" x14ac:dyDescent="0.25">
      <c r="A1232" s="4">
        <v>1231</v>
      </c>
    </row>
    <row r="1233" spans="1:1" x14ac:dyDescent="0.25">
      <c r="A1233" s="4">
        <v>1232</v>
      </c>
    </row>
    <row r="1234" spans="1:1" x14ac:dyDescent="0.25">
      <c r="A1234" s="4">
        <v>1233</v>
      </c>
    </row>
    <row r="1235" spans="1:1" x14ac:dyDescent="0.25">
      <c r="A1235" s="4">
        <v>1234</v>
      </c>
    </row>
    <row r="1236" spans="1:1" x14ac:dyDescent="0.25">
      <c r="A1236" s="4">
        <v>1235</v>
      </c>
    </row>
    <row r="1237" spans="1:1" x14ac:dyDescent="0.25">
      <c r="A1237" s="4">
        <v>1236</v>
      </c>
    </row>
    <row r="1238" spans="1:1" x14ac:dyDescent="0.25">
      <c r="A1238" s="4">
        <v>1237</v>
      </c>
    </row>
    <row r="1239" spans="1:1" x14ac:dyDescent="0.25">
      <c r="A1239" s="4">
        <v>1238</v>
      </c>
    </row>
    <row r="1240" spans="1:1" x14ac:dyDescent="0.25">
      <c r="A1240" s="4">
        <v>1239</v>
      </c>
    </row>
    <row r="1241" spans="1:1" x14ac:dyDescent="0.25">
      <c r="A1241" s="4">
        <v>1240</v>
      </c>
    </row>
    <row r="1242" spans="1:1" x14ac:dyDescent="0.25">
      <c r="A1242" s="4">
        <v>1241</v>
      </c>
    </row>
    <row r="1243" spans="1:1" x14ac:dyDescent="0.25">
      <c r="A1243" s="4">
        <v>1242</v>
      </c>
    </row>
    <row r="1244" spans="1:1" x14ac:dyDescent="0.25">
      <c r="A1244" s="4">
        <v>1243</v>
      </c>
    </row>
    <row r="1245" spans="1:1" x14ac:dyDescent="0.25">
      <c r="A1245" s="4">
        <v>1244</v>
      </c>
    </row>
    <row r="1246" spans="1:1" x14ac:dyDescent="0.25">
      <c r="A1246" s="4">
        <v>1245</v>
      </c>
    </row>
    <row r="1247" spans="1:1" x14ac:dyDescent="0.25">
      <c r="A1247" s="4">
        <v>1246</v>
      </c>
    </row>
    <row r="1248" spans="1:1" x14ac:dyDescent="0.25">
      <c r="A1248" s="4">
        <v>1247</v>
      </c>
    </row>
    <row r="1249" spans="1:1" x14ac:dyDescent="0.25">
      <c r="A1249" s="4">
        <v>1248</v>
      </c>
    </row>
    <row r="1250" spans="1:1" x14ac:dyDescent="0.25">
      <c r="A1250" s="4">
        <v>1249</v>
      </c>
    </row>
    <row r="1251" spans="1:1" x14ac:dyDescent="0.25">
      <c r="A1251" s="4">
        <v>1250</v>
      </c>
    </row>
    <row r="1252" spans="1:1" x14ac:dyDescent="0.25">
      <c r="A1252" s="4">
        <v>1251</v>
      </c>
    </row>
    <row r="1253" spans="1:1" x14ac:dyDescent="0.25">
      <c r="A1253" s="4">
        <v>1252</v>
      </c>
    </row>
    <row r="1254" spans="1:1" x14ac:dyDescent="0.25">
      <c r="A1254" s="4">
        <v>1253</v>
      </c>
    </row>
    <row r="1255" spans="1:1" x14ac:dyDescent="0.25">
      <c r="A1255" s="4">
        <v>1254</v>
      </c>
    </row>
    <row r="1256" spans="1:1" x14ac:dyDescent="0.25">
      <c r="A1256" s="4">
        <v>1255</v>
      </c>
    </row>
    <row r="1257" spans="1:1" x14ac:dyDescent="0.25">
      <c r="A1257" s="4">
        <v>1256</v>
      </c>
    </row>
    <row r="1258" spans="1:1" x14ac:dyDescent="0.25">
      <c r="A1258" s="4">
        <v>1257</v>
      </c>
    </row>
    <row r="1259" spans="1:1" x14ac:dyDescent="0.25">
      <c r="A1259" s="4">
        <v>1258</v>
      </c>
    </row>
    <row r="1260" spans="1:1" x14ac:dyDescent="0.25">
      <c r="A1260" s="4">
        <v>1259</v>
      </c>
    </row>
    <row r="1261" spans="1:1" x14ac:dyDescent="0.25">
      <c r="A1261" s="4">
        <v>1260</v>
      </c>
    </row>
    <row r="1262" spans="1:1" x14ac:dyDescent="0.25">
      <c r="A1262" s="4">
        <v>1261</v>
      </c>
    </row>
    <row r="1263" spans="1:1" x14ac:dyDescent="0.25">
      <c r="A1263" s="4">
        <v>1262</v>
      </c>
    </row>
    <row r="1264" spans="1:1" x14ac:dyDescent="0.25">
      <c r="A1264" s="4">
        <v>1263</v>
      </c>
    </row>
    <row r="1265" spans="1:1" x14ac:dyDescent="0.25">
      <c r="A1265" s="4">
        <v>1264</v>
      </c>
    </row>
    <row r="1266" spans="1:1" x14ac:dyDescent="0.25">
      <c r="A1266" s="4">
        <v>1265</v>
      </c>
    </row>
    <row r="1267" spans="1:1" x14ac:dyDescent="0.25">
      <c r="A1267" s="4">
        <v>1266</v>
      </c>
    </row>
    <row r="1268" spans="1:1" x14ac:dyDescent="0.25">
      <c r="A1268" s="4">
        <v>1267</v>
      </c>
    </row>
    <row r="1269" spans="1:1" x14ac:dyDescent="0.25">
      <c r="A1269" s="4">
        <v>1268</v>
      </c>
    </row>
    <row r="1270" spans="1:1" x14ac:dyDescent="0.25">
      <c r="A1270" s="4">
        <v>1269</v>
      </c>
    </row>
    <row r="1271" spans="1:1" x14ac:dyDescent="0.25">
      <c r="A1271" s="4">
        <v>1270</v>
      </c>
    </row>
    <row r="1272" spans="1:1" x14ac:dyDescent="0.25">
      <c r="A1272" s="4">
        <v>1271</v>
      </c>
    </row>
    <row r="1273" spans="1:1" x14ac:dyDescent="0.25">
      <c r="A1273" s="4">
        <v>1272</v>
      </c>
    </row>
    <row r="1274" spans="1:1" x14ac:dyDescent="0.25">
      <c r="A1274" s="4">
        <v>1273</v>
      </c>
    </row>
    <row r="1275" spans="1:1" x14ac:dyDescent="0.25">
      <c r="A1275" s="4">
        <v>1274</v>
      </c>
    </row>
    <row r="1276" spans="1:1" x14ac:dyDescent="0.25">
      <c r="A1276" s="4">
        <v>1275</v>
      </c>
    </row>
    <row r="1277" spans="1:1" x14ac:dyDescent="0.25">
      <c r="A1277" s="4">
        <v>1276</v>
      </c>
    </row>
    <row r="1278" spans="1:1" x14ac:dyDescent="0.25">
      <c r="A1278" s="4">
        <v>1277</v>
      </c>
    </row>
    <row r="1279" spans="1:1" x14ac:dyDescent="0.25">
      <c r="A1279" s="4">
        <v>1278</v>
      </c>
    </row>
    <row r="1280" spans="1:1" x14ac:dyDescent="0.25">
      <c r="A1280" s="4">
        <v>1279</v>
      </c>
    </row>
    <row r="1281" spans="1:1" x14ac:dyDescent="0.25">
      <c r="A1281" s="4">
        <v>1280</v>
      </c>
    </row>
    <row r="1282" spans="1:1" x14ac:dyDescent="0.25">
      <c r="A1282" s="4">
        <v>1281</v>
      </c>
    </row>
    <row r="1283" spans="1:1" x14ac:dyDescent="0.25">
      <c r="A1283" s="4">
        <v>1282</v>
      </c>
    </row>
    <row r="1284" spans="1:1" x14ac:dyDescent="0.25">
      <c r="A1284" s="4">
        <v>1283</v>
      </c>
    </row>
    <row r="1285" spans="1:1" x14ac:dyDescent="0.25">
      <c r="A1285" s="4">
        <v>1284</v>
      </c>
    </row>
    <row r="1286" spans="1:1" x14ac:dyDescent="0.25">
      <c r="A1286" s="4">
        <v>1285</v>
      </c>
    </row>
    <row r="1287" spans="1:1" x14ac:dyDescent="0.25">
      <c r="A1287" s="4">
        <v>1286</v>
      </c>
    </row>
    <row r="1288" spans="1:1" x14ac:dyDescent="0.25">
      <c r="A1288" s="4">
        <v>1287</v>
      </c>
    </row>
    <row r="1289" spans="1:1" x14ac:dyDescent="0.25">
      <c r="A1289" s="4">
        <v>1288</v>
      </c>
    </row>
    <row r="1290" spans="1:1" x14ac:dyDescent="0.25">
      <c r="A1290" s="4">
        <v>1289</v>
      </c>
    </row>
    <row r="1291" spans="1:1" x14ac:dyDescent="0.25">
      <c r="A1291" s="4">
        <v>1290</v>
      </c>
    </row>
    <row r="1292" spans="1:1" x14ac:dyDescent="0.25">
      <c r="A1292" s="4">
        <v>1291</v>
      </c>
    </row>
    <row r="1293" spans="1:1" x14ac:dyDescent="0.25">
      <c r="A1293" s="4">
        <v>1292</v>
      </c>
    </row>
    <row r="1294" spans="1:1" x14ac:dyDescent="0.25">
      <c r="A1294" s="4">
        <v>1293</v>
      </c>
    </row>
    <row r="1295" spans="1:1" x14ac:dyDescent="0.25">
      <c r="A1295" s="4">
        <v>1294</v>
      </c>
    </row>
    <row r="1296" spans="1:1" x14ac:dyDescent="0.25">
      <c r="A1296" s="4">
        <v>1295</v>
      </c>
    </row>
    <row r="1297" spans="1:1" x14ac:dyDescent="0.25">
      <c r="A1297" s="4">
        <v>1296</v>
      </c>
    </row>
    <row r="1298" spans="1:1" x14ac:dyDescent="0.25">
      <c r="A1298" s="4">
        <v>1297</v>
      </c>
    </row>
    <row r="1299" spans="1:1" x14ac:dyDescent="0.25">
      <c r="A1299" s="4">
        <v>1298</v>
      </c>
    </row>
    <row r="1300" spans="1:1" x14ac:dyDescent="0.25">
      <c r="A1300" s="4">
        <v>1299</v>
      </c>
    </row>
    <row r="1301" spans="1:1" x14ac:dyDescent="0.25">
      <c r="A1301" s="4">
        <v>1300</v>
      </c>
    </row>
    <row r="1302" spans="1:1" x14ac:dyDescent="0.25">
      <c r="A1302" s="4">
        <v>1301</v>
      </c>
    </row>
    <row r="1303" spans="1:1" x14ac:dyDescent="0.25">
      <c r="A1303" s="4">
        <v>1302</v>
      </c>
    </row>
    <row r="1304" spans="1:1" x14ac:dyDescent="0.25">
      <c r="A1304" s="4">
        <v>1303</v>
      </c>
    </row>
    <row r="1305" spans="1:1" x14ac:dyDescent="0.25">
      <c r="A1305" s="4">
        <v>1304</v>
      </c>
    </row>
    <row r="1306" spans="1:1" x14ac:dyDescent="0.25">
      <c r="A1306" s="4">
        <v>1305</v>
      </c>
    </row>
    <row r="1307" spans="1:1" x14ac:dyDescent="0.25">
      <c r="A1307" s="4">
        <v>1306</v>
      </c>
    </row>
    <row r="1308" spans="1:1" x14ac:dyDescent="0.25">
      <c r="A1308" s="4">
        <v>1307</v>
      </c>
    </row>
    <row r="1309" spans="1:1" x14ac:dyDescent="0.25">
      <c r="A1309" s="4">
        <v>1308</v>
      </c>
    </row>
    <row r="1310" spans="1:1" x14ac:dyDescent="0.25">
      <c r="A1310" s="4">
        <v>1309</v>
      </c>
    </row>
    <row r="1311" spans="1:1" x14ac:dyDescent="0.25">
      <c r="A1311" s="4">
        <v>1310</v>
      </c>
    </row>
    <row r="1312" spans="1:1" x14ac:dyDescent="0.25">
      <c r="A1312" s="4">
        <v>1311</v>
      </c>
    </row>
    <row r="1313" spans="1:1" x14ac:dyDescent="0.25">
      <c r="A1313" s="4">
        <v>1312</v>
      </c>
    </row>
    <row r="1314" spans="1:1" x14ac:dyDescent="0.25">
      <c r="A1314" s="4">
        <v>1313</v>
      </c>
    </row>
    <row r="1315" spans="1:1" x14ac:dyDescent="0.25">
      <c r="A1315" s="4">
        <v>1314</v>
      </c>
    </row>
    <row r="1316" spans="1:1" x14ac:dyDescent="0.25">
      <c r="A1316" s="4">
        <v>1315</v>
      </c>
    </row>
    <row r="1317" spans="1:1" x14ac:dyDescent="0.25">
      <c r="A1317" s="4">
        <v>1316</v>
      </c>
    </row>
    <row r="1318" spans="1:1" x14ac:dyDescent="0.25">
      <c r="A1318" s="4">
        <v>1317</v>
      </c>
    </row>
    <row r="1319" spans="1:1" x14ac:dyDescent="0.25">
      <c r="A1319" s="4">
        <v>1318</v>
      </c>
    </row>
    <row r="1320" spans="1:1" x14ac:dyDescent="0.25">
      <c r="A1320" s="4">
        <v>1319</v>
      </c>
    </row>
    <row r="1321" spans="1:1" x14ac:dyDescent="0.25">
      <c r="A1321" s="4">
        <v>1320</v>
      </c>
    </row>
    <row r="1322" spans="1:1" x14ac:dyDescent="0.25">
      <c r="A1322" s="4">
        <v>1321</v>
      </c>
    </row>
    <row r="1323" spans="1:1" x14ac:dyDescent="0.25">
      <c r="A1323" s="4">
        <v>1322</v>
      </c>
    </row>
    <row r="1324" spans="1:1" x14ac:dyDescent="0.25">
      <c r="A1324" s="4">
        <v>1323</v>
      </c>
    </row>
    <row r="1325" spans="1:1" x14ac:dyDescent="0.25">
      <c r="A1325" s="4">
        <v>1324</v>
      </c>
    </row>
    <row r="1326" spans="1:1" x14ac:dyDescent="0.25">
      <c r="A1326" s="4">
        <v>1325</v>
      </c>
    </row>
    <row r="1327" spans="1:1" x14ac:dyDescent="0.25">
      <c r="A1327" s="4">
        <v>1326</v>
      </c>
    </row>
    <row r="1328" spans="1:1" x14ac:dyDescent="0.25">
      <c r="A1328" s="4">
        <v>1327</v>
      </c>
    </row>
    <row r="1329" spans="1:1" x14ac:dyDescent="0.25">
      <c r="A1329" s="4">
        <v>1328</v>
      </c>
    </row>
    <row r="1330" spans="1:1" x14ac:dyDescent="0.25">
      <c r="A1330" s="4">
        <v>1329</v>
      </c>
    </row>
    <row r="1331" spans="1:1" x14ac:dyDescent="0.25">
      <c r="A1331" s="4">
        <v>1330</v>
      </c>
    </row>
    <row r="1332" spans="1:1" x14ac:dyDescent="0.25">
      <c r="A1332" s="4">
        <v>1331</v>
      </c>
    </row>
    <row r="1333" spans="1:1" x14ac:dyDescent="0.25">
      <c r="A1333" s="4">
        <v>1332</v>
      </c>
    </row>
    <row r="1334" spans="1:1" x14ac:dyDescent="0.25">
      <c r="A1334" s="4">
        <v>1333</v>
      </c>
    </row>
    <row r="1335" spans="1:1" x14ac:dyDescent="0.25">
      <c r="A1335" s="4">
        <v>1334</v>
      </c>
    </row>
    <row r="1336" spans="1:1" x14ac:dyDescent="0.25">
      <c r="A1336" s="4">
        <v>1335</v>
      </c>
    </row>
    <row r="1337" spans="1:1" x14ac:dyDescent="0.25">
      <c r="A1337" s="4">
        <v>1336</v>
      </c>
    </row>
    <row r="1338" spans="1:1" x14ac:dyDescent="0.25">
      <c r="A1338" s="4">
        <v>1337</v>
      </c>
    </row>
    <row r="1339" spans="1:1" x14ac:dyDescent="0.25">
      <c r="A1339" s="4">
        <v>1338</v>
      </c>
    </row>
    <row r="1340" spans="1:1" x14ac:dyDescent="0.25">
      <c r="A1340" s="4">
        <v>1339</v>
      </c>
    </row>
    <row r="1341" spans="1:1" x14ac:dyDescent="0.25">
      <c r="A1341" s="4">
        <v>1340</v>
      </c>
    </row>
    <row r="1342" spans="1:1" x14ac:dyDescent="0.25">
      <c r="A1342" s="4">
        <v>1341</v>
      </c>
    </row>
    <row r="1343" spans="1:1" x14ac:dyDescent="0.25">
      <c r="A1343" s="4">
        <v>1342</v>
      </c>
    </row>
    <row r="1344" spans="1:1" x14ac:dyDescent="0.25">
      <c r="A1344" s="4">
        <v>1343</v>
      </c>
    </row>
    <row r="1345" spans="1:1" x14ac:dyDescent="0.25">
      <c r="A1345" s="4">
        <v>1344</v>
      </c>
    </row>
    <row r="1346" spans="1:1" x14ac:dyDescent="0.25">
      <c r="A1346" s="4">
        <v>1345</v>
      </c>
    </row>
    <row r="1347" spans="1:1" x14ac:dyDescent="0.25">
      <c r="A1347" s="4">
        <v>1346</v>
      </c>
    </row>
    <row r="1348" spans="1:1" x14ac:dyDescent="0.25">
      <c r="A1348" s="4">
        <v>1347</v>
      </c>
    </row>
    <row r="1349" spans="1:1" x14ac:dyDescent="0.25">
      <c r="A1349" s="4">
        <v>1348</v>
      </c>
    </row>
    <row r="1350" spans="1:1" x14ac:dyDescent="0.25">
      <c r="A1350" s="4">
        <v>1349</v>
      </c>
    </row>
    <row r="1351" spans="1:1" x14ac:dyDescent="0.25">
      <c r="A1351" s="4">
        <v>1350</v>
      </c>
    </row>
    <row r="1352" spans="1:1" x14ac:dyDescent="0.25">
      <c r="A1352" s="4">
        <v>1351</v>
      </c>
    </row>
    <row r="1353" spans="1:1" x14ac:dyDescent="0.25">
      <c r="A1353" s="4">
        <v>1352</v>
      </c>
    </row>
    <row r="1354" spans="1:1" x14ac:dyDescent="0.25">
      <c r="A1354" s="4">
        <v>1353</v>
      </c>
    </row>
    <row r="1355" spans="1:1" x14ac:dyDescent="0.25">
      <c r="A1355" s="4">
        <v>1354</v>
      </c>
    </row>
    <row r="1356" spans="1:1" x14ac:dyDescent="0.25">
      <c r="A1356" s="4">
        <v>1355</v>
      </c>
    </row>
    <row r="1357" spans="1:1" x14ac:dyDescent="0.25">
      <c r="A1357" s="4">
        <v>1356</v>
      </c>
    </row>
    <row r="1358" spans="1:1" x14ac:dyDescent="0.25">
      <c r="A1358" s="4">
        <v>1357</v>
      </c>
    </row>
    <row r="1359" spans="1:1" x14ac:dyDescent="0.25">
      <c r="A1359" s="4">
        <v>1358</v>
      </c>
    </row>
    <row r="1360" spans="1:1" x14ac:dyDescent="0.25">
      <c r="A1360" s="4">
        <v>1359</v>
      </c>
    </row>
    <row r="1361" spans="1:1" x14ac:dyDescent="0.25">
      <c r="A1361" s="4">
        <v>1360</v>
      </c>
    </row>
    <row r="1362" spans="1:1" x14ac:dyDescent="0.25">
      <c r="A1362" s="4">
        <v>1361</v>
      </c>
    </row>
    <row r="1363" spans="1:1" x14ac:dyDescent="0.25">
      <c r="A1363" s="4">
        <v>1362</v>
      </c>
    </row>
    <row r="1364" spans="1:1" x14ac:dyDescent="0.25">
      <c r="A1364" s="4">
        <v>1363</v>
      </c>
    </row>
    <row r="1365" spans="1:1" x14ac:dyDescent="0.25">
      <c r="A1365" s="4">
        <v>1364</v>
      </c>
    </row>
    <row r="1366" spans="1:1" x14ac:dyDescent="0.25">
      <c r="A1366" s="4">
        <v>1365</v>
      </c>
    </row>
    <row r="1367" spans="1:1" x14ac:dyDescent="0.25">
      <c r="A1367" s="4">
        <v>1366</v>
      </c>
    </row>
    <row r="1368" spans="1:1" x14ac:dyDescent="0.25">
      <c r="A1368" s="4">
        <v>1367</v>
      </c>
    </row>
    <row r="1369" spans="1:1" x14ac:dyDescent="0.25">
      <c r="A1369" s="4">
        <v>1368</v>
      </c>
    </row>
    <row r="1370" spans="1:1" x14ac:dyDescent="0.25">
      <c r="A1370" s="4">
        <v>1369</v>
      </c>
    </row>
    <row r="1371" spans="1:1" x14ac:dyDescent="0.25">
      <c r="A1371" s="4">
        <v>1370</v>
      </c>
    </row>
    <row r="1372" spans="1:1" x14ac:dyDescent="0.25">
      <c r="A1372" s="4">
        <v>1371</v>
      </c>
    </row>
    <row r="1373" spans="1:1" x14ac:dyDescent="0.25">
      <c r="A1373" s="4">
        <v>1372</v>
      </c>
    </row>
    <row r="1374" spans="1:1" x14ac:dyDescent="0.25">
      <c r="A1374" s="4">
        <v>1373</v>
      </c>
    </row>
    <row r="1375" spans="1:1" x14ac:dyDescent="0.25">
      <c r="A1375" s="4">
        <v>1374</v>
      </c>
    </row>
    <row r="1376" spans="1:1" x14ac:dyDescent="0.25">
      <c r="A1376" s="4">
        <v>1375</v>
      </c>
    </row>
    <row r="1377" spans="1:1" x14ac:dyDescent="0.25">
      <c r="A1377" s="4">
        <v>1376</v>
      </c>
    </row>
    <row r="1378" spans="1:1" x14ac:dyDescent="0.25">
      <c r="A1378" s="4">
        <v>1377</v>
      </c>
    </row>
    <row r="1379" spans="1:1" x14ac:dyDescent="0.25">
      <c r="A1379" s="4">
        <v>1378</v>
      </c>
    </row>
    <row r="1380" spans="1:1" x14ac:dyDescent="0.25">
      <c r="A1380" s="4">
        <v>1379</v>
      </c>
    </row>
    <row r="1381" spans="1:1" x14ac:dyDescent="0.25">
      <c r="A1381" s="4">
        <v>1380</v>
      </c>
    </row>
    <row r="1382" spans="1:1" x14ac:dyDescent="0.25">
      <c r="A1382" s="4">
        <v>1381</v>
      </c>
    </row>
    <row r="1383" spans="1:1" x14ac:dyDescent="0.25">
      <c r="A1383" s="4">
        <v>1382</v>
      </c>
    </row>
    <row r="1384" spans="1:1" x14ac:dyDescent="0.25">
      <c r="A1384" s="4">
        <v>1383</v>
      </c>
    </row>
    <row r="1385" spans="1:1" x14ac:dyDescent="0.25">
      <c r="A1385" s="4">
        <v>1384</v>
      </c>
    </row>
    <row r="1386" spans="1:1" x14ac:dyDescent="0.25">
      <c r="A1386" s="4">
        <v>1385</v>
      </c>
    </row>
    <row r="1387" spans="1:1" x14ac:dyDescent="0.25">
      <c r="A1387" s="4">
        <v>1386</v>
      </c>
    </row>
    <row r="1388" spans="1:1" x14ac:dyDescent="0.25">
      <c r="A1388" s="4">
        <v>1387</v>
      </c>
    </row>
    <row r="1389" spans="1:1" x14ac:dyDescent="0.25">
      <c r="A1389" s="4">
        <v>1388</v>
      </c>
    </row>
    <row r="1390" spans="1:1" x14ac:dyDescent="0.25">
      <c r="A1390" s="4">
        <v>1389</v>
      </c>
    </row>
    <row r="1391" spans="1:1" x14ac:dyDescent="0.25">
      <c r="A1391" s="4">
        <v>1390</v>
      </c>
    </row>
    <row r="1392" spans="1:1" x14ac:dyDescent="0.25">
      <c r="A1392" s="4">
        <v>1391</v>
      </c>
    </row>
    <row r="1393" spans="1:1" x14ac:dyDescent="0.25">
      <c r="A1393" s="4">
        <v>1392</v>
      </c>
    </row>
    <row r="1394" spans="1:1" x14ac:dyDescent="0.25">
      <c r="A1394" s="4">
        <v>1393</v>
      </c>
    </row>
    <row r="1395" spans="1:1" x14ac:dyDescent="0.25">
      <c r="A1395" s="4">
        <v>1394</v>
      </c>
    </row>
    <row r="1396" spans="1:1" x14ac:dyDescent="0.25">
      <c r="A1396" s="4">
        <v>1395</v>
      </c>
    </row>
    <row r="1397" spans="1:1" x14ac:dyDescent="0.25">
      <c r="A1397" s="4">
        <v>1396</v>
      </c>
    </row>
    <row r="1398" spans="1:1" x14ac:dyDescent="0.25">
      <c r="A1398" s="4">
        <v>1397</v>
      </c>
    </row>
    <row r="1399" spans="1:1" x14ac:dyDescent="0.25">
      <c r="A1399" s="4">
        <v>1398</v>
      </c>
    </row>
    <row r="1400" spans="1:1" x14ac:dyDescent="0.25">
      <c r="A1400" s="4">
        <v>1399</v>
      </c>
    </row>
    <row r="1401" spans="1:1" x14ac:dyDescent="0.25">
      <c r="A1401" s="4">
        <v>1400</v>
      </c>
    </row>
    <row r="1402" spans="1:1" x14ac:dyDescent="0.25">
      <c r="A1402" s="4">
        <v>1401</v>
      </c>
    </row>
    <row r="1403" spans="1:1" x14ac:dyDescent="0.25">
      <c r="A1403" s="4">
        <v>1402</v>
      </c>
    </row>
    <row r="1404" spans="1:1" x14ac:dyDescent="0.25">
      <c r="A1404" s="4">
        <v>1403</v>
      </c>
    </row>
    <row r="1405" spans="1:1" x14ac:dyDescent="0.25">
      <c r="A1405" s="4">
        <v>1404</v>
      </c>
    </row>
    <row r="1406" spans="1:1" x14ac:dyDescent="0.25">
      <c r="A1406" s="4">
        <v>1405</v>
      </c>
    </row>
    <row r="1407" spans="1:1" x14ac:dyDescent="0.25">
      <c r="A1407" s="4">
        <v>1406</v>
      </c>
    </row>
    <row r="1408" spans="1:1" x14ac:dyDescent="0.25">
      <c r="A1408" s="4">
        <v>1407</v>
      </c>
    </row>
    <row r="1409" spans="1:1" x14ac:dyDescent="0.25">
      <c r="A1409" s="4">
        <v>1408</v>
      </c>
    </row>
    <row r="1410" spans="1:1" x14ac:dyDescent="0.25">
      <c r="A1410" s="4">
        <v>1409</v>
      </c>
    </row>
    <row r="1411" spans="1:1" x14ac:dyDescent="0.25">
      <c r="A1411" s="4">
        <v>1410</v>
      </c>
    </row>
    <row r="1412" spans="1:1" x14ac:dyDescent="0.25">
      <c r="A1412" s="4">
        <v>1411</v>
      </c>
    </row>
    <row r="1413" spans="1:1" x14ac:dyDescent="0.25">
      <c r="A1413" s="4">
        <v>1412</v>
      </c>
    </row>
    <row r="1414" spans="1:1" x14ac:dyDescent="0.25">
      <c r="A1414" s="4">
        <v>1413</v>
      </c>
    </row>
    <row r="1415" spans="1:1" x14ac:dyDescent="0.25">
      <c r="A1415" s="4">
        <v>1414</v>
      </c>
    </row>
    <row r="1416" spans="1:1" x14ac:dyDescent="0.25">
      <c r="A1416" s="4">
        <v>1415</v>
      </c>
    </row>
    <row r="1417" spans="1:1" x14ac:dyDescent="0.25">
      <c r="A1417" s="4">
        <v>1416</v>
      </c>
    </row>
    <row r="1418" spans="1:1" x14ac:dyDescent="0.25">
      <c r="A1418" s="4">
        <v>1417</v>
      </c>
    </row>
    <row r="1419" spans="1:1" x14ac:dyDescent="0.25">
      <c r="A1419" s="4">
        <v>1418</v>
      </c>
    </row>
    <row r="1420" spans="1:1" x14ac:dyDescent="0.25">
      <c r="A1420" s="4">
        <v>1419</v>
      </c>
    </row>
    <row r="1421" spans="1:1" x14ac:dyDescent="0.25">
      <c r="A1421" s="4">
        <v>1420</v>
      </c>
    </row>
    <row r="1422" spans="1:1" x14ac:dyDescent="0.25">
      <c r="A1422" s="4">
        <v>1421</v>
      </c>
    </row>
    <row r="1423" spans="1:1" x14ac:dyDescent="0.25">
      <c r="A1423" s="4">
        <v>1422</v>
      </c>
    </row>
    <row r="1424" spans="1:1" x14ac:dyDescent="0.25">
      <c r="A1424" s="4">
        <v>1423</v>
      </c>
    </row>
    <row r="1425" spans="1:1" x14ac:dyDescent="0.25">
      <c r="A1425" s="4">
        <v>1424</v>
      </c>
    </row>
    <row r="1426" spans="1:1" x14ac:dyDescent="0.25">
      <c r="A1426" s="4">
        <v>1425</v>
      </c>
    </row>
    <row r="1427" spans="1:1" x14ac:dyDescent="0.25">
      <c r="A1427" s="4">
        <v>1426</v>
      </c>
    </row>
    <row r="1428" spans="1:1" x14ac:dyDescent="0.25">
      <c r="A1428" s="4">
        <v>1427</v>
      </c>
    </row>
    <row r="1429" spans="1:1" x14ac:dyDescent="0.25">
      <c r="A1429" s="4">
        <v>1428</v>
      </c>
    </row>
    <row r="1430" spans="1:1" x14ac:dyDescent="0.25">
      <c r="A1430" s="4">
        <v>1429</v>
      </c>
    </row>
    <row r="1431" spans="1:1" x14ac:dyDescent="0.25">
      <c r="A1431" s="4">
        <v>1430</v>
      </c>
    </row>
    <row r="1432" spans="1:1" x14ac:dyDescent="0.25">
      <c r="A1432" s="4">
        <v>1431</v>
      </c>
    </row>
    <row r="1433" spans="1:1" x14ac:dyDescent="0.25">
      <c r="A1433" s="4">
        <v>1432</v>
      </c>
    </row>
    <row r="1434" spans="1:1" x14ac:dyDescent="0.25">
      <c r="A1434" s="4">
        <v>1433</v>
      </c>
    </row>
    <row r="1435" spans="1:1" x14ac:dyDescent="0.25">
      <c r="A1435" s="4">
        <v>1434</v>
      </c>
    </row>
    <row r="1436" spans="1:1" x14ac:dyDescent="0.25">
      <c r="A1436" s="4">
        <v>1435</v>
      </c>
    </row>
    <row r="1437" spans="1:1" x14ac:dyDescent="0.25">
      <c r="A1437" s="4">
        <v>1436</v>
      </c>
    </row>
    <row r="1438" spans="1:1" x14ac:dyDescent="0.25">
      <c r="A1438" s="4">
        <v>1437</v>
      </c>
    </row>
    <row r="1439" spans="1:1" x14ac:dyDescent="0.25">
      <c r="A1439" s="4">
        <v>1438</v>
      </c>
    </row>
    <row r="1440" spans="1:1" x14ac:dyDescent="0.25">
      <c r="A1440" s="4">
        <v>1439</v>
      </c>
    </row>
    <row r="1441" spans="1:1" x14ac:dyDescent="0.25">
      <c r="A1441" s="4">
        <v>1440</v>
      </c>
    </row>
    <row r="1442" spans="1:1" x14ac:dyDescent="0.25">
      <c r="A1442" s="4">
        <v>1441</v>
      </c>
    </row>
    <row r="1443" spans="1:1" x14ac:dyDescent="0.25">
      <c r="A1443" s="4">
        <v>1442</v>
      </c>
    </row>
    <row r="1444" spans="1:1" x14ac:dyDescent="0.25">
      <c r="A1444" s="4">
        <v>1443</v>
      </c>
    </row>
    <row r="1445" spans="1:1" x14ac:dyDescent="0.25">
      <c r="A1445" s="4">
        <v>1444</v>
      </c>
    </row>
    <row r="1446" spans="1:1" x14ac:dyDescent="0.25">
      <c r="A1446" s="4">
        <v>1445</v>
      </c>
    </row>
    <row r="1447" spans="1:1" x14ac:dyDescent="0.25">
      <c r="A1447" s="4">
        <v>1446</v>
      </c>
    </row>
    <row r="1448" spans="1:1" x14ac:dyDescent="0.25">
      <c r="A1448" s="4">
        <v>1447</v>
      </c>
    </row>
    <row r="1449" spans="1:1" x14ac:dyDescent="0.25">
      <c r="A1449" s="4">
        <v>1448</v>
      </c>
    </row>
    <row r="1450" spans="1:1" x14ac:dyDescent="0.25">
      <c r="A1450" s="4">
        <v>1449</v>
      </c>
    </row>
    <row r="1451" spans="1:1" x14ac:dyDescent="0.25">
      <c r="A1451" s="4">
        <v>1450</v>
      </c>
    </row>
    <row r="1452" spans="1:1" x14ac:dyDescent="0.25">
      <c r="A1452" s="4">
        <v>1451</v>
      </c>
    </row>
    <row r="1453" spans="1:1" x14ac:dyDescent="0.25">
      <c r="A1453" s="4">
        <v>1452</v>
      </c>
    </row>
    <row r="1454" spans="1:1" x14ac:dyDescent="0.25">
      <c r="A1454" s="4">
        <v>1453</v>
      </c>
    </row>
    <row r="1455" spans="1:1" x14ac:dyDescent="0.25">
      <c r="A1455" s="4">
        <v>1454</v>
      </c>
    </row>
    <row r="1456" spans="1:1" x14ac:dyDescent="0.25">
      <c r="A1456" s="4">
        <v>1455</v>
      </c>
    </row>
    <row r="1457" spans="1:1" x14ac:dyDescent="0.25">
      <c r="A1457" s="4">
        <v>1456</v>
      </c>
    </row>
    <row r="1458" spans="1:1" x14ac:dyDescent="0.25">
      <c r="A1458" s="4">
        <v>1457</v>
      </c>
    </row>
    <row r="1459" spans="1:1" x14ac:dyDescent="0.25">
      <c r="A1459" s="4">
        <v>1458</v>
      </c>
    </row>
    <row r="1460" spans="1:1" x14ac:dyDescent="0.25">
      <c r="A1460" s="4">
        <v>1459</v>
      </c>
    </row>
    <row r="1461" spans="1:1" x14ac:dyDescent="0.25">
      <c r="A1461" s="4">
        <v>1460</v>
      </c>
    </row>
    <row r="1462" spans="1:1" x14ac:dyDescent="0.25">
      <c r="A1462" s="4">
        <v>1461</v>
      </c>
    </row>
    <row r="1463" spans="1:1" x14ac:dyDescent="0.25">
      <c r="A1463" s="4">
        <v>1462</v>
      </c>
    </row>
    <row r="1464" spans="1:1" x14ac:dyDescent="0.25">
      <c r="A1464" s="4">
        <v>1463</v>
      </c>
    </row>
    <row r="1465" spans="1:1" x14ac:dyDescent="0.25">
      <c r="A1465" s="4">
        <v>1464</v>
      </c>
    </row>
    <row r="1466" spans="1:1" x14ac:dyDescent="0.25">
      <c r="A1466" s="4">
        <v>1465</v>
      </c>
    </row>
    <row r="1467" spans="1:1" x14ac:dyDescent="0.25">
      <c r="A1467" s="4">
        <v>1466</v>
      </c>
    </row>
    <row r="1468" spans="1:1" x14ac:dyDescent="0.25">
      <c r="A1468" s="4">
        <v>1467</v>
      </c>
    </row>
    <row r="1469" spans="1:1" x14ac:dyDescent="0.25">
      <c r="A1469" s="4">
        <v>1468</v>
      </c>
    </row>
    <row r="1470" spans="1:1" x14ac:dyDescent="0.25">
      <c r="A1470" s="4">
        <v>1469</v>
      </c>
    </row>
    <row r="1471" spans="1:1" x14ac:dyDescent="0.25">
      <c r="A1471" s="4">
        <v>1470</v>
      </c>
    </row>
    <row r="1472" spans="1:1" x14ac:dyDescent="0.25">
      <c r="A1472" s="4">
        <v>1471</v>
      </c>
    </row>
    <row r="1473" spans="1:1" x14ac:dyDescent="0.25">
      <c r="A1473" s="4">
        <v>1472</v>
      </c>
    </row>
    <row r="1474" spans="1:1" x14ac:dyDescent="0.25">
      <c r="A1474" s="4">
        <v>1473</v>
      </c>
    </row>
    <row r="1475" spans="1:1" x14ac:dyDescent="0.25">
      <c r="A1475" s="4">
        <v>1474</v>
      </c>
    </row>
    <row r="1476" spans="1:1" x14ac:dyDescent="0.25">
      <c r="A1476" s="4">
        <v>1475</v>
      </c>
    </row>
    <row r="1477" spans="1:1" x14ac:dyDescent="0.25">
      <c r="A1477" s="4">
        <v>1476</v>
      </c>
    </row>
    <row r="1478" spans="1:1" x14ac:dyDescent="0.25">
      <c r="A1478" s="4">
        <v>1477</v>
      </c>
    </row>
    <row r="1479" spans="1:1" x14ac:dyDescent="0.25">
      <c r="A1479" s="4">
        <v>1478</v>
      </c>
    </row>
    <row r="1480" spans="1:1" x14ac:dyDescent="0.25">
      <c r="A1480" s="4">
        <v>1479</v>
      </c>
    </row>
    <row r="1481" spans="1:1" x14ac:dyDescent="0.25">
      <c r="A1481" s="4">
        <v>1480</v>
      </c>
    </row>
    <row r="1482" spans="1:1" x14ac:dyDescent="0.25">
      <c r="A1482" s="4">
        <v>1481</v>
      </c>
    </row>
    <row r="1483" spans="1:1" x14ac:dyDescent="0.25">
      <c r="A1483" s="4">
        <v>1482</v>
      </c>
    </row>
    <row r="1484" spans="1:1" x14ac:dyDescent="0.25">
      <c r="A1484" s="4">
        <v>1483</v>
      </c>
    </row>
    <row r="1485" spans="1:1" x14ac:dyDescent="0.25">
      <c r="A1485" s="4">
        <v>1484</v>
      </c>
    </row>
    <row r="1486" spans="1:1" x14ac:dyDescent="0.25">
      <c r="A1486" s="4">
        <v>1485</v>
      </c>
    </row>
    <row r="1487" spans="1:1" x14ac:dyDescent="0.25">
      <c r="A1487" s="4">
        <v>1486</v>
      </c>
    </row>
    <row r="1488" spans="1:1" x14ac:dyDescent="0.25">
      <c r="A1488" s="4">
        <v>1487</v>
      </c>
    </row>
    <row r="1489" spans="1:1" x14ac:dyDescent="0.25">
      <c r="A1489" s="4">
        <v>1488</v>
      </c>
    </row>
    <row r="1490" spans="1:1" x14ac:dyDescent="0.25">
      <c r="A1490" s="4">
        <v>1489</v>
      </c>
    </row>
    <row r="1491" spans="1:1" x14ac:dyDescent="0.25">
      <c r="A1491" s="4">
        <v>1490</v>
      </c>
    </row>
    <row r="1492" spans="1:1" x14ac:dyDescent="0.25">
      <c r="A1492" s="4">
        <v>1491</v>
      </c>
    </row>
    <row r="1493" spans="1:1" x14ac:dyDescent="0.25">
      <c r="A1493" s="4">
        <v>1492</v>
      </c>
    </row>
    <row r="1494" spans="1:1" x14ac:dyDescent="0.25">
      <c r="A1494" s="4">
        <v>1493</v>
      </c>
    </row>
    <row r="1495" spans="1:1" x14ac:dyDescent="0.25">
      <c r="A1495" s="4">
        <v>1494</v>
      </c>
    </row>
    <row r="1496" spans="1:1" x14ac:dyDescent="0.25">
      <c r="A1496" s="4">
        <v>1495</v>
      </c>
    </row>
    <row r="1497" spans="1:1" x14ac:dyDescent="0.25">
      <c r="A1497" s="4">
        <v>1496</v>
      </c>
    </row>
    <row r="1498" spans="1:1" x14ac:dyDescent="0.25">
      <c r="A1498" s="4">
        <v>1497</v>
      </c>
    </row>
    <row r="1499" spans="1:1" x14ac:dyDescent="0.25">
      <c r="A1499" s="4">
        <v>1498</v>
      </c>
    </row>
    <row r="1500" spans="1:1" x14ac:dyDescent="0.25">
      <c r="A1500" s="4">
        <v>1499</v>
      </c>
    </row>
    <row r="1501" spans="1:1" x14ac:dyDescent="0.25">
      <c r="A1501" s="4">
        <v>1500</v>
      </c>
    </row>
    <row r="1502" spans="1:1" x14ac:dyDescent="0.25">
      <c r="A1502" s="4">
        <v>1501</v>
      </c>
    </row>
    <row r="1503" spans="1:1" x14ac:dyDescent="0.25">
      <c r="A1503" s="4">
        <v>1502</v>
      </c>
    </row>
    <row r="1504" spans="1:1" x14ac:dyDescent="0.25">
      <c r="A1504" s="4">
        <v>1503</v>
      </c>
    </row>
    <row r="1505" spans="1:1" x14ac:dyDescent="0.25">
      <c r="A1505" s="4">
        <v>1504</v>
      </c>
    </row>
    <row r="1506" spans="1:1" x14ac:dyDescent="0.25">
      <c r="A1506" s="4">
        <v>1505</v>
      </c>
    </row>
    <row r="1507" spans="1:1" x14ac:dyDescent="0.25">
      <c r="A1507" s="4">
        <v>1506</v>
      </c>
    </row>
    <row r="1508" spans="1:1" x14ac:dyDescent="0.25">
      <c r="A1508" s="4">
        <v>1507</v>
      </c>
    </row>
    <row r="1509" spans="1:1" x14ac:dyDescent="0.25">
      <c r="A1509" s="4">
        <v>1508</v>
      </c>
    </row>
    <row r="1510" spans="1:1" x14ac:dyDescent="0.25">
      <c r="A1510" s="4">
        <v>1509</v>
      </c>
    </row>
    <row r="1511" spans="1:1" x14ac:dyDescent="0.25">
      <c r="A1511" s="4">
        <v>1510</v>
      </c>
    </row>
    <row r="1512" spans="1:1" x14ac:dyDescent="0.25">
      <c r="A1512" s="4">
        <v>1511</v>
      </c>
    </row>
    <row r="1513" spans="1:1" x14ac:dyDescent="0.25">
      <c r="A1513" s="4">
        <v>1512</v>
      </c>
    </row>
    <row r="1514" spans="1:1" x14ac:dyDescent="0.25">
      <c r="A1514" s="4">
        <v>1513</v>
      </c>
    </row>
    <row r="1515" spans="1:1" x14ac:dyDescent="0.25">
      <c r="A1515" s="4">
        <v>1514</v>
      </c>
    </row>
    <row r="1516" spans="1:1" x14ac:dyDescent="0.25">
      <c r="A1516" s="4">
        <v>1515</v>
      </c>
    </row>
    <row r="1517" spans="1:1" x14ac:dyDescent="0.25">
      <c r="A1517" s="4">
        <v>1516</v>
      </c>
    </row>
    <row r="1518" spans="1:1" x14ac:dyDescent="0.25">
      <c r="A1518" s="4">
        <v>1517</v>
      </c>
    </row>
    <row r="1519" spans="1:1" x14ac:dyDescent="0.25">
      <c r="A1519" s="4">
        <v>1518</v>
      </c>
    </row>
    <row r="1520" spans="1:1" x14ac:dyDescent="0.25">
      <c r="A1520" s="4">
        <v>1519</v>
      </c>
    </row>
    <row r="1521" spans="1:1" x14ac:dyDescent="0.25">
      <c r="A1521" s="4">
        <v>1520</v>
      </c>
    </row>
    <row r="1522" spans="1:1" x14ac:dyDescent="0.25">
      <c r="A1522" s="4">
        <v>1521</v>
      </c>
    </row>
    <row r="1523" spans="1:1" x14ac:dyDescent="0.25">
      <c r="A1523" s="4">
        <v>1522</v>
      </c>
    </row>
    <row r="1524" spans="1:1" x14ac:dyDescent="0.25">
      <c r="A1524" s="4">
        <v>1523</v>
      </c>
    </row>
    <row r="1525" spans="1:1" x14ac:dyDescent="0.25">
      <c r="A1525" s="4">
        <v>1524</v>
      </c>
    </row>
    <row r="1526" spans="1:1" x14ac:dyDescent="0.25">
      <c r="A1526" s="4">
        <v>1525</v>
      </c>
    </row>
    <row r="1527" spans="1:1" x14ac:dyDescent="0.25">
      <c r="A1527" s="4">
        <v>1526</v>
      </c>
    </row>
    <row r="1528" spans="1:1" x14ac:dyDescent="0.25">
      <c r="A1528" s="4">
        <v>1527</v>
      </c>
    </row>
    <row r="1529" spans="1:1" x14ac:dyDescent="0.25">
      <c r="A1529" s="4">
        <v>1528</v>
      </c>
    </row>
    <row r="1530" spans="1:1" x14ac:dyDescent="0.25">
      <c r="A1530" s="4">
        <v>1529</v>
      </c>
    </row>
    <row r="1531" spans="1:1" x14ac:dyDescent="0.25">
      <c r="A1531" s="4">
        <v>1530</v>
      </c>
    </row>
    <row r="1532" spans="1:1" x14ac:dyDescent="0.25">
      <c r="A1532" s="4">
        <v>1531</v>
      </c>
    </row>
    <row r="1533" spans="1:1" x14ac:dyDescent="0.25">
      <c r="A1533" s="4">
        <v>1532</v>
      </c>
    </row>
    <row r="1534" spans="1:1" x14ac:dyDescent="0.25">
      <c r="A1534" s="4">
        <v>1533</v>
      </c>
    </row>
    <row r="1535" spans="1:1" x14ac:dyDescent="0.25">
      <c r="A1535" s="4">
        <v>1534</v>
      </c>
    </row>
    <row r="1536" spans="1:1" x14ac:dyDescent="0.25">
      <c r="A1536" s="4">
        <v>1535</v>
      </c>
    </row>
    <row r="1537" spans="1:1" x14ac:dyDescent="0.25">
      <c r="A1537" s="4">
        <v>1536</v>
      </c>
    </row>
    <row r="1538" spans="1:1" x14ac:dyDescent="0.25">
      <c r="A1538" s="4">
        <v>1537</v>
      </c>
    </row>
    <row r="1539" spans="1:1" x14ac:dyDescent="0.25">
      <c r="A1539" s="4">
        <v>1538</v>
      </c>
    </row>
    <row r="1540" spans="1:1" x14ac:dyDescent="0.25">
      <c r="A1540" s="4">
        <v>1539</v>
      </c>
    </row>
    <row r="1541" spans="1:1" x14ac:dyDescent="0.25">
      <c r="A1541" s="4">
        <v>1540</v>
      </c>
    </row>
    <row r="1542" spans="1:1" x14ac:dyDescent="0.25">
      <c r="A1542" s="4">
        <v>1541</v>
      </c>
    </row>
    <row r="1543" spans="1:1" x14ac:dyDescent="0.25">
      <c r="A1543" s="4">
        <v>1542</v>
      </c>
    </row>
    <row r="1544" spans="1:1" x14ac:dyDescent="0.25">
      <c r="A1544" s="4">
        <v>1543</v>
      </c>
    </row>
    <row r="1545" spans="1:1" x14ac:dyDescent="0.25">
      <c r="A1545" s="4">
        <v>1544</v>
      </c>
    </row>
    <row r="1546" spans="1:1" x14ac:dyDescent="0.25">
      <c r="A1546" s="4">
        <v>1545</v>
      </c>
    </row>
    <row r="1547" spans="1:1" x14ac:dyDescent="0.25">
      <c r="A1547" s="4">
        <v>1546</v>
      </c>
    </row>
    <row r="1548" spans="1:1" x14ac:dyDescent="0.25">
      <c r="A1548" s="4">
        <v>1547</v>
      </c>
    </row>
    <row r="1549" spans="1:1" x14ac:dyDescent="0.25">
      <c r="A1549" s="4">
        <v>1548</v>
      </c>
    </row>
    <row r="1550" spans="1:1" x14ac:dyDescent="0.25">
      <c r="A1550" s="4">
        <v>1549</v>
      </c>
    </row>
    <row r="1551" spans="1:1" x14ac:dyDescent="0.25">
      <c r="A1551" s="4">
        <v>1550</v>
      </c>
    </row>
    <row r="1552" spans="1:1" x14ac:dyDescent="0.25">
      <c r="A1552" s="4">
        <v>1551</v>
      </c>
    </row>
    <row r="1553" spans="1:1" x14ac:dyDescent="0.25">
      <c r="A1553" s="4">
        <v>1552</v>
      </c>
    </row>
    <row r="1554" spans="1:1" x14ac:dyDescent="0.25">
      <c r="A1554" s="4">
        <v>1553</v>
      </c>
    </row>
    <row r="1555" spans="1:1" x14ac:dyDescent="0.25">
      <c r="A1555" s="4">
        <v>1554</v>
      </c>
    </row>
    <row r="1556" spans="1:1" x14ac:dyDescent="0.25">
      <c r="A1556" s="4">
        <v>1555</v>
      </c>
    </row>
    <row r="1557" spans="1:1" x14ac:dyDescent="0.25">
      <c r="A1557" s="4">
        <v>1556</v>
      </c>
    </row>
    <row r="1558" spans="1:1" x14ac:dyDescent="0.25">
      <c r="A1558" s="4">
        <v>1557</v>
      </c>
    </row>
    <row r="1559" spans="1:1" x14ac:dyDescent="0.25">
      <c r="A1559" s="4">
        <v>1558</v>
      </c>
    </row>
    <row r="1560" spans="1:1" x14ac:dyDescent="0.25">
      <c r="A1560" s="4">
        <v>1559</v>
      </c>
    </row>
    <row r="1561" spans="1:1" x14ac:dyDescent="0.25">
      <c r="A1561" s="4">
        <v>1560</v>
      </c>
    </row>
    <row r="1562" spans="1:1" x14ac:dyDescent="0.25">
      <c r="A1562" s="4">
        <v>1561</v>
      </c>
    </row>
    <row r="1563" spans="1:1" x14ac:dyDescent="0.25">
      <c r="A1563" s="4">
        <v>1562</v>
      </c>
    </row>
    <row r="1564" spans="1:1" x14ac:dyDescent="0.25">
      <c r="A1564" s="4">
        <v>1563</v>
      </c>
    </row>
    <row r="1565" spans="1:1" x14ac:dyDescent="0.25">
      <c r="A1565" s="4">
        <v>1564</v>
      </c>
    </row>
    <row r="1566" spans="1:1" x14ac:dyDescent="0.25">
      <c r="A1566" s="4">
        <v>1565</v>
      </c>
    </row>
    <row r="1567" spans="1:1" x14ac:dyDescent="0.25">
      <c r="A1567" s="4">
        <v>1566</v>
      </c>
    </row>
    <row r="1568" spans="1:1" x14ac:dyDescent="0.25">
      <c r="A1568" s="4">
        <v>1567</v>
      </c>
    </row>
    <row r="1569" spans="1:1" x14ac:dyDescent="0.25">
      <c r="A1569" s="4">
        <v>1568</v>
      </c>
    </row>
    <row r="1570" spans="1:1" x14ac:dyDescent="0.25">
      <c r="A1570" s="4">
        <v>1569</v>
      </c>
    </row>
    <row r="1571" spans="1:1" x14ac:dyDescent="0.25">
      <c r="A1571" s="4">
        <v>1570</v>
      </c>
    </row>
    <row r="1572" spans="1:1" x14ac:dyDescent="0.25">
      <c r="A1572" s="4">
        <v>1571</v>
      </c>
    </row>
    <row r="1573" spans="1:1" x14ac:dyDescent="0.25">
      <c r="A1573" s="4">
        <v>1572</v>
      </c>
    </row>
    <row r="1574" spans="1:1" x14ac:dyDescent="0.25">
      <c r="A1574" s="4">
        <v>1573</v>
      </c>
    </row>
    <row r="1575" spans="1:1" x14ac:dyDescent="0.25">
      <c r="A1575" s="4">
        <v>1574</v>
      </c>
    </row>
    <row r="1576" spans="1:1" x14ac:dyDescent="0.25">
      <c r="A1576" s="4">
        <v>1575</v>
      </c>
    </row>
    <row r="1577" spans="1:1" x14ac:dyDescent="0.25">
      <c r="A1577" s="4">
        <v>1576</v>
      </c>
    </row>
    <row r="1578" spans="1:1" x14ac:dyDescent="0.25">
      <c r="A1578" s="4">
        <v>1577</v>
      </c>
    </row>
    <row r="1579" spans="1:1" x14ac:dyDescent="0.25">
      <c r="A1579" s="4">
        <v>1578</v>
      </c>
    </row>
    <row r="1580" spans="1:1" x14ac:dyDescent="0.25">
      <c r="A1580" s="4">
        <v>1579</v>
      </c>
    </row>
    <row r="1581" spans="1:1" x14ac:dyDescent="0.25">
      <c r="A1581" s="4">
        <v>1580</v>
      </c>
    </row>
    <row r="1582" spans="1:1" x14ac:dyDescent="0.25">
      <c r="A1582" s="4">
        <v>1581</v>
      </c>
    </row>
    <row r="1583" spans="1:1" x14ac:dyDescent="0.25">
      <c r="A1583" s="4">
        <v>1582</v>
      </c>
    </row>
    <row r="1584" spans="1:1" x14ac:dyDescent="0.25">
      <c r="A1584" s="4">
        <v>1583</v>
      </c>
    </row>
    <row r="1585" spans="1:1" x14ac:dyDescent="0.25">
      <c r="A1585" s="4">
        <v>1584</v>
      </c>
    </row>
    <row r="1586" spans="1:1" x14ac:dyDescent="0.25">
      <c r="A1586" s="4">
        <v>1585</v>
      </c>
    </row>
    <row r="1587" spans="1:1" x14ac:dyDescent="0.25">
      <c r="A1587" s="4">
        <v>1586</v>
      </c>
    </row>
    <row r="1588" spans="1:1" x14ac:dyDescent="0.25">
      <c r="A1588" s="4">
        <v>1587</v>
      </c>
    </row>
    <row r="1589" spans="1:1" x14ac:dyDescent="0.25">
      <c r="A1589" s="4">
        <v>1588</v>
      </c>
    </row>
    <row r="1590" spans="1:1" x14ac:dyDescent="0.25">
      <c r="A1590" s="4">
        <v>1589</v>
      </c>
    </row>
    <row r="1591" spans="1:1" x14ac:dyDescent="0.25">
      <c r="A1591" s="4">
        <v>1590</v>
      </c>
    </row>
    <row r="1592" spans="1:1" x14ac:dyDescent="0.25">
      <c r="A1592" s="4">
        <v>1591</v>
      </c>
    </row>
    <row r="1593" spans="1:1" x14ac:dyDescent="0.25">
      <c r="A1593" s="4">
        <v>1592</v>
      </c>
    </row>
    <row r="1594" spans="1:1" x14ac:dyDescent="0.25">
      <c r="A1594" s="4">
        <v>1593</v>
      </c>
    </row>
    <row r="1595" spans="1:1" x14ac:dyDescent="0.25">
      <c r="A1595" s="4">
        <v>1594</v>
      </c>
    </row>
    <row r="1596" spans="1:1" x14ac:dyDescent="0.25">
      <c r="A1596" s="4">
        <v>1595</v>
      </c>
    </row>
    <row r="1597" spans="1:1" x14ac:dyDescent="0.25">
      <c r="A1597" s="4">
        <v>1596</v>
      </c>
    </row>
    <row r="1598" spans="1:1" x14ac:dyDescent="0.25">
      <c r="A1598" s="4">
        <v>1597</v>
      </c>
    </row>
    <row r="1599" spans="1:1" x14ac:dyDescent="0.25">
      <c r="A1599" s="4">
        <v>1598</v>
      </c>
    </row>
    <row r="1600" spans="1:1" x14ac:dyDescent="0.25">
      <c r="A1600" s="4">
        <v>1599</v>
      </c>
    </row>
    <row r="1601" spans="1:1" x14ac:dyDescent="0.25">
      <c r="A1601" s="4">
        <v>1600</v>
      </c>
    </row>
    <row r="1602" spans="1:1" x14ac:dyDescent="0.25">
      <c r="A1602" s="4">
        <v>1601</v>
      </c>
    </row>
    <row r="1603" spans="1:1" x14ac:dyDescent="0.25">
      <c r="A1603" s="4">
        <v>1602</v>
      </c>
    </row>
    <row r="1604" spans="1:1" x14ac:dyDescent="0.25">
      <c r="A1604" s="4">
        <v>1603</v>
      </c>
    </row>
    <row r="1605" spans="1:1" x14ac:dyDescent="0.25">
      <c r="A1605" s="4">
        <v>1604</v>
      </c>
    </row>
    <row r="1606" spans="1:1" x14ac:dyDescent="0.25">
      <c r="A1606" s="4">
        <v>1605</v>
      </c>
    </row>
    <row r="1607" spans="1:1" x14ac:dyDescent="0.25">
      <c r="A1607" s="4">
        <v>1606</v>
      </c>
    </row>
    <row r="1608" spans="1:1" x14ac:dyDescent="0.25">
      <c r="A1608" s="4">
        <v>1607</v>
      </c>
    </row>
    <row r="1609" spans="1:1" x14ac:dyDescent="0.25">
      <c r="A1609" s="4">
        <v>1608</v>
      </c>
    </row>
    <row r="1610" spans="1:1" x14ac:dyDescent="0.25">
      <c r="A1610" s="4">
        <v>1609</v>
      </c>
    </row>
    <row r="1611" spans="1:1" x14ac:dyDescent="0.25">
      <c r="A1611" s="4">
        <v>1610</v>
      </c>
    </row>
    <row r="1612" spans="1:1" x14ac:dyDescent="0.25">
      <c r="A1612" s="4">
        <v>1611</v>
      </c>
    </row>
    <row r="1613" spans="1:1" x14ac:dyDescent="0.25">
      <c r="A1613" s="4">
        <v>1612</v>
      </c>
    </row>
    <row r="1614" spans="1:1" x14ac:dyDescent="0.25">
      <c r="A1614" s="4">
        <v>1613</v>
      </c>
    </row>
    <row r="1615" spans="1:1" x14ac:dyDescent="0.25">
      <c r="A1615" s="4">
        <v>1614</v>
      </c>
    </row>
    <row r="1616" spans="1:1" x14ac:dyDescent="0.25">
      <c r="A1616" s="4">
        <v>1615</v>
      </c>
    </row>
    <row r="1617" spans="1:1" x14ac:dyDescent="0.25">
      <c r="A1617" s="4">
        <v>1616</v>
      </c>
    </row>
    <row r="1618" spans="1:1" x14ac:dyDescent="0.25">
      <c r="A1618" s="4">
        <v>1617</v>
      </c>
    </row>
    <row r="1619" spans="1:1" x14ac:dyDescent="0.25">
      <c r="A1619" s="4">
        <v>1618</v>
      </c>
    </row>
    <row r="1620" spans="1:1" x14ac:dyDescent="0.25">
      <c r="A1620" s="4">
        <v>1619</v>
      </c>
    </row>
    <row r="1621" spans="1:1" x14ac:dyDescent="0.25">
      <c r="A1621" s="4">
        <v>1620</v>
      </c>
    </row>
    <row r="1622" spans="1:1" x14ac:dyDescent="0.25">
      <c r="A1622" s="4">
        <v>1621</v>
      </c>
    </row>
    <row r="1623" spans="1:1" x14ac:dyDescent="0.25">
      <c r="A1623" s="4">
        <v>1622</v>
      </c>
    </row>
    <row r="1624" spans="1:1" x14ac:dyDescent="0.25">
      <c r="A1624" s="4">
        <v>1623</v>
      </c>
    </row>
    <row r="1625" spans="1:1" x14ac:dyDescent="0.25">
      <c r="A1625" s="4">
        <v>1624</v>
      </c>
    </row>
    <row r="1626" spans="1:1" x14ac:dyDescent="0.25">
      <c r="A1626" s="4">
        <v>1625</v>
      </c>
    </row>
    <row r="1627" spans="1:1" x14ac:dyDescent="0.25">
      <c r="A1627" s="4">
        <v>1626</v>
      </c>
    </row>
    <row r="1628" spans="1:1" x14ac:dyDescent="0.25">
      <c r="A1628" s="4">
        <v>1627</v>
      </c>
    </row>
    <row r="1629" spans="1:1" x14ac:dyDescent="0.25">
      <c r="A1629" s="4">
        <v>1628</v>
      </c>
    </row>
    <row r="1630" spans="1:1" x14ac:dyDescent="0.25">
      <c r="A1630" s="4">
        <v>1629</v>
      </c>
    </row>
    <row r="1631" spans="1:1" x14ac:dyDescent="0.25">
      <c r="A1631" s="4">
        <v>1630</v>
      </c>
    </row>
    <row r="1632" spans="1:1" x14ac:dyDescent="0.25">
      <c r="A1632" s="4">
        <v>1631</v>
      </c>
    </row>
    <row r="1633" spans="1:1" x14ac:dyDescent="0.25">
      <c r="A1633" s="4">
        <v>1632</v>
      </c>
    </row>
    <row r="1634" spans="1:1" x14ac:dyDescent="0.25">
      <c r="A1634" s="4">
        <v>1633</v>
      </c>
    </row>
    <row r="1635" spans="1:1" x14ac:dyDescent="0.25">
      <c r="A1635" s="4">
        <v>1634</v>
      </c>
    </row>
    <row r="1636" spans="1:1" x14ac:dyDescent="0.25">
      <c r="A1636" s="4">
        <v>1635</v>
      </c>
    </row>
    <row r="1637" spans="1:1" x14ac:dyDescent="0.25">
      <c r="A1637" s="4">
        <v>1636</v>
      </c>
    </row>
    <row r="1638" spans="1:1" x14ac:dyDescent="0.25">
      <c r="A1638" s="4">
        <v>1637</v>
      </c>
    </row>
    <row r="1639" spans="1:1" x14ac:dyDescent="0.25">
      <c r="A1639" s="4">
        <v>1638</v>
      </c>
    </row>
    <row r="1640" spans="1:1" x14ac:dyDescent="0.25">
      <c r="A1640" s="4">
        <v>1639</v>
      </c>
    </row>
    <row r="1641" spans="1:1" x14ac:dyDescent="0.25">
      <c r="A1641" s="4">
        <v>1640</v>
      </c>
    </row>
    <row r="1642" spans="1:1" x14ac:dyDescent="0.25">
      <c r="A1642" s="4">
        <v>1641</v>
      </c>
    </row>
    <row r="1643" spans="1:1" x14ac:dyDescent="0.25">
      <c r="A1643" s="4">
        <v>1642</v>
      </c>
    </row>
    <row r="1644" spans="1:1" x14ac:dyDescent="0.25">
      <c r="A1644" s="4">
        <v>1643</v>
      </c>
    </row>
    <row r="1645" spans="1:1" x14ac:dyDescent="0.25">
      <c r="A1645" s="4">
        <v>1644</v>
      </c>
    </row>
    <row r="1646" spans="1:1" x14ac:dyDescent="0.25">
      <c r="A1646" s="4">
        <v>1645</v>
      </c>
    </row>
    <row r="1647" spans="1:1" x14ac:dyDescent="0.25">
      <c r="A1647" s="4">
        <v>1646</v>
      </c>
    </row>
    <row r="1648" spans="1:1" x14ac:dyDescent="0.25">
      <c r="A1648" s="4">
        <v>1647</v>
      </c>
    </row>
    <row r="1649" spans="1:1" x14ac:dyDescent="0.25">
      <c r="A1649" s="4">
        <v>1648</v>
      </c>
    </row>
    <row r="1650" spans="1:1" x14ac:dyDescent="0.25">
      <c r="A1650" s="4">
        <v>1649</v>
      </c>
    </row>
    <row r="1651" spans="1:1" x14ac:dyDescent="0.25">
      <c r="A1651" s="4">
        <v>1650</v>
      </c>
    </row>
    <row r="1652" spans="1:1" x14ac:dyDescent="0.25">
      <c r="A1652" s="4">
        <v>1651</v>
      </c>
    </row>
    <row r="1653" spans="1:1" x14ac:dyDescent="0.25">
      <c r="A1653" s="4">
        <v>1652</v>
      </c>
    </row>
    <row r="1654" spans="1:1" x14ac:dyDescent="0.25">
      <c r="A1654" s="4">
        <v>1653</v>
      </c>
    </row>
    <row r="1655" spans="1:1" x14ac:dyDescent="0.25">
      <c r="A1655" s="4">
        <v>1654</v>
      </c>
    </row>
    <row r="1656" spans="1:1" x14ac:dyDescent="0.25">
      <c r="A1656" s="4">
        <v>1655</v>
      </c>
    </row>
    <row r="1657" spans="1:1" x14ac:dyDescent="0.25">
      <c r="A1657" s="4">
        <v>1656</v>
      </c>
    </row>
    <row r="1658" spans="1:1" x14ac:dyDescent="0.25">
      <c r="A1658" s="4">
        <v>1657</v>
      </c>
    </row>
    <row r="1659" spans="1:1" x14ac:dyDescent="0.25">
      <c r="A1659" s="4">
        <v>1658</v>
      </c>
    </row>
    <row r="1660" spans="1:1" x14ac:dyDescent="0.25">
      <c r="A1660" s="4">
        <v>1659</v>
      </c>
    </row>
    <row r="1661" spans="1:1" x14ac:dyDescent="0.25">
      <c r="A1661" s="4">
        <v>1660</v>
      </c>
    </row>
    <row r="1662" spans="1:1" x14ac:dyDescent="0.25">
      <c r="A1662" s="4">
        <v>1661</v>
      </c>
    </row>
    <row r="1663" spans="1:1" x14ac:dyDescent="0.25">
      <c r="A1663" s="4">
        <v>1662</v>
      </c>
    </row>
    <row r="1664" spans="1:1" x14ac:dyDescent="0.25">
      <c r="A1664" s="4">
        <v>1663</v>
      </c>
    </row>
    <row r="1665" spans="1:1" x14ac:dyDescent="0.25">
      <c r="A1665" s="4">
        <v>1664</v>
      </c>
    </row>
    <row r="1666" spans="1:1" x14ac:dyDescent="0.25">
      <c r="A1666" s="4">
        <v>1665</v>
      </c>
    </row>
    <row r="1667" spans="1:1" x14ac:dyDescent="0.25">
      <c r="A1667" s="4">
        <v>1666</v>
      </c>
    </row>
    <row r="1668" spans="1:1" x14ac:dyDescent="0.25">
      <c r="A1668" s="4">
        <v>1667</v>
      </c>
    </row>
    <row r="1669" spans="1:1" x14ac:dyDescent="0.25">
      <c r="A1669" s="4">
        <v>1668</v>
      </c>
    </row>
    <row r="1670" spans="1:1" x14ac:dyDescent="0.25">
      <c r="A1670" s="4">
        <v>1669</v>
      </c>
    </row>
    <row r="1671" spans="1:1" x14ac:dyDescent="0.25">
      <c r="A1671" s="4">
        <v>1670</v>
      </c>
    </row>
    <row r="1672" spans="1:1" x14ac:dyDescent="0.25">
      <c r="A1672" s="4">
        <v>1671</v>
      </c>
    </row>
    <row r="1673" spans="1:1" x14ac:dyDescent="0.25">
      <c r="A1673" s="4">
        <v>1672</v>
      </c>
    </row>
    <row r="1674" spans="1:1" x14ac:dyDescent="0.25">
      <c r="A1674" s="4">
        <v>1673</v>
      </c>
    </row>
    <row r="1675" spans="1:1" x14ac:dyDescent="0.25">
      <c r="A1675" s="4">
        <v>1674</v>
      </c>
    </row>
    <row r="1676" spans="1:1" x14ac:dyDescent="0.25">
      <c r="A1676" s="4">
        <v>1675</v>
      </c>
    </row>
    <row r="1677" spans="1:1" x14ac:dyDescent="0.25">
      <c r="A1677" s="4">
        <v>1676</v>
      </c>
    </row>
    <row r="1678" spans="1:1" x14ac:dyDescent="0.25">
      <c r="A1678" s="4">
        <v>1677</v>
      </c>
    </row>
    <row r="1679" spans="1:1" x14ac:dyDescent="0.25">
      <c r="A1679" s="4">
        <v>1678</v>
      </c>
    </row>
    <row r="1680" spans="1:1" x14ac:dyDescent="0.25">
      <c r="A1680" s="4">
        <v>1679</v>
      </c>
    </row>
    <row r="1681" spans="1:1" x14ac:dyDescent="0.25">
      <c r="A1681" s="4">
        <v>1680</v>
      </c>
    </row>
    <row r="1682" spans="1:1" x14ac:dyDescent="0.25">
      <c r="A1682" s="4">
        <v>1681</v>
      </c>
    </row>
    <row r="1683" spans="1:1" x14ac:dyDescent="0.25">
      <c r="A1683" s="4">
        <v>1682</v>
      </c>
    </row>
    <row r="1684" spans="1:1" x14ac:dyDescent="0.25">
      <c r="A1684" s="4">
        <v>1683</v>
      </c>
    </row>
    <row r="1685" spans="1:1" x14ac:dyDescent="0.25">
      <c r="A1685" s="4">
        <v>1684</v>
      </c>
    </row>
    <row r="1686" spans="1:1" x14ac:dyDescent="0.25">
      <c r="A1686" s="4">
        <v>1685</v>
      </c>
    </row>
    <row r="1687" spans="1:1" x14ac:dyDescent="0.25">
      <c r="A1687" s="4">
        <v>1686</v>
      </c>
    </row>
    <row r="1688" spans="1:1" x14ac:dyDescent="0.25">
      <c r="A1688" s="4">
        <v>1687</v>
      </c>
    </row>
    <row r="1689" spans="1:1" x14ac:dyDescent="0.25">
      <c r="A1689" s="4">
        <v>1688</v>
      </c>
    </row>
    <row r="1690" spans="1:1" x14ac:dyDescent="0.25">
      <c r="A1690" s="4">
        <v>1689</v>
      </c>
    </row>
    <row r="1691" spans="1:1" x14ac:dyDescent="0.25">
      <c r="A1691" s="4">
        <v>1690</v>
      </c>
    </row>
    <row r="1692" spans="1:1" x14ac:dyDescent="0.25">
      <c r="A1692" s="4">
        <v>1691</v>
      </c>
    </row>
    <row r="1693" spans="1:1" x14ac:dyDescent="0.25">
      <c r="A1693" s="4">
        <v>1692</v>
      </c>
    </row>
    <row r="1694" spans="1:1" x14ac:dyDescent="0.25">
      <c r="A1694" s="4">
        <v>1693</v>
      </c>
    </row>
    <row r="1695" spans="1:1" x14ac:dyDescent="0.25">
      <c r="A1695" s="4">
        <v>1694</v>
      </c>
    </row>
    <row r="1696" spans="1:1" x14ac:dyDescent="0.25">
      <c r="A1696" s="4">
        <v>1695</v>
      </c>
    </row>
    <row r="1697" spans="1:1" x14ac:dyDescent="0.25">
      <c r="A1697" s="4">
        <v>1696</v>
      </c>
    </row>
    <row r="1698" spans="1:1" x14ac:dyDescent="0.25">
      <c r="A1698" s="4">
        <v>1697</v>
      </c>
    </row>
    <row r="1699" spans="1:1" x14ac:dyDescent="0.25">
      <c r="A1699" s="4">
        <v>1698</v>
      </c>
    </row>
    <row r="1700" spans="1:1" x14ac:dyDescent="0.25">
      <c r="A1700" s="4">
        <v>1699</v>
      </c>
    </row>
    <row r="1701" spans="1:1" x14ac:dyDescent="0.25">
      <c r="A1701" s="4">
        <v>1700</v>
      </c>
    </row>
    <row r="1702" spans="1:1" x14ac:dyDescent="0.25">
      <c r="A1702" s="4">
        <v>1701</v>
      </c>
    </row>
    <row r="1703" spans="1:1" x14ac:dyDescent="0.25">
      <c r="A1703" s="4">
        <v>1702</v>
      </c>
    </row>
    <row r="1704" spans="1:1" x14ac:dyDescent="0.25">
      <c r="A1704" s="4">
        <v>1703</v>
      </c>
    </row>
    <row r="1705" spans="1:1" x14ac:dyDescent="0.25">
      <c r="A1705" s="4">
        <v>1704</v>
      </c>
    </row>
    <row r="1706" spans="1:1" x14ac:dyDescent="0.25">
      <c r="A1706" s="4">
        <v>1705</v>
      </c>
    </row>
    <row r="1707" spans="1:1" x14ac:dyDescent="0.25">
      <c r="A1707" s="4">
        <v>1706</v>
      </c>
    </row>
    <row r="1708" spans="1:1" x14ac:dyDescent="0.25">
      <c r="A1708" s="4">
        <v>1707</v>
      </c>
    </row>
    <row r="1709" spans="1:1" x14ac:dyDescent="0.25">
      <c r="A1709" s="4">
        <v>1708</v>
      </c>
    </row>
    <row r="1710" spans="1:1" x14ac:dyDescent="0.25">
      <c r="A1710" s="4">
        <v>1709</v>
      </c>
    </row>
    <row r="1711" spans="1:1" x14ac:dyDescent="0.25">
      <c r="A1711" s="4">
        <v>1710</v>
      </c>
    </row>
    <row r="1712" spans="1:1" x14ac:dyDescent="0.25">
      <c r="A1712" s="4">
        <v>1711</v>
      </c>
    </row>
    <row r="1713" spans="1:1" x14ac:dyDescent="0.25">
      <c r="A1713" s="4">
        <v>1712</v>
      </c>
    </row>
    <row r="1714" spans="1:1" x14ac:dyDescent="0.25">
      <c r="A1714" s="4">
        <v>1713</v>
      </c>
    </row>
    <row r="1715" spans="1:1" x14ac:dyDescent="0.25">
      <c r="A1715" s="4">
        <v>1714</v>
      </c>
    </row>
    <row r="1716" spans="1:1" x14ac:dyDescent="0.25">
      <c r="A1716" s="4">
        <v>1715</v>
      </c>
    </row>
    <row r="1717" spans="1:1" x14ac:dyDescent="0.25">
      <c r="A1717" s="4">
        <v>1716</v>
      </c>
    </row>
    <row r="1718" spans="1:1" x14ac:dyDescent="0.25">
      <c r="A1718" s="4">
        <v>1717</v>
      </c>
    </row>
    <row r="1719" spans="1:1" x14ac:dyDescent="0.25">
      <c r="A1719" s="4">
        <v>1718</v>
      </c>
    </row>
    <row r="1720" spans="1:1" x14ac:dyDescent="0.25">
      <c r="A1720" s="4">
        <v>1719</v>
      </c>
    </row>
    <row r="1721" spans="1:1" x14ac:dyDescent="0.25">
      <c r="A1721" s="4">
        <v>1720</v>
      </c>
    </row>
    <row r="1722" spans="1:1" x14ac:dyDescent="0.25">
      <c r="A1722" s="4">
        <v>1721</v>
      </c>
    </row>
    <row r="1723" spans="1:1" x14ac:dyDescent="0.25">
      <c r="A1723" s="4">
        <v>1722</v>
      </c>
    </row>
    <row r="1724" spans="1:1" x14ac:dyDescent="0.25">
      <c r="A1724" s="4">
        <v>1723</v>
      </c>
    </row>
    <row r="1725" spans="1:1" x14ac:dyDescent="0.25">
      <c r="A1725" s="4">
        <v>1724</v>
      </c>
    </row>
    <row r="1726" spans="1:1" x14ac:dyDescent="0.25">
      <c r="A1726" s="4">
        <v>1725</v>
      </c>
    </row>
    <row r="1727" spans="1:1" x14ac:dyDescent="0.25">
      <c r="A1727" s="4">
        <v>1726</v>
      </c>
    </row>
    <row r="1728" spans="1:1" x14ac:dyDescent="0.25">
      <c r="A1728" s="4">
        <v>1727</v>
      </c>
    </row>
    <row r="1729" spans="1:1" x14ac:dyDescent="0.25">
      <c r="A1729" s="4">
        <v>1728</v>
      </c>
    </row>
    <row r="1730" spans="1:1" x14ac:dyDescent="0.25">
      <c r="A1730" s="4">
        <v>1729</v>
      </c>
    </row>
    <row r="1731" spans="1:1" x14ac:dyDescent="0.25">
      <c r="A1731" s="4">
        <v>1730</v>
      </c>
    </row>
    <row r="1732" spans="1:1" x14ac:dyDescent="0.25">
      <c r="A1732" s="4">
        <v>1731</v>
      </c>
    </row>
    <row r="1733" spans="1:1" x14ac:dyDescent="0.25">
      <c r="A1733" s="4">
        <v>1732</v>
      </c>
    </row>
    <row r="1734" spans="1:1" x14ac:dyDescent="0.25">
      <c r="A1734" s="4">
        <v>1733</v>
      </c>
    </row>
    <row r="1735" spans="1:1" x14ac:dyDescent="0.25">
      <c r="A1735" s="4">
        <v>1734</v>
      </c>
    </row>
    <row r="1736" spans="1:1" x14ac:dyDescent="0.25">
      <c r="A1736" s="4">
        <v>1735</v>
      </c>
    </row>
    <row r="1737" spans="1:1" x14ac:dyDescent="0.25">
      <c r="A1737" s="4">
        <v>1736</v>
      </c>
    </row>
    <row r="1738" spans="1:1" x14ac:dyDescent="0.25">
      <c r="A1738" s="4">
        <v>1737</v>
      </c>
    </row>
    <row r="1739" spans="1:1" x14ac:dyDescent="0.25">
      <c r="A1739" s="4">
        <v>1738</v>
      </c>
    </row>
    <row r="1740" spans="1:1" x14ac:dyDescent="0.25">
      <c r="A1740" s="4">
        <v>1739</v>
      </c>
    </row>
    <row r="1741" spans="1:1" x14ac:dyDescent="0.25">
      <c r="A1741" s="4">
        <v>1740</v>
      </c>
    </row>
    <row r="1742" spans="1:1" x14ac:dyDescent="0.25">
      <c r="A1742" s="4">
        <v>1741</v>
      </c>
    </row>
    <row r="1743" spans="1:1" x14ac:dyDescent="0.25">
      <c r="A1743" s="4">
        <v>1742</v>
      </c>
    </row>
    <row r="1744" spans="1:1" x14ac:dyDescent="0.25">
      <c r="A1744" s="4">
        <v>1743</v>
      </c>
    </row>
    <row r="1745" spans="1:1" x14ac:dyDescent="0.25">
      <c r="A1745" s="4">
        <v>1744</v>
      </c>
    </row>
    <row r="1746" spans="1:1" x14ac:dyDescent="0.25">
      <c r="A1746" s="4">
        <v>1745</v>
      </c>
    </row>
    <row r="1747" spans="1:1" x14ac:dyDescent="0.25">
      <c r="A1747" s="4">
        <v>1746</v>
      </c>
    </row>
    <row r="1748" spans="1:1" x14ac:dyDescent="0.25">
      <c r="A1748" s="4">
        <v>1747</v>
      </c>
    </row>
    <row r="1749" spans="1:1" x14ac:dyDescent="0.25">
      <c r="A1749" s="4">
        <v>1748</v>
      </c>
    </row>
    <row r="1750" spans="1:1" x14ac:dyDescent="0.25">
      <c r="A1750" s="4">
        <v>1749</v>
      </c>
    </row>
    <row r="1751" spans="1:1" x14ac:dyDescent="0.25">
      <c r="A1751" s="4">
        <v>1750</v>
      </c>
    </row>
    <row r="1752" spans="1:1" x14ac:dyDescent="0.25">
      <c r="A1752" s="4">
        <v>1751</v>
      </c>
    </row>
    <row r="1753" spans="1:1" x14ac:dyDescent="0.25">
      <c r="A1753" s="4">
        <v>1752</v>
      </c>
    </row>
    <row r="1754" spans="1:1" x14ac:dyDescent="0.25">
      <c r="A1754" s="4">
        <v>1753</v>
      </c>
    </row>
    <row r="1755" spans="1:1" x14ac:dyDescent="0.25">
      <c r="A1755" s="4">
        <v>1754</v>
      </c>
    </row>
    <row r="1756" spans="1:1" x14ac:dyDescent="0.25">
      <c r="A1756" s="4">
        <v>1755</v>
      </c>
    </row>
    <row r="1757" spans="1:1" x14ac:dyDescent="0.25">
      <c r="A1757" s="4">
        <v>1756</v>
      </c>
    </row>
    <row r="1758" spans="1:1" x14ac:dyDescent="0.25">
      <c r="A1758" s="4">
        <v>1757</v>
      </c>
    </row>
    <row r="1759" spans="1:1" x14ac:dyDescent="0.25">
      <c r="A1759" s="4">
        <v>1758</v>
      </c>
    </row>
    <row r="1760" spans="1:1" x14ac:dyDescent="0.25">
      <c r="A1760" s="4">
        <v>1759</v>
      </c>
    </row>
    <row r="1761" spans="1:1" x14ac:dyDescent="0.25">
      <c r="A1761" s="4">
        <v>1760</v>
      </c>
    </row>
    <row r="1762" spans="1:1" x14ac:dyDescent="0.25">
      <c r="A1762" s="4">
        <v>1761</v>
      </c>
    </row>
    <row r="1763" spans="1:1" x14ac:dyDescent="0.25">
      <c r="A1763" s="4">
        <v>1762</v>
      </c>
    </row>
    <row r="1764" spans="1:1" x14ac:dyDescent="0.25">
      <c r="A1764" s="4">
        <v>1763</v>
      </c>
    </row>
    <row r="1765" spans="1:1" x14ac:dyDescent="0.25">
      <c r="A1765" s="4">
        <v>1764</v>
      </c>
    </row>
    <row r="1766" spans="1:1" x14ac:dyDescent="0.25">
      <c r="A1766" s="4">
        <v>1765</v>
      </c>
    </row>
    <row r="1767" spans="1:1" x14ac:dyDescent="0.25">
      <c r="A1767" s="4">
        <v>1766</v>
      </c>
    </row>
    <row r="1768" spans="1:1" x14ac:dyDescent="0.25">
      <c r="A1768" s="4">
        <v>1767</v>
      </c>
    </row>
    <row r="1769" spans="1:1" x14ac:dyDescent="0.25">
      <c r="A1769" s="4">
        <v>1768</v>
      </c>
    </row>
    <row r="1770" spans="1:1" x14ac:dyDescent="0.25">
      <c r="A1770" s="4">
        <v>1769</v>
      </c>
    </row>
    <row r="1771" spans="1:1" x14ac:dyDescent="0.25">
      <c r="A1771" s="4">
        <v>1770</v>
      </c>
    </row>
    <row r="1772" spans="1:1" x14ac:dyDescent="0.25">
      <c r="A1772" s="4">
        <v>1771</v>
      </c>
    </row>
    <row r="1773" spans="1:1" x14ac:dyDescent="0.25">
      <c r="A1773" s="4">
        <v>1772</v>
      </c>
    </row>
    <row r="1774" spans="1:1" x14ac:dyDescent="0.25">
      <c r="A1774" s="4">
        <v>1773</v>
      </c>
    </row>
    <row r="1775" spans="1:1" x14ac:dyDescent="0.25">
      <c r="A1775" s="4">
        <v>1774</v>
      </c>
    </row>
    <row r="1776" spans="1:1" x14ac:dyDescent="0.25">
      <c r="A1776" s="4">
        <v>1775</v>
      </c>
    </row>
    <row r="1777" spans="1:1" x14ac:dyDescent="0.25">
      <c r="A1777" s="4">
        <v>1776</v>
      </c>
    </row>
    <row r="1778" spans="1:1" x14ac:dyDescent="0.25">
      <c r="A1778" s="4">
        <v>1777</v>
      </c>
    </row>
    <row r="1779" spans="1:1" x14ac:dyDescent="0.25">
      <c r="A1779" s="4">
        <v>1778</v>
      </c>
    </row>
    <row r="1780" spans="1:1" x14ac:dyDescent="0.25">
      <c r="A1780" s="4">
        <v>1779</v>
      </c>
    </row>
    <row r="1781" spans="1:1" x14ac:dyDescent="0.25">
      <c r="A1781" s="4">
        <v>1780</v>
      </c>
    </row>
    <row r="1782" spans="1:1" x14ac:dyDescent="0.25">
      <c r="A1782" s="4">
        <v>1781</v>
      </c>
    </row>
    <row r="1783" spans="1:1" x14ac:dyDescent="0.25">
      <c r="A1783" s="4">
        <v>1782</v>
      </c>
    </row>
    <row r="1784" spans="1:1" x14ac:dyDescent="0.25">
      <c r="A1784" s="4">
        <v>1783</v>
      </c>
    </row>
    <row r="1785" spans="1:1" x14ac:dyDescent="0.25">
      <c r="A1785" s="4">
        <v>1784</v>
      </c>
    </row>
    <row r="1786" spans="1:1" x14ac:dyDescent="0.25">
      <c r="A1786" s="4">
        <v>1785</v>
      </c>
    </row>
    <row r="1787" spans="1:1" x14ac:dyDescent="0.25">
      <c r="A1787" s="4">
        <v>1786</v>
      </c>
    </row>
    <row r="1788" spans="1:1" x14ac:dyDescent="0.25">
      <c r="A1788" s="4">
        <v>1787</v>
      </c>
    </row>
    <row r="1789" spans="1:1" x14ac:dyDescent="0.25">
      <c r="A1789" s="4">
        <v>1788</v>
      </c>
    </row>
    <row r="1790" spans="1:1" x14ac:dyDescent="0.25">
      <c r="A1790" s="4">
        <v>1789</v>
      </c>
    </row>
    <row r="1791" spans="1:1" x14ac:dyDescent="0.25">
      <c r="A1791" s="4">
        <v>1790</v>
      </c>
    </row>
    <row r="1792" spans="1:1" x14ac:dyDescent="0.25">
      <c r="A1792" s="4">
        <v>1791</v>
      </c>
    </row>
    <row r="1793" spans="1:1" x14ac:dyDescent="0.25">
      <c r="A1793" s="4">
        <v>1792</v>
      </c>
    </row>
    <row r="1794" spans="1:1" x14ac:dyDescent="0.25">
      <c r="A1794" s="4">
        <v>1793</v>
      </c>
    </row>
    <row r="1795" spans="1:1" x14ac:dyDescent="0.25">
      <c r="A1795" s="4">
        <v>1794</v>
      </c>
    </row>
    <row r="1796" spans="1:1" x14ac:dyDescent="0.25">
      <c r="A1796" s="4">
        <v>1795</v>
      </c>
    </row>
    <row r="1797" spans="1:1" x14ac:dyDescent="0.25">
      <c r="A1797" s="4">
        <v>1796</v>
      </c>
    </row>
    <row r="1798" spans="1:1" x14ac:dyDescent="0.25">
      <c r="A1798" s="4">
        <v>1797</v>
      </c>
    </row>
    <row r="1799" spans="1:1" x14ac:dyDescent="0.25">
      <c r="A1799" s="4">
        <v>1798</v>
      </c>
    </row>
    <row r="1800" spans="1:1" x14ac:dyDescent="0.25">
      <c r="A1800" s="4">
        <v>1799</v>
      </c>
    </row>
    <row r="1801" spans="1:1" x14ac:dyDescent="0.25">
      <c r="A1801" s="4">
        <v>1800</v>
      </c>
    </row>
    <row r="1802" spans="1:1" x14ac:dyDescent="0.25">
      <c r="A1802" s="4">
        <v>1801</v>
      </c>
    </row>
    <row r="1803" spans="1:1" x14ac:dyDescent="0.25">
      <c r="A1803" s="4">
        <v>1802</v>
      </c>
    </row>
    <row r="1804" spans="1:1" x14ac:dyDescent="0.25">
      <c r="A1804" s="4">
        <v>1803</v>
      </c>
    </row>
    <row r="1805" spans="1:1" x14ac:dyDescent="0.25">
      <c r="A1805" s="4">
        <v>1804</v>
      </c>
    </row>
    <row r="1806" spans="1:1" x14ac:dyDescent="0.25">
      <c r="A1806" s="4">
        <v>1805</v>
      </c>
    </row>
    <row r="1807" spans="1:1" x14ac:dyDescent="0.25">
      <c r="A1807" s="4">
        <v>1806</v>
      </c>
    </row>
    <row r="1808" spans="1:1" x14ac:dyDescent="0.25">
      <c r="A1808" s="4">
        <v>1807</v>
      </c>
    </row>
    <row r="1809" spans="1:1" x14ac:dyDescent="0.25">
      <c r="A1809" s="4">
        <v>1808</v>
      </c>
    </row>
    <row r="1810" spans="1:1" x14ac:dyDescent="0.25">
      <c r="A1810" s="4">
        <v>1809</v>
      </c>
    </row>
    <row r="1811" spans="1:1" x14ac:dyDescent="0.25">
      <c r="A1811" s="4">
        <v>1810</v>
      </c>
    </row>
    <row r="1812" spans="1:1" x14ac:dyDescent="0.25">
      <c r="A1812" s="4">
        <v>1811</v>
      </c>
    </row>
    <row r="1813" spans="1:1" x14ac:dyDescent="0.25">
      <c r="A1813" s="4">
        <v>1812</v>
      </c>
    </row>
    <row r="1814" spans="1:1" x14ac:dyDescent="0.25">
      <c r="A1814" s="4">
        <v>1813</v>
      </c>
    </row>
    <row r="1815" spans="1:1" x14ac:dyDescent="0.25">
      <c r="A1815" s="4">
        <v>1814</v>
      </c>
    </row>
    <row r="1816" spans="1:1" x14ac:dyDescent="0.25">
      <c r="A1816" s="4">
        <v>1815</v>
      </c>
    </row>
    <row r="1817" spans="1:1" x14ac:dyDescent="0.25">
      <c r="A1817" s="4">
        <v>1816</v>
      </c>
    </row>
    <row r="1818" spans="1:1" x14ac:dyDescent="0.25">
      <c r="A1818" s="4">
        <v>1817</v>
      </c>
    </row>
    <row r="1819" spans="1:1" x14ac:dyDescent="0.25">
      <c r="A1819" s="4">
        <v>1818</v>
      </c>
    </row>
    <row r="1820" spans="1:1" x14ac:dyDescent="0.25">
      <c r="A1820" s="4">
        <v>1819</v>
      </c>
    </row>
    <row r="1821" spans="1:1" x14ac:dyDescent="0.25">
      <c r="A1821" s="4">
        <v>1820</v>
      </c>
    </row>
    <row r="1822" spans="1:1" x14ac:dyDescent="0.25">
      <c r="A1822" s="4">
        <v>1821</v>
      </c>
    </row>
    <row r="1823" spans="1:1" x14ac:dyDescent="0.25">
      <c r="A1823" s="4">
        <v>1822</v>
      </c>
    </row>
    <row r="1824" spans="1:1" x14ac:dyDescent="0.25">
      <c r="A1824" s="4">
        <v>1823</v>
      </c>
    </row>
    <row r="1825" spans="1:1" x14ac:dyDescent="0.25">
      <c r="A1825" s="4">
        <v>1824</v>
      </c>
    </row>
    <row r="1826" spans="1:1" x14ac:dyDescent="0.25">
      <c r="A1826" s="4">
        <v>1825</v>
      </c>
    </row>
    <row r="1827" spans="1:1" x14ac:dyDescent="0.25">
      <c r="A1827" s="4">
        <v>1826</v>
      </c>
    </row>
    <row r="1828" spans="1:1" x14ac:dyDescent="0.25">
      <c r="A1828" s="4">
        <v>1827</v>
      </c>
    </row>
    <row r="1829" spans="1:1" x14ac:dyDescent="0.25">
      <c r="A1829" s="4">
        <v>1828</v>
      </c>
    </row>
    <row r="1830" spans="1:1" x14ac:dyDescent="0.25">
      <c r="A1830" s="4">
        <v>1829</v>
      </c>
    </row>
    <row r="1831" spans="1:1" x14ac:dyDescent="0.25">
      <c r="A1831" s="4">
        <v>1830</v>
      </c>
    </row>
    <row r="1832" spans="1:1" x14ac:dyDescent="0.25">
      <c r="A1832" s="4">
        <v>1831</v>
      </c>
    </row>
    <row r="1833" spans="1:1" x14ac:dyDescent="0.25">
      <c r="A1833" s="4">
        <v>1832</v>
      </c>
    </row>
    <row r="1834" spans="1:1" x14ac:dyDescent="0.25">
      <c r="A1834" s="4">
        <v>1833</v>
      </c>
    </row>
    <row r="1835" spans="1:1" x14ac:dyDescent="0.25">
      <c r="A1835" s="4">
        <v>1834</v>
      </c>
    </row>
    <row r="1836" spans="1:1" x14ac:dyDescent="0.25">
      <c r="A1836" s="4">
        <v>1835</v>
      </c>
    </row>
    <row r="1837" spans="1:1" x14ac:dyDescent="0.25">
      <c r="A1837" s="4">
        <v>1836</v>
      </c>
    </row>
    <row r="1838" spans="1:1" x14ac:dyDescent="0.25">
      <c r="A1838" s="4">
        <v>1837</v>
      </c>
    </row>
    <row r="1839" spans="1:1" x14ac:dyDescent="0.25">
      <c r="A1839" s="4">
        <v>1838</v>
      </c>
    </row>
    <row r="1840" spans="1:1" x14ac:dyDescent="0.25">
      <c r="A1840" s="4">
        <v>1839</v>
      </c>
    </row>
    <row r="1841" spans="1:1" x14ac:dyDescent="0.25">
      <c r="A1841" s="4">
        <v>1840</v>
      </c>
    </row>
    <row r="1842" spans="1:1" x14ac:dyDescent="0.25">
      <c r="A1842" s="4">
        <v>1841</v>
      </c>
    </row>
    <row r="1843" spans="1:1" x14ac:dyDescent="0.25">
      <c r="A1843" s="4">
        <v>1842</v>
      </c>
    </row>
    <row r="1844" spans="1:1" x14ac:dyDescent="0.25">
      <c r="A1844" s="4">
        <v>1843</v>
      </c>
    </row>
    <row r="1845" spans="1:1" x14ac:dyDescent="0.25">
      <c r="A1845" s="4">
        <v>1844</v>
      </c>
    </row>
    <row r="1846" spans="1:1" x14ac:dyDescent="0.25">
      <c r="A1846" s="4">
        <v>1845</v>
      </c>
    </row>
    <row r="1847" spans="1:1" x14ac:dyDescent="0.25">
      <c r="A1847" s="4">
        <v>1846</v>
      </c>
    </row>
    <row r="1848" spans="1:1" x14ac:dyDescent="0.25">
      <c r="A1848" s="4">
        <v>1847</v>
      </c>
    </row>
    <row r="1849" spans="1:1" x14ac:dyDescent="0.25">
      <c r="A1849" s="4">
        <v>1848</v>
      </c>
    </row>
    <row r="1850" spans="1:1" x14ac:dyDescent="0.25">
      <c r="A1850" s="4">
        <v>1849</v>
      </c>
    </row>
    <row r="1851" spans="1:1" x14ac:dyDescent="0.25">
      <c r="A1851" s="4">
        <v>1850</v>
      </c>
    </row>
    <row r="1852" spans="1:1" x14ac:dyDescent="0.25">
      <c r="A1852" s="4">
        <v>1851</v>
      </c>
    </row>
    <row r="1853" spans="1:1" x14ac:dyDescent="0.25">
      <c r="A1853" s="4">
        <v>1852</v>
      </c>
    </row>
    <row r="1854" spans="1:1" x14ac:dyDescent="0.25">
      <c r="A1854" s="4">
        <v>1853</v>
      </c>
    </row>
    <row r="1855" spans="1:1" x14ac:dyDescent="0.25">
      <c r="A1855" s="4">
        <v>1854</v>
      </c>
    </row>
    <row r="1856" spans="1:1" x14ac:dyDescent="0.25">
      <c r="A1856" s="4">
        <v>1855</v>
      </c>
    </row>
    <row r="1857" spans="1:1" x14ac:dyDescent="0.25">
      <c r="A1857" s="4">
        <v>1856</v>
      </c>
    </row>
    <row r="1858" spans="1:1" x14ac:dyDescent="0.25">
      <c r="A1858" s="4">
        <v>1857</v>
      </c>
    </row>
    <row r="1859" spans="1:1" x14ac:dyDescent="0.25">
      <c r="A1859" s="4">
        <v>1858</v>
      </c>
    </row>
    <row r="1860" spans="1:1" x14ac:dyDescent="0.25">
      <c r="A1860" s="4">
        <v>1859</v>
      </c>
    </row>
    <row r="1861" spans="1:1" x14ac:dyDescent="0.25">
      <c r="A1861" s="4">
        <v>1860</v>
      </c>
    </row>
    <row r="1862" spans="1:1" x14ac:dyDescent="0.25">
      <c r="A1862" s="4">
        <v>1861</v>
      </c>
    </row>
    <row r="1863" spans="1:1" x14ac:dyDescent="0.25">
      <c r="A1863" s="4">
        <v>1862</v>
      </c>
    </row>
    <row r="1864" spans="1:1" x14ac:dyDescent="0.25">
      <c r="A1864" s="4">
        <v>1863</v>
      </c>
    </row>
    <row r="1865" spans="1:1" x14ac:dyDescent="0.25">
      <c r="A1865" s="4">
        <v>1864</v>
      </c>
    </row>
    <row r="1866" spans="1:1" x14ac:dyDescent="0.25">
      <c r="A1866" s="4">
        <v>1865</v>
      </c>
    </row>
    <row r="1867" spans="1:1" x14ac:dyDescent="0.25">
      <c r="A1867" s="4">
        <v>1866</v>
      </c>
    </row>
    <row r="1868" spans="1:1" x14ac:dyDescent="0.25">
      <c r="A1868" s="4">
        <v>1867</v>
      </c>
    </row>
    <row r="1869" spans="1:1" x14ac:dyDescent="0.25">
      <c r="A1869" s="4">
        <v>1868</v>
      </c>
    </row>
    <row r="1870" spans="1:1" x14ac:dyDescent="0.25">
      <c r="A1870" s="4">
        <v>1869</v>
      </c>
    </row>
    <row r="1871" spans="1:1" x14ac:dyDescent="0.25">
      <c r="A1871" s="4">
        <v>1870</v>
      </c>
    </row>
    <row r="1872" spans="1:1" x14ac:dyDescent="0.25">
      <c r="A1872" s="4">
        <v>1871</v>
      </c>
    </row>
    <row r="1873" spans="1:1" x14ac:dyDescent="0.25">
      <c r="A1873" s="4">
        <v>1872</v>
      </c>
    </row>
    <row r="1874" spans="1:1" x14ac:dyDescent="0.25">
      <c r="A1874" s="4">
        <v>1873</v>
      </c>
    </row>
    <row r="1875" spans="1:1" x14ac:dyDescent="0.25">
      <c r="A1875" s="4">
        <v>1874</v>
      </c>
    </row>
    <row r="1876" spans="1:1" x14ac:dyDescent="0.25">
      <c r="A1876" s="4">
        <v>1875</v>
      </c>
    </row>
    <row r="1877" spans="1:1" x14ac:dyDescent="0.25">
      <c r="A1877" s="4">
        <v>1876</v>
      </c>
    </row>
    <row r="1878" spans="1:1" x14ac:dyDescent="0.25">
      <c r="A1878" s="4">
        <v>1877</v>
      </c>
    </row>
    <row r="1879" spans="1:1" x14ac:dyDescent="0.25">
      <c r="A1879" s="4">
        <v>1878</v>
      </c>
    </row>
    <row r="1880" spans="1:1" x14ac:dyDescent="0.25">
      <c r="A1880" s="4">
        <v>1879</v>
      </c>
    </row>
    <row r="1881" spans="1:1" x14ac:dyDescent="0.25">
      <c r="A1881" s="4">
        <v>1880</v>
      </c>
    </row>
    <row r="1882" spans="1:1" x14ac:dyDescent="0.25">
      <c r="A1882" s="4">
        <v>1881</v>
      </c>
    </row>
    <row r="1883" spans="1:1" x14ac:dyDescent="0.25">
      <c r="A1883" s="4">
        <v>1882</v>
      </c>
    </row>
    <row r="1884" spans="1:1" x14ac:dyDescent="0.25">
      <c r="A1884" s="4">
        <v>1883</v>
      </c>
    </row>
    <row r="1885" spans="1:1" x14ac:dyDescent="0.25">
      <c r="A1885" s="4">
        <v>1884</v>
      </c>
    </row>
    <row r="1886" spans="1:1" x14ac:dyDescent="0.25">
      <c r="A1886" s="4">
        <v>1885</v>
      </c>
    </row>
    <row r="1887" spans="1:1" x14ac:dyDescent="0.25">
      <c r="A1887" s="4">
        <v>1886</v>
      </c>
    </row>
    <row r="1888" spans="1:1" x14ac:dyDescent="0.25">
      <c r="A1888" s="4">
        <v>1887</v>
      </c>
    </row>
    <row r="1889" spans="1:1" x14ac:dyDescent="0.25">
      <c r="A1889" s="4">
        <v>1888</v>
      </c>
    </row>
    <row r="1890" spans="1:1" x14ac:dyDescent="0.25">
      <c r="A1890" s="4">
        <v>1889</v>
      </c>
    </row>
    <row r="1891" spans="1:1" x14ac:dyDescent="0.25">
      <c r="A1891" s="4">
        <v>1890</v>
      </c>
    </row>
    <row r="1892" spans="1:1" x14ac:dyDescent="0.25">
      <c r="A1892" s="4">
        <v>1891</v>
      </c>
    </row>
    <row r="1893" spans="1:1" x14ac:dyDescent="0.25">
      <c r="A1893" s="4">
        <v>1892</v>
      </c>
    </row>
    <row r="1894" spans="1:1" x14ac:dyDescent="0.25">
      <c r="A1894" s="4">
        <v>1893</v>
      </c>
    </row>
    <row r="1895" spans="1:1" x14ac:dyDescent="0.25">
      <c r="A1895" s="4">
        <v>1894</v>
      </c>
    </row>
    <row r="1896" spans="1:1" x14ac:dyDescent="0.25">
      <c r="A1896" s="4">
        <v>1895</v>
      </c>
    </row>
    <row r="1897" spans="1:1" x14ac:dyDescent="0.25">
      <c r="A1897" s="4">
        <v>1896</v>
      </c>
    </row>
    <row r="1898" spans="1:1" x14ac:dyDescent="0.25">
      <c r="A1898" s="4">
        <v>1897</v>
      </c>
    </row>
    <row r="1899" spans="1:1" x14ac:dyDescent="0.25">
      <c r="A1899" s="4">
        <v>1898</v>
      </c>
    </row>
    <row r="1900" spans="1:1" x14ac:dyDescent="0.25">
      <c r="A1900" s="4">
        <v>1899</v>
      </c>
    </row>
    <row r="1901" spans="1:1" x14ac:dyDescent="0.25">
      <c r="A1901" s="4">
        <v>1900</v>
      </c>
    </row>
    <row r="1902" spans="1:1" x14ac:dyDescent="0.25">
      <c r="A1902" s="4">
        <v>1901</v>
      </c>
    </row>
    <row r="1903" spans="1:1" x14ac:dyDescent="0.25">
      <c r="A1903" s="4">
        <v>1902</v>
      </c>
    </row>
    <row r="1904" spans="1:1" x14ac:dyDescent="0.25">
      <c r="A1904" s="4">
        <v>1903</v>
      </c>
    </row>
    <row r="1905" spans="1:1" x14ac:dyDescent="0.25">
      <c r="A1905" s="4">
        <v>1904</v>
      </c>
    </row>
    <row r="1906" spans="1:1" x14ac:dyDescent="0.25">
      <c r="A1906" s="4">
        <v>1905</v>
      </c>
    </row>
    <row r="1907" spans="1:1" x14ac:dyDescent="0.25">
      <c r="A1907" s="4">
        <v>1906</v>
      </c>
    </row>
    <row r="1908" spans="1:1" x14ac:dyDescent="0.25">
      <c r="A1908" s="4">
        <v>1907</v>
      </c>
    </row>
    <row r="1909" spans="1:1" x14ac:dyDescent="0.25">
      <c r="A1909" s="4">
        <v>1908</v>
      </c>
    </row>
    <row r="1910" spans="1:1" x14ac:dyDescent="0.25">
      <c r="A1910" s="4">
        <v>1909</v>
      </c>
    </row>
    <row r="1911" spans="1:1" x14ac:dyDescent="0.25">
      <c r="A1911" s="4">
        <v>1910</v>
      </c>
    </row>
    <row r="1912" spans="1:1" x14ac:dyDescent="0.25">
      <c r="A1912" s="4">
        <v>1911</v>
      </c>
    </row>
    <row r="1913" spans="1:1" x14ac:dyDescent="0.25">
      <c r="A1913" s="4">
        <v>1912</v>
      </c>
    </row>
    <row r="1914" spans="1:1" x14ac:dyDescent="0.25">
      <c r="A1914" s="4">
        <v>1913</v>
      </c>
    </row>
    <row r="1915" spans="1:1" x14ac:dyDescent="0.25">
      <c r="A1915" s="4">
        <v>1914</v>
      </c>
    </row>
    <row r="1916" spans="1:1" x14ac:dyDescent="0.25">
      <c r="A1916" s="4">
        <v>1915</v>
      </c>
    </row>
    <row r="1917" spans="1:1" x14ac:dyDescent="0.25">
      <c r="A1917" s="4">
        <v>1916</v>
      </c>
    </row>
    <row r="1918" spans="1:1" x14ac:dyDescent="0.25">
      <c r="A1918" s="4">
        <v>1917</v>
      </c>
    </row>
    <row r="1919" spans="1:1" x14ac:dyDescent="0.25">
      <c r="A1919" s="4">
        <v>1918</v>
      </c>
    </row>
    <row r="1920" spans="1:1" x14ac:dyDescent="0.25">
      <c r="A1920" s="4">
        <v>1919</v>
      </c>
    </row>
    <row r="1921" spans="1:1" x14ac:dyDescent="0.25">
      <c r="A1921" s="4">
        <v>1920</v>
      </c>
    </row>
    <row r="1922" spans="1:1" x14ac:dyDescent="0.25">
      <c r="A1922" s="4">
        <v>1921</v>
      </c>
    </row>
    <row r="1923" spans="1:1" x14ac:dyDescent="0.25">
      <c r="A1923" s="4">
        <v>1922</v>
      </c>
    </row>
    <row r="1924" spans="1:1" x14ac:dyDescent="0.25">
      <c r="A1924" s="4">
        <v>1923</v>
      </c>
    </row>
    <row r="1925" spans="1:1" x14ac:dyDescent="0.25">
      <c r="A1925" s="4">
        <v>1924</v>
      </c>
    </row>
    <row r="1926" spans="1:1" x14ac:dyDescent="0.25">
      <c r="A1926" s="4">
        <v>1925</v>
      </c>
    </row>
    <row r="1927" spans="1:1" x14ac:dyDescent="0.25">
      <c r="A1927" s="4">
        <v>1926</v>
      </c>
    </row>
    <row r="1928" spans="1:1" x14ac:dyDescent="0.25">
      <c r="A1928" s="4">
        <v>1927</v>
      </c>
    </row>
    <row r="1929" spans="1:1" x14ac:dyDescent="0.25">
      <c r="A1929" s="4">
        <v>1928</v>
      </c>
    </row>
    <row r="1930" spans="1:1" x14ac:dyDescent="0.25">
      <c r="A1930" s="4">
        <v>1929</v>
      </c>
    </row>
    <row r="1931" spans="1:1" x14ac:dyDescent="0.25">
      <c r="A1931" s="4">
        <v>1930</v>
      </c>
    </row>
    <row r="1932" spans="1:1" x14ac:dyDescent="0.25">
      <c r="A1932" s="4">
        <v>1931</v>
      </c>
    </row>
    <row r="1933" spans="1:1" x14ac:dyDescent="0.25">
      <c r="A1933" s="4">
        <v>1932</v>
      </c>
    </row>
    <row r="1934" spans="1:1" x14ac:dyDescent="0.25">
      <c r="A1934" s="4">
        <v>1933</v>
      </c>
    </row>
    <row r="1935" spans="1:1" x14ac:dyDescent="0.25">
      <c r="A1935" s="4">
        <v>1934</v>
      </c>
    </row>
    <row r="1936" spans="1:1" x14ac:dyDescent="0.25">
      <c r="A1936" s="4">
        <v>1935</v>
      </c>
    </row>
    <row r="1937" spans="1:1" x14ac:dyDescent="0.25">
      <c r="A1937" s="4">
        <v>1936</v>
      </c>
    </row>
    <row r="1938" spans="1:1" x14ac:dyDescent="0.25">
      <c r="A1938" s="4">
        <v>1937</v>
      </c>
    </row>
    <row r="1939" spans="1:1" x14ac:dyDescent="0.25">
      <c r="A1939" s="4">
        <v>1938</v>
      </c>
    </row>
    <row r="1940" spans="1:1" x14ac:dyDescent="0.25">
      <c r="A1940" s="4">
        <v>1939</v>
      </c>
    </row>
    <row r="1941" spans="1:1" x14ac:dyDescent="0.25">
      <c r="A1941" s="4">
        <v>1940</v>
      </c>
    </row>
    <row r="1942" spans="1:1" x14ac:dyDescent="0.25">
      <c r="A1942" s="4">
        <v>1941</v>
      </c>
    </row>
    <row r="1943" spans="1:1" x14ac:dyDescent="0.25">
      <c r="A1943" s="4">
        <v>1942</v>
      </c>
    </row>
    <row r="1944" spans="1:1" x14ac:dyDescent="0.25">
      <c r="A1944" s="4">
        <v>1943</v>
      </c>
    </row>
    <row r="1945" spans="1:1" x14ac:dyDescent="0.25">
      <c r="A1945" s="4">
        <v>1944</v>
      </c>
    </row>
    <row r="1946" spans="1:1" x14ac:dyDescent="0.25">
      <c r="A1946" s="4">
        <v>1945</v>
      </c>
    </row>
    <row r="1947" spans="1:1" x14ac:dyDescent="0.25">
      <c r="A1947" s="4">
        <v>1946</v>
      </c>
    </row>
    <row r="1948" spans="1:1" x14ac:dyDescent="0.25">
      <c r="A1948" s="4">
        <v>1947</v>
      </c>
    </row>
    <row r="1949" spans="1:1" x14ac:dyDescent="0.25">
      <c r="A1949" s="4">
        <v>1948</v>
      </c>
    </row>
    <row r="1950" spans="1:1" x14ac:dyDescent="0.25">
      <c r="A1950" s="4">
        <v>1949</v>
      </c>
    </row>
    <row r="1951" spans="1:1" x14ac:dyDescent="0.25">
      <c r="A1951" s="4">
        <v>1950</v>
      </c>
    </row>
    <row r="1952" spans="1:1" x14ac:dyDescent="0.25">
      <c r="A1952" s="4">
        <v>1951</v>
      </c>
    </row>
    <row r="1953" spans="1:1" x14ac:dyDescent="0.25">
      <c r="A1953" s="4">
        <v>1952</v>
      </c>
    </row>
    <row r="1954" spans="1:1" x14ac:dyDescent="0.25">
      <c r="A1954" s="4">
        <v>1953</v>
      </c>
    </row>
    <row r="1955" spans="1:1" x14ac:dyDescent="0.25">
      <c r="A1955" s="4">
        <v>1954</v>
      </c>
    </row>
    <row r="1956" spans="1:1" x14ac:dyDescent="0.25">
      <c r="A1956" s="4">
        <v>1955</v>
      </c>
    </row>
    <row r="1957" spans="1:1" x14ac:dyDescent="0.25">
      <c r="A1957" s="4">
        <v>1956</v>
      </c>
    </row>
    <row r="1958" spans="1:1" x14ac:dyDescent="0.25">
      <c r="A1958" s="4">
        <v>1957</v>
      </c>
    </row>
    <row r="1959" spans="1:1" x14ac:dyDescent="0.25">
      <c r="A1959" s="4">
        <v>1958</v>
      </c>
    </row>
    <row r="1960" spans="1:1" x14ac:dyDescent="0.25">
      <c r="A1960" s="4">
        <v>1959</v>
      </c>
    </row>
    <row r="1961" spans="1:1" x14ac:dyDescent="0.25">
      <c r="A1961" s="4">
        <v>1960</v>
      </c>
    </row>
    <row r="1962" spans="1:1" x14ac:dyDescent="0.25">
      <c r="A1962" s="4">
        <v>1961</v>
      </c>
    </row>
    <row r="1963" spans="1:1" x14ac:dyDescent="0.25">
      <c r="A1963" s="4">
        <v>1962</v>
      </c>
    </row>
    <row r="1964" spans="1:1" x14ac:dyDescent="0.25">
      <c r="A1964" s="4">
        <v>1963</v>
      </c>
    </row>
    <row r="1965" spans="1:1" x14ac:dyDescent="0.25">
      <c r="A1965" s="4">
        <v>1964</v>
      </c>
    </row>
    <row r="1966" spans="1:1" x14ac:dyDescent="0.25">
      <c r="A1966" s="4">
        <v>1965</v>
      </c>
    </row>
    <row r="1967" spans="1:1" x14ac:dyDescent="0.25">
      <c r="A1967" s="4">
        <v>1966</v>
      </c>
    </row>
    <row r="1968" spans="1:1" x14ac:dyDescent="0.25">
      <c r="A1968" s="4">
        <v>1967</v>
      </c>
    </row>
    <row r="1969" spans="1:1" x14ac:dyDescent="0.25">
      <c r="A1969" s="4">
        <v>1968</v>
      </c>
    </row>
    <row r="1970" spans="1:1" x14ac:dyDescent="0.25">
      <c r="A1970" s="4">
        <v>1969</v>
      </c>
    </row>
    <row r="1971" spans="1:1" x14ac:dyDescent="0.25">
      <c r="A1971" s="4">
        <v>1970</v>
      </c>
    </row>
    <row r="1972" spans="1:1" x14ac:dyDescent="0.25">
      <c r="A1972" s="4">
        <v>1971</v>
      </c>
    </row>
    <row r="1973" spans="1:1" x14ac:dyDescent="0.25">
      <c r="A1973" s="4">
        <v>1972</v>
      </c>
    </row>
    <row r="1974" spans="1:1" x14ac:dyDescent="0.25">
      <c r="A1974" s="4">
        <v>1973</v>
      </c>
    </row>
    <row r="1975" spans="1:1" x14ac:dyDescent="0.25">
      <c r="A1975" s="4">
        <v>1974</v>
      </c>
    </row>
    <row r="1976" spans="1:1" x14ac:dyDescent="0.25">
      <c r="A1976" s="4">
        <v>1975</v>
      </c>
    </row>
    <row r="1977" spans="1:1" x14ac:dyDescent="0.25">
      <c r="A1977" s="4">
        <v>1976</v>
      </c>
    </row>
    <row r="1978" spans="1:1" x14ac:dyDescent="0.25">
      <c r="A1978" s="4">
        <v>1977</v>
      </c>
    </row>
    <row r="1979" spans="1:1" x14ac:dyDescent="0.25">
      <c r="A1979" s="4">
        <v>1978</v>
      </c>
    </row>
    <row r="1980" spans="1:1" x14ac:dyDescent="0.25">
      <c r="A1980" s="4">
        <v>1979</v>
      </c>
    </row>
    <row r="1981" spans="1:1" x14ac:dyDescent="0.25">
      <c r="A1981" s="4">
        <v>1980</v>
      </c>
    </row>
    <row r="1982" spans="1:1" x14ac:dyDescent="0.25">
      <c r="A1982" s="4">
        <v>1981</v>
      </c>
    </row>
    <row r="1983" spans="1:1" x14ac:dyDescent="0.25">
      <c r="A1983" s="4">
        <v>1982</v>
      </c>
    </row>
    <row r="1984" spans="1:1" x14ac:dyDescent="0.25">
      <c r="A1984" s="4">
        <v>1983</v>
      </c>
    </row>
    <row r="1985" spans="1:1" x14ac:dyDescent="0.25">
      <c r="A1985" s="4">
        <v>1984</v>
      </c>
    </row>
    <row r="1986" spans="1:1" x14ac:dyDescent="0.25">
      <c r="A1986" s="4">
        <v>1985</v>
      </c>
    </row>
    <row r="1987" spans="1:1" x14ac:dyDescent="0.25">
      <c r="A1987" s="4">
        <v>1986</v>
      </c>
    </row>
    <row r="1988" spans="1:1" x14ac:dyDescent="0.25">
      <c r="A1988" s="4">
        <v>1987</v>
      </c>
    </row>
    <row r="1989" spans="1:1" x14ac:dyDescent="0.25">
      <c r="A1989" s="4">
        <v>1988</v>
      </c>
    </row>
    <row r="1990" spans="1:1" x14ac:dyDescent="0.25">
      <c r="A1990" s="4">
        <v>1989</v>
      </c>
    </row>
    <row r="1991" spans="1:1" x14ac:dyDescent="0.25">
      <c r="A1991" s="4">
        <v>1990</v>
      </c>
    </row>
    <row r="1992" spans="1:1" x14ac:dyDescent="0.25">
      <c r="A1992" s="4">
        <v>1991</v>
      </c>
    </row>
    <row r="1993" spans="1:1" x14ac:dyDescent="0.25">
      <c r="A1993" s="4">
        <v>1992</v>
      </c>
    </row>
    <row r="1994" spans="1:1" x14ac:dyDescent="0.25">
      <c r="A1994" s="4">
        <v>1993</v>
      </c>
    </row>
    <row r="1995" spans="1:1" x14ac:dyDescent="0.25">
      <c r="A1995" s="4">
        <v>1994</v>
      </c>
    </row>
    <row r="1996" spans="1:1" x14ac:dyDescent="0.25">
      <c r="A1996" s="4">
        <v>1995</v>
      </c>
    </row>
    <row r="1997" spans="1:1" x14ac:dyDescent="0.25">
      <c r="A1997" s="4">
        <v>1996</v>
      </c>
    </row>
    <row r="1998" spans="1:1" x14ac:dyDescent="0.25">
      <c r="A1998" s="4">
        <v>1997</v>
      </c>
    </row>
    <row r="1999" spans="1:1" x14ac:dyDescent="0.25">
      <c r="A1999" s="4">
        <v>1998</v>
      </c>
    </row>
    <row r="2000" spans="1:1" x14ac:dyDescent="0.25">
      <c r="A2000" s="4">
        <v>1999</v>
      </c>
    </row>
    <row r="2001" spans="1:1" x14ac:dyDescent="0.25">
      <c r="A2001" s="4">
        <v>2000</v>
      </c>
    </row>
    <row r="2002" spans="1:1" x14ac:dyDescent="0.25">
      <c r="A2002" s="4">
        <v>2001</v>
      </c>
    </row>
    <row r="2003" spans="1:1" x14ac:dyDescent="0.25">
      <c r="A2003" s="4">
        <v>2002</v>
      </c>
    </row>
    <row r="2004" spans="1:1" x14ac:dyDescent="0.25">
      <c r="A2004" s="4">
        <v>2003</v>
      </c>
    </row>
    <row r="2005" spans="1:1" x14ac:dyDescent="0.25">
      <c r="A2005" s="4">
        <v>2004</v>
      </c>
    </row>
    <row r="2006" spans="1:1" x14ac:dyDescent="0.25">
      <c r="A2006" s="4">
        <v>2005</v>
      </c>
    </row>
    <row r="2007" spans="1:1" x14ac:dyDescent="0.25">
      <c r="A2007" s="4">
        <v>2006</v>
      </c>
    </row>
    <row r="2008" spans="1:1" x14ac:dyDescent="0.25">
      <c r="A2008" s="4">
        <v>2007</v>
      </c>
    </row>
    <row r="2009" spans="1:1" x14ac:dyDescent="0.25">
      <c r="A2009" s="4">
        <v>2008</v>
      </c>
    </row>
    <row r="2010" spans="1:1" x14ac:dyDescent="0.25">
      <c r="A2010" s="4">
        <v>2009</v>
      </c>
    </row>
    <row r="2011" spans="1:1" x14ac:dyDescent="0.25">
      <c r="A2011" s="4">
        <v>2010</v>
      </c>
    </row>
    <row r="2012" spans="1:1" x14ac:dyDescent="0.25">
      <c r="A2012" s="4">
        <v>2011</v>
      </c>
    </row>
    <row r="2013" spans="1:1" x14ac:dyDescent="0.25">
      <c r="A2013" s="4">
        <v>2012</v>
      </c>
    </row>
    <row r="2014" spans="1:1" x14ac:dyDescent="0.25">
      <c r="A2014" s="4">
        <v>2013</v>
      </c>
    </row>
    <row r="2015" spans="1:1" x14ac:dyDescent="0.25">
      <c r="A2015" s="4">
        <v>2014</v>
      </c>
    </row>
    <row r="2016" spans="1:1" x14ac:dyDescent="0.25">
      <c r="A2016" s="4">
        <v>2015</v>
      </c>
    </row>
    <row r="2017" spans="1:1" x14ac:dyDescent="0.25">
      <c r="A2017" s="4">
        <v>2016</v>
      </c>
    </row>
    <row r="2018" spans="1:1" x14ac:dyDescent="0.25">
      <c r="A2018" s="4">
        <v>2017</v>
      </c>
    </row>
    <row r="2019" spans="1:1" x14ac:dyDescent="0.25">
      <c r="A2019" s="4">
        <v>2018</v>
      </c>
    </row>
    <row r="2020" spans="1:1" x14ac:dyDescent="0.25">
      <c r="A2020" s="4">
        <v>2019</v>
      </c>
    </row>
    <row r="2021" spans="1:1" x14ac:dyDescent="0.25">
      <c r="A2021" s="4">
        <v>2020</v>
      </c>
    </row>
    <row r="2022" spans="1:1" x14ac:dyDescent="0.25">
      <c r="A2022" s="4">
        <v>2021</v>
      </c>
    </row>
    <row r="2023" spans="1:1" x14ac:dyDescent="0.25">
      <c r="A2023" s="4">
        <v>2022</v>
      </c>
    </row>
    <row r="2024" spans="1:1" x14ac:dyDescent="0.25">
      <c r="A2024" s="4">
        <v>2023</v>
      </c>
    </row>
    <row r="2025" spans="1:1" x14ac:dyDescent="0.25">
      <c r="A2025" s="4">
        <v>2024</v>
      </c>
    </row>
    <row r="2026" spans="1:1" x14ac:dyDescent="0.25">
      <c r="A2026" s="4">
        <v>2025</v>
      </c>
    </row>
    <row r="2027" spans="1:1" x14ac:dyDescent="0.25">
      <c r="A2027" s="4">
        <v>2026</v>
      </c>
    </row>
    <row r="2028" spans="1:1" x14ac:dyDescent="0.25">
      <c r="A2028" s="4">
        <v>2027</v>
      </c>
    </row>
    <row r="2029" spans="1:1" x14ac:dyDescent="0.25">
      <c r="A2029" s="4">
        <v>2028</v>
      </c>
    </row>
    <row r="2030" spans="1:1" x14ac:dyDescent="0.25">
      <c r="A2030" s="4">
        <v>2029</v>
      </c>
    </row>
    <row r="2031" spans="1:1" x14ac:dyDescent="0.25">
      <c r="A2031" s="4">
        <v>2030</v>
      </c>
    </row>
    <row r="2032" spans="1:1" x14ac:dyDescent="0.25">
      <c r="A2032" s="4">
        <v>2031</v>
      </c>
    </row>
    <row r="2033" spans="1:1" x14ac:dyDescent="0.25">
      <c r="A2033" s="4">
        <v>2032</v>
      </c>
    </row>
    <row r="2034" spans="1:1" x14ac:dyDescent="0.25">
      <c r="A2034" s="4">
        <v>2033</v>
      </c>
    </row>
    <row r="2035" spans="1:1" x14ac:dyDescent="0.25">
      <c r="A2035" s="4">
        <v>2034</v>
      </c>
    </row>
    <row r="2036" spans="1:1" x14ac:dyDescent="0.25">
      <c r="A2036" s="4">
        <v>2035</v>
      </c>
    </row>
    <row r="2037" spans="1:1" x14ac:dyDescent="0.25">
      <c r="A2037" s="4">
        <v>2036</v>
      </c>
    </row>
    <row r="2038" spans="1:1" x14ac:dyDescent="0.25">
      <c r="A2038" s="4">
        <v>2037</v>
      </c>
    </row>
    <row r="2039" spans="1:1" x14ac:dyDescent="0.25">
      <c r="A2039" s="4">
        <v>2038</v>
      </c>
    </row>
    <row r="2040" spans="1:1" x14ac:dyDescent="0.25">
      <c r="A2040" s="4">
        <v>2039</v>
      </c>
    </row>
    <row r="2041" spans="1:1" x14ac:dyDescent="0.25">
      <c r="A2041" s="4">
        <v>2040</v>
      </c>
    </row>
    <row r="2042" spans="1:1" x14ac:dyDescent="0.25">
      <c r="A2042" s="4">
        <v>2041</v>
      </c>
    </row>
    <row r="2043" spans="1:1" x14ac:dyDescent="0.25">
      <c r="A2043" s="4">
        <v>2042</v>
      </c>
    </row>
    <row r="2044" spans="1:1" x14ac:dyDescent="0.25">
      <c r="A2044" s="4">
        <v>2043</v>
      </c>
    </row>
    <row r="2045" spans="1:1" x14ac:dyDescent="0.25">
      <c r="A2045" s="4">
        <v>2044</v>
      </c>
    </row>
    <row r="2046" spans="1:1" x14ac:dyDescent="0.25">
      <c r="A2046" s="4">
        <v>2045</v>
      </c>
    </row>
    <row r="2047" spans="1:1" x14ac:dyDescent="0.25">
      <c r="A2047" s="4">
        <v>2046</v>
      </c>
    </row>
    <row r="2048" spans="1:1" x14ac:dyDescent="0.25">
      <c r="A2048" s="4">
        <v>2047</v>
      </c>
    </row>
    <row r="2049" spans="1:1" x14ac:dyDescent="0.25">
      <c r="A2049" s="4">
        <v>2048</v>
      </c>
    </row>
    <row r="2050" spans="1:1" x14ac:dyDescent="0.25">
      <c r="A2050" s="4">
        <v>2049</v>
      </c>
    </row>
    <row r="2051" spans="1:1" x14ac:dyDescent="0.25">
      <c r="A2051" s="4">
        <v>2050</v>
      </c>
    </row>
    <row r="2052" spans="1:1" x14ac:dyDescent="0.25">
      <c r="A2052" s="4">
        <v>2051</v>
      </c>
    </row>
    <row r="2053" spans="1:1" x14ac:dyDescent="0.25">
      <c r="A2053" s="4">
        <v>2052</v>
      </c>
    </row>
    <row r="2054" spans="1:1" x14ac:dyDescent="0.25">
      <c r="A2054" s="4">
        <v>2053</v>
      </c>
    </row>
    <row r="2055" spans="1:1" x14ac:dyDescent="0.25">
      <c r="A2055" s="4">
        <v>2054</v>
      </c>
    </row>
    <row r="2056" spans="1:1" x14ac:dyDescent="0.25">
      <c r="A2056" s="4">
        <v>2055</v>
      </c>
    </row>
    <row r="2057" spans="1:1" x14ac:dyDescent="0.25">
      <c r="A2057" s="4">
        <v>2056</v>
      </c>
    </row>
    <row r="2058" spans="1:1" x14ac:dyDescent="0.25">
      <c r="A2058" s="4">
        <v>2057</v>
      </c>
    </row>
    <row r="2059" spans="1:1" x14ac:dyDescent="0.25">
      <c r="A2059" s="4">
        <v>2058</v>
      </c>
    </row>
    <row r="2060" spans="1:1" x14ac:dyDescent="0.25">
      <c r="A2060" s="4">
        <v>2059</v>
      </c>
    </row>
    <row r="2061" spans="1:1" x14ac:dyDescent="0.25">
      <c r="A2061" s="4">
        <v>2060</v>
      </c>
    </row>
    <row r="2062" spans="1:1" x14ac:dyDescent="0.25">
      <c r="A2062" s="4">
        <v>2061</v>
      </c>
    </row>
    <row r="2063" spans="1:1" x14ac:dyDescent="0.25">
      <c r="A2063" s="4">
        <v>2062</v>
      </c>
    </row>
    <row r="2064" spans="1:1" x14ac:dyDescent="0.25">
      <c r="A2064" s="4">
        <v>2063</v>
      </c>
    </row>
    <row r="2065" spans="1:1" x14ac:dyDescent="0.25">
      <c r="A2065" s="4">
        <v>2064</v>
      </c>
    </row>
    <row r="2066" spans="1:1" x14ac:dyDescent="0.25">
      <c r="A2066" s="4">
        <v>2065</v>
      </c>
    </row>
    <row r="2067" spans="1:1" x14ac:dyDescent="0.25">
      <c r="A2067" s="4">
        <v>2066</v>
      </c>
    </row>
    <row r="2068" spans="1:1" x14ac:dyDescent="0.25">
      <c r="A2068" s="4">
        <v>2067</v>
      </c>
    </row>
    <row r="2069" spans="1:1" x14ac:dyDescent="0.25">
      <c r="A2069" s="4">
        <v>2068</v>
      </c>
    </row>
    <row r="2070" spans="1:1" x14ac:dyDescent="0.25">
      <c r="A2070" s="4">
        <v>2069</v>
      </c>
    </row>
    <row r="2071" spans="1:1" x14ac:dyDescent="0.25">
      <c r="A2071" s="4">
        <v>2070</v>
      </c>
    </row>
    <row r="2072" spans="1:1" x14ac:dyDescent="0.25">
      <c r="A2072" s="4">
        <v>2071</v>
      </c>
    </row>
    <row r="2073" spans="1:1" x14ac:dyDescent="0.25">
      <c r="A2073" s="4">
        <v>2072</v>
      </c>
    </row>
    <row r="2074" spans="1:1" x14ac:dyDescent="0.25">
      <c r="A2074" s="4">
        <v>2073</v>
      </c>
    </row>
    <row r="2075" spans="1:1" x14ac:dyDescent="0.25">
      <c r="A2075" s="4">
        <v>2074</v>
      </c>
    </row>
    <row r="2076" spans="1:1" x14ac:dyDescent="0.25">
      <c r="A2076" s="4">
        <v>2075</v>
      </c>
    </row>
    <row r="2077" spans="1:1" x14ac:dyDescent="0.25">
      <c r="A2077" s="4">
        <v>2076</v>
      </c>
    </row>
    <row r="2078" spans="1:1" x14ac:dyDescent="0.25">
      <c r="A2078" s="4">
        <v>2077</v>
      </c>
    </row>
    <row r="2079" spans="1:1" x14ac:dyDescent="0.25">
      <c r="A2079" s="4">
        <v>2078</v>
      </c>
    </row>
    <row r="2080" spans="1:1" x14ac:dyDescent="0.25">
      <c r="A2080" s="4">
        <v>2079</v>
      </c>
    </row>
    <row r="2081" spans="1:1" x14ac:dyDescent="0.25">
      <c r="A2081" s="4">
        <v>2080</v>
      </c>
    </row>
    <row r="2082" spans="1:1" x14ac:dyDescent="0.25">
      <c r="A2082" s="4">
        <v>2081</v>
      </c>
    </row>
    <row r="2083" spans="1:1" x14ac:dyDescent="0.25">
      <c r="A2083" s="4">
        <v>2082</v>
      </c>
    </row>
    <row r="2084" spans="1:1" x14ac:dyDescent="0.25">
      <c r="A2084" s="4">
        <v>2083</v>
      </c>
    </row>
    <row r="2085" spans="1:1" x14ac:dyDescent="0.25">
      <c r="A2085" s="4">
        <v>2084</v>
      </c>
    </row>
    <row r="2086" spans="1:1" x14ac:dyDescent="0.25">
      <c r="A2086" s="4">
        <v>2085</v>
      </c>
    </row>
    <row r="2087" spans="1:1" x14ac:dyDescent="0.25">
      <c r="A2087" s="4">
        <v>2086</v>
      </c>
    </row>
    <row r="2088" spans="1:1" x14ac:dyDescent="0.25">
      <c r="A2088" s="4">
        <v>2087</v>
      </c>
    </row>
    <row r="2089" spans="1:1" x14ac:dyDescent="0.25">
      <c r="A2089" s="4">
        <v>2088</v>
      </c>
    </row>
    <row r="2090" spans="1:1" x14ac:dyDescent="0.25">
      <c r="A2090" s="4">
        <v>2089</v>
      </c>
    </row>
    <row r="2091" spans="1:1" x14ac:dyDescent="0.25">
      <c r="A2091" s="4">
        <v>2090</v>
      </c>
    </row>
    <row r="2092" spans="1:1" x14ac:dyDescent="0.25">
      <c r="A2092" s="4">
        <v>2091</v>
      </c>
    </row>
    <row r="2093" spans="1:1" x14ac:dyDescent="0.25">
      <c r="A2093" s="4">
        <v>2092</v>
      </c>
    </row>
    <row r="2094" spans="1:1" x14ac:dyDescent="0.25">
      <c r="A2094" s="4">
        <v>2093</v>
      </c>
    </row>
    <row r="2095" spans="1:1" x14ac:dyDescent="0.25">
      <c r="A2095" s="4">
        <v>2094</v>
      </c>
    </row>
    <row r="2096" spans="1:1" x14ac:dyDescent="0.25">
      <c r="A2096" s="4">
        <v>2095</v>
      </c>
    </row>
    <row r="2097" spans="1:1" x14ac:dyDescent="0.25">
      <c r="A2097" s="4">
        <v>2096</v>
      </c>
    </row>
    <row r="2098" spans="1:1" x14ac:dyDescent="0.25">
      <c r="A2098" s="4">
        <v>2097</v>
      </c>
    </row>
    <row r="2099" spans="1:1" x14ac:dyDescent="0.25">
      <c r="A2099" s="4">
        <v>2098</v>
      </c>
    </row>
    <row r="2100" spans="1:1" x14ac:dyDescent="0.25">
      <c r="A2100" s="4">
        <v>2099</v>
      </c>
    </row>
    <row r="2101" spans="1:1" x14ac:dyDescent="0.25">
      <c r="A2101" s="4">
        <v>2100</v>
      </c>
    </row>
    <row r="2102" spans="1:1" x14ac:dyDescent="0.25">
      <c r="A2102" s="4">
        <v>2101</v>
      </c>
    </row>
    <row r="2103" spans="1:1" x14ac:dyDescent="0.25">
      <c r="A2103" s="4">
        <v>2102</v>
      </c>
    </row>
    <row r="2104" spans="1:1" x14ac:dyDescent="0.25">
      <c r="A2104" s="4">
        <v>2103</v>
      </c>
    </row>
    <row r="2105" spans="1:1" x14ac:dyDescent="0.25">
      <c r="A2105" s="4">
        <v>2104</v>
      </c>
    </row>
    <row r="2106" spans="1:1" x14ac:dyDescent="0.25">
      <c r="A2106" s="4">
        <v>2105</v>
      </c>
    </row>
    <row r="2107" spans="1:1" x14ac:dyDescent="0.25">
      <c r="A2107" s="4">
        <v>2106</v>
      </c>
    </row>
    <row r="2108" spans="1:1" x14ac:dyDescent="0.25">
      <c r="A2108" s="4">
        <v>2107</v>
      </c>
    </row>
    <row r="2109" spans="1:1" x14ac:dyDescent="0.25">
      <c r="A2109" s="4">
        <v>2108</v>
      </c>
    </row>
    <row r="2110" spans="1:1" x14ac:dyDescent="0.25">
      <c r="A2110" s="4">
        <v>2109</v>
      </c>
    </row>
    <row r="2111" spans="1:1" x14ac:dyDescent="0.25">
      <c r="A2111" s="4">
        <v>2110</v>
      </c>
    </row>
    <row r="2112" spans="1:1" x14ac:dyDescent="0.25">
      <c r="A2112" s="4">
        <v>2111</v>
      </c>
    </row>
    <row r="2113" spans="1:1" x14ac:dyDescent="0.25">
      <c r="A2113" s="4">
        <v>2112</v>
      </c>
    </row>
    <row r="2114" spans="1:1" x14ac:dyDescent="0.25">
      <c r="A2114" s="4">
        <v>2113</v>
      </c>
    </row>
    <row r="2115" spans="1:1" x14ac:dyDescent="0.25">
      <c r="A2115" s="4">
        <v>2114</v>
      </c>
    </row>
    <row r="2116" spans="1:1" x14ac:dyDescent="0.25">
      <c r="A2116" s="4">
        <v>2115</v>
      </c>
    </row>
    <row r="2117" spans="1:1" x14ac:dyDescent="0.25">
      <c r="A2117" s="4">
        <v>2116</v>
      </c>
    </row>
    <row r="2118" spans="1:1" x14ac:dyDescent="0.25">
      <c r="A2118" s="4">
        <v>2117</v>
      </c>
    </row>
    <row r="2119" spans="1:1" x14ac:dyDescent="0.25">
      <c r="A2119" s="4">
        <v>2118</v>
      </c>
    </row>
    <row r="2120" spans="1:1" x14ac:dyDescent="0.25">
      <c r="A2120" s="4">
        <v>2119</v>
      </c>
    </row>
    <row r="2121" spans="1:1" x14ac:dyDescent="0.25">
      <c r="A2121" s="4">
        <v>2120</v>
      </c>
    </row>
    <row r="2122" spans="1:1" x14ac:dyDescent="0.25">
      <c r="A2122" s="4">
        <v>2121</v>
      </c>
    </row>
    <row r="2123" spans="1:1" x14ac:dyDescent="0.25">
      <c r="A2123" s="4">
        <v>2122</v>
      </c>
    </row>
    <row r="2124" spans="1:1" x14ac:dyDescent="0.25">
      <c r="A2124" s="4">
        <v>2123</v>
      </c>
    </row>
    <row r="2125" spans="1:1" x14ac:dyDescent="0.25">
      <c r="A2125" s="4">
        <v>2124</v>
      </c>
    </row>
    <row r="2126" spans="1:1" x14ac:dyDescent="0.25">
      <c r="A2126" s="4">
        <v>2125</v>
      </c>
    </row>
    <row r="2127" spans="1:1" x14ac:dyDescent="0.25">
      <c r="A2127" s="4">
        <v>2126</v>
      </c>
    </row>
    <row r="2128" spans="1:1" x14ac:dyDescent="0.25">
      <c r="A2128" s="4">
        <v>2127</v>
      </c>
    </row>
    <row r="2129" spans="1:1" x14ac:dyDescent="0.25">
      <c r="A2129" s="4">
        <v>2128</v>
      </c>
    </row>
    <row r="2130" spans="1:1" x14ac:dyDescent="0.25">
      <c r="A2130" s="4">
        <v>2129</v>
      </c>
    </row>
    <row r="2131" spans="1:1" x14ac:dyDescent="0.25">
      <c r="A2131" s="4">
        <v>2130</v>
      </c>
    </row>
    <row r="2132" spans="1:1" x14ac:dyDescent="0.25">
      <c r="A2132" s="4">
        <v>2131</v>
      </c>
    </row>
    <row r="2133" spans="1:1" x14ac:dyDescent="0.25">
      <c r="A2133" s="4">
        <v>2132</v>
      </c>
    </row>
    <row r="2134" spans="1:1" x14ac:dyDescent="0.25">
      <c r="A2134" s="4">
        <v>2133</v>
      </c>
    </row>
    <row r="2135" spans="1:1" x14ac:dyDescent="0.25">
      <c r="A2135" s="4">
        <v>2134</v>
      </c>
    </row>
    <row r="2136" spans="1:1" x14ac:dyDescent="0.25">
      <c r="A2136" s="4">
        <v>2135</v>
      </c>
    </row>
    <row r="2137" spans="1:1" x14ac:dyDescent="0.25">
      <c r="A2137" s="4">
        <v>2136</v>
      </c>
    </row>
    <row r="2138" spans="1:1" x14ac:dyDescent="0.25">
      <c r="A2138" s="4">
        <v>2137</v>
      </c>
    </row>
    <row r="2139" spans="1:1" x14ac:dyDescent="0.25">
      <c r="A2139" s="4">
        <v>2138</v>
      </c>
    </row>
    <row r="2140" spans="1:1" x14ac:dyDescent="0.25">
      <c r="A2140" s="4">
        <v>2139</v>
      </c>
    </row>
    <row r="2141" spans="1:1" x14ac:dyDescent="0.25">
      <c r="A2141" s="4">
        <v>2140</v>
      </c>
    </row>
    <row r="2142" spans="1:1" x14ac:dyDescent="0.25">
      <c r="A2142" s="4">
        <v>2141</v>
      </c>
    </row>
    <row r="2143" spans="1:1" x14ac:dyDescent="0.25">
      <c r="A2143" s="4">
        <v>2142</v>
      </c>
    </row>
    <row r="2144" spans="1:1" x14ac:dyDescent="0.25">
      <c r="A2144" s="4">
        <v>2143</v>
      </c>
    </row>
    <row r="2145" spans="1:1" x14ac:dyDescent="0.25">
      <c r="A2145" s="4">
        <v>2144</v>
      </c>
    </row>
    <row r="2146" spans="1:1" x14ac:dyDescent="0.25">
      <c r="A2146" s="4">
        <v>2145</v>
      </c>
    </row>
    <row r="2147" spans="1:1" x14ac:dyDescent="0.25">
      <c r="A2147" s="4">
        <v>2146</v>
      </c>
    </row>
    <row r="2148" spans="1:1" x14ac:dyDescent="0.25">
      <c r="A2148" s="4">
        <v>2147</v>
      </c>
    </row>
    <row r="2149" spans="1:1" x14ac:dyDescent="0.25">
      <c r="A2149" s="4">
        <v>2148</v>
      </c>
    </row>
    <row r="2150" spans="1:1" x14ac:dyDescent="0.25">
      <c r="A2150" s="4">
        <v>2149</v>
      </c>
    </row>
    <row r="2151" spans="1:1" x14ac:dyDescent="0.25">
      <c r="A2151" s="4">
        <v>2150</v>
      </c>
    </row>
    <row r="2152" spans="1:1" x14ac:dyDescent="0.25">
      <c r="A2152" s="4">
        <v>2151</v>
      </c>
    </row>
    <row r="2153" spans="1:1" x14ac:dyDescent="0.25">
      <c r="A2153" s="4">
        <v>2152</v>
      </c>
    </row>
    <row r="2154" spans="1:1" x14ac:dyDescent="0.25">
      <c r="A2154" s="4">
        <v>2153</v>
      </c>
    </row>
    <row r="2155" spans="1:1" x14ac:dyDescent="0.25">
      <c r="A2155" s="4">
        <v>2154</v>
      </c>
    </row>
    <row r="2156" spans="1:1" x14ac:dyDescent="0.25">
      <c r="A2156" s="4">
        <v>2155</v>
      </c>
    </row>
    <row r="2157" spans="1:1" x14ac:dyDescent="0.25">
      <c r="A2157" s="4">
        <v>2156</v>
      </c>
    </row>
    <row r="2158" spans="1:1" x14ac:dyDescent="0.25">
      <c r="A2158" s="4">
        <v>2157</v>
      </c>
    </row>
    <row r="2159" spans="1:1" x14ac:dyDescent="0.25">
      <c r="A2159" s="4">
        <v>2158</v>
      </c>
    </row>
    <row r="2160" spans="1:1" x14ac:dyDescent="0.25">
      <c r="A2160" s="4">
        <v>2159</v>
      </c>
    </row>
    <row r="2161" spans="1:1" x14ac:dyDescent="0.25">
      <c r="A2161" s="4">
        <v>2160</v>
      </c>
    </row>
    <row r="2162" spans="1:1" x14ac:dyDescent="0.25">
      <c r="A2162" s="4">
        <v>2161</v>
      </c>
    </row>
    <row r="2163" spans="1:1" x14ac:dyDescent="0.25">
      <c r="A2163" s="4">
        <v>2162</v>
      </c>
    </row>
    <row r="2164" spans="1:1" x14ac:dyDescent="0.25">
      <c r="A2164" s="4">
        <v>2163</v>
      </c>
    </row>
    <row r="2165" spans="1:1" x14ac:dyDescent="0.25">
      <c r="A2165" s="4">
        <v>2164</v>
      </c>
    </row>
    <row r="2166" spans="1:1" x14ac:dyDescent="0.25">
      <c r="A2166" s="4">
        <v>2165</v>
      </c>
    </row>
    <row r="2167" spans="1:1" x14ac:dyDescent="0.25">
      <c r="A2167" s="4">
        <v>2166</v>
      </c>
    </row>
    <row r="2168" spans="1:1" x14ac:dyDescent="0.25">
      <c r="A2168" s="4">
        <v>2167</v>
      </c>
    </row>
    <row r="2169" spans="1:1" x14ac:dyDescent="0.25">
      <c r="A2169" s="4">
        <v>2168</v>
      </c>
    </row>
    <row r="2170" spans="1:1" x14ac:dyDescent="0.25">
      <c r="A2170" s="4">
        <v>2169</v>
      </c>
    </row>
    <row r="2171" spans="1:1" x14ac:dyDescent="0.25">
      <c r="A2171" s="4">
        <v>2170</v>
      </c>
    </row>
    <row r="2172" spans="1:1" x14ac:dyDescent="0.25">
      <c r="A2172" s="4">
        <v>2171</v>
      </c>
    </row>
    <row r="2173" spans="1:1" x14ac:dyDescent="0.25">
      <c r="A2173" s="4">
        <v>2172</v>
      </c>
    </row>
    <row r="2174" spans="1:1" x14ac:dyDescent="0.25">
      <c r="A2174" s="4">
        <v>2173</v>
      </c>
    </row>
    <row r="2175" spans="1:1" x14ac:dyDescent="0.25">
      <c r="A2175" s="4">
        <v>2174</v>
      </c>
    </row>
    <row r="2176" spans="1:1" x14ac:dyDescent="0.25">
      <c r="A2176" s="4">
        <v>2175</v>
      </c>
    </row>
    <row r="2177" spans="1:1" x14ac:dyDescent="0.25">
      <c r="A2177" s="4">
        <v>2176</v>
      </c>
    </row>
    <row r="2178" spans="1:1" x14ac:dyDescent="0.25">
      <c r="A2178" s="4">
        <v>2177</v>
      </c>
    </row>
    <row r="2179" spans="1:1" x14ac:dyDescent="0.25">
      <c r="A2179" s="4">
        <v>2178</v>
      </c>
    </row>
    <row r="2180" spans="1:1" x14ac:dyDescent="0.25">
      <c r="A2180" s="4">
        <v>2179</v>
      </c>
    </row>
    <row r="2181" spans="1:1" x14ac:dyDescent="0.25">
      <c r="A2181" s="4">
        <v>2180</v>
      </c>
    </row>
    <row r="2182" spans="1:1" x14ac:dyDescent="0.25">
      <c r="A2182" s="4">
        <v>2181</v>
      </c>
    </row>
    <row r="2183" spans="1:1" x14ac:dyDescent="0.25">
      <c r="A2183" s="4">
        <v>2182</v>
      </c>
    </row>
    <row r="2184" spans="1:1" x14ac:dyDescent="0.25">
      <c r="A2184" s="4">
        <v>2183</v>
      </c>
    </row>
    <row r="2185" spans="1:1" x14ac:dyDescent="0.25">
      <c r="A2185" s="4">
        <v>2184</v>
      </c>
    </row>
    <row r="2186" spans="1:1" x14ac:dyDescent="0.25">
      <c r="A2186" s="4">
        <v>2185</v>
      </c>
    </row>
    <row r="2187" spans="1:1" x14ac:dyDescent="0.25">
      <c r="A2187" s="4">
        <v>2186</v>
      </c>
    </row>
    <row r="2188" spans="1:1" x14ac:dyDescent="0.25">
      <c r="A2188" s="4">
        <v>2187</v>
      </c>
    </row>
    <row r="2189" spans="1:1" x14ac:dyDescent="0.25">
      <c r="A2189" s="4">
        <v>2188</v>
      </c>
    </row>
    <row r="2190" spans="1:1" x14ac:dyDescent="0.25">
      <c r="A2190" s="4">
        <v>2189</v>
      </c>
    </row>
    <row r="2191" spans="1:1" x14ac:dyDescent="0.25">
      <c r="A2191" s="4">
        <v>2190</v>
      </c>
    </row>
    <row r="2192" spans="1:1" x14ac:dyDescent="0.25">
      <c r="A2192" s="4">
        <v>2191</v>
      </c>
    </row>
    <row r="2193" spans="1:1" x14ac:dyDescent="0.25">
      <c r="A2193" s="4">
        <v>2192</v>
      </c>
    </row>
    <row r="2194" spans="1:1" x14ac:dyDescent="0.25">
      <c r="A2194" s="4">
        <v>2193</v>
      </c>
    </row>
    <row r="2195" spans="1:1" x14ac:dyDescent="0.25">
      <c r="A2195" s="4">
        <v>2194</v>
      </c>
    </row>
    <row r="2196" spans="1:1" x14ac:dyDescent="0.25">
      <c r="A2196" s="4">
        <v>2195</v>
      </c>
    </row>
    <row r="2197" spans="1:1" x14ac:dyDescent="0.25">
      <c r="A2197" s="4">
        <v>2196</v>
      </c>
    </row>
    <row r="2198" spans="1:1" x14ac:dyDescent="0.25">
      <c r="A2198" s="4">
        <v>2197</v>
      </c>
    </row>
    <row r="2199" spans="1:1" x14ac:dyDescent="0.25">
      <c r="A2199" s="4">
        <v>2198</v>
      </c>
    </row>
    <row r="2200" spans="1:1" x14ac:dyDescent="0.25">
      <c r="A2200" s="4">
        <v>2199</v>
      </c>
    </row>
    <row r="2201" spans="1:1" x14ac:dyDescent="0.25">
      <c r="A2201" s="4">
        <v>2200</v>
      </c>
    </row>
    <row r="2202" spans="1:1" x14ac:dyDescent="0.25">
      <c r="A2202" s="4">
        <v>2201</v>
      </c>
    </row>
    <row r="2203" spans="1:1" x14ac:dyDescent="0.25">
      <c r="A2203" s="4">
        <v>2202</v>
      </c>
    </row>
    <row r="2204" spans="1:1" x14ac:dyDescent="0.25">
      <c r="A2204" s="4">
        <v>2203</v>
      </c>
    </row>
    <row r="2205" spans="1:1" x14ac:dyDescent="0.25">
      <c r="A2205" s="4">
        <v>2204</v>
      </c>
    </row>
    <row r="2206" spans="1:1" x14ac:dyDescent="0.25">
      <c r="A2206" s="4">
        <v>2205</v>
      </c>
    </row>
    <row r="2207" spans="1:1" x14ac:dyDescent="0.25">
      <c r="A2207" s="4">
        <v>2206</v>
      </c>
    </row>
    <row r="2208" spans="1:1" x14ac:dyDescent="0.25">
      <c r="A2208" s="4">
        <v>2207</v>
      </c>
    </row>
    <row r="2209" spans="1:1" x14ac:dyDescent="0.25">
      <c r="A2209" s="4">
        <v>2208</v>
      </c>
    </row>
    <row r="2210" spans="1:1" x14ac:dyDescent="0.25">
      <c r="A2210" s="4">
        <v>2209</v>
      </c>
    </row>
    <row r="2211" spans="1:1" x14ac:dyDescent="0.25">
      <c r="A2211" s="4">
        <v>2210</v>
      </c>
    </row>
    <row r="2212" spans="1:1" x14ac:dyDescent="0.25">
      <c r="A2212" s="4">
        <v>2211</v>
      </c>
    </row>
    <row r="2213" spans="1:1" x14ac:dyDescent="0.25">
      <c r="A2213" s="4">
        <v>2212</v>
      </c>
    </row>
    <row r="2214" spans="1:1" x14ac:dyDescent="0.25">
      <c r="A2214" s="4">
        <v>2213</v>
      </c>
    </row>
    <row r="2215" spans="1:1" x14ac:dyDescent="0.25">
      <c r="A2215" s="4">
        <v>2214</v>
      </c>
    </row>
    <row r="2216" spans="1:1" x14ac:dyDescent="0.25">
      <c r="A2216" s="4">
        <v>2215</v>
      </c>
    </row>
    <row r="2217" spans="1:1" x14ac:dyDescent="0.25">
      <c r="A2217" s="4">
        <v>2216</v>
      </c>
    </row>
    <row r="2218" spans="1:1" x14ac:dyDescent="0.25">
      <c r="A2218" s="4">
        <v>2217</v>
      </c>
    </row>
    <row r="2219" spans="1:1" x14ac:dyDescent="0.25">
      <c r="A2219" s="4">
        <v>2218</v>
      </c>
    </row>
    <row r="2220" spans="1:1" x14ac:dyDescent="0.25">
      <c r="A2220" s="4">
        <v>2219</v>
      </c>
    </row>
    <row r="2221" spans="1:1" x14ac:dyDescent="0.25">
      <c r="A2221" s="4">
        <v>2220</v>
      </c>
    </row>
    <row r="2222" spans="1:1" x14ac:dyDescent="0.25">
      <c r="A2222" s="4">
        <v>2221</v>
      </c>
    </row>
    <row r="2223" spans="1:1" x14ac:dyDescent="0.25">
      <c r="A2223" s="4">
        <v>2222</v>
      </c>
    </row>
    <row r="2224" spans="1:1" x14ac:dyDescent="0.25">
      <c r="A2224" s="4">
        <v>2223</v>
      </c>
    </row>
    <row r="2225" spans="1:1" x14ac:dyDescent="0.25">
      <c r="A2225" s="4">
        <v>2224</v>
      </c>
    </row>
    <row r="2226" spans="1:1" x14ac:dyDescent="0.25">
      <c r="A2226" s="4">
        <v>2225</v>
      </c>
    </row>
    <row r="2227" spans="1:1" x14ac:dyDescent="0.25">
      <c r="A2227" s="4">
        <v>2226</v>
      </c>
    </row>
    <row r="2228" spans="1:1" x14ac:dyDescent="0.25">
      <c r="A2228" s="4">
        <v>2227</v>
      </c>
    </row>
    <row r="2229" spans="1:1" x14ac:dyDescent="0.25">
      <c r="A2229" s="4">
        <v>2228</v>
      </c>
    </row>
    <row r="2230" spans="1:1" x14ac:dyDescent="0.25">
      <c r="A2230" s="4">
        <v>2229</v>
      </c>
    </row>
    <row r="2231" spans="1:1" x14ac:dyDescent="0.25">
      <c r="A2231" s="4">
        <v>2230</v>
      </c>
    </row>
    <row r="2232" spans="1:1" x14ac:dyDescent="0.25">
      <c r="A2232" s="4">
        <v>2231</v>
      </c>
    </row>
    <row r="2233" spans="1:1" x14ac:dyDescent="0.25">
      <c r="A2233" s="4">
        <v>2232</v>
      </c>
    </row>
    <row r="2234" spans="1:1" x14ac:dyDescent="0.25">
      <c r="A2234" s="4">
        <v>2233</v>
      </c>
    </row>
    <row r="2235" spans="1:1" x14ac:dyDescent="0.25">
      <c r="A2235" s="4">
        <v>2234</v>
      </c>
    </row>
    <row r="2236" spans="1:1" x14ac:dyDescent="0.25">
      <c r="A2236" s="4">
        <v>2235</v>
      </c>
    </row>
    <row r="2237" spans="1:1" x14ac:dyDescent="0.25">
      <c r="A2237" s="4">
        <v>2236</v>
      </c>
    </row>
    <row r="2238" spans="1:1" x14ac:dyDescent="0.25">
      <c r="A2238" s="4">
        <v>2237</v>
      </c>
    </row>
    <row r="2239" spans="1:1" x14ac:dyDescent="0.25">
      <c r="A2239" s="4">
        <v>2238</v>
      </c>
    </row>
    <row r="2240" spans="1:1" x14ac:dyDescent="0.25">
      <c r="A2240" s="4">
        <v>2239</v>
      </c>
    </row>
    <row r="2241" spans="1:1" x14ac:dyDescent="0.25">
      <c r="A2241" s="4">
        <v>2240</v>
      </c>
    </row>
    <row r="2242" spans="1:1" x14ac:dyDescent="0.25">
      <c r="A2242" s="4">
        <v>2241</v>
      </c>
    </row>
    <row r="2243" spans="1:1" x14ac:dyDescent="0.25">
      <c r="A2243" s="4">
        <v>2242</v>
      </c>
    </row>
    <row r="2244" spans="1:1" x14ac:dyDescent="0.25">
      <c r="A2244" s="4">
        <v>2243</v>
      </c>
    </row>
    <row r="2245" spans="1:1" x14ac:dyDescent="0.25">
      <c r="A2245" s="4">
        <v>2244</v>
      </c>
    </row>
    <row r="2246" spans="1:1" x14ac:dyDescent="0.25">
      <c r="A2246" s="4">
        <v>2245</v>
      </c>
    </row>
    <row r="2247" spans="1:1" x14ac:dyDescent="0.25">
      <c r="A2247" s="4">
        <v>2246</v>
      </c>
    </row>
    <row r="2248" spans="1:1" x14ac:dyDescent="0.25">
      <c r="A2248" s="4">
        <v>2247</v>
      </c>
    </row>
    <row r="2249" spans="1:1" x14ac:dyDescent="0.25">
      <c r="A2249" s="4">
        <v>2248</v>
      </c>
    </row>
    <row r="2250" spans="1:1" x14ac:dyDescent="0.25">
      <c r="A2250" s="4">
        <v>2249</v>
      </c>
    </row>
    <row r="2251" spans="1:1" x14ac:dyDescent="0.25">
      <c r="A2251" s="4">
        <v>2250</v>
      </c>
    </row>
    <row r="2252" spans="1:1" x14ac:dyDescent="0.25">
      <c r="A2252" s="4">
        <v>2251</v>
      </c>
    </row>
    <row r="2253" spans="1:1" x14ac:dyDescent="0.25">
      <c r="A2253" s="4">
        <v>2252</v>
      </c>
    </row>
    <row r="2254" spans="1:1" x14ac:dyDescent="0.25">
      <c r="A2254" s="4">
        <v>2253</v>
      </c>
    </row>
    <row r="2255" spans="1:1" x14ac:dyDescent="0.25">
      <c r="A2255" s="4">
        <v>2254</v>
      </c>
    </row>
    <row r="2256" spans="1:1" x14ac:dyDescent="0.25">
      <c r="A2256" s="4">
        <v>2255</v>
      </c>
    </row>
    <row r="2257" spans="1:1" x14ac:dyDescent="0.25">
      <c r="A2257" s="4">
        <v>2256</v>
      </c>
    </row>
    <row r="2258" spans="1:1" x14ac:dyDescent="0.25">
      <c r="A2258" s="4">
        <v>2257</v>
      </c>
    </row>
    <row r="2259" spans="1:1" x14ac:dyDescent="0.25">
      <c r="A2259" s="4">
        <v>2258</v>
      </c>
    </row>
    <row r="2260" spans="1:1" x14ac:dyDescent="0.25">
      <c r="A2260" s="4">
        <v>2259</v>
      </c>
    </row>
    <row r="2261" spans="1:1" x14ac:dyDescent="0.25">
      <c r="A2261" s="4">
        <v>2260</v>
      </c>
    </row>
    <row r="2262" spans="1:1" x14ac:dyDescent="0.25">
      <c r="A2262" s="4">
        <v>2261</v>
      </c>
    </row>
    <row r="2263" spans="1:1" x14ac:dyDescent="0.25">
      <c r="A2263" s="4">
        <v>2262</v>
      </c>
    </row>
    <row r="2264" spans="1:1" x14ac:dyDescent="0.25">
      <c r="A2264" s="4">
        <v>2263</v>
      </c>
    </row>
    <row r="2265" spans="1:1" x14ac:dyDescent="0.25">
      <c r="A2265" s="4">
        <v>2264</v>
      </c>
    </row>
    <row r="2266" spans="1:1" x14ac:dyDescent="0.25">
      <c r="A2266" s="4">
        <v>2265</v>
      </c>
    </row>
    <row r="2267" spans="1:1" x14ac:dyDescent="0.25">
      <c r="A2267" s="4">
        <v>2266</v>
      </c>
    </row>
    <row r="2268" spans="1:1" x14ac:dyDescent="0.25">
      <c r="A2268" s="4">
        <v>2267</v>
      </c>
    </row>
    <row r="2269" spans="1:1" x14ac:dyDescent="0.25">
      <c r="A2269" s="4">
        <v>2268</v>
      </c>
    </row>
    <row r="2270" spans="1:1" x14ac:dyDescent="0.25">
      <c r="A2270" s="4">
        <v>2269</v>
      </c>
    </row>
    <row r="2271" spans="1:1" x14ac:dyDescent="0.25">
      <c r="A2271" s="4">
        <v>2270</v>
      </c>
    </row>
    <row r="2272" spans="1:1" x14ac:dyDescent="0.25">
      <c r="A2272" s="4">
        <v>2271</v>
      </c>
    </row>
    <row r="2273" spans="1:1" x14ac:dyDescent="0.25">
      <c r="A2273" s="4">
        <v>2272</v>
      </c>
    </row>
    <row r="2274" spans="1:1" x14ac:dyDescent="0.25">
      <c r="A2274" s="4">
        <v>2273</v>
      </c>
    </row>
    <row r="2275" spans="1:1" x14ac:dyDescent="0.25">
      <c r="A2275" s="4">
        <v>2274</v>
      </c>
    </row>
    <row r="2276" spans="1:1" x14ac:dyDescent="0.25">
      <c r="A2276" s="4">
        <v>2275</v>
      </c>
    </row>
    <row r="2277" spans="1:1" x14ac:dyDescent="0.25">
      <c r="A2277" s="4">
        <v>2276</v>
      </c>
    </row>
    <row r="2278" spans="1:1" x14ac:dyDescent="0.25">
      <c r="A2278" s="4">
        <v>2277</v>
      </c>
    </row>
    <row r="2279" spans="1:1" x14ac:dyDescent="0.25">
      <c r="A2279" s="4">
        <v>2278</v>
      </c>
    </row>
    <row r="2280" spans="1:1" x14ac:dyDescent="0.25">
      <c r="A2280" s="4">
        <v>2279</v>
      </c>
    </row>
    <row r="2281" spans="1:1" x14ac:dyDescent="0.25">
      <c r="A2281" s="4">
        <v>2280</v>
      </c>
    </row>
    <row r="2282" spans="1:1" x14ac:dyDescent="0.25">
      <c r="A2282" s="4">
        <v>2281</v>
      </c>
    </row>
    <row r="2283" spans="1:1" x14ac:dyDescent="0.25">
      <c r="A2283" s="4">
        <v>2282</v>
      </c>
    </row>
    <row r="2284" spans="1:1" x14ac:dyDescent="0.25">
      <c r="A2284" s="4">
        <v>2283</v>
      </c>
    </row>
    <row r="2285" spans="1:1" x14ac:dyDescent="0.25">
      <c r="A2285" s="4">
        <v>2284</v>
      </c>
    </row>
    <row r="2286" spans="1:1" x14ac:dyDescent="0.25">
      <c r="A2286" s="4">
        <v>2285</v>
      </c>
    </row>
    <row r="2287" spans="1:1" x14ac:dyDescent="0.25">
      <c r="A2287" s="4">
        <v>2286</v>
      </c>
    </row>
    <row r="2288" spans="1:1" x14ac:dyDescent="0.25">
      <c r="A2288" s="4">
        <v>2287</v>
      </c>
    </row>
    <row r="2289" spans="1:1" x14ac:dyDescent="0.25">
      <c r="A2289" s="4">
        <v>2288</v>
      </c>
    </row>
    <row r="2290" spans="1:1" x14ac:dyDescent="0.25">
      <c r="A2290" s="4">
        <v>2289</v>
      </c>
    </row>
    <row r="2291" spans="1:1" x14ac:dyDescent="0.25">
      <c r="A2291" s="4">
        <v>2290</v>
      </c>
    </row>
    <row r="2292" spans="1:1" x14ac:dyDescent="0.25">
      <c r="A2292" s="4">
        <v>2291</v>
      </c>
    </row>
    <row r="2293" spans="1:1" x14ac:dyDescent="0.25">
      <c r="A2293" s="4">
        <v>2292</v>
      </c>
    </row>
    <row r="2294" spans="1:1" x14ac:dyDescent="0.25">
      <c r="A2294" s="4">
        <v>2293</v>
      </c>
    </row>
    <row r="2295" spans="1:1" x14ac:dyDescent="0.25">
      <c r="A2295" s="4">
        <v>2294</v>
      </c>
    </row>
    <row r="2296" spans="1:1" x14ac:dyDescent="0.25">
      <c r="A2296" s="4">
        <v>2295</v>
      </c>
    </row>
    <row r="2297" spans="1:1" x14ac:dyDescent="0.25">
      <c r="A2297" s="4">
        <v>2296</v>
      </c>
    </row>
    <row r="2298" spans="1:1" x14ac:dyDescent="0.25">
      <c r="A2298" s="4">
        <v>2297</v>
      </c>
    </row>
    <row r="2299" spans="1:1" x14ac:dyDescent="0.25">
      <c r="A2299" s="4">
        <v>2298</v>
      </c>
    </row>
    <row r="2300" spans="1:1" x14ac:dyDescent="0.25">
      <c r="A2300" s="4">
        <v>2299</v>
      </c>
    </row>
    <row r="2301" spans="1:1" x14ac:dyDescent="0.25">
      <c r="A2301" s="4">
        <v>2300</v>
      </c>
    </row>
    <row r="2302" spans="1:1" x14ac:dyDescent="0.25">
      <c r="A2302" s="4">
        <v>2301</v>
      </c>
    </row>
    <row r="2303" spans="1:1" x14ac:dyDescent="0.25">
      <c r="A2303" s="4">
        <v>2302</v>
      </c>
    </row>
    <row r="2304" spans="1:1" x14ac:dyDescent="0.25">
      <c r="A2304" s="4">
        <v>2303</v>
      </c>
    </row>
    <row r="2305" spans="1:1" x14ac:dyDescent="0.25">
      <c r="A2305" s="4">
        <v>2304</v>
      </c>
    </row>
    <row r="2306" spans="1:1" x14ac:dyDescent="0.25">
      <c r="A2306" s="4">
        <v>2305</v>
      </c>
    </row>
    <row r="2307" spans="1:1" x14ac:dyDescent="0.25">
      <c r="A2307" s="4">
        <v>2306</v>
      </c>
    </row>
    <row r="2308" spans="1:1" x14ac:dyDescent="0.25">
      <c r="A2308" s="4">
        <v>2307</v>
      </c>
    </row>
    <row r="2309" spans="1:1" x14ac:dyDescent="0.25">
      <c r="A2309" s="4">
        <v>2308</v>
      </c>
    </row>
    <row r="2310" spans="1:1" x14ac:dyDescent="0.25">
      <c r="A2310" s="4">
        <v>2309</v>
      </c>
    </row>
    <row r="2311" spans="1:1" x14ac:dyDescent="0.25">
      <c r="A2311" s="4">
        <v>2310</v>
      </c>
    </row>
    <row r="2312" spans="1:1" x14ac:dyDescent="0.25">
      <c r="A2312" s="4">
        <v>2311</v>
      </c>
    </row>
    <row r="2313" spans="1:1" x14ac:dyDescent="0.25">
      <c r="A2313" s="4">
        <v>2312</v>
      </c>
    </row>
    <row r="2314" spans="1:1" x14ac:dyDescent="0.25">
      <c r="A2314" s="4">
        <v>2313</v>
      </c>
    </row>
    <row r="2315" spans="1:1" x14ac:dyDescent="0.25">
      <c r="A2315" s="4">
        <v>2314</v>
      </c>
    </row>
    <row r="2316" spans="1:1" x14ac:dyDescent="0.25">
      <c r="A2316" s="4">
        <v>2315</v>
      </c>
    </row>
    <row r="2317" spans="1:1" x14ac:dyDescent="0.25">
      <c r="A2317" s="4">
        <v>2316</v>
      </c>
    </row>
    <row r="2318" spans="1:1" x14ac:dyDescent="0.25">
      <c r="A2318" s="4">
        <v>2317</v>
      </c>
    </row>
    <row r="2319" spans="1:1" x14ac:dyDescent="0.25">
      <c r="A2319" s="4">
        <v>2318</v>
      </c>
    </row>
    <row r="2320" spans="1:1" x14ac:dyDescent="0.25">
      <c r="A2320" s="4">
        <v>2319</v>
      </c>
    </row>
    <row r="2321" spans="1:1" x14ac:dyDescent="0.25">
      <c r="A2321" s="4">
        <v>2320</v>
      </c>
    </row>
    <row r="2322" spans="1:1" x14ac:dyDescent="0.25">
      <c r="A2322" s="4">
        <v>2321</v>
      </c>
    </row>
    <row r="2323" spans="1:1" x14ac:dyDescent="0.25">
      <c r="A2323" s="4">
        <v>2322</v>
      </c>
    </row>
    <row r="2324" spans="1:1" x14ac:dyDescent="0.25">
      <c r="A2324" s="4">
        <v>2323</v>
      </c>
    </row>
    <row r="2325" spans="1:1" x14ac:dyDescent="0.25">
      <c r="A2325" s="4">
        <v>2324</v>
      </c>
    </row>
    <row r="2326" spans="1:1" x14ac:dyDescent="0.25">
      <c r="A2326" s="4">
        <v>2325</v>
      </c>
    </row>
    <row r="2327" spans="1:1" x14ac:dyDescent="0.25">
      <c r="A2327" s="4">
        <v>2326</v>
      </c>
    </row>
    <row r="2328" spans="1:1" x14ac:dyDescent="0.25">
      <c r="A2328" s="4">
        <v>2327</v>
      </c>
    </row>
    <row r="2329" spans="1:1" x14ac:dyDescent="0.25">
      <c r="A2329" s="4">
        <v>2328</v>
      </c>
    </row>
    <row r="2330" spans="1:1" x14ac:dyDescent="0.25">
      <c r="A2330" s="4">
        <v>2329</v>
      </c>
    </row>
    <row r="2331" spans="1:1" x14ac:dyDescent="0.25">
      <c r="A2331" s="4">
        <v>2330</v>
      </c>
    </row>
    <row r="2332" spans="1:1" x14ac:dyDescent="0.25">
      <c r="A2332" s="4">
        <v>2331</v>
      </c>
    </row>
    <row r="2333" spans="1:1" x14ac:dyDescent="0.25">
      <c r="A2333" s="4">
        <v>2332</v>
      </c>
    </row>
    <row r="2334" spans="1:1" x14ac:dyDescent="0.25">
      <c r="A2334" s="4">
        <v>2333</v>
      </c>
    </row>
    <row r="2335" spans="1:1" x14ac:dyDescent="0.25">
      <c r="A2335" s="4">
        <v>2334</v>
      </c>
    </row>
    <row r="2336" spans="1:1" x14ac:dyDescent="0.25">
      <c r="A2336" s="4">
        <v>2335</v>
      </c>
    </row>
    <row r="2337" spans="1:1" x14ac:dyDescent="0.25">
      <c r="A2337" s="4">
        <v>2336</v>
      </c>
    </row>
    <row r="2338" spans="1:1" x14ac:dyDescent="0.25">
      <c r="A2338" s="4">
        <v>2337</v>
      </c>
    </row>
    <row r="2339" spans="1:1" x14ac:dyDescent="0.25">
      <c r="A2339" s="4">
        <v>2338</v>
      </c>
    </row>
    <row r="2340" spans="1:1" x14ac:dyDescent="0.25">
      <c r="A2340" s="4">
        <v>2339</v>
      </c>
    </row>
    <row r="2341" spans="1:1" x14ac:dyDescent="0.25">
      <c r="A2341" s="4">
        <v>2340</v>
      </c>
    </row>
    <row r="2342" spans="1:1" x14ac:dyDescent="0.25">
      <c r="A2342" s="4">
        <v>2341</v>
      </c>
    </row>
    <row r="2343" spans="1:1" x14ac:dyDescent="0.25">
      <c r="A2343" s="4">
        <v>2342</v>
      </c>
    </row>
    <row r="2344" spans="1:1" x14ac:dyDescent="0.25">
      <c r="A2344" s="4">
        <v>2343</v>
      </c>
    </row>
    <row r="2345" spans="1:1" x14ac:dyDescent="0.25">
      <c r="A2345" s="4">
        <v>2344</v>
      </c>
    </row>
    <row r="2346" spans="1:1" x14ac:dyDescent="0.25">
      <c r="A2346" s="4">
        <v>2345</v>
      </c>
    </row>
    <row r="2347" spans="1:1" x14ac:dyDescent="0.25">
      <c r="A2347" s="4">
        <v>2346</v>
      </c>
    </row>
    <row r="2348" spans="1:1" x14ac:dyDescent="0.25">
      <c r="A2348" s="4">
        <v>2347</v>
      </c>
    </row>
    <row r="2349" spans="1:1" x14ac:dyDescent="0.25">
      <c r="A2349" s="4">
        <v>2348</v>
      </c>
    </row>
    <row r="2350" spans="1:1" x14ac:dyDescent="0.25">
      <c r="A2350" s="4">
        <v>2349</v>
      </c>
    </row>
    <row r="2351" spans="1:1" x14ac:dyDescent="0.25">
      <c r="A2351" s="4">
        <v>2350</v>
      </c>
    </row>
    <row r="2352" spans="1:1" x14ac:dyDescent="0.25">
      <c r="A2352" s="4">
        <v>2351</v>
      </c>
    </row>
    <row r="2353" spans="1:1" x14ac:dyDescent="0.25">
      <c r="A2353" s="4">
        <v>2352</v>
      </c>
    </row>
    <row r="2354" spans="1:1" x14ac:dyDescent="0.25">
      <c r="A2354" s="4">
        <v>2353</v>
      </c>
    </row>
    <row r="2355" spans="1:1" x14ac:dyDescent="0.25">
      <c r="A2355" s="4">
        <v>2354</v>
      </c>
    </row>
    <row r="2356" spans="1:1" x14ac:dyDescent="0.25">
      <c r="A2356" s="4">
        <v>2355</v>
      </c>
    </row>
    <row r="2357" spans="1:1" x14ac:dyDescent="0.25">
      <c r="A2357" s="4">
        <v>2356</v>
      </c>
    </row>
    <row r="2358" spans="1:1" x14ac:dyDescent="0.25">
      <c r="A2358" s="4">
        <v>2357</v>
      </c>
    </row>
    <row r="2359" spans="1:1" x14ac:dyDescent="0.25">
      <c r="A2359" s="4">
        <v>2358</v>
      </c>
    </row>
    <row r="2360" spans="1:1" x14ac:dyDescent="0.25">
      <c r="A2360" s="4">
        <v>2359</v>
      </c>
    </row>
    <row r="2361" spans="1:1" x14ac:dyDescent="0.25">
      <c r="A2361" s="4">
        <v>2360</v>
      </c>
    </row>
    <row r="2362" spans="1:1" x14ac:dyDescent="0.25">
      <c r="A2362" s="4">
        <v>2361</v>
      </c>
    </row>
    <row r="2363" spans="1:1" x14ac:dyDescent="0.25">
      <c r="A2363" s="4">
        <v>2362</v>
      </c>
    </row>
    <row r="2364" spans="1:1" x14ac:dyDescent="0.25">
      <c r="A2364" s="4">
        <v>2363</v>
      </c>
    </row>
    <row r="2365" spans="1:1" x14ac:dyDescent="0.25">
      <c r="A2365" s="4">
        <v>2364</v>
      </c>
    </row>
    <row r="2366" spans="1:1" x14ac:dyDescent="0.25">
      <c r="A2366" s="4">
        <v>2365</v>
      </c>
    </row>
    <row r="2367" spans="1:1" x14ac:dyDescent="0.25">
      <c r="A2367" s="4">
        <v>2366</v>
      </c>
    </row>
    <row r="2368" spans="1:1" x14ac:dyDescent="0.25">
      <c r="A2368" s="4">
        <v>2367</v>
      </c>
    </row>
    <row r="2369" spans="1:1" x14ac:dyDescent="0.25">
      <c r="A2369" s="4">
        <v>2368</v>
      </c>
    </row>
    <row r="2370" spans="1:1" x14ac:dyDescent="0.25">
      <c r="A2370" s="4">
        <v>2369</v>
      </c>
    </row>
    <row r="2371" spans="1:1" x14ac:dyDescent="0.25">
      <c r="A2371" s="4">
        <v>2370</v>
      </c>
    </row>
    <row r="2372" spans="1:1" x14ac:dyDescent="0.25">
      <c r="A2372" s="4">
        <v>2371</v>
      </c>
    </row>
    <row r="2373" spans="1:1" x14ac:dyDescent="0.25">
      <c r="A2373" s="4">
        <v>2372</v>
      </c>
    </row>
    <row r="2374" spans="1:1" x14ac:dyDescent="0.25">
      <c r="A2374" s="4">
        <v>2373</v>
      </c>
    </row>
    <row r="2375" spans="1:1" x14ac:dyDescent="0.25">
      <c r="A2375" s="4">
        <v>2374</v>
      </c>
    </row>
    <row r="2376" spans="1:1" x14ac:dyDescent="0.25">
      <c r="A2376" s="4">
        <v>2375</v>
      </c>
    </row>
    <row r="2377" spans="1:1" x14ac:dyDescent="0.25">
      <c r="A2377" s="4">
        <v>2376</v>
      </c>
    </row>
    <row r="2378" spans="1:1" x14ac:dyDescent="0.25">
      <c r="A2378" s="4">
        <v>2377</v>
      </c>
    </row>
    <row r="2379" spans="1:1" x14ac:dyDescent="0.25">
      <c r="A2379" s="4">
        <v>2378</v>
      </c>
    </row>
    <row r="2380" spans="1:1" x14ac:dyDescent="0.25">
      <c r="A2380" s="4">
        <v>2379</v>
      </c>
    </row>
    <row r="2381" spans="1:1" x14ac:dyDescent="0.25">
      <c r="A2381" s="4">
        <v>2380</v>
      </c>
    </row>
    <row r="2382" spans="1:1" x14ac:dyDescent="0.25">
      <c r="A2382" s="4">
        <v>2381</v>
      </c>
    </row>
    <row r="2383" spans="1:1" x14ac:dyDescent="0.25">
      <c r="A2383" s="4">
        <v>2382</v>
      </c>
    </row>
    <row r="2384" spans="1:1" x14ac:dyDescent="0.25">
      <c r="A2384" s="4">
        <v>2383</v>
      </c>
    </row>
    <row r="2385" spans="1:1" x14ac:dyDescent="0.25">
      <c r="A2385" s="4">
        <v>2384</v>
      </c>
    </row>
    <row r="2386" spans="1:1" x14ac:dyDescent="0.25">
      <c r="A2386" s="4">
        <v>2385</v>
      </c>
    </row>
    <row r="2387" spans="1:1" x14ac:dyDescent="0.25">
      <c r="A2387" s="4">
        <v>2386</v>
      </c>
    </row>
    <row r="2388" spans="1:1" x14ac:dyDescent="0.25">
      <c r="A2388" s="4">
        <v>2387</v>
      </c>
    </row>
    <row r="2389" spans="1:1" x14ac:dyDescent="0.25">
      <c r="A2389" s="4">
        <v>2388</v>
      </c>
    </row>
    <row r="2390" spans="1:1" x14ac:dyDescent="0.25">
      <c r="A2390" s="4">
        <v>2389</v>
      </c>
    </row>
    <row r="2391" spans="1:1" x14ac:dyDescent="0.25">
      <c r="A2391" s="4">
        <v>2390</v>
      </c>
    </row>
    <row r="2392" spans="1:1" x14ac:dyDescent="0.25">
      <c r="A2392" s="4">
        <v>2391</v>
      </c>
    </row>
    <row r="2393" spans="1:1" x14ac:dyDescent="0.25">
      <c r="A2393" s="4">
        <v>2392</v>
      </c>
    </row>
    <row r="2394" spans="1:1" x14ac:dyDescent="0.25">
      <c r="A2394" s="4">
        <v>2393</v>
      </c>
    </row>
    <row r="2395" spans="1:1" x14ac:dyDescent="0.25">
      <c r="A2395" s="4">
        <v>2394</v>
      </c>
    </row>
    <row r="2396" spans="1:1" x14ac:dyDescent="0.25">
      <c r="A2396" s="4">
        <v>2395</v>
      </c>
    </row>
    <row r="2397" spans="1:1" x14ac:dyDescent="0.25">
      <c r="A2397" s="4">
        <v>2396</v>
      </c>
    </row>
    <row r="2398" spans="1:1" x14ac:dyDescent="0.25">
      <c r="A2398" s="4">
        <v>2397</v>
      </c>
    </row>
    <row r="2399" spans="1:1" x14ac:dyDescent="0.25">
      <c r="A2399" s="4">
        <v>2398</v>
      </c>
    </row>
    <row r="2400" spans="1:1" x14ac:dyDescent="0.25">
      <c r="A2400" s="4">
        <v>2399</v>
      </c>
    </row>
    <row r="2401" spans="1:1" x14ac:dyDescent="0.25">
      <c r="A2401" s="4">
        <v>2400</v>
      </c>
    </row>
    <row r="2402" spans="1:1" x14ac:dyDescent="0.25">
      <c r="A2402" s="4">
        <v>2401</v>
      </c>
    </row>
    <row r="2403" spans="1:1" x14ac:dyDescent="0.25">
      <c r="A2403" s="4">
        <v>2402</v>
      </c>
    </row>
    <row r="2404" spans="1:1" x14ac:dyDescent="0.25">
      <c r="A2404" s="4">
        <v>2403</v>
      </c>
    </row>
    <row r="2405" spans="1:1" x14ac:dyDescent="0.25">
      <c r="A2405" s="4">
        <v>2404</v>
      </c>
    </row>
    <row r="2406" spans="1:1" x14ac:dyDescent="0.25">
      <c r="A2406" s="4">
        <v>2405</v>
      </c>
    </row>
    <row r="2407" spans="1:1" x14ac:dyDescent="0.25">
      <c r="A2407" s="4">
        <v>2406</v>
      </c>
    </row>
    <row r="2408" spans="1:1" x14ac:dyDescent="0.25">
      <c r="A2408" s="4">
        <v>2407</v>
      </c>
    </row>
    <row r="2409" spans="1:1" x14ac:dyDescent="0.25">
      <c r="A2409" s="4">
        <v>2408</v>
      </c>
    </row>
    <row r="2410" spans="1:1" x14ac:dyDescent="0.25">
      <c r="A2410" s="4">
        <v>2409</v>
      </c>
    </row>
    <row r="2411" spans="1:1" x14ac:dyDescent="0.25">
      <c r="A2411" s="4">
        <v>2410</v>
      </c>
    </row>
    <row r="2412" spans="1:1" x14ac:dyDescent="0.25">
      <c r="A2412" s="4">
        <v>2411</v>
      </c>
    </row>
    <row r="2413" spans="1:1" x14ac:dyDescent="0.25">
      <c r="A2413" s="4">
        <v>2412</v>
      </c>
    </row>
    <row r="2414" spans="1:1" x14ac:dyDescent="0.25">
      <c r="A2414" s="4">
        <v>2413</v>
      </c>
    </row>
    <row r="2415" spans="1:1" x14ac:dyDescent="0.25">
      <c r="A2415" s="4">
        <v>2414</v>
      </c>
    </row>
    <row r="2416" spans="1:1" x14ac:dyDescent="0.25">
      <c r="A2416" s="4">
        <v>2415</v>
      </c>
    </row>
    <row r="2417" spans="1:1" x14ac:dyDescent="0.25">
      <c r="A2417" s="4">
        <v>2416</v>
      </c>
    </row>
    <row r="2418" spans="1:1" x14ac:dyDescent="0.25">
      <c r="A2418" s="4">
        <v>2417</v>
      </c>
    </row>
    <row r="2419" spans="1:1" x14ac:dyDescent="0.25">
      <c r="A2419" s="4">
        <v>2418</v>
      </c>
    </row>
    <row r="2420" spans="1:1" x14ac:dyDescent="0.25">
      <c r="A2420" s="4">
        <v>2419</v>
      </c>
    </row>
    <row r="2421" spans="1:1" x14ac:dyDescent="0.25">
      <c r="A2421" s="4">
        <v>2420</v>
      </c>
    </row>
    <row r="2422" spans="1:1" x14ac:dyDescent="0.25">
      <c r="A2422" s="4">
        <v>2421</v>
      </c>
    </row>
    <row r="2423" spans="1:1" x14ac:dyDescent="0.25">
      <c r="A2423" s="4">
        <v>2422</v>
      </c>
    </row>
    <row r="2424" spans="1:1" x14ac:dyDescent="0.25">
      <c r="A2424" s="4">
        <v>2423</v>
      </c>
    </row>
    <row r="2425" spans="1:1" x14ac:dyDescent="0.25">
      <c r="A2425" s="4">
        <v>2424</v>
      </c>
    </row>
    <row r="2426" spans="1:1" x14ac:dyDescent="0.25">
      <c r="A2426" s="4">
        <v>2425</v>
      </c>
    </row>
    <row r="2427" spans="1:1" x14ac:dyDescent="0.25">
      <c r="A2427" s="4">
        <v>2426</v>
      </c>
    </row>
    <row r="2428" spans="1:1" x14ac:dyDescent="0.25">
      <c r="A2428" s="4">
        <v>2427</v>
      </c>
    </row>
    <row r="2429" spans="1:1" x14ac:dyDescent="0.25">
      <c r="A2429" s="4">
        <v>2428</v>
      </c>
    </row>
    <row r="2430" spans="1:1" x14ac:dyDescent="0.25">
      <c r="A2430" s="4">
        <v>2429</v>
      </c>
    </row>
    <row r="2431" spans="1:1" x14ac:dyDescent="0.25">
      <c r="A2431" s="4">
        <v>2430</v>
      </c>
    </row>
    <row r="2432" spans="1:1" x14ac:dyDescent="0.25">
      <c r="A2432" s="4">
        <v>2431</v>
      </c>
    </row>
    <row r="2433" spans="1:1" x14ac:dyDescent="0.25">
      <c r="A2433" s="4">
        <v>2432</v>
      </c>
    </row>
    <row r="2434" spans="1:1" x14ac:dyDescent="0.25">
      <c r="A2434" s="4">
        <v>2433</v>
      </c>
    </row>
    <row r="2435" spans="1:1" x14ac:dyDescent="0.25">
      <c r="A2435" s="4">
        <v>2434</v>
      </c>
    </row>
    <row r="2436" spans="1:1" x14ac:dyDescent="0.25">
      <c r="A2436" s="4">
        <v>2435</v>
      </c>
    </row>
    <row r="2437" spans="1:1" x14ac:dyDescent="0.25">
      <c r="A2437" s="4">
        <v>2436</v>
      </c>
    </row>
    <row r="2438" spans="1:1" x14ac:dyDescent="0.25">
      <c r="A2438" s="4">
        <v>2437</v>
      </c>
    </row>
    <row r="2439" spans="1:1" x14ac:dyDescent="0.25">
      <c r="A2439" s="4">
        <v>2438</v>
      </c>
    </row>
    <row r="2440" spans="1:1" x14ac:dyDescent="0.25">
      <c r="A2440" s="4">
        <v>2439</v>
      </c>
    </row>
    <row r="2441" spans="1:1" x14ac:dyDescent="0.25">
      <c r="A2441" s="4">
        <v>2440</v>
      </c>
    </row>
    <row r="2442" spans="1:1" x14ac:dyDescent="0.25">
      <c r="A2442" s="4">
        <v>2441</v>
      </c>
    </row>
    <row r="2443" spans="1:1" x14ac:dyDescent="0.25">
      <c r="A2443" s="4">
        <v>2442</v>
      </c>
    </row>
    <row r="2444" spans="1:1" x14ac:dyDescent="0.25">
      <c r="A2444" s="4">
        <v>2443</v>
      </c>
    </row>
    <row r="2445" spans="1:1" x14ac:dyDescent="0.25">
      <c r="A2445" s="4">
        <v>2444</v>
      </c>
    </row>
    <row r="2446" spans="1:1" x14ac:dyDescent="0.25">
      <c r="A2446" s="4">
        <v>2445</v>
      </c>
    </row>
    <row r="2447" spans="1:1" x14ac:dyDescent="0.25">
      <c r="A2447" s="4">
        <v>2446</v>
      </c>
    </row>
    <row r="2448" spans="1:1" x14ac:dyDescent="0.25">
      <c r="A2448" s="4">
        <v>2447</v>
      </c>
    </row>
    <row r="2449" spans="1:1" x14ac:dyDescent="0.25">
      <c r="A2449" s="4">
        <v>2448</v>
      </c>
    </row>
    <row r="2450" spans="1:1" x14ac:dyDescent="0.25">
      <c r="A2450" s="4">
        <v>2449</v>
      </c>
    </row>
    <row r="2451" spans="1:1" x14ac:dyDescent="0.25">
      <c r="A2451" s="4">
        <v>2450</v>
      </c>
    </row>
    <row r="2452" spans="1:1" x14ac:dyDescent="0.25">
      <c r="A2452" s="4">
        <v>2451</v>
      </c>
    </row>
    <row r="2453" spans="1:1" x14ac:dyDescent="0.25">
      <c r="A2453" s="4">
        <v>2452</v>
      </c>
    </row>
    <row r="2454" spans="1:1" x14ac:dyDescent="0.25">
      <c r="A2454" s="4">
        <v>2453</v>
      </c>
    </row>
    <row r="2455" spans="1:1" x14ac:dyDescent="0.25">
      <c r="A2455" s="4">
        <v>2454</v>
      </c>
    </row>
    <row r="2456" spans="1:1" x14ac:dyDescent="0.25">
      <c r="A2456" s="4">
        <v>2455</v>
      </c>
    </row>
    <row r="2457" spans="1:1" x14ac:dyDescent="0.25">
      <c r="A2457" s="4">
        <v>2456</v>
      </c>
    </row>
    <row r="2458" spans="1:1" x14ac:dyDescent="0.25">
      <c r="A2458" s="4">
        <v>2457</v>
      </c>
    </row>
    <row r="2459" spans="1:1" x14ac:dyDescent="0.25">
      <c r="A2459" s="4">
        <v>2458</v>
      </c>
    </row>
    <row r="2460" spans="1:1" x14ac:dyDescent="0.25">
      <c r="A2460" s="4">
        <v>2459</v>
      </c>
    </row>
    <row r="2461" spans="1:1" x14ac:dyDescent="0.25">
      <c r="A2461" s="4">
        <v>2460</v>
      </c>
    </row>
    <row r="2462" spans="1:1" x14ac:dyDescent="0.25">
      <c r="A2462" s="4">
        <v>2461</v>
      </c>
    </row>
    <row r="2463" spans="1:1" x14ac:dyDescent="0.25">
      <c r="A2463" s="4">
        <v>2462</v>
      </c>
    </row>
    <row r="2464" spans="1:1" x14ac:dyDescent="0.25">
      <c r="A2464" s="4">
        <v>2463</v>
      </c>
    </row>
    <row r="2465" spans="1:1" x14ac:dyDescent="0.25">
      <c r="A2465" s="4">
        <v>2464</v>
      </c>
    </row>
    <row r="2466" spans="1:1" x14ac:dyDescent="0.25">
      <c r="A2466" s="4">
        <v>2465</v>
      </c>
    </row>
    <row r="2467" spans="1:1" x14ac:dyDescent="0.25">
      <c r="A2467" s="4">
        <v>2466</v>
      </c>
    </row>
    <row r="2468" spans="1:1" x14ac:dyDescent="0.25">
      <c r="A2468" s="4">
        <v>2467</v>
      </c>
    </row>
    <row r="2469" spans="1:1" x14ac:dyDescent="0.25">
      <c r="A2469" s="4">
        <v>2468</v>
      </c>
    </row>
    <row r="2470" spans="1:1" x14ac:dyDescent="0.25">
      <c r="A2470" s="4">
        <v>2469</v>
      </c>
    </row>
    <row r="2471" spans="1:1" x14ac:dyDescent="0.25">
      <c r="A2471" s="4">
        <v>2470</v>
      </c>
    </row>
    <row r="2472" spans="1:1" x14ac:dyDescent="0.25">
      <c r="A2472" s="4">
        <v>2471</v>
      </c>
    </row>
    <row r="2473" spans="1:1" x14ac:dyDescent="0.25">
      <c r="A2473" s="4">
        <v>2472</v>
      </c>
    </row>
    <row r="2474" spans="1:1" x14ac:dyDescent="0.25">
      <c r="A2474" s="4">
        <v>2473</v>
      </c>
    </row>
    <row r="2475" spans="1:1" x14ac:dyDescent="0.25">
      <c r="A2475" s="4">
        <v>2474</v>
      </c>
    </row>
    <row r="2476" spans="1:1" x14ac:dyDescent="0.25">
      <c r="A2476" s="4">
        <v>2475</v>
      </c>
    </row>
    <row r="2477" spans="1:1" x14ac:dyDescent="0.25">
      <c r="A2477" s="4">
        <v>2476</v>
      </c>
    </row>
    <row r="2478" spans="1:1" x14ac:dyDescent="0.25">
      <c r="A2478" s="4">
        <v>2477</v>
      </c>
    </row>
    <row r="2479" spans="1:1" x14ac:dyDescent="0.25">
      <c r="A2479" s="4">
        <v>2478</v>
      </c>
    </row>
    <row r="2480" spans="1:1" x14ac:dyDescent="0.25">
      <c r="A2480" s="4">
        <v>2479</v>
      </c>
    </row>
    <row r="2481" spans="1:1" x14ac:dyDescent="0.25">
      <c r="A2481" s="4">
        <v>2480</v>
      </c>
    </row>
    <row r="2482" spans="1:1" x14ac:dyDescent="0.25">
      <c r="A2482" s="4">
        <v>2481</v>
      </c>
    </row>
    <row r="2483" spans="1:1" x14ac:dyDescent="0.25">
      <c r="A2483" s="4">
        <v>2482</v>
      </c>
    </row>
    <row r="2484" spans="1:1" x14ac:dyDescent="0.25">
      <c r="A2484" s="4">
        <v>2483</v>
      </c>
    </row>
    <row r="2485" spans="1:1" x14ac:dyDescent="0.25">
      <c r="A2485" s="4">
        <v>2484</v>
      </c>
    </row>
    <row r="2486" spans="1:1" x14ac:dyDescent="0.25">
      <c r="A2486" s="4">
        <v>2485</v>
      </c>
    </row>
    <row r="2487" spans="1:1" x14ac:dyDescent="0.25">
      <c r="A2487" s="4">
        <v>2486</v>
      </c>
    </row>
    <row r="2488" spans="1:1" x14ac:dyDescent="0.25">
      <c r="A2488" s="4">
        <v>2487</v>
      </c>
    </row>
    <row r="2489" spans="1:1" x14ac:dyDescent="0.25">
      <c r="A2489" s="4">
        <v>2488</v>
      </c>
    </row>
    <row r="2490" spans="1:1" x14ac:dyDescent="0.25">
      <c r="A2490" s="4">
        <v>2489</v>
      </c>
    </row>
    <row r="2491" spans="1:1" x14ac:dyDescent="0.25">
      <c r="A2491" s="4">
        <v>2490</v>
      </c>
    </row>
    <row r="2492" spans="1:1" x14ac:dyDescent="0.25">
      <c r="A2492" s="4">
        <v>2491</v>
      </c>
    </row>
    <row r="2493" spans="1:1" x14ac:dyDescent="0.25">
      <c r="A2493" s="4">
        <v>2492</v>
      </c>
    </row>
    <row r="2494" spans="1:1" x14ac:dyDescent="0.25">
      <c r="A2494" s="4">
        <v>2493</v>
      </c>
    </row>
    <row r="2495" spans="1:1" x14ac:dyDescent="0.25">
      <c r="A2495" s="4">
        <v>2494</v>
      </c>
    </row>
    <row r="2496" spans="1:1" x14ac:dyDescent="0.25">
      <c r="A2496" s="4">
        <v>2495</v>
      </c>
    </row>
    <row r="2497" spans="1:1" x14ac:dyDescent="0.25">
      <c r="A2497" s="4">
        <v>2496</v>
      </c>
    </row>
    <row r="2498" spans="1:1" x14ac:dyDescent="0.25">
      <c r="A2498" s="4">
        <v>2497</v>
      </c>
    </row>
    <row r="2499" spans="1:1" x14ac:dyDescent="0.25">
      <c r="A2499" s="4">
        <v>2498</v>
      </c>
    </row>
    <row r="2500" spans="1:1" x14ac:dyDescent="0.25">
      <c r="A2500" s="4">
        <v>2499</v>
      </c>
    </row>
    <row r="2501" spans="1:1" x14ac:dyDescent="0.25">
      <c r="A2501" s="4">
        <v>2500</v>
      </c>
    </row>
    <row r="2502" spans="1:1" x14ac:dyDescent="0.25">
      <c r="A2502" s="4">
        <v>2501</v>
      </c>
    </row>
    <row r="2503" spans="1:1" x14ac:dyDescent="0.25">
      <c r="A2503" s="4">
        <v>2502</v>
      </c>
    </row>
    <row r="2504" spans="1:1" x14ac:dyDescent="0.25">
      <c r="A2504" s="4">
        <v>2503</v>
      </c>
    </row>
    <row r="2505" spans="1:1" x14ac:dyDescent="0.25">
      <c r="A2505" s="4">
        <v>2504</v>
      </c>
    </row>
    <row r="2506" spans="1:1" x14ac:dyDescent="0.25">
      <c r="A2506" s="4">
        <v>2505</v>
      </c>
    </row>
    <row r="2507" spans="1:1" x14ac:dyDescent="0.25">
      <c r="A2507" s="4">
        <v>2506</v>
      </c>
    </row>
    <row r="2508" spans="1:1" x14ac:dyDescent="0.25">
      <c r="A2508" s="4">
        <v>2507</v>
      </c>
    </row>
    <row r="2509" spans="1:1" x14ac:dyDescent="0.25">
      <c r="A2509" s="4">
        <v>2508</v>
      </c>
    </row>
    <row r="2510" spans="1:1" x14ac:dyDescent="0.25">
      <c r="A2510" s="4">
        <v>2509</v>
      </c>
    </row>
    <row r="2511" spans="1:1" x14ac:dyDescent="0.25">
      <c r="A2511" s="4">
        <v>2510</v>
      </c>
    </row>
    <row r="2512" spans="1:1" x14ac:dyDescent="0.25">
      <c r="A2512" s="4">
        <v>2511</v>
      </c>
    </row>
    <row r="2513" spans="1:1" x14ac:dyDescent="0.25">
      <c r="A2513" s="4">
        <v>2512</v>
      </c>
    </row>
    <row r="2514" spans="1:1" x14ac:dyDescent="0.25">
      <c r="A2514" s="4">
        <v>2513</v>
      </c>
    </row>
    <row r="2515" spans="1:1" x14ac:dyDescent="0.25">
      <c r="A2515" s="4">
        <v>2514</v>
      </c>
    </row>
    <row r="2516" spans="1:1" x14ac:dyDescent="0.25">
      <c r="A2516" s="4">
        <v>2515</v>
      </c>
    </row>
    <row r="2517" spans="1:1" x14ac:dyDescent="0.25">
      <c r="A2517" s="4">
        <v>2516</v>
      </c>
    </row>
    <row r="2518" spans="1:1" x14ac:dyDescent="0.25">
      <c r="A2518" s="4">
        <v>2517</v>
      </c>
    </row>
    <row r="2519" spans="1:1" x14ac:dyDescent="0.25">
      <c r="A2519" s="4">
        <v>2518</v>
      </c>
    </row>
    <row r="2520" spans="1:1" x14ac:dyDescent="0.25">
      <c r="A2520" s="4">
        <v>2519</v>
      </c>
    </row>
    <row r="2521" spans="1:1" x14ac:dyDescent="0.25">
      <c r="A2521" s="4">
        <v>2520</v>
      </c>
    </row>
    <row r="2522" spans="1:1" x14ac:dyDescent="0.25">
      <c r="A2522" s="4">
        <v>2521</v>
      </c>
    </row>
    <row r="2523" spans="1:1" x14ac:dyDescent="0.25">
      <c r="A2523" s="4">
        <v>2522</v>
      </c>
    </row>
    <row r="2524" spans="1:1" x14ac:dyDescent="0.25">
      <c r="A2524" s="4">
        <v>2523</v>
      </c>
    </row>
    <row r="2525" spans="1:1" x14ac:dyDescent="0.25">
      <c r="A2525" s="4">
        <v>2524</v>
      </c>
    </row>
    <row r="2526" spans="1:1" x14ac:dyDescent="0.25">
      <c r="A2526" s="4">
        <v>2525</v>
      </c>
    </row>
    <row r="2527" spans="1:1" x14ac:dyDescent="0.25">
      <c r="A2527" s="4">
        <v>2526</v>
      </c>
    </row>
    <row r="2528" spans="1:1" x14ac:dyDescent="0.25">
      <c r="A2528" s="4">
        <v>2527</v>
      </c>
    </row>
    <row r="2529" spans="1:1" x14ac:dyDescent="0.25">
      <c r="A2529" s="4">
        <v>2528</v>
      </c>
    </row>
    <row r="2530" spans="1:1" x14ac:dyDescent="0.25">
      <c r="A2530" s="4">
        <v>2529</v>
      </c>
    </row>
    <row r="2531" spans="1:1" x14ac:dyDescent="0.25">
      <c r="A2531" s="4">
        <v>2530</v>
      </c>
    </row>
    <row r="2532" spans="1:1" x14ac:dyDescent="0.25">
      <c r="A2532" s="4">
        <v>2531</v>
      </c>
    </row>
    <row r="2533" spans="1:1" x14ac:dyDescent="0.25">
      <c r="A2533" s="4">
        <v>2532</v>
      </c>
    </row>
    <row r="2534" spans="1:1" x14ac:dyDescent="0.25">
      <c r="A2534" s="4">
        <v>2533</v>
      </c>
    </row>
    <row r="2535" spans="1:1" x14ac:dyDescent="0.25">
      <c r="A2535" s="4">
        <v>2534</v>
      </c>
    </row>
    <row r="2536" spans="1:1" x14ac:dyDescent="0.25">
      <c r="A2536" s="4">
        <v>2535</v>
      </c>
    </row>
    <row r="2537" spans="1:1" x14ac:dyDescent="0.25">
      <c r="A2537" s="4">
        <v>2536</v>
      </c>
    </row>
    <row r="2538" spans="1:1" x14ac:dyDescent="0.25">
      <c r="A2538" s="4">
        <v>2537</v>
      </c>
    </row>
    <row r="2539" spans="1:1" x14ac:dyDescent="0.25">
      <c r="A2539" s="4">
        <v>2538</v>
      </c>
    </row>
    <row r="2540" spans="1:1" x14ac:dyDescent="0.25">
      <c r="A2540" s="4">
        <v>2539</v>
      </c>
    </row>
    <row r="2541" spans="1:1" x14ac:dyDescent="0.25">
      <c r="A2541" s="4">
        <v>2540</v>
      </c>
    </row>
    <row r="2542" spans="1:1" x14ac:dyDescent="0.25">
      <c r="A2542" s="4">
        <v>2541</v>
      </c>
    </row>
    <row r="2543" spans="1:1" x14ac:dyDescent="0.25">
      <c r="A2543" s="4">
        <v>2542</v>
      </c>
    </row>
    <row r="2544" spans="1:1" x14ac:dyDescent="0.25">
      <c r="A2544" s="4">
        <v>2543</v>
      </c>
    </row>
    <row r="2545" spans="1:1" x14ac:dyDescent="0.25">
      <c r="A2545" s="4">
        <v>2544</v>
      </c>
    </row>
    <row r="2546" spans="1:1" x14ac:dyDescent="0.25">
      <c r="A2546" s="4">
        <v>2545</v>
      </c>
    </row>
    <row r="2547" spans="1:1" x14ac:dyDescent="0.25">
      <c r="A2547" s="4">
        <v>2546</v>
      </c>
    </row>
    <row r="2548" spans="1:1" x14ac:dyDescent="0.25">
      <c r="A2548" s="4">
        <v>2547</v>
      </c>
    </row>
    <row r="2549" spans="1:1" x14ac:dyDescent="0.25">
      <c r="A2549" s="4">
        <v>2548</v>
      </c>
    </row>
    <row r="2550" spans="1:1" x14ac:dyDescent="0.25">
      <c r="A2550" s="4">
        <v>2549</v>
      </c>
    </row>
    <row r="2551" spans="1:1" x14ac:dyDescent="0.25">
      <c r="A2551" s="4">
        <v>2550</v>
      </c>
    </row>
    <row r="2552" spans="1:1" x14ac:dyDescent="0.25">
      <c r="A2552" s="4">
        <v>2551</v>
      </c>
    </row>
    <row r="2553" spans="1:1" x14ac:dyDescent="0.25">
      <c r="A2553" s="4">
        <v>2552</v>
      </c>
    </row>
    <row r="2554" spans="1:1" x14ac:dyDescent="0.25">
      <c r="A2554" s="4">
        <v>2553</v>
      </c>
    </row>
    <row r="2555" spans="1:1" x14ac:dyDescent="0.25">
      <c r="A2555" s="4">
        <v>2554</v>
      </c>
    </row>
    <row r="2556" spans="1:1" x14ac:dyDescent="0.25">
      <c r="A2556" s="4">
        <v>2555</v>
      </c>
    </row>
    <row r="2557" spans="1:1" x14ac:dyDescent="0.25">
      <c r="A2557" s="4">
        <v>2556</v>
      </c>
    </row>
    <row r="2558" spans="1:1" x14ac:dyDescent="0.25">
      <c r="A2558" s="4">
        <v>2557</v>
      </c>
    </row>
    <row r="2559" spans="1:1" x14ac:dyDescent="0.25">
      <c r="A2559" s="4">
        <v>2558</v>
      </c>
    </row>
    <row r="2560" spans="1:1" x14ac:dyDescent="0.25">
      <c r="A2560" s="4">
        <v>2559</v>
      </c>
    </row>
    <row r="2561" spans="1:1" x14ac:dyDescent="0.25">
      <c r="A2561" s="4">
        <v>2560</v>
      </c>
    </row>
    <row r="2562" spans="1:1" x14ac:dyDescent="0.25">
      <c r="A2562" s="4">
        <v>2561</v>
      </c>
    </row>
    <row r="2563" spans="1:1" x14ac:dyDescent="0.25">
      <c r="A2563" s="4">
        <v>2562</v>
      </c>
    </row>
    <row r="2564" spans="1:1" x14ac:dyDescent="0.25">
      <c r="A2564" s="4">
        <v>2563</v>
      </c>
    </row>
    <row r="2565" spans="1:1" x14ac:dyDescent="0.25">
      <c r="A2565" s="4">
        <v>2564</v>
      </c>
    </row>
    <row r="2566" spans="1:1" x14ac:dyDescent="0.25">
      <c r="A2566" s="4">
        <v>2565</v>
      </c>
    </row>
    <row r="2567" spans="1:1" x14ac:dyDescent="0.25">
      <c r="A2567" s="4">
        <v>2566</v>
      </c>
    </row>
    <row r="2568" spans="1:1" x14ac:dyDescent="0.25">
      <c r="A2568" s="4">
        <v>2567</v>
      </c>
    </row>
    <row r="2569" spans="1:1" x14ac:dyDescent="0.25">
      <c r="A2569" s="4">
        <v>2568</v>
      </c>
    </row>
    <row r="2570" spans="1:1" x14ac:dyDescent="0.25">
      <c r="A2570" s="4">
        <v>2569</v>
      </c>
    </row>
    <row r="2571" spans="1:1" x14ac:dyDescent="0.25">
      <c r="A2571" s="4">
        <v>2570</v>
      </c>
    </row>
    <row r="2572" spans="1:1" x14ac:dyDescent="0.25">
      <c r="A2572" s="4">
        <v>2571</v>
      </c>
    </row>
    <row r="2573" spans="1:1" x14ac:dyDescent="0.25">
      <c r="A2573" s="4">
        <v>2572</v>
      </c>
    </row>
    <row r="2574" spans="1:1" x14ac:dyDescent="0.25">
      <c r="A2574" s="4">
        <v>2573</v>
      </c>
    </row>
    <row r="2575" spans="1:1" x14ac:dyDescent="0.25">
      <c r="A2575" s="4">
        <v>2574</v>
      </c>
    </row>
    <row r="2576" spans="1:1" x14ac:dyDescent="0.25">
      <c r="A2576" s="4">
        <v>2575</v>
      </c>
    </row>
    <row r="2577" spans="1:1" x14ac:dyDescent="0.25">
      <c r="A2577" s="4">
        <v>2576</v>
      </c>
    </row>
    <row r="2578" spans="1:1" x14ac:dyDescent="0.25">
      <c r="A2578" s="4">
        <v>2577</v>
      </c>
    </row>
    <row r="2579" spans="1:1" x14ac:dyDescent="0.25">
      <c r="A2579" s="4">
        <v>2578</v>
      </c>
    </row>
    <row r="2580" spans="1:1" x14ac:dyDescent="0.25">
      <c r="A2580" s="4">
        <v>2579</v>
      </c>
    </row>
    <row r="2581" spans="1:1" x14ac:dyDescent="0.25">
      <c r="A2581" s="4">
        <v>2580</v>
      </c>
    </row>
    <row r="2582" spans="1:1" x14ac:dyDescent="0.25">
      <c r="A2582" s="4">
        <v>2581</v>
      </c>
    </row>
    <row r="2583" spans="1:1" x14ac:dyDescent="0.25">
      <c r="A2583" s="4">
        <v>2582</v>
      </c>
    </row>
    <row r="2584" spans="1:1" x14ac:dyDescent="0.25">
      <c r="A2584" s="4">
        <v>2583</v>
      </c>
    </row>
    <row r="2585" spans="1:1" x14ac:dyDescent="0.25">
      <c r="A2585" s="4">
        <v>2584</v>
      </c>
    </row>
    <row r="2586" spans="1:1" x14ac:dyDescent="0.25">
      <c r="A2586" s="4">
        <v>2585</v>
      </c>
    </row>
    <row r="2587" spans="1:1" x14ac:dyDescent="0.25">
      <c r="A2587" s="4">
        <v>2586</v>
      </c>
    </row>
    <row r="2588" spans="1:1" x14ac:dyDescent="0.25">
      <c r="A2588" s="4">
        <v>2587</v>
      </c>
    </row>
    <row r="2589" spans="1:1" x14ac:dyDescent="0.25">
      <c r="A2589" s="4">
        <v>2588</v>
      </c>
    </row>
    <row r="2590" spans="1:1" x14ac:dyDescent="0.25">
      <c r="A2590" s="4">
        <v>2589</v>
      </c>
    </row>
    <row r="2591" spans="1:1" x14ac:dyDescent="0.25">
      <c r="A2591" s="4">
        <v>2590</v>
      </c>
    </row>
    <row r="2592" spans="1:1" x14ac:dyDescent="0.25">
      <c r="A2592" s="4">
        <v>2591</v>
      </c>
    </row>
    <row r="2593" spans="1:1" x14ac:dyDescent="0.25">
      <c r="A2593" s="4">
        <v>2592</v>
      </c>
    </row>
    <row r="2594" spans="1:1" x14ac:dyDescent="0.25">
      <c r="A2594" s="4">
        <v>2593</v>
      </c>
    </row>
    <row r="2595" spans="1:1" x14ac:dyDescent="0.25">
      <c r="A2595" s="4">
        <v>2594</v>
      </c>
    </row>
    <row r="2596" spans="1:1" x14ac:dyDescent="0.25">
      <c r="A2596" s="4">
        <v>2595</v>
      </c>
    </row>
    <row r="2597" spans="1:1" x14ac:dyDescent="0.25">
      <c r="A2597" s="4">
        <v>2596</v>
      </c>
    </row>
    <row r="2598" spans="1:1" x14ac:dyDescent="0.25">
      <c r="A2598" s="4">
        <v>2597</v>
      </c>
    </row>
    <row r="2599" spans="1:1" x14ac:dyDescent="0.25">
      <c r="A2599" s="4">
        <v>2598</v>
      </c>
    </row>
    <row r="2600" spans="1:1" x14ac:dyDescent="0.25">
      <c r="A2600" s="4">
        <v>2599</v>
      </c>
    </row>
    <row r="2601" spans="1:1" x14ac:dyDescent="0.25">
      <c r="A2601" s="4">
        <v>2600</v>
      </c>
    </row>
    <row r="2602" spans="1:1" x14ac:dyDescent="0.25">
      <c r="A2602" s="4">
        <v>2601</v>
      </c>
    </row>
    <row r="2603" spans="1:1" x14ac:dyDescent="0.25">
      <c r="A2603" s="4">
        <v>2602</v>
      </c>
    </row>
    <row r="2604" spans="1:1" x14ac:dyDescent="0.25">
      <c r="A2604" s="4">
        <v>2603</v>
      </c>
    </row>
    <row r="2605" spans="1:1" x14ac:dyDescent="0.25">
      <c r="A2605" s="4">
        <v>2604</v>
      </c>
    </row>
    <row r="2606" spans="1:1" x14ac:dyDescent="0.25">
      <c r="A2606" s="4">
        <v>2605</v>
      </c>
    </row>
    <row r="2607" spans="1:1" x14ac:dyDescent="0.25">
      <c r="A2607" s="4">
        <v>2606</v>
      </c>
    </row>
    <row r="2608" spans="1:1" x14ac:dyDescent="0.25">
      <c r="A2608" s="4">
        <v>2607</v>
      </c>
    </row>
    <row r="2609" spans="1:1" x14ac:dyDescent="0.25">
      <c r="A2609" s="4">
        <v>2608</v>
      </c>
    </row>
    <row r="2610" spans="1:1" x14ac:dyDescent="0.25">
      <c r="A2610" s="4">
        <v>2609</v>
      </c>
    </row>
    <row r="2611" spans="1:1" x14ac:dyDescent="0.25">
      <c r="A2611" s="4">
        <v>2610</v>
      </c>
    </row>
    <row r="2612" spans="1:1" x14ac:dyDescent="0.25">
      <c r="A2612" s="4">
        <v>2611</v>
      </c>
    </row>
    <row r="2613" spans="1:1" x14ac:dyDescent="0.25">
      <c r="A2613" s="4">
        <v>2612</v>
      </c>
    </row>
    <row r="2614" spans="1:1" x14ac:dyDescent="0.25">
      <c r="A2614" s="4">
        <v>2613</v>
      </c>
    </row>
    <row r="2615" spans="1:1" x14ac:dyDescent="0.25">
      <c r="A2615" s="4">
        <v>2614</v>
      </c>
    </row>
    <row r="2616" spans="1:1" x14ac:dyDescent="0.25">
      <c r="A2616" s="4">
        <v>2615</v>
      </c>
    </row>
    <row r="2617" spans="1:1" x14ac:dyDescent="0.25">
      <c r="A2617" s="4">
        <v>2616</v>
      </c>
    </row>
    <row r="2618" spans="1:1" x14ac:dyDescent="0.25">
      <c r="A2618" s="4">
        <v>2617</v>
      </c>
    </row>
    <row r="2619" spans="1:1" x14ac:dyDescent="0.25">
      <c r="A2619" s="4">
        <v>2618</v>
      </c>
    </row>
    <row r="2620" spans="1:1" x14ac:dyDescent="0.25">
      <c r="A2620" s="4">
        <v>2619</v>
      </c>
    </row>
    <row r="2621" spans="1:1" x14ac:dyDescent="0.25">
      <c r="A2621" s="4">
        <v>2620</v>
      </c>
    </row>
    <row r="2622" spans="1:1" x14ac:dyDescent="0.25">
      <c r="A2622" s="4">
        <v>2621</v>
      </c>
    </row>
    <row r="2623" spans="1:1" x14ac:dyDescent="0.25">
      <c r="A2623" s="4">
        <v>2622</v>
      </c>
    </row>
    <row r="2624" spans="1:1" x14ac:dyDescent="0.25">
      <c r="A2624" s="4">
        <v>2623</v>
      </c>
    </row>
    <row r="2625" spans="1:1" x14ac:dyDescent="0.25">
      <c r="A2625" s="4">
        <v>2624</v>
      </c>
    </row>
    <row r="2626" spans="1:1" x14ac:dyDescent="0.25">
      <c r="A2626" s="4">
        <v>2625</v>
      </c>
    </row>
    <row r="2627" spans="1:1" x14ac:dyDescent="0.25">
      <c r="A2627" s="4">
        <v>2626</v>
      </c>
    </row>
    <row r="2628" spans="1:1" x14ac:dyDescent="0.25">
      <c r="A2628" s="4">
        <v>2627</v>
      </c>
    </row>
    <row r="2629" spans="1:1" x14ac:dyDescent="0.25">
      <c r="A2629" s="4">
        <v>2628</v>
      </c>
    </row>
    <row r="2630" spans="1:1" x14ac:dyDescent="0.25">
      <c r="A2630" s="4">
        <v>2629</v>
      </c>
    </row>
    <row r="2631" spans="1:1" x14ac:dyDescent="0.25">
      <c r="A2631" s="4">
        <v>2630</v>
      </c>
    </row>
    <row r="2632" spans="1:1" x14ac:dyDescent="0.25">
      <c r="A2632" s="4">
        <v>2631</v>
      </c>
    </row>
    <row r="2633" spans="1:1" x14ac:dyDescent="0.25">
      <c r="A2633" s="4">
        <v>2632</v>
      </c>
    </row>
    <row r="2634" spans="1:1" x14ac:dyDescent="0.25">
      <c r="A2634" s="4">
        <v>2633</v>
      </c>
    </row>
    <row r="2635" spans="1:1" x14ac:dyDescent="0.25">
      <c r="A2635" s="4">
        <v>2634</v>
      </c>
    </row>
    <row r="2636" spans="1:1" x14ac:dyDescent="0.25">
      <c r="A2636" s="4">
        <v>2635</v>
      </c>
    </row>
    <row r="2637" spans="1:1" x14ac:dyDescent="0.25">
      <c r="A2637" s="4">
        <v>2636</v>
      </c>
    </row>
    <row r="2638" spans="1:1" x14ac:dyDescent="0.25">
      <c r="A2638" s="4">
        <v>2637</v>
      </c>
    </row>
    <row r="2639" spans="1:1" x14ac:dyDescent="0.25">
      <c r="A2639" s="4">
        <v>2638</v>
      </c>
    </row>
    <row r="2640" spans="1:1" x14ac:dyDescent="0.25">
      <c r="A2640" s="4">
        <v>2639</v>
      </c>
    </row>
    <row r="2641" spans="1:1" x14ac:dyDescent="0.25">
      <c r="A2641" s="4">
        <v>2640</v>
      </c>
    </row>
    <row r="2642" spans="1:1" x14ac:dyDescent="0.25">
      <c r="A2642" s="4">
        <v>2641</v>
      </c>
    </row>
    <row r="2643" spans="1:1" x14ac:dyDescent="0.25">
      <c r="A2643" s="4">
        <v>2642</v>
      </c>
    </row>
    <row r="2644" spans="1:1" x14ac:dyDescent="0.25">
      <c r="A2644" s="4">
        <v>2643</v>
      </c>
    </row>
    <row r="2645" spans="1:1" x14ac:dyDescent="0.25">
      <c r="A2645" s="4">
        <v>2644</v>
      </c>
    </row>
    <row r="2646" spans="1:1" x14ac:dyDescent="0.25">
      <c r="A2646" s="4">
        <v>2645</v>
      </c>
    </row>
    <row r="2647" spans="1:1" x14ac:dyDescent="0.25">
      <c r="A2647" s="4">
        <v>2646</v>
      </c>
    </row>
    <row r="2648" spans="1:1" x14ac:dyDescent="0.25">
      <c r="A2648" s="4">
        <v>2647</v>
      </c>
    </row>
    <row r="2649" spans="1:1" x14ac:dyDescent="0.25">
      <c r="A2649" s="4">
        <v>2648</v>
      </c>
    </row>
    <row r="2650" spans="1:1" x14ac:dyDescent="0.25">
      <c r="A2650" s="4">
        <v>2649</v>
      </c>
    </row>
    <row r="2651" spans="1:1" x14ac:dyDescent="0.25">
      <c r="A2651" s="4">
        <v>2650</v>
      </c>
    </row>
    <row r="2652" spans="1:1" x14ac:dyDescent="0.25">
      <c r="A2652" s="4">
        <v>2651</v>
      </c>
    </row>
    <row r="2653" spans="1:1" x14ac:dyDescent="0.25">
      <c r="A2653" s="4">
        <v>2652</v>
      </c>
    </row>
    <row r="2654" spans="1:1" x14ac:dyDescent="0.25">
      <c r="A2654" s="4">
        <v>2653</v>
      </c>
    </row>
    <row r="2655" spans="1:1" x14ac:dyDescent="0.25">
      <c r="A2655" s="4">
        <v>2654</v>
      </c>
    </row>
    <row r="2656" spans="1:1" x14ac:dyDescent="0.25">
      <c r="A2656" s="4">
        <v>2655</v>
      </c>
    </row>
    <row r="2657" spans="1:1" x14ac:dyDescent="0.25">
      <c r="A2657" s="4">
        <v>2656</v>
      </c>
    </row>
    <row r="2658" spans="1:1" x14ac:dyDescent="0.25">
      <c r="A2658" s="4">
        <v>2657</v>
      </c>
    </row>
    <row r="2659" spans="1:1" x14ac:dyDescent="0.25">
      <c r="A2659" s="4">
        <v>2658</v>
      </c>
    </row>
    <row r="2660" spans="1:1" x14ac:dyDescent="0.25">
      <c r="A2660" s="4">
        <v>2659</v>
      </c>
    </row>
    <row r="2661" spans="1:1" x14ac:dyDescent="0.25">
      <c r="A2661" s="4">
        <v>2660</v>
      </c>
    </row>
    <row r="2662" spans="1:1" x14ac:dyDescent="0.25">
      <c r="A2662" s="4">
        <v>2661</v>
      </c>
    </row>
    <row r="2663" spans="1:1" x14ac:dyDescent="0.25">
      <c r="A2663" s="4">
        <v>2662</v>
      </c>
    </row>
    <row r="2664" spans="1:1" x14ac:dyDescent="0.25">
      <c r="A2664" s="4">
        <v>2663</v>
      </c>
    </row>
    <row r="2665" spans="1:1" x14ac:dyDescent="0.25">
      <c r="A2665" s="4">
        <v>2664</v>
      </c>
    </row>
    <row r="2666" spans="1:1" x14ac:dyDescent="0.25">
      <c r="A2666" s="4">
        <v>2665</v>
      </c>
    </row>
    <row r="2667" spans="1:1" x14ac:dyDescent="0.25">
      <c r="A2667" s="4">
        <v>2666</v>
      </c>
    </row>
    <row r="2668" spans="1:1" x14ac:dyDescent="0.25">
      <c r="A2668" s="4">
        <v>2667</v>
      </c>
    </row>
    <row r="2669" spans="1:1" x14ac:dyDescent="0.25">
      <c r="A2669" s="4">
        <v>2668</v>
      </c>
    </row>
    <row r="2670" spans="1:1" x14ac:dyDescent="0.25">
      <c r="A2670" s="4">
        <v>2669</v>
      </c>
    </row>
    <row r="2671" spans="1:1" x14ac:dyDescent="0.25">
      <c r="A2671" s="4">
        <v>2670</v>
      </c>
    </row>
    <row r="2672" spans="1:1" x14ac:dyDescent="0.25">
      <c r="A2672" s="4">
        <v>2671</v>
      </c>
    </row>
    <row r="2673" spans="1:1" x14ac:dyDescent="0.25">
      <c r="A2673" s="4">
        <v>2672</v>
      </c>
    </row>
    <row r="2674" spans="1:1" x14ac:dyDescent="0.25">
      <c r="A2674" s="4">
        <v>2673</v>
      </c>
    </row>
    <row r="2675" spans="1:1" x14ac:dyDescent="0.25">
      <c r="A2675" s="4">
        <v>2674</v>
      </c>
    </row>
    <row r="2676" spans="1:1" x14ac:dyDescent="0.25">
      <c r="A2676" s="4">
        <v>2675</v>
      </c>
    </row>
    <row r="2677" spans="1:1" x14ac:dyDescent="0.25">
      <c r="A2677" s="4">
        <v>2676</v>
      </c>
    </row>
    <row r="2678" spans="1:1" x14ac:dyDescent="0.25">
      <c r="A2678" s="4">
        <v>2677</v>
      </c>
    </row>
    <row r="2679" spans="1:1" x14ac:dyDescent="0.25">
      <c r="A2679" s="4">
        <v>2678</v>
      </c>
    </row>
    <row r="2680" spans="1:1" x14ac:dyDescent="0.25">
      <c r="A2680" s="4">
        <v>2679</v>
      </c>
    </row>
    <row r="2681" spans="1:1" x14ac:dyDescent="0.25">
      <c r="A2681" s="4">
        <v>2680</v>
      </c>
    </row>
    <row r="2682" spans="1:1" x14ac:dyDescent="0.25">
      <c r="A2682" s="4">
        <v>2681</v>
      </c>
    </row>
    <row r="2683" spans="1:1" x14ac:dyDescent="0.25">
      <c r="A2683" s="4">
        <v>2682</v>
      </c>
    </row>
    <row r="2684" spans="1:1" x14ac:dyDescent="0.25">
      <c r="A2684" s="4">
        <v>2683</v>
      </c>
    </row>
    <row r="2685" spans="1:1" x14ac:dyDescent="0.25">
      <c r="A2685" s="4">
        <v>2684</v>
      </c>
    </row>
    <row r="2686" spans="1:1" x14ac:dyDescent="0.25">
      <c r="A2686" s="4">
        <v>2685</v>
      </c>
    </row>
    <row r="2687" spans="1:1" x14ac:dyDescent="0.25">
      <c r="A2687" s="4">
        <v>2686</v>
      </c>
    </row>
    <row r="2688" spans="1:1" x14ac:dyDescent="0.25">
      <c r="A2688" s="4">
        <v>2687</v>
      </c>
    </row>
    <row r="2689" spans="1:1" x14ac:dyDescent="0.25">
      <c r="A2689" s="4">
        <v>2688</v>
      </c>
    </row>
    <row r="2690" spans="1:1" x14ac:dyDescent="0.25">
      <c r="A2690" s="4">
        <v>2689</v>
      </c>
    </row>
    <row r="2691" spans="1:1" x14ac:dyDescent="0.25">
      <c r="A2691" s="4">
        <v>2690</v>
      </c>
    </row>
    <row r="2692" spans="1:1" x14ac:dyDescent="0.25">
      <c r="A2692" s="4">
        <v>2691</v>
      </c>
    </row>
    <row r="2693" spans="1:1" x14ac:dyDescent="0.25">
      <c r="A2693" s="4">
        <v>2692</v>
      </c>
    </row>
    <row r="2694" spans="1:1" x14ac:dyDescent="0.25">
      <c r="A2694" s="4">
        <v>2693</v>
      </c>
    </row>
    <row r="2695" spans="1:1" x14ac:dyDescent="0.25">
      <c r="A2695" s="4">
        <v>2694</v>
      </c>
    </row>
    <row r="2696" spans="1:1" x14ac:dyDescent="0.25">
      <c r="A2696" s="4">
        <v>2695</v>
      </c>
    </row>
    <row r="2697" spans="1:1" x14ac:dyDescent="0.25">
      <c r="A2697" s="4">
        <v>2696</v>
      </c>
    </row>
    <row r="2698" spans="1:1" x14ac:dyDescent="0.25">
      <c r="A2698" s="4">
        <v>2697</v>
      </c>
    </row>
    <row r="2699" spans="1:1" x14ac:dyDescent="0.25">
      <c r="A2699" s="4">
        <v>2698</v>
      </c>
    </row>
    <row r="2700" spans="1:1" x14ac:dyDescent="0.25">
      <c r="A2700" s="4">
        <v>2699</v>
      </c>
    </row>
    <row r="2701" spans="1:1" x14ac:dyDescent="0.25">
      <c r="A2701" s="4">
        <v>2700</v>
      </c>
    </row>
    <row r="2702" spans="1:1" x14ac:dyDescent="0.25">
      <c r="A2702" s="4">
        <v>2701</v>
      </c>
    </row>
    <row r="2703" spans="1:1" x14ac:dyDescent="0.25">
      <c r="A2703" s="4">
        <v>2702</v>
      </c>
    </row>
    <row r="2704" spans="1:1" x14ac:dyDescent="0.25">
      <c r="A2704" s="4">
        <v>2703</v>
      </c>
    </row>
    <row r="2705" spans="1:1" x14ac:dyDescent="0.25">
      <c r="A2705" s="4">
        <v>2704</v>
      </c>
    </row>
    <row r="2706" spans="1:1" x14ac:dyDescent="0.25">
      <c r="A2706" s="4">
        <v>2705</v>
      </c>
    </row>
    <row r="2707" spans="1:1" x14ac:dyDescent="0.25">
      <c r="A2707" s="4">
        <v>2706</v>
      </c>
    </row>
    <row r="2708" spans="1:1" x14ac:dyDescent="0.25">
      <c r="A2708" s="4">
        <v>2707</v>
      </c>
    </row>
    <row r="2709" spans="1:1" x14ac:dyDescent="0.25">
      <c r="A2709" s="4">
        <v>2708</v>
      </c>
    </row>
    <row r="2710" spans="1:1" x14ac:dyDescent="0.25">
      <c r="A2710" s="4">
        <v>2709</v>
      </c>
    </row>
    <row r="2711" spans="1:1" x14ac:dyDescent="0.25">
      <c r="A2711" s="4">
        <v>2710</v>
      </c>
    </row>
    <row r="2712" spans="1:1" x14ac:dyDescent="0.25">
      <c r="A2712" s="4">
        <v>2711</v>
      </c>
    </row>
    <row r="2713" spans="1:1" x14ac:dyDescent="0.25">
      <c r="A2713" s="4">
        <v>2712</v>
      </c>
    </row>
    <row r="2714" spans="1:1" x14ac:dyDescent="0.25">
      <c r="A2714" s="4">
        <v>2713</v>
      </c>
    </row>
    <row r="2715" spans="1:1" x14ac:dyDescent="0.25">
      <c r="A2715" s="4">
        <v>2714</v>
      </c>
    </row>
    <row r="2716" spans="1:1" x14ac:dyDescent="0.25">
      <c r="A2716" s="4">
        <v>2715</v>
      </c>
    </row>
    <row r="2717" spans="1:1" x14ac:dyDescent="0.25">
      <c r="A2717" s="4">
        <v>2716</v>
      </c>
    </row>
    <row r="2718" spans="1:1" x14ac:dyDescent="0.25">
      <c r="A2718" s="4">
        <v>2717</v>
      </c>
    </row>
    <row r="2719" spans="1:1" x14ac:dyDescent="0.25">
      <c r="A2719" s="4">
        <v>2718</v>
      </c>
    </row>
    <row r="2720" spans="1:1" x14ac:dyDescent="0.25">
      <c r="A2720" s="4">
        <v>2719</v>
      </c>
    </row>
    <row r="2721" spans="1:1" x14ac:dyDescent="0.25">
      <c r="A2721" s="4">
        <v>2720</v>
      </c>
    </row>
    <row r="2722" spans="1:1" x14ac:dyDescent="0.25">
      <c r="A2722" s="4">
        <v>2721</v>
      </c>
    </row>
    <row r="2723" spans="1:1" x14ac:dyDescent="0.25">
      <c r="A2723" s="4">
        <v>2722</v>
      </c>
    </row>
    <row r="2724" spans="1:1" x14ac:dyDescent="0.25">
      <c r="A2724" s="4">
        <v>2723</v>
      </c>
    </row>
    <row r="2725" spans="1:1" x14ac:dyDescent="0.25">
      <c r="A2725" s="4">
        <v>2724</v>
      </c>
    </row>
    <row r="2726" spans="1:1" x14ac:dyDescent="0.25">
      <c r="A2726" s="4">
        <v>2725</v>
      </c>
    </row>
    <row r="2727" spans="1:1" x14ac:dyDescent="0.25">
      <c r="A2727" s="4">
        <v>2726</v>
      </c>
    </row>
    <row r="2728" spans="1:1" x14ac:dyDescent="0.25">
      <c r="A2728" s="4">
        <v>2727</v>
      </c>
    </row>
    <row r="2729" spans="1:1" x14ac:dyDescent="0.25">
      <c r="A2729" s="4">
        <v>2728</v>
      </c>
    </row>
    <row r="2730" spans="1:1" x14ac:dyDescent="0.25">
      <c r="A2730" s="4">
        <v>2729</v>
      </c>
    </row>
    <row r="2731" spans="1:1" x14ac:dyDescent="0.25">
      <c r="A2731" s="4">
        <v>2730</v>
      </c>
    </row>
    <row r="2732" spans="1:1" x14ac:dyDescent="0.25">
      <c r="A2732" s="4">
        <v>2731</v>
      </c>
    </row>
    <row r="2733" spans="1:1" x14ac:dyDescent="0.25">
      <c r="A2733" s="4">
        <v>2732</v>
      </c>
    </row>
    <row r="2734" spans="1:1" x14ac:dyDescent="0.25">
      <c r="A2734" s="4">
        <v>2733</v>
      </c>
    </row>
    <row r="2735" spans="1:1" x14ac:dyDescent="0.25">
      <c r="A2735" s="4">
        <v>2734</v>
      </c>
    </row>
    <row r="2736" spans="1:1" x14ac:dyDescent="0.25">
      <c r="A2736" s="4">
        <v>2735</v>
      </c>
    </row>
    <row r="2737" spans="1:1" x14ac:dyDescent="0.25">
      <c r="A2737" s="4">
        <v>2736</v>
      </c>
    </row>
    <row r="2738" spans="1:1" x14ac:dyDescent="0.25">
      <c r="A2738" s="4">
        <v>2737</v>
      </c>
    </row>
    <row r="2739" spans="1:1" x14ac:dyDescent="0.25">
      <c r="A2739" s="4">
        <v>2738</v>
      </c>
    </row>
    <row r="2740" spans="1:1" x14ac:dyDescent="0.25">
      <c r="A2740" s="4">
        <v>2739</v>
      </c>
    </row>
    <row r="2741" spans="1:1" x14ac:dyDescent="0.25">
      <c r="A2741" s="4">
        <v>2740</v>
      </c>
    </row>
    <row r="2742" spans="1:1" x14ac:dyDescent="0.25">
      <c r="A2742" s="4">
        <v>2741</v>
      </c>
    </row>
    <row r="2743" spans="1:1" x14ac:dyDescent="0.25">
      <c r="A2743" s="4">
        <v>2742</v>
      </c>
    </row>
    <row r="2744" spans="1:1" x14ac:dyDescent="0.25">
      <c r="A2744" s="4">
        <v>2743</v>
      </c>
    </row>
    <row r="2745" spans="1:1" x14ac:dyDescent="0.25">
      <c r="A2745" s="4">
        <v>2744</v>
      </c>
    </row>
    <row r="2746" spans="1:1" x14ac:dyDescent="0.25">
      <c r="A2746" s="4">
        <v>2745</v>
      </c>
    </row>
    <row r="2747" spans="1:1" x14ac:dyDescent="0.25">
      <c r="A2747" s="4">
        <v>2746</v>
      </c>
    </row>
    <row r="2748" spans="1:1" x14ac:dyDescent="0.25">
      <c r="A2748" s="4">
        <v>2747</v>
      </c>
    </row>
    <row r="2749" spans="1:1" x14ac:dyDescent="0.25">
      <c r="A2749" s="4">
        <v>2748</v>
      </c>
    </row>
    <row r="2750" spans="1:1" x14ac:dyDescent="0.25">
      <c r="A2750" s="4">
        <v>2749</v>
      </c>
    </row>
    <row r="2751" spans="1:1" x14ac:dyDescent="0.25">
      <c r="A2751" s="4">
        <v>2750</v>
      </c>
    </row>
    <row r="2752" spans="1:1" x14ac:dyDescent="0.25">
      <c r="A2752" s="4">
        <v>2751</v>
      </c>
    </row>
    <row r="2753" spans="1:1" x14ac:dyDescent="0.25">
      <c r="A2753" s="4">
        <v>2752</v>
      </c>
    </row>
    <row r="2754" spans="1:1" x14ac:dyDescent="0.25">
      <c r="A2754" s="4">
        <v>2753</v>
      </c>
    </row>
    <row r="2755" spans="1:1" x14ac:dyDescent="0.25">
      <c r="A2755" s="4">
        <v>2754</v>
      </c>
    </row>
    <row r="2756" spans="1:1" x14ac:dyDescent="0.25">
      <c r="A2756" s="4">
        <v>2755</v>
      </c>
    </row>
    <row r="2757" spans="1:1" x14ac:dyDescent="0.25">
      <c r="A2757" s="4">
        <v>2756</v>
      </c>
    </row>
    <row r="2758" spans="1:1" x14ac:dyDescent="0.25">
      <c r="A2758" s="4">
        <v>2757</v>
      </c>
    </row>
    <row r="2759" spans="1:1" x14ac:dyDescent="0.25">
      <c r="A2759" s="4">
        <v>2758</v>
      </c>
    </row>
    <row r="2760" spans="1:1" x14ac:dyDescent="0.25">
      <c r="A2760" s="4">
        <v>2759</v>
      </c>
    </row>
    <row r="2761" spans="1:1" x14ac:dyDescent="0.25">
      <c r="A2761" s="4">
        <v>2760</v>
      </c>
    </row>
    <row r="2762" spans="1:1" x14ac:dyDescent="0.25">
      <c r="A2762" s="4">
        <v>2761</v>
      </c>
    </row>
    <row r="2763" spans="1:1" x14ac:dyDescent="0.25">
      <c r="A2763" s="4">
        <v>2762</v>
      </c>
    </row>
    <row r="2764" spans="1:1" x14ac:dyDescent="0.25">
      <c r="A2764" s="4">
        <v>2763</v>
      </c>
    </row>
    <row r="2765" spans="1:1" x14ac:dyDescent="0.25">
      <c r="A2765" s="4">
        <v>2764</v>
      </c>
    </row>
    <row r="2766" spans="1:1" x14ac:dyDescent="0.25">
      <c r="A2766" s="4">
        <v>2765</v>
      </c>
    </row>
    <row r="2767" spans="1:1" x14ac:dyDescent="0.25">
      <c r="A2767" s="4">
        <v>2766</v>
      </c>
    </row>
    <row r="2768" spans="1:1" x14ac:dyDescent="0.25">
      <c r="A2768" s="4">
        <v>2767</v>
      </c>
    </row>
    <row r="2769" spans="1:1" x14ac:dyDescent="0.25">
      <c r="A2769" s="4">
        <v>2768</v>
      </c>
    </row>
    <row r="2770" spans="1:1" x14ac:dyDescent="0.25">
      <c r="A2770" s="4">
        <v>2769</v>
      </c>
    </row>
    <row r="2771" spans="1:1" x14ac:dyDescent="0.25">
      <c r="A2771" s="4">
        <v>2770</v>
      </c>
    </row>
    <row r="2772" spans="1:1" x14ac:dyDescent="0.25">
      <c r="A2772" s="4">
        <v>2771</v>
      </c>
    </row>
    <row r="2773" spans="1:1" x14ac:dyDescent="0.25">
      <c r="A2773" s="4">
        <v>2772</v>
      </c>
    </row>
    <row r="2774" spans="1:1" x14ac:dyDescent="0.25">
      <c r="A2774" s="4">
        <v>2773</v>
      </c>
    </row>
    <row r="2775" spans="1:1" x14ac:dyDescent="0.25">
      <c r="A2775" s="4">
        <v>2774</v>
      </c>
    </row>
    <row r="2776" spans="1:1" x14ac:dyDescent="0.25">
      <c r="A2776" s="4">
        <v>2775</v>
      </c>
    </row>
    <row r="2777" spans="1:1" x14ac:dyDescent="0.25">
      <c r="A2777" s="4">
        <v>2776</v>
      </c>
    </row>
    <row r="2778" spans="1:1" x14ac:dyDescent="0.25">
      <c r="A2778" s="4">
        <v>2777</v>
      </c>
    </row>
    <row r="2779" spans="1:1" x14ac:dyDescent="0.25">
      <c r="A2779" s="4">
        <v>2778</v>
      </c>
    </row>
    <row r="2780" spans="1:1" x14ac:dyDescent="0.25">
      <c r="A2780" s="4">
        <v>2779</v>
      </c>
    </row>
    <row r="2781" spans="1:1" x14ac:dyDescent="0.25">
      <c r="A2781" s="4">
        <v>2780</v>
      </c>
    </row>
    <row r="2782" spans="1:1" x14ac:dyDescent="0.25">
      <c r="A2782" s="4">
        <v>2781</v>
      </c>
    </row>
    <row r="2783" spans="1:1" x14ac:dyDescent="0.25">
      <c r="A2783" s="4">
        <v>2782</v>
      </c>
    </row>
    <row r="2784" spans="1:1" x14ac:dyDescent="0.25">
      <c r="A2784" s="4">
        <v>2783</v>
      </c>
    </row>
    <row r="2785" spans="1:1" x14ac:dyDescent="0.25">
      <c r="A2785" s="4">
        <v>2784</v>
      </c>
    </row>
    <row r="2786" spans="1:1" x14ac:dyDescent="0.25">
      <c r="A2786" s="4">
        <v>2785</v>
      </c>
    </row>
    <row r="2787" spans="1:1" x14ac:dyDescent="0.25">
      <c r="A2787" s="4">
        <v>2786</v>
      </c>
    </row>
    <row r="2788" spans="1:1" x14ac:dyDescent="0.25">
      <c r="A2788" s="4">
        <v>2787</v>
      </c>
    </row>
    <row r="2789" spans="1:1" x14ac:dyDescent="0.25">
      <c r="A2789" s="4">
        <v>2788</v>
      </c>
    </row>
    <row r="2790" spans="1:1" x14ac:dyDescent="0.25">
      <c r="A2790" s="4">
        <v>2789</v>
      </c>
    </row>
    <row r="2791" spans="1:1" x14ac:dyDescent="0.25">
      <c r="A2791" s="4">
        <v>2790</v>
      </c>
    </row>
    <row r="2792" spans="1:1" x14ac:dyDescent="0.25">
      <c r="A2792" s="4">
        <v>2791</v>
      </c>
    </row>
    <row r="2793" spans="1:1" x14ac:dyDescent="0.25">
      <c r="A2793" s="4">
        <v>2792</v>
      </c>
    </row>
    <row r="2794" spans="1:1" x14ac:dyDescent="0.25">
      <c r="A2794" s="4">
        <v>2793</v>
      </c>
    </row>
    <row r="2795" spans="1:1" x14ac:dyDescent="0.25">
      <c r="A2795" s="4">
        <v>2794</v>
      </c>
    </row>
    <row r="2796" spans="1:1" x14ac:dyDescent="0.25">
      <c r="A2796" s="4">
        <v>2795</v>
      </c>
    </row>
    <row r="2797" spans="1:1" x14ac:dyDescent="0.25">
      <c r="A2797" s="4">
        <v>2796</v>
      </c>
    </row>
    <row r="2798" spans="1:1" x14ac:dyDescent="0.25">
      <c r="A2798" s="4">
        <v>2797</v>
      </c>
    </row>
    <row r="2799" spans="1:1" x14ac:dyDescent="0.25">
      <c r="A2799" s="4">
        <v>2798</v>
      </c>
    </row>
    <row r="2800" spans="1:1" x14ac:dyDescent="0.25">
      <c r="A2800" s="4">
        <v>2799</v>
      </c>
    </row>
    <row r="2801" spans="1:1" x14ac:dyDescent="0.25">
      <c r="A2801" s="4">
        <v>2800</v>
      </c>
    </row>
    <row r="2802" spans="1:1" x14ac:dyDescent="0.25">
      <c r="A2802" s="4">
        <v>2801</v>
      </c>
    </row>
    <row r="2803" spans="1:1" x14ac:dyDescent="0.25">
      <c r="A2803" s="4">
        <v>2802</v>
      </c>
    </row>
    <row r="2804" spans="1:1" x14ac:dyDescent="0.25">
      <c r="A2804" s="4">
        <v>2803</v>
      </c>
    </row>
    <row r="2805" spans="1:1" x14ac:dyDescent="0.25">
      <c r="A2805" s="4">
        <v>2804</v>
      </c>
    </row>
    <row r="2806" spans="1:1" x14ac:dyDescent="0.25">
      <c r="A2806" s="4">
        <v>2805</v>
      </c>
    </row>
    <row r="2807" spans="1:1" x14ac:dyDescent="0.25">
      <c r="A2807" s="4">
        <v>2806</v>
      </c>
    </row>
    <row r="2808" spans="1:1" x14ac:dyDescent="0.25">
      <c r="A2808" s="4">
        <v>2807</v>
      </c>
    </row>
    <row r="2809" spans="1:1" x14ac:dyDescent="0.25">
      <c r="A2809" s="4">
        <v>2808</v>
      </c>
    </row>
    <row r="2810" spans="1:1" x14ac:dyDescent="0.25">
      <c r="A2810" s="4">
        <v>2809</v>
      </c>
    </row>
    <row r="2811" spans="1:1" x14ac:dyDescent="0.25">
      <c r="A2811" s="4">
        <v>2810</v>
      </c>
    </row>
    <row r="2812" spans="1:1" x14ac:dyDescent="0.25">
      <c r="A2812" s="4">
        <v>2811</v>
      </c>
    </row>
    <row r="2813" spans="1:1" x14ac:dyDescent="0.25">
      <c r="A2813" s="4">
        <v>2812</v>
      </c>
    </row>
    <row r="2814" spans="1:1" x14ac:dyDescent="0.25">
      <c r="A2814" s="4">
        <v>2813</v>
      </c>
    </row>
    <row r="2815" spans="1:1" x14ac:dyDescent="0.25">
      <c r="A2815" s="4">
        <v>2814</v>
      </c>
    </row>
    <row r="2816" spans="1:1" x14ac:dyDescent="0.25">
      <c r="A2816" s="4">
        <v>2815</v>
      </c>
    </row>
    <row r="2817" spans="1:1" x14ac:dyDescent="0.25">
      <c r="A2817" s="4">
        <v>2816</v>
      </c>
    </row>
    <row r="2818" spans="1:1" x14ac:dyDescent="0.25">
      <c r="A2818" s="4">
        <v>2817</v>
      </c>
    </row>
    <row r="2819" spans="1:1" x14ac:dyDescent="0.25">
      <c r="A2819" s="4">
        <v>2818</v>
      </c>
    </row>
    <row r="2820" spans="1:1" x14ac:dyDescent="0.25">
      <c r="A2820" s="4">
        <v>2819</v>
      </c>
    </row>
    <row r="2821" spans="1:1" x14ac:dyDescent="0.25">
      <c r="A2821" s="4">
        <v>2820</v>
      </c>
    </row>
    <row r="2822" spans="1:1" x14ac:dyDescent="0.25">
      <c r="A2822" s="4">
        <v>2821</v>
      </c>
    </row>
    <row r="2823" spans="1:1" x14ac:dyDescent="0.25">
      <c r="A2823" s="4">
        <v>2822</v>
      </c>
    </row>
    <row r="2824" spans="1:1" x14ac:dyDescent="0.25">
      <c r="A2824" s="4">
        <v>2823</v>
      </c>
    </row>
    <row r="2825" spans="1:1" x14ac:dyDescent="0.25">
      <c r="A2825" s="4">
        <v>2824</v>
      </c>
    </row>
    <row r="2826" spans="1:1" x14ac:dyDescent="0.25">
      <c r="A2826" s="4">
        <v>2825</v>
      </c>
    </row>
    <row r="2827" spans="1:1" x14ac:dyDescent="0.25">
      <c r="A2827" s="4">
        <v>2826</v>
      </c>
    </row>
    <row r="2828" spans="1:1" x14ac:dyDescent="0.25">
      <c r="A2828" s="4">
        <v>2827</v>
      </c>
    </row>
    <row r="2829" spans="1:1" x14ac:dyDescent="0.25">
      <c r="A2829" s="4">
        <v>2828</v>
      </c>
    </row>
    <row r="2830" spans="1:1" x14ac:dyDescent="0.25">
      <c r="A2830" s="4">
        <v>2829</v>
      </c>
    </row>
    <row r="2831" spans="1:1" x14ac:dyDescent="0.25">
      <c r="A2831" s="4">
        <v>2830</v>
      </c>
    </row>
    <row r="2832" spans="1:1" x14ac:dyDescent="0.25">
      <c r="A2832" s="4">
        <v>2831</v>
      </c>
    </row>
    <row r="2833" spans="1:1" x14ac:dyDescent="0.25">
      <c r="A2833" s="4">
        <v>2832</v>
      </c>
    </row>
    <row r="2834" spans="1:1" x14ac:dyDescent="0.25">
      <c r="A2834" s="4">
        <v>2833</v>
      </c>
    </row>
    <row r="2835" spans="1:1" x14ac:dyDescent="0.25">
      <c r="A2835" s="4">
        <v>2834</v>
      </c>
    </row>
    <row r="2836" spans="1:1" x14ac:dyDescent="0.25">
      <c r="A2836" s="4">
        <v>2835</v>
      </c>
    </row>
    <row r="2837" spans="1:1" x14ac:dyDescent="0.25">
      <c r="A2837" s="4">
        <v>2836</v>
      </c>
    </row>
    <row r="2838" spans="1:1" x14ac:dyDescent="0.25">
      <c r="A2838" s="4">
        <v>2837</v>
      </c>
    </row>
    <row r="2839" spans="1:1" x14ac:dyDescent="0.25">
      <c r="A2839" s="4">
        <v>2838</v>
      </c>
    </row>
    <row r="2840" spans="1:1" x14ac:dyDescent="0.25">
      <c r="A2840" s="4">
        <v>2839</v>
      </c>
    </row>
    <row r="2841" spans="1:1" x14ac:dyDescent="0.25">
      <c r="A2841" s="4">
        <v>2840</v>
      </c>
    </row>
    <row r="2842" spans="1:1" x14ac:dyDescent="0.25">
      <c r="A2842" s="4">
        <v>2841</v>
      </c>
    </row>
    <row r="2843" spans="1:1" x14ac:dyDescent="0.25">
      <c r="A2843" s="4">
        <v>2842</v>
      </c>
    </row>
    <row r="2844" spans="1:1" x14ac:dyDescent="0.25">
      <c r="A2844" s="4">
        <v>2843</v>
      </c>
    </row>
    <row r="2845" spans="1:1" x14ac:dyDescent="0.25">
      <c r="A2845" s="4">
        <v>2844</v>
      </c>
    </row>
    <row r="2846" spans="1:1" x14ac:dyDescent="0.25">
      <c r="A2846" s="4">
        <v>2845</v>
      </c>
    </row>
    <row r="2847" spans="1:1" x14ac:dyDescent="0.25">
      <c r="A2847" s="4">
        <v>2846</v>
      </c>
    </row>
    <row r="2848" spans="1:1" x14ac:dyDescent="0.25">
      <c r="A2848" s="4">
        <v>2847</v>
      </c>
    </row>
    <row r="2849" spans="1:1" x14ac:dyDescent="0.25">
      <c r="A2849" s="4">
        <v>2848</v>
      </c>
    </row>
    <row r="2850" spans="1:1" x14ac:dyDescent="0.25">
      <c r="A2850" s="4">
        <v>2849</v>
      </c>
    </row>
    <row r="2851" spans="1:1" x14ac:dyDescent="0.25">
      <c r="A2851" s="4">
        <v>2850</v>
      </c>
    </row>
    <row r="2852" spans="1:1" x14ac:dyDescent="0.25">
      <c r="A2852" s="4">
        <v>2851</v>
      </c>
    </row>
    <row r="2853" spans="1:1" x14ac:dyDescent="0.25">
      <c r="A2853" s="4">
        <v>2852</v>
      </c>
    </row>
    <row r="2854" spans="1:1" x14ac:dyDescent="0.25">
      <c r="A2854" s="4">
        <v>2853</v>
      </c>
    </row>
    <row r="2855" spans="1:1" x14ac:dyDescent="0.25">
      <c r="A2855" s="4">
        <v>2854</v>
      </c>
    </row>
    <row r="2856" spans="1:1" x14ac:dyDescent="0.25">
      <c r="A2856" s="4">
        <v>2855</v>
      </c>
    </row>
    <row r="2857" spans="1:1" x14ac:dyDescent="0.25">
      <c r="A2857" s="4">
        <v>2856</v>
      </c>
    </row>
    <row r="2858" spans="1:1" x14ac:dyDescent="0.25">
      <c r="A2858" s="4">
        <v>2857</v>
      </c>
    </row>
    <row r="2859" spans="1:1" x14ac:dyDescent="0.25">
      <c r="A2859" s="4">
        <v>2858</v>
      </c>
    </row>
    <row r="2860" spans="1:1" x14ac:dyDescent="0.25">
      <c r="A2860" s="4">
        <v>2859</v>
      </c>
    </row>
    <row r="2861" spans="1:1" x14ac:dyDescent="0.25">
      <c r="A2861" s="4">
        <v>2860</v>
      </c>
    </row>
    <row r="2862" spans="1:1" x14ac:dyDescent="0.25">
      <c r="A2862" s="4">
        <v>2861</v>
      </c>
    </row>
    <row r="2863" spans="1:1" x14ac:dyDescent="0.25">
      <c r="A2863" s="4">
        <v>2862</v>
      </c>
    </row>
    <row r="2864" spans="1:1" x14ac:dyDescent="0.25">
      <c r="A2864" s="4">
        <v>2863</v>
      </c>
    </row>
    <row r="2865" spans="1:1" x14ac:dyDescent="0.25">
      <c r="A2865" s="4">
        <v>2864</v>
      </c>
    </row>
    <row r="2866" spans="1:1" x14ac:dyDescent="0.25">
      <c r="A2866" s="4">
        <v>2865</v>
      </c>
    </row>
    <row r="2867" spans="1:1" x14ac:dyDescent="0.25">
      <c r="A2867" s="4">
        <v>2866</v>
      </c>
    </row>
    <row r="2868" spans="1:1" x14ac:dyDescent="0.25">
      <c r="A2868" s="4">
        <v>2867</v>
      </c>
    </row>
    <row r="2869" spans="1:1" x14ac:dyDescent="0.25">
      <c r="A2869" s="4">
        <v>2868</v>
      </c>
    </row>
    <row r="2870" spans="1:1" x14ac:dyDescent="0.25">
      <c r="A2870" s="4">
        <v>2869</v>
      </c>
    </row>
    <row r="2871" spans="1:1" x14ac:dyDescent="0.25">
      <c r="A2871" s="4">
        <v>2870</v>
      </c>
    </row>
    <row r="2872" spans="1:1" x14ac:dyDescent="0.25">
      <c r="A2872" s="4">
        <v>2871</v>
      </c>
    </row>
    <row r="2873" spans="1:1" x14ac:dyDescent="0.25">
      <c r="A2873" s="4">
        <v>2872</v>
      </c>
    </row>
    <row r="2874" spans="1:1" x14ac:dyDescent="0.25">
      <c r="A2874" s="4">
        <v>2873</v>
      </c>
    </row>
    <row r="2875" spans="1:1" x14ac:dyDescent="0.25">
      <c r="A2875" s="4">
        <v>2874</v>
      </c>
    </row>
    <row r="2876" spans="1:1" x14ac:dyDescent="0.25">
      <c r="A2876" s="4">
        <v>2875</v>
      </c>
    </row>
    <row r="2877" spans="1:1" x14ac:dyDescent="0.25">
      <c r="A2877" s="4">
        <v>2876</v>
      </c>
    </row>
    <row r="2878" spans="1:1" x14ac:dyDescent="0.25">
      <c r="A2878" s="4">
        <v>2877</v>
      </c>
    </row>
    <row r="2879" spans="1:1" x14ac:dyDescent="0.25">
      <c r="A2879" s="4">
        <v>2878</v>
      </c>
    </row>
    <row r="2880" spans="1:1" x14ac:dyDescent="0.25">
      <c r="A2880" s="4">
        <v>2879</v>
      </c>
    </row>
    <row r="2881" spans="1:1" x14ac:dyDescent="0.25">
      <c r="A2881" s="4">
        <v>2880</v>
      </c>
    </row>
    <row r="2882" spans="1:1" x14ac:dyDescent="0.25">
      <c r="A2882" s="4">
        <v>2881</v>
      </c>
    </row>
    <row r="2883" spans="1:1" x14ac:dyDescent="0.25">
      <c r="A2883" s="4">
        <v>2882</v>
      </c>
    </row>
    <row r="2884" spans="1:1" x14ac:dyDescent="0.25">
      <c r="A2884" s="4">
        <v>2883</v>
      </c>
    </row>
    <row r="2885" spans="1:1" x14ac:dyDescent="0.25">
      <c r="A2885" s="4">
        <v>2884</v>
      </c>
    </row>
    <row r="2886" spans="1:1" x14ac:dyDescent="0.25">
      <c r="A2886" s="4">
        <v>2885</v>
      </c>
    </row>
    <row r="2887" spans="1:1" x14ac:dyDescent="0.25">
      <c r="A2887" s="4">
        <v>2886</v>
      </c>
    </row>
    <row r="2888" spans="1:1" x14ac:dyDescent="0.25">
      <c r="A2888" s="4">
        <v>2887</v>
      </c>
    </row>
    <row r="2889" spans="1:1" x14ac:dyDescent="0.25">
      <c r="A2889" s="4">
        <v>2888</v>
      </c>
    </row>
    <row r="2890" spans="1:1" x14ac:dyDescent="0.25">
      <c r="A2890" s="4">
        <v>2889</v>
      </c>
    </row>
    <row r="2891" spans="1:1" x14ac:dyDescent="0.25">
      <c r="A2891" s="4">
        <v>2890</v>
      </c>
    </row>
    <row r="2892" spans="1:1" x14ac:dyDescent="0.25">
      <c r="A2892" s="4">
        <v>2891</v>
      </c>
    </row>
    <row r="2893" spans="1:1" x14ac:dyDescent="0.25">
      <c r="A2893" s="4">
        <v>2892</v>
      </c>
    </row>
    <row r="2894" spans="1:1" x14ac:dyDescent="0.25">
      <c r="A2894" s="4">
        <v>2893</v>
      </c>
    </row>
    <row r="2895" spans="1:1" x14ac:dyDescent="0.25">
      <c r="A2895" s="4">
        <v>2894</v>
      </c>
    </row>
    <row r="2896" spans="1:1" x14ac:dyDescent="0.25">
      <c r="A2896" s="4">
        <v>2895</v>
      </c>
    </row>
    <row r="2897" spans="1:1" x14ac:dyDescent="0.25">
      <c r="A2897" s="4">
        <v>2896</v>
      </c>
    </row>
    <row r="2898" spans="1:1" x14ac:dyDescent="0.25">
      <c r="A2898" s="4">
        <v>2897</v>
      </c>
    </row>
    <row r="2899" spans="1:1" x14ac:dyDescent="0.25">
      <c r="A2899" s="4">
        <v>2898</v>
      </c>
    </row>
    <row r="2900" spans="1:1" x14ac:dyDescent="0.25">
      <c r="A2900" s="4">
        <v>2899</v>
      </c>
    </row>
    <row r="2901" spans="1:1" x14ac:dyDescent="0.25">
      <c r="A2901" s="4">
        <v>2900</v>
      </c>
    </row>
    <row r="2902" spans="1:1" x14ac:dyDescent="0.25">
      <c r="A2902" s="4">
        <v>2901</v>
      </c>
    </row>
    <row r="2903" spans="1:1" x14ac:dyDescent="0.25">
      <c r="A2903" s="4">
        <v>2902</v>
      </c>
    </row>
    <row r="2904" spans="1:1" x14ac:dyDescent="0.25">
      <c r="A2904" s="4">
        <v>2903</v>
      </c>
    </row>
    <row r="2905" spans="1:1" x14ac:dyDescent="0.25">
      <c r="A2905" s="4">
        <v>2904</v>
      </c>
    </row>
    <row r="2906" spans="1:1" x14ac:dyDescent="0.25">
      <c r="A2906" s="4">
        <v>2905</v>
      </c>
    </row>
    <row r="2907" spans="1:1" x14ac:dyDescent="0.25">
      <c r="A2907" s="4">
        <v>2906</v>
      </c>
    </row>
    <row r="2908" spans="1:1" x14ac:dyDescent="0.25">
      <c r="A2908" s="4">
        <v>2907</v>
      </c>
    </row>
    <row r="2909" spans="1:1" x14ac:dyDescent="0.25">
      <c r="A2909" s="4">
        <v>2908</v>
      </c>
    </row>
    <row r="2910" spans="1:1" x14ac:dyDescent="0.25">
      <c r="A2910" s="4">
        <v>2909</v>
      </c>
    </row>
    <row r="2911" spans="1:1" x14ac:dyDescent="0.25">
      <c r="A2911" s="4">
        <v>2910</v>
      </c>
    </row>
    <row r="2912" spans="1:1" x14ac:dyDescent="0.25">
      <c r="A2912" s="4">
        <v>2911</v>
      </c>
    </row>
    <row r="2913" spans="1:1" x14ac:dyDescent="0.25">
      <c r="A2913" s="4">
        <v>2912</v>
      </c>
    </row>
    <row r="2914" spans="1:1" x14ac:dyDescent="0.25">
      <c r="A2914" s="4">
        <v>2913</v>
      </c>
    </row>
    <row r="2915" spans="1:1" x14ac:dyDescent="0.25">
      <c r="A2915" s="4">
        <v>2914</v>
      </c>
    </row>
    <row r="2916" spans="1:1" x14ac:dyDescent="0.25">
      <c r="A2916" s="4">
        <v>2915</v>
      </c>
    </row>
    <row r="2917" spans="1:1" x14ac:dyDescent="0.25">
      <c r="A2917" s="4">
        <v>2916</v>
      </c>
    </row>
    <row r="2918" spans="1:1" x14ac:dyDescent="0.25">
      <c r="A2918" s="4">
        <v>2917</v>
      </c>
    </row>
    <row r="2919" spans="1:1" x14ac:dyDescent="0.25">
      <c r="A2919" s="4">
        <v>2918</v>
      </c>
    </row>
    <row r="2920" spans="1:1" x14ac:dyDescent="0.25">
      <c r="A2920" s="4">
        <v>2919</v>
      </c>
    </row>
    <row r="2921" spans="1:1" x14ac:dyDescent="0.25">
      <c r="A2921" s="4">
        <v>2920</v>
      </c>
    </row>
    <row r="2922" spans="1:1" x14ac:dyDescent="0.25">
      <c r="A2922" s="4">
        <v>2921</v>
      </c>
    </row>
    <row r="2923" spans="1:1" x14ac:dyDescent="0.25">
      <c r="A2923" s="4">
        <v>2922</v>
      </c>
    </row>
    <row r="2924" spans="1:1" x14ac:dyDescent="0.25">
      <c r="A2924" s="4">
        <v>2923</v>
      </c>
    </row>
    <row r="2925" spans="1:1" x14ac:dyDescent="0.25">
      <c r="A2925" s="4">
        <v>2924</v>
      </c>
    </row>
    <row r="2926" spans="1:1" x14ac:dyDescent="0.25">
      <c r="A2926" s="4">
        <v>2925</v>
      </c>
    </row>
    <row r="2927" spans="1:1" x14ac:dyDescent="0.25">
      <c r="A2927" s="4">
        <v>2926</v>
      </c>
    </row>
    <row r="2928" spans="1:1" x14ac:dyDescent="0.25">
      <c r="A2928" s="4">
        <v>2927</v>
      </c>
    </row>
    <row r="2929" spans="1:1" x14ac:dyDescent="0.25">
      <c r="A2929" s="4">
        <v>2928</v>
      </c>
    </row>
    <row r="2930" spans="1:1" x14ac:dyDescent="0.25">
      <c r="A2930" s="4">
        <v>2929</v>
      </c>
    </row>
    <row r="2931" spans="1:1" x14ac:dyDescent="0.25">
      <c r="A2931" s="4">
        <v>2930</v>
      </c>
    </row>
    <row r="2932" spans="1:1" x14ac:dyDescent="0.25">
      <c r="A2932" s="4">
        <v>2931</v>
      </c>
    </row>
    <row r="2933" spans="1:1" x14ac:dyDescent="0.25">
      <c r="A2933" s="4">
        <v>2932</v>
      </c>
    </row>
    <row r="2934" spans="1:1" x14ac:dyDescent="0.25">
      <c r="A2934" s="4">
        <v>2933</v>
      </c>
    </row>
    <row r="2935" spans="1:1" x14ac:dyDescent="0.25">
      <c r="A2935" s="4">
        <v>2934</v>
      </c>
    </row>
    <row r="2936" spans="1:1" x14ac:dyDescent="0.25">
      <c r="A2936" s="4">
        <v>2935</v>
      </c>
    </row>
    <row r="2937" spans="1:1" x14ac:dyDescent="0.25">
      <c r="A2937" s="4">
        <v>2936</v>
      </c>
    </row>
    <row r="2938" spans="1:1" x14ac:dyDescent="0.25">
      <c r="A2938" s="4">
        <v>2937</v>
      </c>
    </row>
    <row r="2939" spans="1:1" x14ac:dyDescent="0.25">
      <c r="A2939" s="4">
        <v>2938</v>
      </c>
    </row>
    <row r="2940" spans="1:1" x14ac:dyDescent="0.25">
      <c r="A2940" s="4">
        <v>2939</v>
      </c>
    </row>
    <row r="2941" spans="1:1" x14ac:dyDescent="0.25">
      <c r="A2941" s="4">
        <v>2940</v>
      </c>
    </row>
    <row r="2942" spans="1:1" x14ac:dyDescent="0.25">
      <c r="A2942" s="4">
        <v>2941</v>
      </c>
    </row>
    <row r="2943" spans="1:1" x14ac:dyDescent="0.25">
      <c r="A2943" s="4">
        <v>2942</v>
      </c>
    </row>
    <row r="2944" spans="1:1" x14ac:dyDescent="0.25">
      <c r="A2944" s="4">
        <v>2943</v>
      </c>
    </row>
    <row r="2945" spans="1:1" x14ac:dyDescent="0.25">
      <c r="A2945" s="4">
        <v>2944</v>
      </c>
    </row>
    <row r="2946" spans="1:1" x14ac:dyDescent="0.25">
      <c r="A2946" s="4">
        <v>2945</v>
      </c>
    </row>
    <row r="2947" spans="1:1" x14ac:dyDescent="0.25">
      <c r="A2947" s="4">
        <v>2946</v>
      </c>
    </row>
    <row r="2948" spans="1:1" x14ac:dyDescent="0.25">
      <c r="A2948" s="4">
        <v>2947</v>
      </c>
    </row>
    <row r="2949" spans="1:1" x14ac:dyDescent="0.25">
      <c r="A2949" s="4">
        <v>2948</v>
      </c>
    </row>
    <row r="2950" spans="1:1" x14ac:dyDescent="0.25">
      <c r="A2950" s="4">
        <v>2949</v>
      </c>
    </row>
    <row r="2951" spans="1:1" x14ac:dyDescent="0.25">
      <c r="A2951" s="4">
        <v>2950</v>
      </c>
    </row>
    <row r="2952" spans="1:1" x14ac:dyDescent="0.25">
      <c r="A2952" s="4">
        <v>2951</v>
      </c>
    </row>
    <row r="2953" spans="1:1" x14ac:dyDescent="0.25">
      <c r="A2953" s="4">
        <v>2952</v>
      </c>
    </row>
    <row r="2954" spans="1:1" x14ac:dyDescent="0.25">
      <c r="A2954" s="4">
        <v>2953</v>
      </c>
    </row>
    <row r="2955" spans="1:1" x14ac:dyDescent="0.25">
      <c r="A2955" s="4">
        <v>2954</v>
      </c>
    </row>
    <row r="2956" spans="1:1" x14ac:dyDescent="0.25">
      <c r="A2956" s="4">
        <v>2955</v>
      </c>
    </row>
    <row r="2957" spans="1:1" x14ac:dyDescent="0.25">
      <c r="A2957" s="4">
        <v>2956</v>
      </c>
    </row>
    <row r="2958" spans="1:1" x14ac:dyDescent="0.25">
      <c r="A2958" s="4">
        <v>2957</v>
      </c>
    </row>
    <row r="2959" spans="1:1" x14ac:dyDescent="0.25">
      <c r="A2959" s="4">
        <v>2958</v>
      </c>
    </row>
    <row r="2960" spans="1:1" x14ac:dyDescent="0.25">
      <c r="A2960" s="4">
        <v>2959</v>
      </c>
    </row>
    <row r="2961" spans="1:1" x14ac:dyDescent="0.25">
      <c r="A2961" s="4">
        <v>2960</v>
      </c>
    </row>
    <row r="2962" spans="1:1" x14ac:dyDescent="0.25">
      <c r="A2962" s="4">
        <v>2961</v>
      </c>
    </row>
    <row r="2963" spans="1:1" x14ac:dyDescent="0.25">
      <c r="A2963" s="4">
        <v>2962</v>
      </c>
    </row>
    <row r="2964" spans="1:1" x14ac:dyDescent="0.25">
      <c r="A2964" s="4">
        <v>2963</v>
      </c>
    </row>
    <row r="2965" spans="1:1" x14ac:dyDescent="0.25">
      <c r="A2965" s="4">
        <v>2964</v>
      </c>
    </row>
    <row r="2966" spans="1:1" x14ac:dyDescent="0.25">
      <c r="A2966" s="4">
        <v>2965</v>
      </c>
    </row>
    <row r="2967" spans="1:1" x14ac:dyDescent="0.25">
      <c r="A2967" s="4">
        <v>2966</v>
      </c>
    </row>
    <row r="2968" spans="1:1" x14ac:dyDescent="0.25">
      <c r="A2968" s="4">
        <v>2967</v>
      </c>
    </row>
    <row r="2969" spans="1:1" x14ac:dyDescent="0.25">
      <c r="A2969" s="4">
        <v>2968</v>
      </c>
    </row>
    <row r="2970" spans="1:1" x14ac:dyDescent="0.25">
      <c r="A2970" s="4">
        <v>2969</v>
      </c>
    </row>
    <row r="2971" spans="1:1" x14ac:dyDescent="0.25">
      <c r="A2971" s="4">
        <v>2970</v>
      </c>
    </row>
    <row r="2972" spans="1:1" x14ac:dyDescent="0.25">
      <c r="A2972" s="4">
        <v>2971</v>
      </c>
    </row>
    <row r="2973" spans="1:1" x14ac:dyDescent="0.25">
      <c r="A2973" s="4">
        <v>2972</v>
      </c>
    </row>
    <row r="2974" spans="1:1" x14ac:dyDescent="0.25">
      <c r="A2974" s="4">
        <v>2973</v>
      </c>
    </row>
    <row r="2975" spans="1:1" x14ac:dyDescent="0.25">
      <c r="A2975" s="4">
        <v>2974</v>
      </c>
    </row>
    <row r="2976" spans="1:1" x14ac:dyDescent="0.25">
      <c r="A2976" s="4">
        <v>2975</v>
      </c>
    </row>
    <row r="2977" spans="1:1" x14ac:dyDescent="0.25">
      <c r="A2977" s="4">
        <v>2976</v>
      </c>
    </row>
    <row r="2978" spans="1:1" x14ac:dyDescent="0.25">
      <c r="A2978" s="4">
        <v>2977</v>
      </c>
    </row>
    <row r="2979" spans="1:1" x14ac:dyDescent="0.25">
      <c r="A2979" s="4">
        <v>2978</v>
      </c>
    </row>
    <row r="2980" spans="1:1" x14ac:dyDescent="0.25">
      <c r="A2980" s="4">
        <v>2979</v>
      </c>
    </row>
    <row r="2981" spans="1:1" x14ac:dyDescent="0.25">
      <c r="A2981" s="4">
        <v>2980</v>
      </c>
    </row>
    <row r="2982" spans="1:1" x14ac:dyDescent="0.25">
      <c r="A2982" s="4">
        <v>2981</v>
      </c>
    </row>
    <row r="2983" spans="1:1" x14ac:dyDescent="0.25">
      <c r="A2983" s="4">
        <v>2982</v>
      </c>
    </row>
    <row r="2984" spans="1:1" x14ac:dyDescent="0.25">
      <c r="A2984" s="4">
        <v>2983</v>
      </c>
    </row>
    <row r="2985" spans="1:1" x14ac:dyDescent="0.25">
      <c r="A2985" s="4">
        <v>2984</v>
      </c>
    </row>
    <row r="2986" spans="1:1" x14ac:dyDescent="0.25">
      <c r="A2986" s="4">
        <v>2985</v>
      </c>
    </row>
    <row r="2987" spans="1:1" x14ac:dyDescent="0.25">
      <c r="A2987" s="4">
        <v>2986</v>
      </c>
    </row>
    <row r="2988" spans="1:1" x14ac:dyDescent="0.25">
      <c r="A2988" s="4">
        <v>2987</v>
      </c>
    </row>
    <row r="2989" spans="1:1" x14ac:dyDescent="0.25">
      <c r="A2989" s="4">
        <v>2988</v>
      </c>
    </row>
    <row r="2990" spans="1:1" x14ac:dyDescent="0.25">
      <c r="A2990" s="4">
        <v>2989</v>
      </c>
    </row>
    <row r="2991" spans="1:1" x14ac:dyDescent="0.25">
      <c r="A2991" s="4">
        <v>2990</v>
      </c>
    </row>
    <row r="2992" spans="1:1" x14ac:dyDescent="0.25">
      <c r="A2992" s="4">
        <v>2991</v>
      </c>
    </row>
    <row r="2993" spans="1:1" x14ac:dyDescent="0.25">
      <c r="A2993" s="4">
        <v>2992</v>
      </c>
    </row>
    <row r="2994" spans="1:1" x14ac:dyDescent="0.25">
      <c r="A2994" s="4">
        <v>2993</v>
      </c>
    </row>
    <row r="2995" spans="1:1" x14ac:dyDescent="0.25">
      <c r="A2995" s="4">
        <v>2994</v>
      </c>
    </row>
    <row r="2996" spans="1:1" x14ac:dyDescent="0.25">
      <c r="A2996" s="4">
        <v>2995</v>
      </c>
    </row>
    <row r="2997" spans="1:1" x14ac:dyDescent="0.25">
      <c r="A2997" s="4">
        <v>2996</v>
      </c>
    </row>
    <row r="2998" spans="1:1" x14ac:dyDescent="0.25">
      <c r="A2998" s="4">
        <v>2997</v>
      </c>
    </row>
    <row r="2999" spans="1:1" x14ac:dyDescent="0.25">
      <c r="A2999" s="4">
        <v>2998</v>
      </c>
    </row>
    <row r="3000" spans="1:1" x14ac:dyDescent="0.25">
      <c r="A3000" s="4">
        <v>2999</v>
      </c>
    </row>
    <row r="3001" spans="1:1" x14ac:dyDescent="0.25">
      <c r="A3001" s="4">
        <v>3000</v>
      </c>
    </row>
    <row r="3002" spans="1:1" x14ac:dyDescent="0.25">
      <c r="A3002" s="4">
        <v>3001</v>
      </c>
    </row>
    <row r="3003" spans="1:1" x14ac:dyDescent="0.25">
      <c r="A3003" s="4">
        <v>3002</v>
      </c>
    </row>
    <row r="3004" spans="1:1" x14ac:dyDescent="0.25">
      <c r="A3004" s="4">
        <v>3003</v>
      </c>
    </row>
    <row r="3005" spans="1:1" x14ac:dyDescent="0.25">
      <c r="A3005" s="4">
        <v>3004</v>
      </c>
    </row>
    <row r="3006" spans="1:1" x14ac:dyDescent="0.25">
      <c r="A3006" s="4">
        <v>3005</v>
      </c>
    </row>
    <row r="3007" spans="1:1" x14ac:dyDescent="0.25">
      <c r="A3007" s="4">
        <v>3006</v>
      </c>
    </row>
    <row r="3008" spans="1:1" x14ac:dyDescent="0.25">
      <c r="A3008" s="4">
        <v>3007</v>
      </c>
    </row>
    <row r="3009" spans="1:1" x14ac:dyDescent="0.25">
      <c r="A3009" s="4">
        <v>3008</v>
      </c>
    </row>
    <row r="3010" spans="1:1" x14ac:dyDescent="0.25">
      <c r="A3010" s="4">
        <v>3009</v>
      </c>
    </row>
    <row r="3011" spans="1:1" x14ac:dyDescent="0.25">
      <c r="A3011" s="4">
        <v>3010</v>
      </c>
    </row>
    <row r="3012" spans="1:1" x14ac:dyDescent="0.25">
      <c r="A3012" s="4">
        <v>3011</v>
      </c>
    </row>
    <row r="3013" spans="1:1" x14ac:dyDescent="0.25">
      <c r="A3013" s="4">
        <v>3012</v>
      </c>
    </row>
    <row r="3014" spans="1:1" x14ac:dyDescent="0.25">
      <c r="A3014" s="4">
        <v>3013</v>
      </c>
    </row>
    <row r="3015" spans="1:1" x14ac:dyDescent="0.25">
      <c r="A3015" s="4">
        <v>3014</v>
      </c>
    </row>
    <row r="3016" spans="1:1" x14ac:dyDescent="0.25">
      <c r="A3016" s="4">
        <v>3015</v>
      </c>
    </row>
    <row r="3017" spans="1:1" x14ac:dyDescent="0.25">
      <c r="A3017" s="4">
        <v>3016</v>
      </c>
    </row>
    <row r="3018" spans="1:1" x14ac:dyDescent="0.25">
      <c r="A3018" s="4">
        <v>3017</v>
      </c>
    </row>
    <row r="3019" spans="1:1" x14ac:dyDescent="0.25">
      <c r="A3019" s="4">
        <v>3018</v>
      </c>
    </row>
    <row r="3020" spans="1:1" x14ac:dyDescent="0.25">
      <c r="A3020" s="4">
        <v>3019</v>
      </c>
    </row>
    <row r="3021" spans="1:1" x14ac:dyDescent="0.25">
      <c r="A3021" s="4">
        <v>3020</v>
      </c>
    </row>
    <row r="3022" spans="1:1" x14ac:dyDescent="0.25">
      <c r="A3022" s="4">
        <v>3021</v>
      </c>
    </row>
    <row r="3023" spans="1:1" x14ac:dyDescent="0.25">
      <c r="A3023" s="4">
        <v>3022</v>
      </c>
    </row>
    <row r="3024" spans="1:1" x14ac:dyDescent="0.25">
      <c r="A3024" s="4">
        <v>3023</v>
      </c>
    </row>
    <row r="3025" spans="1:1" x14ac:dyDescent="0.25">
      <c r="A3025" s="4">
        <v>3024</v>
      </c>
    </row>
    <row r="3026" spans="1:1" x14ac:dyDescent="0.25">
      <c r="A3026" s="4">
        <v>3025</v>
      </c>
    </row>
    <row r="3027" spans="1:1" x14ac:dyDescent="0.25">
      <c r="A3027" s="4">
        <v>3026</v>
      </c>
    </row>
    <row r="3028" spans="1:1" x14ac:dyDescent="0.25">
      <c r="A3028" s="4">
        <v>3027</v>
      </c>
    </row>
    <row r="3029" spans="1:1" x14ac:dyDescent="0.25">
      <c r="A3029" s="4">
        <v>3028</v>
      </c>
    </row>
    <row r="3030" spans="1:1" x14ac:dyDescent="0.25">
      <c r="A3030" s="4">
        <v>3029</v>
      </c>
    </row>
    <row r="3031" spans="1:1" x14ac:dyDescent="0.25">
      <c r="A3031" s="4">
        <v>3030</v>
      </c>
    </row>
    <row r="3032" spans="1:1" x14ac:dyDescent="0.25">
      <c r="A3032" s="4">
        <v>3031</v>
      </c>
    </row>
    <row r="3033" spans="1:1" x14ac:dyDescent="0.25">
      <c r="A3033" s="4">
        <v>3032</v>
      </c>
    </row>
    <row r="3034" spans="1:1" x14ac:dyDescent="0.25">
      <c r="A3034" s="4">
        <v>3033</v>
      </c>
    </row>
    <row r="3035" spans="1:1" x14ac:dyDescent="0.25">
      <c r="A3035" s="4">
        <v>3034</v>
      </c>
    </row>
    <row r="3036" spans="1:1" x14ac:dyDescent="0.25">
      <c r="A3036" s="4">
        <v>3035</v>
      </c>
    </row>
    <row r="3037" spans="1:1" x14ac:dyDescent="0.25">
      <c r="A3037" s="4">
        <v>3036</v>
      </c>
    </row>
    <row r="3038" spans="1:1" x14ac:dyDescent="0.25">
      <c r="A3038" s="4">
        <v>3037</v>
      </c>
    </row>
    <row r="3039" spans="1:1" x14ac:dyDescent="0.25">
      <c r="A3039" s="4">
        <v>3038</v>
      </c>
    </row>
    <row r="3040" spans="1:1" x14ac:dyDescent="0.25">
      <c r="A3040" s="4">
        <v>3039</v>
      </c>
    </row>
    <row r="3041" spans="1:1" x14ac:dyDescent="0.25">
      <c r="A3041" s="4">
        <v>3040</v>
      </c>
    </row>
    <row r="3042" spans="1:1" x14ac:dyDescent="0.25">
      <c r="A3042" s="4">
        <v>3041</v>
      </c>
    </row>
    <row r="3043" spans="1:1" x14ac:dyDescent="0.25">
      <c r="A3043" s="4">
        <v>3042</v>
      </c>
    </row>
    <row r="3044" spans="1:1" x14ac:dyDescent="0.25">
      <c r="A3044" s="4">
        <v>3043</v>
      </c>
    </row>
    <row r="3045" spans="1:1" x14ac:dyDescent="0.25">
      <c r="A3045" s="4">
        <v>3044</v>
      </c>
    </row>
    <row r="3046" spans="1:1" x14ac:dyDescent="0.25">
      <c r="A3046" s="4">
        <v>3045</v>
      </c>
    </row>
    <row r="3047" spans="1:1" x14ac:dyDescent="0.25">
      <c r="A3047" s="4">
        <v>3046</v>
      </c>
    </row>
    <row r="3048" spans="1:1" x14ac:dyDescent="0.25">
      <c r="A3048" s="4">
        <v>3047</v>
      </c>
    </row>
    <row r="3049" spans="1:1" x14ac:dyDescent="0.25">
      <c r="A3049" s="4">
        <v>3048</v>
      </c>
    </row>
    <row r="3050" spans="1:1" x14ac:dyDescent="0.25">
      <c r="A3050" s="4">
        <v>3049</v>
      </c>
    </row>
    <row r="3051" spans="1:1" x14ac:dyDescent="0.25">
      <c r="A3051" s="4">
        <v>3050</v>
      </c>
    </row>
    <row r="3052" spans="1:1" x14ac:dyDescent="0.25">
      <c r="A3052" s="4">
        <v>3051</v>
      </c>
    </row>
    <row r="3053" spans="1:1" x14ac:dyDescent="0.25">
      <c r="A3053" s="4">
        <v>3052</v>
      </c>
    </row>
    <row r="3054" spans="1:1" x14ac:dyDescent="0.25">
      <c r="A3054" s="4">
        <v>3053</v>
      </c>
    </row>
    <row r="3055" spans="1:1" x14ac:dyDescent="0.25">
      <c r="A3055" s="4">
        <v>3054</v>
      </c>
    </row>
    <row r="3056" spans="1:1" x14ac:dyDescent="0.25">
      <c r="A3056" s="4">
        <v>3055</v>
      </c>
    </row>
    <row r="3057" spans="1:1" x14ac:dyDescent="0.25">
      <c r="A3057" s="4">
        <v>3056</v>
      </c>
    </row>
    <row r="3058" spans="1:1" x14ac:dyDescent="0.25">
      <c r="A3058" s="4">
        <v>3057</v>
      </c>
    </row>
    <row r="3059" spans="1:1" x14ac:dyDescent="0.25">
      <c r="A3059" s="4">
        <v>3058</v>
      </c>
    </row>
    <row r="3060" spans="1:1" x14ac:dyDescent="0.25">
      <c r="A3060" s="4">
        <v>3059</v>
      </c>
    </row>
    <row r="3061" spans="1:1" x14ac:dyDescent="0.25">
      <c r="A3061" s="4">
        <v>3060</v>
      </c>
    </row>
    <row r="3062" spans="1:1" x14ac:dyDescent="0.25">
      <c r="A3062" s="4">
        <v>3061</v>
      </c>
    </row>
    <row r="3063" spans="1:1" x14ac:dyDescent="0.25">
      <c r="A3063" s="4">
        <v>3062</v>
      </c>
    </row>
    <row r="3064" spans="1:1" x14ac:dyDescent="0.25">
      <c r="A3064" s="4">
        <v>3063</v>
      </c>
    </row>
    <row r="3065" spans="1:1" x14ac:dyDescent="0.25">
      <c r="A3065" s="4">
        <v>3064</v>
      </c>
    </row>
    <row r="3066" spans="1:1" x14ac:dyDescent="0.25">
      <c r="A3066" s="4">
        <v>3065</v>
      </c>
    </row>
    <row r="3067" spans="1:1" x14ac:dyDescent="0.25">
      <c r="A3067" s="4">
        <v>3066</v>
      </c>
    </row>
    <row r="3068" spans="1:1" x14ac:dyDescent="0.25">
      <c r="A3068" s="4">
        <v>3067</v>
      </c>
    </row>
    <row r="3069" spans="1:1" x14ac:dyDescent="0.25">
      <c r="A3069" s="4">
        <v>3068</v>
      </c>
    </row>
    <row r="3070" spans="1:1" x14ac:dyDescent="0.25">
      <c r="A3070" s="4">
        <v>3069</v>
      </c>
    </row>
    <row r="3071" spans="1:1" x14ac:dyDescent="0.25">
      <c r="A3071" s="4">
        <v>3070</v>
      </c>
    </row>
    <row r="3072" spans="1:1" x14ac:dyDescent="0.25">
      <c r="A3072" s="4">
        <v>3071</v>
      </c>
    </row>
    <row r="3073" spans="1:1" x14ac:dyDescent="0.25">
      <c r="A3073" s="4">
        <v>3072</v>
      </c>
    </row>
    <row r="3074" spans="1:1" x14ac:dyDescent="0.25">
      <c r="A3074" s="4">
        <v>3073</v>
      </c>
    </row>
    <row r="3075" spans="1:1" x14ac:dyDescent="0.25">
      <c r="A3075" s="4">
        <v>3074</v>
      </c>
    </row>
    <row r="3076" spans="1:1" x14ac:dyDescent="0.25">
      <c r="A3076" s="4">
        <v>3075</v>
      </c>
    </row>
    <row r="3077" spans="1:1" x14ac:dyDescent="0.25">
      <c r="A3077" s="4">
        <v>3076</v>
      </c>
    </row>
    <row r="3078" spans="1:1" x14ac:dyDescent="0.25">
      <c r="A3078" s="4">
        <v>3077</v>
      </c>
    </row>
    <row r="3079" spans="1:1" x14ac:dyDescent="0.25">
      <c r="A3079" s="4">
        <v>3078</v>
      </c>
    </row>
    <row r="3080" spans="1:1" x14ac:dyDescent="0.25">
      <c r="A3080" s="4">
        <v>3079</v>
      </c>
    </row>
    <row r="3081" spans="1:1" x14ac:dyDescent="0.25">
      <c r="A3081" s="4">
        <v>3080</v>
      </c>
    </row>
    <row r="3082" spans="1:1" x14ac:dyDescent="0.25">
      <c r="A3082" s="4">
        <v>3081</v>
      </c>
    </row>
    <row r="3083" spans="1:1" x14ac:dyDescent="0.25">
      <c r="A3083" s="4">
        <v>3082</v>
      </c>
    </row>
    <row r="3084" spans="1:1" x14ac:dyDescent="0.25">
      <c r="A3084" s="4">
        <v>3083</v>
      </c>
    </row>
    <row r="3085" spans="1:1" x14ac:dyDescent="0.25">
      <c r="A3085" s="4">
        <v>3084</v>
      </c>
    </row>
    <row r="3086" spans="1:1" x14ac:dyDescent="0.25">
      <c r="A3086" s="4">
        <v>3085</v>
      </c>
    </row>
    <row r="3087" spans="1:1" x14ac:dyDescent="0.25">
      <c r="A3087" s="4">
        <v>3086</v>
      </c>
    </row>
    <row r="3088" spans="1:1" x14ac:dyDescent="0.25">
      <c r="A3088" s="4">
        <v>3087</v>
      </c>
    </row>
    <row r="3089" spans="1:1" x14ac:dyDescent="0.25">
      <c r="A3089" s="4">
        <v>3088</v>
      </c>
    </row>
    <row r="3090" spans="1:1" x14ac:dyDescent="0.25">
      <c r="A3090" s="4">
        <v>3089</v>
      </c>
    </row>
    <row r="3091" spans="1:1" x14ac:dyDescent="0.25">
      <c r="A3091" s="4">
        <v>3090</v>
      </c>
    </row>
    <row r="3092" spans="1:1" x14ac:dyDescent="0.25">
      <c r="A3092" s="4">
        <v>3091</v>
      </c>
    </row>
    <row r="3093" spans="1:1" x14ac:dyDescent="0.25">
      <c r="A3093" s="4">
        <v>3092</v>
      </c>
    </row>
    <row r="3094" spans="1:1" x14ac:dyDescent="0.25">
      <c r="A3094" s="4">
        <v>3093</v>
      </c>
    </row>
    <row r="3095" spans="1:1" x14ac:dyDescent="0.25">
      <c r="A3095" s="4">
        <v>3094</v>
      </c>
    </row>
    <row r="3096" spans="1:1" x14ac:dyDescent="0.25">
      <c r="A3096" s="4">
        <v>3095</v>
      </c>
    </row>
    <row r="3097" spans="1:1" x14ac:dyDescent="0.25">
      <c r="A3097" s="4">
        <v>3096</v>
      </c>
    </row>
    <row r="3098" spans="1:1" x14ac:dyDescent="0.25">
      <c r="A3098" s="4">
        <v>3097</v>
      </c>
    </row>
    <row r="3099" spans="1:1" x14ac:dyDescent="0.25">
      <c r="A3099" s="4">
        <v>3098</v>
      </c>
    </row>
    <row r="3100" spans="1:1" x14ac:dyDescent="0.25">
      <c r="A3100" s="4">
        <v>3099</v>
      </c>
    </row>
    <row r="3101" spans="1:1" x14ac:dyDescent="0.25">
      <c r="A3101" s="4">
        <v>3100</v>
      </c>
    </row>
    <row r="3102" spans="1:1" x14ac:dyDescent="0.25">
      <c r="A3102" s="4">
        <v>3101</v>
      </c>
    </row>
    <row r="3103" spans="1:1" x14ac:dyDescent="0.25">
      <c r="A3103" s="4">
        <v>3102</v>
      </c>
    </row>
    <row r="3104" spans="1:1" x14ac:dyDescent="0.25">
      <c r="A3104" s="4">
        <v>3103</v>
      </c>
    </row>
    <row r="3105" spans="1:1" x14ac:dyDescent="0.25">
      <c r="A3105" s="4">
        <v>3104</v>
      </c>
    </row>
    <row r="3106" spans="1:1" x14ac:dyDescent="0.25">
      <c r="A3106" s="4">
        <v>3105</v>
      </c>
    </row>
    <row r="3107" spans="1:1" x14ac:dyDescent="0.25">
      <c r="A3107" s="4">
        <v>3106</v>
      </c>
    </row>
    <row r="3108" spans="1:1" x14ac:dyDescent="0.25">
      <c r="A3108" s="4">
        <v>3107</v>
      </c>
    </row>
    <row r="3109" spans="1:1" x14ac:dyDescent="0.25">
      <c r="A3109" s="4">
        <v>3108</v>
      </c>
    </row>
    <row r="3110" spans="1:1" x14ac:dyDescent="0.25">
      <c r="A3110" s="4">
        <v>3109</v>
      </c>
    </row>
    <row r="3111" spans="1:1" x14ac:dyDescent="0.25">
      <c r="A3111" s="4">
        <v>3110</v>
      </c>
    </row>
    <row r="3112" spans="1:1" x14ac:dyDescent="0.25">
      <c r="A3112" s="4">
        <v>3111</v>
      </c>
    </row>
    <row r="3113" spans="1:1" x14ac:dyDescent="0.25">
      <c r="A3113" s="4">
        <v>3112</v>
      </c>
    </row>
    <row r="3114" spans="1:1" x14ac:dyDescent="0.25">
      <c r="A3114" s="4">
        <v>3113</v>
      </c>
    </row>
    <row r="3115" spans="1:1" x14ac:dyDescent="0.25">
      <c r="A3115" s="4">
        <v>3114</v>
      </c>
    </row>
    <row r="3116" spans="1:1" x14ac:dyDescent="0.25">
      <c r="A3116" s="4">
        <v>3115</v>
      </c>
    </row>
    <row r="3117" spans="1:1" x14ac:dyDescent="0.25">
      <c r="A3117" s="4">
        <v>3116</v>
      </c>
    </row>
    <row r="3118" spans="1:1" x14ac:dyDescent="0.25">
      <c r="A3118" s="4">
        <v>3117</v>
      </c>
    </row>
    <row r="3119" spans="1:1" x14ac:dyDescent="0.25">
      <c r="A3119" s="4">
        <v>3118</v>
      </c>
    </row>
    <row r="3120" spans="1:1" x14ac:dyDescent="0.25">
      <c r="A3120" s="4">
        <v>3119</v>
      </c>
    </row>
    <row r="3121" spans="1:1" x14ac:dyDescent="0.25">
      <c r="A3121" s="4">
        <v>3120</v>
      </c>
    </row>
    <row r="3122" spans="1:1" x14ac:dyDescent="0.25">
      <c r="A3122" s="4">
        <v>3121</v>
      </c>
    </row>
    <row r="3123" spans="1:1" x14ac:dyDescent="0.25">
      <c r="A3123" s="4">
        <v>3122</v>
      </c>
    </row>
    <row r="3124" spans="1:1" x14ac:dyDescent="0.25">
      <c r="A3124" s="4">
        <v>3123</v>
      </c>
    </row>
    <row r="3125" spans="1:1" x14ac:dyDescent="0.25">
      <c r="A3125" s="4">
        <v>3124</v>
      </c>
    </row>
    <row r="3126" spans="1:1" x14ac:dyDescent="0.25">
      <c r="A3126" s="4">
        <v>3125</v>
      </c>
    </row>
    <row r="3127" spans="1:1" x14ac:dyDescent="0.25">
      <c r="A3127" s="4">
        <v>3126</v>
      </c>
    </row>
    <row r="3128" spans="1:1" x14ac:dyDescent="0.25">
      <c r="A3128" s="4">
        <v>3127</v>
      </c>
    </row>
    <row r="3129" spans="1:1" x14ac:dyDescent="0.25">
      <c r="A3129" s="4">
        <v>3128</v>
      </c>
    </row>
    <row r="3130" spans="1:1" x14ac:dyDescent="0.25">
      <c r="A3130" s="4">
        <v>3129</v>
      </c>
    </row>
    <row r="3131" spans="1:1" x14ac:dyDescent="0.25">
      <c r="A3131" s="4">
        <v>3130</v>
      </c>
    </row>
    <row r="3132" spans="1:1" x14ac:dyDescent="0.25">
      <c r="A3132" s="4">
        <v>3131</v>
      </c>
    </row>
    <row r="3133" spans="1:1" x14ac:dyDescent="0.25">
      <c r="A3133" s="4">
        <v>3132</v>
      </c>
    </row>
    <row r="3134" spans="1:1" x14ac:dyDescent="0.25">
      <c r="A3134" s="4">
        <v>3133</v>
      </c>
    </row>
    <row r="3135" spans="1:1" x14ac:dyDescent="0.25">
      <c r="A3135" s="4">
        <v>3134</v>
      </c>
    </row>
    <row r="3136" spans="1:1" x14ac:dyDescent="0.25">
      <c r="A3136" s="4">
        <v>3135</v>
      </c>
    </row>
    <row r="3137" spans="1:1" x14ac:dyDescent="0.25">
      <c r="A3137" s="4">
        <v>3136</v>
      </c>
    </row>
    <row r="3138" spans="1:1" x14ac:dyDescent="0.25">
      <c r="A3138" s="4">
        <v>3137</v>
      </c>
    </row>
    <row r="3139" spans="1:1" x14ac:dyDescent="0.25">
      <c r="A3139" s="4">
        <v>3138</v>
      </c>
    </row>
    <row r="3140" spans="1:1" x14ac:dyDescent="0.25">
      <c r="A3140" s="4">
        <v>3139</v>
      </c>
    </row>
    <row r="3141" spans="1:1" x14ac:dyDescent="0.25">
      <c r="A3141" s="4">
        <v>3140</v>
      </c>
    </row>
    <row r="3142" spans="1:1" x14ac:dyDescent="0.25">
      <c r="A3142" s="4">
        <v>3141</v>
      </c>
    </row>
    <row r="3143" spans="1:1" x14ac:dyDescent="0.25">
      <c r="A3143" s="4">
        <v>3142</v>
      </c>
    </row>
    <row r="3144" spans="1:1" x14ac:dyDescent="0.25">
      <c r="A3144" s="4">
        <v>3143</v>
      </c>
    </row>
    <row r="3145" spans="1:1" x14ac:dyDescent="0.25">
      <c r="A3145" s="4">
        <v>3144</v>
      </c>
    </row>
    <row r="3146" spans="1:1" x14ac:dyDescent="0.25">
      <c r="A3146" s="4">
        <v>3145</v>
      </c>
    </row>
    <row r="3147" spans="1:1" x14ac:dyDescent="0.25">
      <c r="A3147" s="4">
        <v>3146</v>
      </c>
    </row>
    <row r="3148" spans="1:1" x14ac:dyDescent="0.25">
      <c r="A3148" s="4">
        <v>3147</v>
      </c>
    </row>
    <row r="3149" spans="1:1" x14ac:dyDescent="0.25">
      <c r="A3149" s="4">
        <v>3148</v>
      </c>
    </row>
    <row r="3150" spans="1:1" x14ac:dyDescent="0.25">
      <c r="A3150" s="4">
        <v>3149</v>
      </c>
    </row>
    <row r="3151" spans="1:1" x14ac:dyDescent="0.25">
      <c r="A3151" s="4">
        <v>3150</v>
      </c>
    </row>
    <row r="3152" spans="1:1" x14ac:dyDescent="0.25">
      <c r="A3152" s="4">
        <v>3151</v>
      </c>
    </row>
    <row r="3153" spans="1:1" x14ac:dyDescent="0.25">
      <c r="A3153" s="4">
        <v>3152</v>
      </c>
    </row>
    <row r="3154" spans="1:1" x14ac:dyDescent="0.25">
      <c r="A3154" s="4">
        <v>3153</v>
      </c>
    </row>
    <row r="3155" spans="1:1" x14ac:dyDescent="0.25">
      <c r="A3155" s="4">
        <v>3154</v>
      </c>
    </row>
    <row r="3156" spans="1:1" x14ac:dyDescent="0.25">
      <c r="A3156" s="4">
        <v>3155</v>
      </c>
    </row>
    <row r="3157" spans="1:1" x14ac:dyDescent="0.25">
      <c r="A3157" s="4">
        <v>3156</v>
      </c>
    </row>
    <row r="3158" spans="1:1" x14ac:dyDescent="0.25">
      <c r="A3158" s="4">
        <v>3157</v>
      </c>
    </row>
    <row r="3159" spans="1:1" x14ac:dyDescent="0.25">
      <c r="A3159" s="4">
        <v>3158</v>
      </c>
    </row>
    <row r="3160" spans="1:1" x14ac:dyDescent="0.25">
      <c r="A3160" s="4">
        <v>3159</v>
      </c>
    </row>
    <row r="3161" spans="1:1" x14ac:dyDescent="0.25">
      <c r="A3161" s="4">
        <v>3160</v>
      </c>
    </row>
    <row r="3162" spans="1:1" x14ac:dyDescent="0.25">
      <c r="A3162" s="4">
        <v>3161</v>
      </c>
    </row>
    <row r="3163" spans="1:1" x14ac:dyDescent="0.25">
      <c r="A3163" s="4">
        <v>3162</v>
      </c>
    </row>
    <row r="3164" spans="1:1" x14ac:dyDescent="0.25">
      <c r="A3164" s="4">
        <v>3163</v>
      </c>
    </row>
    <row r="3165" spans="1:1" x14ac:dyDescent="0.25">
      <c r="A3165" s="4">
        <v>3164</v>
      </c>
    </row>
    <row r="3166" spans="1:1" x14ac:dyDescent="0.25">
      <c r="A3166" s="4">
        <v>3165</v>
      </c>
    </row>
    <row r="3167" spans="1:1" x14ac:dyDescent="0.25">
      <c r="A3167" s="4">
        <v>3166</v>
      </c>
    </row>
    <row r="3168" spans="1:1" x14ac:dyDescent="0.25">
      <c r="A3168" s="4">
        <v>3167</v>
      </c>
    </row>
    <row r="3169" spans="1:1" x14ac:dyDescent="0.25">
      <c r="A3169" s="4">
        <v>3168</v>
      </c>
    </row>
    <row r="3170" spans="1:1" x14ac:dyDescent="0.25">
      <c r="A3170" s="4">
        <v>3169</v>
      </c>
    </row>
    <row r="3171" spans="1:1" x14ac:dyDescent="0.25">
      <c r="A3171" s="4">
        <v>3170</v>
      </c>
    </row>
    <row r="3172" spans="1:1" x14ac:dyDescent="0.25">
      <c r="A3172" s="4">
        <v>3171</v>
      </c>
    </row>
    <row r="3173" spans="1:1" x14ac:dyDescent="0.25">
      <c r="A3173" s="4">
        <v>3172</v>
      </c>
    </row>
    <row r="3174" spans="1:1" x14ac:dyDescent="0.25">
      <c r="A3174" s="4">
        <v>3173</v>
      </c>
    </row>
    <row r="3175" spans="1:1" x14ac:dyDescent="0.25">
      <c r="A3175" s="4">
        <v>3174</v>
      </c>
    </row>
    <row r="3176" spans="1:1" x14ac:dyDescent="0.25">
      <c r="A3176" s="4">
        <v>3175</v>
      </c>
    </row>
    <row r="3177" spans="1:1" x14ac:dyDescent="0.25">
      <c r="A3177" s="4">
        <v>3176</v>
      </c>
    </row>
    <row r="3178" spans="1:1" x14ac:dyDescent="0.25">
      <c r="A3178" s="4">
        <v>3177</v>
      </c>
    </row>
    <row r="3179" spans="1:1" x14ac:dyDescent="0.25">
      <c r="A3179" s="4">
        <v>3178</v>
      </c>
    </row>
    <row r="3180" spans="1:1" x14ac:dyDescent="0.25">
      <c r="A3180" s="4">
        <v>3179</v>
      </c>
    </row>
    <row r="3181" spans="1:1" x14ac:dyDescent="0.25">
      <c r="A3181" s="4">
        <v>3180</v>
      </c>
    </row>
    <row r="3182" spans="1:1" x14ac:dyDescent="0.25">
      <c r="A3182" s="4">
        <v>3181</v>
      </c>
    </row>
    <row r="3183" spans="1:1" x14ac:dyDescent="0.25">
      <c r="A3183" s="4">
        <v>3182</v>
      </c>
    </row>
    <row r="3184" spans="1:1" x14ac:dyDescent="0.25">
      <c r="A3184" s="4">
        <v>3183</v>
      </c>
    </row>
    <row r="3185" spans="1:1" x14ac:dyDescent="0.25">
      <c r="A3185" s="4">
        <v>3184</v>
      </c>
    </row>
    <row r="3186" spans="1:1" x14ac:dyDescent="0.25">
      <c r="A3186" s="4">
        <v>3185</v>
      </c>
    </row>
    <row r="3187" spans="1:1" x14ac:dyDescent="0.25">
      <c r="A3187" s="4">
        <v>3186</v>
      </c>
    </row>
    <row r="3188" spans="1:1" x14ac:dyDescent="0.25">
      <c r="A3188" s="4">
        <v>3187</v>
      </c>
    </row>
    <row r="3189" spans="1:1" x14ac:dyDescent="0.25">
      <c r="A3189" s="4">
        <v>3188</v>
      </c>
    </row>
    <row r="3190" spans="1:1" x14ac:dyDescent="0.25">
      <c r="A3190" s="4">
        <v>3189</v>
      </c>
    </row>
    <row r="3191" spans="1:1" x14ac:dyDescent="0.25">
      <c r="A3191" s="4">
        <v>3190</v>
      </c>
    </row>
    <row r="3192" spans="1:1" x14ac:dyDescent="0.25">
      <c r="A3192" s="4">
        <v>3191</v>
      </c>
    </row>
    <row r="3193" spans="1:1" x14ac:dyDescent="0.25">
      <c r="A3193" s="4">
        <v>3192</v>
      </c>
    </row>
    <row r="3194" spans="1:1" x14ac:dyDescent="0.25">
      <c r="A3194" s="4">
        <v>3193</v>
      </c>
    </row>
    <row r="3195" spans="1:1" x14ac:dyDescent="0.25">
      <c r="A3195" s="4">
        <v>3194</v>
      </c>
    </row>
    <row r="3196" spans="1:1" x14ac:dyDescent="0.25">
      <c r="A3196" s="4">
        <v>3195</v>
      </c>
    </row>
    <row r="3197" spans="1:1" x14ac:dyDescent="0.25">
      <c r="A3197" s="4">
        <v>3196</v>
      </c>
    </row>
    <row r="3198" spans="1:1" x14ac:dyDescent="0.25">
      <c r="A3198" s="4">
        <v>3197</v>
      </c>
    </row>
    <row r="3199" spans="1:1" x14ac:dyDescent="0.25">
      <c r="A3199" s="4">
        <v>3198</v>
      </c>
    </row>
    <row r="3200" spans="1:1" x14ac:dyDescent="0.25">
      <c r="A3200" s="4">
        <v>3199</v>
      </c>
    </row>
    <row r="3201" spans="1:1" x14ac:dyDescent="0.25">
      <c r="A3201" s="4">
        <v>3200</v>
      </c>
    </row>
    <row r="3202" spans="1:1" x14ac:dyDescent="0.25">
      <c r="A3202" s="4">
        <v>3201</v>
      </c>
    </row>
    <row r="3203" spans="1:1" x14ac:dyDescent="0.25">
      <c r="A3203" s="4">
        <v>3202</v>
      </c>
    </row>
    <row r="3204" spans="1:1" x14ac:dyDescent="0.25">
      <c r="A3204" s="4">
        <v>3203</v>
      </c>
    </row>
    <row r="3205" spans="1:1" x14ac:dyDescent="0.25">
      <c r="A3205" s="4">
        <v>3204</v>
      </c>
    </row>
    <row r="3206" spans="1:1" x14ac:dyDescent="0.25">
      <c r="A3206" s="4">
        <v>3205</v>
      </c>
    </row>
    <row r="3207" spans="1:1" x14ac:dyDescent="0.25">
      <c r="A3207" s="4">
        <v>3206</v>
      </c>
    </row>
    <row r="3208" spans="1:1" x14ac:dyDescent="0.25">
      <c r="A3208" s="4">
        <v>3207</v>
      </c>
    </row>
    <row r="3209" spans="1:1" x14ac:dyDescent="0.25">
      <c r="A3209" s="4">
        <v>3208</v>
      </c>
    </row>
    <row r="3210" spans="1:1" x14ac:dyDescent="0.25">
      <c r="A3210" s="4">
        <v>3209</v>
      </c>
    </row>
    <row r="3211" spans="1:1" x14ac:dyDescent="0.25">
      <c r="A3211" s="4">
        <v>3210</v>
      </c>
    </row>
    <row r="3212" spans="1:1" x14ac:dyDescent="0.25">
      <c r="A3212" s="4">
        <v>3211</v>
      </c>
    </row>
    <row r="3213" spans="1:1" x14ac:dyDescent="0.25">
      <c r="A3213" s="4">
        <v>3212</v>
      </c>
    </row>
    <row r="3214" spans="1:1" x14ac:dyDescent="0.25">
      <c r="A3214" s="4">
        <v>3213</v>
      </c>
    </row>
    <row r="3215" spans="1:1" x14ac:dyDescent="0.25">
      <c r="A3215" s="4">
        <v>3214</v>
      </c>
    </row>
    <row r="3216" spans="1:1" x14ac:dyDescent="0.25">
      <c r="A3216" s="4">
        <v>3215</v>
      </c>
    </row>
    <row r="3217" spans="1:1" x14ac:dyDescent="0.25">
      <c r="A3217" s="4">
        <v>3216</v>
      </c>
    </row>
    <row r="3218" spans="1:1" x14ac:dyDescent="0.25">
      <c r="A3218" s="4">
        <v>3217</v>
      </c>
    </row>
    <row r="3219" spans="1:1" x14ac:dyDescent="0.25">
      <c r="A3219" s="4">
        <v>3218</v>
      </c>
    </row>
    <row r="3220" spans="1:1" x14ac:dyDescent="0.25">
      <c r="A3220" s="4">
        <v>3219</v>
      </c>
    </row>
    <row r="3221" spans="1:1" x14ac:dyDescent="0.25">
      <c r="A3221" s="4">
        <v>3220</v>
      </c>
    </row>
    <row r="3222" spans="1:1" x14ac:dyDescent="0.25">
      <c r="A3222" s="4">
        <v>3221</v>
      </c>
    </row>
    <row r="3223" spans="1:1" x14ac:dyDescent="0.25">
      <c r="A3223" s="4">
        <v>3222</v>
      </c>
    </row>
    <row r="3224" spans="1:1" x14ac:dyDescent="0.25">
      <c r="A3224" s="4">
        <v>3223</v>
      </c>
    </row>
    <row r="3225" spans="1:1" x14ac:dyDescent="0.25">
      <c r="A3225" s="4">
        <v>3224</v>
      </c>
    </row>
    <row r="3226" spans="1:1" x14ac:dyDescent="0.25">
      <c r="A3226" s="4">
        <v>3225</v>
      </c>
    </row>
    <row r="3227" spans="1:1" x14ac:dyDescent="0.25">
      <c r="A3227" s="4">
        <v>3226</v>
      </c>
    </row>
    <row r="3228" spans="1:1" x14ac:dyDescent="0.25">
      <c r="A3228" s="4">
        <v>3227</v>
      </c>
    </row>
    <row r="3229" spans="1:1" x14ac:dyDescent="0.25">
      <c r="A3229" s="4">
        <v>3228</v>
      </c>
    </row>
    <row r="3230" spans="1:1" x14ac:dyDescent="0.25">
      <c r="A3230" s="4">
        <v>3229</v>
      </c>
    </row>
    <row r="3231" spans="1:1" x14ac:dyDescent="0.25">
      <c r="A3231" s="4">
        <v>3230</v>
      </c>
    </row>
    <row r="3232" spans="1:1" x14ac:dyDescent="0.25">
      <c r="A3232" s="4">
        <v>3231</v>
      </c>
    </row>
    <row r="3233" spans="1:1" x14ac:dyDescent="0.25">
      <c r="A3233" s="4">
        <v>3232</v>
      </c>
    </row>
    <row r="3234" spans="1:1" x14ac:dyDescent="0.25">
      <c r="A3234" s="4">
        <v>3233</v>
      </c>
    </row>
    <row r="3235" spans="1:1" x14ac:dyDescent="0.25">
      <c r="A3235" s="4">
        <v>3234</v>
      </c>
    </row>
    <row r="3236" spans="1:1" x14ac:dyDescent="0.25">
      <c r="A3236" s="4">
        <v>3235</v>
      </c>
    </row>
    <row r="3237" spans="1:1" x14ac:dyDescent="0.25">
      <c r="A3237" s="4">
        <v>3236</v>
      </c>
    </row>
    <row r="3238" spans="1:1" x14ac:dyDescent="0.25">
      <c r="A3238" s="4">
        <v>3237</v>
      </c>
    </row>
    <row r="3239" spans="1:1" x14ac:dyDescent="0.25">
      <c r="A3239" s="4">
        <v>3238</v>
      </c>
    </row>
    <row r="3240" spans="1:1" x14ac:dyDescent="0.25">
      <c r="A3240" s="4">
        <v>3239</v>
      </c>
    </row>
    <row r="3241" spans="1:1" x14ac:dyDescent="0.25">
      <c r="A3241" s="4">
        <v>3240</v>
      </c>
    </row>
    <row r="3242" spans="1:1" x14ac:dyDescent="0.25">
      <c r="A3242" s="4">
        <v>3241</v>
      </c>
    </row>
    <row r="3243" spans="1:1" x14ac:dyDescent="0.25">
      <c r="A3243" s="4">
        <v>3242</v>
      </c>
    </row>
    <row r="3244" spans="1:1" x14ac:dyDescent="0.25">
      <c r="A3244" s="4">
        <v>3243</v>
      </c>
    </row>
    <row r="3245" spans="1:1" x14ac:dyDescent="0.25">
      <c r="A3245" s="4">
        <v>3244</v>
      </c>
    </row>
    <row r="3246" spans="1:1" x14ac:dyDescent="0.25">
      <c r="A3246" s="4">
        <v>3245</v>
      </c>
    </row>
    <row r="3247" spans="1:1" x14ac:dyDescent="0.25">
      <c r="A3247" s="4">
        <v>3246</v>
      </c>
    </row>
    <row r="3248" spans="1:1" x14ac:dyDescent="0.25">
      <c r="A3248" s="4">
        <v>3247</v>
      </c>
    </row>
    <row r="3249" spans="1:1" x14ac:dyDescent="0.25">
      <c r="A3249" s="4">
        <v>3248</v>
      </c>
    </row>
    <row r="3250" spans="1:1" x14ac:dyDescent="0.25">
      <c r="A3250" s="4">
        <v>3249</v>
      </c>
    </row>
    <row r="3251" spans="1:1" x14ac:dyDescent="0.25">
      <c r="A3251" s="4">
        <v>3250</v>
      </c>
    </row>
    <row r="3252" spans="1:1" x14ac:dyDescent="0.25">
      <c r="A3252" s="4">
        <v>3251</v>
      </c>
    </row>
    <row r="3253" spans="1:1" x14ac:dyDescent="0.25">
      <c r="A3253" s="4">
        <v>3252</v>
      </c>
    </row>
    <row r="3254" spans="1:1" x14ac:dyDescent="0.25">
      <c r="A3254" s="4">
        <v>3253</v>
      </c>
    </row>
    <row r="3255" spans="1:1" x14ac:dyDescent="0.25">
      <c r="A3255" s="4">
        <v>3254</v>
      </c>
    </row>
    <row r="3256" spans="1:1" x14ac:dyDescent="0.25">
      <c r="A3256" s="4">
        <v>3255</v>
      </c>
    </row>
    <row r="3257" spans="1:1" x14ac:dyDescent="0.25">
      <c r="A3257" s="4">
        <v>3256</v>
      </c>
    </row>
    <row r="3258" spans="1:1" x14ac:dyDescent="0.25">
      <c r="A3258" s="4">
        <v>3257</v>
      </c>
    </row>
    <row r="3259" spans="1:1" x14ac:dyDescent="0.25">
      <c r="A3259" s="4">
        <v>3258</v>
      </c>
    </row>
    <row r="3260" spans="1:1" x14ac:dyDescent="0.25">
      <c r="A3260" s="4">
        <v>3259</v>
      </c>
    </row>
    <row r="3261" spans="1:1" x14ac:dyDescent="0.25">
      <c r="A3261" s="4">
        <v>3260</v>
      </c>
    </row>
    <row r="3262" spans="1:1" x14ac:dyDescent="0.25">
      <c r="A3262" s="4">
        <v>3261</v>
      </c>
    </row>
    <row r="3263" spans="1:1" x14ac:dyDescent="0.25">
      <c r="A3263" s="4">
        <v>3262</v>
      </c>
    </row>
    <row r="3264" spans="1:1" x14ac:dyDescent="0.25">
      <c r="A3264" s="4">
        <v>3263</v>
      </c>
    </row>
    <row r="3265" spans="1:1" x14ac:dyDescent="0.25">
      <c r="A3265" s="4">
        <v>3264</v>
      </c>
    </row>
    <row r="3266" spans="1:1" x14ac:dyDescent="0.25">
      <c r="A3266" s="4">
        <v>3265</v>
      </c>
    </row>
    <row r="3267" spans="1:1" x14ac:dyDescent="0.25">
      <c r="A3267" s="4">
        <v>3266</v>
      </c>
    </row>
    <row r="3268" spans="1:1" x14ac:dyDescent="0.25">
      <c r="A3268" s="4">
        <v>3267</v>
      </c>
    </row>
    <row r="3269" spans="1:1" x14ac:dyDescent="0.25">
      <c r="A3269" s="4">
        <v>3268</v>
      </c>
    </row>
    <row r="3270" spans="1:1" x14ac:dyDescent="0.25">
      <c r="A3270" s="4">
        <v>3269</v>
      </c>
    </row>
    <row r="3271" spans="1:1" x14ac:dyDescent="0.25">
      <c r="A3271" s="4">
        <v>3270</v>
      </c>
    </row>
    <row r="3272" spans="1:1" x14ac:dyDescent="0.25">
      <c r="A3272" s="4">
        <v>3271</v>
      </c>
    </row>
    <row r="3273" spans="1:1" x14ac:dyDescent="0.25">
      <c r="A3273" s="4">
        <v>3272</v>
      </c>
    </row>
    <row r="3274" spans="1:1" x14ac:dyDescent="0.25">
      <c r="A3274" s="4">
        <v>3273</v>
      </c>
    </row>
    <row r="3275" spans="1:1" x14ac:dyDescent="0.25">
      <c r="A3275" s="4">
        <v>3274</v>
      </c>
    </row>
    <row r="3276" spans="1:1" x14ac:dyDescent="0.25">
      <c r="A3276" s="4">
        <v>3275</v>
      </c>
    </row>
    <row r="3277" spans="1:1" x14ac:dyDescent="0.25">
      <c r="A3277" s="4">
        <v>3276</v>
      </c>
    </row>
    <row r="3278" spans="1:1" x14ac:dyDescent="0.25">
      <c r="A3278" s="4">
        <v>3277</v>
      </c>
    </row>
    <row r="3279" spans="1:1" x14ac:dyDescent="0.25">
      <c r="A3279" s="4">
        <v>3278</v>
      </c>
    </row>
    <row r="3280" spans="1:1" x14ac:dyDescent="0.25">
      <c r="A3280" s="4">
        <v>3279</v>
      </c>
    </row>
    <row r="3281" spans="1:1" x14ac:dyDescent="0.25">
      <c r="A3281" s="4">
        <v>3280</v>
      </c>
    </row>
    <row r="3282" spans="1:1" x14ac:dyDescent="0.25">
      <c r="A3282" s="4">
        <v>3281</v>
      </c>
    </row>
    <row r="3283" spans="1:1" x14ac:dyDescent="0.25">
      <c r="A3283" s="4">
        <v>3282</v>
      </c>
    </row>
    <row r="3284" spans="1:1" x14ac:dyDescent="0.25">
      <c r="A3284" s="4">
        <v>3283</v>
      </c>
    </row>
    <row r="3285" spans="1:1" x14ac:dyDescent="0.25">
      <c r="A3285" s="4">
        <v>3284</v>
      </c>
    </row>
    <row r="3286" spans="1:1" x14ac:dyDescent="0.25">
      <c r="A3286" s="4">
        <v>3285</v>
      </c>
    </row>
    <row r="3287" spans="1:1" x14ac:dyDescent="0.25">
      <c r="A3287" s="4">
        <v>3286</v>
      </c>
    </row>
    <row r="3288" spans="1:1" x14ac:dyDescent="0.25">
      <c r="A3288" s="4">
        <v>3287</v>
      </c>
    </row>
    <row r="3289" spans="1:1" x14ac:dyDescent="0.25">
      <c r="A3289" s="4">
        <v>3288</v>
      </c>
    </row>
    <row r="3290" spans="1:1" x14ac:dyDescent="0.25">
      <c r="A3290" s="4">
        <v>3289</v>
      </c>
    </row>
    <row r="3291" spans="1:1" x14ac:dyDescent="0.25">
      <c r="A3291" s="4">
        <v>3290</v>
      </c>
    </row>
    <row r="3292" spans="1:1" x14ac:dyDescent="0.25">
      <c r="A3292" s="4">
        <v>3291</v>
      </c>
    </row>
    <row r="3293" spans="1:1" x14ac:dyDescent="0.25">
      <c r="A3293" s="4">
        <v>3292</v>
      </c>
    </row>
    <row r="3294" spans="1:1" x14ac:dyDescent="0.25">
      <c r="A3294" s="4">
        <v>3293</v>
      </c>
    </row>
    <row r="3295" spans="1:1" x14ac:dyDescent="0.25">
      <c r="A3295" s="4">
        <v>3294</v>
      </c>
    </row>
    <row r="3296" spans="1:1" x14ac:dyDescent="0.25">
      <c r="A3296" s="4">
        <v>3295</v>
      </c>
    </row>
    <row r="3297" spans="1:1" x14ac:dyDescent="0.25">
      <c r="A3297" s="4">
        <v>3296</v>
      </c>
    </row>
    <row r="3298" spans="1:1" x14ac:dyDescent="0.25">
      <c r="A3298" s="4">
        <v>3297</v>
      </c>
    </row>
    <row r="3299" spans="1:1" x14ac:dyDescent="0.25">
      <c r="A3299" s="4">
        <v>3298</v>
      </c>
    </row>
    <row r="3300" spans="1:1" x14ac:dyDescent="0.25">
      <c r="A3300" s="4">
        <v>3299</v>
      </c>
    </row>
    <row r="3301" spans="1:1" x14ac:dyDescent="0.25">
      <c r="A3301" s="4">
        <v>3300</v>
      </c>
    </row>
    <row r="3302" spans="1:1" x14ac:dyDescent="0.25">
      <c r="A3302" s="4">
        <v>3301</v>
      </c>
    </row>
    <row r="3303" spans="1:1" x14ac:dyDescent="0.25">
      <c r="A3303" s="4">
        <v>3302</v>
      </c>
    </row>
    <row r="3304" spans="1:1" x14ac:dyDescent="0.25">
      <c r="A3304" s="4">
        <v>3303</v>
      </c>
    </row>
    <row r="3305" spans="1:1" x14ac:dyDescent="0.25">
      <c r="A3305" s="4">
        <v>3304</v>
      </c>
    </row>
    <row r="3306" spans="1:1" x14ac:dyDescent="0.25">
      <c r="A3306" s="4">
        <v>3305</v>
      </c>
    </row>
    <row r="3307" spans="1:1" x14ac:dyDescent="0.25">
      <c r="A3307" s="4">
        <v>3306</v>
      </c>
    </row>
    <row r="3308" spans="1:1" x14ac:dyDescent="0.25">
      <c r="A3308" s="4">
        <v>3307</v>
      </c>
    </row>
  </sheetData>
  <autoFilter ref="F1:M93" xr:uid="{17F0DF6E-7053-49EF-AE65-0D8597BD097A}"/>
  <pageMargins left="0.7" right="0.7" top="0.75" bottom="0.75" header="0.3" footer="0.3"/>
  <pageSetup paperSize="12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F0093-EDD9-4E78-8E17-D5B1EB62AB1D}">
  <sheetPr codeName="Hoja9"/>
  <dimension ref="A1:DF203"/>
  <sheetViews>
    <sheetView topLeftCell="B1" zoomScaleNormal="100" workbookViewId="0">
      <selection activeCell="J20" sqref="J20"/>
    </sheetView>
  </sheetViews>
  <sheetFormatPr baseColWidth="10" defaultColWidth="11.42578125" defaultRowHeight="18" x14ac:dyDescent="0.25"/>
  <cols>
    <col min="1" max="1" width="1.140625" style="24" customWidth="1"/>
    <col min="2" max="2" width="12.7109375" style="29" customWidth="1"/>
    <col min="3" max="3" width="26" style="29" customWidth="1"/>
    <col min="4" max="4" width="18" style="29" customWidth="1"/>
    <col min="5" max="5" width="16.85546875" style="29" customWidth="1"/>
    <col min="6" max="6" width="16.5703125" style="29" customWidth="1"/>
    <col min="7" max="7" width="19.28515625" style="151" customWidth="1"/>
    <col min="8" max="8" width="11.42578125" style="151"/>
    <col min="9" max="10" width="13.28515625" style="151" customWidth="1"/>
    <col min="11" max="11" width="4.28515625" style="152" customWidth="1"/>
    <col min="12" max="12" width="15.140625" style="24" customWidth="1"/>
    <col min="13" max="13" width="10.140625" style="24" customWidth="1"/>
    <col min="14" max="19" width="11.42578125" style="24"/>
    <col min="20" max="20" width="23.5703125" style="24" customWidth="1"/>
    <col min="21" max="110" width="11.42578125" style="24"/>
    <col min="111" max="16384" width="11.42578125" style="29"/>
  </cols>
  <sheetData>
    <row r="1" spans="2:16" s="24" customFormat="1" ht="18" customHeight="1" x14ac:dyDescent="0.25">
      <c r="G1" s="25"/>
      <c r="H1" s="25"/>
      <c r="I1" s="25"/>
      <c r="J1" s="25"/>
      <c r="K1" s="26"/>
    </row>
    <row r="2" spans="2:16" s="24" customFormat="1" ht="23.25" hidden="1" customHeight="1" x14ac:dyDescent="0.25">
      <c r="C2" s="27" t="s">
        <v>1063</v>
      </c>
      <c r="D2" s="28"/>
      <c r="G2" s="25"/>
      <c r="H2" s="25"/>
      <c r="I2" s="25"/>
      <c r="J2" s="25"/>
      <c r="K2" s="26"/>
    </row>
    <row r="3" spans="2:16" s="24" customFormat="1" ht="18" customHeight="1" thickBot="1" x14ac:dyDescent="0.3">
      <c r="G3" s="25"/>
      <c r="H3" s="25"/>
      <c r="I3" s="25"/>
      <c r="J3" s="25"/>
      <c r="K3" s="26"/>
    </row>
    <row r="4" spans="2:16" ht="105.75" customHeight="1" thickBot="1" x14ac:dyDescent="0.25">
      <c r="B4" s="24"/>
      <c r="C4" s="24"/>
      <c r="D4" s="153" t="s">
        <v>1057</v>
      </c>
      <c r="E4" s="154" t="s">
        <v>1058</v>
      </c>
      <c r="F4" s="155" t="s">
        <v>1064</v>
      </c>
      <c r="G4" s="156" t="s">
        <v>1059</v>
      </c>
      <c r="H4" s="157" t="s">
        <v>1060</v>
      </c>
      <c r="I4" s="157" t="s">
        <v>1061</v>
      </c>
      <c r="J4" s="158" t="s">
        <v>1062</v>
      </c>
      <c r="K4" s="159" t="s">
        <v>1065</v>
      </c>
    </row>
    <row r="5" spans="2:16" ht="18.75" thickBot="1" x14ac:dyDescent="0.25">
      <c r="B5" s="605" t="s">
        <v>1066</v>
      </c>
      <c r="C5" s="160" t="s">
        <v>1067</v>
      </c>
      <c r="D5" s="201">
        <f>(COUNTIFS(PMP!$D:$D,DATOSPMP!$G$9,PMP!$I:$I,DATOSPMP!#REF!))-(COUNTIFS(PMP!$B:$B,"",PMP!$D:$D,DATOSPMP!$G$9,PMP!$I:$I,DATOSPMP!#REF!))+(COUNTIFS(PMP!$D:$D,DATOSPMP!$G$10,PMP!$I:$I,DATOSPMP!#REF!))-(COUNTIFS(PMP!$B:$B,"",PMP!$D:$D,DATOSPMP!$G$10,PMP!$I:$I,DATOSPMP!#REF!))</f>
        <v>0</v>
      </c>
      <c r="E5" s="206">
        <f>(COUNTIFS(PMP!$D:$D,DATOSPMP!$G$9,PMP!$I:$I,DATOSPMP!#REF!,PMP!$AA:$AA,DATOSPMP!$I$2))-(COUNTIFS(PMP!$B:$B,"",PMP!$D:$D,DATOSPMP!$G$9,PMP!$I:$I,DATOSPMP!#REF!,PMP!$AA:$AA,DATOSPMP!$I$2))+(COUNTIFS(PMP!$D:$D,DATOSPMP!$G$10,PMP!$I:$I,DATOSPMP!#REF!,PMP!$AA:$AA,DATOSPMP!$I$2))-(COUNTIFS(PMP!$B:$B,"",PMP!$D:$D,DATOSPMP!$G$10,PMP!$I:$I,DATOSPMP!#REF!,PMP!$AA:$AA,DATOSPMP!$I$2))</f>
        <v>0</v>
      </c>
      <c r="F5" s="210">
        <f>(COUNTIFS(PMP!$D:$D,DATOSPMP!$G$9,PMP!$I:$I,DATOSPMP!#REF!,PMP!$AA:$AA,DATOSPMP!$I$3))-(COUNTIFS(PMP!$B:$B,"",PMP!$D:$D,DATOSPMP!$G$9,PMP!$I:$I,DATOSPMP!#REF!,PMP!$AA:$AA,DATOSPMP!$I$3))+(COUNTIFS(PMP!$D:$D,DATOSPMP!$G$10,PMP!$I:$I,DATOSPMP!#REF!,PMP!$AA:$AA,DATOSPMP!$I$3))-(COUNTIFS(PMP!$B:$B,"",PMP!$D:$D,DATOSPMP!$G$10,PMP!$I:$I,DATOSPMP!#REF!,PMP!$AA:$AA,DATOSPMP!$I$3))</f>
        <v>0</v>
      </c>
      <c r="G5" s="211">
        <f>(COUNTIFS(PMP!$I:$I,DATOSPMP!#REF!))</f>
        <v>0</v>
      </c>
      <c r="H5" s="213">
        <f>(COUNTIFS(PMP!$I:$I,DATOSPMP!#REF!,PMP!$AA:$AA,DATOSPMP!$I$3))</f>
        <v>0</v>
      </c>
      <c r="I5" s="213">
        <f>(COUNTIFS(PMP!$I:$I,DATOSPMP!#REF!,PMP!$AA:$AA,DATOSPMP!$I$2))</f>
        <v>0</v>
      </c>
      <c r="J5" s="220">
        <f>COUNTIFS(PMP!$I:$I,DATOSPMP!#REF!,PMP!$AA:$AA,DATOSPMP!$I$2,PMP!$O:$O,"&lt;="&amp;Gráfica!$W$5)</f>
        <v>0</v>
      </c>
      <c r="K5" s="30" t="str">
        <f t="shared" ref="K5:K15" si="0">IF(D5=F5,$C$2)</f>
        <v>ü</v>
      </c>
    </row>
    <row r="6" spans="2:16" ht="18.75" thickBot="1" x14ac:dyDescent="0.25">
      <c r="B6" s="606"/>
      <c r="C6" s="160" t="s">
        <v>1068</v>
      </c>
      <c r="D6" s="202">
        <f>(COUNTIFS(PMP!$D:$D,DATOSPMP!$G$9,PMP!$I:$I,DATOSPMP!#REF!))-(COUNTIFS(PMP!$B:$B,"",PMP!$D:$D,DATOSPMP!$G$9,PMP!$I:$I,DATOSPMP!#REF!))+(COUNTIFS(PMP!$D:$D,DATOSPMP!$G$10,PMP!$I:$I,DATOSPMP!#REF!))-(COUNTIFS(PMP!$B:$B,"",PMP!$D:$D,DATOSPMP!$G$10,PMP!$I:$I,DATOSPMP!#REF!))</f>
        <v>0</v>
      </c>
      <c r="E6" s="207">
        <f>(COUNTIFS(PMP!$D:$D,DATOSPMP!$G$9,PMP!$I:$I,DATOSPMP!#REF!,PMP!$AA:$AA,DATOSPMP!$I$2))-(COUNTIFS(PMP!$B:$B,"",PMP!$D:$D,DATOSPMP!$G$9,PMP!$I:$I,DATOSPMP!#REF!,PMP!$AA:$AA,DATOSPMP!$I$2))+(COUNTIFS(PMP!$D:$D,DATOSPMP!$G$10,PMP!$I:$I,DATOSPMP!#REF!,PMP!$AA:$AA,DATOSPMP!$I$2))-(COUNTIFS(PMP!$B:$B,"",PMP!$D:$D,DATOSPMP!$G$10,PMP!$I:$I,DATOSPMP!#REF!,PMP!$AA:$AA,DATOSPMP!$I$2))</f>
        <v>0</v>
      </c>
      <c r="F6" s="208">
        <f>(COUNTIFS(PMP!$D:$D,DATOSPMP!$G$9,PMP!$I:$I,DATOSPMP!#REF!,PMP!$AA:$AA,DATOSPMP!$I$3))-(COUNTIFS(PMP!$B:$B,"",PMP!$D:$D,DATOSPMP!$G$9,PMP!$I:$I,DATOSPMP!#REF!,PMP!$AA:$AA,DATOSPMP!$I$3))+(COUNTIFS(PMP!$D:$D,DATOSPMP!$G$10,PMP!$I:$I,DATOSPMP!#REF!,PMP!$AA:$AA,DATOSPMP!$I$3))-(COUNTIFS(PMP!$B:$B,"",PMP!$D:$D,DATOSPMP!$G$10,PMP!$I:$I,DATOSPMP!#REF!,PMP!$AA:$AA,DATOSPMP!$I$3))</f>
        <v>0</v>
      </c>
      <c r="G6" s="217">
        <f>(COUNTIFS(PMP!$I:$I,DATOSPMP!#REF!))</f>
        <v>0</v>
      </c>
      <c r="H6" s="212">
        <f>(COUNTIFS(PMP!$I:$I,DATOSPMP!#REF!,PMP!$AA:$AA,DATOSPMP!$I$3))</f>
        <v>0</v>
      </c>
      <c r="I6" s="212">
        <f>(COUNTIFS(PMP!$I:$I,DATOSPMP!#REF!,PMP!$AA:$AA,DATOSPMP!$I$2))</f>
        <v>0</v>
      </c>
      <c r="J6" s="221">
        <f>COUNTIFS(PMP!$I:$I,DATOSPMP!#REF!,PMP!$AA:$AA,DATOSPMP!$I$2,PMP!$O:$O,"&lt;="&amp;Gráfica!$W$5)</f>
        <v>0</v>
      </c>
      <c r="K6" s="31" t="str">
        <f t="shared" si="0"/>
        <v>ü</v>
      </c>
    </row>
    <row r="7" spans="2:16" ht="18.75" thickBot="1" x14ac:dyDescent="0.25">
      <c r="B7" s="606"/>
      <c r="C7" s="160" t="s">
        <v>1069</v>
      </c>
      <c r="D7" s="202">
        <f>(COUNTIFS(PMP!$D:$D,DATOSPMP!$G$9,PMP!$I:$I,DATOSPMP!#REF!))-(COUNTIFS(PMP!$B:$B,"",PMP!$D:$D,DATOSPMP!$G$9,PMP!$I:$I,DATOSPMP!#REF!))+(COUNTIFS(PMP!$D:$D,DATOSPMP!$G$10,PMP!$I:$I,DATOSPMP!#REF!))-(COUNTIFS(PMP!$B:$B,"",PMP!$D:$D,DATOSPMP!$G$10,PMP!$I:$I,DATOSPMP!#REF!))</f>
        <v>0</v>
      </c>
      <c r="E7" s="208">
        <f>(COUNTIFS(PMP!$D:$D,DATOSPMP!$G$9,PMP!$I:$I,DATOSPMP!#REF!,PMP!$AA:$AA,DATOSPMP!$I$2))-(COUNTIFS(PMP!$B:$B,"",PMP!$D:$D,DATOSPMP!$G$9,PMP!$I:$I,DATOSPMP!#REF!,PMP!$AA:$AA,DATOSPMP!$I$2))+(COUNTIFS(PMP!$D:$D,DATOSPMP!$G$10,PMP!$I:$I,DATOSPMP!#REF!,PMP!$AA:$AA,DATOSPMP!$I$2))-(COUNTIFS(PMP!$B:$B,"",PMP!$D:$D,DATOSPMP!$G$10,PMP!$I:$I,DATOSPMP!#REF!,PMP!$AA:$AA,DATOSPMP!$I$2))</f>
        <v>0</v>
      </c>
      <c r="F7" s="208">
        <f>(COUNTIFS(PMP!$D:$D,DATOSPMP!$G$9,PMP!$I:$I,DATOSPMP!#REF!,PMP!$AA:$AA,DATOSPMP!$I$3))-(COUNTIFS(PMP!$B:$B,"",PMP!$D:$D,DATOSPMP!$G$9,PMP!$I:$I,DATOSPMP!#REF!,PMP!$AA:$AA,DATOSPMP!$I$3))+(COUNTIFS(PMP!$D:$D,DATOSPMP!$G$10,PMP!$I:$I,DATOSPMP!#REF!,PMP!$AA:$AA,DATOSPMP!$I$3))-(COUNTIFS(PMP!$B:$B,"",PMP!$D:$D,DATOSPMP!$G$10,PMP!$I:$I,DATOSPMP!#REF!,PMP!$AA:$AA,DATOSPMP!$I$3))</f>
        <v>0</v>
      </c>
      <c r="G7" s="218">
        <f>(COUNTIFS(PMP!$I:$I,DATOSPMP!#REF!))</f>
        <v>0</v>
      </c>
      <c r="H7" s="212">
        <f>(COUNTIFS(PMP!$I:$I,DATOSPMP!#REF!,PMP!$AA:$AA,DATOSPMP!$I$3))</f>
        <v>0</v>
      </c>
      <c r="I7" s="212">
        <f>(COUNTIFS(PMP!$I:$I,DATOSPMP!#REF!,PMP!$AA:$AA,DATOSPMP!$I$2))</f>
        <v>0</v>
      </c>
      <c r="J7" s="222">
        <f>COUNTIFS(PMP!$I:$I,DATOSPMP!#REF!,PMP!$AA:$AA,DATOSPMP!$I$2,PMP!$O:$O,"&lt;="&amp;Gráfica!$W$5)</f>
        <v>0</v>
      </c>
      <c r="K7" s="31" t="str">
        <f t="shared" si="0"/>
        <v>ü</v>
      </c>
    </row>
    <row r="8" spans="2:16" s="24" customFormat="1" ht="24" customHeight="1" thickBot="1" x14ac:dyDescent="0.25">
      <c r="B8" s="607"/>
      <c r="C8" s="160" t="s">
        <v>1070</v>
      </c>
      <c r="D8" s="202">
        <f>(COUNTIFS(PMP!$D:$D,DATOSPMP!$G$9,PMP!$I:$I,DATOSPMP!#REF!))-(COUNTIFS(PMP!$B:$B,"",PMP!$D:$D,DATOSPMP!$G$9,PMP!$I:$I,DATOSPMP!#REF!))+(COUNTIFS(PMP!$D:$D,DATOSPMP!$G$10,PMP!$I:$I,DATOSPMP!#REF!))-(COUNTIFS(PMP!$B:$B,"",PMP!$D:$D,DATOSPMP!$G$10,PMP!$I:$I,DATOSPMP!#REF!))</f>
        <v>0</v>
      </c>
      <c r="E8" s="208">
        <f>(COUNTIFS(PMP!$D:$D,DATOSPMP!$G$9,PMP!$I:$I,DATOSPMP!#REF!,PMP!$AA:$AA,DATOSPMP!$I$2))-(COUNTIFS(PMP!$B:$B,"",PMP!$D:$D,DATOSPMP!$G$9,PMP!$I:$I,DATOSPMP!#REF!,PMP!$AA:$AA,DATOSPMP!$I$2))+(COUNTIFS(PMP!$D:$D,DATOSPMP!$G$10,PMP!$I:$I,DATOSPMP!#REF!,PMP!$AA:$AA,DATOSPMP!$I$2))-(COUNTIFS(PMP!$B:$B,"",PMP!$D:$D,DATOSPMP!$G$10,PMP!$I:$I,DATOSPMP!#REF!,PMP!$AA:$AA,DATOSPMP!$I$2))</f>
        <v>0</v>
      </c>
      <c r="F8" s="208">
        <f>(COUNTIFS(PMP!$D:$D,DATOSPMP!$G$9,PMP!$I:$I,DATOSPMP!#REF!,PMP!$AA:$AA,DATOSPMP!$I$3))-(COUNTIFS(PMP!$B:$B,"",PMP!$D:$D,DATOSPMP!$G$9,PMP!$I:$I,DATOSPMP!#REF!,PMP!$AA:$AA,DATOSPMP!$I$3))+(COUNTIFS(PMP!$D:$D,DATOSPMP!$G$10,PMP!$I:$I,DATOSPMP!#REF!,PMP!$AA:$AA,DATOSPMP!$I$3))-(COUNTIFS(PMP!$B:$B,"",PMP!$D:$D,DATOSPMP!$G$10,PMP!$I:$I,DATOSPMP!#REF!,PMP!$AA:$AA,DATOSPMP!$I$3))</f>
        <v>0</v>
      </c>
      <c r="G8" s="217">
        <f>(COUNTIFS(PMP!$I:$I,DATOSPMP!#REF!))</f>
        <v>0</v>
      </c>
      <c r="H8" s="212">
        <f>(COUNTIFS(PMP!$I:$I,DATOSPMP!#REF!,PMP!$AA:$AA,DATOSPMP!$I$3))</f>
        <v>0</v>
      </c>
      <c r="I8" s="212">
        <f>(COUNTIFS(PMP!$I:$I,DATOSPMP!#REF!,PMP!$AA:$AA,DATOSPMP!$I$2))</f>
        <v>0</v>
      </c>
      <c r="J8" s="221">
        <f>COUNTIFS(PMP!$I:$I,DATOSPMP!#REF!,PMP!$AA:$AA,DATOSPMP!$I$2,PMP!$O:$O,"&lt;="&amp;Gráfica!$W$5)</f>
        <v>0</v>
      </c>
      <c r="K8" s="32" t="str">
        <f t="shared" si="0"/>
        <v>ü</v>
      </c>
    </row>
    <row r="9" spans="2:16" s="24" customFormat="1" ht="18.75" thickBot="1" x14ac:dyDescent="0.25">
      <c r="B9" s="608"/>
      <c r="C9" s="160" t="s">
        <v>1071</v>
      </c>
      <c r="D9" s="202">
        <f>(COUNTIFS(PMP!$D:$D,DATOSPMP!$G$9,PMP!$I:$I,DATOSPMP!#REF!))-(COUNTIFS(PMP!$B:$B,"",PMP!$D:$D,DATOSPMP!$G$9,PMP!$I:$I,DATOSPMP!#REF!))+(COUNTIFS(PMP!$D:$D,DATOSPMP!$G$10,PMP!$I:$I,DATOSPMP!#REF!))-(COUNTIFS(PMP!$B:$B,"",PMP!$D:$D,DATOSPMP!$G$10,PMP!$I:$I,DATOSPMP!#REF!))</f>
        <v>0</v>
      </c>
      <c r="E9" s="208">
        <f>(COUNTIFS(PMP!$D:$D,DATOSPMP!$G$9,PMP!$I:$I,DATOSPMP!#REF!,PMP!$AA:$AA,DATOSPMP!$I$2))-(COUNTIFS(PMP!$B:$B,"",PMP!$D:$D,DATOSPMP!$G$9,PMP!$I:$I,DATOSPMP!#REF!,PMP!$AA:$AA,DATOSPMP!$I$2))+(COUNTIFS(PMP!$D:$D,DATOSPMP!$G$10,PMP!$I:$I,DATOSPMP!#REF!,PMP!$AA:$AA,DATOSPMP!$I$2))-(COUNTIFS(PMP!$B:$B,"",PMP!$D:$D,DATOSPMP!$G$10,PMP!$I:$I,DATOSPMP!#REF!,PMP!$AA:$AA,DATOSPMP!$I$2))</f>
        <v>0</v>
      </c>
      <c r="F9" s="208">
        <f>(COUNTIFS(PMP!$D:$D,DATOSPMP!$G$9,PMP!$I:$I,DATOSPMP!#REF!,PMP!$AA:$AA,DATOSPMP!$I$3))-(COUNTIFS(PMP!$B:$B,"",PMP!$D:$D,DATOSPMP!$G$9,PMP!$I:$I,DATOSPMP!#REF!,PMP!$AA:$AA,DATOSPMP!$I$3))+(COUNTIFS(PMP!$D:$D,DATOSPMP!$G$10,PMP!$I:$I,DATOSPMP!#REF!,PMP!$AA:$AA,DATOSPMP!$I$3))-(COUNTIFS(PMP!$B:$B,"",PMP!$D:$D,DATOSPMP!$G$10,PMP!$I:$I,DATOSPMP!#REF!,PMP!$AA:$AA,DATOSPMP!$I$3))</f>
        <v>0</v>
      </c>
      <c r="G9" s="217">
        <f>(COUNTIFS(PMP!$I:$I,DATOSPMP!#REF!))</f>
        <v>0</v>
      </c>
      <c r="H9" s="212">
        <f>(COUNTIFS(PMP!$I:$I,DATOSPMP!#REF!,PMP!$AA:$AA,DATOSPMP!$I$3))</f>
        <v>0</v>
      </c>
      <c r="I9" s="212">
        <f>(COUNTIFS(PMP!$I:$I,DATOSPMP!#REF!,PMP!$AA:$AA,DATOSPMP!$I$2))</f>
        <v>0</v>
      </c>
      <c r="J9" s="223">
        <f>COUNTIFS(PMP!$I:$I,DATOSPMP!#REF!,PMP!$AA:$AA,DATOSPMP!$I$2,PMP!$O:$O,"&lt;="&amp;Gráfica!$W$5)</f>
        <v>0</v>
      </c>
      <c r="K9" s="32" t="str">
        <f t="shared" si="0"/>
        <v>ü</v>
      </c>
    </row>
    <row r="10" spans="2:16" s="24" customFormat="1" ht="18.75" thickBot="1" x14ac:dyDescent="0.25">
      <c r="B10" s="608"/>
      <c r="C10" s="160" t="s">
        <v>1072</v>
      </c>
      <c r="D10" s="202">
        <f>(COUNTIFS(PMP!$D:$D,DATOSPMP!$G$9,PMP!$I:$I,DATOSPMP!#REF!))-(COUNTIFS(PMP!$B:$B,"",PMP!$D:$D,DATOSPMP!$G$9,PMP!$I:$I,DATOSPMP!#REF!))+(COUNTIFS(PMP!$D:$D,DATOSPMP!$G$10,PMP!$I:$I,DATOSPMP!#REF!))-(COUNTIFS(PMP!$B:$B,"",PMP!$D:$D,DATOSPMP!$G$10,PMP!$I:$I,DATOSPMP!#REF!))</f>
        <v>0</v>
      </c>
      <c r="E10" s="208">
        <f>(COUNTIFS(PMP!$D:$D,DATOSPMP!$G$9,PMP!$I:$I,DATOSPMP!#REF!,PMP!$AA:$AA,DATOSPMP!$I$2))-(COUNTIFS(PMP!$B:$B,"",PMP!$D:$D,DATOSPMP!$G$9,PMP!$I:$I,DATOSPMP!#REF!,PMP!$AA:$AA,DATOSPMP!$I$2))+(COUNTIFS(PMP!$D:$D,DATOSPMP!$G$10,PMP!$I:$I,DATOSPMP!#REF!,PMP!$AA:$AA,DATOSPMP!$I$2))-(COUNTIFS(PMP!$B:$B,"",PMP!$D:$D,DATOSPMP!$G$10,PMP!$I:$I,DATOSPMP!#REF!,PMP!$AA:$AA,DATOSPMP!$I$2))</f>
        <v>0</v>
      </c>
      <c r="F10" s="208">
        <f>(COUNTIFS(PMP!$D:$D,DATOSPMP!$G$9,PMP!$I:$I,DATOSPMP!#REF!,PMP!$AA:$AA,DATOSPMP!$I$3))-(COUNTIFS(PMP!$B:$B,"",PMP!$D:$D,DATOSPMP!$G$9,PMP!$I:$I,DATOSPMP!#REF!,PMP!$AA:$AA,DATOSPMP!$I$3))+(COUNTIFS(PMP!$D:$D,DATOSPMP!$G$10,PMP!$I:$I,DATOSPMP!#REF!,PMP!$AA:$AA,DATOSPMP!$I$3))-(COUNTIFS(PMP!$B:$B,"",PMP!$D:$D,DATOSPMP!$G$10,PMP!$I:$I,DATOSPMP!#REF!,PMP!$AA:$AA,DATOSPMP!$I$3))</f>
        <v>0</v>
      </c>
      <c r="G10" s="218">
        <f>(COUNTIFS(PMP!$I:$I,DATOSPMP!#REF!))</f>
        <v>0</v>
      </c>
      <c r="H10" s="212">
        <f>(COUNTIFS(PMP!$I:$I,DATOSPMP!#REF!,PMP!$AA:$AA,DATOSPMP!$I$3))</f>
        <v>0</v>
      </c>
      <c r="I10" s="212">
        <f>(COUNTIFS(PMP!$I:$I,DATOSPMP!#REF!,PMP!$AA:$AA,DATOSPMP!$I$2))</f>
        <v>0</v>
      </c>
      <c r="J10" s="222">
        <f>COUNTIFS(PMP!$I:$I,DATOSPMP!#REF!,PMP!$AA:$AA,DATOSPMP!$I$2,PMP!$O:$O,"&lt;="&amp;Gráfica!$W$5)</f>
        <v>0</v>
      </c>
      <c r="K10" s="31" t="str">
        <f t="shared" si="0"/>
        <v>ü</v>
      </c>
    </row>
    <row r="11" spans="2:16" s="24" customFormat="1" ht="18.75" thickBot="1" x14ac:dyDescent="0.25">
      <c r="B11" s="608"/>
      <c r="C11" s="160" t="s">
        <v>1073</v>
      </c>
      <c r="D11" s="202">
        <f>(COUNTIFS(PMP!$D:$D,DATOSPMP!$G$9,PMP!$I:$I,DATOSPMP!#REF!))-(COUNTIFS(PMP!$B:$B,"",PMP!$D:$D,DATOSPMP!$G$9,PMP!$I:$I,DATOSPMP!#REF!))+(COUNTIFS(PMP!$D:$D,DATOSPMP!$G$10,PMP!$I:$I,DATOSPMP!#REF!))-(COUNTIFS(PMP!$B:$B,"",PMP!$D:$D,DATOSPMP!$G$10,PMP!$I:$I,DATOSPMP!#REF!))</f>
        <v>0</v>
      </c>
      <c r="E11" s="208">
        <f>(COUNTIFS(PMP!$D:$D,DATOSPMP!$G$9,PMP!$I:$I,DATOSPMP!#REF!,PMP!$AA:$AA,DATOSPMP!$I$2))-(COUNTIFS(PMP!$B:$B,"",PMP!$D:$D,DATOSPMP!$G$9,PMP!$I:$I,DATOSPMP!#REF!,PMP!$AA:$AA,DATOSPMP!$I$2))+(COUNTIFS(PMP!$D:$D,DATOSPMP!$G$10,PMP!$I:$I,DATOSPMP!#REF!,PMP!$AA:$AA,DATOSPMP!$I$2))-(COUNTIFS(PMP!$B:$B,"",PMP!$D:$D,DATOSPMP!$G$10,PMP!$I:$I,DATOSPMP!#REF!,PMP!$AA:$AA,DATOSPMP!$I$2))</f>
        <v>0</v>
      </c>
      <c r="F11" s="208">
        <f>(COUNTIFS(PMP!$D:$D,DATOSPMP!$G$9,PMP!$I:$I,DATOSPMP!#REF!,PMP!$AA:$AA,DATOSPMP!$I$3))-(COUNTIFS(PMP!$B:$B,"",PMP!$D:$D,DATOSPMP!$G$9,PMP!$I:$I,DATOSPMP!#REF!,PMP!$AA:$AA,DATOSPMP!$I$3))+(COUNTIFS(PMP!$D:$D,DATOSPMP!$G$10,PMP!$I:$I,DATOSPMP!#REF!,PMP!$AA:$AA,DATOSPMP!$I$3))-(COUNTIFS(PMP!$B:$B,"",PMP!$D:$D,DATOSPMP!$G$10,PMP!$I:$I,DATOSPMP!#REF!,PMP!$AA:$AA,DATOSPMP!$I$3))</f>
        <v>0</v>
      </c>
      <c r="G11" s="217">
        <f>(COUNTIFS(PMP!$I:$I,DATOSPMP!#REF!))</f>
        <v>0</v>
      </c>
      <c r="H11" s="212">
        <f>(COUNTIFS(PMP!$I:$I,DATOSPMP!#REF!,PMP!$AA:$AA,DATOSPMP!$I$3))</f>
        <v>0</v>
      </c>
      <c r="I11" s="212">
        <f>(COUNTIFS(PMP!$I:$I,DATOSPMP!#REF!,PMP!$AA:$AA,DATOSPMP!$I$2))</f>
        <v>0</v>
      </c>
      <c r="J11" s="223">
        <f>COUNTIFS(PMP!$I:$I,DATOSPMP!#REF!,PMP!$AA:$AA,DATOSPMP!$I$2,PMP!$O:$O,"&lt;="&amp;Gráfica!$W$5)</f>
        <v>0</v>
      </c>
      <c r="K11" s="32" t="str">
        <f t="shared" si="0"/>
        <v>ü</v>
      </c>
    </row>
    <row r="12" spans="2:16" s="24" customFormat="1" ht="26.25" thickBot="1" x14ac:dyDescent="0.25">
      <c r="B12" s="608"/>
      <c r="C12" s="160" t="s">
        <v>1074</v>
      </c>
      <c r="D12" s="202">
        <f>(COUNTIFS(PMP!$D:$D,DATOSPMP!$G$9,PMP!$I:$I,DATOSPMP!#REF!))-(COUNTIFS(PMP!$B:$B,"",PMP!$D:$D,DATOSPMP!$G$9,PMP!$I:$I,DATOSPMP!#REF!))+(COUNTIFS(PMP!$D:$D,DATOSPMP!$G$10,PMP!$I:$I,DATOSPMP!#REF!))-(COUNTIFS(PMP!$B:$B,"",PMP!$D:$D,DATOSPMP!$G$10,PMP!$I:$I,DATOSPMP!#REF!))</f>
        <v>0</v>
      </c>
      <c r="E12" s="208">
        <f>(COUNTIFS(PMP!$D:$D,DATOSPMP!$G$9,PMP!$I:$I,DATOSPMP!#REF!,PMP!$AA:$AA,DATOSPMP!$I$2))-(COUNTIFS(PMP!$B:$B,"",PMP!$D:$D,DATOSPMP!$G$9,PMP!$I:$I,DATOSPMP!#REF!,PMP!$AA:$AA,DATOSPMP!$I$2))+(COUNTIFS(PMP!$D:$D,DATOSPMP!$G$10,PMP!$I:$I,DATOSPMP!#REF!,PMP!$AA:$AA,DATOSPMP!$I$2))-(COUNTIFS(PMP!$B:$B,"",PMP!$D:$D,DATOSPMP!$G$10,PMP!$I:$I,DATOSPMP!#REF!,PMP!$AA:$AA,DATOSPMP!$I$2))</f>
        <v>0</v>
      </c>
      <c r="F12" s="208">
        <f>(COUNTIFS(PMP!$D:$D,DATOSPMP!$G$9,PMP!$I:$I,DATOSPMP!#REF!,PMP!$AA:$AA,DATOSPMP!$I$3))-(COUNTIFS(PMP!$B:$B,"",PMP!$D:$D,DATOSPMP!$G$9,PMP!$I:$I,DATOSPMP!#REF!,PMP!$AA:$AA,DATOSPMP!$I$3))+(COUNTIFS(PMP!$D:$D,DATOSPMP!$G$10,PMP!$I:$I,DATOSPMP!#REF!,PMP!$AA:$AA,DATOSPMP!$I$3))-(COUNTIFS(PMP!$B:$B,"",PMP!$D:$D,DATOSPMP!$G$10,PMP!$I:$I,DATOSPMP!#REF!,PMP!$AA:$AA,DATOSPMP!$I$3))</f>
        <v>0</v>
      </c>
      <c r="G12" s="218">
        <f>(COUNTIFS(PMP!$I:$I,DATOSPMP!#REF!))</f>
        <v>0</v>
      </c>
      <c r="H12" s="212">
        <f>(COUNTIFS(PMP!$I:$I,DATOSPMP!#REF!,PMP!$AA:$AA,DATOSPMP!$I$3))</f>
        <v>0</v>
      </c>
      <c r="I12" s="212">
        <f>(COUNTIFS(PMP!$I:$I,DATOSPMP!#REF!,PMP!$AA:$AA,DATOSPMP!$I$2))</f>
        <v>0</v>
      </c>
      <c r="J12" s="222">
        <f>COUNTIFS(PMP!$I:$I,DATOSPMP!#REF!,PMP!$AA:$AA,DATOSPMP!$I$2,PMP!$O:$O,"&lt;="&amp;Gráfica!$W$5)</f>
        <v>0</v>
      </c>
      <c r="K12" s="31" t="str">
        <f t="shared" si="0"/>
        <v>ü</v>
      </c>
    </row>
    <row r="13" spans="2:16" s="24" customFormat="1" ht="26.25" thickBot="1" x14ac:dyDescent="0.25">
      <c r="B13" s="608"/>
      <c r="C13" s="160" t="s">
        <v>1075</v>
      </c>
      <c r="D13" s="202">
        <f>(COUNTIFS(PMP!$D:$D,DATOSPMP!$G$9,PMP!$I:$I,DATOSPMP!#REF!))-(COUNTIFS(PMP!$B:$B,"",PMP!$D:$D,DATOSPMP!$G$9,PMP!$I:$I,DATOSPMP!#REF!))+(COUNTIFS(PMP!$D:$D,DATOSPMP!$G$10,PMP!$I:$I,DATOSPMP!#REF!))-(COUNTIFS(PMP!$B:$B,"",PMP!$D:$D,DATOSPMP!$G$10,PMP!$I:$I,DATOSPMP!#REF!))</f>
        <v>0</v>
      </c>
      <c r="E13" s="208">
        <f>(COUNTIFS(PMP!$D:$D,DATOSPMP!$G$9,PMP!$I:$I,DATOSPMP!#REF!,PMP!$AA:$AA,DATOSPMP!$I$2))-(COUNTIFS(PMP!$B:$B,"",PMP!$D:$D,DATOSPMP!$G$9,PMP!$I:$I,DATOSPMP!#REF!,PMP!$AA:$AA,DATOSPMP!$I$2))+(COUNTIFS(PMP!$D:$D,DATOSPMP!$G$10,PMP!$I:$I,DATOSPMP!#REF!,PMP!$AA:$AA,DATOSPMP!$I$2))-(COUNTIFS(PMP!$B:$B,"",PMP!$D:$D,DATOSPMP!$G$10,PMP!$I:$I,DATOSPMP!#REF!,PMP!$AA:$AA,DATOSPMP!$I$2))</f>
        <v>0</v>
      </c>
      <c r="F13" s="208">
        <f>(COUNTIFS(PMP!$D:$D,DATOSPMP!$G$9,PMP!$I:$I,DATOSPMP!#REF!,PMP!$AA:$AA,DATOSPMP!$I$3))-(COUNTIFS(PMP!$B:$B,"",PMP!$D:$D,DATOSPMP!$G$9,PMP!$I:$I,DATOSPMP!#REF!,PMP!$AA:$AA,DATOSPMP!$I$3))+(COUNTIFS(PMP!$D:$D,DATOSPMP!$G$10,PMP!$I:$I,DATOSPMP!#REF!,PMP!$AA:$AA,DATOSPMP!$I$3))-(COUNTIFS(PMP!$B:$B,"",PMP!$D:$D,DATOSPMP!$G$10,PMP!$I:$I,DATOSPMP!#REF!,PMP!$AA:$AA,DATOSPMP!$I$3))</f>
        <v>0</v>
      </c>
      <c r="G13" s="218">
        <f>(COUNTIFS(PMP!$I:$I,DATOSPMP!#REF!))</f>
        <v>0</v>
      </c>
      <c r="H13" s="212">
        <f>(COUNTIFS(PMP!$I:$I,DATOSPMP!#REF!,PMP!$AA:$AA,DATOSPMP!$I$3))</f>
        <v>0</v>
      </c>
      <c r="I13" s="212">
        <f>(COUNTIFS(PMP!$I:$I,DATOSPMP!#REF!,PMP!$AA:$AA,DATOSPMP!$I$2))</f>
        <v>0</v>
      </c>
      <c r="J13" s="222">
        <f>COUNTIFS(PMP!$I:$I,DATOSPMP!#REF!,PMP!$AA:$AA,DATOSPMP!$I$2,PMP!$O:$O,"&lt;="&amp;Gráfica!$W$5)</f>
        <v>0</v>
      </c>
      <c r="K13" s="31" t="str">
        <f t="shared" si="0"/>
        <v>ü</v>
      </c>
    </row>
    <row r="14" spans="2:16" s="24" customFormat="1" ht="18.75" thickBot="1" x14ac:dyDescent="0.25">
      <c r="B14" s="608"/>
      <c r="C14" s="160" t="s">
        <v>1076</v>
      </c>
      <c r="D14" s="202">
        <f>(COUNTIFS(PMP!$D:$D,DATOSPMP!$G$9,PMP!$I:$I,DATOSPMP!#REF!))-(COUNTIFS(PMP!$B:$B,"",PMP!$D:$D,DATOSPMP!$G$9,PMP!$I:$I,DATOSPMP!#REF!))+(COUNTIFS(PMP!$D:$D,DATOSPMP!$G$10,PMP!$I:$I,DATOSPMP!#REF!))-(COUNTIFS(PMP!$B:$B,"",PMP!$D:$D,DATOSPMP!$G$10,PMP!$I:$I,DATOSPMP!#REF!))</f>
        <v>0</v>
      </c>
      <c r="E14" s="208">
        <f>(COUNTIFS(PMP!$D:$D,DATOSPMP!$G$9,PMP!$I:$I,DATOSPMP!#REF!,PMP!$AA:$AA,DATOSPMP!$I$2))-(COUNTIFS(PMP!$B:$B,"",PMP!$D:$D,DATOSPMP!$G$9,PMP!$I:$I,DATOSPMP!#REF!,PMP!$AA:$AA,DATOSPMP!$I$2))+(COUNTIFS(PMP!$D:$D,DATOSPMP!$G$10,PMP!$I:$I,DATOSPMP!#REF!,PMP!$AA:$AA,DATOSPMP!$I$2))-(COUNTIFS(PMP!$B:$B,"",PMP!$D:$D,DATOSPMP!$G$10,PMP!$I:$I,DATOSPMP!#REF!,PMP!$AA:$AA,DATOSPMP!$I$2))</f>
        <v>0</v>
      </c>
      <c r="F14" s="208">
        <f>(COUNTIFS(PMP!$D:$D,DATOSPMP!$G$9,PMP!$I:$I,DATOSPMP!#REF!,PMP!$AA:$AA,DATOSPMP!$I$3))-(COUNTIFS(PMP!$B:$B,"",PMP!$D:$D,DATOSPMP!$G$9,PMP!$I:$I,DATOSPMP!#REF!,PMP!$AA:$AA,DATOSPMP!$I$3))+(COUNTIFS(PMP!$D:$D,DATOSPMP!$G$10,PMP!$I:$I,DATOSPMP!#REF!,PMP!$AA:$AA,DATOSPMP!$I$3))-(COUNTIFS(PMP!$B:$B,"",PMP!$D:$D,DATOSPMP!$G$10,PMP!$I:$I,DATOSPMP!#REF!,PMP!$AA:$AA,DATOSPMP!$I$3))</f>
        <v>0</v>
      </c>
      <c r="G14" s="217">
        <f>(COUNTIFS(PMP!$I:$I,DATOSPMP!#REF!))</f>
        <v>0</v>
      </c>
      <c r="H14" s="212">
        <f>(COUNTIFS(PMP!$I:$I,DATOSPMP!#REF!,PMP!$AA:$AA,DATOSPMP!$I$3))</f>
        <v>0</v>
      </c>
      <c r="I14" s="212">
        <f>(COUNTIFS(PMP!$I:$I,DATOSPMP!#REF!,PMP!$AA:$AA,DATOSPMP!$I$2))</f>
        <v>0</v>
      </c>
      <c r="J14" s="223">
        <f>COUNTIFS(PMP!$I:$I,DATOSPMP!#REF!,PMP!$AA:$AA,DATOSPMP!$I$2,PMP!$O:$O,"&lt;="&amp;Gráfica!$W$5)</f>
        <v>0</v>
      </c>
      <c r="K14" s="32" t="str">
        <f t="shared" si="0"/>
        <v>ü</v>
      </c>
    </row>
    <row r="15" spans="2:16" s="24" customFormat="1" ht="26.25" thickBot="1" x14ac:dyDescent="0.25">
      <c r="B15" s="608"/>
      <c r="C15" s="160" t="s">
        <v>1077</v>
      </c>
      <c r="D15" s="202">
        <f>(COUNTIFS(PMP!$D:$D,DATOSPMP!$G$9,PMP!$I:$I,DATOSPMP!#REF!))-(COUNTIFS(PMP!$B:$B,"",PMP!$D:$D,DATOSPMP!$G$9,PMP!$I:$I,DATOSPMP!#REF!))+(COUNTIFS(PMP!$D:$D,DATOSPMP!$G$10,PMP!$I:$I,DATOSPMP!#REF!))-(COUNTIFS(PMP!$B:$B,"",PMP!$D:$D,DATOSPMP!$G$10,PMP!$I:$I,DATOSPMP!#REF!))</f>
        <v>0</v>
      </c>
      <c r="E15" s="208">
        <f>(COUNTIFS(PMP!$D:$D,DATOSPMP!$G$9,PMP!$I:$I,DATOSPMP!#REF!,PMP!$AA:$AA,DATOSPMP!$I$2))-(COUNTIFS(PMP!$B:$B,"",PMP!$D:$D,DATOSPMP!$G$9,PMP!$I:$I,DATOSPMP!#REF!,PMP!$AA:$AA,DATOSPMP!$I$2))+(COUNTIFS(PMP!$D:$D,DATOSPMP!$G$10,PMP!$I:$I,DATOSPMP!#REF!,PMP!$AA:$AA,DATOSPMP!$I$2))-(COUNTIFS(PMP!$B:$B,"",PMP!$D:$D,DATOSPMP!$G$10,PMP!$I:$I,DATOSPMP!#REF!,PMP!$AA:$AA,DATOSPMP!$I$2))</f>
        <v>0</v>
      </c>
      <c r="F15" s="208">
        <f>(COUNTIFS(PMP!$D:$D,DATOSPMP!$G$9,PMP!$I:$I,DATOSPMP!#REF!,PMP!$AA:$AA,DATOSPMP!$I$3))-(COUNTIFS(PMP!$B:$B,"",PMP!$D:$D,DATOSPMP!$G$9,PMP!$I:$I,DATOSPMP!#REF!,PMP!$AA:$AA,DATOSPMP!$I$3))+(COUNTIFS(PMP!$D:$D,DATOSPMP!$G$10,PMP!$I:$I,DATOSPMP!#REF!,PMP!$AA:$AA,DATOSPMP!$I$3))-(COUNTIFS(PMP!$B:$B,"",PMP!$D:$D,DATOSPMP!$G$10,PMP!$I:$I,DATOSPMP!#REF!,PMP!$AA:$AA,DATOSPMP!$I$3))</f>
        <v>0</v>
      </c>
      <c r="G15" s="217">
        <f>(COUNTIFS(PMP!$I:$I,DATOSPMP!#REF!))</f>
        <v>0</v>
      </c>
      <c r="H15" s="212">
        <f>(COUNTIFS(PMP!$I:$I,DATOSPMP!#REF!,PMP!$AA:$AA,DATOSPMP!$I$3))</f>
        <v>0</v>
      </c>
      <c r="I15" s="212">
        <f>(COUNTIFS(PMP!$I:$I,DATOSPMP!#REF!,PMP!$AA:$AA,DATOSPMP!$I$2))</f>
        <v>0</v>
      </c>
      <c r="J15" s="223">
        <f>COUNTIFS(PMP!$I:$I,DATOSPMP!$L$97,PMP!$AA:$AA,DATOSPMP!$I$2,PMP!$O:$O,"&lt;="&amp;Gráfica!$W$5)</f>
        <v>0</v>
      </c>
      <c r="K15" s="32" t="str">
        <f t="shared" si="0"/>
        <v>ü</v>
      </c>
      <c r="P15" s="24" t="s">
        <v>1211</v>
      </c>
    </row>
    <row r="16" spans="2:16" s="24" customFormat="1" ht="26.25" thickBot="1" x14ac:dyDescent="0.25">
      <c r="B16" s="608"/>
      <c r="C16" s="160" t="s">
        <v>1078</v>
      </c>
      <c r="D16" s="202">
        <f>(COUNTIFS(PMP!$D:$D,DATOSPMP!$G$9,PMP!$I:$I,DATOSPMP!#REF!))-(COUNTIFS(PMP!$B:$B,"",PMP!$D:$D,DATOSPMP!$G$9,PMP!$I:$I,DATOSPMP!#REF!))+(COUNTIFS(PMP!$D:$D,DATOSPMP!$G$10,PMP!$I:$I,DATOSPMP!#REF!))-(COUNTIFS(PMP!$B:$B,"",PMP!$D:$D,DATOSPMP!$G$10,PMP!$I:$I,DATOSPMP!#REF!))</f>
        <v>0</v>
      </c>
      <c r="E16" s="208">
        <f>(COUNTIFS(PMP!$D:$D,DATOSPMP!$G$9,PMP!$I:$I,DATOSPMP!#REF!,PMP!$AA:$AA,DATOSPMP!$I$2))-(COUNTIFS(PMP!$B:$B,"",PMP!$D:$D,DATOSPMP!$G$9,PMP!$I:$I,DATOSPMP!#REF!,PMP!$AA:$AA,DATOSPMP!$I$2))+(COUNTIFS(PMP!$D:$D,DATOSPMP!$G$10,PMP!$I:$I,DATOSPMP!#REF!,PMP!$AA:$AA,DATOSPMP!$I$2))-(COUNTIFS(PMP!$B:$B,"",PMP!$D:$D,DATOSPMP!$G$10,PMP!$I:$I,DATOSPMP!#REF!,PMP!$AA:$AA,DATOSPMP!$I$2))</f>
        <v>0</v>
      </c>
      <c r="F16" s="208">
        <f>(COUNTIFS(PMP!$D:$D,DATOSPMP!$G$9,PMP!$I:$I,DATOSPMP!#REF!,PMP!$AA:$AA,DATOSPMP!$I$3))-(COUNTIFS(PMP!$B:$B,"",PMP!$D:$D,DATOSPMP!$G$9,PMP!$I:$I,DATOSPMP!#REF!,PMP!$AA:$AA,DATOSPMP!$I$3))+(COUNTIFS(PMP!$D:$D,DATOSPMP!$G$10,PMP!$I:$I,DATOSPMP!#REF!,PMP!$AA:$AA,DATOSPMP!$I$3))-(COUNTIFS(PMP!$B:$B,"",PMP!$D:$D,DATOSPMP!$G$10,PMP!$I:$I,DATOSPMP!#REF!,PMP!$AA:$AA,DATOSPMP!$I$3))</f>
        <v>0</v>
      </c>
      <c r="G16" s="217">
        <f>(COUNTIFS(PMP!$I:$I,DATOSPMP!#REF!))</f>
        <v>0</v>
      </c>
      <c r="H16" s="212">
        <f>(COUNTIFS(PMP!$I:$I,DATOSPMP!#REF!,PMP!$AA:$AA,DATOSPMP!$I$3))</f>
        <v>0</v>
      </c>
      <c r="I16" s="212">
        <f>(COUNTIFS(PMP!$I:$I,DATOSPMP!#REF!,PMP!$AA:$AA,DATOSPMP!$I$2))</f>
        <v>0</v>
      </c>
      <c r="J16" s="223">
        <f>COUNTIFS(PMP!$I:$I,DATOSPMP!#REF!,PMP!$AA:$AA,DATOSPMP!$I$2,PMP!$O:$O,"&lt;="&amp;Gráfica!$W$5)</f>
        <v>0</v>
      </c>
      <c r="K16" s="32"/>
    </row>
    <row r="17" spans="1:110" s="24" customFormat="1" ht="26.25" thickBot="1" x14ac:dyDescent="0.25">
      <c r="B17" s="608"/>
      <c r="C17" s="160" t="s">
        <v>1079</v>
      </c>
      <c r="D17" s="202">
        <f>(COUNTIFS(PMP!$D:$D,DATOSPMP!$G$9,PMP!$I:$I,DATOSPMP!#REF!))-(COUNTIFS(PMP!$B:$B,"",PMP!$D:$D,DATOSPMP!$G$9,PMP!$I:$I,DATOSPMP!#REF!))+(COUNTIFS(PMP!$D:$D,DATOSPMP!$G$10,PMP!$I:$I,DATOSPMP!#REF!))-(COUNTIFS(PMP!$B:$B,"",PMP!$D:$D,DATOSPMP!$G$10,PMP!$I:$I,DATOSPMP!#REF!))</f>
        <v>0</v>
      </c>
      <c r="E17" s="208">
        <f>(COUNTIFS(PMP!$D:$D,DATOSPMP!$G$9,PMP!$I:$I,DATOSPMP!#REF!,PMP!$AA:$AA,DATOSPMP!$I$2))-(COUNTIFS(PMP!$B:$B,"",PMP!$D:$D,DATOSPMP!$G$9,PMP!$I:$I,DATOSPMP!#REF!,PMP!$AA:$AA,DATOSPMP!$I$2))+(COUNTIFS(PMP!$D:$D,DATOSPMP!$G$10,PMP!$I:$I,DATOSPMP!#REF!,PMP!$AA:$AA,DATOSPMP!$I$2))-(COUNTIFS(PMP!$B:$B,"",PMP!$D:$D,DATOSPMP!$G$10,PMP!$I:$I,DATOSPMP!#REF!,PMP!$AA:$AA,DATOSPMP!$I$2))</f>
        <v>0</v>
      </c>
      <c r="F17" s="208">
        <f>(COUNTIFS(PMP!$D:$D,DATOSPMP!$G$9,PMP!$I:$I,DATOSPMP!#REF!,PMP!$AA:$AA,DATOSPMP!$I$3))-(COUNTIFS(PMP!$B:$B,"",PMP!$D:$D,DATOSPMP!$G$9,PMP!$I:$I,DATOSPMP!#REF!,PMP!$AA:$AA,DATOSPMP!$I$3))+(COUNTIFS(PMP!$D:$D,DATOSPMP!$G$10,PMP!$I:$I,DATOSPMP!#REF!,PMP!$AA:$AA,DATOSPMP!$I$3))-(COUNTIFS(PMP!$B:$B,"",PMP!$D:$D,DATOSPMP!$G$10,PMP!$I:$I,DATOSPMP!#REF!,PMP!$AA:$AA,DATOSPMP!$I$3))</f>
        <v>0</v>
      </c>
      <c r="G17" s="218">
        <f>(COUNTIFS(PMP!$I:$I,DATOSPMP!#REF!))</f>
        <v>0</v>
      </c>
      <c r="H17" s="212">
        <f>(COUNTIFS(PMP!$I:$I,DATOSPMP!#REF!,PMP!$AA:$AA,DATOSPMP!$I$3))</f>
        <v>0</v>
      </c>
      <c r="I17" s="212">
        <f>(COUNTIFS(PMP!$I:$I,DATOSPMP!#REF!,PMP!$AA:$AA,DATOSPMP!$I$2))</f>
        <v>0</v>
      </c>
      <c r="J17" s="222">
        <f>COUNTIFS(PMP!$I:$I,DATOSPMP!#REF!,PMP!$AA:$AA,DATOSPMP!$I$2,PMP!$O:$O,"&lt;="&amp;Gráfica!$W$5)</f>
        <v>0</v>
      </c>
      <c r="K17" s="31" t="str">
        <f>IF(D17=F17,$C$2)</f>
        <v>ü</v>
      </c>
    </row>
    <row r="18" spans="1:110" s="24" customFormat="1" ht="18.75" thickBot="1" x14ac:dyDescent="0.25">
      <c r="B18" s="608"/>
      <c r="C18" s="160" t="s">
        <v>1080</v>
      </c>
      <c r="D18" s="202">
        <f>(COUNTIFS(PMP!$D:$D,DATOSPMP!$G$9,PMP!$I:$I,DATOSPMP!#REF!))-(COUNTIFS(PMP!$B:$B,"",PMP!$D:$D,DATOSPMP!$G$9,PMP!$I:$I,DATOSPMP!#REF!))+(COUNTIFS(PMP!$D:$D,DATOSPMP!$G$10,PMP!$I:$I,DATOSPMP!#REF!))-(COUNTIFS(PMP!$B:$B,"",PMP!$D:$D,DATOSPMP!$G$10,PMP!$I:$I,DATOSPMP!#REF!))</f>
        <v>0</v>
      </c>
      <c r="E18" s="207">
        <f>(COUNTIFS(PMP!$D:$D,DATOSPMP!$G$9,PMP!$I:$I,DATOSPMP!#REF!,PMP!$AA:$AA,DATOSPMP!$I$2))-(COUNTIFS(PMP!$B:$B,"",PMP!$D:$D,DATOSPMP!$G$9,PMP!$I:$I,DATOSPMP!#REF!,PMP!$AA:$AA,DATOSPMP!$I$2))+(COUNTIFS(PMP!$D:$D,DATOSPMP!$G$10,PMP!$I:$I,DATOSPMP!#REF!,PMP!$AA:$AA,DATOSPMP!$I$2))-(COUNTIFS(PMP!$B:$B,"",PMP!$D:$D,DATOSPMP!$G$10,PMP!$I:$I,DATOSPMP!#REF!,PMP!$AA:$AA,DATOSPMP!$I$2))</f>
        <v>0</v>
      </c>
      <c r="F18" s="208">
        <f>(COUNTIFS(PMP!$D:$D,DATOSPMP!$G$9,PMP!$I:$I,DATOSPMP!#REF!,PMP!$AA:$AA,DATOSPMP!$I$3))-(COUNTIFS(PMP!$B:$B,"",PMP!$D:$D,DATOSPMP!$G$9,PMP!$I:$I,DATOSPMP!#REF!,PMP!$AA:$AA,DATOSPMP!$I$3))+(COUNTIFS(PMP!$D:$D,DATOSPMP!$G$10,PMP!$I:$I,DATOSPMP!#REF!,PMP!$AA:$AA,DATOSPMP!$I$3))-(COUNTIFS(PMP!$B:$B,"",PMP!$D:$D,DATOSPMP!$G$10,PMP!$I:$I,DATOSPMP!#REF!,PMP!$AA:$AA,DATOSPMP!$I$3))</f>
        <v>0</v>
      </c>
      <c r="G18" s="217">
        <f>(COUNTIFS(PMP!$I:$I,DATOSPMP!#REF!))</f>
        <v>0</v>
      </c>
      <c r="H18" s="212">
        <f>(COUNTIFS(PMP!$I:$I,DATOSPMP!#REF!,PMP!$AA:$AA,DATOSPMP!$I$3))</f>
        <v>0</v>
      </c>
      <c r="I18" s="212">
        <f>(COUNTIFS(PMP!$I:$I,DATOSPMP!#REF!,PMP!$AA:$AA,DATOSPMP!$I$2))</f>
        <v>0</v>
      </c>
      <c r="J18" s="223">
        <f>COUNTIFS(PMP!$I:$I,DATOSPMP!#REF!,PMP!$AA:$AA,DATOSPMP!$I$2,PMP!$O:$O,"&lt;="&amp;Gráfica!$W$5)</f>
        <v>0</v>
      </c>
      <c r="K18" s="32"/>
    </row>
    <row r="19" spans="1:110" s="24" customFormat="1" ht="18.75" thickBot="1" x14ac:dyDescent="0.25">
      <c r="B19" s="608"/>
      <c r="C19" s="160" t="s">
        <v>1081</v>
      </c>
      <c r="D19" s="202">
        <f>(COUNTIFS(PMP!$D:$D,DATOSPMP!$G$9,PMP!$I:$I,DATOSPMP!#REF!))-(COUNTIFS(PMP!$B:$B,"",PMP!$D:$D,DATOSPMP!$G$9,PMP!$I:$I,DATOSPMP!#REF!))+(COUNTIFS(PMP!$D:$D,DATOSPMP!$G$10,PMP!$I:$I,DATOSPMP!#REF!))-(COUNTIFS(PMP!$B:$B,"",PMP!$D:$D,DATOSPMP!$G$10,PMP!$I:$I,DATOSPMP!#REF!))</f>
        <v>0</v>
      </c>
      <c r="E19" s="208">
        <f>(COUNTIFS(PMP!$D:$D,DATOSPMP!$G$9,PMP!$I:$I,DATOSPMP!#REF!,PMP!$AA:$AA,DATOSPMP!$I$2))-(COUNTIFS(PMP!$B:$B,"",PMP!$D:$D,DATOSPMP!$G$9,PMP!$I:$I,DATOSPMP!#REF!,PMP!$AA:$AA,DATOSPMP!$I$2))+(COUNTIFS(PMP!$D:$D,DATOSPMP!$G$10,PMP!$I:$I,DATOSPMP!#REF!,PMP!$AA:$AA,DATOSPMP!$I$2))-(COUNTIFS(PMP!$B:$B,"",PMP!$D:$D,DATOSPMP!$G$10,PMP!$I:$I,DATOSPMP!#REF!,PMP!$AA:$AA,DATOSPMP!$I$2))</f>
        <v>0</v>
      </c>
      <c r="F19" s="208">
        <f>(COUNTIFS(PMP!$D:$D,DATOSPMP!$G$9,PMP!$I:$I,DATOSPMP!#REF!,PMP!$AA:$AA,DATOSPMP!$I$3))-(COUNTIFS(PMP!$B:$B,"",PMP!$D:$D,DATOSPMP!$G$9,PMP!$I:$I,DATOSPMP!#REF!,PMP!$AA:$AA,DATOSPMP!$I$3))+(COUNTIFS(PMP!$D:$D,DATOSPMP!$G$10,PMP!$I:$I,DATOSPMP!#REF!,PMP!$AA:$AA,DATOSPMP!$I$3))-(COUNTIFS(PMP!$B:$B,"",PMP!$D:$D,DATOSPMP!$G$10,PMP!$I:$I,DATOSPMP!#REF!,PMP!$AA:$AA,DATOSPMP!$I$3))</f>
        <v>0</v>
      </c>
      <c r="G19" s="217">
        <f>(COUNTIFS(PMP!$I:$I,DATOSPMP!#REF!))</f>
        <v>0</v>
      </c>
      <c r="H19" s="212">
        <f>(COUNTIFS(PMP!$I:$I,DATOSPMP!#REF!,PMP!$AA:$AA,DATOSPMP!$I$3))</f>
        <v>0</v>
      </c>
      <c r="I19" s="212">
        <f>(COUNTIFS(PMP!$I:$I,DATOSPMP!#REF!,PMP!$AA:$AA,DATOSPMP!$I$2))</f>
        <v>0</v>
      </c>
      <c r="J19" s="221">
        <f>COUNTIFS(PMP!$I:$I,DATOSPMP!#REF!,PMP!$AA:$AA,DATOSPMP!$I$2,PMP!$O:$O,"&lt;="&amp;Gráfica!$W$5)</f>
        <v>0</v>
      </c>
      <c r="K19" s="32" t="str">
        <f>IF(D19=F19,$C$2)</f>
        <v>ü</v>
      </c>
    </row>
    <row r="20" spans="1:110" s="24" customFormat="1" ht="18.75" thickBot="1" x14ac:dyDescent="0.25">
      <c r="B20" s="608"/>
      <c r="C20" s="160" t="s">
        <v>1082</v>
      </c>
      <c r="D20" s="202">
        <f>(COUNTIFS(PMP!$D:$D,DATOSPMP!$G$9,PMP!$I:$I,DATOSPMP!#REF!))-(COUNTIFS(PMP!$B:$B,"",PMP!$D:$D,DATOSPMP!$G$9,PMP!$I:$I,DATOSPMP!#REF!))+(COUNTIFS(PMP!$D:$D,DATOSPMP!$G$10,PMP!$I:$I,DATOSPMP!#REF!))-(COUNTIFS(PMP!$B:$B,"",PMP!$D:$D,DATOSPMP!$G$10,PMP!$I:$I,DATOSPMP!#REF!))</f>
        <v>0</v>
      </c>
      <c r="E20" s="208">
        <f>(COUNTIFS(PMP!$D:$D,DATOSPMP!$G$9,PMP!$I:$I,DATOSPMP!#REF!,PMP!$AA:$AA,DATOSPMP!$I$2))-(COUNTIFS(PMP!$B:$B,"",PMP!$D:$D,DATOSPMP!$G$9,PMP!$I:$I,DATOSPMP!#REF!,PMP!$AA:$AA,DATOSPMP!$I$2))+(COUNTIFS(PMP!$D:$D,DATOSPMP!$G$10,PMP!$I:$I,DATOSPMP!#REF!,PMP!$AA:$AA,DATOSPMP!$I$2))-(COUNTIFS(PMP!$B:$B,"",PMP!$D:$D,DATOSPMP!$G$10,PMP!$I:$I,DATOSPMP!#REF!,PMP!$AA:$AA,DATOSPMP!$I$2))</f>
        <v>0</v>
      </c>
      <c r="F20" s="208">
        <f>(COUNTIFS(PMP!$D:$D,DATOSPMP!$G$9,PMP!$I:$I,DATOSPMP!#REF!,PMP!$AA:$AA,DATOSPMP!$I$3))-(COUNTIFS(PMP!$B:$B,"",PMP!$D:$D,DATOSPMP!$G$9,PMP!$I:$I,DATOSPMP!#REF!,PMP!$AA:$AA,DATOSPMP!$I$3))+(COUNTIFS(PMP!$D:$D,DATOSPMP!$G$10,PMP!$I:$I,DATOSPMP!#REF!,PMP!$AA:$AA,DATOSPMP!$I$3))-(COUNTIFS(PMP!$B:$B,"",PMP!$D:$D,DATOSPMP!$G$10,PMP!$I:$I,DATOSPMP!#REF!,PMP!$AA:$AA,DATOSPMP!$I$3))</f>
        <v>0</v>
      </c>
      <c r="G20" s="218">
        <f>(COUNTIFS(PMP!$I:$I,DATOSPMP!#REF!))</f>
        <v>0</v>
      </c>
      <c r="H20" s="214">
        <f>(COUNTIFS(PMP!$I:$I,DATOSPMP!#REF!,PMP!$AA:$AA,DATOSPMP!$I$3))</f>
        <v>0</v>
      </c>
      <c r="I20" s="214">
        <f>(COUNTIFS(PMP!$I:$I,DATOSPMP!#REF!,PMP!$AA:$AA,DATOSPMP!$I$2))</f>
        <v>0</v>
      </c>
      <c r="J20" s="222">
        <f>COUNTIFS(PMP!$I:$I,DATOSPMP!#REF!,PMP!$AA:$AA,DATOSPMP!$I$2,PMP!$O:$O,"&lt;="&amp;Gráfica!$W$5)</f>
        <v>0</v>
      </c>
      <c r="K20" s="31" t="str">
        <f>IF(D20=F20,$C$2)</f>
        <v>ü</v>
      </c>
    </row>
    <row r="21" spans="1:110" s="24" customFormat="1" ht="18.75" thickBot="1" x14ac:dyDescent="0.25">
      <c r="B21" s="608"/>
      <c r="C21" s="160" t="s">
        <v>1083</v>
      </c>
      <c r="D21" s="202">
        <f>(COUNTIFS(PMP!$D:$D,DATOSPMP!$G$9,PMP!$I:$I,DATOSPMP!#REF!))-(COUNTIFS(PMP!$B:$B,"",PMP!$D:$D,DATOSPMP!$G$9,PMP!$I:$I,DATOSPMP!#REF!))+(COUNTIFS(PMP!$D:$D,DATOSPMP!$G$10,PMP!$I:$I,DATOSPMP!#REF!))-(COUNTIFS(PMP!$B:$B,"",PMP!$D:$D,DATOSPMP!$G$10,PMP!$I:$I,DATOSPMP!#REF!))</f>
        <v>0</v>
      </c>
      <c r="E21" s="208">
        <f>(COUNTIFS(PMP!$D:$D,DATOSPMP!$G$9,PMP!$I:$I,DATOSPMP!#REF!,PMP!$AA:$AA,DATOSPMP!$I$2))-(COUNTIFS(PMP!$B:$B,"",PMP!$D:$D,DATOSPMP!$G$9,PMP!$I:$I,DATOSPMP!#REF!,PMP!$AA:$AA,DATOSPMP!$I$2))+(COUNTIFS(PMP!$D:$D,DATOSPMP!$G$10,PMP!$I:$I,DATOSPMP!#REF!,PMP!$AA:$AA,DATOSPMP!$I$2))-(COUNTIFS(PMP!$B:$B,"",PMP!$D:$D,DATOSPMP!$G$10,PMP!$I:$I,DATOSPMP!#REF!,PMP!$AA:$AA,DATOSPMP!$I$2))</f>
        <v>0</v>
      </c>
      <c r="F21" s="208">
        <f>(COUNTIFS(PMP!$D:$D,DATOSPMP!$G$9,PMP!$I:$I,DATOSPMP!#REF!,PMP!$AA:$AA,DATOSPMP!$I$3))-(COUNTIFS(PMP!$B:$B,"",PMP!$D:$D,DATOSPMP!$G$9,PMP!$I:$I,DATOSPMP!#REF!,PMP!$AA:$AA,DATOSPMP!$I$3))+(COUNTIFS(PMP!$D:$D,DATOSPMP!$G$10,PMP!$I:$I,DATOSPMP!#REF!,PMP!$AA:$AA,DATOSPMP!$I$3))-(COUNTIFS(PMP!$B:$B,"",PMP!$D:$D,DATOSPMP!$G$10,PMP!$I:$I,DATOSPMP!#REF!,PMP!$AA:$AA,DATOSPMP!$I$3))</f>
        <v>0</v>
      </c>
      <c r="G21" s="217">
        <f>(COUNTIFS(PMP!$I:$I,DATOSPMP!#REF!))</f>
        <v>0</v>
      </c>
      <c r="H21" s="215">
        <f>(COUNTIFS(PMP!$I:$I,DATOSPMP!#REF!,PMP!$AA:$AA,DATOSPMP!$I$3))</f>
        <v>0</v>
      </c>
      <c r="I21" s="215">
        <f>(COUNTIFS(PMP!$I:$I,DATOSPMP!#REF!,PMP!$AA:$AA,DATOSPMP!$I$2))</f>
        <v>0</v>
      </c>
      <c r="J21" s="221">
        <f>COUNTIFS(PMP!$I:$I,DATOSPMP!#REF!,PMP!$AA:$AA,DATOSPMP!$I$2,PMP!$O:$O,"&lt;="&amp;Gráfica!$W$5)</f>
        <v>0</v>
      </c>
      <c r="K21" s="32" t="str">
        <f>IF(D21=F21,$C$2)</f>
        <v>ü</v>
      </c>
    </row>
    <row r="22" spans="1:110" s="24" customFormat="1" ht="18.75" thickBot="1" x14ac:dyDescent="0.25">
      <c r="B22" s="608"/>
      <c r="C22" s="160" t="s">
        <v>1084</v>
      </c>
      <c r="D22" s="202">
        <f>(COUNTIFS(PMP!$D:$D,DATOSPMP!$G$9,PMP!$I:$I,DATOSPMP!#REF!))-(COUNTIFS(PMP!$B:$B,"",PMP!$D:$D,DATOSPMP!$G$9,PMP!$I:$I,DATOSPMP!#REF!))+(COUNTIFS(PMP!$D:$D,DATOSPMP!$G$10,PMP!$I:$I,DATOSPMP!#REF!))-(COUNTIFS(PMP!$B:$B,"",PMP!$D:$D,DATOSPMP!$G$10,PMP!$I:$I,DATOSPMP!#REF!))</f>
        <v>0</v>
      </c>
      <c r="E22" s="208">
        <f>(COUNTIFS(PMP!$D:$D,DATOSPMP!$G$9,PMP!$I:$I,DATOSPMP!#REF!,PMP!$AA:$AA,DATOSPMP!$I$2))-(COUNTIFS(PMP!$B:$B,"",PMP!$D:$D,DATOSPMP!$G$9,PMP!$I:$I,DATOSPMP!#REF!,PMP!$AA:$AA,DATOSPMP!$I$2))+(COUNTIFS(PMP!$D:$D,DATOSPMP!$G$10,PMP!$I:$I,DATOSPMP!#REF!,PMP!$AA:$AA,DATOSPMP!$I$2))-(COUNTIFS(PMP!$B:$B,"",PMP!$D:$D,DATOSPMP!$G$10,PMP!$I:$I,DATOSPMP!#REF!,PMP!$AA:$AA,DATOSPMP!$I$2))</f>
        <v>0</v>
      </c>
      <c r="F22" s="208">
        <f>(COUNTIFS(PMP!$D:$D,DATOSPMP!$G$9,PMP!$I:$I,DATOSPMP!#REF!,PMP!$AA:$AA,DATOSPMP!$I$3))-(COUNTIFS(PMP!$B:$B,"",PMP!$D:$D,DATOSPMP!$G$9,PMP!$I:$I,DATOSPMP!#REF!,PMP!$AA:$AA,DATOSPMP!$I$3))+(COUNTIFS(PMP!$D:$D,DATOSPMP!$G$10,PMP!$I:$I,DATOSPMP!#REF!,PMP!$AA:$AA,DATOSPMP!$I$3))-(COUNTIFS(PMP!$B:$B,"",PMP!$D:$D,DATOSPMP!$G$10,PMP!$I:$I,DATOSPMP!#REF!,PMP!$AA:$AA,DATOSPMP!$I$3))</f>
        <v>0</v>
      </c>
      <c r="G22" s="218">
        <f>(COUNTIFS(PMP!$I:$I,DATOSPMP!#REF!))</f>
        <v>0</v>
      </c>
      <c r="H22" s="214">
        <f>(COUNTIFS(PMP!$I:$I,DATOSPMP!#REF!,PMP!$AA:$AA,DATOSPMP!$I$3))</f>
        <v>0</v>
      </c>
      <c r="I22" s="214">
        <f>(COUNTIFS(PMP!$I:$I,DATOSPMP!#REF!,PMP!$AA:$AA,DATOSPMP!$I$2))</f>
        <v>0</v>
      </c>
      <c r="J22" s="222">
        <f>COUNTIFS(PMP!$I:$I,DATOSPMP!#REF!,PMP!$AA:$AA,DATOSPMP!$I$2,PMP!$O:$O,"&lt;="&amp;Gráfica!$W$5)</f>
        <v>0</v>
      </c>
      <c r="K22" s="31" t="str">
        <f>IF(D22=F22,$C$2)</f>
        <v>ü</v>
      </c>
    </row>
    <row r="23" spans="1:110" s="24" customFormat="1" ht="26.25" thickBot="1" x14ac:dyDescent="0.25">
      <c r="B23" s="609"/>
      <c r="C23" s="160" t="s">
        <v>1085</v>
      </c>
      <c r="D23" s="203">
        <f>(COUNTIFS(PMP!$D:$D,DATOSPMP!$G$9,PMP!$I:$I,DATOSPMP!#REF!))-(COUNTIFS(PMP!$B:$B,"",PMP!$D:$D,DATOSPMP!$G$9,PMP!$I:$I,DATOSPMP!#REF!))+(COUNTIFS(PMP!$D:$D,DATOSPMP!$G$10,PMP!$I:$I,DATOSPMP!#REF!))-(COUNTIFS(PMP!$B:$B,"",PMP!$D:$D,DATOSPMP!$G$10,PMP!$I:$I,DATOSPMP!#REF!))</f>
        <v>0</v>
      </c>
      <c r="E23" s="209">
        <f>(COUNTIFS(PMP!$D:$D,DATOSPMP!$G$9,PMP!$I:$I,DATOSPMP!#REF!,PMP!$AA:$AA,DATOSPMP!$I$2))-(COUNTIFS(PMP!$B:$B,"",PMP!$D:$D,DATOSPMP!$G$9,PMP!$I:$I,DATOSPMP!#REF!,PMP!$AA:$AA,DATOSPMP!$I$2))+(COUNTIFS(PMP!$D:$D,DATOSPMP!$G$10,PMP!$I:$I,DATOSPMP!#REF!,PMP!$AA:$AA,DATOSPMP!$I$2))-(COUNTIFS(PMP!$B:$B,"",PMP!$D:$D,DATOSPMP!$G$10,PMP!$I:$I,DATOSPMP!#REF!,PMP!$AA:$AA,DATOSPMP!$I$2))</f>
        <v>0</v>
      </c>
      <c r="F23" s="209">
        <f>(COUNTIFS(PMP!$D:$D,DATOSPMP!$G$9,PMP!$I:$I,DATOSPMP!#REF!,PMP!$AA:$AA,DATOSPMP!$I$3))-(COUNTIFS(PMP!$B:$B,"",PMP!$D:$D,DATOSPMP!$G$9,PMP!$I:$I,DATOSPMP!#REF!,PMP!$AA:$AA,DATOSPMP!$I$3))+(COUNTIFS(PMP!$D:$D,DATOSPMP!$G$10,PMP!$I:$I,DATOSPMP!#REF!,PMP!$AA:$AA,DATOSPMP!$I$3))-(COUNTIFS(PMP!$B:$B,"",PMP!$D:$D,DATOSPMP!$G$10,PMP!$I:$I,DATOSPMP!#REF!,PMP!$AA:$AA,DATOSPMP!$I$3))</f>
        <v>0</v>
      </c>
      <c r="G23" s="219">
        <f>(COUNTIFS(PMP!$I:$I,DATOSPMP!#REF!))</f>
        <v>0</v>
      </c>
      <c r="H23" s="216">
        <f>(COUNTIFS(PMP!$I:$I,DATOSPMP!#REF!,PMP!$AA:$AA,DATOSPMP!$I$3))</f>
        <v>0</v>
      </c>
      <c r="I23" s="216">
        <f>(COUNTIFS(PMP!$I:$I,DATOSPMP!#REF!,PMP!$AA:$AA,DATOSPMP!$I$2))</f>
        <v>0</v>
      </c>
      <c r="J23" s="224">
        <f>COUNTIFS(PMP!$I:$I,DATOSPMP!#REF!,PMP!$AA:$AA,DATOSPMP!$I$2,PMP!$O:$O,"&lt;="&amp;Gráfica!$W$5)</f>
        <v>0</v>
      </c>
      <c r="K23" s="33" t="str">
        <f>IF(D23=F23,$C$2)</f>
        <v>ü</v>
      </c>
    </row>
    <row r="24" spans="1:110" s="24" customFormat="1" ht="13.5" thickBot="1" x14ac:dyDescent="0.25">
      <c r="B24" s="610" t="s">
        <v>985</v>
      </c>
      <c r="C24" s="611"/>
      <c r="D24" s="225">
        <f t="shared" ref="D24:J24" si="1">SUM(D5:D23)</f>
        <v>0</v>
      </c>
      <c r="E24" s="34">
        <f t="shared" si="1"/>
        <v>0</v>
      </c>
      <c r="F24" s="35">
        <f t="shared" si="1"/>
        <v>0</v>
      </c>
      <c r="G24" s="226">
        <f t="shared" si="1"/>
        <v>0</v>
      </c>
      <c r="H24" s="227">
        <f t="shared" si="1"/>
        <v>0</v>
      </c>
      <c r="I24" s="227">
        <f t="shared" si="1"/>
        <v>0</v>
      </c>
      <c r="J24" s="228">
        <f t="shared" si="1"/>
        <v>0</v>
      </c>
      <c r="K24" s="35"/>
    </row>
    <row r="25" spans="1:110" s="24" customFormat="1" x14ac:dyDescent="0.2">
      <c r="B25" s="36"/>
      <c r="C25" s="37"/>
      <c r="F25" s="38"/>
      <c r="G25" s="39"/>
      <c r="H25" s="39"/>
      <c r="I25" s="39"/>
      <c r="J25" s="39"/>
      <c r="K25" s="40"/>
    </row>
    <row r="26" spans="1:110" s="24" customFormat="1" x14ac:dyDescent="0.2">
      <c r="B26" s="36"/>
      <c r="C26" s="37"/>
      <c r="D26" s="204"/>
      <c r="F26" s="38"/>
      <c r="G26" s="39"/>
      <c r="H26" s="39"/>
      <c r="I26" s="39"/>
      <c r="J26" s="39"/>
      <c r="K26" s="40"/>
    </row>
    <row r="27" spans="1:110" x14ac:dyDescent="0.2">
      <c r="B27" s="36"/>
      <c r="C27" s="37"/>
      <c r="D27" s="205"/>
      <c r="E27" s="38"/>
      <c r="F27" s="38"/>
      <c r="G27" s="39"/>
      <c r="H27" s="39"/>
      <c r="I27" s="39"/>
      <c r="J27" s="39"/>
      <c r="K27" s="40"/>
    </row>
    <row r="28" spans="1:110" x14ac:dyDescent="0.2">
      <c r="B28" s="36"/>
      <c r="C28" s="37"/>
      <c r="D28" s="205"/>
      <c r="E28" s="38"/>
      <c r="F28" s="38"/>
      <c r="G28" s="39"/>
      <c r="H28" s="39"/>
      <c r="I28" s="39"/>
      <c r="J28" s="39"/>
      <c r="K28" s="40"/>
    </row>
    <row r="29" spans="1:110" x14ac:dyDescent="0.25">
      <c r="B29" s="24"/>
      <c r="C29" s="24"/>
      <c r="D29" s="204"/>
      <c r="E29" s="24"/>
      <c r="F29" s="24"/>
      <c r="G29" s="25"/>
      <c r="H29" s="25"/>
      <c r="I29" s="25"/>
      <c r="J29" s="25"/>
      <c r="K29" s="26"/>
    </row>
    <row r="30" spans="1:110" s="24" customFormat="1" ht="18.75" thickBot="1" x14ac:dyDescent="0.3">
      <c r="D30" s="204"/>
      <c r="G30" s="25"/>
      <c r="H30" s="25"/>
      <c r="I30" s="25"/>
      <c r="J30" s="25"/>
      <c r="K30" s="26"/>
    </row>
    <row r="31" spans="1:110" ht="64.5" customHeight="1" thickBot="1" x14ac:dyDescent="0.25">
      <c r="B31" s="24"/>
      <c r="C31" s="24"/>
      <c r="D31" s="41" t="s">
        <v>1057</v>
      </c>
      <c r="E31" s="42" t="s">
        <v>1058</v>
      </c>
      <c r="F31" s="43" t="s">
        <v>1064</v>
      </c>
      <c r="G31" s="44" t="s">
        <v>1059</v>
      </c>
      <c r="H31" s="45" t="s">
        <v>1060</v>
      </c>
      <c r="I31" s="45" t="s">
        <v>1061</v>
      </c>
      <c r="J31" s="46" t="s">
        <v>1062</v>
      </c>
      <c r="K31" s="47" t="s">
        <v>1065</v>
      </c>
      <c r="L31" s="38"/>
    </row>
    <row r="32" spans="1:110" s="53" customFormat="1" x14ac:dyDescent="0.25">
      <c r="A32" s="48"/>
      <c r="B32" s="612" t="s">
        <v>1086</v>
      </c>
      <c r="C32" s="49" t="s">
        <v>1086</v>
      </c>
      <c r="D32" s="229">
        <f>(COUNTIFS(PMP!$D:$D,DATOSPMP!$G$9,PMP!$I:$I,DATOSPMP!#REF!))-(COUNTIFS(PMP!$B:$B,"",PMP!$D:$D,DATOSPMP!$G$9,PMP!$I:$I,DATOSPMP!#REF!))+(COUNTIFS(PMP!$D:$D,DATOSPMP!$G$10,PMP!$I:$I,DATOSPMP!#REF!))-(COUNTIFS(PMP!$B:$B,"",PMP!$D:$D,DATOSPMP!$G$10,PMP!$I:$I,DATOSPMP!#REF!))</f>
        <v>0</v>
      </c>
      <c r="E32" s="232">
        <f>(COUNTIFS(PMP!$D:$D,DATOSPMP!$G$9,PMP!$I:$I,DATOSPMP!#REF!,PMP!$AA:$AA,DATOSPMP!$I$2))-(COUNTIFS(PMP!$B:$B,"",PMP!$D:$D,DATOSPMP!$G$9,PMP!$I:$I,DATOSPMP!#REF!,PMP!$AA:$AA,DATOSPMP!$I$2))+(COUNTIFS(PMP!$D:$D,DATOSPMP!$G$10,PMP!$I:$I,DATOSPMP!#REF!,PMP!$AA:$AA,DATOSPMP!$I$2))-(COUNTIFS(PMP!$B:$B,"",PMP!$D:$D,DATOSPMP!$G$10,PMP!$I:$I,DATOSPMP!#REF!,PMP!$AA:$AA,DATOSPMP!$I$2))</f>
        <v>0</v>
      </c>
      <c r="F32" s="232">
        <f>(COUNTIFS(PMP!$D:$D,DATOSPMP!$G$9,PMP!$I:$I,DATOSPMP!#REF!,PMP!$AA:$AA,DATOSPMP!$I$3))-(COUNTIFS(PMP!$B:$B,"",PMP!$D:$D,DATOSPMP!$G$9,PMP!$I:$I,DATOSPMP!#REF!,PMP!$AA:$AA,DATOSPMP!$I$3))+(COUNTIFS(PMP!$D:$D,DATOSPMP!$G$10,PMP!$I:$I,DATOSPMP!#REF!,PMP!$AA:$AA,DATOSPMP!$I$3))-(COUNTIFS(PMP!$B:$B,"",PMP!$D:$D,DATOSPMP!$G$10,PMP!$I:$I,DATOSPMP!#REF!,PMP!$AA:$AA,DATOSPMP!$I$3))</f>
        <v>0</v>
      </c>
      <c r="G32" s="50">
        <f>(COUNTIFS(PMP!$I:$I,DATOSPMP!#REF!))</f>
        <v>0</v>
      </c>
      <c r="H32" s="51">
        <f>(COUNTIFS(PMP!$I:$I,DATOSPMP!#REF!,PMP!$AA:$AA,DATOSPMP!$I$3))</f>
        <v>0</v>
      </c>
      <c r="I32" s="51">
        <f>(COUNTIFS(PMP!$I:$I,DATOSPMP!#REF!,PMP!$AA:$AA,DATOSPMP!$I$2))</f>
        <v>0</v>
      </c>
      <c r="J32" s="50">
        <f>COUNTIFS(PMP!$I:$I,DATOSPMP!#REF!,PMP!$AA:$AA,DATOSPMP!$I$2,PMP!$O:$O,"&lt;="&amp;Gráfica!$W$5)</f>
        <v>0</v>
      </c>
      <c r="K32" s="52" t="str">
        <f t="shared" ref="K32:K39" si="2">IF(D32=F32,$C$2)</f>
        <v>ü</v>
      </c>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row>
    <row r="33" spans="1:110" s="53" customFormat="1" ht="25.5" x14ac:dyDescent="0.25">
      <c r="A33" s="48"/>
      <c r="B33" s="613"/>
      <c r="C33" s="49" t="s">
        <v>1087</v>
      </c>
      <c r="D33" s="230">
        <f>(COUNTIFS(PMP!$D:$D,DATOSPMP!$G$9,PMP!$I:$I,DATOSPMP!#REF!))-(COUNTIFS(PMP!$B:$B,"",PMP!$D:$D,DATOSPMP!$G$9,PMP!$I:$I,DATOSPMP!#REF!))+(COUNTIFS(PMP!$D:$D,DATOSPMP!$G$10,PMP!$I:$I,DATOSPMP!#REF!))-(COUNTIFS(PMP!$B:$B,"",PMP!$D:$D,DATOSPMP!$G$10,PMP!$I:$I,DATOSPMP!#REF!))</f>
        <v>0</v>
      </c>
      <c r="E33" s="233">
        <f>(COUNTIFS(PMP!$D:$D,DATOSPMP!$G$9,PMP!$I:$I,DATOSPMP!#REF!,PMP!$AA:$AA,DATOSPMP!$I$2))-(COUNTIFS(PMP!$B:$B,"",PMP!$D:$D,DATOSPMP!$G$9,PMP!$I:$I,DATOSPMP!#REF!,PMP!$AA:$AA,DATOSPMP!$I$2))+(COUNTIFS(PMP!$D:$D,DATOSPMP!$G$10,PMP!$I:$I,DATOSPMP!#REF!,PMP!$AA:$AA,DATOSPMP!$I$2))-(COUNTIFS(PMP!$B:$B,"",PMP!$D:$D,DATOSPMP!$G$10,PMP!$I:$I,DATOSPMP!#REF!,PMP!$AA:$AA,DATOSPMP!$I$2))</f>
        <v>0</v>
      </c>
      <c r="F33" s="233">
        <f>(COUNTIFS(PMP!$D:$D,DATOSPMP!$G$9,PMP!$I:$I,DATOSPMP!#REF!,PMP!$AA:$AA,DATOSPMP!$I$3))-(COUNTIFS(PMP!$B:$B,"",PMP!$D:$D,DATOSPMP!$G$9,PMP!$I:$I,DATOSPMP!#REF!,PMP!$AA:$AA,DATOSPMP!$I$3))+(COUNTIFS(PMP!$D:$D,DATOSPMP!$G$10,PMP!$I:$I,DATOSPMP!#REF!,PMP!$AA:$AA,DATOSPMP!$I$3))-(COUNTIFS(PMP!$B:$B,"",PMP!$D:$D,DATOSPMP!$G$10,PMP!$I:$I,DATOSPMP!#REF!,PMP!$AA:$AA,DATOSPMP!$I$3))</f>
        <v>0</v>
      </c>
      <c r="G33" s="54">
        <f>(COUNTIFS(PMP!$I:$I,DATOSPMP!#REF!))</f>
        <v>0</v>
      </c>
      <c r="H33" s="55">
        <f>(COUNTIFS(PMP!$I:$I,DATOSPMP!#REF!,PMP!$AA:$AA,DATOSPMP!$I$3))</f>
        <v>0</v>
      </c>
      <c r="I33" s="55">
        <f>(COUNTIFS(PMP!$I:$I,DATOSPMP!#REF!,PMP!$AA:$AA,DATOSPMP!$I$2))</f>
        <v>0</v>
      </c>
      <c r="J33" s="54">
        <f>COUNTIFS(PMP!$I:$I,DATOSPMP!#REF!,PMP!$AA:$AA,DATOSPMP!$I$2,PMP!$O:$O,"&lt;="&amp;Gráfica!$W$5)</f>
        <v>0</v>
      </c>
      <c r="K33" s="56" t="str">
        <f t="shared" si="2"/>
        <v>ü</v>
      </c>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row>
    <row r="34" spans="1:110" s="53" customFormat="1" x14ac:dyDescent="0.25">
      <c r="A34" s="48"/>
      <c r="B34" s="613"/>
      <c r="C34" s="49" t="s">
        <v>1088</v>
      </c>
      <c r="D34" s="230">
        <f>(COUNTIFS(PMP!$D:$D,DATOSPMP!$G$9,PMP!$I:$I,DATOSPMP!#REF!))-(COUNTIFS(PMP!$B:$B,"",PMP!$D:$D,DATOSPMP!$G$9,PMP!$I:$I,DATOSPMP!#REF!))+(COUNTIFS(PMP!$D:$D,DATOSPMP!$G$10,PMP!$I:$I,DATOSPMP!#REF!))-(COUNTIFS(PMP!$B:$B,"",PMP!$D:$D,DATOSPMP!$G$10,PMP!$I:$I,DATOSPMP!#REF!))</f>
        <v>0</v>
      </c>
      <c r="E34" s="233">
        <f>(COUNTIFS(PMP!$D:$D,DATOSPMP!$G$9,PMP!$I:$I,DATOSPMP!#REF!,PMP!$AA:$AA,DATOSPMP!$I$2))-(COUNTIFS(PMP!$B:$B,"",PMP!$D:$D,DATOSPMP!$G$9,PMP!$I:$I,DATOSPMP!#REF!,PMP!$AA:$AA,DATOSPMP!$I$2))+(COUNTIFS(PMP!$D:$D,DATOSPMP!$G$10,PMP!$I:$I,DATOSPMP!#REF!,PMP!$AA:$AA,DATOSPMP!$I$2))-(COUNTIFS(PMP!$B:$B,"",PMP!$D:$D,DATOSPMP!$G$10,PMP!$I:$I,DATOSPMP!#REF!,PMP!$AA:$AA,DATOSPMP!$I$2))</f>
        <v>0</v>
      </c>
      <c r="F34" s="233">
        <f>(COUNTIFS(PMP!$D:$D,DATOSPMP!$G$9,PMP!$I:$I,DATOSPMP!#REF!,PMP!$AA:$AA,DATOSPMP!$I$3))-(COUNTIFS(PMP!$B:$B,"",PMP!$D:$D,DATOSPMP!$G$9,PMP!$I:$I,DATOSPMP!#REF!,PMP!$AA:$AA,DATOSPMP!$I$3))+(COUNTIFS(PMP!$D:$D,DATOSPMP!$G$10,PMP!$I:$I,DATOSPMP!#REF!,PMP!$AA:$AA,DATOSPMP!$I$3))-(COUNTIFS(PMP!$B:$B,"",PMP!$D:$D,DATOSPMP!$G$10,PMP!$I:$I,DATOSPMP!#REF!,PMP!$AA:$AA,DATOSPMP!$I$3))</f>
        <v>0</v>
      </c>
      <c r="G34" s="54">
        <f>(COUNTIFS(PMP!$I:$I,DATOSPMP!#REF!))</f>
        <v>0</v>
      </c>
      <c r="H34" s="55">
        <f>(COUNTIFS(PMP!$I:$I,DATOSPMP!#REF!,PMP!$AA:$AA,DATOSPMP!$I$3))</f>
        <v>0</v>
      </c>
      <c r="I34" s="55">
        <f>(COUNTIFS(PMP!$I:$I,DATOSPMP!#REF!,PMP!$AA:$AA,DATOSPMP!$I$2))</f>
        <v>0</v>
      </c>
      <c r="J34" s="54">
        <f>COUNTIFS(PMP!$I:$I,DATOSPMP!#REF!,PMP!$AA:$AA,DATOSPMP!$I$2,PMP!$O:$O,"&lt;="&amp;Gráfica!$W$5)</f>
        <v>0</v>
      </c>
      <c r="K34" s="56" t="str">
        <f t="shared" si="2"/>
        <v>ü</v>
      </c>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row>
    <row r="35" spans="1:110" s="53" customFormat="1" ht="25.5" x14ac:dyDescent="0.25">
      <c r="A35" s="48"/>
      <c r="B35" s="613"/>
      <c r="C35" s="49" t="s">
        <v>1089</v>
      </c>
      <c r="D35" s="231">
        <f>(COUNTIFS(PMP!$D:$D,DATOSPMP!$G$9,PMP!$I:$I,DATOSPMP!#REF!))-(COUNTIFS(PMP!$B:$B,"",PMP!$D:$D,DATOSPMP!$G$9,PMP!$I:$I,DATOSPMP!#REF!))+(COUNTIFS(PMP!$D:$D,DATOSPMP!$G$10,PMP!$I:$I,DATOSPMP!#REF!))-(COUNTIFS(PMP!$B:$B,"",PMP!$D:$D,DATOSPMP!$G$10,PMP!$I:$I,DATOSPMP!#REF!))</f>
        <v>0</v>
      </c>
      <c r="E35" s="234">
        <f>(COUNTIFS(PMP!$D:$D,DATOSPMP!$G$9,PMP!$I:$I,DATOSPMP!#REF!,PMP!$AA:$AA,DATOSPMP!$I$2))-(COUNTIFS(PMP!$B:$B,"",PMP!$D:$D,DATOSPMP!$G$9,PMP!$I:$I,DATOSPMP!#REF!,PMP!$AA:$AA,DATOSPMP!$I$2))+(COUNTIFS(PMP!$D:$D,DATOSPMP!$G$10,PMP!$I:$I,DATOSPMP!#REF!,PMP!$AA:$AA,DATOSPMP!$I$2))-(COUNTIFS(PMP!$B:$B,"",PMP!$D:$D,DATOSPMP!$G$10,PMP!$I:$I,DATOSPMP!#REF!,PMP!$AA:$AA,DATOSPMP!$I$2))</f>
        <v>0</v>
      </c>
      <c r="F35" s="234">
        <f>(COUNTIFS(PMP!$D:$D,DATOSPMP!$G$9,PMP!$I:$I,DATOSPMP!#REF!,PMP!$AA:$AA,DATOSPMP!$I$3))-(COUNTIFS(PMP!$B:$B,"",PMP!$D:$D,DATOSPMP!$G$9,PMP!$I:$I,DATOSPMP!#REF!,PMP!$AA:$AA,DATOSPMP!$I$3))+(COUNTIFS(PMP!$D:$D,DATOSPMP!$G$10,PMP!$I:$I,DATOSPMP!#REF!,PMP!$AA:$AA,DATOSPMP!$I$3))-(COUNTIFS(PMP!$B:$B,"",PMP!$D:$D,DATOSPMP!$G$10,PMP!$I:$I,DATOSPMP!#REF!,PMP!$AA:$AA,DATOSPMP!$I$3))</f>
        <v>0</v>
      </c>
      <c r="G35" s="57">
        <f>(COUNTIFS(PMP!$I:$I,DATOSPMP!#REF!))</f>
        <v>0</v>
      </c>
      <c r="H35" s="58">
        <f>(COUNTIFS(PMP!$I:$I,DATOSPMP!#REF!,PMP!$AA:$AA,DATOSPMP!$I$3))</f>
        <v>0</v>
      </c>
      <c r="I35" s="58">
        <f>(COUNTIFS(PMP!$I:$I,DATOSPMP!#REF!,PMP!$AA:$AA,DATOSPMP!$I$2))</f>
        <v>0</v>
      </c>
      <c r="J35" s="57">
        <f>COUNTIFS(PMP!$I:$I,DATOSPMP!#REF!,PMP!$AA:$AA,DATOSPMP!$I$2,PMP!$O:$O,"&lt;="&amp;Gráfica!$W$5)</f>
        <v>0</v>
      </c>
      <c r="K35" s="59" t="str">
        <f t="shared" si="2"/>
        <v>ü</v>
      </c>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row>
    <row r="36" spans="1:110" s="53" customFormat="1" x14ac:dyDescent="0.25">
      <c r="A36" s="48"/>
      <c r="B36" s="613"/>
      <c r="C36" s="49" t="s">
        <v>1090</v>
      </c>
      <c r="D36" s="230">
        <f>(COUNTIFS(PMP!$D:$D,DATOSPMP!$G$9,PMP!$I:$I,DATOSPMP!#REF!))-(COUNTIFS(PMP!$B:$B,"",PMP!$D:$D,DATOSPMP!$G$9,PMP!$I:$I,DATOSPMP!#REF!))+(COUNTIFS(PMP!$D:$D,DATOSPMP!$G$10,PMP!$I:$I,DATOSPMP!#REF!))-(COUNTIFS(PMP!$B:$B,"",PMP!$D:$D,DATOSPMP!$G$10,PMP!$I:$I,DATOSPMP!#REF!))</f>
        <v>0</v>
      </c>
      <c r="E36" s="233">
        <f>(COUNTIFS(PMP!$D:$D,DATOSPMP!$G$9,PMP!$I:$I,DATOSPMP!#REF!,PMP!$AA:$AA,DATOSPMP!$I$2))-(COUNTIFS(PMP!$B:$B,"",PMP!$D:$D,DATOSPMP!$G$9,PMP!$I:$I,DATOSPMP!#REF!,PMP!$AA:$AA,DATOSPMP!$I$2))+(COUNTIFS(PMP!$D:$D,DATOSPMP!$G$10,PMP!$I:$I,DATOSPMP!#REF!,PMP!$AA:$AA,DATOSPMP!$I$2))-(COUNTIFS(PMP!$B:$B,"",PMP!$D:$D,DATOSPMP!$G$10,PMP!$I:$I,DATOSPMP!#REF!,PMP!$AA:$AA,DATOSPMP!$I$2))</f>
        <v>0</v>
      </c>
      <c r="F36" s="233">
        <f>(COUNTIFS(PMP!$D:$D,DATOSPMP!$G$9,PMP!$I:$I,DATOSPMP!#REF!,PMP!$AA:$AA,DATOSPMP!$I$3))-(COUNTIFS(PMP!$B:$B,"",PMP!$D:$D,DATOSPMP!$G$9,PMP!$I:$I,DATOSPMP!#REF!,PMP!$AA:$AA,DATOSPMP!$I$3))+(COUNTIFS(PMP!$D:$D,DATOSPMP!$G$10,PMP!$I:$I,DATOSPMP!#REF!,PMP!$AA:$AA,DATOSPMP!$I$3))-(COUNTIFS(PMP!$B:$B,"",PMP!$D:$D,DATOSPMP!$G$10,PMP!$I:$I,DATOSPMP!#REF!,PMP!$AA:$AA,DATOSPMP!$I$3))</f>
        <v>0</v>
      </c>
      <c r="G36" s="54">
        <f>(COUNTIFS(PMP!$I:$I,DATOSPMP!#REF!))</f>
        <v>0</v>
      </c>
      <c r="H36" s="55">
        <f>(COUNTIFS(PMP!$I:$I,DATOSPMP!#REF!,PMP!$AA:$AA,DATOSPMP!$I$3))</f>
        <v>0</v>
      </c>
      <c r="I36" s="55">
        <f>(COUNTIFS(PMP!$I:$I,DATOSPMP!#REF!,PMP!$AA:$AA,DATOSPMP!$I$2))</f>
        <v>0</v>
      </c>
      <c r="J36" s="54">
        <f>COUNTIFS(PMP!$I:$I,DATOSPMP!#REF!,PMP!$AA:$AA,DATOSPMP!$I$2,PMP!$O:$O,"&lt;="&amp;Gráfica!$W$5)</f>
        <v>0</v>
      </c>
      <c r="K36" s="56" t="str">
        <f t="shared" si="2"/>
        <v>ü</v>
      </c>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row>
    <row r="37" spans="1:110" s="53" customFormat="1" ht="18.75" thickBot="1" x14ac:dyDescent="0.3">
      <c r="A37" s="48"/>
      <c r="B37" s="613"/>
      <c r="C37" s="49" t="s">
        <v>1091</v>
      </c>
      <c r="D37" s="230">
        <f>(COUNTIFS(PMP!$D:$D,DATOSPMP!$G$9,PMP!$I:$I,DATOSPMP!#REF!))-(COUNTIFS(PMP!$B:$B,"",PMP!$D:$D,DATOSPMP!$G$9,PMP!$I:$I,DATOSPMP!#REF!))+(COUNTIFS(PMP!$D:$D,DATOSPMP!$G$10,PMP!$I:$I,DATOSPMP!#REF!))-(COUNTIFS(PMP!$B:$B,"",PMP!$D:$D,DATOSPMP!$G$10,PMP!$I:$I,DATOSPMP!#REF!))</f>
        <v>0</v>
      </c>
      <c r="E37" s="235">
        <f>(COUNTIFS(PMP!$D:$D,DATOSPMP!$G$9,PMP!$I:$I,DATOSPMP!#REF!,PMP!$AA:$AA,DATOSPMP!$I$2))-(COUNTIFS(PMP!$B:$B,"",PMP!$D:$D,DATOSPMP!$G$9,PMP!$I:$I,DATOSPMP!#REF!,PMP!$AA:$AA,DATOSPMP!$I$2))+(COUNTIFS(PMP!$D:$D,DATOSPMP!$G$10,PMP!$I:$I,DATOSPMP!#REF!,PMP!$AA:$AA,DATOSPMP!$I$2))-(COUNTIFS(PMP!$B:$B,"",PMP!$D:$D,DATOSPMP!$G$10,PMP!$I:$I,DATOSPMP!#REF!,PMP!$AA:$AA,DATOSPMP!$I$2))</f>
        <v>0</v>
      </c>
      <c r="F37" s="235">
        <f>(COUNTIFS(PMP!$D:$D,DATOSPMP!$G$9,PMP!$I:$I,DATOSPMP!#REF!,PMP!$AA:$AA,DATOSPMP!$I$3))-(COUNTIFS(PMP!$B:$B,"",PMP!$D:$D,DATOSPMP!$G$9,PMP!$I:$I,DATOSPMP!#REF!,PMP!$AA:$AA,DATOSPMP!$I$3))+(COUNTIFS(PMP!$D:$D,DATOSPMP!$G$10,PMP!$I:$I,DATOSPMP!#REF!,PMP!$AA:$AA,DATOSPMP!$I$3))-(COUNTIFS(PMP!$B:$B,"",PMP!$D:$D,DATOSPMP!$G$10,PMP!$I:$I,DATOSPMP!#REF!,PMP!$AA:$AA,DATOSPMP!$I$3))</f>
        <v>0</v>
      </c>
      <c r="G37" s="54">
        <f>(COUNTIFS(PMP!$I:$I,DATOSPMP!#REF!))</f>
        <v>0</v>
      </c>
      <c r="H37" s="60">
        <f>(COUNTIFS(PMP!$I:$I,DATOSPMP!#REF!,PMP!$AA:$AA,DATOSPMP!$I$3))</f>
        <v>0</v>
      </c>
      <c r="I37" s="60">
        <f>(COUNTIFS(PMP!$I:$I,DATOSPMP!#REF!,PMP!$AA:$AA,DATOSPMP!$I$2))</f>
        <v>0</v>
      </c>
      <c r="J37" s="54">
        <f>COUNTIFS(PMP!$I:$I,DATOSPMP!#REF!,PMP!$AA:$AA,DATOSPMP!$I$2,PMP!$O:$O,"&lt;="&amp;Gráfica!$W$5)</f>
        <v>0</v>
      </c>
      <c r="K37" s="56" t="str">
        <f t="shared" si="2"/>
        <v>ü</v>
      </c>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row>
    <row r="38" spans="1:110" s="53" customFormat="1" ht="25.5" x14ac:dyDescent="0.25">
      <c r="A38" s="48"/>
      <c r="B38" s="613"/>
      <c r="C38" s="49" t="s">
        <v>1092</v>
      </c>
      <c r="D38" s="229">
        <f>(COUNTIFS(PMP!$D:$D,DATOSPMP!$G$9,PMP!$I:$I,DATOSPMP!#REF!))-(COUNTIFS(PMP!$B:$B,"",PMP!$D:$D,DATOSPMP!$G$9,PMP!$I:$I,DATOSPMP!#REF!))+(COUNTIFS(PMP!$D:$D,DATOSPMP!$G$10,PMP!$I:$I,DATOSPMP!#REF!))-(COUNTIFS(PMP!$B:$B,"",PMP!$D:$D,DATOSPMP!$G$10,PMP!$I:$I,DATOSPMP!#REF!))</f>
        <v>0</v>
      </c>
      <c r="E38" s="232">
        <f>(COUNTIFS(PMP!$D:$D,DATOSPMP!$G$9,PMP!$I:$I,DATOSPMP!#REF!,PMP!$AA:$AA,DATOSPMP!$I$2))-(COUNTIFS(PMP!$B:$B,"",PMP!$D:$D,DATOSPMP!$G$9,PMP!$I:$I,DATOSPMP!#REF!,PMP!$AA:$AA,DATOSPMP!$I$2))+(COUNTIFS(PMP!$D:$D,DATOSPMP!$G$10,PMP!$I:$I,DATOSPMP!#REF!,PMP!$AA:$AA,DATOSPMP!$I$2))-(COUNTIFS(PMP!$B:$B,"",PMP!$D:$D,DATOSPMP!$G$10,PMP!$I:$I,DATOSPMP!#REF!,PMP!$AA:$AA,DATOSPMP!$I$2))</f>
        <v>0</v>
      </c>
      <c r="F38" s="232">
        <f>(COUNTIFS(PMP!$D:$D,DATOSPMP!$G$9,PMP!$I:$I,DATOSPMP!#REF!,PMP!$AA:$AA,DATOSPMP!$I$3))-(COUNTIFS(PMP!$B:$B,"",PMP!$D:$D,DATOSPMP!$G$9,PMP!$I:$I,DATOSPMP!#REF!,PMP!$AA:$AA,DATOSPMP!$I$3))+(COUNTIFS(PMP!$D:$D,DATOSPMP!$G$10,PMP!$I:$I,DATOSPMP!#REF!,PMP!$AA:$AA,DATOSPMP!$I$3))-(COUNTIFS(PMP!$B:$B,"",PMP!$D:$D,DATOSPMP!$G$10,PMP!$I:$I,DATOSPMP!#REF!,PMP!$AA:$AA,DATOSPMP!$I$3))</f>
        <v>0</v>
      </c>
      <c r="G38" s="50">
        <f>(COUNTIFS(PMP!$I:$I,DATOSPMP!#REF!))</f>
        <v>0</v>
      </c>
      <c r="H38" s="51">
        <f>(COUNTIFS(PMP!$I:$I,DATOSPMP!#REF!,PMP!$AA:$AA,DATOSPMP!$I$3))</f>
        <v>0</v>
      </c>
      <c r="I38" s="51">
        <f>(COUNTIFS(PMP!$I:$I,DATOSPMP!#REF!,PMP!$AA:$AA,DATOSPMP!$I$2))</f>
        <v>0</v>
      </c>
      <c r="J38" s="50">
        <f>COUNTIFS(PMP!$I:$I,DATOSPMP!#REF!,PMP!$AA:$AA,DATOSPMP!$I$2,PMP!$O:$O,"&lt;="&amp;Gráfica!$W$5)</f>
        <v>0</v>
      </c>
      <c r="K38" s="56" t="str">
        <f t="shared" si="2"/>
        <v>ü</v>
      </c>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row>
    <row r="39" spans="1:110" s="53" customFormat="1" ht="32.1" customHeight="1" thickBot="1" x14ac:dyDescent="0.3">
      <c r="A39" s="48"/>
      <c r="B39" s="613"/>
      <c r="C39" s="61" t="s">
        <v>1093</v>
      </c>
      <c r="D39" s="230">
        <f>(COUNTIFS(PMP!$D:$D,DATOSPMP!$G$9,PMP!$I:$I,DATOSPMP!#REF!))-(COUNTIFS(PMP!$B:$B,"",PMP!$D:$D,DATOSPMP!$G$9,PMP!$I:$I,DATOSPMP!#REF!))+(COUNTIFS(PMP!$D:$D,DATOSPMP!$G$10,PMP!$I:$I,DATOSPMP!#REF!))-(COUNTIFS(PMP!$B:$B,"",PMP!$D:$D,DATOSPMP!$G$10,PMP!$I:$I,DATOSPMP!#REF!))</f>
        <v>0</v>
      </c>
      <c r="E39" s="233">
        <f>(COUNTIFS(PMP!$D:$D,DATOSPMP!$G$9,PMP!$I:$I,DATOSPMP!#REF!,PMP!$AA:$AA,DATOSPMP!$I$2))-(COUNTIFS(PMP!$B:$B,"",PMP!$D:$D,DATOSPMP!$G$9,PMP!$I:$I,DATOSPMP!#REF!,PMP!$AA:$AA,DATOSPMP!$I$2))+(COUNTIFS(PMP!$D:$D,DATOSPMP!$G$10,PMP!$I:$I,DATOSPMP!#REF!,PMP!$AA:$AA,DATOSPMP!$I$2))-(COUNTIFS(PMP!$B:$B,"",PMP!$D:$D,DATOSPMP!$G$10,PMP!$I:$I,DATOSPMP!#REF!,PMP!$AA:$AA,DATOSPMP!$I$2))</f>
        <v>0</v>
      </c>
      <c r="F39" s="233">
        <f>(COUNTIFS(PMP!$D:$D,DATOSPMP!$G$9,PMP!$I:$I,DATOSPMP!#REF!,PMP!$AA:$AA,DATOSPMP!$I$3))-(COUNTIFS(PMP!$B:$B,"",PMP!$D:$D,DATOSPMP!$G$9,PMP!$I:$I,DATOSPMP!#REF!,PMP!$AA:$AA,DATOSPMP!$I$3))+(COUNTIFS(PMP!$D:$D,DATOSPMP!$G$10,PMP!$I:$I,DATOSPMP!#REF!,PMP!$AA:$AA,DATOSPMP!$I$3))-(COUNTIFS(PMP!$B:$B,"",PMP!$D:$D,DATOSPMP!$G$10,PMP!$I:$I,DATOSPMP!#REF!,PMP!$AA:$AA,DATOSPMP!$I$3))</f>
        <v>0</v>
      </c>
      <c r="G39" s="54">
        <f>(COUNTIFS(PMP!$I:$I,DATOSPMP!#REF!))</f>
        <v>0</v>
      </c>
      <c r="H39" s="55">
        <f>(COUNTIFS(PMP!$I:$I,DATOSPMP!#REF!,PMP!$AA:$AA,DATOSPMP!$I$3))</f>
        <v>0</v>
      </c>
      <c r="I39" s="55">
        <f>(COUNTIFS(PMP!$I:$I,DATOSPMP!#REF!,PMP!$AA:$AA,DATOSPMP!$I$2))</f>
        <v>0</v>
      </c>
      <c r="J39" s="54">
        <f>COUNTIFS(PMP!$I:$I,DATOSPMP!#REF!,PMP!$AA:$AA,DATOSPMP!$I$2,PMP!$O:$O,"&lt;="&amp;Gráfica!$W$5)</f>
        <v>0</v>
      </c>
      <c r="K39" s="62" t="str">
        <f t="shared" si="2"/>
        <v>ü</v>
      </c>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row>
    <row r="40" spans="1:110" s="53" customFormat="1" ht="13.5" thickBot="1" x14ac:dyDescent="0.3">
      <c r="A40" s="48"/>
      <c r="B40" s="614" t="s">
        <v>985</v>
      </c>
      <c r="C40" s="615"/>
      <c r="D40" s="277">
        <f t="shared" ref="D40:J40" si="3">SUM(D32:D39)</f>
        <v>0</v>
      </c>
      <c r="E40" s="63">
        <f t="shared" si="3"/>
        <v>0</v>
      </c>
      <c r="F40" s="63">
        <f t="shared" si="3"/>
        <v>0</v>
      </c>
      <c r="G40" s="63">
        <f t="shared" si="3"/>
        <v>0</v>
      </c>
      <c r="H40" s="63">
        <f t="shared" si="3"/>
        <v>0</v>
      </c>
      <c r="I40" s="63">
        <f t="shared" si="3"/>
        <v>0</v>
      </c>
      <c r="J40" s="63">
        <f t="shared" si="3"/>
        <v>0</v>
      </c>
      <c r="K40" s="64"/>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row>
    <row r="41" spans="1:110" s="24" customFormat="1" x14ac:dyDescent="0.25">
      <c r="G41" s="25"/>
      <c r="H41" s="25"/>
      <c r="I41" s="25"/>
      <c r="J41" s="25"/>
      <c r="K41" s="26"/>
    </row>
    <row r="42" spans="1:110" s="24" customFormat="1" x14ac:dyDescent="0.25">
      <c r="G42" s="25"/>
      <c r="H42" s="25"/>
      <c r="I42" s="25"/>
      <c r="J42" s="25"/>
      <c r="K42" s="26"/>
    </row>
    <row r="43" spans="1:110" s="24" customFormat="1" x14ac:dyDescent="0.25">
      <c r="G43" s="25"/>
      <c r="H43" s="25"/>
      <c r="I43" s="25"/>
      <c r="J43" s="25"/>
      <c r="K43" s="26"/>
    </row>
    <row r="44" spans="1:110" s="24" customFormat="1" ht="18.75" thickBot="1" x14ac:dyDescent="0.3">
      <c r="G44" s="25"/>
      <c r="H44" s="25"/>
      <c r="I44" s="25"/>
      <c r="J44" s="25"/>
      <c r="K44" s="26"/>
    </row>
    <row r="45" spans="1:110" s="24" customFormat="1" ht="54.75" thickBot="1" x14ac:dyDescent="0.25">
      <c r="D45" s="65" t="s">
        <v>1057</v>
      </c>
      <c r="E45" s="66" t="s">
        <v>1058</v>
      </c>
      <c r="F45" s="67" t="s">
        <v>1064</v>
      </c>
      <c r="G45" s="68" t="s">
        <v>1059</v>
      </c>
      <c r="H45" s="69" t="s">
        <v>1060</v>
      </c>
      <c r="I45" s="69" t="s">
        <v>1061</v>
      </c>
      <c r="J45" s="70" t="s">
        <v>1062</v>
      </c>
      <c r="K45" s="71" t="s">
        <v>1065</v>
      </c>
    </row>
    <row r="46" spans="1:110" s="24" customFormat="1" x14ac:dyDescent="0.2">
      <c r="B46" s="616" t="s">
        <v>1094</v>
      </c>
      <c r="C46" s="72" t="s">
        <v>1094</v>
      </c>
      <c r="D46" s="229">
        <f>(COUNTIFS(PMP!$D:$D,DATOSPMP!$G$9,PMP!$I:$I,DATOSPMP!#REF!))-(COUNTIFS(PMP!$B:$B,"",PMP!$D:$D,DATOSPMP!$G$9,PMP!$I:$I,DATOSPMP!#REF!))+(COUNTIFS(PMP!$D:$D,DATOSPMP!$G$10,PMP!$I:$I,DATOSPMP!#REF!))-(COUNTIFS(PMP!$B:$B,"",PMP!$D:$D,DATOSPMP!$G$10,PMP!$I:$I,DATOSPMP!#REF!))</f>
        <v>0</v>
      </c>
      <c r="E46" s="73">
        <f>(COUNTIFS(PMP!$D:$D,DATOSPMP!$G$9,PMP!$I:$I,DATOSPMP!#REF!,PMP!$AA:$AA,DATOSPMP!$I$2))-(COUNTIFS(PMP!$B:$B,"",PMP!$D:$D,DATOSPMP!$G$9,PMP!$I:$I,DATOSPMP!#REF!,PMP!$AA:$AA,DATOSPMP!$I$2))+(COUNTIFS(PMP!$D:$D,DATOSPMP!$G$10,PMP!$I:$I,DATOSPMP!#REF!,PMP!$AA:$AA,DATOSPMP!$I$2))-(COUNTIFS(PMP!$B:$B,"",PMP!$D:$D,DATOSPMP!$G$10,PMP!$I:$I,DATOSPMP!#REF!,PMP!$AA:$AA,DATOSPMP!$I$2))</f>
        <v>0</v>
      </c>
      <c r="F46" s="242">
        <f>(COUNTIFS(PMP!$D:$D,DATOSPMP!$G$9,PMP!$I:$I,DATOSPMP!#REF!,PMP!$AA:$AA,DATOSPMP!$I$3))-(COUNTIFS(PMP!$B:$B,"",PMP!$D:$D,DATOSPMP!$G$9,PMP!$I:$I,DATOSPMP!#REF!,PMP!$AA:$AA,DATOSPMP!$I$3))+(COUNTIFS(PMP!$D:$D,DATOSPMP!$G$10,PMP!$I:$I,DATOSPMP!#REF!,PMP!$AA:$AA,DATOSPMP!$I$3))-(COUNTIFS(PMP!$B:$B,"",PMP!$D:$D,DATOSPMP!$G$10,PMP!$I:$I,DATOSPMP!#REF!,PMP!$AA:$AA,DATOSPMP!$I$3))</f>
        <v>0</v>
      </c>
      <c r="G46" s="243">
        <f>(COUNTIFS(PMP!$I:$I,DATOSPMP!#REF!))</f>
        <v>0</v>
      </c>
      <c r="H46" s="243">
        <f>(COUNTIFS(PMP!$I:$I,DATOSPMP!#REF!,PMP!$AA:$AA,DATOSPMP!$I$3))</f>
        <v>0</v>
      </c>
      <c r="I46" s="251">
        <f>(COUNTIFS(PMP!$I:$I,DATOSPMP!#REF!,PMP!$AA:$AA,DATOSPMP!$I$2))</f>
        <v>0</v>
      </c>
      <c r="J46" s="247">
        <f>COUNTIFS(PMP!$I:$I,DATOSPMP!#REF!,PMP!$AA:$AA,DATOSPMP!$I$2,PMP!$O:$O,"&lt;="&amp;Gráfica!$W$5)</f>
        <v>0</v>
      </c>
      <c r="K46" s="52" t="str">
        <f>IF(D46=F46,$C$2)</f>
        <v>ü</v>
      </c>
    </row>
    <row r="47" spans="1:110" s="24" customFormat="1" ht="25.5" x14ac:dyDescent="0.2">
      <c r="B47" s="617"/>
      <c r="C47" s="75" t="s">
        <v>1095</v>
      </c>
      <c r="D47" s="236">
        <f>(COUNTIFS(PMP!$D:$D,DATOSPMP!$G$9,PMP!$I:$I,DATOSPMP!#REF!))-(COUNTIFS(PMP!$B:$B,"",PMP!$D:$D,DATOSPMP!$G$9,PMP!$I:$I,DATOSPMP!#REF!))+(COUNTIFS(PMP!$D:$D,DATOSPMP!$G$10,PMP!$I:$I,DATOSPMP!#REF!))-(COUNTIFS(PMP!$B:$B,"",PMP!$D:$D,DATOSPMP!$G$10,PMP!$I:$I,DATOSPMP!#REF!))</f>
        <v>0</v>
      </c>
      <c r="E47" s="239">
        <f>(COUNTIFS(PMP!$D:$D,DATOSPMP!$G$9,PMP!$I:$I,DATOSPMP!#REF!,PMP!$AA:$AA,DATOSPMP!$I$2))-(COUNTIFS(PMP!$B:$B,"",PMP!$D:$D,DATOSPMP!$G$9,PMP!$I:$I,DATOSPMP!#REF!,PMP!$AA:$AA,DATOSPMP!$I$2))+(COUNTIFS(PMP!$D:$D,DATOSPMP!$G$10,PMP!$I:$I,DATOSPMP!#REF!,PMP!$AA:$AA,DATOSPMP!$I$2))-(COUNTIFS(PMP!$B:$B,"",PMP!$D:$D,DATOSPMP!$G$10,PMP!$I:$I,DATOSPMP!#REF!,PMP!$AA:$AA,DATOSPMP!$I$2))</f>
        <v>0</v>
      </c>
      <c r="F47" s="239">
        <f>(COUNTIFS(PMP!$D:$D,DATOSPMP!$G$9,PMP!$I:$I,DATOSPMP!#REF!,PMP!$AA:$AA,DATOSPMP!$I$3))-(COUNTIFS(PMP!$B:$B,"",PMP!$D:$D,DATOSPMP!$G$9,PMP!$I:$I,DATOSPMP!#REF!,PMP!$AA:$AA,DATOSPMP!$I$3))+(COUNTIFS(PMP!$D:$D,DATOSPMP!$G$10,PMP!$I:$I,DATOSPMP!#REF!,PMP!$AA:$AA,DATOSPMP!$I$3))-(COUNTIFS(PMP!$B:$B,"",PMP!$D:$D,DATOSPMP!$G$10,PMP!$I:$I,DATOSPMP!#REF!,PMP!$AA:$AA,DATOSPMP!$I$3))</f>
        <v>0</v>
      </c>
      <c r="G47" s="244">
        <f>(COUNTIFS(PMP!$I:$I,DATOSPMP!#REF!))</f>
        <v>0</v>
      </c>
      <c r="H47" s="244">
        <f>(COUNTIFS(PMP!$I:$I,DATOSPMP!#REF!,PMP!$AA:$AA,DATOSPMP!$I$3))</f>
        <v>0</v>
      </c>
      <c r="I47" s="252">
        <f>(COUNTIFS(PMP!$I:$I,DATOSPMP!#REF!,PMP!$AA:$AA,DATOSPMP!$I$2))</f>
        <v>0</v>
      </c>
      <c r="J47" s="248">
        <f>COUNTIFS(PMP!$I:$I,DATOSPMP!#REF!,PMP!$AA:$AA,DATOSPMP!$I$2,PMP!$O:$O,"&lt;="&amp;Gráfica!$W$5)</f>
        <v>0</v>
      </c>
      <c r="K47" s="76" t="str">
        <f>IF(D47=F47,$C$2)</f>
        <v>ü</v>
      </c>
    </row>
    <row r="48" spans="1:110" s="24" customFormat="1" ht="25.5" x14ac:dyDescent="0.2">
      <c r="B48" s="617"/>
      <c r="C48" s="75" t="s">
        <v>1096</v>
      </c>
      <c r="D48" s="236">
        <f>(COUNTIFS(PMP!$D:$D,DATOSPMP!$G$9,PMP!$I:$I,DATOSPMP!#REF!))-(COUNTIFS(PMP!$B:$B,"",PMP!$D:$D,DATOSPMP!$G$9,PMP!$I:$I,DATOSPMP!#REF!))+(COUNTIFS(PMP!$D:$D,DATOSPMP!$G$10,PMP!$I:$I,DATOSPMP!#REF!))-(COUNTIFS(PMP!$B:$B,"",PMP!$D:$D,DATOSPMP!$G$10,PMP!$I:$I,DATOSPMP!#REF!))</f>
        <v>0</v>
      </c>
      <c r="E48" s="239">
        <f>(COUNTIFS(PMP!$D:$D,DATOSPMP!$G$9,PMP!$I:$I,DATOSPMP!#REF!,PMP!$AA:$AA,DATOSPMP!$I$2))-(COUNTIFS(PMP!$B:$B,"",PMP!$D:$D,DATOSPMP!$G$9,PMP!$I:$I,DATOSPMP!#REF!,PMP!$AA:$AA,DATOSPMP!$I$2))+(COUNTIFS(PMP!$D:$D,DATOSPMP!$G$10,PMP!$I:$I,DATOSPMP!#REF!,PMP!$AA:$AA,DATOSPMP!$I$2))-(COUNTIFS(PMP!$B:$B,"",PMP!$D:$D,DATOSPMP!$G$10,PMP!$I:$I,DATOSPMP!#REF!,PMP!$AA:$AA,DATOSPMP!$I$2))</f>
        <v>0</v>
      </c>
      <c r="F48" s="239">
        <f>(COUNTIFS(PMP!$D:$D,DATOSPMP!$G$9,PMP!$I:$I,DATOSPMP!#REF!,PMP!$AA:$AA,DATOSPMP!$I$3))-(COUNTIFS(PMP!$B:$B,"",PMP!$D:$D,DATOSPMP!$G$9,PMP!$I:$I,DATOSPMP!#REF!,PMP!$AA:$AA,DATOSPMP!$I$3))+(COUNTIFS(PMP!$D:$D,DATOSPMP!$G$10,PMP!$I:$I,DATOSPMP!#REF!,PMP!$AA:$AA,DATOSPMP!$I$3))-(COUNTIFS(PMP!$B:$B,"",PMP!$D:$D,DATOSPMP!$G$10,PMP!$I:$I,DATOSPMP!#REF!,PMP!$AA:$AA,DATOSPMP!$I$3))</f>
        <v>0</v>
      </c>
      <c r="G48" s="244">
        <f>(COUNTIFS(PMP!$I:$I,DATOSPMP!#REF!))</f>
        <v>0</v>
      </c>
      <c r="H48" s="244">
        <f>(COUNTIFS(PMP!$I:$I,DATOSPMP!#REF!,PMP!$AA:$AA,DATOSPMP!$I$3))</f>
        <v>0</v>
      </c>
      <c r="I48" s="252">
        <f>(COUNTIFS(PMP!$I:$I,DATOSPMP!#REF!,PMP!$AA:$AA,DATOSPMP!$I$2))</f>
        <v>0</v>
      </c>
      <c r="J48" s="248">
        <f>COUNTIFS(PMP!$I:$I,DATOSPMP!#REF!,PMP!$AA:$AA,DATOSPMP!$I$2,PMP!$O:$O,"&lt;="&amp;Gráfica!$W$5)</f>
        <v>0</v>
      </c>
      <c r="K48" s="76" t="str">
        <f>IF(D48=F48,$C$2)</f>
        <v>ü</v>
      </c>
    </row>
    <row r="49" spans="2:11" s="24" customFormat="1" x14ac:dyDescent="0.2">
      <c r="B49" s="617"/>
      <c r="C49" s="77" t="s">
        <v>1097</v>
      </c>
      <c r="D49" s="237">
        <f>(COUNTIFS(PMP!$D:$D,DATOSPMP!$G$9,PMP!$I:$I,DATOSPMP!#REF!))-(COUNTIFS(PMP!$B:$B,"",PMP!$D:$D,DATOSPMP!$G$9,PMP!$I:$I,DATOSPMP!#REF!))+(COUNTIFS(PMP!$D:$D,DATOSPMP!$G$10,PMP!$I:$I,DATOSPMP!#REF!))-(COUNTIFS(PMP!$B:$B,"",PMP!$D:$D,DATOSPMP!$G$10,PMP!$I:$I,DATOSPMP!#REF!))</f>
        <v>0</v>
      </c>
      <c r="E49" s="240">
        <f>(COUNTIFS(PMP!$D:$D,DATOSPMP!$G$9,PMP!$I:$I,DATOSPMP!#REF!,PMP!$AA:$AA,DATOSPMP!$I$2))-(COUNTIFS(PMP!$B:$B,"",PMP!$D:$D,DATOSPMP!$G$9,PMP!$I:$I,DATOSPMP!#REF!,PMP!$AA:$AA,DATOSPMP!$I$2))+(COUNTIFS(PMP!$D:$D,DATOSPMP!$G$10,PMP!$I:$I,DATOSPMP!#REF!,PMP!$AA:$AA,DATOSPMP!$I$2))-(COUNTIFS(PMP!$B:$B,"",PMP!$D:$D,DATOSPMP!$G$10,PMP!$I:$I,DATOSPMP!#REF!,PMP!$AA:$AA,DATOSPMP!$I$2))</f>
        <v>0</v>
      </c>
      <c r="F49" s="239">
        <f>(COUNTIFS(PMP!$D:$D,DATOSPMP!$G$9,PMP!$I:$I,DATOSPMP!#REF!,PMP!$AA:$AA,DATOSPMP!$I$3))-(COUNTIFS(PMP!$B:$B,"",PMP!$D:$D,DATOSPMP!$G$9,PMP!$I:$I,DATOSPMP!#REF!,PMP!$AA:$AA,DATOSPMP!$I$3))+(COUNTIFS(PMP!$D:$D,DATOSPMP!$G$10,PMP!$I:$I,DATOSPMP!#REF!,PMP!$AA:$AA,DATOSPMP!$I$3))-(COUNTIFS(PMP!$B:$B,"",PMP!$D:$D,DATOSPMP!$G$10,PMP!$I:$I,DATOSPMP!#REF!,PMP!$AA:$AA,DATOSPMP!$I$3))</f>
        <v>0</v>
      </c>
      <c r="G49" s="245">
        <f>(COUNTIFS(PMP!$I:$I,DATOSPMP!#REF!))</f>
        <v>0</v>
      </c>
      <c r="H49" s="245">
        <f>(COUNTIFS(PMP!$I:$I,DATOSPMP!#REF!,PMP!$AA:$AA,DATOSPMP!$I$3))</f>
        <v>0</v>
      </c>
      <c r="I49" s="253">
        <f>(COUNTIFS(PMP!$I:$I,DATOSPMP!#REF!,PMP!$AA:$AA,DATOSPMP!$I$2))</f>
        <v>0</v>
      </c>
      <c r="J49" s="249">
        <f>COUNTIFS(PMP!$I:$I,DATOSPMP!#REF!,PMP!$AA:$AA,DATOSPMP!$I$2,PMP!$O:$O,"&lt;="&amp;Gráfica!$W$5)</f>
        <v>0</v>
      </c>
      <c r="K49" s="76" t="str">
        <f>IF(D49=F49,$C$2)</f>
        <v>ü</v>
      </c>
    </row>
    <row r="50" spans="2:11" s="24" customFormat="1" ht="26.25" thickBot="1" x14ac:dyDescent="0.25">
      <c r="B50" s="618"/>
      <c r="C50" s="78" t="s">
        <v>1098</v>
      </c>
      <c r="D50" s="238">
        <f>(COUNTIFS(PMP!$D:$D,DATOSPMP!$G$9,PMP!$I:$I,DATOSPMP!#REF!))-(COUNTIFS(PMP!$B:$B,"",PMP!$D:$D,DATOSPMP!$G$9,PMP!$I:$I,DATOSPMP!#REF!))+(COUNTIFS(PMP!$D:$D,DATOSPMP!$G$10,PMP!$I:$I,DATOSPMP!#REF!))-(COUNTIFS(PMP!$B:$B,"",PMP!$D:$D,DATOSPMP!$G$10,PMP!$I:$I,DATOSPMP!#REF!))</f>
        <v>0</v>
      </c>
      <c r="E50" s="241">
        <f>(COUNTIFS(PMP!$D:$D,DATOSPMP!$G$9,PMP!$I:$I,DATOSPMP!#REF!,PMP!$AA:$AA,DATOSPMP!$I$2))-(COUNTIFS(PMP!$B:$B,"",PMP!$D:$D,DATOSPMP!$G$9,PMP!$I:$I,DATOSPMP!#REF!,PMP!$AA:$AA,DATOSPMP!$I$2))+(COUNTIFS(PMP!$D:$D,DATOSPMP!$G$10,PMP!$I:$I,DATOSPMP!#REF!,PMP!$AA:$AA,DATOSPMP!$I$2))-(COUNTIFS(PMP!$B:$B,"",PMP!$D:$D,DATOSPMP!$G$10,PMP!$I:$I,DATOSPMP!#REF!,PMP!$AA:$AA,DATOSPMP!$I$2))</f>
        <v>0</v>
      </c>
      <c r="F50" s="241">
        <f>(COUNTIFS(PMP!$D:$D,DATOSPMP!$G$9,PMP!$I:$I,DATOSPMP!#REF!,PMP!$AA:$AA,DATOSPMP!$I$3))-(COUNTIFS(PMP!$B:$B,"",PMP!$D:$D,DATOSPMP!$G$9,PMP!$I:$I,DATOSPMP!#REF!,PMP!$AA:$AA,DATOSPMP!$I$3))+(COUNTIFS(PMP!$D:$D,DATOSPMP!$G$10,PMP!$I:$I,DATOSPMP!#REF!,PMP!$AA:$AA,DATOSPMP!$I$3))-(COUNTIFS(PMP!$B:$B,"",PMP!$D:$D,DATOSPMP!$G$10,PMP!$I:$I,DATOSPMP!#REF!,PMP!$AA:$AA,DATOSPMP!$I$3))</f>
        <v>0</v>
      </c>
      <c r="G50" s="245">
        <f>(COUNTIFS(PMP!$I:$I,DATOSPMP!#REF!))</f>
        <v>0</v>
      </c>
      <c r="H50" s="245">
        <f>(COUNTIFS(PMP!$I:$I,DATOSPMP!#REF!,PMP!$AA:$AA,DATOSPMP!$I$3))</f>
        <v>0</v>
      </c>
      <c r="I50" s="253">
        <f>(COUNTIFS(PMP!$I:$I,DATOSPMP!#REF!,PMP!$AA:$AA,DATOSPMP!$I$2))</f>
        <v>0</v>
      </c>
      <c r="J50" s="249">
        <f>COUNTIFS(PMP!$I:$I,DATOSPMP!#REF!,PMP!$AA:$AA,DATOSPMP!$I$2,PMP!$O:$O,"&lt;="&amp;Gráfica!$W$5)</f>
        <v>0</v>
      </c>
      <c r="K50" s="79" t="str">
        <f>IF(D50=F50,$C$2)</f>
        <v>ü</v>
      </c>
    </row>
    <row r="51" spans="2:11" s="24" customFormat="1" ht="13.5" thickBot="1" x14ac:dyDescent="0.25">
      <c r="B51" s="603" t="s">
        <v>985</v>
      </c>
      <c r="C51" s="604"/>
      <c r="D51" s="255">
        <f t="shared" ref="D51:J51" si="4">SUM(D46:D50)</f>
        <v>0</v>
      </c>
      <c r="E51" s="80">
        <f t="shared" si="4"/>
        <v>0</v>
      </c>
      <c r="F51" s="256">
        <f t="shared" si="4"/>
        <v>0</v>
      </c>
      <c r="G51" s="256">
        <f t="shared" si="4"/>
        <v>0</v>
      </c>
      <c r="H51" s="246">
        <f t="shared" si="4"/>
        <v>0</v>
      </c>
      <c r="I51" s="254">
        <f t="shared" si="4"/>
        <v>0</v>
      </c>
      <c r="J51" s="250">
        <f t="shared" si="4"/>
        <v>0</v>
      </c>
      <c r="K51" s="81"/>
    </row>
    <row r="52" spans="2:11" s="24" customFormat="1" x14ac:dyDescent="0.25">
      <c r="G52" s="25"/>
      <c r="H52" s="25"/>
      <c r="I52" s="25"/>
      <c r="J52" s="25"/>
      <c r="K52" s="26"/>
    </row>
    <row r="53" spans="2:11" s="24" customFormat="1" x14ac:dyDescent="0.25">
      <c r="G53" s="25"/>
      <c r="H53" s="25"/>
      <c r="I53" s="25"/>
      <c r="J53" s="25"/>
      <c r="K53" s="26"/>
    </row>
    <row r="54" spans="2:11" s="24" customFormat="1" x14ac:dyDescent="0.25">
      <c r="G54" s="25"/>
      <c r="H54" s="25"/>
      <c r="I54" s="25"/>
      <c r="J54" s="25"/>
      <c r="K54" s="26"/>
    </row>
    <row r="55" spans="2:11" s="24" customFormat="1" x14ac:dyDescent="0.25">
      <c r="G55" s="25"/>
      <c r="H55" s="25"/>
      <c r="I55" s="25"/>
      <c r="J55" s="25"/>
      <c r="K55" s="26"/>
    </row>
    <row r="56" spans="2:11" s="24" customFormat="1" ht="18.75" thickBot="1" x14ac:dyDescent="0.3">
      <c r="G56" s="25"/>
      <c r="H56" s="25"/>
      <c r="I56" s="25"/>
      <c r="J56" s="25"/>
      <c r="K56" s="26"/>
    </row>
    <row r="57" spans="2:11" s="24" customFormat="1" ht="54.75" thickBot="1" x14ac:dyDescent="0.25">
      <c r="D57" s="82" t="s">
        <v>1057</v>
      </c>
      <c r="E57" s="83" t="s">
        <v>1058</v>
      </c>
      <c r="F57" s="84" t="s">
        <v>1064</v>
      </c>
      <c r="G57" s="85" t="s">
        <v>1059</v>
      </c>
      <c r="H57" s="86" t="s">
        <v>1060</v>
      </c>
      <c r="I57" s="86" t="s">
        <v>1061</v>
      </c>
      <c r="J57" s="87" t="s">
        <v>1062</v>
      </c>
      <c r="K57" s="88" t="s">
        <v>1065</v>
      </c>
    </row>
    <row r="58" spans="2:11" s="24" customFormat="1" ht="18.75" thickBot="1" x14ac:dyDescent="0.25">
      <c r="B58" s="625" t="s">
        <v>1099</v>
      </c>
      <c r="C58" s="89" t="s">
        <v>1099</v>
      </c>
      <c r="D58" s="50">
        <f>(COUNTIFS(PMP!$D:$D,DATOSPMP!$G$9,PMP!$I:$I,DATOSPMP!#REF!))-(COUNTIFS(PMP!$B:$B,"",PMP!$D:$D,DATOSPMP!$G$9,PMP!$I:$I,DATOSPMP!#REF!))+(COUNTIFS(PMP!$D:$D,DATOSPMP!$G$10,PMP!$I:$I,DATOSPMP!#REF!))-(COUNTIFS(PMP!$B:$B,"",PMP!$D:$D,DATOSPMP!$G$10,PMP!$I:$I,DATOSPMP!#REF!))</f>
        <v>0</v>
      </c>
      <c r="E58" s="242">
        <f>(COUNTIFS(PMP!$D:$D,DATOSPMP!$G$9,PMP!$I:$I,DATOSPMP!#REF!,PMP!$AA:$AA,DATOSPMP!$I$2))-(COUNTIFS(PMP!$B:$B,"",PMP!$D:$D,DATOSPMP!$G$9,PMP!$I:$I,DATOSPMP!#REF!,PMP!$AA:$AA,DATOSPMP!$I$2))+(COUNTIFS(PMP!$D:$D,DATOSPMP!$G$10,PMP!$I:$I,DATOSPMP!#REF!,PMP!$AA:$AA,DATOSPMP!$I$2))-(COUNTIFS(PMP!$B:$B,"",PMP!$D:$D,DATOSPMP!$G$10,PMP!$I:$I,DATOSPMP!#REF!,PMP!$AA:$AA,DATOSPMP!$I$2))</f>
        <v>0</v>
      </c>
      <c r="F58" s="242">
        <f>(COUNTIFS(PMP!$D:$D,DATOSPMP!$G$9,PMP!$I:$I,DATOSPMP!#REF!,PMP!$AA:$AA,DATOSPMP!$I$3))-(COUNTIFS(PMP!$B:$B,"",PMP!$D:$D,DATOSPMP!$G$9,PMP!$I:$I,DATOSPMP!#REF!,PMP!$AA:$AA,DATOSPMP!$I$3))+(COUNTIFS(PMP!$D:$D,DATOSPMP!$G$10,PMP!$I:$I,DATOSPMP!#REF!,PMP!$AA:$AA,DATOSPMP!$I$3))-(COUNTIFS(PMP!$B:$B,"",PMP!$D:$D,DATOSPMP!$G$10,PMP!$I:$I,DATOSPMP!#REF!,PMP!$AA:$AA,DATOSPMP!$I$3))</f>
        <v>0</v>
      </c>
      <c r="G58" s="260">
        <f>(COUNTIFS(PMP!$I:$I,DATOSPMP!#REF!))</f>
        <v>0</v>
      </c>
      <c r="H58" s="251">
        <f>(COUNTIFS(PMP!$I:$I,DATOSPMP!#REF!,PMP!$AA:$AA,DATOSPMP!$I$3))</f>
        <v>0</v>
      </c>
      <c r="I58" s="261">
        <f>(COUNTIFS(PMP!$I:$I,DATOSPMP!#REF!,PMP!$AA:$AA,DATOSPMP!$I$2))</f>
        <v>0</v>
      </c>
      <c r="J58" s="74">
        <f>COUNTIFS(PMP!$I:$I,DATOSPMP!#REF!,PMP!$AA:$AA,DATOSPMP!$I$2,PMP!$O:$O,"&lt;="&amp;Gráfica!$W$5)</f>
        <v>0</v>
      </c>
      <c r="K58" s="52" t="str">
        <f>IF(D58=F58,$C$2)</f>
        <v>ü</v>
      </c>
    </row>
    <row r="59" spans="2:11" s="24" customFormat="1" ht="26.25" thickBot="1" x14ac:dyDescent="0.25">
      <c r="B59" s="626"/>
      <c r="C59" s="89" t="s">
        <v>1100</v>
      </c>
      <c r="D59" s="231">
        <f>(COUNTIFS(PMP!$D:$D,DATOSPMP!$G$9,PMP!$I:$I,DATOSPMP!#REF!))-(COUNTIFS(PMP!$B:$B,"",PMP!$D:$D,DATOSPMP!$G$9,PMP!$I:$I,DATOSPMP!#REF!))+(COUNTIFS(PMP!$D:$D,DATOSPMP!$G$10,PMP!$I:$I,DATOSPMP!#REF!))-(COUNTIFS(PMP!$B:$B,"",PMP!$D:$D,DATOSPMP!$G$10,PMP!$I:$I,DATOSPMP!#REF!))</f>
        <v>0</v>
      </c>
      <c r="E59" s="242">
        <f>(COUNTIFS(PMP!$D:$D,DATOSPMP!$G$9,PMP!$I:$I,DATOSPMP!#REF!,PMP!$AA:$AA,DATOSPMP!$I$2))-(COUNTIFS(PMP!$B:$B,"",PMP!$D:$D,DATOSPMP!$G$9,PMP!$I:$I,DATOSPMP!#REF!,PMP!$AA:$AA,DATOSPMP!$I$2))+(COUNTIFS(PMP!$D:$D,DATOSPMP!$G$10,PMP!$I:$I,DATOSPMP!#REF!,PMP!$AA:$AA,DATOSPMP!$I$2))-(COUNTIFS(PMP!$B:$B,"",PMP!$D:$D,DATOSPMP!$G$10,PMP!$I:$I,DATOSPMP!#REF!,PMP!$AA:$AA,DATOSPMP!$I$2))</f>
        <v>0</v>
      </c>
      <c r="F59" s="234">
        <f>(COUNTIFS(PMP!$D:$D,DATOSPMP!$G$9,PMP!$I:$I,DATOSPMP!#REF!,PMP!$AA:$AA,DATOSPMP!$I$3))-(COUNTIFS(PMP!$B:$B,"",PMP!$D:$D,DATOSPMP!$G$9,PMP!$I:$I,DATOSPMP!#REF!,PMP!$AA:$AA,DATOSPMP!$I$3))+(COUNTIFS(PMP!$D:$D,DATOSPMP!$G$10,PMP!$I:$I,DATOSPMP!#REF!,PMP!$AA:$AA,DATOSPMP!$I$3))-(COUNTIFS(PMP!$B:$B,"",PMP!$D:$D,DATOSPMP!$G$10,PMP!$I:$I,DATOSPMP!#REF!,PMP!$AA:$AA,DATOSPMP!$I$3))</f>
        <v>0</v>
      </c>
      <c r="G59" s="57">
        <f>(COUNTIFS(PMP!$I:$I,DATOSPMP!#REF!))</f>
        <v>0</v>
      </c>
      <c r="H59" s="262">
        <f>(COUNTIFS(PMP!$I:$I,DATOSPMP!#REF!,PMP!$AA:$AA,DATOSPMP!$I$3))</f>
        <v>0</v>
      </c>
      <c r="I59" s="263">
        <f>(COUNTIFS(PMP!$I:$I,DATOSPMP!#REF!,PMP!$AA:$AA,DATOSPMP!$I$2))</f>
        <v>0</v>
      </c>
      <c r="J59" s="90">
        <f>COUNTIFS(PMP!$I:$I,DATOSPMP!#REF!,PMP!$AA:$AA,DATOSPMP!$I$2,PMP!$O:$O,"&lt;="&amp;Gráfica!$W$5)</f>
        <v>0</v>
      </c>
      <c r="K59" s="59" t="str">
        <f>IF(D59=F59,$C$2)</f>
        <v>ü</v>
      </c>
    </row>
    <row r="60" spans="2:11" s="24" customFormat="1" ht="18.75" thickBot="1" x14ac:dyDescent="0.25">
      <c r="B60" s="626"/>
      <c r="C60" s="89" t="s">
        <v>1101</v>
      </c>
      <c r="D60" s="231">
        <f>(COUNTIFS(PMP!$D:$D,DATOSPMP!$G$9,PMP!$I:$I,DATOSPMP!#REF!))-(COUNTIFS(PMP!$B:$B,"",PMP!$D:$D,DATOSPMP!$G$9,PMP!$I:$I,DATOSPMP!#REF!))+(COUNTIFS(PMP!$D:$D,DATOSPMP!$G$10,PMP!$I:$I,DATOSPMP!#REF!))-(COUNTIFS(PMP!$B:$B,"",PMP!$D:$D,DATOSPMP!$G$10,PMP!$I:$I,DATOSPMP!#REF!))</f>
        <v>0</v>
      </c>
      <c r="E60" s="242">
        <f>(COUNTIFS(PMP!$D:$D,DATOSPMP!$G$9,PMP!$I:$I,DATOSPMP!#REF!,PMP!$AA:$AA,DATOSPMP!$I$2))-(COUNTIFS(PMP!$B:$B,"",PMP!$D:$D,DATOSPMP!$G$9,PMP!$I:$I,DATOSPMP!#REF!,PMP!$AA:$AA,DATOSPMP!$I$2))+(COUNTIFS(PMP!$D:$D,DATOSPMP!$G$10,PMP!$I:$I,DATOSPMP!#REF!,PMP!$AA:$AA,DATOSPMP!$I$2))-(COUNTIFS(PMP!$B:$B,"",PMP!$D:$D,DATOSPMP!$G$10,PMP!$I:$I,DATOSPMP!#REF!,PMP!$AA:$AA,DATOSPMP!$I$2))</f>
        <v>0</v>
      </c>
      <c r="F60" s="258">
        <f>(COUNTIFS(PMP!$D:$D,DATOSPMP!$G$9,PMP!$I:$I,DATOSPMP!#REF!,PMP!$AA:$AA,DATOSPMP!$I$3))-(COUNTIFS(PMP!$B:$B,"",PMP!$D:$D,DATOSPMP!$G$9,PMP!$I:$I,DATOSPMP!#REF!,PMP!$AA:$AA,DATOSPMP!$I$3))+(COUNTIFS(PMP!$D:$D,DATOSPMP!$G$10,PMP!$I:$I,DATOSPMP!#REF!,PMP!$AA:$AA,DATOSPMP!$I$3))-(COUNTIFS(PMP!$B:$B,"",PMP!$D:$D,DATOSPMP!$G$10,PMP!$I:$I,DATOSPMP!#REF!,PMP!$AA:$AA,DATOSPMP!$I$3))</f>
        <v>0</v>
      </c>
      <c r="G60" s="264">
        <f>(COUNTIFS(PMP!$I:$I,DATOSPMP!#REF!))</f>
        <v>0</v>
      </c>
      <c r="H60" s="265">
        <f>(COUNTIFS(PMP!$I:$I,DATOSPMP!#REF!,PMP!$AA:$AA,DATOSPMP!$I$3))</f>
        <v>0</v>
      </c>
      <c r="I60" s="266">
        <f>(COUNTIFS(PMP!$I:$I,DATOSPMP!#REF!,PMP!$AA:$AA,DATOSPMP!$I$2))</f>
        <v>0</v>
      </c>
      <c r="J60" s="91">
        <f>COUNTIFS(PMP!$I:$I,DATOSPMP!#REF!,PMP!$AA:$AA,DATOSPMP!$I$2,PMP!$O:$O,"&lt;="&amp;Gráfica!$W$5)</f>
        <v>0</v>
      </c>
      <c r="K60" s="92" t="str">
        <f>IF(D60=F60,$C$2)</f>
        <v>ü</v>
      </c>
    </row>
    <row r="61" spans="2:11" s="24" customFormat="1" ht="18.75" thickBot="1" x14ac:dyDescent="0.25">
      <c r="B61" s="626"/>
      <c r="C61" s="89" t="s">
        <v>1102</v>
      </c>
      <c r="D61" s="231">
        <f>(COUNTIFS(PMP!$D:$D,DATOSPMP!$G$9,PMP!$I:$I,DATOSPMP!#REF!))-(COUNTIFS(PMP!$B:$B,"",PMP!$D:$D,DATOSPMP!$G$9,PMP!$I:$I,DATOSPMP!#REF!))+(COUNTIFS(PMP!$D:$D,DATOSPMP!$G$10,PMP!$I:$I,DATOSPMP!#REF!))-(COUNTIFS(PMP!$B:$B,"",PMP!$D:$D,DATOSPMP!$G$10,PMP!$I:$I,DATOSPMP!#REF!))</f>
        <v>0</v>
      </c>
      <c r="E61" s="242">
        <f>(COUNTIFS(PMP!$D:$D,DATOSPMP!$G$9,PMP!$I:$I,DATOSPMP!#REF!,PMP!$AA:$AA,DATOSPMP!$I$2))-(COUNTIFS(PMP!$B:$B,"",PMP!$D:$D,DATOSPMP!$G$9,PMP!$I:$I,DATOSPMP!#REF!,PMP!$AA:$AA,DATOSPMP!$I$2))+(COUNTIFS(PMP!$D:$D,DATOSPMP!$G$10,PMP!$I:$I,DATOSPMP!#REF!,PMP!$AA:$AA,DATOSPMP!$I$2))-(COUNTIFS(PMP!$B:$B,"",PMP!$D:$D,DATOSPMP!$G$10,PMP!$I:$I,DATOSPMP!#REF!,PMP!$AA:$AA,DATOSPMP!$I$2))</f>
        <v>0</v>
      </c>
      <c r="F61" s="258">
        <f>(COUNTIFS(PMP!$D:$D,DATOSPMP!$G$9,PMP!$I:$I,DATOSPMP!#REF!,PMP!$AA:$AA,DATOSPMP!$I$3))-(COUNTIFS(PMP!$B:$B,"",PMP!$D:$D,DATOSPMP!$G$9,PMP!$I:$I,DATOSPMP!#REF!,PMP!$AA:$AA,DATOSPMP!$I$3))+(COUNTIFS(PMP!$D:$D,DATOSPMP!$G$10,PMP!$I:$I,DATOSPMP!#REF!,PMP!$AA:$AA,DATOSPMP!$I$3))-(COUNTIFS(PMP!$B:$B,"",PMP!$D:$D,DATOSPMP!$G$10,PMP!$I:$I,DATOSPMP!#REF!,PMP!$AA:$AA,DATOSPMP!$I$3))</f>
        <v>0</v>
      </c>
      <c r="G61" s="264">
        <f>(COUNTIFS(PMP!$I:$I,DATOSPMP!#REF!))</f>
        <v>0</v>
      </c>
      <c r="H61" s="265">
        <f>(COUNTIFS(PMP!$I:$I,DATOSPMP!#REF!,PMP!$AA:$AA,DATOSPMP!$I$3))</f>
        <v>0</v>
      </c>
      <c r="I61" s="266">
        <f>(COUNTIFS(PMP!$I:$I,DATOSPMP!#REF!,PMP!$AA:$AA,DATOSPMP!$I$2))</f>
        <v>0</v>
      </c>
      <c r="J61" s="91">
        <f>COUNTIFS(PMP!$I:$I,DATOSPMP!#REF!,PMP!$AA:$AA,DATOSPMP!$I$2,PMP!$O:$O,"&lt;="&amp;Gráfica!$W$5)</f>
        <v>0</v>
      </c>
      <c r="K61" s="92" t="str">
        <f>IF(D61=F61,$C$2)</f>
        <v>ü</v>
      </c>
    </row>
    <row r="62" spans="2:11" s="24" customFormat="1" ht="18.75" thickBot="1" x14ac:dyDescent="0.25">
      <c r="B62" s="626"/>
      <c r="C62" s="89" t="s">
        <v>1103</v>
      </c>
      <c r="D62" s="231">
        <f>(COUNTIFS(PMP!$D:$D,DATOSPMP!$G$9,PMP!$I:$I,DATOSPMP!#REF!))-(COUNTIFS(PMP!$B:$B,"",PMP!$D:$D,DATOSPMP!$G$9,PMP!$I:$I,DATOSPMP!#REF!))+(COUNTIFS(PMP!$D:$D,DATOSPMP!$G$10,PMP!$I:$I,DATOSPMP!#REF!))-(COUNTIFS(PMP!$B:$B,"",PMP!$D:$D,DATOSPMP!$G$10,PMP!$I:$I,DATOSPMP!#REF!))</f>
        <v>0</v>
      </c>
      <c r="E62" s="242">
        <f>(COUNTIFS(PMP!$D:$D,DATOSPMP!$G$9,PMP!$I:$I,DATOSPMP!#REF!,PMP!$AA:$AA,DATOSPMP!$I$2))-(COUNTIFS(PMP!$B:$B,"",PMP!$D:$D,DATOSPMP!$G$9,PMP!$I:$I,DATOSPMP!#REF!,PMP!$AA:$AA,DATOSPMP!$I$2))+(COUNTIFS(PMP!$D:$D,DATOSPMP!$G$10,PMP!$I:$I,DATOSPMP!#REF!,PMP!$AA:$AA,DATOSPMP!$I$2))-(COUNTIFS(PMP!$B:$B,"",PMP!$D:$D,DATOSPMP!$G$10,PMP!$I:$I,DATOSPMP!#REF!,PMP!$AA:$AA,DATOSPMP!$I$2))</f>
        <v>0</v>
      </c>
      <c r="F62" s="234">
        <f>(COUNTIFS(PMP!$D:$D,DATOSPMP!$G$9,PMP!$I:$I,DATOSPMP!#REF!,PMP!$AA:$AA,DATOSPMP!$I$3))-(COUNTIFS(PMP!$B:$B,"",PMP!$D:$D,DATOSPMP!$G$9,PMP!$I:$I,DATOSPMP!#REF!,PMP!$AA:$AA,DATOSPMP!$I$3))+(COUNTIFS(PMP!$D:$D,DATOSPMP!$G$10,PMP!$I:$I,DATOSPMP!#REF!,PMP!$AA:$AA,DATOSPMP!$I$3))-(COUNTIFS(PMP!$B:$B,"",PMP!$D:$D,DATOSPMP!$G$10,PMP!$I:$I,DATOSPMP!#REF!,PMP!$AA:$AA,DATOSPMP!$I$3))</f>
        <v>0</v>
      </c>
      <c r="G62" s="57">
        <f>(COUNTIFS(PMP!$I:$I,DATOSPMP!#REF!))</f>
        <v>0</v>
      </c>
      <c r="H62" s="262">
        <f>(COUNTIFS(PMP!$I:$I,DATOSPMP!#REF!,PMP!$AA:$AA,DATOSPMP!$I$3))</f>
        <v>0</v>
      </c>
      <c r="I62" s="263">
        <f>(COUNTIFS(PMP!$I:$I,DATOSPMP!#REF!,PMP!$AA:$AA,DATOSPMP!$I$2))</f>
        <v>0</v>
      </c>
      <c r="J62" s="90">
        <f>COUNTIFS(PMP!$I:$I,DATOSPMP!#REF!,PMP!$AA:$AA,DATOSPMP!$I$2,PMP!$O:$O,"&lt;="&amp;Gráfica!$W$5)</f>
        <v>0</v>
      </c>
      <c r="K62" s="59"/>
    </row>
    <row r="63" spans="2:11" s="24" customFormat="1" ht="26.25" thickBot="1" x14ac:dyDescent="0.25">
      <c r="B63" s="626"/>
      <c r="C63" s="89" t="s">
        <v>1104</v>
      </c>
      <c r="D63" s="231">
        <f>(COUNTIFS(PMP!$D:$D,DATOSPMP!$G$9,PMP!$I:$I,DATOSPMP!#REF!))-(COUNTIFS(PMP!$B:$B,"",PMP!$D:$D,DATOSPMP!$G$9,PMP!$I:$I,DATOSPMP!#REF!))+(COUNTIFS(PMP!$D:$D,DATOSPMP!$G$10,PMP!$I:$I,DATOSPMP!#REF!))-(COUNTIFS(PMP!$B:$B,"",PMP!$D:$D,DATOSPMP!$G$10,PMP!$I:$I,DATOSPMP!#REF!))</f>
        <v>0</v>
      </c>
      <c r="E63" s="242">
        <f>(COUNTIFS(PMP!$D:$D,DATOSPMP!$G$9,PMP!$I:$I,DATOSPMP!#REF!,PMP!$AA:$AA,DATOSPMP!$I$2))-(COUNTIFS(PMP!$B:$B,"",PMP!$D:$D,DATOSPMP!$G$9,PMP!$I:$I,DATOSPMP!#REF!,PMP!$AA:$AA,DATOSPMP!$I$2))+(COUNTIFS(PMP!$D:$D,DATOSPMP!$G$10,PMP!$I:$I,DATOSPMP!#REF!,PMP!$AA:$AA,DATOSPMP!$I$2))-(COUNTIFS(PMP!$B:$B,"",PMP!$D:$D,DATOSPMP!$G$10,PMP!$I:$I,DATOSPMP!#REF!,PMP!$AA:$AA,DATOSPMP!$I$2))</f>
        <v>0</v>
      </c>
      <c r="F63" s="234">
        <f>(COUNTIFS(PMP!$D:$D,DATOSPMP!$G$9,PMP!$I:$I,DATOSPMP!#REF!,PMP!$AA:$AA,DATOSPMP!$I$3))-(COUNTIFS(PMP!$B:$B,"",PMP!$D:$D,DATOSPMP!$G$9,PMP!$I:$I,DATOSPMP!#REF!,PMP!$AA:$AA,DATOSPMP!$I$3))+(COUNTIFS(PMP!$D:$D,DATOSPMP!$G$10,PMP!$I:$I,DATOSPMP!#REF!,PMP!$AA:$AA,DATOSPMP!$I$3))-(COUNTIFS(PMP!$B:$B,"",PMP!$D:$D,DATOSPMP!$G$10,PMP!$I:$I,DATOSPMP!#REF!,PMP!$AA:$AA,DATOSPMP!$I$3))</f>
        <v>0</v>
      </c>
      <c r="G63" s="57">
        <f>(COUNTIFS(PMP!$I:$I,DATOSPMP!#REF!))</f>
        <v>0</v>
      </c>
      <c r="H63" s="262">
        <f>(COUNTIFS(PMP!$I:$I,DATOSPMP!#REF!,PMP!$AA:$AA,DATOSPMP!$I$3))</f>
        <v>0</v>
      </c>
      <c r="I63" s="263">
        <f>(COUNTIFS(PMP!$I:$I,DATOSPMP!#REF!,PMP!$AA:$AA,DATOSPMP!$I$2))</f>
        <v>0</v>
      </c>
      <c r="J63" s="90">
        <f>COUNTIFS(PMP!$I:$I,DATOSPMP!#REF!,PMP!$AA:$AA,DATOSPMP!$I$2,PMP!$O:$O,"&lt;="&amp;Gráfica!$W$5)</f>
        <v>0</v>
      </c>
      <c r="K63" s="59"/>
    </row>
    <row r="64" spans="2:11" s="24" customFormat="1" ht="18.75" thickBot="1" x14ac:dyDescent="0.25">
      <c r="B64" s="626"/>
      <c r="C64" s="89" t="s">
        <v>1105</v>
      </c>
      <c r="D64" s="231">
        <f>(COUNTIFS(PMP!$D:$D,DATOSPMP!$G$9,PMP!$I:$I,DATOSPMP!#REF!))-(COUNTIFS(PMP!$B:$B,"",PMP!$D:$D,DATOSPMP!$G$9,PMP!$I:$I,DATOSPMP!#REF!))+(COUNTIFS(PMP!$D:$D,DATOSPMP!$G$10,PMP!$I:$I,DATOSPMP!#REF!))-(COUNTIFS(PMP!$B:$B,"",PMP!$D:$D,DATOSPMP!$G$10,PMP!$I:$I,DATOSPMP!#REF!))</f>
        <v>0</v>
      </c>
      <c r="E64" s="242">
        <f>(COUNTIFS(PMP!$D:$D,DATOSPMP!$G$9,PMP!$I:$I,DATOSPMP!#REF!,PMP!$AA:$AA,DATOSPMP!$I$2))-(COUNTIFS(PMP!$B:$B,"",PMP!$D:$D,DATOSPMP!$G$9,PMP!$I:$I,DATOSPMP!#REF!,PMP!$AA:$AA,DATOSPMP!$I$2))+(COUNTIFS(PMP!$D:$D,DATOSPMP!$G$10,PMP!$I:$I,DATOSPMP!#REF!,PMP!$AA:$AA,DATOSPMP!$I$2))-(COUNTIFS(PMP!$B:$B,"",PMP!$D:$D,DATOSPMP!$G$10,PMP!$I:$I,DATOSPMP!#REF!,PMP!$AA:$AA,DATOSPMP!$I$2))</f>
        <v>0</v>
      </c>
      <c r="F64" s="234">
        <f>(COUNTIFS(PMP!$D:$D,DATOSPMP!$G$9,PMP!$I:$I,DATOSPMP!#REF!,PMP!$AA:$AA,DATOSPMP!$I$3))-(COUNTIFS(PMP!$B:$B,"",PMP!$D:$D,DATOSPMP!$G$9,PMP!$I:$I,DATOSPMP!#REF!,PMP!$AA:$AA,DATOSPMP!$I$3))+(COUNTIFS(PMP!$D:$D,DATOSPMP!$G$10,PMP!$I:$I,DATOSPMP!#REF!,PMP!$AA:$AA,DATOSPMP!$I$3))-(COUNTIFS(PMP!$B:$B,"",PMP!$D:$D,DATOSPMP!$G$10,PMP!$I:$I,DATOSPMP!#REF!,PMP!$AA:$AA,DATOSPMP!$I$3))</f>
        <v>0</v>
      </c>
      <c r="G64" s="57">
        <f>(COUNTIFS(PMP!$I:$I,DATOSPMP!#REF!))</f>
        <v>0</v>
      </c>
      <c r="H64" s="262">
        <f>(COUNTIFS(PMP!$I:$I,DATOSPMP!#REF!,PMP!$AA:$AA,DATOSPMP!$I$3))</f>
        <v>0</v>
      </c>
      <c r="I64" s="263">
        <f>(COUNTIFS(PMP!$I:$I,DATOSPMP!#REF!,PMP!$AA:$AA,DATOSPMP!$I$2))</f>
        <v>0</v>
      </c>
      <c r="J64" s="90">
        <f>COUNTIFS(PMP!$I:$I,DATOSPMP!#REF!,PMP!$AA:$AA,DATOSPMP!$I$2,PMP!$O:$O,"&lt;="&amp;Gráfica!$W$5)</f>
        <v>0</v>
      </c>
      <c r="K64" s="59"/>
    </row>
    <row r="65" spans="2:11" s="24" customFormat="1" ht="26.25" thickBot="1" x14ac:dyDescent="0.25">
      <c r="B65" s="626"/>
      <c r="C65" s="93" t="s">
        <v>1106</v>
      </c>
      <c r="D65" s="257">
        <f>(COUNTIFS(PMP!$D:$D,DATOSPMP!$G$9,PMP!$I:$I,DATOSPMP!#REF!))-(COUNTIFS(PMP!$B:$B,"",PMP!$D:$D,DATOSPMP!$G$9,PMP!$I:$I,DATOSPMP!#REF!))+(COUNTIFS(PMP!$D:$D,DATOSPMP!$G$10,PMP!$I:$I,DATOSPMP!#REF!))-(COUNTIFS(PMP!$B:$B,"",PMP!$D:$D,DATOSPMP!$G$10,PMP!$I:$I,DATOSPMP!#REF!))</f>
        <v>0</v>
      </c>
      <c r="E65" s="242">
        <f>(COUNTIFS(PMP!$D:$D,DATOSPMP!$G$9,PMP!$I:$I,DATOSPMP!#REF!,PMP!$AA:$AA,DATOSPMP!$I$2))-(COUNTIFS(PMP!$B:$B,"",PMP!$D:$D,DATOSPMP!$G$9,PMP!$I:$I,DATOSPMP!#REF!,PMP!$AA:$AA,DATOSPMP!$I$2))+(COUNTIFS(PMP!$D:$D,DATOSPMP!$G$10,PMP!$I:$I,DATOSPMP!#REF!,PMP!$AA:$AA,DATOSPMP!$I$2))-(COUNTIFS(PMP!$B:$B,"",PMP!$D:$D,DATOSPMP!$G$10,PMP!$I:$I,DATOSPMP!#REF!,PMP!$AA:$AA,DATOSPMP!$I$2))</f>
        <v>0</v>
      </c>
      <c r="F65" s="259">
        <f>(COUNTIFS(PMP!$D:$D,DATOSPMP!$G$9,PMP!$I:$I,DATOSPMP!#REF!,PMP!$AA:$AA,DATOSPMP!$I$3))-(COUNTIFS(PMP!$B:$B,"",PMP!$D:$D,DATOSPMP!$G$9,PMP!$I:$I,DATOSPMP!#REF!,PMP!$AA:$AA,DATOSPMP!$I$3))+(COUNTIFS(PMP!$D:$D,DATOSPMP!$G$10,PMP!$I:$I,DATOSPMP!#REF!,PMP!$AA:$AA,DATOSPMP!$I$3))-(COUNTIFS(PMP!$B:$B,"",PMP!$D:$D,DATOSPMP!$G$10,PMP!$I:$I,DATOSPMP!#REF!,PMP!$AA:$AA,DATOSPMP!$I$3))</f>
        <v>0</v>
      </c>
      <c r="G65" s="267">
        <f>(COUNTIFS(PMP!$I:$I,DATOSPMP!#REF!))</f>
        <v>0</v>
      </c>
      <c r="H65" s="268">
        <f>(COUNTIFS(PMP!$I:$I,DATOSPMP!#REF!,PMP!$AA:$AA,DATOSPMP!$I$3))</f>
        <v>0</v>
      </c>
      <c r="I65" s="269">
        <f>(COUNTIFS(PMP!$I:$I,DATOSPMP!#REF!,PMP!$AA:$AA,DATOSPMP!$I$2))</f>
        <v>0</v>
      </c>
      <c r="J65" s="94">
        <f>COUNTIFS(PMP!$I:$I,DATOSPMP!#REF!,PMP!$AA:$AA,DATOSPMP!$I$2,PMP!$O:$O,"&lt;="&amp;Gráfica!$W$5)</f>
        <v>0</v>
      </c>
      <c r="K65" s="62" t="str">
        <f>IF(D65=F65,$C$2)</f>
        <v>ü</v>
      </c>
    </row>
    <row r="66" spans="2:11" s="24" customFormat="1" ht="13.5" thickBot="1" x14ac:dyDescent="0.25">
      <c r="B66" s="627" t="s">
        <v>985</v>
      </c>
      <c r="C66" s="628"/>
      <c r="D66" s="95">
        <f t="shared" ref="D66:J66" si="5">SUM(D58:D65)</f>
        <v>0</v>
      </c>
      <c r="E66" s="95">
        <f t="shared" si="5"/>
        <v>0</v>
      </c>
      <c r="F66" s="96">
        <f t="shared" si="5"/>
        <v>0</v>
      </c>
      <c r="G66" s="97">
        <f t="shared" si="5"/>
        <v>0</v>
      </c>
      <c r="H66" s="98">
        <f t="shared" si="5"/>
        <v>0</v>
      </c>
      <c r="I66" s="161">
        <f t="shared" si="5"/>
        <v>0</v>
      </c>
      <c r="J66" s="99">
        <f t="shared" si="5"/>
        <v>0</v>
      </c>
      <c r="K66" s="96"/>
    </row>
    <row r="67" spans="2:11" s="24" customFormat="1" x14ac:dyDescent="0.25">
      <c r="G67" s="25"/>
      <c r="H67" s="25"/>
      <c r="I67" s="25"/>
      <c r="J67" s="25"/>
      <c r="K67" s="26"/>
    </row>
    <row r="68" spans="2:11" s="24" customFormat="1" x14ac:dyDescent="0.25">
      <c r="G68" s="25"/>
      <c r="H68" s="25"/>
      <c r="I68" s="25"/>
      <c r="J68" s="25"/>
      <c r="K68" s="26"/>
    </row>
    <row r="69" spans="2:11" s="24" customFormat="1" x14ac:dyDescent="0.25">
      <c r="G69" s="25"/>
      <c r="H69" s="25"/>
      <c r="I69" s="25"/>
      <c r="J69" s="25"/>
      <c r="K69" s="26"/>
    </row>
    <row r="70" spans="2:11" s="24" customFormat="1" x14ac:dyDescent="0.25">
      <c r="G70" s="25"/>
      <c r="H70" s="25"/>
      <c r="I70" s="25"/>
      <c r="J70" s="25"/>
      <c r="K70" s="26"/>
    </row>
    <row r="71" spans="2:11" s="24" customFormat="1" x14ac:dyDescent="0.25">
      <c r="G71" s="25"/>
      <c r="H71" s="25"/>
      <c r="I71" s="25"/>
      <c r="J71" s="25"/>
      <c r="K71" s="26"/>
    </row>
    <row r="72" spans="2:11" s="24" customFormat="1" x14ac:dyDescent="0.25">
      <c r="G72" s="25"/>
      <c r="H72" s="25"/>
      <c r="I72" s="25"/>
      <c r="J72" s="25"/>
      <c r="K72" s="26"/>
    </row>
    <row r="73" spans="2:11" s="24" customFormat="1" x14ac:dyDescent="0.25">
      <c r="G73" s="25"/>
      <c r="H73" s="25"/>
      <c r="I73" s="25"/>
      <c r="J73" s="25"/>
      <c r="K73" s="26"/>
    </row>
    <row r="74" spans="2:11" s="24" customFormat="1" x14ac:dyDescent="0.25">
      <c r="G74" s="25"/>
      <c r="H74" s="25"/>
      <c r="I74" s="25"/>
      <c r="J74" s="25"/>
      <c r="K74" s="26"/>
    </row>
    <row r="75" spans="2:11" s="24" customFormat="1" x14ac:dyDescent="0.25">
      <c r="G75" s="25"/>
      <c r="H75" s="25"/>
      <c r="I75" s="25"/>
      <c r="J75" s="25"/>
      <c r="K75" s="26"/>
    </row>
    <row r="76" spans="2:11" s="24" customFormat="1" ht="18.75" thickBot="1" x14ac:dyDescent="0.3">
      <c r="G76" s="25"/>
      <c r="H76" s="25"/>
      <c r="I76" s="25"/>
      <c r="J76" s="25"/>
      <c r="K76" s="26"/>
    </row>
    <row r="77" spans="2:11" s="24" customFormat="1" ht="54.75" thickBot="1" x14ac:dyDescent="0.25">
      <c r="D77" s="100" t="s">
        <v>1057</v>
      </c>
      <c r="E77" s="101" t="s">
        <v>1058</v>
      </c>
      <c r="F77" s="102" t="s">
        <v>1064</v>
      </c>
      <c r="G77" s="103" t="s">
        <v>1059</v>
      </c>
      <c r="H77" s="104" t="s">
        <v>1060</v>
      </c>
      <c r="I77" s="104" t="s">
        <v>1061</v>
      </c>
      <c r="J77" s="105" t="s">
        <v>1062</v>
      </c>
      <c r="K77" s="106" t="s">
        <v>1065</v>
      </c>
    </row>
    <row r="78" spans="2:11" s="24" customFormat="1" ht="18.75" thickBot="1" x14ac:dyDescent="0.25">
      <c r="B78" s="629" t="s">
        <v>1107</v>
      </c>
      <c r="C78" s="107" t="s">
        <v>1107</v>
      </c>
      <c r="D78" s="229">
        <f>(COUNTIFS(PMP!$D:$D,DATOSPMP!$G$9,PMP!$I:$I,DATOSPMP!#REF!))-(COUNTIFS(PMP!$B:$B,"",PMP!$D:$D,DATOSPMP!$G$9,PMP!$I:$I,DATOSPMP!#REF!))+(COUNTIFS(PMP!$D:$D,DATOSPMP!$G$10,PMP!$I:$I,DATOSPMP!#REF!))-(COUNTIFS(PMP!$B:$B,"",PMP!$D:$D,DATOSPMP!$G$10,PMP!$I:$I,DATOSPMP!#REF!))</f>
        <v>0</v>
      </c>
      <c r="E78" s="242">
        <f>(COUNTIFS(PMP!$D:$D,DATOSPMP!$G$9,PMP!$I:$I,DATOSPMP!#REF!,PMP!$AA:$AA,DATOSPMP!$I$2))-(COUNTIFS(PMP!$B:$B,"",PMP!$D:$D,DATOSPMP!$G$9,PMP!$I:$I,DATOSPMP!#REF!,PMP!$AA:$AA,DATOSPMP!$I$2))+(COUNTIFS(PMP!$D:$D,DATOSPMP!$G$10,PMP!$I:$I,DATOSPMP!#REF!,PMP!$AA:$AA,DATOSPMP!$I$2))-(COUNTIFS(PMP!$B:$B,"",PMP!$D:$D,DATOSPMP!$G$10,PMP!$I:$I,DATOSPMP!#REF!,PMP!$AA:$AA,DATOSPMP!$I$2))</f>
        <v>0</v>
      </c>
      <c r="F78" s="242">
        <f>(COUNTIFS(PMP!$D:$D,DATOSPMP!$G$9,PMP!$I:$I,DATOSPMP!#REF!,PMP!$AA:$AA,DATOSPMP!$I$3))-(COUNTIFS(PMP!$B:$B,"",PMP!$D:$D,DATOSPMP!$G$9,PMP!$I:$I,DATOSPMP!#REF!,PMP!$AA:$AA,DATOSPMP!$I$3))+(COUNTIFS(PMP!$D:$D,DATOSPMP!$G$10,PMP!$I:$I,DATOSPMP!#REF!,PMP!$AA:$AA,DATOSPMP!$I$3))-(COUNTIFS(PMP!$B:$B,"",PMP!$D:$D,DATOSPMP!$G$10,PMP!$I:$I,DATOSPMP!#REF!,PMP!$AA:$AA,DATOSPMP!$I$3))</f>
        <v>0</v>
      </c>
      <c r="G78" s="260">
        <f>(COUNTIFS(PMP!$I:$I,DATOSPMP!#REF!))</f>
        <v>0</v>
      </c>
      <c r="H78" s="251">
        <f>(COUNTIFS(PMP!$I:$I,DATOSPMP!#REF!,PMP!$AA:$AA,DATOSPMP!$I$3))</f>
        <v>0</v>
      </c>
      <c r="I78" s="261">
        <f>(COUNTIFS(PMP!$I:$I,DATOSPMP!#REF!,PMP!$AA:$AA,DATOSPMP!$I$2))</f>
        <v>0</v>
      </c>
      <c r="J78" s="247">
        <f>COUNTIFS(PMP!$I:$I,DATOSPMP!#REF!,PMP!$AA:$AA,DATOSPMP!$I$2,PMP!$O:$O,"&lt;="&amp;Gráfica!$W$5)</f>
        <v>0</v>
      </c>
      <c r="K78" s="108" t="str">
        <f t="shared" ref="K78:K83" si="6">IF(D78=F78,$C$2)</f>
        <v>ü</v>
      </c>
    </row>
    <row r="79" spans="2:11" s="24" customFormat="1" ht="26.25" thickBot="1" x14ac:dyDescent="0.25">
      <c r="B79" s="630"/>
      <c r="C79" s="109" t="s">
        <v>1108</v>
      </c>
      <c r="D79" s="229">
        <f>(COUNTIFS(PMP!$D:$D,DATOSPMP!$G$9,PMP!$I:$I,DATOSPMP!#REF!))-(COUNTIFS(PMP!$B:$B,"",PMP!$D:$D,DATOSPMP!$G$9,PMP!$I:$I,DATOSPMP!#REF!))+(COUNTIFS(PMP!$D:$D,DATOSPMP!$G$10,PMP!$I:$I,DATOSPMP!#REF!))-(COUNTIFS(PMP!$B:$B,"",PMP!$D:$D,DATOSPMP!$G$10,PMP!$I:$I,DATOSPMP!#REF!))</f>
        <v>0</v>
      </c>
      <c r="E79" s="242">
        <f>(COUNTIFS(PMP!$D:$D,DATOSPMP!$G$9,PMP!$I:$I,DATOSPMP!#REF!,PMP!$AA:$AA,DATOSPMP!$I$2))-(COUNTIFS(PMP!$B:$B,"",PMP!$D:$D,DATOSPMP!$G$9,PMP!$I:$I,DATOSPMP!#REF!,PMP!$AA:$AA,DATOSPMP!$I$2))+(COUNTIFS(PMP!$D:$D,DATOSPMP!$G$10,PMP!$I:$I,DATOSPMP!#REF!,PMP!$AA:$AA,DATOSPMP!$I$2))-(COUNTIFS(PMP!$B:$B,"",PMP!$D:$D,DATOSPMP!$G$10,PMP!$I:$I,DATOSPMP!#REF!,PMP!$AA:$AA,DATOSPMP!$I$2))</f>
        <v>0</v>
      </c>
      <c r="F79" s="242">
        <f>(COUNTIFS(PMP!$D:$D,DATOSPMP!$G$9,PMP!$I:$I,DATOSPMP!#REF!,PMP!$AA:$AA,DATOSPMP!$I$3))-(COUNTIFS(PMP!$B:$B,"",PMP!$D:$D,DATOSPMP!$G$9,PMP!$I:$I,DATOSPMP!#REF!,PMP!$AA:$AA,DATOSPMP!$I$3))+(COUNTIFS(PMP!$D:$D,DATOSPMP!$G$10,PMP!$I:$I,DATOSPMP!#REF!,PMP!$AA:$AA,DATOSPMP!$I$3))-(COUNTIFS(PMP!$B:$B,"",PMP!$D:$D,DATOSPMP!$G$10,PMP!$I:$I,DATOSPMP!#REF!,PMP!$AA:$AA,DATOSPMP!$I$3))</f>
        <v>0</v>
      </c>
      <c r="G79" s="260">
        <f>(COUNTIFS(PMP!$I:$I,DATOSPMP!#REF!))</f>
        <v>0</v>
      </c>
      <c r="H79" s="251">
        <f>(COUNTIFS(PMP!$I:$I,DATOSPMP!#REF!,PMP!$AA:$AA,DATOSPMP!$I$3))</f>
        <v>0</v>
      </c>
      <c r="I79" s="261">
        <f>(COUNTIFS(PMP!$I:$I,DATOSPMP!#REF!,PMP!$AA:$AA,DATOSPMP!$I$2))</f>
        <v>0</v>
      </c>
      <c r="J79" s="247">
        <f>COUNTIFS(PMP!$I:$I,DATOSPMP!#REF!,PMP!$AA:$AA,DATOSPMP!$I$2,PMP!$O:$O,"&lt;="&amp;Gráfica!$W$5)</f>
        <v>0</v>
      </c>
      <c r="K79" s="111" t="str">
        <f t="shared" si="6"/>
        <v>ü</v>
      </c>
    </row>
    <row r="80" spans="2:11" s="24" customFormat="1" ht="26.25" thickBot="1" x14ac:dyDescent="0.25">
      <c r="B80" s="630"/>
      <c r="C80" s="109" t="s">
        <v>1109</v>
      </c>
      <c r="D80" s="229">
        <f>(COUNTIFS(PMP!$D:$D,DATOSPMP!$G$9,PMP!$I:$I,DATOSPMP!#REF!))-(COUNTIFS(PMP!$B:$B,"",PMP!$D:$D,DATOSPMP!$G$9,PMP!$I:$I,DATOSPMP!#REF!))+(COUNTIFS(PMP!$D:$D,DATOSPMP!$G$10,PMP!$I:$I,DATOSPMP!#REF!))-(COUNTIFS(PMP!$B:$B,"",PMP!$D:$D,DATOSPMP!$G$10,PMP!$I:$I,DATOSPMP!#REF!))</f>
        <v>0</v>
      </c>
      <c r="E80" s="242">
        <f>(COUNTIFS(PMP!$D:$D,DATOSPMP!$G$9,PMP!$I:$I,DATOSPMP!#REF!,PMP!$AA:$AA,DATOSPMP!$I$2))-(COUNTIFS(PMP!$B:$B,"",PMP!$D:$D,DATOSPMP!$G$9,PMP!$I:$I,DATOSPMP!#REF!,PMP!$AA:$AA,DATOSPMP!$I$2))+(COUNTIFS(PMP!$D:$D,DATOSPMP!$G$10,PMP!$I:$I,DATOSPMP!#REF!,PMP!$AA:$AA,DATOSPMP!$I$2))-(COUNTIFS(PMP!$B:$B,"",PMP!$D:$D,DATOSPMP!$G$10,PMP!$I:$I,DATOSPMP!#REF!,PMP!$AA:$AA,DATOSPMP!$I$2))</f>
        <v>0</v>
      </c>
      <c r="F80" s="242">
        <f>(COUNTIFS(PMP!$D:$D,DATOSPMP!$G$9,PMP!$I:$I,DATOSPMP!#REF!,PMP!$AA:$AA,DATOSPMP!$I$3))-(COUNTIFS(PMP!$B:$B,"",PMP!$D:$D,DATOSPMP!$G$9,PMP!$I:$I,DATOSPMP!#REF!,PMP!$AA:$AA,DATOSPMP!$I$3))+(COUNTIFS(PMP!$D:$D,DATOSPMP!$G$10,PMP!$I:$I,DATOSPMP!#REF!,PMP!$AA:$AA,DATOSPMP!$I$3))-(COUNTIFS(PMP!$B:$B,"",PMP!$D:$D,DATOSPMP!$G$10,PMP!$I:$I,DATOSPMP!#REF!,PMP!$AA:$AA,DATOSPMP!$I$3))</f>
        <v>0</v>
      </c>
      <c r="G80" s="260">
        <f>(COUNTIFS(PMP!$I:$I,DATOSPMP!#REF!))</f>
        <v>0</v>
      </c>
      <c r="H80" s="251">
        <f>(COUNTIFS(PMP!$I:$I,DATOSPMP!#REF!,PMP!$AA:$AA,DATOSPMP!$I$3))</f>
        <v>0</v>
      </c>
      <c r="I80" s="261">
        <f>(COUNTIFS(PMP!$I:$I,DATOSPMP!#REF!,PMP!$AA:$AA,DATOSPMP!$I$2))</f>
        <v>0</v>
      </c>
      <c r="J80" s="247">
        <f>COUNTIFS(PMP!$I:$I,DATOSPMP!#REF!,PMP!$AA:$AA,DATOSPMP!$I$2,PMP!$O:$O,"&lt;="&amp;Gráfica!$W$5)</f>
        <v>0</v>
      </c>
      <c r="K80" s="111" t="str">
        <f t="shared" si="6"/>
        <v>ü</v>
      </c>
    </row>
    <row r="81" spans="2:11" s="24" customFormat="1" ht="18.75" thickBot="1" x14ac:dyDescent="0.25">
      <c r="B81" s="630"/>
      <c r="C81" s="109" t="s">
        <v>1110</v>
      </c>
      <c r="D81" s="229">
        <f>(COUNTIFS(PMP!$D:$D,DATOSPMP!$G$9,PMP!$I:$I,DATOSPMP!#REF!))-(COUNTIFS(PMP!$B:$B,"",PMP!$D:$D,DATOSPMP!$G$9,PMP!$I:$I,DATOSPMP!#REF!))+(COUNTIFS(PMP!$D:$D,DATOSPMP!$G$10,PMP!$I:$I,DATOSPMP!#REF!))-(COUNTIFS(PMP!$B:$B,"",PMP!$D:$D,DATOSPMP!$G$10,PMP!$I:$I,DATOSPMP!#REF!))</f>
        <v>0</v>
      </c>
      <c r="E81" s="242">
        <f>(COUNTIFS(PMP!$D:$D,DATOSPMP!$G$9,PMP!$I:$I,DATOSPMP!#REF!,PMP!$AA:$AA,DATOSPMP!$I$2))-(COUNTIFS(PMP!$B:$B,"",PMP!$D:$D,DATOSPMP!$G$9,PMP!$I:$I,DATOSPMP!#REF!,PMP!$AA:$AA,DATOSPMP!$I$2))+(COUNTIFS(PMP!$D:$D,DATOSPMP!$G$10,PMP!$I:$I,DATOSPMP!#REF!,PMP!$AA:$AA,DATOSPMP!$I$2))-(COUNTIFS(PMP!$B:$B,"",PMP!$D:$D,DATOSPMP!$G$10,PMP!$I:$I,DATOSPMP!#REF!,PMP!$AA:$AA,DATOSPMP!$I$2))</f>
        <v>0</v>
      </c>
      <c r="F81" s="242">
        <f>(COUNTIFS(PMP!$D:$D,DATOSPMP!$G$9,PMP!$I:$I,DATOSPMP!#REF!,PMP!$AA:$AA,DATOSPMP!$I$3))-(COUNTIFS(PMP!$B:$B,"",PMP!$D:$D,DATOSPMP!$G$9,PMP!$I:$I,DATOSPMP!#REF!,PMP!$AA:$AA,DATOSPMP!$I$3))+(COUNTIFS(PMP!$D:$D,DATOSPMP!$G$10,PMP!$I:$I,DATOSPMP!#REF!,PMP!$AA:$AA,DATOSPMP!$I$3))-(COUNTIFS(PMP!$B:$B,"",PMP!$D:$D,DATOSPMP!$G$10,PMP!$I:$I,DATOSPMP!#REF!,PMP!$AA:$AA,DATOSPMP!$I$3))</f>
        <v>0</v>
      </c>
      <c r="G81" s="260">
        <f>(COUNTIFS(PMP!$I:$I,DATOSPMP!#REF!))</f>
        <v>0</v>
      </c>
      <c r="H81" s="251">
        <f>(COUNTIFS(PMP!$I:$I,DATOSPMP!#REF!,PMP!$AA:$AA,DATOSPMP!$I$3))</f>
        <v>0</v>
      </c>
      <c r="I81" s="261">
        <f>(COUNTIFS(PMP!$I:$I,DATOSPMP!#REF!,PMP!$AA:$AA,DATOSPMP!$I$2))</f>
        <v>0</v>
      </c>
      <c r="J81" s="247">
        <f>COUNTIFS(PMP!$I:$I,DATOSPMP!#REF!,PMP!$AA:$AA,DATOSPMP!$I$2,PMP!$O:$O,"&lt;="&amp;Gráfica!$W$5)</f>
        <v>0</v>
      </c>
      <c r="K81" s="111" t="str">
        <f t="shared" si="6"/>
        <v>ü</v>
      </c>
    </row>
    <row r="82" spans="2:11" s="24" customFormat="1" ht="18.75" thickBot="1" x14ac:dyDescent="0.25">
      <c r="B82" s="630"/>
      <c r="C82" s="109" t="s">
        <v>1111</v>
      </c>
      <c r="D82" s="229">
        <f>(COUNTIFS(PMP!$D:$D,DATOSPMP!$G$9,PMP!$I:$I,DATOSPMP!#REF!))-(COUNTIFS(PMP!$B:$B,"",PMP!$D:$D,DATOSPMP!$G$9,PMP!$I:$I,DATOSPMP!#REF!))+(COUNTIFS(PMP!$D:$D,DATOSPMP!$G$10,PMP!$I:$I,DATOSPMP!#REF!))-(COUNTIFS(PMP!$B:$B,"",PMP!$D:$D,DATOSPMP!$G$10,PMP!$I:$I,DATOSPMP!#REF!))</f>
        <v>0</v>
      </c>
      <c r="E82" s="242">
        <f>(COUNTIFS(PMP!$D:$D,DATOSPMP!$G$9,PMP!$I:$I,DATOSPMP!#REF!,PMP!$AA:$AA,DATOSPMP!$I$2))-(COUNTIFS(PMP!$B:$B,"",PMP!$D:$D,DATOSPMP!$G$9,PMP!$I:$I,DATOSPMP!#REF!,PMP!$AA:$AA,DATOSPMP!$I$2))+(COUNTIFS(PMP!$D:$D,DATOSPMP!$G$10,PMP!$I:$I,DATOSPMP!#REF!,PMP!$AA:$AA,DATOSPMP!$I$2))-(COUNTIFS(PMP!$B:$B,"",PMP!$D:$D,DATOSPMP!$G$10,PMP!$I:$I,DATOSPMP!#REF!,PMP!$AA:$AA,DATOSPMP!$I$2))</f>
        <v>0</v>
      </c>
      <c r="F82" s="242">
        <f>(COUNTIFS(PMP!$D:$D,DATOSPMP!$G$9,PMP!$I:$I,DATOSPMP!#REF!,PMP!$AA:$AA,DATOSPMP!$I$3))-(COUNTIFS(PMP!$B:$B,"",PMP!$D:$D,DATOSPMP!$G$9,PMP!$I:$I,DATOSPMP!#REF!,PMP!$AA:$AA,DATOSPMP!$I$3))+(COUNTIFS(PMP!$D:$D,DATOSPMP!$G$10,PMP!$I:$I,DATOSPMP!#REF!,PMP!$AA:$AA,DATOSPMP!$I$3))-(COUNTIFS(PMP!$B:$B,"",PMP!$D:$D,DATOSPMP!$G$10,PMP!$I:$I,DATOSPMP!#REF!,PMP!$AA:$AA,DATOSPMP!$I$3))</f>
        <v>0</v>
      </c>
      <c r="G82" s="260">
        <f>(COUNTIFS(PMP!$I:$I,DATOSPMP!#REF!))</f>
        <v>0</v>
      </c>
      <c r="H82" s="251">
        <f>(COUNTIFS(PMP!$I:$I,DATOSPMP!#REF!,PMP!$AA:$AA,DATOSPMP!$I$3))</f>
        <v>0</v>
      </c>
      <c r="I82" s="261">
        <f>(COUNTIFS(PMP!$I:$I,DATOSPMP!#REF!,PMP!$AA:$AA,DATOSPMP!$I$2))</f>
        <v>0</v>
      </c>
      <c r="J82" s="247">
        <f>COUNTIFS(PMP!$I:$I,DATOSPMP!#REF!,PMP!$AA:$AA,DATOSPMP!$I$2,PMP!$O:$O,"&lt;="&amp;Gráfica!$W$5)</f>
        <v>0</v>
      </c>
      <c r="K82" s="111" t="str">
        <f t="shared" si="6"/>
        <v>ü</v>
      </c>
    </row>
    <row r="83" spans="2:11" s="24" customFormat="1" ht="18.75" thickBot="1" x14ac:dyDescent="0.25">
      <c r="B83" s="630"/>
      <c r="C83" s="110" t="s">
        <v>1112</v>
      </c>
      <c r="D83" s="229">
        <f>(COUNTIFS(PMP!$D:$D,DATOSPMP!$G$9,PMP!$I:$I,DATOSPMP!#REF!))-(COUNTIFS(PMP!$B:$B,"",PMP!$D:$D,DATOSPMP!$G$9,PMP!$I:$I,DATOSPMP!#REF!))+(COUNTIFS(PMP!$D:$D,DATOSPMP!$G$10,PMP!$I:$I,DATOSPMP!#REF!))-(COUNTIFS(PMP!$B:$B,"",PMP!$D:$D,DATOSPMP!$G$10,PMP!$I:$I,DATOSPMP!#REF!))</f>
        <v>0</v>
      </c>
      <c r="E83" s="242">
        <f>(COUNTIFS(PMP!$D:$D,DATOSPMP!$G$9,PMP!$I:$I,DATOSPMP!#REF!,PMP!$AA:$AA,DATOSPMP!$I$2))-(COUNTIFS(PMP!$B:$B,"",PMP!$D:$D,DATOSPMP!$G$9,PMP!$I:$I,DATOSPMP!#REF!,PMP!$AA:$AA,DATOSPMP!$I$2))+(COUNTIFS(PMP!$D:$D,DATOSPMP!$G$10,PMP!$I:$I,DATOSPMP!#REF!,PMP!$AA:$AA,DATOSPMP!$I$2))-(COUNTIFS(PMP!$B:$B,"",PMP!$D:$D,DATOSPMP!$G$10,PMP!$I:$I,DATOSPMP!#REF!,PMP!$AA:$AA,DATOSPMP!$I$2))</f>
        <v>0</v>
      </c>
      <c r="F83" s="242">
        <f>(COUNTIFS(PMP!$D:$D,DATOSPMP!$G$9,PMP!$I:$I,DATOSPMP!#REF!,PMP!$AA:$AA,DATOSPMP!$I$3))-(COUNTIFS(PMP!$B:$B,"",PMP!$D:$D,DATOSPMP!$G$9,PMP!$I:$I,DATOSPMP!#REF!,PMP!$AA:$AA,DATOSPMP!$I$3))+(COUNTIFS(PMP!$D:$D,DATOSPMP!$G$10,PMP!$I:$I,DATOSPMP!#REF!,PMP!$AA:$AA,DATOSPMP!$I$3))-(COUNTIFS(PMP!$B:$B,"",PMP!$D:$D,DATOSPMP!$G$10,PMP!$I:$I,DATOSPMP!#REF!,PMP!$AA:$AA,DATOSPMP!$I$3))</f>
        <v>0</v>
      </c>
      <c r="G83" s="260">
        <f>(COUNTIFS(PMP!$I:$I,DATOSPMP!#REF!))</f>
        <v>0</v>
      </c>
      <c r="H83" s="251">
        <f>(COUNTIFS(PMP!$I:$I,DATOSPMP!#REF!,PMP!$AA:$AA,DATOSPMP!$I$3))</f>
        <v>0</v>
      </c>
      <c r="I83" s="261">
        <f>(COUNTIFS(PMP!$I:$I,DATOSPMP!#REF!,PMP!$AA:$AA,DATOSPMP!$I$2))</f>
        <v>0</v>
      </c>
      <c r="J83" s="247">
        <f>COUNTIFS(PMP!$I:$I,DATOSPMP!#REF!,PMP!$AA:$AA,DATOSPMP!$I$2,PMP!$O:$O,"&lt;="&amp;Gráfica!$W$5)</f>
        <v>0</v>
      </c>
      <c r="K83" s="111" t="str">
        <f t="shared" si="6"/>
        <v>ü</v>
      </c>
    </row>
    <row r="84" spans="2:11" s="24" customFormat="1" ht="13.5" thickBot="1" x14ac:dyDescent="0.25">
      <c r="B84" s="631" t="s">
        <v>985</v>
      </c>
      <c r="C84" s="632"/>
      <c r="D84" s="278">
        <f t="shared" ref="D84:J84" si="7">SUM(D78:D83)</f>
        <v>0</v>
      </c>
      <c r="E84" s="112">
        <f t="shared" si="7"/>
        <v>0</v>
      </c>
      <c r="F84" s="113">
        <f t="shared" si="7"/>
        <v>0</v>
      </c>
      <c r="G84" s="270">
        <f t="shared" si="7"/>
        <v>0</v>
      </c>
      <c r="H84" s="271">
        <f t="shared" si="7"/>
        <v>0</v>
      </c>
      <c r="I84" s="271">
        <f t="shared" si="7"/>
        <v>0</v>
      </c>
      <c r="J84" s="272">
        <f t="shared" si="7"/>
        <v>0</v>
      </c>
      <c r="K84" s="113"/>
    </row>
    <row r="85" spans="2:11" s="24" customFormat="1" x14ac:dyDescent="0.25">
      <c r="G85" s="25"/>
      <c r="H85" s="25"/>
      <c r="I85" s="25"/>
      <c r="J85" s="25"/>
      <c r="K85" s="26"/>
    </row>
    <row r="86" spans="2:11" s="24" customFormat="1" x14ac:dyDescent="0.25">
      <c r="G86" s="25"/>
      <c r="H86" s="25"/>
      <c r="I86" s="25"/>
      <c r="J86" s="25"/>
      <c r="K86" s="26"/>
    </row>
    <row r="87" spans="2:11" s="24" customFormat="1" x14ac:dyDescent="0.25">
      <c r="G87" s="25"/>
      <c r="H87" s="25"/>
      <c r="I87" s="25"/>
      <c r="J87" s="25"/>
      <c r="K87" s="26"/>
    </row>
    <row r="88" spans="2:11" s="24" customFormat="1" x14ac:dyDescent="0.25">
      <c r="G88" s="25"/>
      <c r="H88" s="25"/>
      <c r="I88" s="25"/>
      <c r="J88" s="25"/>
      <c r="K88" s="26"/>
    </row>
    <row r="89" spans="2:11" s="24" customFormat="1" x14ac:dyDescent="0.25">
      <c r="G89" s="25"/>
      <c r="H89" s="25"/>
      <c r="I89" s="25"/>
      <c r="J89" s="25"/>
      <c r="K89" s="26"/>
    </row>
    <row r="90" spans="2:11" s="24" customFormat="1" ht="18.75" thickBot="1" x14ac:dyDescent="0.3">
      <c r="G90" s="25"/>
      <c r="H90" s="25"/>
      <c r="I90" s="25"/>
      <c r="J90" s="25"/>
      <c r="K90" s="26"/>
    </row>
    <row r="91" spans="2:11" s="24" customFormat="1" ht="54.75" thickBot="1" x14ac:dyDescent="0.25">
      <c r="D91" s="114" t="s">
        <v>1057</v>
      </c>
      <c r="E91" s="115" t="s">
        <v>1058</v>
      </c>
      <c r="F91" s="116" t="s">
        <v>1064</v>
      </c>
      <c r="G91" s="117" t="s">
        <v>1059</v>
      </c>
      <c r="H91" s="118" t="s">
        <v>1060</v>
      </c>
      <c r="I91" s="118" t="s">
        <v>1061</v>
      </c>
      <c r="J91" s="119" t="s">
        <v>1062</v>
      </c>
      <c r="K91" s="120" t="s">
        <v>1065</v>
      </c>
    </row>
    <row r="92" spans="2:11" s="24" customFormat="1" ht="18.75" thickBot="1" x14ac:dyDescent="0.25">
      <c r="B92" s="633" t="s">
        <v>1113</v>
      </c>
      <c r="C92" s="121" t="s">
        <v>1113</v>
      </c>
      <c r="D92" s="229">
        <f>(COUNTIFS(PMP!$D:$D,DATOSPMP!$G$9,PMP!$I:$I,DATOSPMP!#REF!))-(COUNTIFS(PMP!$B:$B,"",PMP!$D:$D,DATOSPMP!$G$9,PMP!$I:$I,DATOSPMP!#REF!))+(COUNTIFS(PMP!$D:$D,DATOSPMP!$G$10,PMP!$I:$I,DATOSPMP!#REF!))-(COUNTIFS(PMP!$B:$B,"",PMP!$D:$D,DATOSPMP!$G$10,PMP!$I:$I,DATOSPMP!#REF!))</f>
        <v>0</v>
      </c>
      <c r="E92" s="242">
        <f>(COUNTIFS(PMP!$D:$D,DATOSPMP!$G$9,PMP!$I:$I,DATOSPMP!#REF!,PMP!$AA:$AA,DATOSPMP!$I$2))-(COUNTIFS(PMP!$B:$B,"",PMP!$D:$D,DATOSPMP!$G$9,PMP!$I:$I,DATOSPMP!#REF!,PMP!$AA:$AA,DATOSPMP!$I$2))+(COUNTIFS(PMP!$D:$D,DATOSPMP!$G$10,PMP!$I:$I,DATOSPMP!#REF!,PMP!$AA:$AA,DATOSPMP!$I$2))-(COUNTIFS(PMP!$B:$B,"",PMP!$D:$D,DATOSPMP!$G$10,PMP!$I:$I,DATOSPMP!#REF!,PMP!$AA:$AA,DATOSPMP!$I$2))</f>
        <v>0</v>
      </c>
      <c r="F92" s="242">
        <f>(COUNTIFS(PMP!$D:$D,DATOSPMP!$G$9,PMP!$I:$I,DATOSPMP!#REF!,PMP!$AA:$AA,DATOSPMP!$I$3))-(COUNTIFS(PMP!$B:$B,"",PMP!$D:$D,DATOSPMP!$G$9,PMP!$I:$I,DATOSPMP!#REF!,PMP!$AA:$AA,DATOSPMP!$I$3))+(COUNTIFS(PMP!$D:$D,DATOSPMP!$G$10,PMP!$I:$I,DATOSPMP!#REF!,PMP!$AA:$AA,DATOSPMP!$I$3))-(COUNTIFS(PMP!$B:$B,"",PMP!$D:$D,DATOSPMP!$G$10,PMP!$I:$I,DATOSPMP!#REF!,PMP!$AA:$AA,DATOSPMP!$I$3))</f>
        <v>0</v>
      </c>
      <c r="G92" s="260">
        <f>(COUNTIFS(PMP!$I:$I,DATOSPMP!#REF!))</f>
        <v>0</v>
      </c>
      <c r="H92" s="251">
        <f>(COUNTIFS(PMP!$I:$I,DATOSPMP!#REF!,PMP!$AA:$AA,DATOSPMP!$I$3))</f>
        <v>0</v>
      </c>
      <c r="I92" s="261">
        <f>(COUNTIFS(PMP!$I:$I,DATOSPMP!#REF!,PMP!$AA:$AA,DATOSPMP!$I$2))</f>
        <v>0</v>
      </c>
      <c r="J92" s="247">
        <f>COUNTIFS(PMP!$I:$I,DATOSPMP!#REF!,PMP!$AA:$AA,DATOSPMP!$I$2,PMP!$O:$O,"&lt;="&amp;Gráfica!$W$5)</f>
        <v>0</v>
      </c>
      <c r="K92" s="52" t="str">
        <f t="shared" ref="K92:K97" si="8">IF(D92=F92,$C$2)</f>
        <v>ü</v>
      </c>
    </row>
    <row r="93" spans="2:11" s="24" customFormat="1" ht="26.25" thickBot="1" x14ac:dyDescent="0.25">
      <c r="B93" s="634"/>
      <c r="C93" s="121" t="s">
        <v>1114</v>
      </c>
      <c r="D93" s="229">
        <f>(COUNTIFS(PMP!$D:$D,DATOSPMP!$G$9,PMP!$I:$I,DATOSPMP!#REF!))-(COUNTIFS(PMP!$B:$B,"",PMP!$D:$D,DATOSPMP!$G$9,PMP!$I:$I,DATOSPMP!#REF!))+(COUNTIFS(PMP!$D:$D,DATOSPMP!$G$10,PMP!$I:$I,DATOSPMP!#REF!))-(COUNTIFS(PMP!$B:$B,"",PMP!$D:$D,DATOSPMP!$G$10,PMP!$I:$I,DATOSPMP!#REF!))</f>
        <v>0</v>
      </c>
      <c r="E93" s="242">
        <f>(COUNTIFS(PMP!$D:$D,DATOSPMP!$G$9,PMP!$I:$I,DATOSPMP!#REF!,PMP!$AA:$AA,DATOSPMP!$I$2))-(COUNTIFS(PMP!$B:$B,"",PMP!$D:$D,DATOSPMP!$G$9,PMP!$I:$I,DATOSPMP!#REF!,PMP!$AA:$AA,DATOSPMP!$I$2))+(COUNTIFS(PMP!$D:$D,DATOSPMP!$G$10,PMP!$I:$I,DATOSPMP!#REF!,PMP!$AA:$AA,DATOSPMP!$I$2))-(COUNTIFS(PMP!$B:$B,"",PMP!$D:$D,DATOSPMP!$G$10,PMP!$I:$I,DATOSPMP!#REF!,PMP!$AA:$AA,DATOSPMP!$I$2))</f>
        <v>0</v>
      </c>
      <c r="F93" s="242">
        <f>(COUNTIFS(PMP!$D:$D,DATOSPMP!$G$9,PMP!$I:$I,DATOSPMP!#REF!,PMP!$AA:$AA,DATOSPMP!$I$3))-(COUNTIFS(PMP!$B:$B,"",PMP!$D:$D,DATOSPMP!$G$9,PMP!$I:$I,DATOSPMP!#REF!,PMP!$AA:$AA,DATOSPMP!$I$3))+(COUNTIFS(PMP!$D:$D,DATOSPMP!$G$10,PMP!$I:$I,DATOSPMP!#REF!,PMP!$AA:$AA,DATOSPMP!$I$3))-(COUNTIFS(PMP!$B:$B,"",PMP!$D:$D,DATOSPMP!$G$10,PMP!$I:$I,DATOSPMP!#REF!,PMP!$AA:$AA,DATOSPMP!$I$3))</f>
        <v>0</v>
      </c>
      <c r="G93" s="260">
        <f>(COUNTIFS(PMP!$I:$I,DATOSPMP!#REF!))</f>
        <v>0</v>
      </c>
      <c r="H93" s="251">
        <f>(COUNTIFS(PMP!$I:$I,DATOSPMP!#REF!,PMP!$AA:$AA,DATOSPMP!$I$3))</f>
        <v>0</v>
      </c>
      <c r="I93" s="261">
        <f>(COUNTIFS(PMP!$I:$I,DATOSPMP!#REF!,PMP!$AA:$AA,DATOSPMP!$I$2))</f>
        <v>0</v>
      </c>
      <c r="J93" s="247">
        <f>COUNTIFS(PMP!$I:$I,DATOSPMP!#REF!,PMP!$AA:$AA,DATOSPMP!$I$2,PMP!$O:$O,"&lt;="&amp;Gráfica!$W$5)</f>
        <v>0</v>
      </c>
      <c r="K93" s="122" t="str">
        <f t="shared" si="8"/>
        <v>ü</v>
      </c>
    </row>
    <row r="94" spans="2:11" s="24" customFormat="1" ht="18.75" thickBot="1" x14ac:dyDescent="0.25">
      <c r="B94" s="634"/>
      <c r="C94" s="121" t="s">
        <v>1115</v>
      </c>
      <c r="D94" s="229">
        <f>(COUNTIFS(PMP!$D:$D,DATOSPMP!$G$9,PMP!$I:$I,DATOSPMP!#REF!))-(COUNTIFS(PMP!$B:$B,"",PMP!$D:$D,DATOSPMP!$G$9,PMP!$I:$I,DATOSPMP!#REF!))+(COUNTIFS(PMP!$D:$D,DATOSPMP!$G$10,PMP!$I:$I,DATOSPMP!#REF!))-(COUNTIFS(PMP!$B:$B,"",PMP!$D:$D,DATOSPMP!$G$10,PMP!$I:$I,DATOSPMP!#REF!))</f>
        <v>0</v>
      </c>
      <c r="E94" s="242">
        <f>(COUNTIFS(PMP!$D:$D,DATOSPMP!$G$9,PMP!$I:$I,DATOSPMP!#REF!,PMP!$AA:$AA,DATOSPMP!$I$2))-(COUNTIFS(PMP!$B:$B,"",PMP!$D:$D,DATOSPMP!$G$9,PMP!$I:$I,DATOSPMP!#REF!,PMP!$AA:$AA,DATOSPMP!$I$2))+(COUNTIFS(PMP!$D:$D,DATOSPMP!$G$10,PMP!$I:$I,DATOSPMP!#REF!,PMP!$AA:$AA,DATOSPMP!$I$2))-(COUNTIFS(PMP!$B:$B,"",PMP!$D:$D,DATOSPMP!$G$10,PMP!$I:$I,DATOSPMP!#REF!,PMP!$AA:$AA,DATOSPMP!$I$2))</f>
        <v>0</v>
      </c>
      <c r="F94" s="242">
        <f>(COUNTIFS(PMP!$D:$D,DATOSPMP!$G$9,PMP!$I:$I,DATOSPMP!#REF!,PMP!$AA:$AA,DATOSPMP!$I$3))-(COUNTIFS(PMP!$B:$B,"",PMP!$D:$D,DATOSPMP!$G$9,PMP!$I:$I,DATOSPMP!#REF!,PMP!$AA:$AA,DATOSPMP!$I$3))+(COUNTIFS(PMP!$D:$D,DATOSPMP!$G$10,PMP!$I:$I,DATOSPMP!#REF!,PMP!$AA:$AA,DATOSPMP!$I$3))-(COUNTIFS(PMP!$B:$B,"",PMP!$D:$D,DATOSPMP!$G$10,PMP!$I:$I,DATOSPMP!#REF!,PMP!$AA:$AA,DATOSPMP!$I$3))</f>
        <v>0</v>
      </c>
      <c r="G94" s="260">
        <f>(COUNTIFS(PMP!$I:$I,DATOSPMP!#REF!))</f>
        <v>0</v>
      </c>
      <c r="H94" s="251">
        <f>(COUNTIFS(PMP!$I:$I,DATOSPMP!#REF!,PMP!$AA:$AA,DATOSPMP!$I$3))</f>
        <v>0</v>
      </c>
      <c r="I94" s="261">
        <f>(COUNTIFS(PMP!$I:$I,DATOSPMP!#REF!,PMP!$AA:$AA,DATOSPMP!$I$2))</f>
        <v>0</v>
      </c>
      <c r="J94" s="247">
        <f>COUNTIFS(PMP!$I:$I,DATOSPMP!#REF!,PMP!$AA:$AA,DATOSPMP!$I$2,PMP!$O:$O,"&lt;="&amp;Gráfica!$W$5)</f>
        <v>0</v>
      </c>
      <c r="K94" s="59" t="str">
        <f t="shared" si="8"/>
        <v>ü</v>
      </c>
    </row>
    <row r="95" spans="2:11" s="24" customFormat="1" ht="26.25" thickBot="1" x14ac:dyDescent="0.25">
      <c r="B95" s="634"/>
      <c r="C95" s="121" t="s">
        <v>1116</v>
      </c>
      <c r="D95" s="229">
        <f>(COUNTIFS(PMP!$D:$D,DATOSPMP!$G$9,PMP!$I:$I,DATOSPMP!#REF!))-(COUNTIFS(PMP!$B:$B,"",PMP!$D:$D,DATOSPMP!$G$9,PMP!$I:$I,DATOSPMP!#REF!))+(COUNTIFS(PMP!$D:$D,DATOSPMP!$G$10,PMP!$I:$I,DATOSPMP!#REF!))-(COUNTIFS(PMP!$B:$B,"",PMP!$D:$D,DATOSPMP!$G$10,PMP!$I:$I,DATOSPMP!#REF!))</f>
        <v>0</v>
      </c>
      <c r="E95" s="242">
        <f>(COUNTIFS(PMP!$D:$D,DATOSPMP!$G$9,PMP!$I:$I,DATOSPMP!#REF!,PMP!$AA:$AA,DATOSPMP!$I$2))-(COUNTIFS(PMP!$B:$B,"",PMP!$D:$D,DATOSPMP!$G$9,PMP!$I:$I,DATOSPMP!#REF!,PMP!$AA:$AA,DATOSPMP!$I$2))+(COUNTIFS(PMP!$D:$D,DATOSPMP!$G$10,PMP!$I:$I,DATOSPMP!#REF!,PMP!$AA:$AA,DATOSPMP!$I$2))-(COUNTIFS(PMP!$B:$B,"",PMP!$D:$D,DATOSPMP!$G$10,PMP!$I:$I,DATOSPMP!#REF!,PMP!$AA:$AA,DATOSPMP!$I$2))</f>
        <v>0</v>
      </c>
      <c r="F95" s="242">
        <f>(COUNTIFS(PMP!$D:$D,DATOSPMP!$G$9,PMP!$I:$I,DATOSPMP!#REF!,PMP!$AA:$AA,DATOSPMP!$I$3))-(COUNTIFS(PMP!$B:$B,"",PMP!$D:$D,DATOSPMP!$G$9,PMP!$I:$I,DATOSPMP!#REF!,PMP!$AA:$AA,DATOSPMP!$I$3))+(COUNTIFS(PMP!$D:$D,DATOSPMP!$G$10,PMP!$I:$I,DATOSPMP!#REF!,PMP!$AA:$AA,DATOSPMP!$I$3))-(COUNTIFS(PMP!$B:$B,"",PMP!$D:$D,DATOSPMP!$G$10,PMP!$I:$I,DATOSPMP!#REF!,PMP!$AA:$AA,DATOSPMP!$I$3))</f>
        <v>0</v>
      </c>
      <c r="G95" s="260">
        <f>(COUNTIFS(PMP!$I:$I,DATOSPMP!#REF!))</f>
        <v>0</v>
      </c>
      <c r="H95" s="251">
        <f>(COUNTIFS(PMP!$I:$I,DATOSPMP!#REF!,PMP!$AA:$AA,DATOSPMP!$I$3))</f>
        <v>0</v>
      </c>
      <c r="I95" s="261">
        <f>(COUNTIFS(PMP!$I:$I,DATOSPMP!#REF!,PMP!$AA:$AA,DATOSPMP!$I$2))</f>
        <v>0</v>
      </c>
      <c r="J95" s="247">
        <f>COUNTIFS(PMP!$I:$I,DATOSPMP!#REF!,PMP!$AA:$AA,DATOSPMP!$I$2,PMP!$O:$O,"&lt;="&amp;Gráfica!$W$5)</f>
        <v>0</v>
      </c>
      <c r="K95" s="123" t="str">
        <f t="shared" si="8"/>
        <v>ü</v>
      </c>
    </row>
    <row r="96" spans="2:11" s="24" customFormat="1" ht="18.75" thickBot="1" x14ac:dyDescent="0.25">
      <c r="B96" s="634"/>
      <c r="C96" s="121" t="s">
        <v>1117</v>
      </c>
      <c r="D96" s="229">
        <f>(COUNTIFS(PMP!$D:$D,DATOSPMP!$G$9,PMP!$I:$I,DATOSPMP!#REF!))-(COUNTIFS(PMP!$B:$B,"",PMP!$D:$D,DATOSPMP!$G$9,PMP!$I:$I,DATOSPMP!#REF!))+(COUNTIFS(PMP!$D:$D,DATOSPMP!$G$10,PMP!$I:$I,DATOSPMP!#REF!))-(COUNTIFS(PMP!$B:$B,"",PMP!$D:$D,DATOSPMP!$G$10,PMP!$I:$I,DATOSPMP!#REF!))</f>
        <v>0</v>
      </c>
      <c r="E96" s="242">
        <f>(COUNTIFS(PMP!$D:$D,DATOSPMP!$G$9,PMP!$I:$I,DATOSPMP!#REF!,PMP!$AA:$AA,DATOSPMP!$I$2))-(COUNTIFS(PMP!$B:$B,"",PMP!$D:$D,DATOSPMP!$G$9,PMP!$I:$I,DATOSPMP!#REF!,PMP!$AA:$AA,DATOSPMP!$I$2))+(COUNTIFS(PMP!$D:$D,DATOSPMP!$G$10,PMP!$I:$I,DATOSPMP!#REF!,PMP!$AA:$AA,DATOSPMP!$I$2))-(COUNTIFS(PMP!$B:$B,"",PMP!$D:$D,DATOSPMP!$G$10,PMP!$I:$I,DATOSPMP!#REF!,PMP!$AA:$AA,DATOSPMP!$I$2))</f>
        <v>0</v>
      </c>
      <c r="F96" s="242">
        <f>(COUNTIFS(PMP!$D:$D,DATOSPMP!$G$9,PMP!$I:$I,DATOSPMP!#REF!,PMP!$AA:$AA,DATOSPMP!$I$3))-(COUNTIFS(PMP!$B:$B,"",PMP!$D:$D,DATOSPMP!$G$9,PMP!$I:$I,DATOSPMP!#REF!,PMP!$AA:$AA,DATOSPMP!$I$3))+(COUNTIFS(PMP!$D:$D,DATOSPMP!$G$10,PMP!$I:$I,DATOSPMP!#REF!,PMP!$AA:$AA,DATOSPMP!$I$3))-(COUNTIFS(PMP!$B:$B,"",PMP!$D:$D,DATOSPMP!$G$10,PMP!$I:$I,DATOSPMP!#REF!,PMP!$AA:$AA,DATOSPMP!$I$3))</f>
        <v>0</v>
      </c>
      <c r="G96" s="260">
        <f>(COUNTIFS(PMP!$I:$I,DATOSPMP!#REF!))</f>
        <v>0</v>
      </c>
      <c r="H96" s="251">
        <f>(COUNTIFS(PMP!$I:$I,DATOSPMP!#REF!,PMP!$AA:$AA,DATOSPMP!$I$3))</f>
        <v>0</v>
      </c>
      <c r="I96" s="261">
        <f>(COUNTIFS(PMP!$I:$I,DATOSPMP!#REF!,PMP!$AA:$AA,DATOSPMP!$I$2))</f>
        <v>0</v>
      </c>
      <c r="J96" s="247">
        <f>COUNTIFS(PMP!$I:$I,DATOSPMP!#REF!,PMP!$AA:$AA,DATOSPMP!$I$2,PMP!$O:$O,"&lt;="&amp;Gráfica!$W$5)</f>
        <v>0</v>
      </c>
      <c r="K96" s="59" t="str">
        <f t="shared" si="8"/>
        <v>ü</v>
      </c>
    </row>
    <row r="97" spans="2:11" s="24" customFormat="1" ht="18.75" thickBot="1" x14ac:dyDescent="0.25">
      <c r="B97" s="634"/>
      <c r="C97" s="124" t="s">
        <v>1118</v>
      </c>
      <c r="D97" s="229">
        <f>(COUNTIFS(PMP!$D:$D,DATOSPMP!$G$9,PMP!$I:$I,DATOSPMP!#REF!))-(COUNTIFS(PMP!$B:$B,"",PMP!$D:$D,DATOSPMP!$G$9,PMP!$I:$I,DATOSPMP!#REF!))+(COUNTIFS(PMP!$D:$D,DATOSPMP!$G$10,PMP!$I:$I,DATOSPMP!#REF!))-(COUNTIFS(PMP!$B:$B,"",PMP!$D:$D,DATOSPMP!$G$10,PMP!$I:$I,DATOSPMP!#REF!))</f>
        <v>0</v>
      </c>
      <c r="E97" s="242">
        <f>(COUNTIFS(PMP!$D:$D,DATOSPMP!$G$9,PMP!$I:$I,DATOSPMP!#REF!,PMP!$AA:$AA,DATOSPMP!$I$2))-(COUNTIFS(PMP!$B:$B,"",PMP!$D:$D,DATOSPMP!$G$9,PMP!$I:$I,DATOSPMP!#REF!,PMP!$AA:$AA,DATOSPMP!$I$2))+(COUNTIFS(PMP!$D:$D,DATOSPMP!$G$10,PMP!$I:$I,DATOSPMP!#REF!,PMP!$AA:$AA,DATOSPMP!$I$2))-(COUNTIFS(PMP!$B:$B,"",PMP!$D:$D,DATOSPMP!$G$10,PMP!$I:$I,DATOSPMP!#REF!,PMP!$AA:$AA,DATOSPMP!$I$2))</f>
        <v>0</v>
      </c>
      <c r="F97" s="242">
        <f>(COUNTIFS(PMP!$D:$D,DATOSPMP!$G$9,PMP!$I:$I,DATOSPMP!#REF!,PMP!$AA:$AA,DATOSPMP!$I$3))-(COUNTIFS(PMP!$B:$B,"",PMP!$D:$D,DATOSPMP!$G$9,PMP!$I:$I,DATOSPMP!#REF!,PMP!$AA:$AA,DATOSPMP!$I$3))+(COUNTIFS(PMP!$D:$D,DATOSPMP!$G$10,PMP!$I:$I,DATOSPMP!#REF!,PMP!$AA:$AA,DATOSPMP!$I$3))-(COUNTIFS(PMP!$B:$B,"",PMP!$D:$D,DATOSPMP!$G$10,PMP!$I:$I,DATOSPMP!#REF!,PMP!$AA:$AA,DATOSPMP!$I$3))</f>
        <v>0</v>
      </c>
      <c r="G97" s="260">
        <f>(COUNTIFS(PMP!$I:$I,DATOSPMP!#REF!))</f>
        <v>0</v>
      </c>
      <c r="H97" s="251">
        <f>(COUNTIFS(PMP!$I:$I,DATOSPMP!#REF!,PMP!$AA:$AA,DATOSPMP!$I$3))</f>
        <v>0</v>
      </c>
      <c r="I97" s="261">
        <f>(COUNTIFS(PMP!$I:$I,DATOSPMP!#REF!,PMP!$AA:$AA,DATOSPMP!$I$2))</f>
        <v>0</v>
      </c>
      <c r="J97" s="247">
        <f>COUNTIFS(PMP!$I:$I,DATOSPMP!#REF!,PMP!$AA:$AA,DATOSPMP!$I$2,PMP!$O:$O,"&lt;="&amp;Gráfica!$W$5)</f>
        <v>0</v>
      </c>
      <c r="K97" s="125" t="str">
        <f t="shared" si="8"/>
        <v>ü</v>
      </c>
    </row>
    <row r="98" spans="2:11" s="24" customFormat="1" ht="13.5" thickBot="1" x14ac:dyDescent="0.25">
      <c r="B98" s="635" t="s">
        <v>985</v>
      </c>
      <c r="C98" s="636"/>
      <c r="D98" s="279">
        <f t="shared" ref="D98:J98" si="9">SUM(D92:D97)</f>
        <v>0</v>
      </c>
      <c r="E98" s="126">
        <f t="shared" si="9"/>
        <v>0</v>
      </c>
      <c r="F98" s="127">
        <f t="shared" si="9"/>
        <v>0</v>
      </c>
      <c r="G98" s="273">
        <f t="shared" si="9"/>
        <v>0</v>
      </c>
      <c r="H98" s="274">
        <f t="shared" si="9"/>
        <v>0</v>
      </c>
      <c r="I98" s="274">
        <f t="shared" si="9"/>
        <v>0</v>
      </c>
      <c r="J98" s="275">
        <f t="shared" si="9"/>
        <v>0</v>
      </c>
      <c r="K98" s="127"/>
    </row>
    <row r="99" spans="2:11" s="24" customFormat="1" x14ac:dyDescent="0.25">
      <c r="G99" s="25"/>
      <c r="H99" s="25"/>
      <c r="I99" s="25"/>
      <c r="J99" s="25"/>
      <c r="K99" s="26"/>
    </row>
    <row r="100" spans="2:11" s="24" customFormat="1" x14ac:dyDescent="0.25">
      <c r="G100" s="25"/>
      <c r="H100" s="25"/>
      <c r="I100" s="25"/>
      <c r="J100" s="25"/>
      <c r="K100" s="26"/>
    </row>
    <row r="101" spans="2:11" s="24" customFormat="1" x14ac:dyDescent="0.25">
      <c r="G101" s="25"/>
      <c r="H101" s="25"/>
      <c r="I101" s="25"/>
      <c r="J101" s="25"/>
      <c r="K101" s="26"/>
    </row>
    <row r="102" spans="2:11" s="24" customFormat="1" x14ac:dyDescent="0.25">
      <c r="G102" s="25"/>
      <c r="H102" s="25"/>
      <c r="I102" s="25"/>
      <c r="J102" s="25"/>
      <c r="K102" s="26"/>
    </row>
    <row r="103" spans="2:11" s="24" customFormat="1" x14ac:dyDescent="0.25">
      <c r="G103" s="25"/>
      <c r="H103" s="25"/>
      <c r="I103" s="25"/>
      <c r="J103" s="25"/>
      <c r="K103" s="26"/>
    </row>
    <row r="104" spans="2:11" s="24" customFormat="1" x14ac:dyDescent="0.25">
      <c r="G104" s="25"/>
      <c r="H104" s="25"/>
      <c r="I104" s="25"/>
      <c r="J104" s="25"/>
      <c r="K104" s="26"/>
    </row>
    <row r="105" spans="2:11" s="24" customFormat="1" x14ac:dyDescent="0.25">
      <c r="G105" s="25"/>
      <c r="H105" s="25"/>
      <c r="I105" s="25"/>
      <c r="J105" s="25"/>
      <c r="K105" s="26"/>
    </row>
    <row r="106" spans="2:11" s="24" customFormat="1" ht="18.75" thickBot="1" x14ac:dyDescent="0.3">
      <c r="G106" s="25"/>
      <c r="H106" s="25"/>
      <c r="I106" s="25"/>
      <c r="J106" s="25"/>
      <c r="K106" s="26"/>
    </row>
    <row r="107" spans="2:11" s="24" customFormat="1" ht="54.75" thickBot="1" x14ac:dyDescent="0.25">
      <c r="D107" s="128" t="s">
        <v>1057</v>
      </c>
      <c r="E107" s="129" t="s">
        <v>1058</v>
      </c>
      <c r="F107" s="130" t="s">
        <v>1064</v>
      </c>
      <c r="G107" s="131" t="s">
        <v>1059</v>
      </c>
      <c r="H107" s="132" t="s">
        <v>1060</v>
      </c>
      <c r="I107" s="132" t="s">
        <v>1061</v>
      </c>
      <c r="J107" s="133" t="s">
        <v>1062</v>
      </c>
      <c r="K107" s="134" t="s">
        <v>1065</v>
      </c>
    </row>
    <row r="108" spans="2:11" s="24" customFormat="1" ht="18.75" thickBot="1" x14ac:dyDescent="0.25">
      <c r="B108" s="619" t="s">
        <v>1119</v>
      </c>
      <c r="C108" s="135" t="s">
        <v>1119</v>
      </c>
      <c r="D108" s="229">
        <f>(COUNTIFS(PMP!$D:$D,DATOSPMP!$G$9,PMP!$I:$I,DATOSPMP!#REF!))-(COUNTIFS(PMP!$B:$B,"",PMP!$D:$D,DATOSPMP!$G$9,PMP!$I:$I,DATOSPMP!#REF!))+(COUNTIFS(PMP!$D:$D,DATOSPMP!$G$10,PMP!$I:$I,DATOSPMP!#REF!))-(COUNTIFS(PMP!$B:$B,"",PMP!$D:$D,DATOSPMP!$G$10,PMP!$I:$I,DATOSPMP!#REF!))</f>
        <v>0</v>
      </c>
      <c r="E108" s="242">
        <f>(COUNTIFS(PMP!$D:$D,DATOSPMP!$G$9,PMP!$I:$I,DATOSPMP!#REF!,PMP!$AA:$AA,DATOSPMP!$I$2))-(COUNTIFS(PMP!$B:$B,"",PMP!$D:$D,DATOSPMP!$G$9,PMP!$I:$I,DATOSPMP!#REF!,PMP!$AA:$AA,DATOSPMP!$I$2))+(COUNTIFS(PMP!$D:$D,DATOSPMP!$G$10,PMP!$I:$I,DATOSPMP!#REF!,PMP!$AA:$AA,DATOSPMP!$I$2))-(COUNTIFS(PMP!$B:$B,"",PMP!$D:$D,DATOSPMP!$G$10,PMP!$I:$I,DATOSPMP!#REF!,PMP!$AA:$AA,DATOSPMP!$I$2))</f>
        <v>0</v>
      </c>
      <c r="F108" s="242">
        <f>(COUNTIFS(PMP!$D:$D,DATOSPMP!$G$9,PMP!$I:$I,DATOSPMP!#REF!,PMP!$AA:$AA,DATOSPMP!$I$3))-(COUNTIFS(PMP!$B:$B,"",PMP!$D:$D,DATOSPMP!$G$9,PMP!$I:$I,DATOSPMP!#REF!,PMP!$AA:$AA,DATOSPMP!$I$3))+(COUNTIFS(PMP!$D:$D,DATOSPMP!$G$10,PMP!$I:$I,DATOSPMP!#REF!,PMP!$AA:$AA,DATOSPMP!$I$3))-(COUNTIFS(PMP!$B:$B,"",PMP!$D:$D,DATOSPMP!$G$10,PMP!$I:$I,DATOSPMP!#REF!,PMP!$AA:$AA,DATOSPMP!$I$3))</f>
        <v>0</v>
      </c>
      <c r="G108" s="260">
        <f>(COUNTIFS(PMP!$I:$I,DATOSPMP!#REF!))</f>
        <v>0</v>
      </c>
      <c r="H108" s="251">
        <f>(COUNTIFS(PMP!$I:$I,DATOSPMP!#REF!,PMP!$AA:$AA,DATOSPMP!$I$3))</f>
        <v>0</v>
      </c>
      <c r="I108" s="261">
        <f>(COUNTIFS(PMP!$I:$I,DATOSPMP!#REF!,PMP!$AA:$AA,DATOSPMP!$I$2))</f>
        <v>0</v>
      </c>
      <c r="J108" s="247">
        <f>COUNTIFS(PMP!$I:$I,DATOSPMP!#REF!,PMP!$AA:$AA,DATOSPMP!$I$2,PMP!$O:$O,"&lt;="&amp;Gráfica!$W$5)</f>
        <v>0</v>
      </c>
      <c r="K108" s="52" t="str">
        <f t="shared" ref="K108:K118" si="10">IF(D108=F108,$C$2)</f>
        <v>ü</v>
      </c>
    </row>
    <row r="109" spans="2:11" s="24" customFormat="1" ht="26.25" thickBot="1" x14ac:dyDescent="0.25">
      <c r="B109" s="620"/>
      <c r="C109" s="136" t="s">
        <v>1120</v>
      </c>
      <c r="D109" s="229">
        <f>(COUNTIFS(PMP!$D:$D,DATOSPMP!$G$9,PMP!$I:$I,DATOSPMP!#REF!))-(COUNTIFS(PMP!$B:$B,"",PMP!$D:$D,DATOSPMP!$G$9,PMP!$I:$I,DATOSPMP!#REF!))+(COUNTIFS(PMP!$D:$D,DATOSPMP!$G$10,PMP!$I:$I,DATOSPMP!#REF!))-(COUNTIFS(PMP!$B:$B,"",PMP!$D:$D,DATOSPMP!$G$10,PMP!$I:$I,DATOSPMP!#REF!))</f>
        <v>0</v>
      </c>
      <c r="E109" s="242">
        <f>(COUNTIFS(PMP!$D:$D,DATOSPMP!$G$9,PMP!$I:$I,DATOSPMP!#REF!,PMP!$AA:$AA,DATOSPMP!$I$2))-(COUNTIFS(PMP!$B:$B,"",PMP!$D:$D,DATOSPMP!$G$9,PMP!$I:$I,DATOSPMP!#REF!,PMP!$AA:$AA,DATOSPMP!$I$2))+(COUNTIFS(PMP!$D:$D,DATOSPMP!$G$10,PMP!$I:$I,DATOSPMP!#REF!,PMP!$AA:$AA,DATOSPMP!$I$2))-(COUNTIFS(PMP!$B:$B,"",PMP!$D:$D,DATOSPMP!$G$10,PMP!$I:$I,DATOSPMP!#REF!,PMP!$AA:$AA,DATOSPMP!$I$2))</f>
        <v>0</v>
      </c>
      <c r="F109" s="242">
        <f>(COUNTIFS(PMP!$D:$D,DATOSPMP!$G$9,PMP!$I:$I,DATOSPMP!#REF!,PMP!$AA:$AA,DATOSPMP!$I$3))-(COUNTIFS(PMP!$B:$B,"",PMP!$D:$D,DATOSPMP!$G$9,PMP!$I:$I,DATOSPMP!#REF!,PMP!$AA:$AA,DATOSPMP!$I$3))+(COUNTIFS(PMP!$D:$D,DATOSPMP!$G$10,PMP!$I:$I,DATOSPMP!#REF!,PMP!$AA:$AA,DATOSPMP!$I$3))-(COUNTIFS(PMP!$B:$B,"",PMP!$D:$D,DATOSPMP!$G$10,PMP!$I:$I,DATOSPMP!#REF!,PMP!$AA:$AA,DATOSPMP!$I$3))</f>
        <v>0</v>
      </c>
      <c r="G109" s="260">
        <f>(COUNTIFS(PMP!$I:$I,DATOSPMP!#REF!))</f>
        <v>0</v>
      </c>
      <c r="H109" s="251">
        <f>(COUNTIFS(PMP!$I:$I,DATOSPMP!#REF!,PMP!$AA:$AA,DATOSPMP!$I$3))</f>
        <v>0</v>
      </c>
      <c r="I109" s="261">
        <f>(COUNTIFS(PMP!$I:$I,DATOSPMP!#REF!,PMP!$AA:$AA,DATOSPMP!$I$2))</f>
        <v>0</v>
      </c>
      <c r="J109" s="247">
        <f>COUNTIFS(PMP!$I:$I,DATOSPMP!#REF!,PMP!$AA:$AA,DATOSPMP!$I$2,PMP!$O:$O,"&lt;="&amp;Gráfica!$W$5)</f>
        <v>0</v>
      </c>
      <c r="K109" s="137" t="str">
        <f t="shared" si="10"/>
        <v>ü</v>
      </c>
    </row>
    <row r="110" spans="2:11" s="24" customFormat="1" ht="26.25" thickBot="1" x14ac:dyDescent="0.25">
      <c r="B110" s="620"/>
      <c r="C110" s="136" t="s">
        <v>1121</v>
      </c>
      <c r="D110" s="229">
        <f>(COUNTIFS(PMP!$D:$D,DATOSPMP!$G$9,PMP!$I:$I,DATOSPMP!#REF!))-(COUNTIFS(PMP!$B:$B,"",PMP!$D:$D,DATOSPMP!$G$9,PMP!$I:$I,DATOSPMP!#REF!))+(COUNTIFS(PMP!$D:$D,DATOSPMP!$G$10,PMP!$I:$I,DATOSPMP!#REF!))-(COUNTIFS(PMP!$B:$B,"",PMP!$D:$D,DATOSPMP!$G$10,PMP!$I:$I,DATOSPMP!#REF!))</f>
        <v>0</v>
      </c>
      <c r="E110" s="242">
        <f>(COUNTIFS(PMP!$D:$D,DATOSPMP!$G$9,PMP!$I:$I,DATOSPMP!#REF!,PMP!$AA:$AA,DATOSPMP!$I$2))-(COUNTIFS(PMP!$B:$B,"",PMP!$D:$D,DATOSPMP!$G$9,PMP!$I:$I,DATOSPMP!#REF!,PMP!$AA:$AA,DATOSPMP!$I$2))+(COUNTIFS(PMP!$D:$D,DATOSPMP!$G$10,PMP!$I:$I,DATOSPMP!#REF!,PMP!$AA:$AA,DATOSPMP!$I$2))-(COUNTIFS(PMP!$B:$B,"",PMP!$D:$D,DATOSPMP!$G$10,PMP!$I:$I,DATOSPMP!#REF!,PMP!$AA:$AA,DATOSPMP!$I$2))</f>
        <v>0</v>
      </c>
      <c r="F110" s="242">
        <f>(COUNTIFS(PMP!$D:$D,DATOSPMP!$G$9,PMP!$I:$I,DATOSPMP!#REF!,PMP!$AA:$AA,DATOSPMP!$I$3))-(COUNTIFS(PMP!$B:$B,"",PMP!$D:$D,DATOSPMP!$G$9,PMP!$I:$I,DATOSPMP!#REF!,PMP!$AA:$AA,DATOSPMP!$I$3))+(COUNTIFS(PMP!$D:$D,DATOSPMP!$G$10,PMP!$I:$I,DATOSPMP!#REF!,PMP!$AA:$AA,DATOSPMP!$I$3))-(COUNTIFS(PMP!$B:$B,"",PMP!$D:$D,DATOSPMP!$G$10,PMP!$I:$I,DATOSPMP!#REF!,PMP!$AA:$AA,DATOSPMP!$I$3))</f>
        <v>0</v>
      </c>
      <c r="G110" s="260">
        <f>(COUNTIFS(PMP!$I:$I,DATOSPMP!#REF!))</f>
        <v>0</v>
      </c>
      <c r="H110" s="251">
        <f>(COUNTIFS(PMP!$I:$I,DATOSPMP!#REF!,PMP!$AA:$AA,DATOSPMP!$I$3))</f>
        <v>0</v>
      </c>
      <c r="I110" s="261">
        <f>(COUNTIFS(PMP!$I:$I,DATOSPMP!#REF!,PMP!$AA:$AA,DATOSPMP!$I$2))</f>
        <v>0</v>
      </c>
      <c r="J110" s="247">
        <f>COUNTIFS(PMP!$I:$I,DATOSPMP!#REF!,PMP!$AA:$AA,DATOSPMP!$I$2,PMP!$O:$O,"&lt;="&amp;Gráfica!$W$5)</f>
        <v>0</v>
      </c>
      <c r="K110" s="59" t="str">
        <f t="shared" si="10"/>
        <v>ü</v>
      </c>
    </row>
    <row r="111" spans="2:11" s="24" customFormat="1" ht="18.75" thickBot="1" x14ac:dyDescent="0.25">
      <c r="B111" s="620"/>
      <c r="C111" s="136" t="s">
        <v>1122</v>
      </c>
      <c r="D111" s="229">
        <f>(COUNTIFS(PMP!$D:$D,DATOSPMP!$G$9,PMP!$I:$I,DATOSPMP!#REF!))-(COUNTIFS(PMP!$B:$B,"",PMP!$D:$D,DATOSPMP!$G$9,PMP!$I:$I,DATOSPMP!#REF!))+(COUNTIFS(PMP!$D:$D,DATOSPMP!$G$10,PMP!$I:$I,DATOSPMP!#REF!))-(COUNTIFS(PMP!$B:$B,"",PMP!$D:$D,DATOSPMP!$G$10,PMP!$I:$I,DATOSPMP!#REF!))</f>
        <v>0</v>
      </c>
      <c r="E111" s="242">
        <f>(COUNTIFS(PMP!$D:$D,DATOSPMP!$G$9,PMP!$I:$I,DATOSPMP!#REF!,PMP!$AA:$AA,DATOSPMP!$I$2))-(COUNTIFS(PMP!$B:$B,"",PMP!$D:$D,DATOSPMP!$G$9,PMP!$I:$I,DATOSPMP!#REF!,PMP!$AA:$AA,DATOSPMP!$I$2))+(COUNTIFS(PMP!$D:$D,DATOSPMP!$G$10,PMP!$I:$I,DATOSPMP!#REF!,PMP!$AA:$AA,DATOSPMP!$I$2))-(COUNTIFS(PMP!$B:$B,"",PMP!$D:$D,DATOSPMP!$G$10,PMP!$I:$I,DATOSPMP!#REF!,PMP!$AA:$AA,DATOSPMP!$I$2))</f>
        <v>0</v>
      </c>
      <c r="F111" s="242">
        <f>(COUNTIFS(PMP!$D:$D,DATOSPMP!$G$9,PMP!$I:$I,DATOSPMP!#REF!,PMP!$AA:$AA,DATOSPMP!$I$3))-(COUNTIFS(PMP!$B:$B,"",PMP!$D:$D,DATOSPMP!$G$9,PMP!$I:$I,DATOSPMP!#REF!,PMP!$AA:$AA,DATOSPMP!$I$3))+(COUNTIFS(PMP!$D:$D,DATOSPMP!$G$10,PMP!$I:$I,DATOSPMP!#REF!,PMP!$AA:$AA,DATOSPMP!$I$3))-(COUNTIFS(PMP!$B:$B,"",PMP!$D:$D,DATOSPMP!$G$10,PMP!$I:$I,DATOSPMP!#REF!,PMP!$AA:$AA,DATOSPMP!$I$3))</f>
        <v>0</v>
      </c>
      <c r="G111" s="260">
        <f>(COUNTIFS(PMP!$I:$I,DATOSPMP!#REF!))</f>
        <v>0</v>
      </c>
      <c r="H111" s="251">
        <f>(COUNTIFS(PMP!$I:$I,DATOSPMP!#REF!,PMP!$AA:$AA,DATOSPMP!$I$3))</f>
        <v>0</v>
      </c>
      <c r="I111" s="261">
        <f>(COUNTIFS(PMP!$I:$I,DATOSPMP!#REF!,PMP!$AA:$AA,DATOSPMP!$I$2))</f>
        <v>0</v>
      </c>
      <c r="J111" s="247">
        <f>COUNTIFS(PMP!$I:$I,DATOSPMP!#REF!,PMP!$AA:$AA,DATOSPMP!$I$2,PMP!$O:$O,"&lt;="&amp;Gráfica!$W$5)</f>
        <v>0</v>
      </c>
      <c r="K111" s="137" t="str">
        <f t="shared" si="10"/>
        <v>ü</v>
      </c>
    </row>
    <row r="112" spans="2:11" s="24" customFormat="1" ht="26.25" thickBot="1" x14ac:dyDescent="0.25">
      <c r="B112" s="620"/>
      <c r="C112" s="136" t="s">
        <v>1123</v>
      </c>
      <c r="D112" s="229">
        <f>(COUNTIFS(PMP!$D:$D,DATOSPMP!$G$9,PMP!$I:$I,DATOSPMP!#REF!))-(COUNTIFS(PMP!$B:$B,"",PMP!$D:$D,DATOSPMP!$G$9,PMP!$I:$I,DATOSPMP!#REF!))+(COUNTIFS(PMP!$D:$D,DATOSPMP!$G$10,PMP!$I:$I,DATOSPMP!#REF!))-(COUNTIFS(PMP!$B:$B,"",PMP!$D:$D,DATOSPMP!$G$10,PMP!$I:$I,DATOSPMP!#REF!))</f>
        <v>0</v>
      </c>
      <c r="E112" s="242">
        <f>(COUNTIFS(PMP!$D:$D,DATOSPMP!$G$9,PMP!$I:$I,DATOSPMP!#REF!,PMP!$AA:$AA,DATOSPMP!$I$2))-(COUNTIFS(PMP!$B:$B,"",PMP!$D:$D,DATOSPMP!$G$9,PMP!$I:$I,DATOSPMP!#REF!,PMP!$AA:$AA,DATOSPMP!$I$2))+(COUNTIFS(PMP!$D:$D,DATOSPMP!$G$10,PMP!$I:$I,DATOSPMP!#REF!,PMP!$AA:$AA,DATOSPMP!$I$2))-(COUNTIFS(PMP!$B:$B,"",PMP!$D:$D,DATOSPMP!$G$10,PMP!$I:$I,DATOSPMP!#REF!,PMP!$AA:$AA,DATOSPMP!$I$2))</f>
        <v>0</v>
      </c>
      <c r="F112" s="242">
        <f>(COUNTIFS(PMP!$D:$D,DATOSPMP!$G$9,PMP!$I:$I,DATOSPMP!#REF!,PMP!$AA:$AA,DATOSPMP!$I$3))-(COUNTIFS(PMP!$B:$B,"",PMP!$D:$D,DATOSPMP!$G$9,PMP!$I:$I,DATOSPMP!#REF!,PMP!$AA:$AA,DATOSPMP!$I$3))+(COUNTIFS(PMP!$D:$D,DATOSPMP!$G$10,PMP!$I:$I,DATOSPMP!#REF!,PMP!$AA:$AA,DATOSPMP!$I$3))-(COUNTIFS(PMP!$B:$B,"",PMP!$D:$D,DATOSPMP!$G$10,PMP!$I:$I,DATOSPMP!#REF!,PMP!$AA:$AA,DATOSPMP!$I$3))</f>
        <v>0</v>
      </c>
      <c r="G112" s="260">
        <f>(COUNTIFS(PMP!$I:$I,DATOSPMP!#REF!))</f>
        <v>0</v>
      </c>
      <c r="H112" s="251">
        <f>(COUNTIFS(PMP!$I:$I,DATOSPMP!#REF!,PMP!$AA:$AA,DATOSPMP!$I$3))</f>
        <v>0</v>
      </c>
      <c r="I112" s="261">
        <f>(COUNTIFS(PMP!$I:$I,DATOSPMP!#REF!,PMP!$AA:$AA,DATOSPMP!$I$2))</f>
        <v>0</v>
      </c>
      <c r="J112" s="247">
        <f>COUNTIFS(PMP!$I:$I,DATOSPMP!#REF!,PMP!$AA:$AA,DATOSPMP!$I$2,PMP!$O:$O,"&lt;="&amp;Gráfica!$W$5)</f>
        <v>0</v>
      </c>
      <c r="K112" s="137" t="str">
        <f t="shared" si="10"/>
        <v>ü</v>
      </c>
    </row>
    <row r="113" spans="2:11" s="24" customFormat="1" ht="18.75" thickBot="1" x14ac:dyDescent="0.25">
      <c r="B113" s="620"/>
      <c r="C113" s="136" t="s">
        <v>1124</v>
      </c>
      <c r="D113" s="229">
        <f>(COUNTIFS(PMP!$D:$D,DATOSPMP!$G$9,PMP!$I:$I,DATOSPMP!#REF!))-(COUNTIFS(PMP!$B:$B,"",PMP!$D:$D,DATOSPMP!$G$9,PMP!$I:$I,DATOSPMP!#REF!))+(COUNTIFS(PMP!$D:$D,DATOSPMP!$G$10,PMP!$I:$I,DATOSPMP!#REF!))-(COUNTIFS(PMP!$B:$B,"",PMP!$D:$D,DATOSPMP!$G$10,PMP!$I:$I,DATOSPMP!#REF!))</f>
        <v>0</v>
      </c>
      <c r="E113" s="242">
        <f>(COUNTIFS(PMP!$D:$D,DATOSPMP!$G$9,PMP!$I:$I,DATOSPMP!#REF!,PMP!$AA:$AA,DATOSPMP!$I$2))-(COUNTIFS(PMP!$B:$B,"",PMP!$D:$D,DATOSPMP!$G$9,PMP!$I:$I,DATOSPMP!#REF!,PMP!$AA:$AA,DATOSPMP!$I$2))+(COUNTIFS(PMP!$D:$D,DATOSPMP!$G$10,PMP!$I:$I,DATOSPMP!#REF!,PMP!$AA:$AA,DATOSPMP!$I$2))-(COUNTIFS(PMP!$B:$B,"",PMP!$D:$D,DATOSPMP!$G$10,PMP!$I:$I,DATOSPMP!#REF!,PMP!$AA:$AA,DATOSPMP!$I$2))</f>
        <v>0</v>
      </c>
      <c r="F113" s="242">
        <f>(COUNTIFS(PMP!$D:$D,DATOSPMP!$G$9,PMP!$I:$I,DATOSPMP!#REF!,PMP!$AA:$AA,DATOSPMP!$I$3))-(COUNTIFS(PMP!$B:$B,"",PMP!$D:$D,DATOSPMP!$G$9,PMP!$I:$I,DATOSPMP!#REF!,PMP!$AA:$AA,DATOSPMP!$I$3))+(COUNTIFS(PMP!$D:$D,DATOSPMP!$G$10,PMP!$I:$I,DATOSPMP!#REF!,PMP!$AA:$AA,DATOSPMP!$I$3))-(COUNTIFS(PMP!$B:$B,"",PMP!$D:$D,DATOSPMP!$G$10,PMP!$I:$I,DATOSPMP!#REF!,PMP!$AA:$AA,DATOSPMP!$I$3))</f>
        <v>0</v>
      </c>
      <c r="G113" s="260">
        <f>(COUNTIFS(PMP!$I:$I,DATOSPMP!#REF!))</f>
        <v>0</v>
      </c>
      <c r="H113" s="251">
        <f>(COUNTIFS(PMP!$I:$I,DATOSPMP!#REF!,PMP!$AA:$AA,DATOSPMP!$I$3))</f>
        <v>0</v>
      </c>
      <c r="I113" s="261">
        <f>(COUNTIFS(PMP!$I:$I,DATOSPMP!#REF!,PMP!$AA:$AA,DATOSPMP!$I$2))</f>
        <v>0</v>
      </c>
      <c r="J113" s="247">
        <f>COUNTIFS(PMP!$I:$I,DATOSPMP!#REF!,PMP!$AA:$AA,DATOSPMP!$I$2,PMP!$O:$O,"&lt;="&amp;Gráfica!$W$5)</f>
        <v>0</v>
      </c>
      <c r="K113" s="137" t="str">
        <f t="shared" si="10"/>
        <v>ü</v>
      </c>
    </row>
    <row r="114" spans="2:11" s="24" customFormat="1" ht="18.75" thickBot="1" x14ac:dyDescent="0.25">
      <c r="B114" s="620"/>
      <c r="C114" s="136" t="s">
        <v>1125</v>
      </c>
      <c r="D114" s="229">
        <f>(COUNTIFS(PMP!$D:$D,DATOSPMP!$G$9,PMP!$I:$I,DATOSPMP!#REF!))-(COUNTIFS(PMP!$B:$B,"",PMP!$D:$D,DATOSPMP!$G$9,PMP!$I:$I,DATOSPMP!#REF!))+(COUNTIFS(PMP!$D:$D,DATOSPMP!$G$10,PMP!$I:$I,DATOSPMP!#REF!))-(COUNTIFS(PMP!$B:$B,"",PMP!$D:$D,DATOSPMP!$G$10,PMP!$I:$I,DATOSPMP!#REF!))</f>
        <v>0</v>
      </c>
      <c r="E114" s="242">
        <f>(COUNTIFS(PMP!$D:$D,DATOSPMP!$G$9,PMP!$I:$I,DATOSPMP!#REF!,PMP!$AA:$AA,DATOSPMP!$I$2))-(COUNTIFS(PMP!$B:$B,"",PMP!$D:$D,DATOSPMP!$G$9,PMP!$I:$I,DATOSPMP!#REF!,PMP!$AA:$AA,DATOSPMP!$I$2))+(COUNTIFS(PMP!$D:$D,DATOSPMP!$G$10,PMP!$I:$I,DATOSPMP!#REF!,PMP!$AA:$AA,DATOSPMP!$I$2))-(COUNTIFS(PMP!$B:$B,"",PMP!$D:$D,DATOSPMP!$G$10,PMP!$I:$I,DATOSPMP!#REF!,PMP!$AA:$AA,DATOSPMP!$I$2))</f>
        <v>0</v>
      </c>
      <c r="F114" s="242">
        <f>(COUNTIFS(PMP!$D:$D,DATOSPMP!$G$9,PMP!$I:$I,DATOSPMP!#REF!,PMP!$AA:$AA,DATOSPMP!$I$3))-(COUNTIFS(PMP!$B:$B,"",PMP!$D:$D,DATOSPMP!$G$9,PMP!$I:$I,DATOSPMP!#REF!,PMP!$AA:$AA,DATOSPMP!$I$3))+(COUNTIFS(PMP!$D:$D,DATOSPMP!$G$10,PMP!$I:$I,DATOSPMP!#REF!,PMP!$AA:$AA,DATOSPMP!$I$3))-(COUNTIFS(PMP!$B:$B,"",PMP!$D:$D,DATOSPMP!$G$10,PMP!$I:$I,DATOSPMP!#REF!,PMP!$AA:$AA,DATOSPMP!$I$3))</f>
        <v>0</v>
      </c>
      <c r="G114" s="260">
        <f>(COUNTIFS(PMP!$I:$I,DATOSPMP!#REF!))</f>
        <v>0</v>
      </c>
      <c r="H114" s="251">
        <f>(COUNTIFS(PMP!$I:$I,DATOSPMP!#REF!,PMP!$AA:$AA,DATOSPMP!$I$3))</f>
        <v>0</v>
      </c>
      <c r="I114" s="261">
        <f>(COUNTIFS(PMP!$I:$I,DATOSPMP!#REF!,PMP!$AA:$AA,DATOSPMP!$I$2))</f>
        <v>0</v>
      </c>
      <c r="J114" s="247">
        <f>COUNTIFS(PMP!$I:$I,DATOSPMP!#REF!,PMP!$AA:$AA,DATOSPMP!$I$2,PMP!$O:$O,"&lt;="&amp;Gráfica!$W$5)</f>
        <v>0</v>
      </c>
      <c r="K114" s="137" t="str">
        <f t="shared" si="10"/>
        <v>ü</v>
      </c>
    </row>
    <row r="115" spans="2:11" s="24" customFormat="1" ht="18.75" thickBot="1" x14ac:dyDescent="0.25">
      <c r="B115" s="620"/>
      <c r="C115" s="136" t="s">
        <v>1126</v>
      </c>
      <c r="D115" s="229">
        <f>(COUNTIFS(PMP!$D:$D,DATOSPMP!$G$9,PMP!$I:$I,DATOSPMP!#REF!))-(COUNTIFS(PMP!$B:$B,"",PMP!$D:$D,DATOSPMP!$G$9,PMP!$I:$I,DATOSPMP!#REF!))+(COUNTIFS(PMP!$D:$D,DATOSPMP!$G$10,PMP!$I:$I,DATOSPMP!#REF!))-(COUNTIFS(PMP!$B:$B,"",PMP!$D:$D,DATOSPMP!$G$10,PMP!$I:$I,DATOSPMP!#REF!))</f>
        <v>0</v>
      </c>
      <c r="E115" s="242">
        <f>(COUNTIFS(PMP!$D:$D,DATOSPMP!$G$9,PMP!$I:$I,DATOSPMP!#REF!,PMP!$AA:$AA,DATOSPMP!$I$2))-(COUNTIFS(PMP!$B:$B,"",PMP!$D:$D,DATOSPMP!$G$9,PMP!$I:$I,DATOSPMP!#REF!,PMP!$AA:$AA,DATOSPMP!$I$2))+(COUNTIFS(PMP!$D:$D,DATOSPMP!$G$10,PMP!$I:$I,DATOSPMP!#REF!,PMP!$AA:$AA,DATOSPMP!$I$2))-(COUNTIFS(PMP!$B:$B,"",PMP!$D:$D,DATOSPMP!$G$10,PMP!$I:$I,DATOSPMP!#REF!,PMP!$AA:$AA,DATOSPMP!$I$2))</f>
        <v>0</v>
      </c>
      <c r="F115" s="242">
        <f>(COUNTIFS(PMP!$D:$D,DATOSPMP!$G$9,PMP!$I:$I,DATOSPMP!#REF!,PMP!$AA:$AA,DATOSPMP!$I$3))-(COUNTIFS(PMP!$B:$B,"",PMP!$D:$D,DATOSPMP!$G$9,PMP!$I:$I,DATOSPMP!#REF!,PMP!$AA:$AA,DATOSPMP!$I$3))+(COUNTIFS(PMP!$D:$D,DATOSPMP!$G$10,PMP!$I:$I,DATOSPMP!#REF!,PMP!$AA:$AA,DATOSPMP!$I$3))-(COUNTIFS(PMP!$B:$B,"",PMP!$D:$D,DATOSPMP!$G$10,PMP!$I:$I,DATOSPMP!#REF!,PMP!$AA:$AA,DATOSPMP!$I$3))</f>
        <v>0</v>
      </c>
      <c r="G115" s="260">
        <f>(COUNTIFS(PMP!$I:$I,DATOSPMP!#REF!))</f>
        <v>0</v>
      </c>
      <c r="H115" s="251">
        <f>(COUNTIFS(PMP!$I:$I,DATOSPMP!#REF!,PMP!$AA:$AA,DATOSPMP!$I$3))</f>
        <v>0</v>
      </c>
      <c r="I115" s="261">
        <f>(COUNTIFS(PMP!$I:$I,DATOSPMP!#REF!,PMP!$AA:$AA,DATOSPMP!$I$2))</f>
        <v>0</v>
      </c>
      <c r="J115" s="247">
        <f>COUNTIFS(PMP!$I:$I,DATOSPMP!#REF!,PMP!$AA:$AA,DATOSPMP!$I$2,PMP!$O:$O,"&lt;="&amp;Gráfica!$W$5)</f>
        <v>0</v>
      </c>
      <c r="K115" s="137" t="str">
        <f t="shared" si="10"/>
        <v>ü</v>
      </c>
    </row>
    <row r="116" spans="2:11" s="24" customFormat="1" ht="26.25" thickBot="1" x14ac:dyDescent="0.25">
      <c r="B116" s="620"/>
      <c r="C116" s="138" t="s">
        <v>1127</v>
      </c>
      <c r="D116" s="229">
        <f>(COUNTIFS(PMP!$D:$D,DATOSPMP!$G$9,PMP!$I:$I,DATOSPMP!#REF!))-(COUNTIFS(PMP!$B:$B,"",PMP!$D:$D,DATOSPMP!$G$9,PMP!$I:$I,DATOSPMP!#REF!))+(COUNTIFS(PMP!$D:$D,DATOSPMP!$G$10,PMP!$I:$I,DATOSPMP!#REF!))-(COUNTIFS(PMP!$B:$B,"",PMP!$D:$D,DATOSPMP!$G$10,PMP!$I:$I,DATOSPMP!#REF!))</f>
        <v>0</v>
      </c>
      <c r="E116" s="242">
        <f>(COUNTIFS(PMP!$D:$D,DATOSPMP!$G$9,PMP!$I:$I,DATOSPMP!#REF!,PMP!$AA:$AA,DATOSPMP!$I$2))-(COUNTIFS(PMP!$B:$B,"",PMP!$D:$D,DATOSPMP!$G$9,PMP!$I:$I,DATOSPMP!#REF!,PMP!$AA:$AA,DATOSPMP!$I$2))+(COUNTIFS(PMP!$D:$D,DATOSPMP!$G$10,PMP!$I:$I,DATOSPMP!#REF!,PMP!$AA:$AA,DATOSPMP!$I$2))-(COUNTIFS(PMP!$B:$B,"",PMP!$D:$D,DATOSPMP!$G$10,PMP!$I:$I,DATOSPMP!#REF!,PMP!$AA:$AA,DATOSPMP!$I$2))</f>
        <v>0</v>
      </c>
      <c r="F116" s="242">
        <f>(COUNTIFS(PMP!$D:$D,DATOSPMP!$G$9,PMP!$I:$I,DATOSPMP!#REF!,PMP!$AA:$AA,DATOSPMP!$I$3))-(COUNTIFS(PMP!$B:$B,"",PMP!$D:$D,DATOSPMP!$G$9,PMP!$I:$I,DATOSPMP!#REF!,PMP!$AA:$AA,DATOSPMP!$I$3))+(COUNTIFS(PMP!$D:$D,DATOSPMP!$G$10,PMP!$I:$I,DATOSPMP!#REF!,PMP!$AA:$AA,DATOSPMP!$I$3))-(COUNTIFS(PMP!$B:$B,"",PMP!$D:$D,DATOSPMP!$G$10,PMP!$I:$I,DATOSPMP!#REF!,PMP!$AA:$AA,DATOSPMP!$I$3))</f>
        <v>0</v>
      </c>
      <c r="G116" s="260">
        <f>(COUNTIFS(PMP!$I:$I,DATOSPMP!#REF!))</f>
        <v>0</v>
      </c>
      <c r="H116" s="251">
        <f>(COUNTIFS(PMP!$I:$I,DATOSPMP!#REF!,PMP!$AA:$AA,DATOSPMP!$I$3))</f>
        <v>0</v>
      </c>
      <c r="I116" s="261">
        <f>(COUNTIFS(PMP!$I:$I,DATOSPMP!#REF!,PMP!$AA:$AA,DATOSPMP!$I$2))</f>
        <v>0</v>
      </c>
      <c r="J116" s="247">
        <f>COUNTIFS(PMP!$I:$I,DATOSPMP!#REF!,PMP!$AA:$AA,DATOSPMP!$I$2,PMP!$O:$O,"&lt;="&amp;Gráfica!$W$5)</f>
        <v>0</v>
      </c>
      <c r="K116" s="137" t="str">
        <f t="shared" si="10"/>
        <v>ü</v>
      </c>
    </row>
    <row r="117" spans="2:11" s="24" customFormat="1" ht="26.25" thickBot="1" x14ac:dyDescent="0.25">
      <c r="B117" s="620"/>
      <c r="C117" s="138" t="s">
        <v>1128</v>
      </c>
      <c r="D117" s="229">
        <f>(COUNTIFS(PMP!$D:$D,DATOSPMP!$G$9,PMP!$I:$I,DATOSPMP!#REF!))-(COUNTIFS(PMP!$B:$B,"",PMP!$D:$D,DATOSPMP!$G$9,PMP!$I:$I,DATOSPMP!#REF!))+(COUNTIFS(PMP!$D:$D,DATOSPMP!$G$10,PMP!$I:$I,DATOSPMP!#REF!))-(COUNTIFS(PMP!$B:$B,"",PMP!$D:$D,DATOSPMP!$G$10,PMP!$I:$I,DATOSPMP!#REF!))</f>
        <v>0</v>
      </c>
      <c r="E117" s="242">
        <f>(COUNTIFS(PMP!$D:$D,DATOSPMP!$G$9,PMP!$I:$I,DATOSPMP!#REF!,PMP!$AA:$AA,DATOSPMP!$I$2))-(COUNTIFS(PMP!$B:$B,"",PMP!$D:$D,DATOSPMP!$G$9,PMP!$I:$I,DATOSPMP!#REF!,PMP!$AA:$AA,DATOSPMP!$I$2))+(COUNTIFS(PMP!$D:$D,DATOSPMP!$G$10,PMP!$I:$I,DATOSPMP!#REF!,PMP!$AA:$AA,DATOSPMP!$I$2))-(COUNTIFS(PMP!$B:$B,"",PMP!$D:$D,DATOSPMP!$G$10,PMP!$I:$I,DATOSPMP!#REF!,PMP!$AA:$AA,DATOSPMP!$I$2))</f>
        <v>0</v>
      </c>
      <c r="F117" s="242">
        <f>(COUNTIFS(PMP!$D:$D,DATOSPMP!$G$9,PMP!$I:$I,DATOSPMP!#REF!,PMP!$AA:$AA,DATOSPMP!$I$3))-(COUNTIFS(PMP!$B:$B,"",PMP!$D:$D,DATOSPMP!$G$9,PMP!$I:$I,DATOSPMP!#REF!,PMP!$AA:$AA,DATOSPMP!$I$3))+(COUNTIFS(PMP!$D:$D,DATOSPMP!$G$10,PMP!$I:$I,DATOSPMP!#REF!,PMP!$AA:$AA,DATOSPMP!$I$3))-(COUNTIFS(PMP!$B:$B,"",PMP!$D:$D,DATOSPMP!$G$10,PMP!$I:$I,DATOSPMP!#REF!,PMP!$AA:$AA,DATOSPMP!$I$3))</f>
        <v>0</v>
      </c>
      <c r="G117" s="260">
        <f>(COUNTIFS(PMP!$I:$I,DATOSPMP!#REF!))</f>
        <v>0</v>
      </c>
      <c r="H117" s="251">
        <f>(COUNTIFS(PMP!$I:$I,DATOSPMP!#REF!,PMP!$AA:$AA,DATOSPMP!$I$3))</f>
        <v>0</v>
      </c>
      <c r="I117" s="261">
        <f>(COUNTIFS(PMP!$I:$I,DATOSPMP!#REF!,PMP!$AA:$AA,DATOSPMP!$I$2))</f>
        <v>0</v>
      </c>
      <c r="J117" s="247">
        <f>COUNTIFS(PMP!$I:$I,DATOSPMP!#REF!,PMP!$AA:$AA,DATOSPMP!$I$2,PMP!$O:$O,"&lt;="&amp;Gráfica!$W$5)</f>
        <v>0</v>
      </c>
      <c r="K117" s="137" t="str">
        <f t="shared" si="10"/>
        <v>ü</v>
      </c>
    </row>
    <row r="118" spans="2:11" s="24" customFormat="1" ht="26.25" thickBot="1" x14ac:dyDescent="0.25">
      <c r="B118" s="620"/>
      <c r="C118" s="139" t="s">
        <v>1129</v>
      </c>
      <c r="D118" s="229">
        <f>(COUNTIFS(PMP!$D:$D,DATOSPMP!$G$9,PMP!$I:$I,DATOSPMP!#REF!))-(COUNTIFS(PMP!$B:$B,"",PMP!$D:$D,DATOSPMP!$G$9,PMP!$I:$I,DATOSPMP!#REF!))+(COUNTIFS(PMP!$D:$D,DATOSPMP!$G$10,PMP!$I:$I,DATOSPMP!#REF!))-(COUNTIFS(PMP!$B:$B,"",PMP!$D:$D,DATOSPMP!$G$10,PMP!$I:$I,DATOSPMP!#REF!))</f>
        <v>0</v>
      </c>
      <c r="E118" s="242">
        <f>(COUNTIFS(PMP!$D:$D,DATOSPMP!$G$9,PMP!$I:$I,DATOSPMP!#REF!,PMP!$AA:$AA,DATOSPMP!$I$2))-(COUNTIFS(PMP!$B:$B,"",PMP!$D:$D,DATOSPMP!$G$9,PMP!$I:$I,DATOSPMP!#REF!,PMP!$AA:$AA,DATOSPMP!$I$2))+(COUNTIFS(PMP!$D:$D,DATOSPMP!$G$10,PMP!$I:$I,DATOSPMP!#REF!,PMP!$AA:$AA,DATOSPMP!$I$2))-(COUNTIFS(PMP!$B:$B,"",PMP!$D:$D,DATOSPMP!$G$10,PMP!$I:$I,DATOSPMP!#REF!,PMP!$AA:$AA,DATOSPMP!$I$2))</f>
        <v>0</v>
      </c>
      <c r="F118" s="242">
        <f>(COUNTIFS(PMP!$D:$D,DATOSPMP!$G$9,PMP!$I:$I,DATOSPMP!#REF!,PMP!$AA:$AA,DATOSPMP!$I$3))-(COUNTIFS(PMP!$B:$B,"",PMP!$D:$D,DATOSPMP!$G$9,PMP!$I:$I,DATOSPMP!#REF!,PMP!$AA:$AA,DATOSPMP!$I$3))+(COUNTIFS(PMP!$D:$D,DATOSPMP!$G$10,PMP!$I:$I,DATOSPMP!#REF!,PMP!$AA:$AA,DATOSPMP!$I$3))-(COUNTIFS(PMP!$B:$B,"",PMP!$D:$D,DATOSPMP!$G$10,PMP!$I:$I,DATOSPMP!#REF!,PMP!$AA:$AA,DATOSPMP!$I$3))</f>
        <v>0</v>
      </c>
      <c r="G118" s="260">
        <f>(COUNTIFS(PMP!$I:$I,DATOSPMP!#REF!))</f>
        <v>0</v>
      </c>
      <c r="H118" s="251">
        <f>(COUNTIFS(PMP!$I:$I,DATOSPMP!#REF!,PMP!$AA:$AA,DATOSPMP!$I$3))</f>
        <v>0</v>
      </c>
      <c r="I118" s="261">
        <f>(COUNTIFS(PMP!$I:$I,DATOSPMP!#REF!,PMP!$AA:$AA,DATOSPMP!$I$2))</f>
        <v>0</v>
      </c>
      <c r="J118" s="247">
        <f>COUNTIFS(PMP!$I:$I,DATOSPMP!#REF!,PMP!$AA:$AA,DATOSPMP!$I$2,PMP!$O:$O,"&lt;="&amp;Gráfica!$W$5)</f>
        <v>0</v>
      </c>
      <c r="K118" s="62" t="str">
        <f t="shared" si="10"/>
        <v>ü</v>
      </c>
    </row>
    <row r="119" spans="2:11" s="24" customFormat="1" ht="13.5" thickBot="1" x14ac:dyDescent="0.25">
      <c r="B119" s="621" t="s">
        <v>985</v>
      </c>
      <c r="C119" s="622"/>
      <c r="D119" s="280">
        <f t="shared" ref="D119:J119" si="11">SUM(D108:D118)</f>
        <v>0</v>
      </c>
      <c r="E119" s="140">
        <f t="shared" si="11"/>
        <v>0</v>
      </c>
      <c r="F119" s="141">
        <f t="shared" si="11"/>
        <v>0</v>
      </c>
      <c r="G119" s="142">
        <f t="shared" si="11"/>
        <v>0</v>
      </c>
      <c r="H119" s="142">
        <f t="shared" si="11"/>
        <v>0</v>
      </c>
      <c r="I119" s="142">
        <f t="shared" si="11"/>
        <v>0</v>
      </c>
      <c r="J119" s="142">
        <f t="shared" si="11"/>
        <v>0</v>
      </c>
      <c r="K119" s="141"/>
    </row>
    <row r="120" spans="2:11" s="24" customFormat="1" x14ac:dyDescent="0.25">
      <c r="G120" s="25"/>
      <c r="H120" s="25"/>
      <c r="I120" s="25"/>
      <c r="J120" s="25"/>
      <c r="K120" s="26"/>
    </row>
    <row r="121" spans="2:11" s="24" customFormat="1" ht="18.75" thickBot="1" x14ac:dyDescent="0.3">
      <c r="G121" s="25"/>
      <c r="H121" s="25"/>
      <c r="I121" s="25"/>
      <c r="J121" s="25"/>
      <c r="K121" s="26"/>
    </row>
    <row r="122" spans="2:11" s="24" customFormat="1" ht="99.75" customHeight="1" thickBot="1" x14ac:dyDescent="0.25">
      <c r="D122" s="143" t="s">
        <v>1057</v>
      </c>
      <c r="E122" s="144" t="s">
        <v>1058</v>
      </c>
      <c r="F122" s="144" t="s">
        <v>1064</v>
      </c>
      <c r="G122" s="145" t="s">
        <v>1059</v>
      </c>
      <c r="H122" s="145" t="s">
        <v>1060</v>
      </c>
      <c r="I122" s="145" t="s">
        <v>1061</v>
      </c>
      <c r="J122" s="146" t="s">
        <v>1062</v>
      </c>
      <c r="K122" s="147"/>
    </row>
    <row r="123" spans="2:11" s="24" customFormat="1" ht="23.25" customHeight="1" thickBot="1" x14ac:dyDescent="0.35">
      <c r="B123" s="623" t="s">
        <v>1130</v>
      </c>
      <c r="C123" s="624"/>
      <c r="D123" s="276">
        <f>D24+D40+D51+D66+D84+D98+D119</f>
        <v>0</v>
      </c>
      <c r="E123" s="148">
        <f t="shared" ref="E123:J123" si="12">+E119+E98+E84+E66+E51+E40+E24</f>
        <v>0</v>
      </c>
      <c r="F123" s="148">
        <f t="shared" si="12"/>
        <v>0</v>
      </c>
      <c r="G123" s="162">
        <f>+G119+G98+G84+G66+G51+G40+G24</f>
        <v>0</v>
      </c>
      <c r="H123" s="149">
        <f>+H119+H98+H84+H66+H51+H40+H24</f>
        <v>0</v>
      </c>
      <c r="I123" s="162">
        <f>+I119+I98+I84+I66+I51+I40+I24</f>
        <v>0</v>
      </c>
      <c r="J123" s="150">
        <f t="shared" si="12"/>
        <v>0</v>
      </c>
      <c r="K123" s="148"/>
    </row>
    <row r="124" spans="2:11" s="24" customFormat="1" x14ac:dyDescent="0.25">
      <c r="G124" s="25"/>
      <c r="H124" s="25"/>
      <c r="I124" s="25"/>
      <c r="J124" s="25"/>
      <c r="K124" s="26"/>
    </row>
    <row r="125" spans="2:11" s="24" customFormat="1" x14ac:dyDescent="0.25">
      <c r="G125" s="25"/>
      <c r="H125" s="25"/>
      <c r="I125" s="25"/>
      <c r="J125" s="25"/>
      <c r="K125" s="26"/>
    </row>
    <row r="126" spans="2:11" s="24" customFormat="1" x14ac:dyDescent="0.25">
      <c r="G126" s="25"/>
      <c r="H126" s="25"/>
      <c r="I126" s="25"/>
      <c r="J126" s="25"/>
      <c r="K126" s="26"/>
    </row>
    <row r="127" spans="2:11" s="24" customFormat="1" x14ac:dyDescent="0.25">
      <c r="G127" s="25"/>
      <c r="H127" s="25"/>
      <c r="I127" s="25"/>
      <c r="J127" s="25"/>
      <c r="K127" s="26"/>
    </row>
    <row r="128" spans="2:11" s="24" customFormat="1" x14ac:dyDescent="0.25">
      <c r="G128" s="25"/>
      <c r="H128" s="25"/>
      <c r="I128" s="25"/>
      <c r="J128" s="25"/>
      <c r="K128" s="26"/>
    </row>
    <row r="129" spans="7:11" s="24" customFormat="1" x14ac:dyDescent="0.25">
      <c r="G129" s="25"/>
      <c r="H129" s="25"/>
      <c r="I129" s="25"/>
      <c r="J129" s="25"/>
      <c r="K129" s="26"/>
    </row>
    <row r="130" spans="7:11" s="24" customFormat="1" x14ac:dyDescent="0.25">
      <c r="G130" s="25"/>
      <c r="H130" s="25"/>
      <c r="I130" s="25"/>
      <c r="J130" s="25"/>
      <c r="K130" s="26"/>
    </row>
    <row r="131" spans="7:11" s="24" customFormat="1" x14ac:dyDescent="0.25">
      <c r="G131" s="25"/>
      <c r="H131" s="25"/>
      <c r="I131" s="25"/>
      <c r="J131" s="25"/>
      <c r="K131" s="26"/>
    </row>
    <row r="132" spans="7:11" s="24" customFormat="1" x14ac:dyDescent="0.25">
      <c r="G132" s="25"/>
      <c r="H132" s="25"/>
      <c r="I132" s="25"/>
      <c r="J132" s="25"/>
      <c r="K132" s="26"/>
    </row>
    <row r="133" spans="7:11" s="24" customFormat="1" x14ac:dyDescent="0.25">
      <c r="G133" s="25"/>
      <c r="H133" s="25"/>
      <c r="I133" s="25"/>
      <c r="J133" s="25"/>
      <c r="K133" s="26"/>
    </row>
    <row r="134" spans="7:11" s="24" customFormat="1" x14ac:dyDescent="0.25">
      <c r="G134" s="25"/>
      <c r="H134" s="25"/>
      <c r="I134" s="25"/>
      <c r="J134" s="25"/>
      <c r="K134" s="26"/>
    </row>
    <row r="135" spans="7:11" s="24" customFormat="1" x14ac:dyDescent="0.25">
      <c r="G135" s="25"/>
      <c r="H135" s="25"/>
      <c r="I135" s="25"/>
      <c r="J135" s="25"/>
      <c r="K135" s="26"/>
    </row>
    <row r="136" spans="7:11" s="24" customFormat="1" x14ac:dyDescent="0.25">
      <c r="G136" s="25"/>
      <c r="H136" s="25"/>
      <c r="I136" s="25"/>
      <c r="J136" s="25"/>
      <c r="K136" s="26"/>
    </row>
    <row r="137" spans="7:11" s="24" customFormat="1" x14ac:dyDescent="0.25">
      <c r="G137" s="25"/>
      <c r="H137" s="25"/>
      <c r="I137" s="25"/>
      <c r="J137" s="25"/>
      <c r="K137" s="26"/>
    </row>
    <row r="138" spans="7:11" s="24" customFormat="1" x14ac:dyDescent="0.25">
      <c r="G138" s="25"/>
      <c r="H138" s="25"/>
      <c r="I138" s="25"/>
      <c r="J138" s="25"/>
      <c r="K138" s="26"/>
    </row>
    <row r="139" spans="7:11" s="24" customFormat="1" x14ac:dyDescent="0.25">
      <c r="G139" s="25"/>
      <c r="H139" s="25"/>
      <c r="I139" s="25"/>
      <c r="J139" s="25"/>
      <c r="K139" s="26"/>
    </row>
    <row r="140" spans="7:11" s="24" customFormat="1" x14ac:dyDescent="0.25">
      <c r="G140" s="25"/>
      <c r="H140" s="25"/>
      <c r="I140" s="25"/>
      <c r="J140" s="25"/>
      <c r="K140" s="26"/>
    </row>
    <row r="141" spans="7:11" s="24" customFormat="1" x14ac:dyDescent="0.25">
      <c r="G141" s="25"/>
      <c r="H141" s="25"/>
      <c r="I141" s="25"/>
      <c r="J141" s="25"/>
      <c r="K141" s="26"/>
    </row>
    <row r="142" spans="7:11" s="24" customFormat="1" x14ac:dyDescent="0.25">
      <c r="G142" s="25"/>
      <c r="H142" s="25"/>
      <c r="I142" s="25"/>
      <c r="J142" s="25"/>
      <c r="K142" s="26"/>
    </row>
    <row r="143" spans="7:11" s="24" customFormat="1" x14ac:dyDescent="0.25">
      <c r="G143" s="25"/>
      <c r="H143" s="25"/>
      <c r="I143" s="25"/>
      <c r="J143" s="25"/>
      <c r="K143" s="26"/>
    </row>
    <row r="144" spans="7:11" s="24" customFormat="1" x14ac:dyDescent="0.25">
      <c r="G144" s="25"/>
      <c r="H144" s="25"/>
      <c r="I144" s="25"/>
      <c r="J144" s="25"/>
      <c r="K144" s="26"/>
    </row>
    <row r="145" spans="7:11" s="24" customFormat="1" x14ac:dyDescent="0.25">
      <c r="G145" s="25"/>
      <c r="H145" s="25"/>
      <c r="I145" s="25"/>
      <c r="J145" s="25"/>
      <c r="K145" s="26"/>
    </row>
    <row r="146" spans="7:11" s="24" customFormat="1" x14ac:dyDescent="0.25">
      <c r="G146" s="25"/>
      <c r="H146" s="25"/>
      <c r="I146" s="25"/>
      <c r="J146" s="25"/>
      <c r="K146" s="26"/>
    </row>
    <row r="147" spans="7:11" s="24" customFormat="1" x14ac:dyDescent="0.25">
      <c r="G147" s="25"/>
      <c r="H147" s="25"/>
      <c r="I147" s="25"/>
      <c r="J147" s="25"/>
      <c r="K147" s="26"/>
    </row>
    <row r="148" spans="7:11" s="24" customFormat="1" x14ac:dyDescent="0.25">
      <c r="G148" s="25"/>
      <c r="H148" s="25"/>
      <c r="I148" s="25"/>
      <c r="J148" s="25"/>
      <c r="K148" s="26"/>
    </row>
    <row r="149" spans="7:11" s="24" customFormat="1" x14ac:dyDescent="0.25">
      <c r="G149" s="25"/>
      <c r="H149" s="25"/>
      <c r="I149" s="25"/>
      <c r="J149" s="25"/>
      <c r="K149" s="26"/>
    </row>
    <row r="150" spans="7:11" s="24" customFormat="1" x14ac:dyDescent="0.25">
      <c r="G150" s="25"/>
      <c r="H150" s="25"/>
      <c r="I150" s="25"/>
      <c r="J150" s="25"/>
      <c r="K150" s="26"/>
    </row>
    <row r="151" spans="7:11" s="24" customFormat="1" x14ac:dyDescent="0.25">
      <c r="G151" s="25"/>
      <c r="H151" s="25"/>
      <c r="I151" s="25"/>
      <c r="J151" s="25"/>
      <c r="K151" s="26"/>
    </row>
    <row r="152" spans="7:11" s="24" customFormat="1" x14ac:dyDescent="0.25">
      <c r="G152" s="25"/>
      <c r="H152" s="25"/>
      <c r="I152" s="25"/>
      <c r="J152" s="25"/>
      <c r="K152" s="26"/>
    </row>
    <row r="153" spans="7:11" s="24" customFormat="1" x14ac:dyDescent="0.25">
      <c r="G153" s="25"/>
      <c r="H153" s="25"/>
      <c r="I153" s="25"/>
      <c r="J153" s="25"/>
      <c r="K153" s="26"/>
    </row>
    <row r="154" spans="7:11" s="24" customFormat="1" x14ac:dyDescent="0.25">
      <c r="G154" s="25"/>
      <c r="H154" s="25"/>
      <c r="I154" s="25"/>
      <c r="J154" s="25"/>
      <c r="K154" s="26"/>
    </row>
    <row r="155" spans="7:11" s="24" customFormat="1" x14ac:dyDescent="0.25">
      <c r="G155" s="25"/>
      <c r="H155" s="25"/>
      <c r="I155" s="25"/>
      <c r="J155" s="25"/>
      <c r="K155" s="26"/>
    </row>
    <row r="156" spans="7:11" s="24" customFormat="1" x14ac:dyDescent="0.25">
      <c r="G156" s="25"/>
      <c r="H156" s="25"/>
      <c r="I156" s="25"/>
      <c r="J156" s="25"/>
      <c r="K156" s="26"/>
    </row>
    <row r="157" spans="7:11" s="24" customFormat="1" x14ac:dyDescent="0.25">
      <c r="G157" s="25"/>
      <c r="H157" s="25"/>
      <c r="I157" s="25"/>
      <c r="J157" s="25"/>
      <c r="K157" s="26"/>
    </row>
    <row r="158" spans="7:11" s="24" customFormat="1" x14ac:dyDescent="0.25">
      <c r="G158" s="25"/>
      <c r="H158" s="25"/>
      <c r="I158" s="25"/>
      <c r="J158" s="25"/>
      <c r="K158" s="26"/>
    </row>
    <row r="159" spans="7:11" s="24" customFormat="1" x14ac:dyDescent="0.25">
      <c r="G159" s="25"/>
      <c r="H159" s="25"/>
      <c r="I159" s="25"/>
      <c r="J159" s="25"/>
      <c r="K159" s="26"/>
    </row>
    <row r="160" spans="7:11" s="24" customFormat="1" x14ac:dyDescent="0.25">
      <c r="G160" s="25"/>
      <c r="H160" s="25"/>
      <c r="I160" s="25"/>
      <c r="J160" s="25"/>
      <c r="K160" s="26"/>
    </row>
    <row r="161" spans="7:11" s="24" customFormat="1" x14ac:dyDescent="0.25">
      <c r="G161" s="25"/>
      <c r="H161" s="25"/>
      <c r="I161" s="25"/>
      <c r="J161" s="25"/>
      <c r="K161" s="26"/>
    </row>
    <row r="162" spans="7:11" s="24" customFormat="1" x14ac:dyDescent="0.25">
      <c r="G162" s="25"/>
      <c r="H162" s="25"/>
      <c r="I162" s="25"/>
      <c r="J162" s="25"/>
      <c r="K162" s="26"/>
    </row>
    <row r="163" spans="7:11" s="24" customFormat="1" x14ac:dyDescent="0.25">
      <c r="G163" s="25"/>
      <c r="H163" s="25"/>
      <c r="I163" s="25"/>
      <c r="J163" s="25"/>
      <c r="K163" s="26"/>
    </row>
    <row r="164" spans="7:11" s="24" customFormat="1" x14ac:dyDescent="0.25">
      <c r="G164" s="25"/>
      <c r="H164" s="25"/>
      <c r="I164" s="25"/>
      <c r="J164" s="25"/>
      <c r="K164" s="26"/>
    </row>
    <row r="165" spans="7:11" s="24" customFormat="1" x14ac:dyDescent="0.25">
      <c r="G165" s="25"/>
      <c r="H165" s="25"/>
      <c r="I165" s="25"/>
      <c r="J165" s="25"/>
      <c r="K165" s="26"/>
    </row>
    <row r="166" spans="7:11" s="24" customFormat="1" x14ac:dyDescent="0.25">
      <c r="G166" s="25"/>
      <c r="H166" s="25"/>
      <c r="I166" s="25"/>
      <c r="J166" s="25"/>
      <c r="K166" s="26"/>
    </row>
    <row r="167" spans="7:11" s="24" customFormat="1" x14ac:dyDescent="0.25">
      <c r="G167" s="25"/>
      <c r="H167" s="25"/>
      <c r="I167" s="25"/>
      <c r="J167" s="25"/>
      <c r="K167" s="26"/>
    </row>
    <row r="168" spans="7:11" s="24" customFormat="1" x14ac:dyDescent="0.25">
      <c r="G168" s="25"/>
      <c r="H168" s="25"/>
      <c r="I168" s="25"/>
      <c r="J168" s="25"/>
      <c r="K168" s="26"/>
    </row>
    <row r="169" spans="7:11" s="24" customFormat="1" x14ac:dyDescent="0.25">
      <c r="G169" s="25"/>
      <c r="H169" s="25"/>
      <c r="I169" s="25"/>
      <c r="J169" s="25"/>
      <c r="K169" s="26"/>
    </row>
    <row r="170" spans="7:11" s="24" customFormat="1" x14ac:dyDescent="0.25">
      <c r="G170" s="25"/>
      <c r="H170" s="25"/>
      <c r="I170" s="25"/>
      <c r="J170" s="25"/>
      <c r="K170" s="26"/>
    </row>
    <row r="171" spans="7:11" s="24" customFormat="1" x14ac:dyDescent="0.25">
      <c r="G171" s="25"/>
      <c r="H171" s="25"/>
      <c r="I171" s="25"/>
      <c r="J171" s="25"/>
      <c r="K171" s="26"/>
    </row>
    <row r="172" spans="7:11" s="24" customFormat="1" x14ac:dyDescent="0.25">
      <c r="G172" s="25"/>
      <c r="H172" s="25"/>
      <c r="I172" s="25"/>
      <c r="J172" s="25"/>
      <c r="K172" s="26"/>
    </row>
    <row r="173" spans="7:11" s="24" customFormat="1" x14ac:dyDescent="0.25">
      <c r="G173" s="25"/>
      <c r="H173" s="25"/>
      <c r="I173" s="25"/>
      <c r="J173" s="25"/>
      <c r="K173" s="26"/>
    </row>
    <row r="174" spans="7:11" s="24" customFormat="1" x14ac:dyDescent="0.25">
      <c r="G174" s="25"/>
      <c r="H174" s="25"/>
      <c r="I174" s="25"/>
      <c r="J174" s="25"/>
      <c r="K174" s="26"/>
    </row>
    <row r="175" spans="7:11" s="24" customFormat="1" x14ac:dyDescent="0.25">
      <c r="G175" s="25"/>
      <c r="H175" s="25"/>
      <c r="I175" s="25"/>
      <c r="J175" s="25"/>
      <c r="K175" s="26"/>
    </row>
    <row r="176" spans="7:11" s="24" customFormat="1" x14ac:dyDescent="0.25">
      <c r="G176" s="25"/>
      <c r="H176" s="25"/>
      <c r="I176" s="25"/>
      <c r="J176" s="25"/>
      <c r="K176" s="26"/>
    </row>
    <row r="177" spans="7:11" s="24" customFormat="1" x14ac:dyDescent="0.25">
      <c r="G177" s="25"/>
      <c r="H177" s="25"/>
      <c r="I177" s="25"/>
      <c r="J177" s="25"/>
      <c r="K177" s="26"/>
    </row>
    <row r="178" spans="7:11" s="24" customFormat="1" x14ac:dyDescent="0.25">
      <c r="G178" s="25"/>
      <c r="H178" s="25"/>
      <c r="I178" s="25"/>
      <c r="J178" s="25"/>
      <c r="K178" s="26"/>
    </row>
    <row r="179" spans="7:11" s="24" customFormat="1" x14ac:dyDescent="0.25">
      <c r="G179" s="25"/>
      <c r="H179" s="25"/>
      <c r="I179" s="25"/>
      <c r="J179" s="25"/>
      <c r="K179" s="26"/>
    </row>
    <row r="180" spans="7:11" s="24" customFormat="1" x14ac:dyDescent="0.25">
      <c r="G180" s="25"/>
      <c r="H180" s="25"/>
      <c r="I180" s="25"/>
      <c r="J180" s="25"/>
      <c r="K180" s="26"/>
    </row>
    <row r="181" spans="7:11" s="24" customFormat="1" x14ac:dyDescent="0.25">
      <c r="G181" s="25"/>
      <c r="H181" s="25"/>
      <c r="I181" s="25"/>
      <c r="J181" s="25"/>
      <c r="K181" s="26"/>
    </row>
    <row r="182" spans="7:11" s="24" customFormat="1" x14ac:dyDescent="0.25">
      <c r="G182" s="25"/>
      <c r="H182" s="25"/>
      <c r="I182" s="25"/>
      <c r="J182" s="25"/>
      <c r="K182" s="26"/>
    </row>
    <row r="183" spans="7:11" s="24" customFormat="1" x14ac:dyDescent="0.25">
      <c r="G183" s="25"/>
      <c r="H183" s="25"/>
      <c r="I183" s="25"/>
      <c r="J183" s="25"/>
      <c r="K183" s="26"/>
    </row>
    <row r="184" spans="7:11" s="24" customFormat="1" x14ac:dyDescent="0.25">
      <c r="G184" s="25"/>
      <c r="H184" s="25"/>
      <c r="I184" s="25"/>
      <c r="J184" s="25"/>
      <c r="K184" s="26"/>
    </row>
    <row r="185" spans="7:11" s="24" customFormat="1" x14ac:dyDescent="0.25">
      <c r="G185" s="25"/>
      <c r="H185" s="25"/>
      <c r="I185" s="25"/>
      <c r="J185" s="25"/>
      <c r="K185" s="26"/>
    </row>
    <row r="186" spans="7:11" s="24" customFormat="1" x14ac:dyDescent="0.25">
      <c r="G186" s="25"/>
      <c r="H186" s="25"/>
      <c r="I186" s="25"/>
      <c r="J186" s="25"/>
      <c r="K186" s="26"/>
    </row>
    <row r="187" spans="7:11" s="24" customFormat="1" x14ac:dyDescent="0.25">
      <c r="G187" s="25"/>
      <c r="H187" s="25"/>
      <c r="I187" s="25"/>
      <c r="J187" s="25"/>
      <c r="K187" s="26"/>
    </row>
    <row r="188" spans="7:11" s="24" customFormat="1" x14ac:dyDescent="0.25">
      <c r="G188" s="25"/>
      <c r="H188" s="25"/>
      <c r="I188" s="25"/>
      <c r="J188" s="25"/>
      <c r="K188" s="26"/>
    </row>
    <row r="189" spans="7:11" s="24" customFormat="1" x14ac:dyDescent="0.25">
      <c r="G189" s="25"/>
      <c r="H189" s="25"/>
      <c r="I189" s="25"/>
      <c r="J189" s="25"/>
      <c r="K189" s="26"/>
    </row>
    <row r="190" spans="7:11" s="24" customFormat="1" x14ac:dyDescent="0.25">
      <c r="G190" s="25"/>
      <c r="H190" s="25"/>
      <c r="I190" s="25"/>
      <c r="J190" s="25"/>
      <c r="K190" s="26"/>
    </row>
    <row r="191" spans="7:11" s="24" customFormat="1" x14ac:dyDescent="0.25">
      <c r="G191" s="25"/>
      <c r="H191" s="25"/>
      <c r="I191" s="25"/>
      <c r="J191" s="25"/>
      <c r="K191" s="26"/>
    </row>
    <row r="192" spans="7:11" s="24" customFormat="1" x14ac:dyDescent="0.25">
      <c r="G192" s="25"/>
      <c r="H192" s="25"/>
      <c r="I192" s="25"/>
      <c r="J192" s="25"/>
      <c r="K192" s="26"/>
    </row>
    <row r="193" spans="7:11" s="24" customFormat="1" x14ac:dyDescent="0.25">
      <c r="G193" s="25"/>
      <c r="H193" s="25"/>
      <c r="I193" s="25"/>
      <c r="J193" s="25"/>
      <c r="K193" s="26"/>
    </row>
    <row r="194" spans="7:11" s="24" customFormat="1" x14ac:dyDescent="0.25">
      <c r="G194" s="25"/>
      <c r="H194" s="25"/>
      <c r="I194" s="25"/>
      <c r="J194" s="25"/>
      <c r="K194" s="26"/>
    </row>
    <row r="195" spans="7:11" s="24" customFormat="1" x14ac:dyDescent="0.25">
      <c r="G195" s="25"/>
      <c r="H195" s="25"/>
      <c r="I195" s="25"/>
      <c r="J195" s="25"/>
      <c r="K195" s="26"/>
    </row>
    <row r="196" spans="7:11" s="24" customFormat="1" x14ac:dyDescent="0.25">
      <c r="G196" s="25"/>
      <c r="H196" s="25"/>
      <c r="I196" s="25"/>
      <c r="J196" s="25"/>
      <c r="K196" s="26"/>
    </row>
    <row r="197" spans="7:11" s="24" customFormat="1" x14ac:dyDescent="0.25">
      <c r="G197" s="25"/>
      <c r="H197" s="25"/>
      <c r="I197" s="25"/>
      <c r="J197" s="25"/>
      <c r="K197" s="26"/>
    </row>
    <row r="198" spans="7:11" s="24" customFormat="1" x14ac:dyDescent="0.25">
      <c r="G198" s="25"/>
      <c r="H198" s="25"/>
      <c r="I198" s="25"/>
      <c r="J198" s="25"/>
      <c r="K198" s="26"/>
    </row>
    <row r="199" spans="7:11" s="24" customFormat="1" x14ac:dyDescent="0.25">
      <c r="G199" s="25"/>
      <c r="H199" s="25"/>
      <c r="I199" s="25"/>
      <c r="J199" s="25"/>
      <c r="K199" s="26"/>
    </row>
    <row r="200" spans="7:11" s="24" customFormat="1" x14ac:dyDescent="0.25">
      <c r="G200" s="25"/>
      <c r="H200" s="25"/>
      <c r="I200" s="25"/>
      <c r="J200" s="25"/>
      <c r="K200" s="26"/>
    </row>
    <row r="201" spans="7:11" s="24" customFormat="1" x14ac:dyDescent="0.25">
      <c r="G201" s="25"/>
      <c r="H201" s="25"/>
      <c r="I201" s="25"/>
      <c r="J201" s="25"/>
      <c r="K201" s="26"/>
    </row>
    <row r="202" spans="7:11" s="24" customFormat="1" x14ac:dyDescent="0.25">
      <c r="G202" s="25"/>
      <c r="H202" s="25"/>
      <c r="I202" s="25"/>
      <c r="J202" s="25"/>
      <c r="K202" s="26"/>
    </row>
    <row r="203" spans="7:11" s="24" customFormat="1" x14ac:dyDescent="0.25">
      <c r="G203" s="25"/>
      <c r="H203" s="25"/>
      <c r="I203" s="25"/>
      <c r="J203" s="25"/>
      <c r="K203" s="26"/>
    </row>
  </sheetData>
  <mergeCells count="15">
    <mergeCell ref="B108:B118"/>
    <mergeCell ref="B119:C119"/>
    <mergeCell ref="B123:C123"/>
    <mergeCell ref="B58:B65"/>
    <mergeCell ref="B66:C66"/>
    <mergeCell ref="B78:B83"/>
    <mergeCell ref="B84:C84"/>
    <mergeCell ref="B92:B97"/>
    <mergeCell ref="B98:C98"/>
    <mergeCell ref="B51:C51"/>
    <mergeCell ref="B5:B23"/>
    <mergeCell ref="B24:C24"/>
    <mergeCell ref="B32:B39"/>
    <mergeCell ref="B40:C40"/>
    <mergeCell ref="B46:B50"/>
  </mergeCells>
  <pageMargins left="0.7" right="0.7" top="0.75" bottom="0.75" header="0.3" footer="0.3"/>
  <pageSetup paperSize="12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34469-B3E6-48D2-BB39-DB102EB40C95}">
  <sheetPr codeName="Hoja5"/>
  <dimension ref="A1:T356"/>
  <sheetViews>
    <sheetView topLeftCell="A46" zoomScale="72" zoomScaleNormal="72" workbookViewId="0">
      <selection activeCell="B37" sqref="B37"/>
    </sheetView>
  </sheetViews>
  <sheetFormatPr baseColWidth="10" defaultRowHeight="15" x14ac:dyDescent="0.25"/>
  <cols>
    <col min="1" max="1" width="62.85546875" bestFit="1" customWidth="1"/>
    <col min="2" max="2" width="45.5703125" bestFit="1" customWidth="1"/>
    <col min="3" max="3" width="55.28515625" customWidth="1"/>
    <col min="4" max="4" width="69" bestFit="1" customWidth="1"/>
    <col min="5" max="5" width="32.28515625" customWidth="1"/>
    <col min="9" max="9" width="104.28515625" bestFit="1" customWidth="1"/>
    <col min="10" max="10" width="31.7109375" bestFit="1" customWidth="1"/>
    <col min="11" max="11" width="20.5703125" bestFit="1" customWidth="1"/>
    <col min="12" max="12" width="15.5703125" bestFit="1" customWidth="1"/>
    <col min="13" max="13" width="17.85546875" bestFit="1" customWidth="1"/>
    <col min="14" max="74" width="5.7109375" customWidth="1"/>
  </cols>
  <sheetData>
    <row r="1" spans="1:20" x14ac:dyDescent="0.25">
      <c r="A1" s="11" t="s">
        <v>9</v>
      </c>
      <c r="B1" t="s">
        <v>1050</v>
      </c>
    </row>
    <row r="2" spans="1:20" x14ac:dyDescent="0.25">
      <c r="A2" s="11" t="s">
        <v>20</v>
      </c>
      <c r="B2" t="s">
        <v>1050</v>
      </c>
    </row>
    <row r="3" spans="1:20" x14ac:dyDescent="0.25">
      <c r="A3" s="11" t="s">
        <v>29</v>
      </c>
      <c r="B3" t="s">
        <v>44</v>
      </c>
    </row>
    <row r="5" spans="1:20" x14ac:dyDescent="0.25">
      <c r="A5" s="11" t="s">
        <v>1048</v>
      </c>
      <c r="B5" t="s">
        <v>1047</v>
      </c>
    </row>
    <row r="6" spans="1:20" x14ac:dyDescent="0.25">
      <c r="A6" s="12" t="s">
        <v>33</v>
      </c>
      <c r="B6" s="541">
        <v>63</v>
      </c>
    </row>
    <row r="7" spans="1:20" x14ac:dyDescent="0.25">
      <c r="A7" s="12" t="s">
        <v>106</v>
      </c>
      <c r="B7" s="541">
        <v>22</v>
      </c>
    </row>
    <row r="8" spans="1:20" x14ac:dyDescent="0.25">
      <c r="A8" s="12" t="s">
        <v>1049</v>
      </c>
      <c r="B8" s="541">
        <v>85</v>
      </c>
    </row>
    <row r="10" spans="1:20" x14ac:dyDescent="0.25">
      <c r="A10" s="11" t="s">
        <v>20</v>
      </c>
      <c r="B10" t="s">
        <v>1050</v>
      </c>
    </row>
    <row r="12" spans="1:20" x14ac:dyDescent="0.25">
      <c r="A12" s="11" t="s">
        <v>1048</v>
      </c>
      <c r="B12" t="s">
        <v>1051</v>
      </c>
      <c r="C12" s="11"/>
    </row>
    <row r="13" spans="1:20" x14ac:dyDescent="0.25">
      <c r="A13" s="12" t="s">
        <v>44</v>
      </c>
      <c r="B13" s="541">
        <v>181</v>
      </c>
    </row>
    <row r="14" spans="1:20" x14ac:dyDescent="0.25">
      <c r="A14" s="12" t="s">
        <v>1049</v>
      </c>
      <c r="B14" s="541">
        <v>181</v>
      </c>
    </row>
    <row r="15" spans="1:20" x14ac:dyDescent="0.25">
      <c r="I15" s="11" t="s">
        <v>1047</v>
      </c>
      <c r="J15" s="11" t="s">
        <v>1164</v>
      </c>
      <c r="P15" t="s">
        <v>1211</v>
      </c>
    </row>
    <row r="16" spans="1:20" x14ac:dyDescent="0.25">
      <c r="A16" s="11" t="s">
        <v>30</v>
      </c>
      <c r="B16" t="s">
        <v>1050</v>
      </c>
      <c r="E16" s="15"/>
      <c r="I16" s="11" t="s">
        <v>1048</v>
      </c>
      <c r="J16" t="s">
        <v>33</v>
      </c>
      <c r="K16" t="s">
        <v>106</v>
      </c>
      <c r="L16" t="s">
        <v>1608</v>
      </c>
      <c r="M16" t="s">
        <v>1049</v>
      </c>
      <c r="P16" s="285" t="s">
        <v>168</v>
      </c>
      <c r="Q16" s="284">
        <v>143</v>
      </c>
      <c r="R16" s="284">
        <v>17</v>
      </c>
      <c r="S16" s="284"/>
      <c r="T16" s="284"/>
    </row>
    <row r="17" spans="1:18" x14ac:dyDescent="0.25">
      <c r="D17" s="16"/>
      <c r="E17" s="17"/>
      <c r="I17" s="12" t="s">
        <v>168</v>
      </c>
      <c r="J17" s="541">
        <v>4</v>
      </c>
      <c r="K17" s="541"/>
      <c r="L17" s="541"/>
      <c r="M17" s="541">
        <v>4</v>
      </c>
      <c r="P17" s="286">
        <v>43886</v>
      </c>
      <c r="Q17">
        <f>+J18</f>
        <v>2</v>
      </c>
      <c r="R17">
        <f>+K18</f>
        <v>0</v>
      </c>
    </row>
    <row r="18" spans="1:18" x14ac:dyDescent="0.25">
      <c r="A18" s="11" t="s">
        <v>1048</v>
      </c>
      <c r="B18" t="s">
        <v>1051</v>
      </c>
      <c r="D18" s="18"/>
      <c r="E18" s="19"/>
      <c r="I18" s="286">
        <v>43886</v>
      </c>
      <c r="J18" s="541">
        <v>2</v>
      </c>
      <c r="K18" s="541"/>
      <c r="L18" s="541"/>
      <c r="M18" s="541">
        <v>2</v>
      </c>
      <c r="P18" s="286">
        <v>44480</v>
      </c>
      <c r="Q18">
        <f t="shared" ref="Q18:Q31" si="0">+J19</f>
        <v>2</v>
      </c>
      <c r="R18">
        <f t="shared" ref="R18:R31" si="1">+K19</f>
        <v>0</v>
      </c>
    </row>
    <row r="19" spans="1:18" x14ac:dyDescent="0.25">
      <c r="A19" s="12" t="s">
        <v>1049</v>
      </c>
      <c r="B19" s="541"/>
      <c r="C19" s="11"/>
      <c r="D19" s="16"/>
      <c r="E19" s="17"/>
      <c r="I19" s="286">
        <v>45006</v>
      </c>
      <c r="J19" s="541">
        <v>2</v>
      </c>
      <c r="K19" s="541"/>
      <c r="L19" s="541"/>
      <c r="M19" s="541">
        <v>2</v>
      </c>
      <c r="P19" s="286">
        <v>44482</v>
      </c>
      <c r="Q19">
        <f t="shared" si="0"/>
        <v>14</v>
      </c>
      <c r="R19">
        <f t="shared" si="1"/>
        <v>1</v>
      </c>
    </row>
    <row r="20" spans="1:18" x14ac:dyDescent="0.25">
      <c r="D20" s="18"/>
      <c r="E20" s="19"/>
      <c r="I20" s="12" t="s">
        <v>280</v>
      </c>
      <c r="J20" s="541">
        <v>14</v>
      </c>
      <c r="K20" s="541">
        <v>1</v>
      </c>
      <c r="L20" s="541"/>
      <c r="M20" s="541">
        <v>15</v>
      </c>
      <c r="P20" s="286">
        <v>44487</v>
      </c>
      <c r="Q20">
        <f t="shared" si="0"/>
        <v>7</v>
      </c>
      <c r="R20">
        <f t="shared" si="1"/>
        <v>1</v>
      </c>
    </row>
    <row r="21" spans="1:18" x14ac:dyDescent="0.25">
      <c r="D21" s="16"/>
      <c r="E21" s="17"/>
      <c r="I21" s="286">
        <v>44819</v>
      </c>
      <c r="J21" s="541">
        <v>7</v>
      </c>
      <c r="K21" s="541">
        <v>1</v>
      </c>
      <c r="L21" s="541"/>
      <c r="M21" s="541">
        <v>8</v>
      </c>
      <c r="P21" s="286">
        <v>44581</v>
      </c>
      <c r="Q21">
        <f t="shared" si="0"/>
        <v>1</v>
      </c>
      <c r="R21">
        <f t="shared" si="1"/>
        <v>0</v>
      </c>
    </row>
    <row r="22" spans="1:18" x14ac:dyDescent="0.25">
      <c r="D22" s="18"/>
      <c r="E22" s="19"/>
      <c r="I22" s="286">
        <v>44820</v>
      </c>
      <c r="J22" s="541">
        <v>1</v>
      </c>
      <c r="K22" s="541"/>
      <c r="L22" s="541"/>
      <c r="M22" s="541">
        <v>1</v>
      </c>
      <c r="P22" s="286">
        <v>44645</v>
      </c>
      <c r="Q22">
        <f t="shared" si="0"/>
        <v>1</v>
      </c>
      <c r="R22">
        <f t="shared" si="1"/>
        <v>0</v>
      </c>
    </row>
    <row r="23" spans="1:18" x14ac:dyDescent="0.25">
      <c r="A23" s="11" t="s">
        <v>20</v>
      </c>
      <c r="B23" t="s">
        <v>1050</v>
      </c>
      <c r="D23" s="20"/>
      <c r="E23" s="21"/>
      <c r="I23" s="286">
        <v>44895</v>
      </c>
      <c r="J23" s="541">
        <v>1</v>
      </c>
      <c r="K23" s="541"/>
      <c r="L23" s="541"/>
      <c r="M23" s="541">
        <v>1</v>
      </c>
      <c r="P23" s="286">
        <v>44651</v>
      </c>
      <c r="Q23">
        <f t="shared" si="0"/>
        <v>2</v>
      </c>
      <c r="R23">
        <f t="shared" si="1"/>
        <v>0</v>
      </c>
    </row>
    <row r="24" spans="1:18" x14ac:dyDescent="0.25">
      <c r="I24" s="286">
        <v>44910</v>
      </c>
      <c r="J24" s="541">
        <v>2</v>
      </c>
      <c r="K24" s="541"/>
      <c r="L24" s="541"/>
      <c r="M24" s="541">
        <v>2</v>
      </c>
      <c r="P24" s="286">
        <v>44657</v>
      </c>
      <c r="Q24">
        <f t="shared" si="0"/>
        <v>1</v>
      </c>
      <c r="R24">
        <f t="shared" si="1"/>
        <v>0</v>
      </c>
    </row>
    <row r="25" spans="1:18" x14ac:dyDescent="0.25">
      <c r="A25" s="11" t="s">
        <v>1048</v>
      </c>
      <c r="B25" t="s">
        <v>1052</v>
      </c>
      <c r="C25" s="11"/>
      <c r="I25" s="286">
        <v>44911</v>
      </c>
      <c r="J25" s="541">
        <v>1</v>
      </c>
      <c r="K25" s="541"/>
      <c r="L25" s="541"/>
      <c r="M25" s="541">
        <v>1</v>
      </c>
      <c r="P25" s="286">
        <v>44662</v>
      </c>
      <c r="Q25">
        <f t="shared" si="0"/>
        <v>2</v>
      </c>
      <c r="R25">
        <f t="shared" si="1"/>
        <v>0</v>
      </c>
    </row>
    <row r="26" spans="1:18" x14ac:dyDescent="0.25">
      <c r="A26" s="12" t="s">
        <v>44</v>
      </c>
      <c r="B26" s="541">
        <v>64</v>
      </c>
      <c r="I26" s="286">
        <v>44928</v>
      </c>
      <c r="J26" s="541">
        <v>2</v>
      </c>
      <c r="K26" s="541"/>
      <c r="L26" s="541"/>
      <c r="M26" s="541">
        <v>2</v>
      </c>
      <c r="P26" s="286">
        <v>44683</v>
      </c>
      <c r="Q26">
        <f t="shared" si="0"/>
        <v>12</v>
      </c>
      <c r="R26">
        <f t="shared" si="1"/>
        <v>2</v>
      </c>
    </row>
    <row r="27" spans="1:18" x14ac:dyDescent="0.25">
      <c r="A27" s="13" t="s">
        <v>280</v>
      </c>
      <c r="B27" s="541">
        <v>6</v>
      </c>
      <c r="D27" s="199" t="s">
        <v>900</v>
      </c>
      <c r="E27" s="199" t="s">
        <v>42</v>
      </c>
      <c r="I27" s="12" t="s">
        <v>151</v>
      </c>
      <c r="J27" s="541">
        <v>12</v>
      </c>
      <c r="K27" s="541">
        <v>2</v>
      </c>
      <c r="L27" s="541"/>
      <c r="M27" s="541">
        <v>14</v>
      </c>
      <c r="P27" s="286">
        <v>44796</v>
      </c>
      <c r="Q27">
        <f t="shared" si="0"/>
        <v>1</v>
      </c>
      <c r="R27">
        <f t="shared" si="1"/>
        <v>0</v>
      </c>
    </row>
    <row r="28" spans="1:18" x14ac:dyDescent="0.25">
      <c r="A28" s="14" t="s">
        <v>55</v>
      </c>
      <c r="B28" s="541">
        <v>6</v>
      </c>
      <c r="D28" s="200" t="s">
        <v>44</v>
      </c>
      <c r="E28" s="17">
        <v>71</v>
      </c>
      <c r="I28" s="286">
        <v>44531</v>
      </c>
      <c r="J28" s="541">
        <v>1</v>
      </c>
      <c r="K28" s="541"/>
      <c r="L28" s="541"/>
      <c r="M28" s="541">
        <v>1</v>
      </c>
      <c r="P28" s="286">
        <v>44848</v>
      </c>
      <c r="Q28">
        <f t="shared" si="0"/>
        <v>2</v>
      </c>
      <c r="R28">
        <f t="shared" si="1"/>
        <v>0</v>
      </c>
    </row>
    <row r="29" spans="1:18" x14ac:dyDescent="0.25">
      <c r="A29" s="13" t="s">
        <v>108</v>
      </c>
      <c r="B29" s="541">
        <v>54</v>
      </c>
      <c r="D29" s="16" t="s">
        <v>280</v>
      </c>
      <c r="E29" s="17">
        <v>13</v>
      </c>
      <c r="I29" s="286">
        <v>44607</v>
      </c>
      <c r="J29" s="541">
        <v>2</v>
      </c>
      <c r="K29" s="541"/>
      <c r="L29" s="541"/>
      <c r="M29" s="541">
        <v>2</v>
      </c>
      <c r="P29" s="286">
        <v>44915</v>
      </c>
      <c r="Q29">
        <f t="shared" si="0"/>
        <v>1</v>
      </c>
      <c r="R29">
        <f t="shared" si="1"/>
        <v>0</v>
      </c>
    </row>
    <row r="30" spans="1:18" x14ac:dyDescent="0.25">
      <c r="A30" s="14" t="s">
        <v>107</v>
      </c>
      <c r="B30" s="541">
        <v>54</v>
      </c>
      <c r="D30" s="18" t="s">
        <v>36</v>
      </c>
      <c r="E30" s="19">
        <v>2</v>
      </c>
      <c r="I30" s="286">
        <v>44706</v>
      </c>
      <c r="J30" s="541">
        <v>1</v>
      </c>
      <c r="K30" s="541"/>
      <c r="L30" s="541"/>
      <c r="M30" s="541">
        <v>1</v>
      </c>
      <c r="P30" s="286">
        <v>45002</v>
      </c>
      <c r="Q30">
        <f t="shared" si="0"/>
        <v>8</v>
      </c>
      <c r="R30">
        <f t="shared" si="1"/>
        <v>2</v>
      </c>
    </row>
    <row r="31" spans="1:18" x14ac:dyDescent="0.25">
      <c r="A31" s="13" t="s">
        <v>905</v>
      </c>
      <c r="B31" s="541">
        <v>1</v>
      </c>
      <c r="D31" s="18" t="s">
        <v>55</v>
      </c>
      <c r="E31" s="19">
        <v>10</v>
      </c>
      <c r="I31" s="286">
        <v>44972</v>
      </c>
      <c r="J31" s="541">
        <v>8</v>
      </c>
      <c r="K31" s="541">
        <v>2</v>
      </c>
      <c r="L31" s="541"/>
      <c r="M31" s="541">
        <v>10</v>
      </c>
      <c r="P31" s="286">
        <v>45006</v>
      </c>
      <c r="Q31">
        <f t="shared" si="0"/>
        <v>124</v>
      </c>
      <c r="R31">
        <f t="shared" si="1"/>
        <v>38</v>
      </c>
    </row>
    <row r="32" spans="1:18" x14ac:dyDescent="0.25">
      <c r="A32" s="14" t="s">
        <v>917</v>
      </c>
      <c r="B32" s="541">
        <v>1</v>
      </c>
      <c r="C32" s="11"/>
      <c r="D32" s="18" t="s">
        <v>70</v>
      </c>
      <c r="E32" s="19">
        <v>1</v>
      </c>
      <c r="I32" s="12" t="s">
        <v>56</v>
      </c>
      <c r="J32" s="541">
        <v>124</v>
      </c>
      <c r="K32" s="541">
        <v>38</v>
      </c>
      <c r="L32" s="541"/>
      <c r="M32" s="541">
        <v>162</v>
      </c>
    </row>
    <row r="33" spans="1:13" x14ac:dyDescent="0.25">
      <c r="A33" s="13" t="s">
        <v>66</v>
      </c>
      <c r="B33" s="541">
        <v>2</v>
      </c>
      <c r="D33" s="16" t="s">
        <v>108</v>
      </c>
      <c r="E33" s="17">
        <v>54</v>
      </c>
      <c r="I33" s="286">
        <v>43313</v>
      </c>
      <c r="J33" s="541">
        <v>4</v>
      </c>
      <c r="K33" s="541"/>
      <c r="L33" s="541"/>
      <c r="M33" s="541">
        <v>4</v>
      </c>
    </row>
    <row r="34" spans="1:13" x14ac:dyDescent="0.25">
      <c r="A34" s="14" t="s">
        <v>94</v>
      </c>
      <c r="B34" s="541">
        <v>1</v>
      </c>
      <c r="D34" s="18" t="s">
        <v>107</v>
      </c>
      <c r="E34" s="19">
        <v>54</v>
      </c>
      <c r="I34" s="286">
        <v>44111</v>
      </c>
      <c r="J34" s="541">
        <v>1</v>
      </c>
      <c r="K34" s="541"/>
      <c r="L34" s="541"/>
      <c r="M34" s="541">
        <v>1</v>
      </c>
    </row>
    <row r="35" spans="1:13" x14ac:dyDescent="0.25">
      <c r="A35" s="14" t="s">
        <v>125</v>
      </c>
      <c r="B35" s="541">
        <v>1</v>
      </c>
      <c r="D35" s="16" t="s">
        <v>541</v>
      </c>
      <c r="E35" s="17">
        <v>1</v>
      </c>
      <c r="I35" s="286">
        <v>44564</v>
      </c>
      <c r="J35" s="541">
        <v>7</v>
      </c>
      <c r="K35" s="541"/>
      <c r="L35" s="541"/>
      <c r="M35" s="541">
        <v>7</v>
      </c>
    </row>
    <row r="36" spans="1:13" x14ac:dyDescent="0.25">
      <c r="A36" s="13" t="s">
        <v>37</v>
      </c>
      <c r="B36" s="541">
        <v>1</v>
      </c>
      <c r="D36" s="18" t="s">
        <v>330</v>
      </c>
      <c r="E36" s="19">
        <v>1</v>
      </c>
      <c r="I36" s="286">
        <v>44696</v>
      </c>
      <c r="J36" s="541"/>
      <c r="K36" s="541">
        <v>2</v>
      </c>
      <c r="L36" s="541"/>
      <c r="M36" s="541">
        <v>2</v>
      </c>
    </row>
    <row r="37" spans="1:13" x14ac:dyDescent="0.25">
      <c r="A37" s="14" t="s">
        <v>36</v>
      </c>
      <c r="B37" s="541">
        <v>1</v>
      </c>
      <c r="D37" s="16" t="s">
        <v>66</v>
      </c>
      <c r="E37" s="17">
        <v>2</v>
      </c>
      <c r="I37" s="286">
        <v>44743</v>
      </c>
      <c r="J37" s="541">
        <v>53</v>
      </c>
      <c r="K37" s="541">
        <v>35</v>
      </c>
      <c r="L37" s="541"/>
      <c r="M37" s="541">
        <v>88</v>
      </c>
    </row>
    <row r="38" spans="1:13" x14ac:dyDescent="0.25">
      <c r="A38" s="12" t="s">
        <v>1049</v>
      </c>
      <c r="B38" s="541">
        <v>64</v>
      </c>
      <c r="D38" s="18" t="s">
        <v>330</v>
      </c>
      <c r="E38" s="19">
        <v>1</v>
      </c>
      <c r="I38" s="286">
        <v>44880</v>
      </c>
      <c r="J38" s="541">
        <v>26</v>
      </c>
      <c r="K38" s="541"/>
      <c r="L38" s="541"/>
      <c r="M38" s="541">
        <v>26</v>
      </c>
    </row>
    <row r="39" spans="1:13" x14ac:dyDescent="0.25">
      <c r="D39" s="18" t="s">
        <v>94</v>
      </c>
      <c r="E39" s="19">
        <v>1</v>
      </c>
      <c r="I39" s="286">
        <v>44910</v>
      </c>
      <c r="J39" s="541">
        <v>24</v>
      </c>
      <c r="K39" s="541">
        <v>1</v>
      </c>
      <c r="L39" s="541"/>
      <c r="M39" s="541">
        <v>25</v>
      </c>
    </row>
    <row r="40" spans="1:13" x14ac:dyDescent="0.25">
      <c r="D40" s="16" t="s">
        <v>37</v>
      </c>
      <c r="E40" s="17">
        <v>1</v>
      </c>
      <c r="I40" s="286">
        <v>44958</v>
      </c>
      <c r="J40" s="541">
        <v>8</v>
      </c>
      <c r="K40" s="541"/>
      <c r="L40" s="541"/>
      <c r="M40" s="541">
        <v>8</v>
      </c>
    </row>
    <row r="41" spans="1:13" x14ac:dyDescent="0.25">
      <c r="A41" s="11" t="s">
        <v>20</v>
      </c>
      <c r="B41" t="s">
        <v>1050</v>
      </c>
      <c r="D41" s="18" t="s">
        <v>36</v>
      </c>
      <c r="E41" s="19">
        <v>1</v>
      </c>
      <c r="I41" s="286">
        <v>45176</v>
      </c>
      <c r="J41" s="541">
        <v>1</v>
      </c>
      <c r="K41" s="541"/>
      <c r="L41" s="541"/>
      <c r="M41" s="541">
        <v>1</v>
      </c>
    </row>
    <row r="42" spans="1:13" x14ac:dyDescent="0.25">
      <c r="A42" s="11" t="s">
        <v>9</v>
      </c>
      <c r="B42" t="s">
        <v>1135</v>
      </c>
      <c r="D42" s="20" t="s">
        <v>1049</v>
      </c>
      <c r="E42" s="21">
        <v>71</v>
      </c>
      <c r="I42" s="12" t="s">
        <v>173</v>
      </c>
      <c r="J42" s="541">
        <v>9</v>
      </c>
      <c r="K42" s="541">
        <v>6</v>
      </c>
      <c r="L42" s="541"/>
      <c r="M42" s="541">
        <v>15</v>
      </c>
    </row>
    <row r="43" spans="1:13" x14ac:dyDescent="0.25">
      <c r="A43" s="11" t="s">
        <v>29</v>
      </c>
      <c r="B43" t="s">
        <v>44</v>
      </c>
      <c r="I43" s="286">
        <v>44867</v>
      </c>
      <c r="J43" s="541">
        <v>6</v>
      </c>
      <c r="K43" s="541">
        <v>5</v>
      </c>
      <c r="L43" s="541"/>
      <c r="M43" s="541">
        <v>11</v>
      </c>
    </row>
    <row r="44" spans="1:13" x14ac:dyDescent="0.25">
      <c r="I44" s="286">
        <v>44890</v>
      </c>
      <c r="J44" s="541">
        <v>3</v>
      </c>
      <c r="K44" s="541">
        <v>1</v>
      </c>
      <c r="L44" s="541"/>
      <c r="M44" s="541">
        <v>4</v>
      </c>
    </row>
    <row r="45" spans="1:13" x14ac:dyDescent="0.25">
      <c r="A45" s="11" t="s">
        <v>1048</v>
      </c>
      <c r="B45" t="s">
        <v>1052</v>
      </c>
      <c r="C45" s="11"/>
      <c r="D45" s="11"/>
      <c r="E45" s="11"/>
      <c r="I45" s="12" t="s">
        <v>104</v>
      </c>
      <c r="J45" s="541">
        <v>5</v>
      </c>
      <c r="K45" s="541">
        <v>1</v>
      </c>
      <c r="L45" s="541"/>
      <c r="M45" s="541">
        <v>6</v>
      </c>
    </row>
    <row r="46" spans="1:13" x14ac:dyDescent="0.25">
      <c r="A46" s="12" t="s">
        <v>280</v>
      </c>
      <c r="B46" s="541">
        <v>2</v>
      </c>
      <c r="D46" s="22" t="s">
        <v>1056</v>
      </c>
      <c r="E46" s="23" t="s">
        <v>1033</v>
      </c>
      <c r="I46" s="286">
        <v>44317</v>
      </c>
      <c r="J46" s="541">
        <v>1</v>
      </c>
      <c r="K46" s="541"/>
      <c r="L46" s="541"/>
      <c r="M46" s="541">
        <v>1</v>
      </c>
    </row>
    <row r="47" spans="1:13" x14ac:dyDescent="0.25">
      <c r="A47" s="12" t="s">
        <v>151</v>
      </c>
      <c r="B47" s="541">
        <v>1</v>
      </c>
      <c r="D47" s="22" t="s">
        <v>168</v>
      </c>
      <c r="E47" s="23">
        <v>24</v>
      </c>
      <c r="I47" s="286">
        <v>44774</v>
      </c>
      <c r="J47" s="541">
        <v>2</v>
      </c>
      <c r="K47" s="541">
        <v>1</v>
      </c>
      <c r="L47" s="541"/>
      <c r="M47" s="541">
        <v>3</v>
      </c>
    </row>
    <row r="48" spans="1:13" x14ac:dyDescent="0.25">
      <c r="A48" s="13" t="s">
        <v>70</v>
      </c>
      <c r="B48" s="541">
        <v>1</v>
      </c>
      <c r="D48" s="18" t="s">
        <v>36</v>
      </c>
      <c r="E48" s="19">
        <v>3</v>
      </c>
      <c r="I48" s="286">
        <v>44804</v>
      </c>
      <c r="J48" s="541">
        <v>1</v>
      </c>
      <c r="K48" s="541"/>
      <c r="L48" s="541"/>
      <c r="M48" s="541">
        <v>1</v>
      </c>
    </row>
    <row r="49" spans="1:13" x14ac:dyDescent="0.25">
      <c r="A49" s="14" t="s">
        <v>149</v>
      </c>
      <c r="B49" s="541">
        <v>1</v>
      </c>
      <c r="D49" s="18" t="s">
        <v>279</v>
      </c>
      <c r="E49" s="19">
        <v>2</v>
      </c>
      <c r="I49" s="286">
        <v>44805</v>
      </c>
      <c r="J49" s="541">
        <v>1</v>
      </c>
      <c r="K49" s="541"/>
      <c r="L49" s="541"/>
      <c r="M49" s="541">
        <v>1</v>
      </c>
    </row>
    <row r="50" spans="1:13" x14ac:dyDescent="0.25">
      <c r="A50" s="164" t="s">
        <v>152</v>
      </c>
      <c r="B50" s="541">
        <v>1</v>
      </c>
      <c r="D50" s="18" t="s">
        <v>310</v>
      </c>
      <c r="E50" s="19">
        <v>1</v>
      </c>
      <c r="I50" s="12" t="s">
        <v>1034</v>
      </c>
      <c r="J50" s="541">
        <v>1</v>
      </c>
      <c r="K50" s="541">
        <v>1</v>
      </c>
      <c r="L50" s="541"/>
      <c r="M50" s="541">
        <v>2</v>
      </c>
    </row>
    <row r="51" spans="1:13" x14ac:dyDescent="0.25">
      <c r="A51" s="12" t="s">
        <v>56</v>
      </c>
      <c r="B51" s="541">
        <v>118</v>
      </c>
      <c r="D51" s="18" t="s">
        <v>55</v>
      </c>
      <c r="E51" s="19">
        <v>1</v>
      </c>
      <c r="I51" s="286">
        <v>44867</v>
      </c>
      <c r="J51" s="541">
        <v>1</v>
      </c>
      <c r="K51" s="541">
        <v>1</v>
      </c>
      <c r="L51" s="541"/>
      <c r="M51" s="541">
        <v>2</v>
      </c>
    </row>
    <row r="52" spans="1:13" x14ac:dyDescent="0.25">
      <c r="A52" s="13" t="s">
        <v>279</v>
      </c>
      <c r="B52" s="541">
        <v>88</v>
      </c>
      <c r="D52" s="18" t="s">
        <v>70</v>
      </c>
      <c r="E52" s="19">
        <v>10</v>
      </c>
      <c r="I52" s="12" t="s">
        <v>451</v>
      </c>
      <c r="J52" s="541">
        <v>4</v>
      </c>
      <c r="K52" s="541"/>
      <c r="L52" s="541"/>
      <c r="M52" s="541">
        <v>4</v>
      </c>
    </row>
    <row r="53" spans="1:13" x14ac:dyDescent="0.25">
      <c r="A53" s="14" t="s">
        <v>323</v>
      </c>
      <c r="B53" s="541">
        <v>4</v>
      </c>
      <c r="D53" s="18" t="s">
        <v>94</v>
      </c>
      <c r="E53" s="19">
        <v>7</v>
      </c>
      <c r="I53" s="286">
        <v>44852</v>
      </c>
      <c r="J53" s="541">
        <v>4</v>
      </c>
      <c r="K53" s="541"/>
      <c r="L53" s="541"/>
      <c r="M53" s="541">
        <v>4</v>
      </c>
    </row>
    <row r="54" spans="1:13" x14ac:dyDescent="0.25">
      <c r="A54" s="164" t="s">
        <v>321</v>
      </c>
      <c r="B54" s="541">
        <v>1</v>
      </c>
      <c r="D54" s="22" t="s">
        <v>280</v>
      </c>
      <c r="E54" s="23">
        <v>19</v>
      </c>
      <c r="I54" s="12" t="s">
        <v>83</v>
      </c>
      <c r="J54" s="541">
        <v>28</v>
      </c>
      <c r="K54" s="541">
        <v>1</v>
      </c>
      <c r="L54" s="541"/>
      <c r="M54" s="541">
        <v>29</v>
      </c>
    </row>
    <row r="55" spans="1:13" x14ac:dyDescent="0.25">
      <c r="A55" s="164" t="s">
        <v>319</v>
      </c>
      <c r="B55" s="541">
        <v>1</v>
      </c>
      <c r="D55" s="18" t="s">
        <v>279</v>
      </c>
      <c r="E55" s="19">
        <v>6</v>
      </c>
      <c r="I55" s="286">
        <v>44002</v>
      </c>
      <c r="J55" s="541">
        <v>4</v>
      </c>
      <c r="K55" s="541"/>
      <c r="L55" s="541"/>
      <c r="M55" s="541">
        <v>4</v>
      </c>
    </row>
    <row r="56" spans="1:13" x14ac:dyDescent="0.25">
      <c r="A56" s="164" t="s">
        <v>328</v>
      </c>
      <c r="B56" s="541">
        <v>1</v>
      </c>
      <c r="D56" s="18" t="s">
        <v>55</v>
      </c>
      <c r="E56" s="19">
        <v>13</v>
      </c>
      <c r="I56" s="286">
        <v>44610</v>
      </c>
      <c r="J56" s="541">
        <v>22</v>
      </c>
      <c r="K56" s="541"/>
      <c r="L56" s="541"/>
      <c r="M56" s="541">
        <v>22</v>
      </c>
    </row>
    <row r="57" spans="1:13" x14ac:dyDescent="0.25">
      <c r="A57" s="164" t="s">
        <v>325</v>
      </c>
      <c r="B57" s="541">
        <v>1</v>
      </c>
      <c r="D57" s="22" t="s">
        <v>151</v>
      </c>
      <c r="E57" s="23">
        <v>3</v>
      </c>
      <c r="I57" s="286">
        <v>44852</v>
      </c>
      <c r="J57" s="541">
        <v>2</v>
      </c>
      <c r="K57" s="541"/>
      <c r="L57" s="541"/>
      <c r="M57" s="541">
        <v>2</v>
      </c>
    </row>
    <row r="58" spans="1:13" x14ac:dyDescent="0.25">
      <c r="A58" s="14" t="s">
        <v>335</v>
      </c>
      <c r="B58" s="541">
        <v>3</v>
      </c>
      <c r="D58" s="18" t="s">
        <v>279</v>
      </c>
      <c r="E58" s="19">
        <v>1</v>
      </c>
      <c r="I58" s="286">
        <v>45031</v>
      </c>
      <c r="J58" s="541"/>
      <c r="K58" s="541">
        <v>1</v>
      </c>
      <c r="L58" s="541"/>
      <c r="M58" s="541">
        <v>1</v>
      </c>
    </row>
    <row r="59" spans="1:13" x14ac:dyDescent="0.25">
      <c r="A59" s="164" t="s">
        <v>321</v>
      </c>
      <c r="B59" s="541">
        <v>1</v>
      </c>
      <c r="D59" s="18" t="s">
        <v>70</v>
      </c>
      <c r="E59" s="19">
        <v>2</v>
      </c>
      <c r="I59" s="12" t="s">
        <v>425</v>
      </c>
      <c r="J59" s="541">
        <v>1</v>
      </c>
      <c r="K59" s="541"/>
      <c r="L59" s="541"/>
      <c r="M59" s="541">
        <v>1</v>
      </c>
    </row>
    <row r="60" spans="1:13" x14ac:dyDescent="0.25">
      <c r="A60" s="164" t="s">
        <v>319</v>
      </c>
      <c r="B60" s="541">
        <v>1</v>
      </c>
      <c r="D60" s="22" t="s">
        <v>56</v>
      </c>
      <c r="E60" s="23">
        <v>119</v>
      </c>
      <c r="I60" s="286">
        <v>44792</v>
      </c>
      <c r="J60" s="541">
        <v>1</v>
      </c>
      <c r="K60" s="541"/>
      <c r="L60" s="541"/>
      <c r="M60" s="541">
        <v>1</v>
      </c>
    </row>
    <row r="61" spans="1:13" x14ac:dyDescent="0.25">
      <c r="A61" s="164" t="s">
        <v>328</v>
      </c>
      <c r="B61" s="541">
        <v>1</v>
      </c>
      <c r="D61" s="18" t="s">
        <v>279</v>
      </c>
      <c r="E61" s="19">
        <v>88</v>
      </c>
      <c r="I61" s="12" t="s">
        <v>913</v>
      </c>
      <c r="J61" s="541">
        <v>2</v>
      </c>
      <c r="K61" s="541"/>
      <c r="L61" s="541"/>
      <c r="M61" s="541">
        <v>2</v>
      </c>
    </row>
    <row r="62" spans="1:13" x14ac:dyDescent="0.25">
      <c r="A62" s="14" t="s">
        <v>338</v>
      </c>
      <c r="B62" s="541">
        <v>2</v>
      </c>
      <c r="D62" s="18" t="s">
        <v>55</v>
      </c>
      <c r="E62" s="19">
        <v>12</v>
      </c>
      <c r="I62" s="286">
        <v>45222</v>
      </c>
      <c r="J62" s="541">
        <v>2</v>
      </c>
      <c r="K62" s="541"/>
      <c r="L62" s="541"/>
      <c r="M62" s="541">
        <v>2</v>
      </c>
    </row>
    <row r="63" spans="1:13" x14ac:dyDescent="0.25">
      <c r="A63" s="164" t="s">
        <v>319</v>
      </c>
      <c r="B63" s="541">
        <v>1</v>
      </c>
      <c r="D63" s="18" t="s">
        <v>70</v>
      </c>
      <c r="E63" s="19">
        <v>19</v>
      </c>
      <c r="I63" s="12" t="s">
        <v>924</v>
      </c>
      <c r="J63" s="541">
        <v>1</v>
      </c>
      <c r="K63" s="541"/>
      <c r="L63" s="541"/>
      <c r="M63" s="541">
        <v>1</v>
      </c>
    </row>
    <row r="64" spans="1:13" x14ac:dyDescent="0.25">
      <c r="A64" s="164" t="s">
        <v>340</v>
      </c>
      <c r="B64" s="541">
        <v>1</v>
      </c>
      <c r="D64" s="22" t="s">
        <v>173</v>
      </c>
      <c r="E64" s="23">
        <v>2</v>
      </c>
      <c r="I64" s="286">
        <v>45261</v>
      </c>
      <c r="J64" s="541">
        <v>1</v>
      </c>
      <c r="K64" s="541"/>
      <c r="L64" s="541"/>
      <c r="M64" s="541">
        <v>1</v>
      </c>
    </row>
    <row r="65" spans="1:13" x14ac:dyDescent="0.25">
      <c r="A65" s="14" t="s">
        <v>341</v>
      </c>
      <c r="B65" s="541">
        <v>4</v>
      </c>
      <c r="D65" s="18" t="s">
        <v>55</v>
      </c>
      <c r="E65" s="19">
        <v>1</v>
      </c>
      <c r="I65" s="12" t="s">
        <v>71</v>
      </c>
      <c r="J65" s="541">
        <v>24</v>
      </c>
      <c r="K65" s="541">
        <v>4</v>
      </c>
      <c r="L65" s="541"/>
      <c r="M65" s="541">
        <v>28</v>
      </c>
    </row>
    <row r="66" spans="1:13" x14ac:dyDescent="0.25">
      <c r="A66" s="164" t="s">
        <v>319</v>
      </c>
      <c r="B66" s="541">
        <v>1</v>
      </c>
      <c r="D66" s="18" t="s">
        <v>70</v>
      </c>
      <c r="E66" s="19">
        <v>1</v>
      </c>
      <c r="I66" s="286">
        <v>43983</v>
      </c>
      <c r="J66" s="541">
        <v>2</v>
      </c>
      <c r="K66" s="541"/>
      <c r="L66" s="541"/>
      <c r="M66" s="541">
        <v>2</v>
      </c>
    </row>
    <row r="67" spans="1:13" x14ac:dyDescent="0.25">
      <c r="A67" s="164" t="s">
        <v>343</v>
      </c>
      <c r="B67" s="541">
        <v>1</v>
      </c>
      <c r="D67" s="22" t="s">
        <v>104</v>
      </c>
      <c r="E67" s="23">
        <v>9</v>
      </c>
      <c r="I67" s="286">
        <v>44476</v>
      </c>
      <c r="J67" s="541">
        <v>1</v>
      </c>
      <c r="K67" s="541">
        <v>1</v>
      </c>
      <c r="L67" s="541"/>
      <c r="M67" s="541">
        <v>2</v>
      </c>
    </row>
    <row r="68" spans="1:13" x14ac:dyDescent="0.25">
      <c r="A68" s="164" t="s">
        <v>328</v>
      </c>
      <c r="B68" s="541">
        <v>1</v>
      </c>
      <c r="D68" s="18" t="s">
        <v>55</v>
      </c>
      <c r="E68" s="19">
        <v>6</v>
      </c>
      <c r="I68" s="286">
        <v>44484</v>
      </c>
      <c r="J68" s="541">
        <v>1</v>
      </c>
      <c r="K68" s="541"/>
      <c r="L68" s="541"/>
      <c r="M68" s="541">
        <v>1</v>
      </c>
    </row>
    <row r="69" spans="1:13" x14ac:dyDescent="0.25">
      <c r="A69" s="164" t="s">
        <v>325</v>
      </c>
      <c r="B69" s="541">
        <v>1</v>
      </c>
      <c r="D69" s="18" t="s">
        <v>70</v>
      </c>
      <c r="E69" s="19">
        <v>2</v>
      </c>
      <c r="I69" s="286">
        <v>44489</v>
      </c>
      <c r="J69" s="541"/>
      <c r="K69" s="541">
        <v>1</v>
      </c>
      <c r="L69" s="541"/>
      <c r="M69" s="541">
        <v>1</v>
      </c>
    </row>
    <row r="70" spans="1:13" x14ac:dyDescent="0.25">
      <c r="A70" s="14" t="s">
        <v>346</v>
      </c>
      <c r="B70" s="541">
        <v>4</v>
      </c>
      <c r="D70" s="18" t="s">
        <v>94</v>
      </c>
      <c r="E70" s="19">
        <v>1</v>
      </c>
      <c r="I70" s="286">
        <v>44501</v>
      </c>
      <c r="J70" s="541">
        <v>8</v>
      </c>
      <c r="K70" s="541"/>
      <c r="L70" s="541"/>
      <c r="M70" s="541">
        <v>8</v>
      </c>
    </row>
    <row r="71" spans="1:13" x14ac:dyDescent="0.25">
      <c r="A71" s="164" t="s">
        <v>319</v>
      </c>
      <c r="B71" s="541">
        <v>1</v>
      </c>
      <c r="D71" s="22" t="s">
        <v>451</v>
      </c>
      <c r="E71" s="23">
        <v>4</v>
      </c>
      <c r="I71" s="286">
        <v>44515</v>
      </c>
      <c r="J71" s="541">
        <v>2</v>
      </c>
      <c r="K71" s="541"/>
      <c r="L71" s="541"/>
      <c r="M71" s="541">
        <v>2</v>
      </c>
    </row>
    <row r="72" spans="1:13" x14ac:dyDescent="0.25">
      <c r="A72" s="164" t="s">
        <v>349</v>
      </c>
      <c r="B72" s="541">
        <v>1</v>
      </c>
      <c r="D72" s="18" t="s">
        <v>136</v>
      </c>
      <c r="E72" s="19">
        <v>4</v>
      </c>
      <c r="I72" s="286">
        <v>44531</v>
      </c>
      <c r="J72" s="541">
        <v>8</v>
      </c>
      <c r="K72" s="541">
        <v>1</v>
      </c>
      <c r="L72" s="541"/>
      <c r="M72" s="541">
        <v>9</v>
      </c>
    </row>
    <row r="73" spans="1:13" x14ac:dyDescent="0.25">
      <c r="A73" s="164" t="s">
        <v>328</v>
      </c>
      <c r="B73" s="541">
        <v>1</v>
      </c>
      <c r="D73" s="22" t="s">
        <v>83</v>
      </c>
      <c r="E73" s="23">
        <v>28</v>
      </c>
      <c r="I73" s="286">
        <v>44545</v>
      </c>
      <c r="J73" s="541">
        <v>1</v>
      </c>
      <c r="K73" s="541"/>
      <c r="L73" s="541"/>
      <c r="M73" s="541">
        <v>1</v>
      </c>
    </row>
    <row r="74" spans="1:13" x14ac:dyDescent="0.25">
      <c r="A74" s="164" t="s">
        <v>347</v>
      </c>
      <c r="B74" s="541">
        <v>1</v>
      </c>
      <c r="D74" s="18" t="s">
        <v>283</v>
      </c>
      <c r="E74" s="19">
        <v>24</v>
      </c>
      <c r="I74" s="286">
        <v>44546</v>
      </c>
      <c r="J74" s="541">
        <v>1</v>
      </c>
      <c r="K74" s="541"/>
      <c r="L74" s="541"/>
      <c r="M74" s="541">
        <v>1</v>
      </c>
    </row>
    <row r="75" spans="1:13" x14ac:dyDescent="0.25">
      <c r="A75" s="14" t="s">
        <v>350</v>
      </c>
      <c r="B75" s="541">
        <v>4</v>
      </c>
      <c r="D75" s="18" t="s">
        <v>82</v>
      </c>
      <c r="E75" s="19">
        <v>4</v>
      </c>
      <c r="I75" s="286">
        <v>44915</v>
      </c>
      <c r="J75" s="541"/>
      <c r="K75" s="541">
        <v>1</v>
      </c>
      <c r="L75" s="541"/>
      <c r="M75" s="541">
        <v>1</v>
      </c>
    </row>
    <row r="76" spans="1:13" x14ac:dyDescent="0.25">
      <c r="A76" s="164" t="s">
        <v>321</v>
      </c>
      <c r="B76" s="541">
        <v>1</v>
      </c>
      <c r="D76" s="22" t="s">
        <v>425</v>
      </c>
      <c r="E76" s="23">
        <v>8</v>
      </c>
      <c r="I76" s="12" t="s">
        <v>108</v>
      </c>
      <c r="J76" s="541">
        <v>58</v>
      </c>
      <c r="K76" s="541">
        <v>2</v>
      </c>
      <c r="L76" s="541"/>
      <c r="M76" s="541">
        <v>60</v>
      </c>
    </row>
    <row r="77" spans="1:13" x14ac:dyDescent="0.25">
      <c r="A77" s="164" t="s">
        <v>319</v>
      </c>
      <c r="B77" s="541">
        <v>1</v>
      </c>
      <c r="D77" s="18" t="s">
        <v>55</v>
      </c>
      <c r="E77" s="19">
        <v>8</v>
      </c>
      <c r="I77" s="286">
        <v>44562</v>
      </c>
      <c r="J77" s="541">
        <v>4</v>
      </c>
      <c r="K77" s="541"/>
      <c r="L77" s="541"/>
      <c r="M77" s="541">
        <v>4</v>
      </c>
    </row>
    <row r="78" spans="1:13" x14ac:dyDescent="0.25">
      <c r="A78" s="164" t="s">
        <v>354</v>
      </c>
      <c r="B78" s="541">
        <v>1</v>
      </c>
      <c r="D78" s="22" t="s">
        <v>71</v>
      </c>
      <c r="E78" s="23">
        <v>27</v>
      </c>
      <c r="I78" s="286">
        <v>44648</v>
      </c>
      <c r="J78" s="541">
        <v>2</v>
      </c>
      <c r="K78" s="541"/>
      <c r="L78" s="541"/>
      <c r="M78" s="541">
        <v>2</v>
      </c>
    </row>
    <row r="79" spans="1:13" x14ac:dyDescent="0.25">
      <c r="A79" s="164" t="s">
        <v>351</v>
      </c>
      <c r="B79" s="541">
        <v>1</v>
      </c>
      <c r="D79" s="18" t="s">
        <v>70</v>
      </c>
      <c r="E79" s="19">
        <v>27</v>
      </c>
      <c r="I79" s="286">
        <v>44743</v>
      </c>
      <c r="J79" s="541">
        <v>1</v>
      </c>
      <c r="K79" s="541"/>
      <c r="L79" s="541"/>
      <c r="M79" s="541">
        <v>1</v>
      </c>
    </row>
    <row r="80" spans="1:13" x14ac:dyDescent="0.25">
      <c r="A80" s="14" t="s">
        <v>364</v>
      </c>
      <c r="B80" s="541">
        <v>2</v>
      </c>
      <c r="D80" s="22" t="s">
        <v>108</v>
      </c>
      <c r="E80" s="23">
        <v>5</v>
      </c>
      <c r="I80" s="286">
        <v>44854</v>
      </c>
      <c r="J80" s="541">
        <v>2</v>
      </c>
      <c r="K80" s="541"/>
      <c r="L80" s="541"/>
      <c r="M80" s="541">
        <v>2</v>
      </c>
    </row>
    <row r="81" spans="1:13" x14ac:dyDescent="0.25">
      <c r="A81" s="164" t="s">
        <v>319</v>
      </c>
      <c r="B81" s="541">
        <v>1</v>
      </c>
      <c r="D81" s="18" t="s">
        <v>107</v>
      </c>
      <c r="E81" s="19">
        <v>5</v>
      </c>
      <c r="I81" s="286">
        <v>44893</v>
      </c>
      <c r="J81" s="541">
        <v>48</v>
      </c>
      <c r="K81" s="541">
        <v>2</v>
      </c>
      <c r="L81" s="541"/>
      <c r="M81" s="541">
        <v>50</v>
      </c>
    </row>
    <row r="82" spans="1:13" x14ac:dyDescent="0.25">
      <c r="A82" s="164" t="s">
        <v>366</v>
      </c>
      <c r="B82" s="541">
        <v>1</v>
      </c>
      <c r="D82" s="22" t="s">
        <v>139</v>
      </c>
      <c r="E82" s="23">
        <v>16</v>
      </c>
      <c r="I82" s="286">
        <v>45238</v>
      </c>
      <c r="J82" s="541">
        <v>1</v>
      </c>
      <c r="K82" s="541"/>
      <c r="L82" s="541"/>
      <c r="M82" s="541">
        <v>1</v>
      </c>
    </row>
    <row r="83" spans="1:13" x14ac:dyDescent="0.25">
      <c r="A83" s="14" t="s">
        <v>368</v>
      </c>
      <c r="B83" s="541">
        <v>2</v>
      </c>
      <c r="D83" s="18" t="s">
        <v>136</v>
      </c>
      <c r="E83" s="19">
        <v>16</v>
      </c>
      <c r="I83" s="12" t="s">
        <v>315</v>
      </c>
      <c r="J83" s="541">
        <v>3</v>
      </c>
      <c r="K83" s="541"/>
      <c r="L83" s="541"/>
      <c r="M83" s="541">
        <v>3</v>
      </c>
    </row>
    <row r="84" spans="1:13" x14ac:dyDescent="0.25">
      <c r="A84" s="164" t="s">
        <v>319</v>
      </c>
      <c r="B84" s="541">
        <v>1</v>
      </c>
      <c r="D84" s="22" t="s">
        <v>315</v>
      </c>
      <c r="E84" s="23">
        <v>6</v>
      </c>
      <c r="I84" s="286">
        <v>44682</v>
      </c>
      <c r="J84" s="541">
        <v>1</v>
      </c>
      <c r="K84" s="541"/>
      <c r="L84" s="541"/>
      <c r="M84" s="541">
        <v>1</v>
      </c>
    </row>
    <row r="85" spans="1:13" x14ac:dyDescent="0.25">
      <c r="A85" s="164" t="s">
        <v>366</v>
      </c>
      <c r="B85" s="541">
        <v>1</v>
      </c>
      <c r="D85" s="18" t="s">
        <v>36</v>
      </c>
      <c r="E85" s="19">
        <v>6</v>
      </c>
      <c r="I85" s="286">
        <v>44846</v>
      </c>
      <c r="J85" s="541">
        <v>1</v>
      </c>
      <c r="K85" s="541"/>
      <c r="L85" s="541"/>
      <c r="M85" s="541">
        <v>1</v>
      </c>
    </row>
    <row r="86" spans="1:13" x14ac:dyDescent="0.25">
      <c r="A86" s="14" t="s">
        <v>370</v>
      </c>
      <c r="B86" s="541">
        <v>2</v>
      </c>
      <c r="D86" s="22" t="s">
        <v>137</v>
      </c>
      <c r="E86" s="23">
        <v>21</v>
      </c>
      <c r="I86" s="286">
        <v>45275</v>
      </c>
      <c r="J86" s="541">
        <v>1</v>
      </c>
      <c r="K86" s="541"/>
      <c r="L86" s="541"/>
      <c r="M86" s="541">
        <v>1</v>
      </c>
    </row>
    <row r="87" spans="1:13" x14ac:dyDescent="0.25">
      <c r="A87" s="164" t="s">
        <v>319</v>
      </c>
      <c r="B87" s="541">
        <v>1</v>
      </c>
      <c r="D87" s="18" t="s">
        <v>94</v>
      </c>
      <c r="E87" s="19">
        <v>4</v>
      </c>
      <c r="I87" s="12" t="s">
        <v>137</v>
      </c>
      <c r="J87" s="541">
        <v>19</v>
      </c>
      <c r="K87" s="541">
        <v>8</v>
      </c>
      <c r="L87" s="541"/>
      <c r="M87" s="541">
        <v>27</v>
      </c>
    </row>
    <row r="88" spans="1:13" x14ac:dyDescent="0.25">
      <c r="A88" s="164" t="s">
        <v>333</v>
      </c>
      <c r="B88" s="541">
        <v>1</v>
      </c>
      <c r="D88" s="18" t="s">
        <v>136</v>
      </c>
      <c r="E88" s="19">
        <v>17</v>
      </c>
      <c r="I88" s="286">
        <v>44581</v>
      </c>
      <c r="J88" s="541"/>
      <c r="K88" s="541">
        <v>1</v>
      </c>
      <c r="L88" s="541"/>
      <c r="M88" s="541">
        <v>1</v>
      </c>
    </row>
    <row r="89" spans="1:13" x14ac:dyDescent="0.25">
      <c r="A89" s="14" t="s">
        <v>375</v>
      </c>
      <c r="B89" s="541">
        <v>4</v>
      </c>
      <c r="D89" s="22" t="s">
        <v>277</v>
      </c>
      <c r="E89" s="23">
        <v>2</v>
      </c>
      <c r="I89" s="286">
        <v>44652</v>
      </c>
      <c r="J89" s="541"/>
      <c r="K89" s="541">
        <v>3</v>
      </c>
      <c r="L89" s="541"/>
      <c r="M89" s="541">
        <v>3</v>
      </c>
    </row>
    <row r="90" spans="1:13" x14ac:dyDescent="0.25">
      <c r="A90" s="164" t="s">
        <v>319</v>
      </c>
      <c r="B90" s="541">
        <v>1</v>
      </c>
      <c r="D90" s="18" t="s">
        <v>276</v>
      </c>
      <c r="E90" s="19">
        <v>2</v>
      </c>
      <c r="I90" s="286">
        <v>45049</v>
      </c>
      <c r="J90" s="541">
        <v>3</v>
      </c>
      <c r="K90" s="541"/>
      <c r="L90" s="541"/>
      <c r="M90" s="541">
        <v>3</v>
      </c>
    </row>
    <row r="91" spans="1:13" x14ac:dyDescent="0.25">
      <c r="A91" s="164" t="s">
        <v>377</v>
      </c>
      <c r="B91" s="541">
        <v>1</v>
      </c>
      <c r="D91" s="22" t="s">
        <v>415</v>
      </c>
      <c r="E91" s="23">
        <v>2</v>
      </c>
      <c r="I91" s="286">
        <v>45108</v>
      </c>
      <c r="J91" s="541">
        <v>12</v>
      </c>
      <c r="K91" s="541">
        <v>1</v>
      </c>
      <c r="L91" s="541"/>
      <c r="M91" s="541">
        <v>13</v>
      </c>
    </row>
    <row r="92" spans="1:13" x14ac:dyDescent="0.25">
      <c r="A92" s="164" t="s">
        <v>328</v>
      </c>
      <c r="B92" s="541">
        <v>1</v>
      </c>
      <c r="D92" s="18" t="s">
        <v>279</v>
      </c>
      <c r="E92" s="19">
        <v>2</v>
      </c>
      <c r="I92" s="286">
        <v>44988</v>
      </c>
      <c r="J92" s="541">
        <v>1</v>
      </c>
      <c r="K92" s="541"/>
      <c r="L92" s="541"/>
      <c r="M92" s="541">
        <v>1</v>
      </c>
    </row>
    <row r="93" spans="1:13" x14ac:dyDescent="0.25">
      <c r="A93" s="164" t="s">
        <v>347</v>
      </c>
      <c r="B93" s="541">
        <v>1</v>
      </c>
      <c r="D93" s="22" t="s">
        <v>66</v>
      </c>
      <c r="E93" s="23">
        <v>7</v>
      </c>
      <c r="I93" s="286">
        <v>45191</v>
      </c>
      <c r="J93" s="541">
        <v>3</v>
      </c>
      <c r="K93" s="541">
        <v>3</v>
      </c>
      <c r="L93" s="541"/>
      <c r="M93" s="541">
        <v>6</v>
      </c>
    </row>
    <row r="94" spans="1:13" x14ac:dyDescent="0.25">
      <c r="A94" s="14" t="s">
        <v>379</v>
      </c>
      <c r="B94" s="541">
        <v>2</v>
      </c>
      <c r="D94" s="18" t="s">
        <v>330</v>
      </c>
      <c r="E94" s="19">
        <v>2</v>
      </c>
      <c r="I94" s="12" t="s">
        <v>277</v>
      </c>
      <c r="J94" s="541">
        <v>25</v>
      </c>
      <c r="K94" s="541">
        <v>2</v>
      </c>
      <c r="L94" s="541"/>
      <c r="M94" s="541">
        <v>27</v>
      </c>
    </row>
    <row r="95" spans="1:13" x14ac:dyDescent="0.25">
      <c r="A95" s="164" t="s">
        <v>319</v>
      </c>
      <c r="B95" s="541">
        <v>1</v>
      </c>
      <c r="D95" s="18" t="s">
        <v>94</v>
      </c>
      <c r="E95" s="19">
        <v>2</v>
      </c>
      <c r="I95" s="286">
        <v>44880</v>
      </c>
      <c r="J95" s="541">
        <v>2</v>
      </c>
      <c r="K95" s="541"/>
      <c r="L95" s="541"/>
      <c r="M95" s="541">
        <v>2</v>
      </c>
    </row>
    <row r="96" spans="1:13" x14ac:dyDescent="0.25">
      <c r="A96" s="164" t="s">
        <v>377</v>
      </c>
      <c r="B96" s="541">
        <v>1</v>
      </c>
      <c r="D96" s="18" t="s">
        <v>119</v>
      </c>
      <c r="E96" s="19">
        <v>2</v>
      </c>
      <c r="I96" s="286">
        <v>45204</v>
      </c>
      <c r="J96" s="541">
        <v>20</v>
      </c>
      <c r="K96" s="541">
        <v>2</v>
      </c>
      <c r="L96" s="541"/>
      <c r="M96" s="541">
        <v>22</v>
      </c>
    </row>
    <row r="97" spans="1:13" x14ac:dyDescent="0.25">
      <c r="A97" s="14" t="s">
        <v>382</v>
      </c>
      <c r="B97" s="541">
        <v>1</v>
      </c>
      <c r="D97" s="18" t="s">
        <v>136</v>
      </c>
      <c r="E97" s="19">
        <v>1</v>
      </c>
      <c r="I97" s="286">
        <v>45196</v>
      </c>
      <c r="J97" s="541">
        <v>2</v>
      </c>
      <c r="K97" s="541"/>
      <c r="L97" s="541"/>
      <c r="M97" s="541">
        <v>2</v>
      </c>
    </row>
    <row r="98" spans="1:13" x14ac:dyDescent="0.25">
      <c r="A98" s="164" t="s">
        <v>319</v>
      </c>
      <c r="B98" s="541">
        <v>1</v>
      </c>
      <c r="D98" s="22" t="s">
        <v>37</v>
      </c>
      <c r="E98" s="23">
        <v>3</v>
      </c>
      <c r="I98" s="286">
        <v>45203</v>
      </c>
      <c r="J98" s="541">
        <v>1</v>
      </c>
      <c r="K98" s="541"/>
      <c r="L98" s="541"/>
      <c r="M98" s="541">
        <v>1</v>
      </c>
    </row>
    <row r="99" spans="1:13" x14ac:dyDescent="0.25">
      <c r="A99" s="14" t="s">
        <v>384</v>
      </c>
      <c r="B99" s="541">
        <v>2</v>
      </c>
      <c r="D99" s="18" t="s">
        <v>36</v>
      </c>
      <c r="E99" s="19">
        <v>1</v>
      </c>
      <c r="I99" s="12" t="s">
        <v>925</v>
      </c>
      <c r="J99" s="541">
        <v>2</v>
      </c>
      <c r="K99" s="541">
        <v>2</v>
      </c>
      <c r="L99" s="541"/>
      <c r="M99" s="541">
        <v>4</v>
      </c>
    </row>
    <row r="100" spans="1:13" x14ac:dyDescent="0.25">
      <c r="A100" s="164" t="s">
        <v>319</v>
      </c>
      <c r="B100" s="541">
        <v>1</v>
      </c>
      <c r="D100" s="18" t="s">
        <v>125</v>
      </c>
      <c r="E100" s="19">
        <v>2</v>
      </c>
      <c r="I100" s="286">
        <v>44876</v>
      </c>
      <c r="J100" s="541"/>
      <c r="K100" s="541">
        <v>2</v>
      </c>
      <c r="L100" s="541"/>
      <c r="M100" s="541">
        <v>2</v>
      </c>
    </row>
    <row r="101" spans="1:13" x14ac:dyDescent="0.25">
      <c r="A101" s="164" t="s">
        <v>333</v>
      </c>
      <c r="B101" s="541">
        <v>1</v>
      </c>
      <c r="D101" s="22" t="s">
        <v>225</v>
      </c>
      <c r="E101" s="23">
        <v>1</v>
      </c>
      <c r="I101" s="286">
        <v>45121</v>
      </c>
      <c r="J101" s="541">
        <v>2</v>
      </c>
      <c r="K101" s="541"/>
      <c r="L101" s="541"/>
      <c r="M101" s="541">
        <v>2</v>
      </c>
    </row>
    <row r="102" spans="1:13" x14ac:dyDescent="0.25">
      <c r="A102" s="14" t="s">
        <v>385</v>
      </c>
      <c r="B102" s="541">
        <v>2</v>
      </c>
      <c r="D102" s="18" t="s">
        <v>36</v>
      </c>
      <c r="E102" s="19">
        <v>1</v>
      </c>
      <c r="I102" s="12" t="s">
        <v>541</v>
      </c>
      <c r="J102" s="541">
        <v>1</v>
      </c>
      <c r="K102" s="541">
        <v>1</v>
      </c>
      <c r="L102" s="541"/>
      <c r="M102" s="541">
        <v>2</v>
      </c>
    </row>
    <row r="103" spans="1:13" x14ac:dyDescent="0.25">
      <c r="A103" s="164" t="s">
        <v>319</v>
      </c>
      <c r="B103" s="541">
        <v>1</v>
      </c>
      <c r="D103" s="22" t="s">
        <v>95</v>
      </c>
      <c r="E103" s="23">
        <v>1</v>
      </c>
      <c r="I103" s="286">
        <v>44915</v>
      </c>
      <c r="J103" s="541"/>
      <c r="K103" s="541">
        <v>1</v>
      </c>
      <c r="L103" s="541"/>
      <c r="M103" s="541">
        <v>1</v>
      </c>
    </row>
    <row r="104" spans="1:13" x14ac:dyDescent="0.25">
      <c r="A104" s="164" t="s">
        <v>388</v>
      </c>
      <c r="B104" s="541">
        <v>1</v>
      </c>
      <c r="D104" s="18" t="s">
        <v>94</v>
      </c>
      <c r="E104" s="19">
        <v>1</v>
      </c>
      <c r="I104" s="286">
        <v>45090</v>
      </c>
      <c r="J104" s="541">
        <v>1</v>
      </c>
      <c r="K104" s="541"/>
      <c r="L104" s="541"/>
      <c r="M104" s="541">
        <v>1</v>
      </c>
    </row>
    <row r="105" spans="1:13" x14ac:dyDescent="0.25">
      <c r="A105" s="14" t="s">
        <v>389</v>
      </c>
      <c r="B105" s="541">
        <v>3</v>
      </c>
      <c r="D105" s="22" t="s">
        <v>786</v>
      </c>
      <c r="E105" s="23">
        <v>3</v>
      </c>
      <c r="I105" s="12" t="s">
        <v>905</v>
      </c>
      <c r="J105" s="541">
        <v>5</v>
      </c>
      <c r="K105" s="541"/>
      <c r="L105" s="541"/>
      <c r="M105" s="541">
        <v>5</v>
      </c>
    </row>
    <row r="106" spans="1:13" x14ac:dyDescent="0.25">
      <c r="A106" s="164" t="s">
        <v>319</v>
      </c>
      <c r="B106" s="541">
        <v>1</v>
      </c>
      <c r="D106" s="18" t="s">
        <v>279</v>
      </c>
      <c r="E106" s="19">
        <v>3</v>
      </c>
      <c r="I106" s="286">
        <v>45082</v>
      </c>
      <c r="J106" s="541">
        <v>4</v>
      </c>
      <c r="K106" s="541"/>
      <c r="L106" s="541"/>
      <c r="M106" s="541">
        <v>4</v>
      </c>
    </row>
    <row r="107" spans="1:13" x14ac:dyDescent="0.25">
      <c r="A107" s="164" t="s">
        <v>377</v>
      </c>
      <c r="B107" s="541">
        <v>1</v>
      </c>
      <c r="D107" s="22" t="s">
        <v>945</v>
      </c>
      <c r="E107" s="23">
        <v>1</v>
      </c>
      <c r="I107" s="286">
        <v>44995</v>
      </c>
      <c r="J107" s="541">
        <v>1</v>
      </c>
      <c r="K107" s="541"/>
      <c r="L107" s="541"/>
      <c r="M107" s="541">
        <v>1</v>
      </c>
    </row>
    <row r="108" spans="1:13" x14ac:dyDescent="0.25">
      <c r="A108" s="164" t="s">
        <v>391</v>
      </c>
      <c r="B108" s="541">
        <v>1</v>
      </c>
      <c r="D108" s="18" t="s">
        <v>136</v>
      </c>
      <c r="E108" s="19">
        <v>1</v>
      </c>
      <c r="I108" s="12" t="s">
        <v>545</v>
      </c>
      <c r="J108" s="541">
        <v>2</v>
      </c>
      <c r="K108" s="541"/>
      <c r="L108" s="541"/>
      <c r="M108" s="541">
        <v>2</v>
      </c>
    </row>
    <row r="109" spans="1:13" x14ac:dyDescent="0.25">
      <c r="A109" s="14" t="s">
        <v>394</v>
      </c>
      <c r="B109" s="541">
        <v>1</v>
      </c>
      <c r="D109" s="22" t="s">
        <v>47</v>
      </c>
      <c r="E109" s="23">
        <v>2</v>
      </c>
      <c r="I109" s="286">
        <v>44754</v>
      </c>
      <c r="J109" s="541">
        <v>2</v>
      </c>
      <c r="K109" s="541"/>
      <c r="L109" s="541"/>
      <c r="M109" s="541">
        <v>2</v>
      </c>
    </row>
    <row r="110" spans="1:13" x14ac:dyDescent="0.25">
      <c r="A110" s="164" t="s">
        <v>319</v>
      </c>
      <c r="B110" s="541">
        <v>1</v>
      </c>
      <c r="D110" s="18" t="s">
        <v>36</v>
      </c>
      <c r="E110" s="19">
        <v>2</v>
      </c>
      <c r="I110" s="12" t="s">
        <v>415</v>
      </c>
      <c r="J110" s="541">
        <v>2</v>
      </c>
      <c r="K110" s="541"/>
      <c r="L110" s="541"/>
      <c r="M110" s="541">
        <v>2</v>
      </c>
    </row>
    <row r="111" spans="1:13" x14ac:dyDescent="0.25">
      <c r="A111" s="14" t="s">
        <v>396</v>
      </c>
      <c r="B111" s="541">
        <v>4</v>
      </c>
      <c r="D111" s="22" t="s">
        <v>1049</v>
      </c>
      <c r="E111" s="23">
        <v>313</v>
      </c>
      <c r="I111" s="286">
        <v>44652</v>
      </c>
      <c r="J111" s="541">
        <v>2</v>
      </c>
      <c r="K111" s="541"/>
      <c r="L111" s="541"/>
      <c r="M111" s="541">
        <v>2</v>
      </c>
    </row>
    <row r="112" spans="1:13" x14ac:dyDescent="0.25">
      <c r="A112" s="164" t="s">
        <v>321</v>
      </c>
      <c r="B112" s="541">
        <v>1</v>
      </c>
      <c r="I112" s="12" t="s">
        <v>66</v>
      </c>
      <c r="J112" s="541">
        <v>4</v>
      </c>
      <c r="K112" s="541"/>
      <c r="L112" s="541"/>
      <c r="M112" s="541">
        <v>4</v>
      </c>
    </row>
    <row r="113" spans="1:13" x14ac:dyDescent="0.25">
      <c r="A113" s="164" t="s">
        <v>319</v>
      </c>
      <c r="B113" s="541">
        <v>1</v>
      </c>
      <c r="I113" s="286">
        <v>43829</v>
      </c>
      <c r="J113" s="541">
        <v>1</v>
      </c>
      <c r="K113" s="541"/>
      <c r="L113" s="541"/>
      <c r="M113" s="541">
        <v>1</v>
      </c>
    </row>
    <row r="114" spans="1:13" x14ac:dyDescent="0.25">
      <c r="A114" s="164" t="s">
        <v>333</v>
      </c>
      <c r="B114" s="541">
        <v>1</v>
      </c>
      <c r="I114" s="286">
        <v>44440</v>
      </c>
      <c r="J114" s="541">
        <v>3</v>
      </c>
      <c r="K114" s="541"/>
      <c r="L114" s="541"/>
      <c r="M114" s="541">
        <v>3</v>
      </c>
    </row>
    <row r="115" spans="1:13" x14ac:dyDescent="0.25">
      <c r="A115" s="164" t="s">
        <v>398</v>
      </c>
      <c r="B115" s="541">
        <v>1</v>
      </c>
      <c r="I115" s="12" t="s">
        <v>964</v>
      </c>
      <c r="J115" s="541">
        <v>2</v>
      </c>
      <c r="K115" s="541"/>
      <c r="L115" s="541"/>
      <c r="M115" s="541">
        <v>2</v>
      </c>
    </row>
    <row r="116" spans="1:13" x14ac:dyDescent="0.25">
      <c r="A116" s="14" t="s">
        <v>400</v>
      </c>
      <c r="B116" s="541">
        <v>1</v>
      </c>
      <c r="I116" s="286">
        <v>44867</v>
      </c>
      <c r="J116" s="541">
        <v>2</v>
      </c>
      <c r="K116" s="541"/>
      <c r="L116" s="541"/>
      <c r="M116" s="541">
        <v>2</v>
      </c>
    </row>
    <row r="117" spans="1:13" x14ac:dyDescent="0.25">
      <c r="A117" s="164" t="s">
        <v>402</v>
      </c>
      <c r="B117" s="541">
        <v>1</v>
      </c>
      <c r="I117" s="12" t="s">
        <v>37</v>
      </c>
      <c r="J117" s="541">
        <v>4</v>
      </c>
      <c r="K117" s="541"/>
      <c r="L117" s="541"/>
      <c r="M117" s="541">
        <v>4</v>
      </c>
    </row>
    <row r="118" spans="1:13" x14ac:dyDescent="0.25">
      <c r="A118" s="14" t="s">
        <v>404</v>
      </c>
      <c r="B118" s="541">
        <v>2</v>
      </c>
      <c r="I118" s="286">
        <v>44228</v>
      </c>
      <c r="J118" s="541">
        <v>1</v>
      </c>
      <c r="K118" s="541"/>
      <c r="L118" s="541"/>
      <c r="M118" s="541">
        <v>1</v>
      </c>
    </row>
    <row r="119" spans="1:13" x14ac:dyDescent="0.25">
      <c r="A119" s="164" t="s">
        <v>319</v>
      </c>
      <c r="B119" s="541">
        <v>1</v>
      </c>
      <c r="I119" s="286">
        <v>44470</v>
      </c>
      <c r="J119" s="541">
        <v>1</v>
      </c>
      <c r="K119" s="541"/>
      <c r="L119" s="541"/>
      <c r="M119" s="541">
        <v>1</v>
      </c>
    </row>
    <row r="120" spans="1:13" x14ac:dyDescent="0.25">
      <c r="A120" s="164" t="s">
        <v>377</v>
      </c>
      <c r="B120" s="541">
        <v>1</v>
      </c>
      <c r="I120" s="286">
        <v>44500</v>
      </c>
      <c r="J120" s="541">
        <v>1</v>
      </c>
      <c r="K120" s="541"/>
      <c r="L120" s="541"/>
      <c r="M120" s="541">
        <v>1</v>
      </c>
    </row>
    <row r="121" spans="1:13" x14ac:dyDescent="0.25">
      <c r="A121" s="14" t="s">
        <v>407</v>
      </c>
      <c r="B121" s="541">
        <v>2</v>
      </c>
      <c r="I121" s="286">
        <v>44927</v>
      </c>
      <c r="J121" s="541">
        <v>1</v>
      </c>
      <c r="K121" s="541"/>
      <c r="L121" s="541"/>
      <c r="M121" s="541">
        <v>1</v>
      </c>
    </row>
    <row r="122" spans="1:13" x14ac:dyDescent="0.25">
      <c r="A122" s="164" t="s">
        <v>319</v>
      </c>
      <c r="B122" s="541">
        <v>1</v>
      </c>
      <c r="I122" s="12" t="s">
        <v>614</v>
      </c>
      <c r="J122" s="541">
        <v>2</v>
      </c>
      <c r="K122" s="541">
        <v>1</v>
      </c>
      <c r="L122" s="541"/>
      <c r="M122" s="541">
        <v>3</v>
      </c>
    </row>
    <row r="123" spans="1:13" x14ac:dyDescent="0.25">
      <c r="A123" s="164" t="s">
        <v>377</v>
      </c>
      <c r="B123" s="541">
        <v>1</v>
      </c>
      <c r="I123" s="286">
        <v>44867</v>
      </c>
      <c r="J123" s="541">
        <v>2</v>
      </c>
      <c r="K123" s="541">
        <v>1</v>
      </c>
      <c r="L123" s="541"/>
      <c r="M123" s="541">
        <v>3</v>
      </c>
    </row>
    <row r="124" spans="1:13" x14ac:dyDescent="0.25">
      <c r="A124" s="14" t="s">
        <v>409</v>
      </c>
      <c r="B124" s="541">
        <v>2</v>
      </c>
      <c r="I124" s="12" t="s">
        <v>95</v>
      </c>
      <c r="J124" s="541">
        <v>1</v>
      </c>
      <c r="K124" s="541"/>
      <c r="L124" s="541"/>
      <c r="M124" s="541">
        <v>1</v>
      </c>
    </row>
    <row r="125" spans="1:13" x14ac:dyDescent="0.25">
      <c r="A125" s="164" t="s">
        <v>377</v>
      </c>
      <c r="B125" s="541">
        <v>1</v>
      </c>
      <c r="I125" s="286">
        <v>44058</v>
      </c>
      <c r="J125" s="541">
        <v>1</v>
      </c>
      <c r="K125" s="541"/>
      <c r="L125" s="541"/>
      <c r="M125" s="541">
        <v>1</v>
      </c>
    </row>
    <row r="126" spans="1:13" x14ac:dyDescent="0.25">
      <c r="A126" s="164" t="s">
        <v>333</v>
      </c>
      <c r="B126" s="541">
        <v>1</v>
      </c>
      <c r="I126" s="12" t="s">
        <v>786</v>
      </c>
      <c r="J126" s="541">
        <v>3</v>
      </c>
      <c r="K126" s="541"/>
      <c r="L126" s="541"/>
      <c r="M126" s="541">
        <v>3</v>
      </c>
    </row>
    <row r="127" spans="1:13" x14ac:dyDescent="0.25">
      <c r="A127" s="14" t="s">
        <v>372</v>
      </c>
      <c r="B127" s="541">
        <v>2</v>
      </c>
      <c r="I127" s="286">
        <v>44873</v>
      </c>
      <c r="J127" s="541">
        <v>2</v>
      </c>
      <c r="K127" s="541"/>
      <c r="L127" s="541"/>
      <c r="M127" s="541">
        <v>2</v>
      </c>
    </row>
    <row r="128" spans="1:13" x14ac:dyDescent="0.25">
      <c r="A128" s="164" t="s">
        <v>319</v>
      </c>
      <c r="B128" s="541">
        <v>1</v>
      </c>
      <c r="I128" s="286">
        <v>44956</v>
      </c>
      <c r="J128" s="541">
        <v>1</v>
      </c>
      <c r="K128" s="541"/>
      <c r="L128" s="541"/>
      <c r="M128" s="541">
        <v>1</v>
      </c>
    </row>
    <row r="129" spans="1:13" x14ac:dyDescent="0.25">
      <c r="A129" s="164" t="s">
        <v>373</v>
      </c>
      <c r="B129" s="541">
        <v>1</v>
      </c>
      <c r="I129" s="12" t="s">
        <v>945</v>
      </c>
      <c r="J129" s="541"/>
      <c r="K129" s="541">
        <v>1</v>
      </c>
      <c r="L129" s="541"/>
      <c r="M129" s="541">
        <v>1</v>
      </c>
    </row>
    <row r="130" spans="1:13" x14ac:dyDescent="0.25">
      <c r="A130" s="14" t="s">
        <v>337</v>
      </c>
      <c r="B130" s="541">
        <v>2</v>
      </c>
      <c r="I130" s="286">
        <v>44866</v>
      </c>
      <c r="J130" s="541"/>
      <c r="K130" s="541">
        <v>1</v>
      </c>
      <c r="L130" s="541"/>
      <c r="M130" s="541">
        <v>1</v>
      </c>
    </row>
    <row r="131" spans="1:13" x14ac:dyDescent="0.25">
      <c r="A131" s="164" t="s">
        <v>319</v>
      </c>
      <c r="B131" s="541">
        <v>1</v>
      </c>
      <c r="I131" s="12" t="s">
        <v>47</v>
      </c>
      <c r="J131" s="541">
        <v>2</v>
      </c>
      <c r="K131" s="541"/>
      <c r="L131" s="541"/>
      <c r="M131" s="541">
        <v>2</v>
      </c>
    </row>
    <row r="132" spans="1:13" x14ac:dyDescent="0.25">
      <c r="A132" s="164" t="s">
        <v>333</v>
      </c>
      <c r="B132" s="541">
        <v>1</v>
      </c>
      <c r="I132" s="286">
        <v>43059</v>
      </c>
      <c r="J132" s="541">
        <v>2</v>
      </c>
      <c r="K132" s="541"/>
      <c r="L132" s="541"/>
      <c r="M132" s="541">
        <v>2</v>
      </c>
    </row>
    <row r="133" spans="1:13" x14ac:dyDescent="0.25">
      <c r="A133" s="14" t="s">
        <v>318</v>
      </c>
      <c r="B133" s="541">
        <v>2</v>
      </c>
      <c r="I133" s="12" t="s">
        <v>1608</v>
      </c>
      <c r="J133" s="541">
        <v>17</v>
      </c>
      <c r="K133" s="541">
        <v>1</v>
      </c>
      <c r="L133" s="541"/>
      <c r="M133" s="541">
        <v>18</v>
      </c>
    </row>
    <row r="134" spans="1:13" x14ac:dyDescent="0.25">
      <c r="A134" s="164" t="s">
        <v>321</v>
      </c>
      <c r="B134" s="541">
        <v>1</v>
      </c>
      <c r="I134" s="286">
        <v>45278</v>
      </c>
      <c r="J134" s="541">
        <v>15</v>
      </c>
      <c r="K134" s="541">
        <v>1</v>
      </c>
      <c r="L134" s="541"/>
      <c r="M134" s="541">
        <v>16</v>
      </c>
    </row>
    <row r="135" spans="1:13" x14ac:dyDescent="0.25">
      <c r="A135" s="164" t="s">
        <v>319</v>
      </c>
      <c r="B135" s="541">
        <v>1</v>
      </c>
      <c r="I135" s="286">
        <v>45644</v>
      </c>
      <c r="J135" s="541">
        <v>2</v>
      </c>
      <c r="K135" s="541"/>
      <c r="L135" s="541"/>
      <c r="M135" s="541">
        <v>2</v>
      </c>
    </row>
    <row r="136" spans="1:13" x14ac:dyDescent="0.25">
      <c r="A136" s="14" t="s">
        <v>331</v>
      </c>
      <c r="B136" s="541">
        <v>2</v>
      </c>
      <c r="I136" s="12" t="s">
        <v>1260</v>
      </c>
      <c r="J136" s="541"/>
      <c r="K136" s="541">
        <v>1</v>
      </c>
      <c r="L136" s="541"/>
      <c r="M136" s="541">
        <v>1</v>
      </c>
    </row>
    <row r="137" spans="1:13" x14ac:dyDescent="0.25">
      <c r="A137" s="164" t="s">
        <v>321</v>
      </c>
      <c r="B137" s="541">
        <v>1</v>
      </c>
      <c r="I137" s="286">
        <v>45139</v>
      </c>
      <c r="J137" s="541"/>
      <c r="K137" s="541">
        <v>1</v>
      </c>
      <c r="L137" s="541"/>
      <c r="M137" s="541">
        <v>1</v>
      </c>
    </row>
    <row r="138" spans="1:13" x14ac:dyDescent="0.25">
      <c r="A138" s="164" t="s">
        <v>319</v>
      </c>
      <c r="B138" s="541">
        <v>1</v>
      </c>
      <c r="I138" s="12" t="s">
        <v>929</v>
      </c>
      <c r="J138" s="541">
        <v>2</v>
      </c>
      <c r="K138" s="541"/>
      <c r="L138" s="541"/>
      <c r="M138" s="541">
        <v>2</v>
      </c>
    </row>
    <row r="139" spans="1:13" x14ac:dyDescent="0.25">
      <c r="A139" s="14" t="s">
        <v>332</v>
      </c>
      <c r="B139" s="541">
        <v>2</v>
      </c>
      <c r="I139" s="286">
        <v>45232</v>
      </c>
      <c r="J139" s="541">
        <v>2</v>
      </c>
      <c r="K139" s="541"/>
      <c r="L139" s="541"/>
      <c r="M139" s="541">
        <v>2</v>
      </c>
    </row>
    <row r="140" spans="1:13" x14ac:dyDescent="0.25">
      <c r="A140" s="164" t="s">
        <v>319</v>
      </c>
      <c r="B140" s="541">
        <v>1</v>
      </c>
      <c r="I140" s="12" t="s">
        <v>1049</v>
      </c>
      <c r="J140" s="541">
        <v>383</v>
      </c>
      <c r="K140" s="541">
        <v>73</v>
      </c>
      <c r="L140" s="541"/>
      <c r="M140" s="541">
        <v>456</v>
      </c>
    </row>
    <row r="141" spans="1:13" x14ac:dyDescent="0.25">
      <c r="A141" s="164" t="s">
        <v>333</v>
      </c>
      <c r="B141" s="541">
        <v>1</v>
      </c>
    </row>
    <row r="142" spans="1:13" x14ac:dyDescent="0.25">
      <c r="A142" s="14" t="s">
        <v>345</v>
      </c>
      <c r="B142" s="541">
        <v>1</v>
      </c>
    </row>
    <row r="143" spans="1:13" x14ac:dyDescent="0.25">
      <c r="A143" s="164" t="s">
        <v>333</v>
      </c>
      <c r="B143" s="541">
        <v>1</v>
      </c>
    </row>
    <row r="144" spans="1:13" x14ac:dyDescent="0.25">
      <c r="A144" s="14" t="s">
        <v>356</v>
      </c>
      <c r="B144" s="541">
        <v>1</v>
      </c>
    </row>
    <row r="145" spans="1:2" x14ac:dyDescent="0.25">
      <c r="A145" s="164" t="s">
        <v>333</v>
      </c>
      <c r="B145" s="541">
        <v>1</v>
      </c>
    </row>
    <row r="146" spans="1:2" x14ac:dyDescent="0.25">
      <c r="A146" s="14" t="s">
        <v>357</v>
      </c>
      <c r="B146" s="541">
        <v>3</v>
      </c>
    </row>
    <row r="147" spans="1:2" x14ac:dyDescent="0.25">
      <c r="A147" s="164" t="s">
        <v>321</v>
      </c>
      <c r="B147" s="541">
        <v>1</v>
      </c>
    </row>
    <row r="148" spans="1:2" x14ac:dyDescent="0.25">
      <c r="A148" s="164" t="s">
        <v>319</v>
      </c>
      <c r="B148" s="541">
        <v>1</v>
      </c>
    </row>
    <row r="149" spans="1:2" x14ac:dyDescent="0.25">
      <c r="A149" s="164" t="s">
        <v>333</v>
      </c>
      <c r="B149" s="541">
        <v>1</v>
      </c>
    </row>
    <row r="150" spans="1:2" x14ac:dyDescent="0.25">
      <c r="A150" s="14" t="s">
        <v>358</v>
      </c>
      <c r="B150" s="541">
        <v>3</v>
      </c>
    </row>
    <row r="151" spans="1:2" x14ac:dyDescent="0.25">
      <c r="A151" s="164" t="s">
        <v>321</v>
      </c>
      <c r="B151" s="541">
        <v>1</v>
      </c>
    </row>
    <row r="152" spans="1:2" x14ac:dyDescent="0.25">
      <c r="A152" s="164" t="s">
        <v>319</v>
      </c>
      <c r="B152" s="541">
        <v>1</v>
      </c>
    </row>
    <row r="153" spans="1:2" x14ac:dyDescent="0.25">
      <c r="A153" s="164" t="s">
        <v>359</v>
      </c>
      <c r="B153" s="541">
        <v>1</v>
      </c>
    </row>
    <row r="154" spans="1:2" x14ac:dyDescent="0.25">
      <c r="A154" s="14" t="s">
        <v>361</v>
      </c>
      <c r="B154" s="541">
        <v>2</v>
      </c>
    </row>
    <row r="155" spans="1:2" x14ac:dyDescent="0.25">
      <c r="A155" s="164" t="s">
        <v>321</v>
      </c>
      <c r="B155" s="541">
        <v>1</v>
      </c>
    </row>
    <row r="156" spans="1:2" x14ac:dyDescent="0.25">
      <c r="A156" s="164" t="s">
        <v>319</v>
      </c>
      <c r="B156" s="541">
        <v>1</v>
      </c>
    </row>
    <row r="157" spans="1:2" x14ac:dyDescent="0.25">
      <c r="A157" s="14" t="s">
        <v>362</v>
      </c>
      <c r="B157" s="541">
        <v>2</v>
      </c>
    </row>
    <row r="158" spans="1:2" x14ac:dyDescent="0.25">
      <c r="A158" s="164" t="s">
        <v>321</v>
      </c>
      <c r="B158" s="541">
        <v>1</v>
      </c>
    </row>
    <row r="159" spans="1:2" x14ac:dyDescent="0.25">
      <c r="A159" s="164" t="s">
        <v>319</v>
      </c>
      <c r="B159" s="541">
        <v>1</v>
      </c>
    </row>
    <row r="160" spans="1:2" x14ac:dyDescent="0.25">
      <c r="A160" s="14" t="s">
        <v>363</v>
      </c>
      <c r="B160" s="541">
        <v>2</v>
      </c>
    </row>
    <row r="161" spans="1:2" x14ac:dyDescent="0.25">
      <c r="A161" s="164" t="s">
        <v>321</v>
      </c>
      <c r="B161" s="541">
        <v>1</v>
      </c>
    </row>
    <row r="162" spans="1:2" x14ac:dyDescent="0.25">
      <c r="A162" s="164" t="s">
        <v>319</v>
      </c>
      <c r="B162" s="541">
        <v>1</v>
      </c>
    </row>
    <row r="163" spans="1:2" x14ac:dyDescent="0.25">
      <c r="A163" s="14" t="s">
        <v>371</v>
      </c>
      <c r="B163" s="541">
        <v>2</v>
      </c>
    </row>
    <row r="164" spans="1:2" x14ac:dyDescent="0.25">
      <c r="A164" s="164" t="s">
        <v>321</v>
      </c>
      <c r="B164" s="541">
        <v>1</v>
      </c>
    </row>
    <row r="165" spans="1:2" x14ac:dyDescent="0.25">
      <c r="A165" s="164" t="s">
        <v>319</v>
      </c>
      <c r="B165" s="541">
        <v>1</v>
      </c>
    </row>
    <row r="166" spans="1:2" x14ac:dyDescent="0.25">
      <c r="A166" s="14" t="s">
        <v>374</v>
      </c>
      <c r="B166" s="541">
        <v>2</v>
      </c>
    </row>
    <row r="167" spans="1:2" x14ac:dyDescent="0.25">
      <c r="A167" s="164" t="s">
        <v>319</v>
      </c>
      <c r="B167" s="541">
        <v>1</v>
      </c>
    </row>
    <row r="168" spans="1:2" x14ac:dyDescent="0.25">
      <c r="A168" s="164" t="s">
        <v>373</v>
      </c>
      <c r="B168" s="541">
        <v>1</v>
      </c>
    </row>
    <row r="169" spans="1:2" x14ac:dyDescent="0.25">
      <c r="A169" s="14" t="s">
        <v>378</v>
      </c>
      <c r="B169" s="541">
        <v>2</v>
      </c>
    </row>
    <row r="170" spans="1:2" x14ac:dyDescent="0.25">
      <c r="A170" s="164" t="s">
        <v>321</v>
      </c>
      <c r="B170" s="541">
        <v>1</v>
      </c>
    </row>
    <row r="171" spans="1:2" x14ac:dyDescent="0.25">
      <c r="A171" s="164" t="s">
        <v>319</v>
      </c>
      <c r="B171" s="541">
        <v>1</v>
      </c>
    </row>
    <row r="172" spans="1:2" x14ac:dyDescent="0.25">
      <c r="A172" s="14" t="s">
        <v>381</v>
      </c>
      <c r="B172" s="541">
        <v>2</v>
      </c>
    </row>
    <row r="173" spans="1:2" x14ac:dyDescent="0.25">
      <c r="A173" s="164" t="s">
        <v>321</v>
      </c>
      <c r="B173" s="541">
        <v>1</v>
      </c>
    </row>
    <row r="174" spans="1:2" x14ac:dyDescent="0.25">
      <c r="A174" s="164" t="s">
        <v>319</v>
      </c>
      <c r="B174" s="541">
        <v>1</v>
      </c>
    </row>
    <row r="175" spans="1:2" x14ac:dyDescent="0.25">
      <c r="A175" s="14" t="s">
        <v>393</v>
      </c>
      <c r="B175" s="541">
        <v>1</v>
      </c>
    </row>
    <row r="176" spans="1:2" x14ac:dyDescent="0.25">
      <c r="A176" s="164" t="s">
        <v>377</v>
      </c>
      <c r="B176" s="541">
        <v>1</v>
      </c>
    </row>
    <row r="177" spans="1:2" x14ac:dyDescent="0.25">
      <c r="A177" s="14" t="s">
        <v>406</v>
      </c>
      <c r="B177" s="541">
        <v>2</v>
      </c>
    </row>
    <row r="178" spans="1:2" x14ac:dyDescent="0.25">
      <c r="A178" s="164" t="s">
        <v>319</v>
      </c>
      <c r="B178" s="541">
        <v>1</v>
      </c>
    </row>
    <row r="179" spans="1:2" x14ac:dyDescent="0.25">
      <c r="A179" s="164" t="s">
        <v>333</v>
      </c>
      <c r="B179" s="541">
        <v>1</v>
      </c>
    </row>
    <row r="180" spans="1:2" x14ac:dyDescent="0.25">
      <c r="A180" s="13" t="s">
        <v>55</v>
      </c>
      <c r="B180" s="541">
        <v>12</v>
      </c>
    </row>
    <row r="181" spans="1:2" x14ac:dyDescent="0.25">
      <c r="A181" s="14" t="s">
        <v>53</v>
      </c>
      <c r="B181" s="541">
        <v>1</v>
      </c>
    </row>
    <row r="182" spans="1:2" x14ac:dyDescent="0.25">
      <c r="A182" s="164" t="s">
        <v>57</v>
      </c>
      <c r="B182" s="541">
        <v>1</v>
      </c>
    </row>
    <row r="183" spans="1:2" x14ac:dyDescent="0.25">
      <c r="A183" s="14" t="s">
        <v>58</v>
      </c>
      <c r="B183" s="541">
        <v>2</v>
      </c>
    </row>
    <row r="184" spans="1:2" x14ac:dyDescent="0.25">
      <c r="A184" s="164" t="s">
        <v>60</v>
      </c>
      <c r="B184" s="541">
        <v>2</v>
      </c>
    </row>
    <row r="185" spans="1:2" x14ac:dyDescent="0.25">
      <c r="A185" s="14" t="s">
        <v>61</v>
      </c>
      <c r="B185" s="541">
        <v>1</v>
      </c>
    </row>
    <row r="186" spans="1:2" x14ac:dyDescent="0.25">
      <c r="A186" s="164" t="s">
        <v>63</v>
      </c>
      <c r="B186" s="541">
        <v>1</v>
      </c>
    </row>
    <row r="187" spans="1:2" x14ac:dyDescent="0.25">
      <c r="A187" s="14" t="s">
        <v>483</v>
      </c>
      <c r="B187" s="541">
        <v>1</v>
      </c>
    </row>
    <row r="188" spans="1:2" x14ac:dyDescent="0.25">
      <c r="A188" s="164" t="s">
        <v>485</v>
      </c>
      <c r="B188" s="541">
        <v>1</v>
      </c>
    </row>
    <row r="189" spans="1:2" x14ac:dyDescent="0.25">
      <c r="A189" s="14" t="s">
        <v>486</v>
      </c>
      <c r="B189" s="541">
        <v>1</v>
      </c>
    </row>
    <row r="190" spans="1:2" x14ac:dyDescent="0.25">
      <c r="A190" s="164" t="s">
        <v>488</v>
      </c>
      <c r="B190" s="541">
        <v>1</v>
      </c>
    </row>
    <row r="191" spans="1:2" x14ac:dyDescent="0.25">
      <c r="A191" s="14" t="s">
        <v>489</v>
      </c>
      <c r="B191" s="541">
        <v>1</v>
      </c>
    </row>
    <row r="192" spans="1:2" x14ac:dyDescent="0.25">
      <c r="A192" s="164" t="s">
        <v>491</v>
      </c>
      <c r="B192" s="541">
        <v>1</v>
      </c>
    </row>
    <row r="193" spans="1:2" x14ac:dyDescent="0.25">
      <c r="A193" s="14" t="s">
        <v>472</v>
      </c>
      <c r="B193" s="541">
        <v>1</v>
      </c>
    </row>
    <row r="194" spans="1:2" x14ac:dyDescent="0.25">
      <c r="A194" s="164" t="s">
        <v>474</v>
      </c>
      <c r="B194" s="541">
        <v>1</v>
      </c>
    </row>
    <row r="195" spans="1:2" x14ac:dyDescent="0.25">
      <c r="A195" s="14" t="s">
        <v>476</v>
      </c>
      <c r="B195" s="541">
        <v>1</v>
      </c>
    </row>
    <row r="196" spans="1:2" x14ac:dyDescent="0.25">
      <c r="A196" s="164" t="s">
        <v>478</v>
      </c>
      <c r="B196" s="541">
        <v>1</v>
      </c>
    </row>
    <row r="197" spans="1:2" x14ac:dyDescent="0.25">
      <c r="A197" s="14" t="s">
        <v>427</v>
      </c>
      <c r="B197" s="541">
        <v>1</v>
      </c>
    </row>
    <row r="198" spans="1:2" x14ac:dyDescent="0.25">
      <c r="A198" s="164" t="s">
        <v>481</v>
      </c>
      <c r="B198" s="541">
        <v>1</v>
      </c>
    </row>
    <row r="199" spans="1:2" x14ac:dyDescent="0.25">
      <c r="A199" s="14" t="s">
        <v>305</v>
      </c>
      <c r="B199" s="541">
        <v>1</v>
      </c>
    </row>
    <row r="200" spans="1:2" x14ac:dyDescent="0.25">
      <c r="A200" s="164" t="s">
        <v>307</v>
      </c>
      <c r="B200" s="541">
        <v>1</v>
      </c>
    </row>
    <row r="201" spans="1:2" x14ac:dyDescent="0.25">
      <c r="A201" s="14" t="s">
        <v>309</v>
      </c>
      <c r="B201" s="541">
        <v>1</v>
      </c>
    </row>
    <row r="202" spans="1:2" x14ac:dyDescent="0.25">
      <c r="A202" s="164" t="s">
        <v>307</v>
      </c>
      <c r="B202" s="541">
        <v>1</v>
      </c>
    </row>
    <row r="203" spans="1:2" x14ac:dyDescent="0.25">
      <c r="A203" s="13" t="s">
        <v>70</v>
      </c>
      <c r="B203" s="541">
        <v>18</v>
      </c>
    </row>
    <row r="204" spans="1:2" x14ac:dyDescent="0.25">
      <c r="A204" s="14" t="s">
        <v>241</v>
      </c>
      <c r="B204" s="541">
        <v>1</v>
      </c>
    </row>
    <row r="205" spans="1:2" x14ac:dyDescent="0.25">
      <c r="A205" s="164" t="s">
        <v>243</v>
      </c>
      <c r="B205" s="541">
        <v>1</v>
      </c>
    </row>
    <row r="206" spans="1:2" x14ac:dyDescent="0.25">
      <c r="A206" s="14" t="s">
        <v>233</v>
      </c>
      <c r="B206" s="541">
        <v>2</v>
      </c>
    </row>
    <row r="207" spans="1:2" x14ac:dyDescent="0.25">
      <c r="A207" s="164" t="s">
        <v>231</v>
      </c>
      <c r="B207" s="541">
        <v>1</v>
      </c>
    </row>
    <row r="208" spans="1:2" x14ac:dyDescent="0.25">
      <c r="A208" s="164" t="s">
        <v>228</v>
      </c>
      <c r="B208" s="541">
        <v>1</v>
      </c>
    </row>
    <row r="209" spans="1:2" x14ac:dyDescent="0.25">
      <c r="A209" s="14" t="s">
        <v>234</v>
      </c>
      <c r="B209" s="541">
        <v>1</v>
      </c>
    </row>
    <row r="210" spans="1:2" x14ac:dyDescent="0.25">
      <c r="A210" s="164" t="s">
        <v>236</v>
      </c>
      <c r="B210" s="541">
        <v>1</v>
      </c>
    </row>
    <row r="211" spans="1:2" x14ac:dyDescent="0.25">
      <c r="A211" s="14" t="s">
        <v>238</v>
      </c>
      <c r="B211" s="541">
        <v>1</v>
      </c>
    </row>
    <row r="212" spans="1:2" x14ac:dyDescent="0.25">
      <c r="A212" s="164" t="s">
        <v>239</v>
      </c>
      <c r="B212" s="541">
        <v>1</v>
      </c>
    </row>
    <row r="213" spans="1:2" x14ac:dyDescent="0.25">
      <c r="A213" s="14" t="s">
        <v>226</v>
      </c>
      <c r="B213" s="541">
        <v>2</v>
      </c>
    </row>
    <row r="214" spans="1:2" x14ac:dyDescent="0.25">
      <c r="A214" s="164" t="s">
        <v>231</v>
      </c>
      <c r="B214" s="541">
        <v>1</v>
      </c>
    </row>
    <row r="215" spans="1:2" x14ac:dyDescent="0.25">
      <c r="A215" s="164" t="s">
        <v>228</v>
      </c>
      <c r="B215" s="541">
        <v>1</v>
      </c>
    </row>
    <row r="216" spans="1:2" x14ac:dyDescent="0.25">
      <c r="A216" s="14" t="s">
        <v>503</v>
      </c>
      <c r="B216" s="541">
        <v>1</v>
      </c>
    </row>
    <row r="217" spans="1:2" x14ac:dyDescent="0.25">
      <c r="A217" s="164" t="s">
        <v>505</v>
      </c>
      <c r="B217" s="541">
        <v>1</v>
      </c>
    </row>
    <row r="218" spans="1:2" x14ac:dyDescent="0.25">
      <c r="A218" s="14" t="s">
        <v>517</v>
      </c>
      <c r="B218" s="541">
        <v>1</v>
      </c>
    </row>
    <row r="219" spans="1:2" x14ac:dyDescent="0.25">
      <c r="A219" s="164" t="s">
        <v>519</v>
      </c>
      <c r="B219" s="541">
        <v>1</v>
      </c>
    </row>
    <row r="220" spans="1:2" x14ac:dyDescent="0.25">
      <c r="A220" s="14" t="s">
        <v>507</v>
      </c>
      <c r="B220" s="541">
        <v>1</v>
      </c>
    </row>
    <row r="221" spans="1:2" x14ac:dyDescent="0.25">
      <c r="A221" s="164" t="s">
        <v>509</v>
      </c>
      <c r="B221" s="541">
        <v>1</v>
      </c>
    </row>
    <row r="222" spans="1:2" x14ac:dyDescent="0.25">
      <c r="A222" s="14" t="s">
        <v>1046</v>
      </c>
      <c r="B222" s="541">
        <v>1</v>
      </c>
    </row>
    <row r="223" spans="1:2" x14ac:dyDescent="0.25">
      <c r="A223" s="164" t="s">
        <v>497</v>
      </c>
      <c r="B223" s="541">
        <v>1</v>
      </c>
    </row>
    <row r="224" spans="1:2" x14ac:dyDescent="0.25">
      <c r="A224" s="14" t="s">
        <v>511</v>
      </c>
      <c r="B224" s="541">
        <v>2</v>
      </c>
    </row>
    <row r="225" spans="1:2" x14ac:dyDescent="0.25">
      <c r="A225" s="164" t="s">
        <v>515</v>
      </c>
      <c r="B225" s="541">
        <v>1</v>
      </c>
    </row>
    <row r="226" spans="1:2" x14ac:dyDescent="0.25">
      <c r="A226" s="164" t="s">
        <v>513</v>
      </c>
      <c r="B226" s="541">
        <v>1</v>
      </c>
    </row>
    <row r="227" spans="1:2" x14ac:dyDescent="0.25">
      <c r="A227" s="14" t="s">
        <v>1044</v>
      </c>
      <c r="B227" s="541">
        <v>1</v>
      </c>
    </row>
    <row r="228" spans="1:2" x14ac:dyDescent="0.25">
      <c r="A228" s="164" t="s">
        <v>493</v>
      </c>
      <c r="B228" s="541">
        <v>1</v>
      </c>
    </row>
    <row r="229" spans="1:2" x14ac:dyDescent="0.25">
      <c r="A229" s="14" t="s">
        <v>499</v>
      </c>
      <c r="B229" s="541">
        <v>2</v>
      </c>
    </row>
    <row r="230" spans="1:2" x14ac:dyDescent="0.25">
      <c r="A230" s="164" t="s">
        <v>502</v>
      </c>
      <c r="B230" s="541">
        <v>1</v>
      </c>
    </row>
    <row r="231" spans="1:2" x14ac:dyDescent="0.25">
      <c r="A231" s="164" t="s">
        <v>501</v>
      </c>
      <c r="B231" s="541">
        <v>1</v>
      </c>
    </row>
    <row r="232" spans="1:2" x14ac:dyDescent="0.25">
      <c r="A232" s="14" t="s">
        <v>495</v>
      </c>
      <c r="B232" s="541">
        <v>1</v>
      </c>
    </row>
    <row r="233" spans="1:2" x14ac:dyDescent="0.25">
      <c r="A233" s="164" t="s">
        <v>493</v>
      </c>
      <c r="B233" s="541">
        <v>1</v>
      </c>
    </row>
    <row r="234" spans="1:2" x14ac:dyDescent="0.25">
      <c r="A234" s="14" t="s">
        <v>100</v>
      </c>
      <c r="B234" s="541">
        <v>1</v>
      </c>
    </row>
    <row r="235" spans="1:2" x14ac:dyDescent="0.25">
      <c r="A235" s="164" t="s">
        <v>103</v>
      </c>
      <c r="B235" s="541">
        <v>1</v>
      </c>
    </row>
    <row r="236" spans="1:2" x14ac:dyDescent="0.25">
      <c r="A236" s="12" t="s">
        <v>104</v>
      </c>
      <c r="B236" s="541">
        <v>6</v>
      </c>
    </row>
    <row r="237" spans="1:2" x14ac:dyDescent="0.25">
      <c r="A237" s="13" t="s">
        <v>55</v>
      </c>
      <c r="B237" s="541">
        <v>6</v>
      </c>
    </row>
    <row r="238" spans="1:2" x14ac:dyDescent="0.25">
      <c r="A238" s="14" t="s">
        <v>439</v>
      </c>
      <c r="B238" s="541">
        <v>2</v>
      </c>
    </row>
    <row r="239" spans="1:2" x14ac:dyDescent="0.25">
      <c r="A239" s="164" t="s">
        <v>441</v>
      </c>
      <c r="B239" s="541">
        <v>1</v>
      </c>
    </row>
    <row r="240" spans="1:2" x14ac:dyDescent="0.25">
      <c r="A240" s="164" t="s">
        <v>443</v>
      </c>
      <c r="B240" s="541">
        <v>1</v>
      </c>
    </row>
    <row r="241" spans="1:2" x14ac:dyDescent="0.25">
      <c r="A241" s="14" t="s">
        <v>110</v>
      </c>
      <c r="B241" s="541">
        <v>1</v>
      </c>
    </row>
    <row r="242" spans="1:2" x14ac:dyDescent="0.25">
      <c r="A242" s="164" t="s">
        <v>112</v>
      </c>
      <c r="B242" s="541">
        <v>1</v>
      </c>
    </row>
    <row r="243" spans="1:2" x14ac:dyDescent="0.25">
      <c r="A243" s="14" t="s">
        <v>435</v>
      </c>
      <c r="B243" s="541">
        <v>1</v>
      </c>
    </row>
    <row r="244" spans="1:2" x14ac:dyDescent="0.25">
      <c r="A244" s="164" t="s">
        <v>437</v>
      </c>
      <c r="B244" s="541">
        <v>1</v>
      </c>
    </row>
    <row r="245" spans="1:2" x14ac:dyDescent="0.25">
      <c r="A245" s="14" t="s">
        <v>431</v>
      </c>
      <c r="B245" s="541">
        <v>1</v>
      </c>
    </row>
    <row r="246" spans="1:2" x14ac:dyDescent="0.25">
      <c r="A246" s="164" t="s">
        <v>433</v>
      </c>
      <c r="B246" s="541">
        <v>1</v>
      </c>
    </row>
    <row r="247" spans="1:2" x14ac:dyDescent="0.25">
      <c r="A247" s="14" t="s">
        <v>445</v>
      </c>
      <c r="B247" s="541">
        <v>1</v>
      </c>
    </row>
    <row r="248" spans="1:2" x14ac:dyDescent="0.25">
      <c r="A248" s="164" t="s">
        <v>447</v>
      </c>
      <c r="B248" s="541">
        <v>1</v>
      </c>
    </row>
    <row r="249" spans="1:2" x14ac:dyDescent="0.25">
      <c r="A249" s="12" t="s">
        <v>83</v>
      </c>
      <c r="B249" s="541">
        <v>28</v>
      </c>
    </row>
    <row r="250" spans="1:2" x14ac:dyDescent="0.25">
      <c r="A250" s="13" t="s">
        <v>283</v>
      </c>
      <c r="B250" s="541">
        <v>24</v>
      </c>
    </row>
    <row r="251" spans="1:2" x14ac:dyDescent="0.25">
      <c r="A251" s="14" t="s">
        <v>289</v>
      </c>
      <c r="B251" s="541">
        <v>2</v>
      </c>
    </row>
    <row r="252" spans="1:2" x14ac:dyDescent="0.25">
      <c r="A252" s="164" t="s">
        <v>287</v>
      </c>
      <c r="B252" s="541">
        <v>1</v>
      </c>
    </row>
    <row r="253" spans="1:2" x14ac:dyDescent="0.25">
      <c r="A253" s="164" t="s">
        <v>284</v>
      </c>
      <c r="B253" s="541">
        <v>1</v>
      </c>
    </row>
    <row r="254" spans="1:2" x14ac:dyDescent="0.25">
      <c r="A254" s="14" t="s">
        <v>292</v>
      </c>
      <c r="B254" s="541">
        <v>1</v>
      </c>
    </row>
    <row r="255" spans="1:2" x14ac:dyDescent="0.25">
      <c r="A255" s="164" t="s">
        <v>287</v>
      </c>
      <c r="B255" s="541">
        <v>1</v>
      </c>
    </row>
    <row r="256" spans="1:2" x14ac:dyDescent="0.25">
      <c r="A256" s="14" t="s">
        <v>291</v>
      </c>
      <c r="B256" s="541">
        <v>1</v>
      </c>
    </row>
    <row r="257" spans="1:2" x14ac:dyDescent="0.25">
      <c r="A257" s="164" t="s">
        <v>284</v>
      </c>
      <c r="B257" s="541">
        <v>1</v>
      </c>
    </row>
    <row r="258" spans="1:2" x14ac:dyDescent="0.25">
      <c r="A258" s="14" t="s">
        <v>281</v>
      </c>
      <c r="B258" s="541">
        <v>2</v>
      </c>
    </row>
    <row r="259" spans="1:2" x14ac:dyDescent="0.25">
      <c r="A259" s="164" t="s">
        <v>989</v>
      </c>
      <c r="B259" s="541">
        <v>1</v>
      </c>
    </row>
    <row r="260" spans="1:2" x14ac:dyDescent="0.25">
      <c r="A260" s="164" t="s">
        <v>284</v>
      </c>
      <c r="B260" s="541">
        <v>1</v>
      </c>
    </row>
    <row r="261" spans="1:2" x14ac:dyDescent="0.25">
      <c r="A261" s="14" t="s">
        <v>303</v>
      </c>
      <c r="B261" s="541">
        <v>2</v>
      </c>
    </row>
    <row r="262" spans="1:2" x14ac:dyDescent="0.25">
      <c r="A262" s="164" t="s">
        <v>287</v>
      </c>
      <c r="B262" s="541">
        <v>1</v>
      </c>
    </row>
    <row r="263" spans="1:2" x14ac:dyDescent="0.25">
      <c r="A263" s="164" t="s">
        <v>284</v>
      </c>
      <c r="B263" s="541">
        <v>1</v>
      </c>
    </row>
    <row r="264" spans="1:2" x14ac:dyDescent="0.25">
      <c r="A264" s="14" t="s">
        <v>304</v>
      </c>
      <c r="B264" s="541">
        <v>2</v>
      </c>
    </row>
    <row r="265" spans="1:2" x14ac:dyDescent="0.25">
      <c r="A265" s="164" t="s">
        <v>287</v>
      </c>
      <c r="B265" s="541">
        <v>1</v>
      </c>
    </row>
    <row r="266" spans="1:2" x14ac:dyDescent="0.25">
      <c r="A266" s="164" t="s">
        <v>284</v>
      </c>
      <c r="B266" s="541">
        <v>1</v>
      </c>
    </row>
    <row r="267" spans="1:2" x14ac:dyDescent="0.25">
      <c r="A267" s="14" t="s">
        <v>286</v>
      </c>
      <c r="B267" s="541">
        <v>2</v>
      </c>
    </row>
    <row r="268" spans="1:2" x14ac:dyDescent="0.25">
      <c r="A268" s="164" t="s">
        <v>287</v>
      </c>
      <c r="B268" s="541">
        <v>1</v>
      </c>
    </row>
    <row r="269" spans="1:2" x14ac:dyDescent="0.25">
      <c r="A269" s="164" t="s">
        <v>284</v>
      </c>
      <c r="B269" s="541">
        <v>1</v>
      </c>
    </row>
    <row r="270" spans="1:2" x14ac:dyDescent="0.25">
      <c r="A270" s="14" t="s">
        <v>294</v>
      </c>
      <c r="B270" s="541">
        <v>1</v>
      </c>
    </row>
    <row r="271" spans="1:2" x14ac:dyDescent="0.25">
      <c r="A271" s="164" t="s">
        <v>287</v>
      </c>
      <c r="B271" s="541">
        <v>1</v>
      </c>
    </row>
    <row r="272" spans="1:2" x14ac:dyDescent="0.25">
      <c r="A272" s="14" t="s">
        <v>293</v>
      </c>
      <c r="B272" s="541">
        <v>1</v>
      </c>
    </row>
    <row r="273" spans="1:2" x14ac:dyDescent="0.25">
      <c r="A273" s="164" t="s">
        <v>284</v>
      </c>
      <c r="B273" s="541">
        <v>1</v>
      </c>
    </row>
    <row r="274" spans="1:2" x14ac:dyDescent="0.25">
      <c r="A274" s="14" t="s">
        <v>295</v>
      </c>
      <c r="B274" s="541">
        <v>1</v>
      </c>
    </row>
    <row r="275" spans="1:2" x14ac:dyDescent="0.25">
      <c r="A275" s="164" t="s">
        <v>284</v>
      </c>
      <c r="B275" s="541">
        <v>1</v>
      </c>
    </row>
    <row r="276" spans="1:2" x14ac:dyDescent="0.25">
      <c r="A276" s="14" t="s">
        <v>300</v>
      </c>
      <c r="B276" s="541">
        <v>1</v>
      </c>
    </row>
    <row r="277" spans="1:2" x14ac:dyDescent="0.25">
      <c r="A277" s="164" t="s">
        <v>287</v>
      </c>
      <c r="B277" s="541">
        <v>1</v>
      </c>
    </row>
    <row r="278" spans="1:2" x14ac:dyDescent="0.25">
      <c r="A278" s="14" t="s">
        <v>299</v>
      </c>
      <c r="B278" s="541">
        <v>1</v>
      </c>
    </row>
    <row r="279" spans="1:2" x14ac:dyDescent="0.25">
      <c r="A279" s="164" t="s">
        <v>284</v>
      </c>
      <c r="B279" s="541">
        <v>1</v>
      </c>
    </row>
    <row r="280" spans="1:2" x14ac:dyDescent="0.25">
      <c r="A280" s="14" t="s">
        <v>301</v>
      </c>
      <c r="B280" s="541">
        <v>2</v>
      </c>
    </row>
    <row r="281" spans="1:2" x14ac:dyDescent="0.25">
      <c r="A281" s="164" t="s">
        <v>287</v>
      </c>
      <c r="B281" s="541">
        <v>1</v>
      </c>
    </row>
    <row r="282" spans="1:2" x14ac:dyDescent="0.25">
      <c r="A282" s="164" t="s">
        <v>284</v>
      </c>
      <c r="B282" s="541">
        <v>1</v>
      </c>
    </row>
    <row r="283" spans="1:2" x14ac:dyDescent="0.25">
      <c r="A283" s="14" t="s">
        <v>469</v>
      </c>
      <c r="B283" s="541">
        <v>2</v>
      </c>
    </row>
    <row r="284" spans="1:2" x14ac:dyDescent="0.25">
      <c r="A284" s="164" t="s">
        <v>471</v>
      </c>
      <c r="B284" s="541">
        <v>1</v>
      </c>
    </row>
    <row r="285" spans="1:2" x14ac:dyDescent="0.25">
      <c r="A285" s="164" t="s">
        <v>470</v>
      </c>
      <c r="B285" s="541">
        <v>1</v>
      </c>
    </row>
    <row r="286" spans="1:2" x14ac:dyDescent="0.25">
      <c r="A286" s="14" t="s">
        <v>298</v>
      </c>
      <c r="B286" s="541">
        <v>1</v>
      </c>
    </row>
    <row r="287" spans="1:2" x14ac:dyDescent="0.25">
      <c r="A287" s="164" t="s">
        <v>287</v>
      </c>
      <c r="B287" s="541">
        <v>1</v>
      </c>
    </row>
    <row r="288" spans="1:2" x14ac:dyDescent="0.25">
      <c r="A288" s="14" t="s">
        <v>297</v>
      </c>
      <c r="B288" s="541">
        <v>1</v>
      </c>
    </row>
    <row r="289" spans="1:2" x14ac:dyDescent="0.25">
      <c r="A289" s="164" t="s">
        <v>284</v>
      </c>
      <c r="B289" s="541">
        <v>1</v>
      </c>
    </row>
    <row r="290" spans="1:2" x14ac:dyDescent="0.25">
      <c r="A290" s="14" t="s">
        <v>296</v>
      </c>
      <c r="B290" s="541">
        <v>1</v>
      </c>
    </row>
    <row r="291" spans="1:2" x14ac:dyDescent="0.25">
      <c r="A291" s="164" t="s">
        <v>287</v>
      </c>
      <c r="B291" s="541">
        <v>1</v>
      </c>
    </row>
    <row r="292" spans="1:2" x14ac:dyDescent="0.25">
      <c r="A292" s="13" t="s">
        <v>276</v>
      </c>
      <c r="B292" s="541">
        <v>4</v>
      </c>
    </row>
    <row r="293" spans="1:2" x14ac:dyDescent="0.25">
      <c r="A293" s="14" t="s">
        <v>80</v>
      </c>
      <c r="B293" s="541">
        <v>4</v>
      </c>
    </row>
    <row r="294" spans="1:2" x14ac:dyDescent="0.25">
      <c r="A294" s="164" t="s">
        <v>90</v>
      </c>
      <c r="B294" s="541">
        <v>1</v>
      </c>
    </row>
    <row r="295" spans="1:2" x14ac:dyDescent="0.25">
      <c r="A295" s="164" t="s">
        <v>87</v>
      </c>
      <c r="B295" s="541">
        <v>1</v>
      </c>
    </row>
    <row r="296" spans="1:2" x14ac:dyDescent="0.25">
      <c r="A296" s="164" t="s">
        <v>84</v>
      </c>
      <c r="B296" s="541">
        <v>1</v>
      </c>
    </row>
    <row r="297" spans="1:2" x14ac:dyDescent="0.25">
      <c r="A297" s="164" t="s">
        <v>88</v>
      </c>
      <c r="B297" s="541">
        <v>1</v>
      </c>
    </row>
    <row r="298" spans="1:2" x14ac:dyDescent="0.25">
      <c r="A298" s="12" t="s">
        <v>71</v>
      </c>
      <c r="B298" s="541">
        <v>12</v>
      </c>
    </row>
    <row r="299" spans="1:2" x14ac:dyDescent="0.25">
      <c r="A299" s="13" t="s">
        <v>70</v>
      </c>
      <c r="B299" s="541">
        <v>12</v>
      </c>
    </row>
    <row r="300" spans="1:2" x14ac:dyDescent="0.25">
      <c r="A300" s="14" t="s">
        <v>145</v>
      </c>
      <c r="B300" s="541">
        <v>1</v>
      </c>
    </row>
    <row r="301" spans="1:2" x14ac:dyDescent="0.25">
      <c r="A301" s="164" t="s">
        <v>146</v>
      </c>
      <c r="B301" s="541">
        <v>1</v>
      </c>
    </row>
    <row r="302" spans="1:2" x14ac:dyDescent="0.25">
      <c r="A302" s="14" t="s">
        <v>175</v>
      </c>
      <c r="B302" s="541">
        <v>1</v>
      </c>
    </row>
    <row r="303" spans="1:2" x14ac:dyDescent="0.25">
      <c r="A303" s="164" t="s">
        <v>177</v>
      </c>
      <c r="B303" s="541">
        <v>1</v>
      </c>
    </row>
    <row r="304" spans="1:2" x14ac:dyDescent="0.25">
      <c r="A304" s="14" t="s">
        <v>193</v>
      </c>
      <c r="B304" s="541">
        <v>4</v>
      </c>
    </row>
    <row r="305" spans="1:2" x14ac:dyDescent="0.25">
      <c r="A305" s="164" t="s">
        <v>200</v>
      </c>
      <c r="B305" s="541">
        <v>1</v>
      </c>
    </row>
    <row r="306" spans="1:2" x14ac:dyDescent="0.25">
      <c r="A306" s="164" t="s">
        <v>197</v>
      </c>
      <c r="B306" s="541">
        <v>1</v>
      </c>
    </row>
    <row r="307" spans="1:2" x14ac:dyDescent="0.25">
      <c r="A307" s="164" t="s">
        <v>199</v>
      </c>
      <c r="B307" s="541">
        <v>1</v>
      </c>
    </row>
    <row r="308" spans="1:2" x14ac:dyDescent="0.25">
      <c r="A308" s="164" t="s">
        <v>196</v>
      </c>
      <c r="B308" s="541">
        <v>1</v>
      </c>
    </row>
    <row r="309" spans="1:2" x14ac:dyDescent="0.25">
      <c r="A309" s="14" t="s">
        <v>68</v>
      </c>
      <c r="B309" s="541">
        <v>1</v>
      </c>
    </row>
    <row r="310" spans="1:2" x14ac:dyDescent="0.25">
      <c r="A310" s="164" t="s">
        <v>72</v>
      </c>
      <c r="B310" s="541">
        <v>1</v>
      </c>
    </row>
    <row r="311" spans="1:2" x14ac:dyDescent="0.25">
      <c r="A311" s="14" t="s">
        <v>154</v>
      </c>
      <c r="B311" s="541">
        <v>2</v>
      </c>
    </row>
    <row r="312" spans="1:2" x14ac:dyDescent="0.25">
      <c r="A312" s="164" t="s">
        <v>158</v>
      </c>
      <c r="B312" s="541">
        <v>1</v>
      </c>
    </row>
    <row r="313" spans="1:2" x14ac:dyDescent="0.25">
      <c r="A313" s="164" t="s">
        <v>156</v>
      </c>
      <c r="B313" s="541">
        <v>1</v>
      </c>
    </row>
    <row r="314" spans="1:2" x14ac:dyDescent="0.25">
      <c r="A314" s="14" t="s">
        <v>170</v>
      </c>
      <c r="B314" s="541">
        <v>1</v>
      </c>
    </row>
    <row r="315" spans="1:2" x14ac:dyDescent="0.25">
      <c r="A315" s="164" t="s">
        <v>172</v>
      </c>
      <c r="B315" s="541">
        <v>1</v>
      </c>
    </row>
    <row r="316" spans="1:2" x14ac:dyDescent="0.25">
      <c r="A316" s="14" t="s">
        <v>76</v>
      </c>
      <c r="B316" s="541">
        <v>1</v>
      </c>
    </row>
    <row r="317" spans="1:2" x14ac:dyDescent="0.25">
      <c r="A317" s="164" t="s">
        <v>78</v>
      </c>
      <c r="B317" s="541">
        <v>1</v>
      </c>
    </row>
    <row r="318" spans="1:2" x14ac:dyDescent="0.25">
      <c r="A318" s="14" t="s">
        <v>218</v>
      </c>
      <c r="B318" s="541">
        <v>1</v>
      </c>
    </row>
    <row r="319" spans="1:2" x14ac:dyDescent="0.25">
      <c r="A319" s="164" t="s">
        <v>219</v>
      </c>
      <c r="B319" s="541">
        <v>1</v>
      </c>
    </row>
    <row r="320" spans="1:2" x14ac:dyDescent="0.25">
      <c r="A320" s="12" t="s">
        <v>108</v>
      </c>
      <c r="B320" s="541">
        <v>4</v>
      </c>
    </row>
    <row r="321" spans="1:2" x14ac:dyDescent="0.25">
      <c r="A321" s="13" t="s">
        <v>107</v>
      </c>
      <c r="B321" s="541">
        <v>4</v>
      </c>
    </row>
    <row r="322" spans="1:2" x14ac:dyDescent="0.25">
      <c r="A322" s="14" t="s">
        <v>269</v>
      </c>
      <c r="B322" s="541">
        <v>2</v>
      </c>
    </row>
    <row r="323" spans="1:2" x14ac:dyDescent="0.25">
      <c r="A323" s="164" t="s">
        <v>273</v>
      </c>
      <c r="B323" s="541">
        <v>1</v>
      </c>
    </row>
    <row r="324" spans="1:2" x14ac:dyDescent="0.25">
      <c r="A324" s="164" t="s">
        <v>271</v>
      </c>
      <c r="B324" s="541">
        <v>1</v>
      </c>
    </row>
    <row r="325" spans="1:2" x14ac:dyDescent="0.25">
      <c r="A325" s="14" t="s">
        <v>456</v>
      </c>
      <c r="B325" s="541">
        <v>2</v>
      </c>
    </row>
    <row r="326" spans="1:2" x14ac:dyDescent="0.25">
      <c r="A326" s="164" t="s">
        <v>460</v>
      </c>
      <c r="B326" s="541">
        <v>1</v>
      </c>
    </row>
    <row r="327" spans="1:2" x14ac:dyDescent="0.25">
      <c r="A327" s="164" t="s">
        <v>458</v>
      </c>
      <c r="B327" s="541">
        <v>1</v>
      </c>
    </row>
    <row r="328" spans="1:2" x14ac:dyDescent="0.25">
      <c r="A328" s="12" t="s">
        <v>137</v>
      </c>
      <c r="B328" s="541">
        <v>4</v>
      </c>
    </row>
    <row r="329" spans="1:2" x14ac:dyDescent="0.25">
      <c r="A329" s="13" t="s">
        <v>94</v>
      </c>
      <c r="B329" s="541">
        <v>4</v>
      </c>
    </row>
    <row r="330" spans="1:2" x14ac:dyDescent="0.25">
      <c r="A330" s="14" t="s">
        <v>249</v>
      </c>
      <c r="B330" s="541">
        <v>3</v>
      </c>
    </row>
    <row r="331" spans="1:2" x14ac:dyDescent="0.25">
      <c r="A331" s="164" t="s">
        <v>253</v>
      </c>
      <c r="B331" s="541">
        <v>1</v>
      </c>
    </row>
    <row r="332" spans="1:2" x14ac:dyDescent="0.25">
      <c r="A332" s="164" t="s">
        <v>251</v>
      </c>
      <c r="B332" s="541">
        <v>1</v>
      </c>
    </row>
    <row r="333" spans="1:2" x14ac:dyDescent="0.25">
      <c r="A333" s="164" t="s">
        <v>255</v>
      </c>
      <c r="B333" s="541">
        <v>1</v>
      </c>
    </row>
    <row r="334" spans="1:2" x14ac:dyDescent="0.25">
      <c r="A334" s="14" t="s">
        <v>246</v>
      </c>
      <c r="B334" s="541">
        <v>1</v>
      </c>
    </row>
    <row r="335" spans="1:2" x14ac:dyDescent="0.25">
      <c r="A335" s="164" t="s">
        <v>247</v>
      </c>
      <c r="B335" s="541">
        <v>1</v>
      </c>
    </row>
    <row r="336" spans="1:2" x14ac:dyDescent="0.25">
      <c r="A336" s="12" t="s">
        <v>66</v>
      </c>
      <c r="B336" s="541">
        <v>2</v>
      </c>
    </row>
    <row r="337" spans="1:2" x14ac:dyDescent="0.25">
      <c r="A337" s="13" t="s">
        <v>119</v>
      </c>
      <c r="B337" s="541">
        <v>2</v>
      </c>
    </row>
    <row r="338" spans="1:2" x14ac:dyDescent="0.25">
      <c r="A338" s="14" t="s">
        <v>117</v>
      </c>
      <c r="B338" s="541">
        <v>1</v>
      </c>
    </row>
    <row r="339" spans="1:2" x14ac:dyDescent="0.25">
      <c r="A339" s="164" t="s">
        <v>120</v>
      </c>
      <c r="B339" s="541">
        <v>1</v>
      </c>
    </row>
    <row r="340" spans="1:2" x14ac:dyDescent="0.25">
      <c r="A340" s="14" t="s">
        <v>529</v>
      </c>
      <c r="B340" s="541">
        <v>1</v>
      </c>
    </row>
    <row r="341" spans="1:2" x14ac:dyDescent="0.25">
      <c r="A341" s="164" t="s">
        <v>531</v>
      </c>
      <c r="B341" s="541">
        <v>1</v>
      </c>
    </row>
    <row r="342" spans="1:2" x14ac:dyDescent="0.25">
      <c r="A342" s="12" t="s">
        <v>37</v>
      </c>
      <c r="B342" s="541">
        <v>2</v>
      </c>
    </row>
    <row r="343" spans="1:2" x14ac:dyDescent="0.25">
      <c r="A343" s="13" t="s">
        <v>125</v>
      </c>
      <c r="B343" s="541">
        <v>2</v>
      </c>
    </row>
    <row r="344" spans="1:2" x14ac:dyDescent="0.25">
      <c r="A344" s="14" t="s">
        <v>123</v>
      </c>
      <c r="B344" s="541">
        <v>1</v>
      </c>
    </row>
    <row r="345" spans="1:2" x14ac:dyDescent="0.25">
      <c r="A345" s="164" t="s">
        <v>126</v>
      </c>
      <c r="B345" s="541">
        <v>1</v>
      </c>
    </row>
    <row r="346" spans="1:2" x14ac:dyDescent="0.25">
      <c r="A346" s="14" t="s">
        <v>130</v>
      </c>
      <c r="B346" s="541">
        <v>1</v>
      </c>
    </row>
    <row r="347" spans="1:2" x14ac:dyDescent="0.25">
      <c r="A347" s="164" t="s">
        <v>132</v>
      </c>
      <c r="B347" s="541">
        <v>1</v>
      </c>
    </row>
    <row r="348" spans="1:2" x14ac:dyDescent="0.25">
      <c r="A348" s="12" t="s">
        <v>95</v>
      </c>
      <c r="B348" s="541">
        <v>1</v>
      </c>
    </row>
    <row r="349" spans="1:2" x14ac:dyDescent="0.25">
      <c r="A349" s="13" t="s">
        <v>94</v>
      </c>
      <c r="B349" s="541">
        <v>1</v>
      </c>
    </row>
    <row r="350" spans="1:2" x14ac:dyDescent="0.25">
      <c r="A350" s="14" t="s">
        <v>92</v>
      </c>
      <c r="B350" s="541">
        <v>1</v>
      </c>
    </row>
    <row r="351" spans="1:2" x14ac:dyDescent="0.25">
      <c r="A351" s="164" t="s">
        <v>96</v>
      </c>
      <c r="B351" s="541">
        <v>1</v>
      </c>
    </row>
    <row r="352" spans="1:2" x14ac:dyDescent="0.25">
      <c r="A352" s="12" t="s">
        <v>945</v>
      </c>
      <c r="B352" s="541">
        <v>1</v>
      </c>
    </row>
    <row r="353" spans="1:2" x14ac:dyDescent="0.25">
      <c r="A353" s="13" t="s">
        <v>136</v>
      </c>
      <c r="B353" s="541">
        <v>1</v>
      </c>
    </row>
    <row r="354" spans="1:2" x14ac:dyDescent="0.25">
      <c r="A354" s="14" t="s">
        <v>992</v>
      </c>
      <c r="B354" s="541">
        <v>1</v>
      </c>
    </row>
    <row r="355" spans="1:2" x14ac:dyDescent="0.25">
      <c r="A355" s="164" t="s">
        <v>993</v>
      </c>
      <c r="B355" s="541">
        <v>1</v>
      </c>
    </row>
    <row r="356" spans="1:2" x14ac:dyDescent="0.25">
      <c r="A356" s="12" t="s">
        <v>1049</v>
      </c>
      <c r="B356" s="541">
        <v>181</v>
      </c>
    </row>
  </sheetData>
  <pageMargins left="0.7" right="0.7" top="0.75" bottom="0.75" header="0.3" footer="0.3"/>
  <pageSetup paperSize="123" orientation="portrait"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D a t a M a s h u p   x m l n s = " h t t p : / / s c h e m a s . m i c r o s o f t . c o m / D a t a M a s h u p " > A A A A A B M D A A B Q S w M E F A A C A A g A 0 o y d V 0 m O c x W j A A A A 9 w A A A B I A H A B D b 2 5 m a W c v U G F j a 2 F n Z S 5 4 b W w g o h g A K K A U A A A A A A A A A A A A A A A A A A A A A A A A A A A A h Y + 9 D o I w G E V f h X S n f y y G f J S B V a K J i X F t S o V G K I Y W y 7 s 5 + E i + g h h F 3 R z v u W e 4 9 3 6 9 Q T 5 1 b X T R g z O 9 z R D D F E X a q r 4 y t s 7 Q 6 I / x C u U C t l K d Z K 2 j W b Y u n V y V o c b 7 c 0 p I C A G H B P d D T T i l j B z K 9 U 4 1 u p P o I 5 v / c m y s 8 9 I q j Q T s X 2 M E x 4 w n m F H O M Q W y U C i N / R p 8 H v x s f y A U Y + v H Q Q v t 4 m I D Z I l A 3 i f E A 1 B L A w Q U A A I A C A D S j J 1 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0 o y d V y i K R 7 g O A A A A E Q A A A B M A H A B G b 3 J t d W x h c y 9 T Z W N 0 a W 9 u M S 5 t I K I Y A C i g F A A A A A A A A A A A A A A A A A A A A A A A A A A A A C t O T S 7 J z M 9 T C I b Q h t Y A U E s B A i 0 A F A A C A A g A 0 o y d V 0 m O c x W j A A A A 9 w A A A B I A A A A A A A A A A A A A A A A A A A A A A E N v b m Z p Z y 9 Q Y W N r Y W d l L n h t b F B L A Q I t A B Q A A g A I A N K M n V c P y u m r p A A A A O k A A A A T A A A A A A A A A A A A A A A A A O 8 A A A B b Q 2 9 u d G V u d F 9 U e X B l c 1 0 u e G 1 s U E s B A i 0 A F A A C A A g A 0 o y d V y 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P w 4 V Z t u l G J A q p U c e N X W A S s A A A A A A g A A A A A A E G Y A A A A B A A A g A A A A i 7 e w m z m / A 5 M q h p I g S I e z C R 0 a 7 a t Q L a D Z M 7 / q z z H g z o g A A A A A D o A A A A A C A A A g A A A A x m 3 z 2 W v B 1 Q G I E H 7 E S U c l b s G c V x C i r 9 l i 2 D Y h h E D u C e l Q A A A A q w E O q 6 O S d o k P o l P 3 9 K p 6 y B r u b v Q v W e V I C Y J 4 T t T v O 4 a Y x k I N Z o M q K U c b n f 5 Y F 7 3 p Y l b 9 + 6 k q e G Q z / M m B 1 m w R y I f 1 i g C u v b R N W 0 g 5 P G 6 z 9 k l A A A A A V w n n y f j T b Z A y t 4 U b g P q s 9 q u M G 2 R s t q A r + H J V H Q q + F a b E 5 Y s l a h B P e C I w w D A s w n n G y F M 8 N r Y q 2 L U R n N 5 B I o 3 c b Q = = < / D a t a M a s h u p > 
</file>

<file path=customXml/item2.xml>��< ? x m l   v e r s i o n = " 1 . 0 "   e n c o d i n g = " U T F - 1 6 " ? > < G e m i n i   x m l n s = " h t t p : / / g e m i n i / p i v o t c u s t o m i z a t i o n / I s S a n d b o x E m b e d d e d " > < C u s t o m C o n t e n t > < ! [ C D A T A [ y e s ] ] > < / C u s t o m C o n t e n t > < / G e m i n i > 
</file>

<file path=customXml/item3.xml>��< ? x m l   v e r s i o n = " 1 . 0 "   e n c o d i n g = " U T F - 1 6 " ? > < G e m i n i   x m l n s = " h t t p : / / g e m i n i / p i v o t c u s t o m i z a t i o n / S a n d b o x N o n E m p t y " > < C u s t o m C o n t e n t > < ! [ C D A T A [ 1 ] ] > < / C u s t o m C o n t e n t > < / G e m i n i > 
</file>

<file path=customXml/item4.xml>��< ? x m l   v e r s i o n = " 1 . 0 "   e n c o d i n g = " U T F - 1 6 " ? > < G e m i n i   x m l n s = " h t t p : / / g e m i n i / p i v o t c u s t o m i z a t i o n / R e l a t i o n s h i p A u t o D e t e c t i o n E n a b l e d " > < C u s t o m C o n t e n t > < ! [ C D A T A [ T r u e ] ] > < / C u s t o m C o n t e n t > < / G e m i n i > 
</file>

<file path=customXml/item5.xml>��< ? x m l   v e r s i o n = " 1 . 0 "   e n c o d i n g = " u t f - 1 6 " ? > < V i s u a l i z a t i o n L S t a t e   x m l n s : x s d = " h t t p : / / w w w . w 3 . o r g / 2 0 0 1 / X M L S c h e m a "   x m l n s : x s i = " h t t p : / / w w w . w 3 . o r g / 2 0 0 1 / X M L S c h e m a - i n s t a n c e "   x m l n s = " h t t p : / / m i c r o s o f t . d a t a . v i s u a l i z a t i o n . C l i e n t . E x c e l . L S t a t e / 1 . 0 " > < c g > H 4 s I A A A A A A A E A L 1 S y 2 7 C M B D 8 F c t 3 7 I S g N k F J U I t E h U Q v V K p 6 d W M T r D p 2 6 w c B f q 2 H f l J / o Z u C E I R D b z 1 Z 6 5 2 Z H c / 6 + / M r n 2 w b h T b C O m l 0 g W M S Y S R 0 Z b j U d Y G D X w 1 S P C n z e y g X z C + M n r J q L R C Q t B t v H S / w 2 v v 3 M a V t 2 5 I 2 I c b W d B h F M X 1 5 X D w B s m H 4 B J Z / g w d S O 8 9 0 J X C Z z 9 2 B e W I 1 s r L G m Z U n n H l G N t I F p u S e e b B O a m E S T j v / w E R v B Z 5 8 B G F 3 R W W U a V 4 l g + t n p o J A 6 6 r A 3 o Z u w o M w S + G M C p 2 C 6 9 V I + Q K P S J R l W X y T J R g p y G d w O y R Z l K Z x M k o h K E B M T d D e 7 p a i B g 3 Q n B n b M O 8 F v + P c C u f K 6 d F A T q 9 a + R E z k 0 J x m O + 8 h Z z R 1 s m x l u p o E 9 H / b J z Z P b g p c 9 p z S S 9 i g / 5 F D c + g v 0 H D O b 9 c B W v Y 3 u j e K l Z M u e t d d I 8 + l 6 H z T r f 3 C 8 s f l D H N o 8 A C A A A A A A A A A A A A A A A A A A A A A A A A A A A A A A A A A A A A A A A A A A A A A A A A A A A A A A A A A A A A A A A A A A A A A A A A A A A A A A A A A A A A A A A A A A A A A A A A A A A A A A A A A A A A A A A A A A A A A A A A A A A A A A A A A A A A A A A A A A A A A A A A A A A A A A A A A A A A A A A A A A A A A A A A A A A A A A A A A A A A A A A A A A A A A A A A A A A A A A A A A A A A A A A A A A A A A A A A A A A = < / c g > < / V i s u a l i z a t i o n L S t a t e > 
</file>

<file path=customXml/item6.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b f 1 4 2 2 5 7 - 9 8 a 5 - 4 e 9 0 - 9 b 4 2 - a 7 0 1 1 7 e 8 6 0 6 1 " > < T r a n s i t i o n > M o v e T o < / T r a n s i t i o n > < E f f e c t > S t a t i o n < / E f f e c t > < T h e m e > G r e y < / T h e m e > < T h e m e W i t h L a b e l > t r u e < / T h e m e W i t h L a b e l > < F l a t M o d e E n a b l e d > f a l s e < / F l a t M o d e E n a b l e d > < D u r a t i o n > 1 0 0 0 0 0 0 0 0 < / D u r a t i o n > < T r a n s i t i o n D u r a t i o n > 3 0 0 0 0 0 0 0 < / T r a n s i t i o n D u r a t i o n > < S p e e d > 0 . 5 < / S p e e d > < F r a m e > < C a m e r a > < L a t i t u d e > 7 . 2 6 9 5 2 4 6 4 4 0 5 3 0 3 9 < / L a t i t u d e > < L o n g i t u d e > - 7 8 . 7 3 3 2 6 5 3 7 3 1 9 5 9 6 2 < / L o n g i t u d e > < R o t a t i o n > 0 < / R o t a t i o n > < P i v o t A n g l e > 0 < / P i v o t A n g l e > < D i s t a n c e > 0 . 4 4 9 3 8 1 0 5 6 6 5 4 8 6 5 6 1 < / D i s t a n c e > < / C a m e r a > < I m a g e > i V B O R w 0 K G g o A A A A N S U h E U g A A A N Q A A A B 1 C A Y A A A A 2 n s 9 T A A A A A X N S R 0 I A r s 4 c 6 Q A A A A R n Q U 1 B A A C x j w v 8 Y Q U A A A A J c E h Z c w A A A m I A A A J i A W y J d J c A A G b k S U R B V H h e 3 d 0 H t K 1 J U e j x P Y w 5 5 5 x z z j m g Y g R F H B U E B X U w A O Y s q O i o y 6 V L E Q O K g o g 4 C i p g G B V B D I A I 5 p x z z l n M a d 7 5 N f y P N e 3 e 5 9 4 7 z A v r 1 V p 9 O 1 X q 6 q r u / v r 7 z r 5 X 3 e 5 2 t 7 v x W Z 7 l W Q 5 X X X X V 4 W / + 5 m 8 O r / i K r 3 h 4 4 R d + 4 c O z P d u z H f 7 h H / 7 h 8 D Z v 8 z a H x z z m M Y c / / d M / P b z Y i 7 3 Y 4 e / / / u 8 P / / i P / 3 j 4 j / / 4 j w O 6 5 3 m e 5 z n 8 2 Z / 9 2 e E / / / M / D / / 0 T / 9 0 e I 7 n e I 7 D y 7 z M y x z + + Z / / + f B f / / V f h + d / / u c / P P u z P / u q o w H a b 7 z x x s N L v M R L L L 7 k P O / z P u / h 6 q u v P v z b v / 3 b 4 U V f 9 E U X z a 1 u d a t F 9 w I v 8 A K r r E 8 7 W a / / + q 9 / + I M / + I P D j / 7 o j x 5 e 8 z V f 8 / C X f / m X h y c / + c l L t 3 / 9 1 3 8 9 P O d z P u e S 9 + / / / u 9 L H t 5 k P u u z P u v h u Z 7 r u d Z 4 6 f q 3 f / u 3 i y c 8 + M Y N T 4 K j / b m f + 7 l X H 7 n A u O E F 4 d M x W X D j E a g H c E F 4 A C 1 A o z x p l e m A D j 5 b k L P r X L 8 + d g D 6 0 a s b e + 1 k J z O 6 x q A P b 3 z Q 6 p t 6 w W P L c N j S / M c j W 8 E F + 3 g A 3 B 2 0 J a v + m e M d x C 9 c i R z 6 T F w 5 H E n f e 7 / 3 e x + + 5 3 u + 5 3 D b 2 9 7 2 8 L u / + 7 t r P v n 8 R 3 / 0 R 6 / 8 / v e / / + F X f / V X D z / / 8 z + / 6 M H T n v a 0 c x 5 A 3 p g k 4 1 1 y r r n m m h t 1 5 F w M / u I v / u L L y X 7 / 9 3 / / c M c 7 3 n E J E T Q / / d M / f f i j P / q j x V C g / e I v / u I K i L / + 6 7 9 e Q f S H f / i H K w D e 9 m 3 f d j m i i X v 5 l 3 / 5 x R O / H / q h H z q 8 1 E u 9 1 A r M n / q p n 1 q D N s C / + q u / W g p R T I D S B Y 0 J o 5 u g h C v g y R P U l B e E 8 t / 6 r d 9 a O v 3 d 3 / 3 d k k m W i c Z P / 7 / 8 y 7 8 s n t o L Y j z w 1 D a d h j z B 2 M T Q i / P S B Q 5 8 f V L 4 Z A D 9 5 f o k Z T h y i V 0 A f o C + J n Q G i z w a 5 R Y F s p X j Q T 9 J H R 5 8 I E + 3 x g D n B V / w B Z c N y U 5 m c g A 8 d N o D 9 E B 7 k C 3 w Y N t 0 Z G P 1 S T N 5 w w s m P x A e f a K b O J M X m O V j U L + 8 R L 6 U 3 Z S n 3 S W L p z 6 + J d j Y 3 C J t s Y g O 5 K 9 o 0 G f H q 9 / 4 j d / 4 u h h r Q C i w f u 3 X f u 3 w U R / 1 U W v l x / T 3 f u / 3 l q P 9 x V / 8 x e G l X / q l D 7 / 9 2 7 + 9 G K F 5 t V d 7 t c P z P d / z L c c 7 4 7 e E / P E f / / G K a u m d 3 u m d D r / x G 7 + x + t 7 o j d 5 o r Q 5 3 u 9 v d l j O 9 w R u 8 w Q p E S g M D y c m U 7 V Y G J m g F m a A h V x / e g t 5 k 0 t s g T T b 5 J t c g 8 a G / V b r d F T 3 D C d 4 c S 3 8 J H T 4 5 G B z t 6 L Q B 4 w Z N z D G Y B q 8 c H d B u A a I f G e R q U 2 8 H Q s M e 6 P R r h y O l e 7 z 0 w 0 f H J k 2 + d n o b u 3 G k A + f H A w 2 c d A T l Q F k f f j k S + 7 B 5 v O B E Q 5 f K 9 W t T P p W C y u X 4 T H 5 g x z k G s w + t e j y y s 7 G k F 3 u x h Z y 9 + R Z b s R G 8 x g 0 f P V A O s v X V b / 3 W b 3 1 d z m I X E i w 5 p a B R / 7 m f + 7 k V Z I 5 m H A A + B 3 + F V 3 i F F W C c U 1 C 8 y q u 8 y l o B 4 e J h N y J I c J l M u D / x E z + x H P n H f / z H F 3 9 b K 9 k G g k b Q K L d S G B w H M 0 A 7 G x y B T Q / B Z K D 4 0 Q 0 + o + C R A e F q I 6 P A y h D l + u G X Q J M A J 7 w M C Z / c 7 N R E H Y N o J x 5 H B M Z E J 3 w A / b W p C x Q y 2 l 3 p j Z 4 9 G i e b 0 r F g g A + U 0 c O f 4 w n o x M Z y / e G 3 s L A l m a D + Q H / z Q k 8 8 0 D X O e C Z v 0 l 4 p o I 0 v i F c y T s H e p 1 4 b u 9 F 7 2 o q u D 3 r Q g 9 Z i z W f P Y u L w c i / 3 c s u n H f + + 4 z u + Y + F N u q k X a L x X v / Z r v / Z 1 h H B g y D p e 6 I V e a O 0 4 d g F B o / 0 X f u E X z i d B 4 B E s G K z 6 6 n I 8 X u M 1 X m M F k E k R A J z 9 z / / 8 z x d f u 5 z j o z 6 8 5 J Q 0 O W T B l c i n E 1 w O h 7 9 J 5 I h k / M m f / M n h N 3 / z N 9 c g O R O n w 4 c T 6 M e P z t r 0 o 3 W M Z T A 0 b / E W b 7 G e y + j n O A m H L E b U h h Z P s n N W + m d E Z T w z 7 k W A t p z j p Y 9 U c G d X N l S G y z b a 2 A F Y p M i z W G h H j 5 f + 9 J O n o 1 z b 1 F s / H t r k 2 r U V T H i R P 8 c d j p z M o D G g k 8 N J B 5 D 8 o H L 9 5 c f g V F + 2 m 3 K O w d 4 3 Z a L l F 5 U l u r 7 k S 7 7 k + S O D T U R Q / c 7 v / M 7 y 8 U / 7 t E 8 7 v N Z r v d b h T n e 6 0 / K d J z z h C e f 8 d r j q Y Q 9 7 2 I 2 P f e x j F 0 O r v i O e 3 a c V U b u V 0 A R z S o M C L g A q m x w 7 A R o T 7 o h n 9 3 E 8 4 e T 4 U F Q Q w u X 0 A s g x 8 F d + 5 V f W s c 4 g T W i r r k G Z L P L t b B w K D w + U B v S m b / q m a / W 4 / e 1 v v y 5 S f u m X f u n w V m / 1 V o c n P e l J C 5 e u 6 p 7 7 g G c + g S 4 Y P Q e + 5 3 u + 5 7 r U e N m X f d n D A x / 4 w P P n J A F t 0 s h i a M 9 c P / I j P 7 I c 7 R g 0 M Z c D c N k 4 J w V s q K 7 d + K v r r y x P T n 3 0 h a + t e Q D 6 9 W l j + 4 K V 3 c 1 P J 4 x 4 A m M 1 Z g A X 4 K s / H H n O n J 4 d P 8 M h Y + L D g Z / e t R + D A h z A L 5 9 l E H 1 1 M G V O U J 9 t y m S Y Z / T 1 V T a + d O Z 7 A k l s / M z P / M z q N 2 4 g F g D c C Y v P m e M t z Q g R C B 5 c r c 4 J s B M A j i Y I X E R w c M Y E T Q R I Q b v b + 7 / / + 6 9 n H w k I N E 5 e U J p E K w B Z d h 4 D I A M P u V U S q F u 5 B T o e g h G 0 u 5 G f s 7 g A o a / d R p / j k 6 A R s P j g C c 9 K J O g s A o B 8 Z c E M B 0 9 1 z s h I c F 2 c 0 P l K A C 3 I L s B Y y N D W R H J y + r K B C Z 9 O u v N Q Z z 9 1 C R 3 9 0 U y H B s r T S c h l k / h r l / C I 5 + Q N 0 M G P D x 2 n 3 f V p m 4 B G w m P m A P 4 x q P 9 S + d Q r q K 0 8 m H V l q b E I D n o 3 j u r 6 j V P 9 n d / 5 n d c F l l 0 K w O P 3 f B a e O j 2 y m f L V Z / 9 c p w D J R Y S A s W u 8 7 u u + 7 j o W c W I T Y a X / 2 Z / 9 2 e U Q c + K l A F P M C f 3 l X / 7 l w z u + 4 z u u s k n k o I K A g g K S E 6 g L A g 5 + z T X X L H n v 8 i 7 v c n i 9 1 3 u 9 w 2 1 u c 5 v D j / 3 Y j y 2 9 8 E B P v 1 / / 9 V 9 f N 4 o C 0 x G S P A H s q I Y e X 7 u b M l w X J m / y J m 9 y u P W t b 3 1 4 h 3 d 4 h 8 X D m O 5 3 v / s d n v r U p y 4 + 1 1 1 3 3 X o 1 c J / 7 3 G f J / + E f / u H F V z L 2 g t k O a y x z M i + C J j S H a x L k + k y m o D V 5 T S r Q F + 0 E d G Q X A E C u D X 1 O H 7 1 U v / K U F 1 4 6 h T / H p p y u J T z k 8 Q 0 n u t q q w w 3 g g X g F c P G r v A P c Y + 2 B v p 1 n M N u U 0 y G d 4 y 2 n w 2 d / 9 m c v P / c q x n O + 5 3 T z Z y E v k O B p a 7 7 i J T + z z 9 X X 6 d Q A s a g T V K 6 5 B Z L j V E c x / e H E b E J 1 Q S C y R b n V / c E P f v A K s j d / 8 z d f 9 X v e 8 5 7 L m T / y I z / y 8 A M / 8 A O H z / m c z z k 8 9 K E P X T e L c O 9 w h z u s 3 c b z l J 2 B s 7 t q d 5 Y l w 3 O V P j s q B 7 O r C S a D t P N Z 9 Q W B 5 7 e 3 f / u 3 X 8 G g b M H 4 l E / 5 l E X 3 l K c 8 5 f A x H / M x K 8 A F p G B 5 k R d 5 k T V u P P H C 0 7 H v 7 F l z 4 X V B o B 3 Q h V 3 a f V 3 K T G C n n J C d 5 d G o K 4 c j a S s 4 Q P 0 A T W V 5 v E x 0 E L 5 k P u E A u X R s l 0 0 f E F 7 8 6 c E W y s Y 8 j 4 v o Q P I m r b 7 Z v 8 O x N o B + Q v X 4 H o O J s 4 O 2 U u O k v 7 l t Y c F X Y n f + 9 3 E f 9 3 H L d 9 / w D d 9 w 3 U b z C Y u 8 Y P v A D / z A N c / 8 0 L 3 C t D E e V 5 1 F 3 t I y h h k B K E 8 n Y M z K j A x y h C D m K c 1 R 7 Q 4 e + C n 3 k z / 5 k 4 e v / M q v X M p + 4 i d + 4 u J 1 j 3 v c Y z 0 P c e 5 P / u R P P t x w w w 3 r m c e q c N / 7 3 n e t q p 5 1 A I e V B I g g 5 y C c n a M L M j u K n Q 9 f f f S 0 w + C h z x j t d p x Q A G m j Z 2 3 4 G I 8 F A S 0 6 g X T X u 9 5 1 6 X 7 n O 9 / 5 8 E 3 f 9 E 1 r 5 Z I u A r b I f j m D e j k d Q R M q z T Z 6 w F P O 7 n S N V i 6 1 6 w T 6 4 l U O Z 7 a B O V f a Q X 3 A f O P L F u z E P v F g L 4 u W + u T T m O H U P n k G k 0 6 u H t 4 p / I k T b V C d D k B 9 6 g D Y s 7 p y Y 8 p / + Q Z 6 P s D 3 + J H T k I V Z n 1 c 8 T j D 6 + Z 7 8 / d 7 v / R b P d L v q 7 L h 0 I 8 E I A I Y p D Z Q z N s M i p o g 2 u I x u d w C L 4 R i A f s q + 8 i u / 8 u F d 3 / V d V y C I f M H h c o D S d g 2 7 B e f 3 j O Z I K a e s 4 6 G J 8 0 y E l 8 s S / S a Z s 6 N z 8 c B Z P C c J E L s c W Y L s Y Q 9 7 2 F p V 6 Y f W S o O v H f L D P / z D D w 9 4 w A N W k F 9 / / f X r s s P r A a s P v n b m L m c K R v z p 4 i h A n y C D 7 q A d L c i G e C g b g 3 5 8 o m 9 B U 5 f n m E B b + H D Z V R / + 5 m X a P j w 4 B Z J y / c H U e e 8 D x v 6 h H / q h i 5 c T i x t c N O T 5 i s B x + n u / 9 3 v P b 0 / j R y b d p P x q 8 j + l x 9 R n l g G a x l 7 9 G I Q n b 8 z h T l v q 4 w t 0 l f h T A Z W M 8 L X x I X g C C S 4 b a E 8 G 2 i X r 7 F n j j P 7 p Q W M C E x 6 o 6 0 + Q P D w G b 2 U X B A Q B O C k D 1 K + 9 9 t r l T J T y Z Q N e j n + e c 0 w I B Q W Y 5 y F 8 8 H Z T q I 3 S r / M 6 r 7 M u B w S i I 5 h d w w q i v 6 O e J L A M z n W / 4 5 0 A c T F B h 4 6 B 6 N 3 4 2 d H U 5 7 j p 3 f G R X E G I t n c T y h a F L / u y L 7 v J B B n P D u m V P Z T p b G w A n c Q m 6 O M D V x l d o K 6 9 f m N h e 2 W L k U R f / e l S g N Y + o X r 8 d t B G f g 4 D y K B 7 e s q l c 2 d 6 R n s L L x 7 1 A 2 U w Z U 4 9 5 n h B + K C + 2 b a D v v g B M u b Y s o P c X O i j a 3 j 0 1 C / t c t A Y u 2 R R h 8 t v s h G a Z Q c B p S G n 0 o E 5 x O o l 7 f C k Q B t 6 K z g 4 t V v p 9 x k T E C g c S y D i h U Y g 2 M F c g X N 2 T k Z 5 O P o F X Z 8 3 2 U F e 6 Z V e a V 2 d f / 7 n f / 6 a a F s x G n 1 0 t 4 u g o 4 d d U O B x Q g F m 5 z F 4 F x e C z b M Y f b Q J Z i t X K x b e g T b J D u d C B N A J v Q d Z t g j Q B t n I R C j j Y d x s g l Z g 0 z k 7 T + e B n x 0 5 g X J 2 w x P g Z 7 F h r + w u z T K Y c x q o 1 1 4 f m T s t 3 l Z n M h t n f U H t 5 g H E q / I c V / y T X Q 7 q k w N 9 k 0 9 4 O 0 w a g C Y 6 o F 9 q D O w m o L K j v h a 3 6 v G E a y G 2 K f A j i 2 W A v g X t 6 r N V 7 r q Y T u E p X p / J l H M U u T 4 D h S e h T a G c R V t 8 0 D n C c X L B o N 2 u Z o f A x 6 5 l d x I 4 + s i V c u 4 + g c L L x B q Y y w O y 8 E D r M o K e n n U E E C c w U N 8 W v u q r v u r S z f F T U L o s + c E f / M H D B 3 z A B x x e / d V f f d 1 I 3 u 5 2 t 1 v v 1 w A 9 6 M x 4 x i t Q y R b 0 g l 8 7 x x Y k 7 b z 6 A 7 p n T / T G 1 L m 7 Y F D W J k B b k O I h n / Y D 7 J R z 0 U 0 u W Q z Y C F 5 p w q x X 3 t t m P d 7 J o w M w R n q m U + 2 V 0 x e e M s D L n G j H 6 3 I B f m n q N / W c A K 8 8 / H D p s t P P X C q 4 g v p B Z Y 8 J x s 9 v L d J o 8 D a f x c f V Z w j r S w k d B o 8 4 p R h A n k F y k g S U T 6 M r Y 0 y I V B 1 w H g 4 p o D i 7 I w s F 8 f U C l 3 x O B t + k e N Y S E J w W f 7 s X W j c u 6 F 1 t c m Y 4 c r I c 9 e A L A D l n c z w U S I 6 X d g P t A t S V v Z 3 M l + s P f / j D D 4 9 / / O O X n g x F F / o r C 1 Z f V B g 7 O f r s b M Z P / 7 m L T c i O 7 I d X D h l / O 6 W + J i Z 8 f c a i D a h H a 9 x 0 w I 9 e 7 a z 4 B H h I z Y l y U N + e k k 0 m X g V F b f q 1 m R u 6 k a k t H Z W T B 6 e 6 f r i S c Y I p E y 8 Q b n 0 l M M u n I B x 8 5 J N X / e X 1 T Z z o 6 F m 9 f m X 2 t v B 5 p v y 2 b / u 2 d T L h N 2 z y m Z / 5 m c v v X J S d H / k w C t Q x A B g C T q + 9 O i F o G C R F A C V M e s a z e 4 C U A x z h 3 d 7 t 3 c 4 d E a 1 J h O s q U q D h Q Q c 4 6 r Z Y M u H Y P f B Q z i n h 2 p V 8 B c H 5 v d f y l t t q 4 j i E j w E 7 T u Y U 2 i R 6 c V b 8 O a u b S e 2 M J v g s B O l g d 3 P h 4 c r 9 F D Q B 2 Y Y t 2 E 8 b P n Y 2 O N k I p I d k k o B x 4 Q G X / Q B 6 Q a Q N H 3 a K L q i c s 6 r D r z z z I F 1 r D 3 + H d J G H k / + g j Y 8 2 Y 8 p n J P h T T v W g M Y L 6 k h X + p S D + b C c H 5 S A Z 9 A L m n e 7 a 5 f k 9 W d r Q N j Z t + K Z H i 5 x c P / y r z 5 x y v d j V U C O E i A F n M P k N H t 6 p H M 4 + K I Z V T n H 8 3 K i 1 W s M h E 4 6 b I + 2 O h w L G 0 Y o D 6 2 c E 7 X a f B i X n W I I I P o c T c J 5 x y F 2 D P K O T C y Y 7 I P 4 M p 1 0 A k Z u B 5 W T i Q 1 8 B W 1 B 9 0 i d 9 0 n o 3 5 t n L S m W 3 7 N O m C X R C m y 3 I o 6 N x 4 p 8 d 4 a l L 9 a P L J k A u Z V N 6 2 e W V 8 a 1 / Q v X 6 j q U d j r X T b 7 Z V l w f K p X C V s 2 9 1 + k 8 c 4 w S z b U L j v T k Q n X y m Q J k / y O l I h 3 I p X w t 3 0 n / F V 3 z F + g j A 4 4 G 7 A O P U h w a s I 5 9 C B B g S x s m U M 8 z O u H z v S y l B w 2 g 5 l h x P z m L 3 s H M 4 s n 3 n d 3 7 n e u H L Y T / + 4 z / + c O 9 7 3 / v w 5 V / + 5 e u G j r P j Z a t 1 b C P L i s y R 7 F D 4 u o U z G L t K u 5 r b O M H k 2 c l N o m / / 0 L 7 H e 7 z H u j z Q h 4 d c g K W 7 w E G L J x t 4 6 e x l s h 2 O H t / / / d + / g l K w e t b q g + E d 6 N C E C U 5 l b f R T N q 7 0 p 5 d E F / b R X x n o I z u H F E z x O Q Z k 3 l K w y 4 j 3 n g O 4 9 J O U J w 7 d A / V w 5 L V J M 8 h A P M A s X w r Y D P 6 u x 2 w j o 0 0 C f v 5 O h w I q m v Q B v g F F 9 1 3 f 9 V 2 H r / q q r 1 p 9 f J 3 f 2 g z W k Q + z B t P g M Q L a J 1 N l O P W D 2 k o A f m U K G I h E U a u 8 j 1 q / + Z u / e T k 9 + U 9 8 4 h M P d 7 / 7 3 Z c D e o n q c / p H P / r R h y / 8 w i 9 c R x z B Z q D K d o Y v / d I v P X z E R 3 z E 4 a u / + q t X G 9 5 W b 3 0 u O L r J E w y C J s e X p 0 + L B T 3 t a n Y 4 u n B 2 Q U M X Z f i O e 5 / w C Z + w A l F w C z z P U V 5 S C / g J A g J / N r D z e H f V O 7 V s K S j w L a j x x D s 7 y + H i Q z 8 L D v w C r X l p H u L 7 z A I e E r k T a m e v H S Y u n H Q C 9 M w 5 4 8 H u + V y L j z H C 2 c d 1 c w E 9 v r u + 6 a q f D l L y z A X 9 8 l v z w b f w g I e W P 3 i 0 c D v r E Y K / 8 T G + s 7 4 Z P T s + n f H 4 b y N g h t D A G q Q E B 5 T P 9 m g D t O F V x p O C 4 P u + 7 / v W F f p 3 f / d 3 r 0 / i O Y s v I 7 7 m a 7 5 m R b u X h o 9 8 5 C P X L R y D o 6 e L b / H k n J G z 2 + X I N m D P N g Z q k O p u Y T h x x u G M a P D i 2 P K O s n g I K E Z y n G N Y z 2 J y B o T H Y H Y H A W l M 7 Z j K T R o + c C v D d z x 1 v e 9 G E g / j o V N 8 A B q 2 U S 9 g 0 E t 0 A G S w Y X a d c y P V / s x C 9 s r x d q B H 8 u T h o a O 7 d i n 9 6 m / x K k 9 f Y 4 Y X f v T x k D d u 6 X I A n z k n M 5 / j K q C A d q c l f w b P H y 3 Y k t t g / u L r G B 8 B O O b x W 3 6 D x s I N P z 9 Y O 1 T C K K w M 0 Y q 8 K w X C u R z I I P I M J h h 8 v O p 4 x Y E 5 H R y 3 f F 2 N c z A D b V c J 8 E D / Z m / 2 Z i u A B A 9 8 v E y U F 6 7 o P u R D P m Q N U m B y y C Y t v e F + 8 A d / 8 O J l 2 y Z H M N p 1 P I s 5 g h Z 8 b E A f S d 2 L 5 V N A P 7 y T w 9 h 2 J 6 B d w o O O c A H d t M n Z P T 2 1 A X n 1 y l L 4 / 6 e A T L Z I x + R L 9 E q X 9 A a N k f N N 2 0 Q f x E M / U I 4 W L t A 2 0 6 U g P d M r P t W B c m M C n / u 5 n 7 v 8 x V c z j v M W T d 9 9 C i Z z e f 3 1 1 6 9 v + b z U 9 5 W N 7 0 / 5 j U / Q f E m y x i e g F r c z o G g O B J R T 3 g B T a g 4 S V J / Q w D N M Z c k A p H a s g O H J l M N X h v + W b / m W a 5 V w 6 y Z 3 F P y M z / i M 9 R F j B n n 3 d 3 / 3 F Z y e e R w n G U N Q c F 6 B 6 y t z u H Q V Q P j 6 + k G 7 P x p j D A H m a l 1 g O 8 Y 1 6 Q W 4 3 D P U K c h h 8 D Y x 8 O l b M J J f M I W X X Y x B D r R l U 3 k 0 6 R M e C O 9 / F 9 A F 0 J 1 9 0 h f Q O V 3 l 5 m 0 C + z f P 4 Y B d Z + P C U 2 o e l J O V P D l + M / C S f w y 0 N + c A L V C X n E b M j X b z p W 5 x 5 h / 6 n U 6 6 L J K M A w 7 f a k 7 p 7 i / V P W b w s / N v + S i L i L I m s M n T N w 1 R + R T A A e h b m S R 0 G a Y y 3 m S p y 6 f D a T M A D l l g x F s O l 6 7 w 1 P G y c z G G c 6 + j V s 8 l B k 8 X E w X P 3 2 p 9 / d d / / a I T p L 7 9 8 + c q P s z F 7 8 M + 7 M P W a i R A l Q W X D y O 9 B 3 P J A e c Y z B 0 V D h u Q b 5 L I J i 9 a e q i b s M r G o z z 5 Z 5 / m Y 9 o Q 7 i m Y s k 7 B x C n X t g M 5 7 K c v Z 0 u 2 c n V z E h g L G o 5 q D B K A Z y y l 5 M G X 2 A n o i 2 c y s 8 + 0 B b 2 z y S k o q N J P G Y 2 v b J x Q f D 3 j N P P t 3 / 7 t 6 1 t Q J x 2 L q q 9 v 7 n W v e x 0 + 9 V M / d T 0 r G 4 t H A 0 H l o + 2 P / d i P X b f V 3 m X 6 w 1 Z / 1 X D V 2 R H n T K e n r 5 4 5 B K U T q k 9 d X h n o g y N V n 3 i g / u o g n l K G A Q y e X G m u h r b V O V m n A I 5 d R w A J E L d 7 B V E T x M H x N V Z H R s Z i F M a w r X v A f N z j H n e 4 y 1 3 u s p 6 j v B B + y E M e s g L b d a k X w 4 L g G J A L 6 O 8 m D w 1 o / N r p k A 0 K J m m H S S O p S 9 k 9 e + 8 Q 7 o R j b T t M e R P I y P Z s V j 3 Z 8 t o m L V y 2 t x i a v 8 b s N O B P H + C v F f 2 M x v G d b f t F r c Z Z z k 7 w + U j B V Y D C m Y G 5 g 3 Y 4 d I x G G 3 7 0 q u 9 r v / Z r D 9 / w D d + w F m I X Z f 6 M w 4 e / b p t 7 v v Z n T J 6 x L J C O g h / 0 Q R + 0 v r J 5 x C M e s U 5 G 8 h V Q B F B 6 C i Q o 2 J V N i Y k T a K N s g 9 x p 4 y 0 x F r y M 1 + R Y 2 e R A 3 m S 5 D Q u a X L j p I f f g 6 B b R W 2 z P g c 7 C 2 j k 7 H n K G L J j T 0 e o H y P J 5 F K O 1 w m o T I F Y t d o p 2 A n r j g E s e 2 f 4 c x U 7 o e U 6 7 p F 0 / f P y B c R x z i s a l X T m 5 8 M n K R k H 0 c H d e Y G / D I 5 i y J t C Z X 9 B X O Z l y d f g l k O z w m t v 6 j d n c a X u 7 t 3 u 7 9 b d w j S V b q 5 e a F + X k K A f q 6 X 4 M 6 p f j D c h S l 1 t g 5 e Y 3 n P C S b f w W B p d g f E e A 0 Q G d O c k H l 4 3 O n H T 9 g S E m O h M W q E O W g 5 Q D 8 l L M w w P x K o G Z 6 5 f I l l M y x f B S z 3 h y w Z D R 5 V Z A 7 R k A T 1 u 3 l c 6 1 t 6 O d C w Y T 6 N Y P C M q O F X s w O t J 1 P k 4 H A a Q P D 3 I Y E z Q O Q A d 4 J s c 3 g y 5 Y 3 G J a 3 c h y t e q 2 y E + o + S v k b F R A 4 Z + t q k t T h r K J 1 R 7 M / h 1 2 2 m N A Z v z g 7 H j p a X z p J x k n W y h P v Y G y V d v f u / n N k G i C 5 h M o O x G k h / E 1 p + p k s B F 5 + u I T z 2 w U / t 6 X / h P C q 1 9 O j m T e a 5 s 8 z D 0 d t N E H H t 9 I l g T o f v U Z w n U 1 p M B E A s o J q X 2 2 A Y O i 1 M S r b 8 J s m 3 i 7 b H w y l F x b g 5 A b p M G h k + I B H 9 g J H N 2 8 P P a c 5 H l I E N q 6 7 U B S z 0 V u 7 p y X n Y 0 F o 2 B C 7 7 2 C u q 8 i r K b 4 O G 9 7 J + a n p X J w u 5 m x O y 6 Q Y b X z w y 5 k C k C 3 Q B 5 a H R c d K + F G q 0 x v e e M G j a U 6 o B e c A M 4 x m D h A f U + X A + x L T / b O x l K 6 l u i o 3 w t x N r K S A 4 H l h X t H u Q l 4 Z D f g 9 s w R 3 C 2 r o 7 J X D H 6 6 w C V Q t q A L 3 u q c m g M r 1 0 8 X 5 X Q E 6 T p 1 h i t A 8 i F 8 z B n + b O y P X R 3 v X H r x A 4 t x x 1 O 4 F k b H V D e 4 T h / 8 E 6 1 F 9 a o z x z q / N i d 0 R n t K y i k K 9 F c O 9 O f 0 0 h z g h G j j v w N 8 k 5 c O y Q 4 f b Y Z R N j j 4 j M K Z O a + L B d s z Q 9 i l D N L z k X 6 0 H h 4 5 N g N y A L R w 7 F y C T B A w a r m J 0 y / Y u p b X n i 5 k m R i 6 S A z s W C C w 6 N l Y 6 I k O f T D H h 5 a s A H 7 z Q Z Y c y B t / d g H a g o k / 2 + M F k h s f C W 4 6 s U t y G m 9 0 d N W f L k D d i Y C d B A G H 5 P w + Q P 6 W b / m W m + g B z I f b M b u 4 u X K T a / 7 M g x 1 e s h B 5 5 + P S y A e p 5 k c / e 3 d R R Q d 2 k g o K Z f a f 4 x V A b K q f r v o l c 0 U 3 O u g z v i / + 4 i 9 e 7 z C v v f b a t T D 6 j R F / d f 5 5 n / d 5 a y G l p 3 Z f R r z X e 7 3 X u c 3 I v e p s 0 C u g M i h o M s D s q x y E P 2 m V m 6 T a J k z 6 C Z T R 1 y R V Z g R 1 5 f o k B g L w G M j K x i g m W 5 s r T 5 N r 9 3 E z J 4 g y G C P 6 T X R l n y O 5 w L C S u u G J p 9 s 9 N z v k m 3 w 7 j E k M 6 G B i k 2 m i G V q Z A 0 r 4 G B f 9 1 I / Z t Q l X z 2 5 S g G 7 H V d Z W O T p Q e z T V d 5 h 9 B S 9 I h v F 0 B L K g 5 K h A W 3 a W t 1 u 4 c E C H r 7 8 I s B v 7 1 M u f 0 8 Q 3 8 J q D T c 2 j n + k C 2 Q z g q S / e 2 v G Q B I L 5 s u g V K O S S p 0 5 X 8 1 J Q L U c / 0 6 n 5 N x / w l S X z F p 2 x W g i S D w Q y G f r I 1 0 8 W P y K n Q A Z X n y l 7 / n F s A i b s h g B N R L j l c O s r P w X 6 Z 4 p H k 1 Z 7 x p A y K N y M n 0 x 1 h o q G M Q 0 U j p X O V x Z 2 D 8 c 4 b 7 v 1 e 9 5 x 5 S n o H D / 8 T Z Q b K E c P N 3 + O L z 6 C 9 N L O B J j A Q H A x M K O T 2 y 7 V M Y b c 9 K E b a B y z 3 J i q o w v H J A L 9 o P b q Y N L U r w 6 q g 8 o T L 8 j R A J 2 N g 3 3 k w H j g u P m y C / l d D Y H i A o i 9 2 J Q D 2 v H l f j q O s 7 G j n W W X B + x O b O c Z a t q V H O O j R w t o i 2 m L S 3 Y O / J k P P c j V 7 w W 9 Z 2 H l b I O v Z C z + l N + r E O 3 0 1 Y a n X N K G j j x y 1 f m O O p / q U z d l P I B 8 J T v U a j m D j C p v k p V T a o L + B l j f n O h j E H + w 8 w t O t Q M O h k c G T s + c Q D n j T I D r h 2 A 4 g W t w K 5 I g c q z w 7 g E 4 c j Q m 9 H D i p U y G I 5 8 2 O I I J a K e H C X L 2 b 1 U j s 7 H o n 7 a a 7 b M N D a B H N L t N t Y N 4 B O q z 7 1 i / Z x K X I n S W c h w y / M S A l 9 z K E o f t O A S H H e C 3 K n v + 7 L V A v 0 5 l 5 X Y q 8 K c t c I 9 B / A S B 5 y S 0 d g A 2 r g + w R T Z r Y Q H 1 l 5 s P u H K L G v t n R 3 W g D l 9 A K R t 7 d k W n T I 6 + K c 8 Y o p H r o 5 N 6 N P h q y 5 7 n X 5 s D C O U J j K g 6 0 I Y p Z a r P / H L g U r j H + h t E R s i o B p Q R G J Q h w w V y f 2 b h 4 d g k c g j H E K t w q 6 M z s 2 M E o + B n R x I 0 c I 2 1 1 U / q 6 E c O X L I 4 1 7 Q R m P I r A 3 p L x 9 o A e c q N c e J V Z o P w a 5 O X g t n 2 6 Z / + 6 e u 7 Q l + D + K 9 c f D / p V t T P Y z m i u Y n 0 w a / V 2 H s 4 A Q a S x W m M 2 U L k 2 c h f S L O P T 3 X s 5 s A z K h C A 5 u R 9 3 u d 9 1 o k A D 3 U 8 5 J 5 r y X Z p t L 7 S P t N P Y N H B 7 S C 8 o L l E V 7 m x T x t E o 0 0 i s z Z 0 6 v Q S H O o F S V B Z H z 8 w p 2 g A P v X j o a z P X N H r X I + z Q a x S y F P B W Q b q x 8 p A e d Z 3 2 P l e h D s h / F k 2 Y L n B N C B 5 B u s c L 7 i i D d R d 6 e J h t U Y H V w 7 f 3 1 4 x N E c R c E B g O U K g 7 e t j + H h E K 6 E T Y E B 7 + q b D r g u o D a + p C 1 A + B f G e k M w J 1 W f O R u Q J D m V 8 s i n 9 j c O X 9 T 7 o N W 6 B Y 8 x o 7 U B u 7 w Q d f P b A 4 3 3 f 9 3 3 X P H j e d B J w p B P A g o + c z / q s z 1 r B h s 4 D v X d 0 7 O 2 F r k B y k 2 Z B 8 y x M B 8 5 s 1 / K e i h w 2 0 Z 6 u 2 U p Z A u R o m / P e u P U V Q A V J d p 6 g H 2 0 5 2 H m B y v l K / N c z 1 E Q I U j J D E p 7 R g b L 2 8 p 1 + h 4 k j 3 5 W + H H q w y 1 P P Q A y u v c G B i Q u U 3 U J Z Y Z 3 9 T a b j m h X I q m S l N Z n a H W G 8 z N V m B 2 t C A b l g 6 p G N J r R j o t v 7 J q 8 m N 7 t M n U 8 B u n C P 0 V W u v f p 0 L H T q d M S v l V i b H Z 2 T s 0 V X 2 q B F B Z 4 j o A s f + v t a w D O p I 5 9 g x M N i x G 6 C w 0 W E x c 6 r B 8 + 1 j n t k O F 6 y E 3 7 0 A P r J t G M 5 X b Q L k J P e A h n I / Y C K L x x c Z 3 P w d h d l t P G W z L O 8 h R c v Y 5 d L o D Y A R w r C Y x d j 9 C w V 7 j r y Q W 6 V b 2 I J z M k Q N 4 i Y J 2 A K u h J A h 1 + w 8 6 k + B 5 V 8 o L 1 J T e f K G Q c Y Q / 2 T F 2 N K v n y 3 Y 7 k V 9 L A K F 6 2 V 1 E R x H m 0 e n r X H H 5 Q D P N N t j o s z w d O n v b 5 w A Z 6 z P s u n I B x 5 D l M K k j v L B Z O x y b V z P j 9 J k K 3 k j m J 0 N X 5 2 c h O q z F Z u u A R a P 9 H m C G w 3 h 9 8 f d 3 q / B 9 9 i 9 A V f 8 A W r z X O r 4 6 b d y E J F L j 7 6 B F Q 7 n A D V b q F j P y / G B R / I D + m o 3 L h c d f t z C z z s o t 4 r G p N j 5 a M e 9 a j 1 F w j f + q 3 f u h Z J R 1 T y v X z n 3 7 6 q s Q v j G z + 5 u j L Y c 3 3 0 F i f h S u t L C Q W G B u U U 1 g 4 Z T I a V w S y f g m M 4 2 q Y j n e J D B 3 2 z P 9 r K 4 T Q w k w D U 4 W X 4 C V Y / q 6 u V z S S b f G M 2 I Y y M r q 8 r G M 5 E W O 3 w 1 o f f l C 2 X w M z 1 l U A 6 R g P q A 7 M c T D 5 B d X 3 p P c c Y 7 q S r 7 K N Q R y l 2 c S R z P D N G N h E g b I G X / z z C z u y 4 x k 7 s 4 h k U D Y e 3 G 7 C H Z G G y Y i u 7 4 P E X r R Y p F y G u x 7 0 E 9 S z F k f E n W 0 B x S D r F F 7 1 g Z 2 / B K F j p Z f d D Y 5 z G r C y X t P k b O z u g 4 y h 7 e D 7 0 L O Y l r V 3 Q n P m / y Z x M L B b k 0 t H u 6 F k R T T 4 F 8 K T X t G l t Y g R + Q A d 6 r 8 X q T P G b v I e S g 1 k + B v p n f j k w e R 6 T t 4 P B 5 L w g 3 N m O L k O 4 3 t 5 1 j u / O X 5 0 B 0 C o z E C P X N 4 0 b 4 M 2 o z y w 0 9 l s C r p S X H U a g e D f n z / g 9 + 1 h Q 7 E D q j k 1 + c Z f T e 2 l p x x B I d g s v a z l 4 R z + 7 N l C 3 w 7 C n X c g v A H F o N 6 j s a p 6 8 Z B d A 9 L X D O W 4 7 B q J 1 Q 9 g f g 8 I X 3 I J L 0 A g 0 u 4 e A 0 s 9 x t S v j i 6 c b S s H S 3 O i 3 + N F H G z x t 7 S b G Y 9 e 1 i z q J k N m x j T 5 4 2 u X I 8 o t G / p r c I u E v z N 0 W G 5 d b z h Y R X 8 7 4 W X F / Y 3 c e U B f B d N K L c O s 7 N c n a 4 i U P 7 1 I 8 9 / 7 o 4 s U Q 6 i a 8 t g n R T z 4 M x u j A i m g S 8 T G B n M n q a s L t Y o w u 1 9 6 k H Z P z z E I 8 9 / H u 0 P i v F N C 4 5 e N o H M H u Y U x 2 Y j 9 p 3 T F M 8 L C F O h s V R H Y l P P S 5 r B C E n p G 8 m P X f v X J U u w q e j m h u U P s p O H z Y s 6 M d 4 J A c m a 0 d 8 / D 2 e y O + + m 4 + 8 K M f 5 7 Z 7 G r s d S 0 A U V N 4 n 2 i 0 F p Z 2 Q D E c 9 c t I X F J A A H 2 P V Z v 7 j y S 4 W C o k d B I l n O J c o b o Y F E 7 s J U A u B c R m r r z n 8 w e H 6 e 6 i E H Z u k 2 X a p i d S H D 2 E g n s f o t I G d P 6 h t p 2 G Y c C b P c h / C g n A m w A l v b c 2 j D u g K 0 D Y B 8 V H X r 4 7 W p D Q x N w e m 7 r c E X I q f v n D 8 z Z i y Z w 4 r r 9 X Z k c i u w o k F g 8 C w m n M Y X + s D T m c R 8 h 7 P V y b q g k n A c G Y B 5 e j k + p 2 t P P f Y 6 Q Q d 5 + T 0 6 D h 7 t F 4 E O 0 o K F H a l i y M Y B x X 4 / S m O o 1 s v 3 P 3 q k A C 3 8 E n 4 G E 9 f S V j 4 8 k E L b P M 6 7 a N s T u n c o m q 8 a F o 8 B L o 2 O y v w v I g / n e X w 2 C v d 8 B T E 5 x / H E k y I c m m v g 1 n f U 6 A c v y Z y T + H p r z z 7 w C y D H b d y 4 F e K w E 4 H J r 4 U L / n k C 0 w 4 / W s H 0 Z l 0 f Y y q b F I Z 9 k o g O b c U 7 P z o 1 i 5 g 1 R X 8 4 f h R G 4 7 C a e 0 4 P v R U h u O 4 Z o W 2 W / n G j o N l H w 4 l 6 O w 6 V m 4 B w v n 9 s A 6 n g i O 4 7 O Z + H c r f o t n h H K v w 5 G y c n W 0 B X m w H p 6 O Z Y 6 C k T j c 6 + G I F b z t i / 1 m B / / T c V y 3 K x u V 5 i 3 7 G 0 G 5 X w F o E z E + 7 F f l e j c C z k L C V o D K n x t u x k F 3 w E 1 h y P N j S r i a A / F 2 U T 6 0 E n 4 + n H T k t J j f 5 U g I U B B K g R I p f B O F R r P q p P J x k k A m 0 6 0 + H 8 i A e I D 7 y 2 t u h g k k L J q 5 J 0 6 / O 2 M q M L a 8 d K O 9 y A M N y q P 8 X g d 2 M p Y U B c L C O e W 7 d P G 9 y T H 8 o 5 w 8 o 2 c M X 3 3 4 9 1 4 e g d h X f N j p C s U E O K w g c f R z X 7 B 5 s w q k 4 G x m + J r F b k E s + Z / W c x j G 1 c 1 p l z 2 b s x 4 5 k e 7 m L B g 8 8 7 Q z 6 8 w G O T 3 8 8 1 M m n o 2 A S G G g c D e l C T z i C A 0 8 7 r T m 2 A O I H R 4 D g J e g c R e H T y Q 7 d b i S 4 7 X K C 2 T j 0 + Y T N s 6 Z n U Z c s 9 L W Q 0 G W 9 / H f k w y x n k a u D 2 T 6 h N v 0 7 z j H 8 C Z M / q D z b r 4 Q f A z G a / H I C K o A v g W R n d O X a c s q C b v K s L d y b A 6 d o L + K p D 8 z + 9 J g w 6 x y Z v o 5 S y v 4 c h T N w B M G A n n P a R d j A b m V 1 5 3 Q c C 2 1 H Q b s Q Z / d h s d 0 N c E A 8 / H I Q S P 8 W K V 9 G w C U D H 4 H k a w w 3 b f 6 P J U 7 r 3 Z V V 3 9 F R 8 A g E K 3 9 B K F D s X P S m V 8 c + 7 x X x E y R 2 U B c r n F / d 0 c x R 0 b G U T o J H b j z m V X C p C 2 r 4 b g H 9 3 v 0 3 f u M 3 r s B y Q 6 m d P n Z L u M Z O B + P C x x j Z R d 9 N / h 4 q U C 8 B h O A Y 3 j G g 6 O X i a q 9 P n q O T u d P U V n t 4 l T v y B R M X z D I 6 e n b m B n I T A 8 8 k M r L J b 8 W b E O + 9 / e Z C / E r B s b Z j c K x / t q V n u 1 F / T M m h c g 6 7 i 1 X a c Y g T c R J 1 z 0 P t D O y j 7 M j H 2 f R z K P j 4 C o b s C V + Z 0 w l O t B x c o N h N / E w c x / c F B Z 7 A n 0 r o w 8 8 C 6 U g p 6 M 0 T w E P A A 7 o X 6 B z e w u A 9 m E C A 7 2 h q L P r Y A p 2 A I j / b G E e 0 j q H o 7 D 5 u F h 1 l z T 0 6 A e 2 6 3 c 5 o V 7 P g G B 8 + c v 6 n f J b / 9 y p d 2 q F 2 h E H O v N N o Y 9 g r h S l j T s i U m Z z k z n 6 T f w o m 3 U w B h 2 g l N U F W W / V s Y x V U Z 3 R 5 E 6 D f W N M 9 O c d g 9 k 3 8 U m D y B P M x H A m U 3 x x A y w E 5 K Q d x / S u g O J 6 d y A r N l m x g 3 M b q l o t t 1 O 1 O + n z J k J 2 0 C R i 3 b I 4 / Q X o a D + f n r H I 0 k n Y B w o H Z k p M K X s c / f Z 6 Z L A A C j L 0 l D o 4 v B 4 d j H H R U t h O h x 8 s x 0 A 0 h v d n U 0 Z V f k e t K n l z J p Q i e g i Q 9 3 T L a 6 f C x 6 P A J v N U d 6 + A J P m 3 7 X N x K g z S d e I e I Z h 9 8 A o B 2 5 Z l f K U S T H u m V 7 G O A J t 0 v F c Q 7 r 8 p W S F s 4 p w C c y y o m W U 3 J k D N 6 N z s m s w d Z / Q x s 3 C Y r v s k r p a t 0 C o w h n v j h y x m U 0 Z W D i / h c B J x P Y O D t Q o A T e y H q 5 a 7 j m F W 9 V Z n D C R w 2 0 Q f o 5 6 G c 3 d j B M c 1 x y u 7 G j n h z W E 5 I R 3 I k 9 J I A 4 M R A P 3 3 I 8 E y n b I y C 2 n s s z y i C 0 E O / X U f Q 0 0 + b C w C X D 8 l z 0 W B 3 o p 8 F Q T I + 4 6 A r O u O h i y A R p P r o L n d s t C v R j 1 5 + p o 5 e r v E B e r j 0 a y 6 9 m 6 K H e r A + P a q h S S o H G A A 4 l G m y 4 T A a U E 7 I F D j 5 z P J F E O 9 L Q T J A N H 6 a + X L l A L i T T / V Z l u I v T f 2 i L T e Z E 2 o P Z j n A j 6 P p E 5 A 5 s + C y I q c D g K M P D V n H + A X H + t C 6 K n d 1 L k j 8 a o + H b s 6 C p 4 C w M j t + c U K 7 D j 3 M M 9 1 6 h n J h o E 8 A c H Q L j c S 5 6 Q q X 0 9 L R e O C 5 b r e 6 O z L B J V 8 b 3 u r 4 C g h O b z f x r O Q F t N 1 R Y O m 3 6 9 h B 6 O p l d L e C d k r B j Z 7 e H F 8 7 X f q Q 1 5 j s o G j p D v Q Z n y R I g b m g W z q 6 W r f r + W x J s L E P f L Z y r e 9 5 z V c a z d H 5 n 2 8 Q B E x E n b O t c j k Q Y B O n S T x V P g a 7 D L L L g U m Z M o O d P 3 z P U B f J A p M u G a D 6 7 A / S q Q U F M C o H a i X W z m E F g c n n G P q 0 F S i T p z I e A J 6 E j h x j l j i w P B l B + l Q G + n f + E z g d X N f Z r q M 5 H E e 1 y n N 4 z q o M h y M B j m g c r r w 5 O f 0 4 Z W O X a + v o J 7 j o x Q Z 4 0 Z u T O 1 b C d x F i 1 b f 7 O G 6 y i d 1 I L n g E t m c 7 x y + 8 f R 3 h E s V 7 K j s I H v j T k Q x l u 5 P T B J 0 F O n s B u t D N i U I A 6 T d O g c 6 u A s j z E 7 2 z p 7 k y T m U B 7 W s S J x G 8 2 M B / u O b C w k 0 o H s b n p X b H Q r B u + R h / T k x l 0 E Q d 6 z + G u / f J g 4 k L K M 4 A 4 e j f 2 + T V J 1 7 l C Y 4 N g e 3 b q m R i H F E Y C 1 h Z H B 1 2 6 H i g D 2 9 4 V s M J G T 9 I r 6 k v w x p D Z b D r K j B n m 7 K E N + f s O K k t v d X R y a u D Z F w E O Q u 4 3 / 3 u t w L K C 1 f 8 8 e R w n N m f U p B t 3 B 7 c O a u j E R x t V m j 9 n N Q z h G M e P B c T 9 I D D 6 f G 1 U 8 A T L G z r a M T B z Y u g Z E v P O I 6 c n r v U 4 8 9 Z z Z v d D A 9 8 B Q R c A a 5 u / I J C M L G b w D V 3 x m n e 6 Y M f O v 0 W B 8 F i 9 8 I D v q O n d r s b H O 0 A X 3 h 0 v c 1 t b r N 0 g G c 3 p 1 c 2 5 y N s o w 4 f r D / f Y I B T 0 O Q T O H O Q 4 6 i X 9 A d 7 f Y f J 6 x T d x J m g r f b K 8 5 Z P c P k z A v R W F 8 c N v 5 F n U v y A o S t Q q 7 V J 5 k g m 2 Q 9 w m I D r r 7 9 + O Y Q f C G F s / w O I V d K V r r f 9 3 k P c c M M N a / J M T M D Y I H 2 y D 1 B 3 n J g 7 V T m g J 3 4 c a t r C Z H E e v O X x h o M / R 8 T z F O B p D u F L V l O O x m l z J k c W O 4 d d S 4 A Y O x p A F t l y c u j X c V C d T h Y B T g 6 H P n h y N n i + t O C Q j n f 4 k 0 0 P O x G + 2 u 0 G 9 E T L q d n J 2 N A 5 Y t G T v v r l c P G 2 S 3 n + s + P h 4 W W s I H R E 8 z d Z f t n V O z P f 2 r m x u + 6 6 6 9 b R D b 0 v 0 z 3 / m X 8 B R C f 6 u d p X p w d 5 c C 0 2 7 N N F B R s p 6 5 P T l 9 y 1 G J 9 V 1 k 8 x Y 9 h E g e r 6 5 E 3 m x J t 5 N B M u p 9 3 E 4 R 1 O f e m 0 0 2 q H H 4 Q v 3 9 9 D 7 Y B X q / O l A C 5 Z A e M B A d n R B k z 5 9 J J a x W p L Z x N k A h u b H F 9 4 z u z a W v 2 O Q T r A z y 7 y 5 E x a b f C 1 K w O 4 v k m j B 7 v T k 1 x B 4 o j G I Q S J p N 2 K j g a u 3 c q i x H H t T N o 5 n X d I f t U o J + R s P l a 1 m K H n o G Q K M A 4 r 9 1 z k 2 Y O + F i 0 O y W H Z Q 2 A K G r u W I y n d B K g x 0 B d / x y 7 X 8 w L C L 7 7 S w V j 9 3 0 2 O h r 6 / 8 3 + M 2 Y 0 F F Z 3 p 8 X V f 9 3 X r N 0 I s B v 6 E Q 5 D Z z Y w d b 3 M j e C 2 S A k V A s x 9 b Z B c 6 0 s l 4 B b U x k G 0 M z z i S / v c R a 6 a g i W J A C Z Q D u L N v 0 t Z X 2 + w D O 2 4 5 G n K B M h 2 D 2 s H k P d t P A d y L g q k x g P Q o M T Y Z 3 W D R a e p c z v n q B y Y q v t o D u F Z Y O 6 K k b / Z P i J 7 8 U v o B e b K D A t X u Q Q d A 3 h 3 u c I e 1 O 3 A W Y + F M 6 P R x r h z H c 0 w 8 J E 5 E L k f z M C 8 g H A f t 3 J z J V b c A s g P J X S k 7 6 i n b A b 1 f 8 u W 2 F 7 W O R 1 6 c + n r b k Q 0 P V + c 5 K X k C 0 j M R Z + a o k q M 7 + e Z C Q N F T u 5 s 4 t v N f I 6 E R n M b c r t Y R n 5 2 M y 0 t m X 9 L f 8 5 7 3 X P S O r M Z v D E 4 h 9 G Y X s g U 2 H b W x k 6 M u + 2 k n Q w B q 7 6 p / / S / w T X 4 T l L N I E 4 7 V m 8 w J e z 2 o f f Y n U 5 t k 0 m Y A a Z s O m r z J A 6 j 7 V Z 6 b A 2 i P j Q P U p l / K 6 b O R N m X t d J 8 B N P u l y t q l V j w T f w r 0 B + h L 8 V E G 8 a y N L i Z Y H d B P 8 r d N 5 H I y q 7 n V 3 7 G s A B L c H N b x y Y 5 E D l x O x 7 F a B D x P 2 H E 4 G v 3 x F K R 2 I M F g R 0 C n b l e p L w f G C 5 1 g p C c + y v h w Z D T G Y U F w H H d 5 o e x i Q V B a G J 1 I f G 0 h 0 N y 4 O T m 4 y n a 0 + 5 I v + Z I V d H Z T 3 9 2 Z F 7 S + A b Q D + T M M r w q 8 X B b 0 F g y f S O H J T u 1 C L m u M m R 3 Z w i 4 s W U z Y q d 0 J L L y z 7 e / G V j z Q B I E 5 Q V I 4 Y O I T F A 6 I Z p Z n f g x q z 2 H V 8 U 2 3 S V s d 1 C 7 N S 4 n L g X i A e F 8 u w E 8 / h u c E H E O b M e C t n G 7 J S o 7 6 D C S 0 j T 2 Y d B P a c f R N f g A f T k k v D i g P 4 H q 1 w B H 0 W Y U 5 B D 3 I 1 m 8 H 4 D A u D D g V f h y G g 3 N 6 g W H V 9 8 w g Q D i 2 Y x t n c m v m Z s z v G b b b c O I c T o D h R y f H M E 7 p Y o D T a / e s k o O S L X D x U a e j 3 a C A h m 8 R s C C g w Q O u X Z e c 3 n U Z q w A W 4 H Z N u t P J t X v P k 4 L R s 5 b j o E X G j k k 3 O q B l K + V e W t s F s z c e d K G D + T 7 / E / g c t w k C 1 S / q A z G v b d a D v T y d I d C W E 8 6 V H u y 4 w W y f O 5 T V 1 R E G c J B g 1 7 V 0 C i 7 V h x 8 H l r M T x 5 S r M 7 T x m B A G 1 2 4 y T b K V W r u c k 3 a T d S m Y w Q R 2 / c k E Z G V D K R x / z 8 O p O A i d 9 J F L T w 6 r r E 1 g W f H p K D D i w e k F l 8 + O 4 H M 8 K 7 z c M 4 / n G n U L D B 2 M j z y 5 O l p O i y + e 9 M C / Y H W c E i T 0 S H / 2 w l + d n v D Y G a 2 c / Q W T A I N b U L E p h 3 c E R I + n h U I w 4 2 U H U 6 a 3 Q M U b P b 7 Z w u 2 k M Q u s 5 l s d H v / S 1 k 5 r b s 8 D a k 5 E T g 0 y Z P X g c v r 1 V a 5 / 4 s 3 y x F U u n a L d Q d 8 M K C u Q V U k 7 x 2 A k E 2 H w V 5 I u o m F w / a d w 9 M t z G m W r u n Z 1 k 2 a F 5 B D a L 1 e / K T M d Z l 9 l f E 0 8 O 5 p T y R G n 2 z Y O x / E 4 I z x z j 1 6 g C Q p 9 X c B 4 d g B W Z / W O c u R 7 Q W y M d g C 8 G 5 9 A o g f + E n m C y c W Q g H X k c p w j j 4 P 7 H Q i 6 x s e X 8 X D s P g J S n 5 3 H n O q 3 U J J r n A K L v B Y v c + 8 o S w 8 7 i 9 1 H 0 P g R G X X B 5 D Z Q j i e d 0 P o R z 6 c + 9 a n r d 8 1 d t v h p b 8 d b w e M 5 j y y L R Y s S H Q p o M b T + O x s G M n B I j A p y Z j n I m W c b q H 3 i R S v h N 9 s m b a B 9 h 3 C j u x T A u d w j 3 9 Q P p O M p 0 H d M 7 x 2 O 8 e A o D M 3 o 8 m S V 8 G X 7 K 4 E W P 4 D e / C V 7 8 p V z E s H C 4 d D 5 c w 2 6 S A W G M h y 6 e m Z Q 5 v w c 2 6 o r Q O w c V n k X C n Y T v A W f X Y H f c H D 9 x m e h E I z A D k A G W c o c 2 G o v G A W n 3 w f E M 5 l w 3 c K h p 4 / X G / g J E j u D w L K D C Q Y O L R m r f r L l 2 V T Z 8 5 K E z g 2 t V y R 0 F Q B 9 b e H I 5 2 W t M Q o c Y 3 K U d Y T 1 y 7 d 0 J 9 N l j A B l U 6 9 c 2 K U f C K U 7 e e f / 4 R o D U S h Q B / o A p m B O V h A O m P 0 T T x m P K S O Y v C 4 H 4 j 1 B 2 6 m A g s v w Z O 8 6 X S T 7 m J x j c I w P 5 + X E o D 7 j V 4 6 v 1 c 2 k K I c b r y m X 3 t H N F O z 1 5 A B 8 r M y c H n i n p t / q z Q E 4 C i f R p u 6 I p M w B O R 0 n E 3 A + V B V I j k d 2 F X / y L Q g 4 v v + i l X 1 9 S e B Z x K 8 I O X Z x R i u + / 4 y c H s Z q n O j c E l r p 0 d u t O K R 2 s u 2 O Q I C 6 v H C c 8 l x j D J z c d 3 u C 0 T O g Y O T g g g 8 / Q W 7 H U W d f O p P r 4 s J N o 0 X C C 1 v 6 u V 4 3 N r s m G v + X r l 3 S p Y q A d H w V X H Z K u 5 P f E 9 R O T w s P G X Z u g d l 8 X f i b E p A 4 h l z a J 2 2 2 y 0 / B n N w d o p 3 5 D s f a J 8 9 o H Q 2 O w U 4 f / k U Q z o 6 7 1 y f v y h L 7 c J 7 6 A k 5 q 0 m v n 7 O 0 Y A k c + + Y O d h 3 q 7 F N x 5 s g D 6 J W 0 m f Q a r D 0 2 1 0 4 + z c j o B k g 7 0 k T h h K 7 l j n 0 C y Q g t E / N w C 4 u O l u e A D n l X s a A I T 0 I E D u q G z 8 t N Z m w D 2 Q p d T A w 4 K z w 4 k O D y f 0 U s g C S 4 7 F p 3 c w D m u c W C B Y c f B z x i N Q R / e g g c 0 D v R e x I O C l m z J D i i 4 v R s T 3 B Y D u 6 e X 9 3 Y h Y 7 b D C e K O i c b 3 2 M c + d v G h N x u x y b q Y O l N 8 f c t n s B k a U F S 5 y V W f k P O E f w z 0 S 8 c c J H 4 7 T u 0 T Z h u 8 6 U z R g / 3 a 3 O T D N e A J 0 Z 0 C f b v O Y G + v H K + 9 / 5 g M N q 6 d A w s u k 1 w g S f p n C u o D + B y z A + c C + o G J N k d y e H 7 n g T z A 4 e q z U + G n T h f B x L n Z j q N w P s 8 S + G q z Q s M R z P 0 J v L E I L g 5 I B s e z + 3 A 6 D / e C y u 0 g H n D p K g D y P c G D r 4 s D d A L R E V A f X M G h T B f 0 j p B 2 E L h 2 G M E s t 2 s 5 V t p t u 5 5 X R i f Y 7 G z 4 e u k r e O y E F g P X 6 7 6 E I c O f 8 d M L T 7 u n Y G d f d A K Z v d i F X s Z u 3 G S f f x y L C Q K d l w o S A G / m o A k O 8 J n 9 I B k 7 x P c Y T Q B n 9 p N n 8 t N 3 D y h b N l y r m S O J S W D c 8 m P p G A 7 n U N / p d l w 5 3 M r H k k m Q O I d U + 8 7 n W J o 4 E j 6 C I f 1 m O 9 5 s Y 1 4 l w B a O Z y Z f I M B 1 O a E u F 2 C t t m i t 7 J y J f T k t P D h 2 J 6 u 1 s i C B w y k 5 N 9 l 2 F 8 H k u K V s n u L p J W x / u C e Y O C w H B d 2 s 0 Y H D 5 s x 0 5 c h 2 E P M I R 1 l A k U F 3 O n r u Y Q s X E o J H U N F Z M N H T V / Z 2 V H b Q 7 i + O y f T r t M r R O v L Z H R / 0 o A e t 4 5 6 f C n D U Z C + 6 k p 8 e f N I O b i z s v H a o D K 6 z V B t F a w M z Z 6 S c e U L 4 x w I j + h 0 m 3 / K Z k p M + M 6 j C 2 f 9 i 1 z Z t R d R n U q y 4 c o 6 g f F G C M 2 n 2 / t o v h 9 d M 0 U y e 8 d j b d t x j s j g u B + R g V k v 1 H b + F j h 2 s v P A 4 h + c j D s U 5 O B N 8 Q S E 4 B Z M v C T y s c x w O y Z k 4 N m c 3 9 x y Z 4 + H L o R y 7 z E 8 P 9 + S q 4 + d L A j z J E Z y c W D t e f A 0 9 3 Q W g n c 9 u J Z i 0 4 y U A H b / o a A e E 6 9 W I Z x h B J f j Q O v Y b E 7 5 s 4 p s + O t C 3 C x I 8 P D f 5 W g J / e I K O T e x E f g 6 M r o 5 3 2 v 0 o q C M q X D p L + B k 3 W 8 7 d d P 1 n A a 0 g O S 2 A X J 7 z 6 i / Q j k G 4 V 0 K z Q 3 K P Q f r h B 2 / H v e h b P k b O C L c U z L G W g y m j t i u B y 6 W H J 5 m / F p b G i E 4 w m X w O J M i 0 3 f v e 9 1 4 B B M / R y O o q U P R r s 3 L L O a 8 / t / D 3 U x 7 I f V R q w X r A A x 6 w b g p 9 N s R B v c h 9 8 I M f v P 4 c g z z O h x e H n P N O D 4 7 r W N Q D P V k S h 9 T m G Y h T y 8 0 X p 8 d X Q H N m t B Y P 8 2 y M A k + A C q h u 8 h z Z 8 N Y H 7 D j q E n r 8 2 Y F M A S l o 6 a m N f 7 W 7 k i m o H R n Z S 5 + g J b / b R g s K X e X s b 3 z r S w n M m o Q d t I N j f T v M 4 I k O X A 5 t k B 6 T H t 9 4 z P Y J 2 p 3 x J 7 g J M r G M F s T / m Y X L 0 e e W k B P s v K Z c Z Y k j t N g o o x E c 5 e z o Q 1 U 3 Z h y Q 0 z i i C S j B w E 5 o 5 d n c s c n K 2 2 d I / r Z J w H B 2 z x / o 3 a 4 K L g F K j u D x z M R p O W M O 7 a a Q w 5 I L j 1 x O z j n t Q u g c J e 1 w F g G y g S D g s P D o x 7 H 7 m B Y O P m R x d P z x 5 v j 0 8 7 x k d 0 N v j G j 0 4 0 E P d u g G 0 a 5 m I Y H b z k Z / Q Y O / 4 B X o d l u X N M D z H v 7 t 9 C u g d D R h m M y V x Q D m Z K p P q G / H u w g u w k 1 + c t Q v k h 8 v + R 5 Q / h z D E c b n / Q Y 8 x 3 V z I V m 7 / r t e x + A U b T D H A i 6 F D 8 K V t w t F x z F M t v b 6 7 n W v e y 1 b e K 4 U D J x I w A D O K Z g 4 s 4 A U I J w E W I U 5 P Q f y r O J Z R J A 4 C n F 4 D i r 5 L 4 L w 8 O y h L P A K B i s 4 R 6 e L X Y X D m 1 9 O j 7 e A I w 8 f R 3 U B o t 2 x 0 g 5 l c a Q j H M 7 t O Q l / g e K 5 B 3 B + 4 9 R v h 8 H D O P E 0 T j r g B U 8 b 3 n i 0 s A g 2 t h F A F g l 9 + A l 2 P I 3 L L S Q + d l X 6 G I d + i 8 P 5 n 2 8 E T a C 8 M i j X B s I 5 1 n 4 l E F 0 w + U 3 + Y O o Z T L w 9 o I K d z y 0 B k x / + O 9 R 2 S 8 r F a x + L e r I 4 K r B w Z C t O z + H h c B Y f h V r F O b a L B E 6 G H 5 y e n z g Z O s c d f T 4 4 d Z Q S Y J z H C q 2 s n 9 O i c 8 S y a n N M j u h P x z m 8 P 6 G g l w C h U 7 u M 4 B C k v l D w w M 9 B P a / A p Z + g p w u d P Z 8 I f P o K A r i C H h 8 7 j O c m O w p c i T 7 4 C A D j I l c u E A t o R 0 l j L + D 1 w U G j z g Y W B v w E T r Z n W 0 G U L v 5 D O T + d 5 m + u H v G I R / z P g A I I m 7 S L y g F 6 g m u r f g q O 8 T n G V 5 t 6 K Z h 1 u U H C P f U M p c 8 E J e M Y J O t S E N 7 M J x z j E c 5 O N 3 H 3 9 m j A r B / r A w I g Y P / a 4 e a k 7 O T 5 x y 2 b / + r F 8 Y p T e 8 7 Q b 2 X m 6 J K A c S T i O D 7 / s W N 5 I Y o 3 h 7 W C w x N Q 6 H w B T h Z n c 1 H g C w L v i w S i / n Y 4 R y p l w c Z R B Q 3 H 5 O j K + H H u d k j 8 H N 0 5 t z 5 6 0 k F d X z 9 F J h C a Y z u o s t 0 J H + M X O M b v O I m H H c p 4 B B V 6 9 n O c J b t P n e g J 7 I B o 4 Z K N Z 3 / m Q W / 0 n j P 9 / 8 P n X 0 o A R K K z y U C s T V 0 + Y U 5 s 5 d l 2 p T B 5 A L J 3 X r W F A 9 Q Z w 9 F m D y h G Z g Q T c b m w 8 w + O y U 1 n U D m c Y 3 w m z d 5 3 J T B l B s r m z u T r Z w + r u K B o l 2 I / 7 1 o c s T w T O a 7 5 k s E z k B 1 E U F j 9 O Y p d y T s r w W M n 4 o D o A P 4 c y W 5 F n s Q 5 B Y T d R r B w a j 9 i i Z b j p 0 P P O R z W v G i j I 5 4 c 1 c 5 A D r l w j Q M e H n Z A w Y e / e T W / g l b w W M D t j n T x U 9 J O K 9 o 7 V p L h W c k i Q L a d T a D a + e j G f v D Q O N Y K J s G F L 5 u Q h T + b W i D w U D Y + O 6 t n R u M / / + V Y z A S N P N B u k g o q 9 W M Q T U E n R 7 f j 5 w D H + M Q f r / q 1 R Q N m e c p M 9 / 3 I 5 8 q X A b 1 / Y K j 0 m 0 B W s i f / X c e J s / f t M P m A y X s v B 3 v / z E H 9 w Y 4 n s b l J 5 g T K 7 G K S T T 4 n V v Y f j 6 H h S J 4 t 4 X J k u G j t X m z F i b 1 / 8 S L U z m L 1 9 R M C H J a T O t Y p W / n R C l B B h J 8 / Y n T 8 4 Z A C Q g C Q Q a 5 F z x H O 7 a L A E c i c F R 9 j g A f w x s t R k t M K L k E m s O 0 4 A t p R C 3 + 7 p R y t P s d N P N k A n l 3 S + F 1 k 4 G e c d G 5 n Q t e u W N C g F e z t m l 3 c q L t O 9 4 r A B 7 d s 4 3 M r 7 X b N 8 1 s + M C e n N o K V q 0 8 I T w p v 0 p 6 C 8 C u j U e f w T b A 2 o K 4 s M Z I V q l W l o F W W + z I i i K + k f H M h P j v M 9 l m e u M k t n / j g F F + w 4 w J t e 3 3 P s w V 7 c i L B M X n 6 8 3 F O 1 X H G s Y v T W X g 4 k j I 7 4 2 M F Z 3 / z 4 p n D M c f q 7 I g I O K q g 4 M y S Q J E E i e / 4 B A B a D i 7 P 8 Q G + d h k 7 m i A j j 8 5 y f c 0 z X X L q d k v O D 0 8 Q q 8 O D D w S U H U Z g S P T t a A n X + J J B F z b B W 3 D R E R 4 c I K D g C H 4 7 s A X I l + j 8 0 5 E W n T F Z D O C C d e R b p W c A A X M C J I J 2 0 F 4 e z q Q L p g N M i E 5 / 5 S Y S U F p d v 6 S d D E Y y Y M Z n F B C t 7 f 8 U m P j w J 5 z S 7 3 K h M Q T q o L a 9 / y K A F / 3 l A v y Z 9 o W K z X r A 1 u a D U K u 9 A L L i u h S w 2 7 C p B N e R z x E p G + v n O J 6 N / P m 4 Z y + O 5 q g o K A Q Q h + L M g p J T a s e D 0 z m u s b 8 g J p c M j k 4 f j o q X g K C r 3 N F M 8 M B T d w k i a P D u A 1 V j s F g A P s E / + A A d l S W 0 j m M C S Z 9 E N 3 y U 2 Y c O F m b t 6 s Z g z N r h G U O 0 d C K b b w L 8 0 X o u 8 / 6 N v V Z A Y Q R a 8 Y v c 2 r W V N 2 F A P R w Q 3 i m A C y e 6 S a v M o P h P P u H U H h 0 D M N p s P 3 X L d w q i K 9 / h c t t n X f n m w j F Z E 0 7 p o 0 3 i D A G 7 m E c 0 U y e / f 2 d X 4 B S O L Z z X i s 7 R O Q u b s q 2 j D B 6 u s h 1 3 9 F m V 8 U L X z i R g 0 P i f O + x K g s v C p o 0 M D s n x B B W e O T k 6 f Z x W Y A h u e r i I Q G d X s c O i E + h o 6 c D Z 6 e W y h H y B 5 k h b o P R c B w f / / C Q b 4 M P P 0 Q g 0 u G y H 1 s 4 X 4 A 3 0 0 w 8 O + e z k 2 G l x s N B Y X D w / 4 W + X O / 8 4 N o G c u g m a E w G m 8 8 K j G K h N A n s 5 Q A N X K s q j B f j H V 1 t 9 y Q G 1 a 2 N c T s T g D L d / e m R i G d V D 5 S n A L 5 7 V w V 6 f M H E q H 8 t L e 7 0 2 s L d N n h N q T y 8 w 6 Q L 9 7 L j v x u z K m R 3 j O B 3 7 W V l 9 f e 7 5 i K 0 4 G F t x U v S e F b x v U u 4 T H / w 5 G 0 c T F H Y a u w V n F G Q C w N z q N z d w 0 N t F O C R c / d r o b u X H A 2 2 O q 9 9 u w M l z b D r D c X z U L 6 g L R E C u u b Y z 5 j / s g D 8 d B G d y 9 d v 9 v D c S G N o E W v 3 0 t q O z F z l s h z c e g o Z O 6 e 4 o T D Y 6 9 O d H v p w Z N C l z 8 i Z g p k 8 O w q u 9 8 q w D d Y K t G E E y D T J c b d H S 4 x i v + o B g U r Z a T H A 8 Y D S O Y z L I n j D 5 X S n s + v z f A D p M Y N f 0 y j 5 s K U g s O v p 8 n 6 f P D z g + 6 l G P W n Z n P 0 5 n 9 R V M A s f 1 + u M e 9 7 j l V G z o P Q / + g i I H s 0 u 4 B v f b e A L K r i I I 3 M Z x O s 4 n k D i a d n I 4 v D J d C j q 0 d j Z y y b N 7 4 M + p 7 Y 7 0 4 r S O n Z 6 T 6 Y A X H n i j 1 0 + e O T Z e f R Y B C w i e d m V 9 n v 8 E j z H g Q Q d l f X K y l T v 6 h k c m O 9 h d y W I L 7 f S m K / t q X 5 c S h E s A A 1 C 9 y Z m g r 7 b K s 2 0 G Y 3 x A v P X B k f T n 6 J N X a e e D B 7 o J y f M 8 A H a 6 y j s k q z w 4 V b + o f c K O A 2 Z b s P P b Y f I N b 8 r c 7 c w 5 1 N k o H G 2 c I T w / 0 s L x c u y O T J w B D q e 1 8 n O o d h c 7 F + f y L I M f R 7 J a e 1 i H j x 5 P K z Y H B 3 i R S 4 7 d h j 4 t p I J M v 2 D m 7 H h p Q y 8 Z l 0 X Q r Z x g s o s I U L L 0 4 d P O E h 2 5 x t 0 4 y N Y G H 3 9 j E U g C W J 9 k Q R A k v e c S F O x h L O Q C c g S m 5 0 W 8 y X L 0 t X O D L m L g 4 3 c e U J Q o n 7 C 3 y w 1 I v u M C u H N C 5 b V X n 0 F R e x B O / f L J B y 2 o j U F N C m i Q I P x 4 c 5 J o g 8 k X V I 8 G X F T f + y 4 F U 9 a E Y z w u J W f n p c 6 B O u 5 w t u a J E w k Q g X D / + 9 9 / v c C 0 + 1 i A O I 9 V l k O x j x 0 B D w 5 t 5 e d g b t M E j + e p d i H O Z S e w O o N W e 8 H X k d D c 0 Q N u t q d T z q 4 N v i M f Z 6 R r f R z U O H p H 5 k j q d l J w k C l Q y a Q f f P o 3 d r q 7 O R T o 5 H k u s x g I D l + 5 8 x M 8 J C c X g a T s e t + N n a B h L + N g A 3 y 1 q S u X + 2 N E e n q n x Q / p u A I q 5 z W g P V G 2 V a N J L N c P q j O Q s l T f z j u o X T 4 d H W 1 9 I L r 4 A j o x J o A b j 6 7 N k 2 / l Y S w r 5 I T 4 V b 4 I J l 7 l H Y 7 x S I e d R r 3 x n u J 3 C u J X P s u A E y u b 8 P q A y Q f s 5 J m J k w A 5 x + y 9 k k W H Q w k U 7 + 7 8 9 5 d + 3 4 4 d 9 X M a D + T 6 O b d A 4 3 g C l k P q Z 2 t B R D Y n F y D 8 h + P D s S M o o y l o 2 I N u H F 6 7 n c S O i H e 3 e R Z N 4 6 O H Y x e e 5 J F l j s l x q S F w 9 P t L 3 H R z 8 Y K / n c X V t 5 / i t n A Y v 7 G Q L 1 k o P D P x L 2 V 2 I 1 t Q A r I K K I u E F 8 j 6 J I G + d q i z j r O x P 9 3 w D a 4 y U M d k T l y g T T + G h I F w j u F q w w v u M Z p A P T 3 g q 0 c v l 7 Q H 2 i X / E 8 I E L y Z N v P / B w U p n E v 5 / B G M H n G b a C s j Z w C r P Z l 7 s 3 v W u d z 0 8 / O E P X 0 7 o b 4 L Q d d T j L P 6 8 + 2 5 3 u 9 t 6 z + T P M / w v G J 5 P B Z 8 / F + d 0 j j k c 1 z y Z R w 5 P L m d U Z m v O L N d u t x A k O a c j m E C 2 Q / o l I r u U Z y / 8 B K W d i 3 5 0 6 7 i W o + O H D n 8 4 2 v D F w w 6 q D w 4 n J 1 f g w R O Q F g f 4 2 g r S d C W 3 5 z g 8 t A t 6 d s E P D z a 0 M N i t f Z J F p k W I b m T d 5 M U u M A E R y Q 2 o o G m S 1 K U m D 1 7 l e K n D 0 a d N G a 8 g X H h S c s L R Z q J m f w G o r A 3 U J / e 7 A D t o T y c w 9 T s F 6 T X L s w 0 c q 4 N j f K M H k 6 7 2 n R f Y + V U H O 6 6 6 x A 7 s z Y 5 A b t 6 0 S + D 6 6 6 9 f u Z / I K h D 6 P 5 B y P M F l B f d N m 0 + V 8 H 7 g A x + 4 f m D f M d E n R W 6 3 n B I s V I 5 Y Z M G j p 3 b O L B e g y m T h y Q H h 2 B 3 s N p 6 T H L v A 5 M F B 0 X B 4 Z W 2 N R 9 l 4 7 E D 8 l M 5 2 P s G A L x o 5 W w g e A Q E P H V y B Y q w C W i D h R U / 8 o q G T d n z g A D h 4 0 F F A s Z 2 j M J 6 O f f D W p 0 c I U 7 J B V U 6 Y n L C c W h k 0 U D S l H V K i M s A P r / i A 2 R Z f x i Q / + o y s D w 5 c Z W C b v z m Q T l P H v T z b j s G x / u r Z B 8 Q r q L z T H m s / 1 l a 5 l Z 8 N 0 0 U 5 O + W g 9 7 n P f V b A C A T O w H 5 W Z j j s b C f g c O g 4 i m O Y l V f A u R n 0 J x l 4 c z 7 t j l s c G e 8 W 3 Q J J m V w J k E E 2 5 + s I a H W 3 8 0 2 9 A e d s d 8 M 3 Z 8 c 7 / 3 D E 6 8 h q J 7 G g o h H A 9 E Z H B p 7 G J Y D 1 F y R 0 l B x N + 3 p E v z 7 P m X Z M u A I S 4 C X Y 7 P b 0 M W Y L B B 5 4 O 5 7 e i n L S H J C U E y C q P N t S h g L 1 l Q L t p U A 5 W e S C a P D V j q 8 c H g M G a F u h 0 h U u v G R M W Z c L a H Y 6 / C f M / t l 3 q g z U p a n f j r P L r r / 2 Y / j l k 4 4 N m y s p u y j D q + 6 4 5 t s z D s R R O h Y 5 4 r A 1 H M G j 7 C H d H A k I z 0 5 2 E z u B 5 4 7 m S N C Z E 6 s 1 P P z I Q y d X 9 7 w B h z z B J / e 8 m 8 M W c G R L n F Y b G v p z e L L o J H F 4 O t h F s o P n F 7 s O p + f Y c P C g F x B 0 5 f j S j 1 4 W F b w F p o T e c d P v k c D F m w 7 5 O R w f E M j x F l i O v 3 i s B e p M 8 P r l 2 C Z u T o r B A f 2 g A d c u 3 / u q A z z x i T e I N j z 9 B Z Y 2 K T 5 0 M f h o Q H T 6 t K O v z Z X w l D V B e 3 i n Y N K G O 2 n i I U 1 + t V W f E O 6 l 4 J j s H W q P 5 8 R T Z w 8 5 e 0 r Z C M g F g U s G K y y n 1 c 8 p O K f A 4 E h W e o 5 k R X d E Q y P A B J e H c E c 9 / 2 1 M f + L g d + z 8 d z I + o h U k d p 5 b 3 / r W 6 0 t 2 t 2 u + W n d 5 4 V R h V y T T r u S 5 q N 0 j 3 f E T B P o 4 M B p O r 8 x x 7 Q J 2 S T h 4 0 8 1 u R 2 / P c w L K W D r u 8 Q 0 y A r L w M l Z 4 b K D O H n J p 2 s + O R V / y 9 C n j S S + 8 6 E u 2 f u O 2 + / 6 P r 8 0 5 c B M h I c x p 5 b X B k Q f a d 8 A X T v l s k y h t w G i V J z + g H T 7 D 0 S v Q B n a e d E p 3 b Y 0 F T N 2 B n J H I j V + g n h G j i R 6 / 9 G b Q V m r 4 l U 0 Y B 0 h v b c n C K 3 m V t e u 3 + p o s b f r Q A 3 I l q 6 4 8 O R x C P V D u a 2 y B Y e X E z 0 6 A H 0 e 2 k n u Y N v k c V 7 u X n h x U G 2 f k m P R p 9 3 H j Z 0 d z X P T L U j 1 z C S o / w w z g 2 u U e + t C H r q t p v P x P F / i g 4 X j G C c i k o 7 7 m X 2 C T y 7 5 2 N W B 8 7 Z p w 0 R k P W w M 8 0 G i z 8 w o S c u l M F l r j o S 9 d 0 Z t H 9 i u I B I L b P 4 u B d n M q k O C R j 0 Y C x q i d 7 Q W y 4 5 4 + x 1 5 j J + u q s / P z j T k d J Z Q h I Z J A D M u 1 Y 6 y + p 0 m z l + X o M m w O w 0 D h y q e T o I G P D t A P j j Z 4 + n M w Z f 1 S P J I J a m N I + C Y k S L 4 J x t u k o N U e 7 + o A T 3 q b t C Y Q K N N H T g 4 Z 6 Z R T p D c c Z e 0 c A + 6 U 2 T h q 5 z j k z v H R I Z 4 c w A U B + Z 4 v O K m d p Q 9 Q f S U A D w / O 4 c + 5 7 T i O N x x J E D r K u N 0 D 6 F 1 D 2 2 2 M k 4 4 C w w 4 m G N t p A N 3 S H Y 6 j H S c n T z u Z c M i l i 7 p 2 I I A c A 7 W h N y b 6 s G k 7 D B v h J Y f P J v j R S c J T n x y d P n Z i k / r m 3 P U p F V p j F m C C A l 8 y 0 a B F V w D D a 3 7 p Y P e F b 0 G 6 / v r r n 6 7 z G d F N / t N q w q Q c p E F P a A L D A R n z G O i r P z n K 5 F B Q O T l y C k 9 9 g I G R B 1 e u P 5 q p b 7 R T p l x b 5 f g k W w L h a 7 f a 1 C Y B E 0 R W v O L D q M r 6 y A f R q E v x T f 4 E / I w P H z z S x 0 T q A 3 K J Q 6 I 3 o f j G k 5 M L C D u j P u 3 e u c B 3 f E P j b 5 2 0 h + v M b 2 U m T 9 l O p h + + V V c g 9 Z w g c O S C x D M N R y y Y B V A P 9 H I O 6 X l r O j p c Y 2 t 8 x q J f O f v M c Q f 6 4 N J L m Z P j H 0 4 B G g / 6 m K f m g + y d v 7 G R b Z x s Y a d x v C X D H A g c O R v h b 7 z G L u g F K j y 8 j B E v n 7 i R A + f q s 4 b r U q T J U y 6 v v T Z Q P Q X B x A X x n K B u k J U l e N E A b R S u r J 9 x J t / q e D G W u g B Q T 7 d w Q X w q h 8 e o t U 0 a Z T z l d I H P k G j a H R h a H 0 P C l c d D j k 8 J P j 2 1 1 6 c N y B 1 T 8 K 8 v G 4 G c V q 5 P O f t E Y 1 L 7 s 2 / 1 3 r 3 5 / s 5 X A W x D X 8 e b V u y C T h 0 f D i U Y P O h r s 8 N Z s T m d F V j Q 2 O n s g G y A B z 2 N 3 V G r o x I Z c N H q o 7 M c k N e i l B 3 p C + a 4 o 8 l m 6 o K I j T s R o A d y Y 8 v G c K X 4 g m w o 4 W v e 5 e w m e H r v h V d 6 k U E f v A S U Z 7 T m D D / B Q 5 5 k r H j D v x U G m E O m M A Y x y m g J U k 4 x g K 6 6 N A 1 U W c I L y N G A 8 C X t E w e Q F S i n B 5 C j 1 8 b Q D M Q A y Z M A 3 s c g 3 T g V H s n M D k F G 1 c 4 W Q B l + k 2 o l A 5 x S O 3 y Q f u X h B X D j C 4 c T R y / R o 3 4 T q C y R C x e N P j T O 8 4 K J g 2 j 3 c t P D P P 3 8 y p F n G n Y C f r E H H w / 4 A g 2 O I N A v M N j S r s R J O B t d 8 M 5 p 8 C b T e D g a X E c / N 2 t 4 0 g E v H 8 2 C 9 G 0 M e B g b X O U A T 6 n + 5 l o b v 2 z B 0 i d p F 1 z w J l 3 l e K s L O I k O + b i x G w M b G r d x a o e T b D T a B Z M F w 7 i M k 1 2 M i Y 1 d 1 K D X x 0 5 X n x l k / X J s D C m V c k F K 1 l Y d T Y r L t d c n B / J 4 l i a E F 8 B l + O j A L k c 7 Q 2 Q k S d 2 A B A l I j 1 2 m M n 5 N h N R E A 3 1 4 4 c P 4 I B 3 R F L j K J s S k o q e T M s P r Q 6 u t M e w 6 S O m M h l w J k I E O f 3 g F o 3 4 T S Z 6 y P n i c m M P n Y B z A 0 c z E 2 6 X s O o 5 z 1 1 5 7 7 R q X o H D E s y r b f V w D e 9 b y j N V Y 6 J Y O d q v 0 Y H N B V 1 D j r V 1 g + Z b N e O g h 0 Z H t s h v H A 3 D s Z v j j k X 2 V s y 8 9 Q E 6 t D Z + g c n j 6 4 U r Z L z A W P s J G d M V P H U 4 L g j l o b O w p 4 P C E d 9 / 7 3 n c t O n 7 4 8 / a 3 v / 0 6 J v q O z w W Q h c O u b Z f z T H W T 3 z a n i M E p 7 5 C C B g B H m k o H l J B A g w W 1 o c m A g b 5 k S 4 w 1 c Z I J b 7 Y r 4 8 c Q I G P l D K C x T N p 0 S W b 8 g b 6 C J M M D / P T h D Z S 1 4 Q G X z g W 2 X B 1 O C X 9 t 2 U R O b 4 H H O d G F a x z w y T f h j Q X f 9 K y / l 7 K S Y C H D 7 3 Q L K G D n x N 8 n N 3 Y n V 9 c c y / O B h 3 J J Y D n a 0 Y e 8 a Q / j w 5 P T w R E M + D m m w m k c n i c E J x 2 s 4 l b s 5 s F 4 l P H h s M 2 J v u Q Y t / 7 k a d c G p i 7 4 k N n c 4 S X P B 0 D 2 m z w A e e i N k Q y 2 x y t 5 d J N r A 2 y H l 0 B y a e E P K P 2 u u 0 / a y P V O z s t k n 2 q x i 0 + o z r / l I 4 y A F I 1 x C u s n W E 5 J e W 0 7 6 I 9 G u T o o B x M H J E s d X / n U o c F H U z k d l C d / g F Y 7 i A Y f e F J 1 A I / B k x W v q R 9 8 N m I r B t d X v V 1 t n 6 j k o 5 + y r H p W R j L x 0 Q Y n n v j B 1 6 8 u t 7 P 0 z G U l R Q 8 s A i b b V 9 b w B B p e 8 M m J R j A 5 q t H R T 4 k J F L 9 3 7 m r Z D i U Q P B / o 5 6 T o G 1 P j E d j J d v F h F 7 Q b 6 h P I e D R + Q H e O 2 R j w a p z Z W l 1 Z y h b w 1 Y F + / J o j / O Z c w F O H Z 5 z R g Y I N D Y g 3 f H 1 o X J 2 z B R A c c O A b i 3 H C p Z c F S H s L i + B E 3 0 K x / m J 3 T m b Q w O Q N m C H h p X w 4 Q W V 5 P E H K y K M H 5 f o q 6 4 + O 4 s m o j S 4 T t 3 6 J j u G V a 6 t f A u U 5 q z z 8 d D V W E x X O 1 E O K L l 3 k 8 P X B M 1 H R y O O / 8 2 h X q R + Q r R 2 P e E q u e t V N s C P a t K c X q 9 4 x A X Y T F P 6 C m b O z A R z y H F e s r B z F d 3 k + e i V P o B m P n Q t P D k M W G o 6 D B 6 e h l x u / n j s E p + O R F 6 4 u Q 7 y f c h 3 v M z D O Z g w c n K 4 S Q C e R w x 6 c u z o d y M 3 h t Q N l M u V o 8 A T w A T 2 z b T n Z + p U t A H j p o y c b G j c 5 7 C V Q 9 H d U N e b m c O 6 q d M O L L v I C m l 3 W Q n L W u G 7 5 I i B Q o n g O Q y E A R x 1 o U 4 6 2 g a G d E B 5 o o B O S E a g z j k H K Q T L A r u c s J 6 u 6 M n 7 K 0 a U n 0 E 7 G 1 I F R C m Q p f S d P R q x P m n y U 5 e S Z M H j V 9 Q F t J m v q C 6 L l L P C V m 3 Q T 7 A d S y B F Y d p 2 c n g P 7 3 / k 8 6 P v v L R 3 h 8 H U E k a N 3 Z c 4 J k o 0 / x 0 J P B u f g F B y N H j m T 4 L P b 0 Z W 8 f j A F H X p t j n j + M 2 z H H 3 I E K n 7 o O S h 7 S v j y K + 3 G J s c X r 4 D 9 B S J 8 e s O T 8 C E L v j p e 2 U 3 d e O I L B 6 B X h i c n m / 3 g G h 8 7 0 9 N R t r m K v 7 I 2 c u n n 4 q c P Z u P d m O D S e X 2 q d d Z 4 H a Q m H C I I s b 4 g g a D + B h b M A c N p w C l T m 3 p t l e N l w M r J i l 9 Q e b Z d B P j g y U j B l M 3 Q + t I 1 P J O Q b u H T P 3 u B V s 3 a T Q A 7 k p f + 8 u y l j 3 P Y R e B k c 2 C S 8 D D Z + t B o c y 2 O l s N z u v W 3 N 2 c y B Z r U s c R q 6 h L B c c 6 5 3 x c Q f t X U b Z R f W R U g + D k e 2 r 0 E n y t z u t C D A + G r b u c B j o v w y B B M n t G 8 e y H L i 2 E 7 l q O f 3 c r f H t E Z L 7 h 0 o 3 e 7 V T Z i b + 3 V 5 Z I 2 8 o 3 f O J X h g o I x g K N O z + b X D k l f i w N e a A V N c 9 E C Y p z o 8 V S m r z J I D z T R k Q G H 7 e A b D 9 4 l O 7 9 P r M 6 / 5 W s g m D Z A U P s c i H J C A X z C t M F V r 6 9 6 j j I h P v G q v z w n r D 5 5 J k t + E c Q b 0 N H g 0 R k n / k B / v K T w G I 7 x t d E h G u X w q q c r P s a a H a X 4 J Q c u Z z M p J l g 7 W h P M A e F o E 3 S c A Q 9 g h 9 H O u f H n c C b S 8 4 u J t 4 q 6 e e L U T 3 r S k 9 Z F g T Y 7 i J u 8 d i T O 4 a t x d M B N F b 6 N y w 2 c I O s a 3 L O F 4 G l X 9 I e H + u n v m c 1 v 1 f m 6 Q r + g M / 4 c k Q 3 J a / H I J t l L D r J t t p C r s 5 s 5 k L M j k O O B h q 2 A s k Q / b X S T a 6 M 7 X s a e P G O j K 1 v C M 8 6 O d i 0 C 4 c v 7 p E s Z D l p 6 G F O 6 6 1 9 H P g I w N R B Q r q 0 U k Y S h N t D g 5 e H u k H K V G x R D T e O i j Z 8 2 M t U p r g + u p B 8 k b 9 Y n V J f j A x o D Q 6 S X O r 5 w 4 o + G g Y C y F F 4 8 t I W f / s o S Z 2 X 0 o H a O Q b Z J Q 5 O j O L b 5 y B T 4 I z 5 1 f Z z d n 6 0 / 5 C E P W V 8 u m H S 8 O S n 9 0 N J F b k d C Y 4 X 2 9 t 9 z A R 0 E S M 6 i v 5 W Z f M d H A Q e P 8 + v X 1 9 E L T S s 8 W 5 m z f u y x q 3 r 9 E j 1 q V 3 a d L M j I 0 J Z 9 s x W c 2 r I P w E M / P f V N 2 f m h 9 u g l + s 5 A 7 n g I 5 M n F w 7 G V b S w U + A o q 1 + E t H J O v 8 d n t t L G 5 4 2 / 6 w K U n P H r B X Z 8 e E T i d w + Q E k I F + q Q E B f b X H o 7 b o w I 4 D T F w D B f E E c L R H N + t o o l M n Z 8 p K / o T q 8 T G G H J F h l P X t e L s M i W y 6 1 5 4 u 8 o m D J 9 7 K E 6 e k 3 6 T T g S N o 4 0 C u t n 3 I 2 Q / X 2 4 H 8 5 L B j n D I 6 T m o M k s A R D C 4 T 1 M k U r H Y p Z 3 r v p M j g B H Y V T k A O x 1 I W N M r G R H e O r 1 0 b P I H i v R X e + v F K N p 3 Z Q R n Q j Y 5 4 0 j H n h K M M P z m S c a N l G / X s T r Y U 7 + Y J r X 5 1 v O K t r T 6 A V p n u 6 N K X D L Z y X G 6 X R 0 8 P r x U s P P r T q Y U B b y 9 x k 8 O W E h 3 w B 8 r G f / U Z g 3 U p A T A H D S 6 D S e E E 2 g h r E D t E F 1 R u Y H g H k 7 + 8 h D e 8 c m 3 x q T z r k y e I 7 y k 8 K 4 p 2 4 w D 6 y J J P 2 H n A r y 3 c 6 n g z O g e y s q V 7 A C + b c V h 9 A s A E C y Z B J L l Q c A X t I d 8 k e z 5 J b s 5 D n q O U o x w g 0 6 R y D M d D w W T V t X r L 0 c P X B 8 i 1 A 9 r R 0 J J T W Y D S D x 1 Z 6 Y w H u c b m O c w D v T r H s h O Z X z J y S s 6 K F 1 s b A y e F L 3 F S 7 f D 0 K Q s G Y 5 D Y h u O y B / 4 d 4 + j X E V I d 6 E f b f M D 1 t X 3 v 4 4 D x k g G 3 e a A f W Y 1 R X c 7 G 8 A Q l P T w n o p X o w 8 b s w x 7 G K t e 3 X u y m 1 A 5 7 u / p s y 4 k m 7 H U 4 4 U m U y 8 E q U 5 5 C y t H L W 2 l q 0 x + / y h P C C 9 S l e E S n r s z A n I 1 B 4 6 t v 8 l a e E B + g L x n R G o e J x h t f x g 4 P R A s n G h O H D k 1 1 Z Y C e o 4 P + x s h E c i r H D 2 V t g g q t u u c l 8 n J q / B w n H S X x 8 D t 6 3 i + h F 1 B d M s D j F P T l W J x W o K c z n s Y k 1 y / n X O R I y o 5 5 d k J 2 N X + O U m 7 9 8 B V M 8 M i h l z Y 5 X u x h x 5 4 3 k X j A a R z 0 E f D p U 9 A 5 6 q I V l H T S 5 i K G P u y U 0 7 M N W j j 4 z g D E i 0 z / 0 Q H b K 6 P v F U P 6 W R z g C i h 6 w x G 8 Y M k 6 W 2 l u E l A J r B x M n A m U h R e d w U w e E 7 Q b W C u s A V F e P f y M l + w G b R A A n v 5 y s P f T Y Q f t J f h S e L U D P I 2 p O r z K Q T x A / W g m X W 3 p G j 4 g t 2 T 8 O Q K Q z 5 2 N s 3 i A N p m O U S Z S P 7 s 4 i p l s V + W C y i 8 a P e Y x j 1 m f x X i / x B n g A D u N j 1 s d B e 1 + v p h w D c z Z n / z k J y 9 n w I t M 8 8 G x H Y 3 o X W q u A Q e j G x p O p d 1 Y P J s Y A 3 3 x d G l h L N G Z X z e Q v j 6 w g 6 L V J t g s H P h l s w J P P x A E n J i O H B s u n d A C 9 q E X u W z q G K d O L / z 4 C H 7 a j B E f 7 Z K y 5 D 8 6 9 6 M 0 9 A 2 f L e Q W F 7 y 6 z D E P g N 4 F 6 P l P M Q e Y X w S z n w I g p S b U N w E O R c N n D K s G Z e Q G m l P K G V J Z O z q D a m L 0 k 2 H Q c C a o o 0 1 W P A E e G Y / c + M C V 6 m N w o A z Q 1 x 9 f O T k M a f K V o 9 P W Q p F s k B y 4 x j z 1 T x c P z X Y P v 0 P e J 0 F w 6 N s C Z K W + y 1 3 u c v 4 g 7 d n l C U 9 4 w u G 2 t 7 3 t 4 Y Y b b j h 8 0 R d 9 0 b o m d 4 2 M n 9 X d 8 a f d j g 6 C k z 0 4 J O d c D v E M u 6 u n a 6 A / X d E Z M z 3 R q x v L W q X P e O j j / A W c Z z 2 X H / r 8 y Y j n x A K x u Y K P L h v i l w 0 5 L 1 p 1 N h K w 2 Z 5 d l C U A n x 7 x U f f 7 4 x Y X u j a H c n 1 y z 6 h k 6 y c X T 3 a 3 + 8 g d / c h C R 2 + 6 k J H O 0 r L f m Y F v E l A B Q R m z H C j r O w b 6 c t g d D B a d X L 8 E F w 1 F D N 5 A U k y 7 N o q r x x O P d E M f D z l 8 O Y C f n v X L S y A 9 Q H z T q z Y Q r y Y N f X i T D j C w d m M J b 4 L x 6 D c m w Q E f y H 3 + 4 r m C E 3 I g 7 z W s t C a w Y B I g + v F V 5 y j a H v 3 o R y 8 e g l S 7 H c t q q 4 1 + g o l 9 0 E o c k h 5 4 q z c O t G T R P T t k L 2 O C o 8 4 O x g C U j S s d A V z 0 H B K e P v L J F d Q c F C / t d M z G o G c w v q C P v O w G 8 N F W C t g s 3 Y x L 7 r p b k N i N C + B o 8 A F s Z t e x 6 8 E j y 2 4 E 9 j G i E U j G k G 3 T e 5 V 9 y 6 c w F T M 4 D E D I s / 8 U w E F b X h s e j C H X T p G M U r u J Y O w c M R 7 p F p / Z F 3 + g T w J 4 h h 9 E C 8 o z 0 p w o e l i R A D z 9 g D z 9 U z 9 0 D K 4 d 3 p Q B l N M r f A A X n T 8 X 9 7 8 G O n 7 1 I / h W b u d / c q R + l B E 0 u X S h O w f i f F Z + S T 9 Z O a s j W T d a O T I d 0 O n P 6 e 2 C 6 W / 8 y p z P u P Q 3 p o J F G 9 w u Q + D m / H L 0 c N B 3 N G N T w U O 2 e n 9 Z b B z k t 5 C S 0 e 5 C B o D T 5 Q D H 1 0 4 n 7 d o K S E B 2 R z I 6 F J C C R p 2 c + u C i E / T k A Q t Y u 5 8 U b / J B g W o 8 + O K H V w v Z V W d H h W W t j D Z B W 8 p f B H A k j D P C B O 1 A n 9 8 z 8 9 b f p y r 4 5 q C U n n g g u e X a p y 6 V d 7 q g / o z N E P H Q p j 5 h 0 s N R b 0 z w G T 0 n B C Y E x A d e N J w j W r w k d b g M b w L Q 4 y m 5 H J g r P H B M Q u e 5 x 8 R x Y H S O d 9 2 Q + a B V 3 d 8 8 + S 8 8 c z x J s J H p T z c 4 c Y E E 8 A X G w z n g N W a B J 8 9 5 9 I G c C 7 5 y / 7 u h A I D r J s x z k b H H 0 4 v l v j H M F n g Y u 7 I c L Z n 0 w 8 t Y P b d 4 H k t P Y 2 l X l e i F D z 3 Y D x / t 7 I M H + S A 5 d E J D h / L k s w G Q 4 y n A 7 G r A q 4 e e n e j F 5 u j w Z 1 N l d H h K 6 x k q p Q P C r g T C T 8 l J r 1 z d 4 B m c o T g H p R m O Q Q 0 E X j n j N F C K w k G f E e T J 2 h P A B 1 Q H k y b A S 9 2 k R B M O H a Z e 2 s v r j 5 c 8 P O 2 S S Y R L B i g g S 8 n m S D 7 h s c v k t G z j J k 5 d 2 f i d 8 z 1 4 e y Z i N 4 G C h 2 c D X z 4 0 B p c S P g V y M Y G W 0 9 s p O I c y H D a l 4 3 K C M x 7 V G 1 f B P R 0 T N E 7 6 Z w c 6 C W S O R w f A s a 3 2 + u C Q H 6 7 x k k c P T g n w M k b A c W u n i 8 W D f D p N 3 f F j Y 7 J y 9 O R n 2 + w M D y 0 c g E a A e o 7 U r h 8 u 3 Y x D G 7 r w 8 C U X k K W c T L q m 3 3 q x S / C E W d / 7 j k E 4 K S u f d O o S J V z Z M p i z b Z + 3 3 P 3 u d 1 8 3 K 9 o p x l g G Z D I N d K 6 u 2 v U n o 7 Z k z K R P D s K T g 3 j I g T 4 p q K y f o X e g F 1 3 x i G 8 5 R 0 S j 3 H i S h 2 5 O L h x 2 M b H o 4 H F O u V s 6 C x B e V n r P V N 7 1 C B T v r D w n O d 6 4 3 b P D + b N 3 u 4 a / z 3 G M v P b a a 9 d / W a P f b / G x I 1 n J p Y M 6 W X J t Z O m X c x C g b h y N L 1 y O p k 0 f / a 3 s 6 j m Y + b T z q O M F x 0 6 j D Q 8 y 5 H B z U n w l t O T S r d 1 Y v Z 0 K D S d f T n x W 1 o f G Q q P f w i G g 9 d O L H Z N V w L C 3 Q L e z 8 i + 4 n j U t Y u R a 0 O i M d 7 p 0 H A X p i C 9 + y u d H v h q B A e m s j N E O E w f s N B O 0 4 5 F Q A x D 5 b r E e + c h H r n K y K U v R J j Z A r 6 / j g f 4 G N v l P O e W l 9 N I u W P H Q R l 6 0 2 o B y + E 0 e n M b J 6 N F p K 4 G J x 6 5 4 y U 2 Y S d Y / x 8 c e 3 g / l o F Z x u 0 m B J Z A K Q j 8 B 5 m b N l 9 2 O e n Y 1 k 9 w x D V / / 7 a e f T g Y c K 1 3 x 4 k T w 6 K K e b Y x P O 8 e C 2 5 j 1 a T d H k w 5 P u P R i S z T Z i C N y 7 F 4 q o 5 P Y A M B N D z s o 3 t o E y 5 S R f c j K y e F J y m S V 6 4 d P R r r j F b 1 2 t s F b u z J a Z W N g y 8 Z Q E N H R G P k c H Y 1 F v 6 S M D o 0 c L + n 8 y E e p H R r Q M Y B P m R 1 H 2 0 X t h F e 3 a j A + 5 T y I + x N i X w a g p Z x B U z j 9 5 A a m n Y G 0 M R 6 Q J z N Z p d k G 8 G w C A N r k J S v c 5 M 5 6 M p X r B 3 D 0 T T n K d D U J n J 7 + T Q D Q b 2 f p l g m g c 7 x j F 8 4 q w K y q 1 1 x z z Q o e P N j J U U 8 Z f / z o Y f L t T u T l Q C D 7 w M W T X D h y S f A 6 N Q j q 8 E B j J w e + e u P v 2 E 6 O N r Y o y O h M T m N v 9 1 V n e 7 g A n T o e 8 L I L I C t 7 s w l Q x l 8 f n d M T L U g 3 / e k O 0 K R / t o o X 2 e x G h j I b 6 x N Y 2 o w d o G d P N q I z g I f m / J g o o B K 6 w 6 l 2 k M K V A f x S b T s Y g N X Y q u z T E A a x k j n + c S I v H w 2 Y c n I T F L + M Y q L 0 Z 1 g J r n q 0 Q I 5 W P n W s L m c M Q I / w Z 9 o B D i O i 1 6 8 c P 7 z k 2 k w E n u o S v X M 2 d e C 4 a y f S B t e 7 J W N T R 2 8 n a l U 0 q Z 6 d T L I / u 2 j n s a p r I 9 N k 2 w H T n R P n 2 H T L + Q C d J U C W R A 7 7 S X T M l u G p A 0 c w s i 0 C 5 p A z c T J 6 Z w s O K t G h 8 Q K 6 4 D P t a 6 F J Z r o o Z 8 / o 5 V 0 4 w B f M y X O s a 1 5 K 0 x + m T H h A u Q V J m f 3 Q w W U L d O z v G E i u B S / d 8 A Z o 7 W 7 G i v 7 o M x Q 4 1 r b D K T o C K 0 9 I W Q p 6 c K a M 5 4 E G 5 M a K s Z Q N y G Q I M v g G o B 3 u X O H w 1 M 5 I G Q / I M 8 q E d C p H A 3 K G y S f e p d k W 3 3 R v M m u j I / n V 8 T e e C a 6 O B Y T A Q c v 5 y Y a f g 5 h I k y o 3 a X e 6 0 5 3 W b x r Y 2 X 1 A 2 2 c 9 j l h o J X L h s m U O 0 L g C M p K l z x i i V w b o 1 L O 9 M a d b + G 7 w B J X g g k 8 m R 6 c D H G 0 d 0 Q s u / N Q t M D N o 0 k d 7 u 7 m 6 5 0 J H W 3 Z o H H i n J 1 x 4 y Z P U 8 d Z G b w m d v n Y c c 8 Q + b B u / b I Y e H p 3 N k d 3 Y / O x 2 x N d i 4 l 2 g h e U m O 1 Q 5 m G 2 U C C r n U P r D r S 2 Y f R P w 8 A s 5 d i P G p z S 8 B k 5 p w C l a f U 0 C x R m b A R g D H 4 N D o 9 z k T L l y x o E z d Z n l + q I F 8 V N P R k E n B b M 8 g e 7 o 0 Z K P t h z g 6 / W B c R i P v 1 0 S G F Z / N C b R Q g L P z u X S g d M + 8 Y l P X L u a f n / i 4 V m K 8 3 I q w A l y E P Y C Z M K R s y U 9 A n j G K m X 3 6 t k l H D l a w W t V b s E g k y x y 4 2 E M y n L t L Q r G q I 3 j m k v 8 O D A e k j r e 8 L 2 0 d n I R t G j o k 1 3 J 1 r b b F d B V W 3 O D b 2 X t k r H k L x J e 8 g B / F 0 D 0 s I D Q H R 9 z M P 1 C D o z L O M 4 / P a o j U M + I o H K K l Y P J + B h M 3 H h I D Y b y l O Q o F A Y U Z P A C Z 6 5 O c I F y D o J H O s o z M p w p H 8 B J 3 + j T K / o c I 1 2 1 t 3 K l O x z 5 M f 7 R k y 8 Z i w S S 5 Y L B s U / g W I F N H H 6 O F n A 5 l l X P r w n 5 i s L N n j H 5 P o 4 D 2 9 3 h c X A B h S c 7 s Q W H x U d Z 8 G U T u q R f u t f O 1 u l m r M p 0 U q 8 P j d X a 8 x s d 9 P t r Y L q Q h R d c 9 A B t s q r j Q 5 6 x a O e o d L U D 4 G E R 5 c A W X O O K l z 6 4 6 K s b W 4 E B 5 A U t u R b r / C D d 8 M B X G z v B 0 6 4 c D 3 W + S J b U 5 Q l c Z b z C p Y d c 2 3 l A g R R N O X U G I F h Z + y k c 9 d l / D O I R X r j 4 a + v Y 0 A Q 6 E r n h o i i j G E y T A 4 c B 4 g k f n w I v v A Y e o A P a 5 9 j 2 d g m 9 f r z k Z N A D 6 G s M c N M j n t H K 0 a M L X 9 l F h N 1 I n W N q M z E d 3 b w A N x Y O 4 c r c X 8 l q 8 7 L X U c 8 P + J t Y F x X e Y X E s P 5 T i w 1 d B l h 5 s l M 7 4 a y N T 3 h g l Y 0 v / x g P k 2 V 8 / O c a T 8 3 F + L 5 7 h W R D J E A w g 5 0 c v K P C V 4 y M I C l Z j R A M P X w k f l w 7 p 0 v y i h Q e 0 F R j 4 N T a 6 4 u E o K k j Z o 8 C C 3 3 G 4 M a A r K N B r l x s n v k 4 I g I 5 o 2 7 W M D 9 D R v O H x P / 6 P X Y z k s x 4 Q D O C n / O w H t U + o v v M D 8 J M P M g z l t T M e w + Z 0 2 p K r z 6 C l u S I y t L 5 j u t B B O x r l + D X m e E c 3 6 f G E H z 3 Q r z 2 a e M J h Y K t l K 6 J 2 O 4 1 P g u B Z Q P p z B E F j R + K c J g t P w e N o r H 7 H O 9 7 x 8 P j H P 3 7 d 7 q F j D x c 7 J p d d 7 n z n O 6 8 f r K d D 9 k h P u U S + R C / 8 y Z X g N L b q 8 A G 9 4 X M Y O 6 l n N w s B x / K C n v x W b r u M C 6 e n P O U p i w + 9 6 J M t t C l r M 0 f J 3 W 0 n S J V d s P Q 4 o F 4 w R s N X 8 A E 5 N 9 u Q A c + z F z 9 y m 9 y Y 4 Z G h H Z 4 2 o C 0 6 c 0 Y 3 M r K J I C M P C F B j s 6 C l O 1 r 9 5 z 9 0 u Q M m Q Q O S g 9 k H a q c 0 B X a o H 1 Q O r 7 r c 4 P A w S e p z u 2 a 4 a N S B Q Y O M U h 1 k n F m e s o J w 8 J b q q z 0 6 O R 3 o F 5 C L d 4 4 B R 1 l e H T C 0 s a h 7 J u C k J o W D 6 J s B h r 8 2 9 J 6 x r L D d 6 N m t / U k C 4 C z 0 h c d G b v 7 S M 7 0 A J + c 8 + r I P H E l b t u l 4 G G j T N + n w p b e 6 c S T H k d T C w F k F u n H A Q d t C B y 9 9 5 V 1 5 G 2 t 2 0 B 5 d 9 m I r 0 K 6 r z X j 1 o y F T G 4 d v L H j g T R e 2 w 1 8 b e u U W a / j R S N U l / R K b o K F T t i D X k b d d C R 4 9 n v G O 8 a Y r d A K 0 B d V r w 1 A Z b Q C H M H k p v q V j E N 8 G g T d j U x B M P u G W A j S M j F 4 y y P A B v S S w 0 0 8 + E 9 B n 3 I 4 H r W p o y C O X P C u a N j K a A H j x 0 W 6 C l d F w O L d 1 b j D v c Y 9 7 r I l v 3 P 5 P W / w c 3 1 x A + K t Y z u S Y x 7 n s E H K r L t n s 1 B E F / 2 S S L x e Q Y I 4 l X c K n s 3 Z y j Y u + 9 A F w 8 b Y a w 6 O r o 5 R d C r 1 A R 0 d 3 t P 0 N F S A P L / X 0 A f Q m D z 7 A Q 7 + F V G 6 8 + B V 0 2 o y j f m 1 s D G p n E 7 b g 5 B z b 8 R N 0 N I u u + S E f Z L f a G q + 2 y h K g t 3 a 5 5 0 i L S r 5 H x n o X N Q e p H P E E 7 S V A 0 G y T p u B y g z g F + u I H J n 3 8 6 q 8 v G u X 0 B d o z m D z a a A D 8 f Y x N t n q 0 8 Z l 9 8 u j j C S c n g w s K O P W c B a 0 2 O d C O x v O h V d 2 X I v A d c 1 p N T Y y / o P X B q 9 s / / + u g 3 + Q j z 7 E L P V 3 U O T j + I B l 0 1 A / 0 W c 1 B u q S v M l z O E E / 5 x N N G J 4 7 D a S W f P K H T J q e j R U K Q 0 2 n y l k u A z c r R k o V 3 O W B D Q c K 5 y U e r D y 8 J 0 A 8 N P o J P 0 O B X U A s m Q d 4 i g U 8 8 A F x j N r Z 0 0 6 e O N 3 z 5 r J M l K Z M N C n C L n b + I X t f m Z 8 Z e R z 6 E U + l A O 6 i d k P K E g v B 2 2 P m B n d c x u E i X C R O n M e y g n T H q Y 4 R 4 a d M H a t v x Q U Z G m 9 7 6 5 / g l e H B M Z m 0 m 3 S o c v d x f y S p r 9 + y E D z z X 4 J 5 N y P e c 4 u 9 z / M q Q j 1 8 5 M g d B w 4 l a U e d 4 g H K 6 6 + d M c D g C Z y J L H c D T l p 7 4 A 3 S S 8 b Q I w J E L U E 7 v g o K O + H N m o B 9 P d H I 0 6 Y e P d v r L y Q X k a M u W + n z H S B e 0 7 T B w 8 K g M 3 z s 8 + H L 8 C i 4 3 o f S z Y 9 G v s V u 4 8 E h 2 + l U G + K a / P v X w t d G L r T o t 2 K 3 M J x u c B 9 S l A K M g w S m i b / a D 6 n v 7 B H z i F c C v j a E n J G f n P d v R z n J Q n c 7 T g O H v d T n I + W o z k X L O z M j 6 6 K k 8 J y F Q N o E 5 C / B / 0 P p S X C D p R 6 e M d h 0 b z n C l j i 1 2 I X U 7 m J 2 A Q 9 M B r X b 8 6 a A t O X C s o P H S j 7 8 8 f H X A E V r N P U u 1 G N R v b H i Q x z H R S 3 R p 7 P q k 8 D l x u g D 8 g L b 4 0 l F 9 / o l H d s W X X d D Z t Q S V 4 C V D m W 3 0 w w X 4 C C b P m X g J J P h s p x 0 P Q Y B f 4 0 c / 9 Q Z z 3 H j C g V s d X / Q W N 3 l H X H Z 5 2 t O e d v h f 6 z 6 j J D t h y a Q 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 G u i d = " d e a e f b e 7 - b 0 b d - 4 1 7 0 - 9 b 0 f - 0 d c d e 6 f 2 f 0 9 f "   R e v = " 4 "   R e v G u i d = " 6 3 c c d 9 9 b - 5 e f e - 4 0 b 2 - 8 7 1 8 - 3 c b 6 c c 9 4 2 2 f 5 " 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  / & g t ; & l t ; C h u n k B y & g t ; N o n e & l t ; / C h u n k B y & g t ; & l t ; C h o s e n G e o M a p p i n g s   / & g t ; & l t ; F i l t e r & g t ; & l t ; F C s   / & g t ; & l t ; / F i l t e r & g t ; & l t ; / G e o F i e l d W e l l D e f i n i t i o n & g t ; & l t ; P r o p e r t i e s   / & g t ; & l t ; C h a r t V i s u a l i z a t i o n s & g t ; & l t ; C h a r t V i s u a l i z a t i o n   V i s i b l e = " f a l s e " & g t ; & l t ; T y p e & g t ; T o p & l t ; / T y p e & g t ; & l t ; C h a r t F i e l d W e l l D e f i n i t i o n & g t ; & l t ; F u n c t i o n & g t ; N o n e & l t ; / F u n c t i o n & g t ; & l t ; / C h a r t F i e l d W e l l D e f i n i t i o n & g t ; & l t ; I d & g t ; c 9 b 6 c 2 3 9 - c 1 2 e - 4 8 e a - a b 2 6 - 5 7 e c 9 7 8 9 3 3 9 3 & l t ; / I d & g t ; & l t ; / C h a r t V i s u a l i z a t i o n & g t ; & l t ; / C h a r t V i s u a l i z a t i o n s & 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3 0 8 & l t ; / X & g t ; & l t ; Y & g t ; 2 9 0 . 5 & l t ; / Y & g t ; & l t ; D i s t a n c e T o N e a r e s t C o r n e r X & g t ; 3 0 8 & l t ; / D i s t a n c e T o N e a r e s t C o r n e r X & g t ; & l t ; D i s t a n c e T o N e a r e s t C o r n e r Y & g t ; 2 8 2 . 5 & l t ; / D i s t a n c e T o N e a r e s t C o r n e r Y & g t ; & l t ; Z O r d e r & g t ; 0 & l t ; / Z O r d e r & g t ; & l t ; W i d t h & g t ; 4 7 0 & l t ; / W i d t h & g t ; & l t ; H e i g h t & g t ; 2 8 8 & l t ; / H e i g h t & g t ; & l t ; A c t u a l W i d t h & g t ; 4 7 0 & l t ; / A c t u a l W i d t h & g t ; & l t ; A c t u a l H e i g h t & g t ; 2 8 8 & l t ; / A c t u a l H e i g h t & g t ; & l t ; I s V i s i b l e & g t ; t r u e & l t ; / I s V i s i b l e & g t ; & l t ; S e t F o c u s O n L o a d V i e w & g t ; f a l s e & l t ; / S e t F o c u s O n L o a d V i e w & g t ; & l t ; C h a r t & g t ; & l t ; T y p e & g t ; T o p & l t ; / T y p e & g t ; & l t ; I s V i s i b l e & g t ; t r u e & l t ; / I s V i s i b l e & g t ; & l t ; X Y C h a r t T y p e & g t ; C o l u m n s C l u s t e r e d & l t ; / X Y C h a r t T y p e & g t ; & l t ; I s C l u s t e r e d & g t ; t r u e & l t ; / I s C l u s t e r e d & g t ; & l t ; I s B a r & g t ; f a l s e & l t ; / I s B a r & g t ; & l t ; L a y e r I d & g t ; d e a e f b e 7 - b 0 b d - 4 1 7 0 - 9 b 0 f - 0 d c d e 6 f 2 f 0 9 f & l t ; / L a y e r I d & g t ; & l t ; I d & g t ; c 9 b 6 c 2 3 9 - c 1 2 e - 4 8 e a - a b 2 6 - 5 7 e c 9 7 8 9 3 3 9 3 & l t ; / I d & g t ; & l t ; / C h a r t & g t ; & l t ; D o c k & g t ; B o t t o m L e f t & l t ; / D o c k & g t ; & l t ; / D e c o r a t o r & g t ; & l t ; / D e c o r a t o r s & g t ; & l t ; / S e r i a l i z e d L a y e r M a n a g e r & g t ; < / L a y e r s C o n t e n t > < / S c e n e > < / S c e n e s > < / T o u r > 
</file>

<file path=customXml/item7.xml>��< ? x m l   v e r s i o n = " 1 . 0 "   e n c o d i n g = " U T F - 1 6 " ? > < G e m i n i   x m l n s = " h t t p : / / g e m i n i / p i v o t c u s t o m i z a t i o n / P o w e r P i v o t V e r s i o n " > < C u s t o m C o n t e n t > < ! [ C D A T A [ 2 0 1 5 . 1 3 0 . 8 0 0 . 8 6 9 ] ] > < / 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 2 0 2 3 - 0 8 - 2 5 T 1 2 : 4 8 : 0 8 . 0 4 2 8 9 5 9 - 0 5 : 0 0 < / L a s t P r o c e s s e d T i m e > < / D a t a M o d e l i n g S a n d b o x . S e r i a l i z e d S a n d b o x E r r o r C a c h e > ] ] > < / C u s t o m C o n t e n t > < / G e m i n i > 
</file>

<file path=customXml/item9.xml>��< ? x m l   v e r s i o n = " 1 . 0 "   e n c o d i n g = " u t f - 1 6 " ? > < V i s u a l i z a t i o n   x m l n s : x s d = " h t t p : / / w w w . w 3 . o r g / 2 0 0 1 / X M L S c h e m a "   x m l n s : x s i = " h t t p : / / w w w . w 3 . o r g / 2 0 0 1 / X M L S c h e m a - i n s t a n c e "   x m l n s = " h t t p : / / m i c r o s o f t . d a t a . v i s u a l i z a t i o n . C l i e n t . E x c e l / 1 . 0 " > < T o u r s > < T o u r   N a m e = " P a s e o   1 "   I d = " { A 0 3 A 0 A D 6 - B E 4 4 - 4 5 E 4 - A 2 6 1 - 1 D 9 4 2 5 4 8 3 0 F 3 } "   T o u r I d = " 9 2 e 9 1 3 8 f - 7 b 0 f - 4 6 f 1 - 9 8 3 0 - 2 1 c 2 5 3 f 7 0 3 6 f "   X m l V e r = " 6 "   M i n X m l V e r = " 3 " > < D e s c r i p t i o n > L a   d e s c r i p c i � n   d e l   p a s e o   v a   a q u � < / D e s c r i p t i o n > < I m a g e > i V B O R w 0 K G g o A A A A N S U h E U g A A A N Q A A A B 1 C A Y A A A A 2 n s 9 T A A A A A X N S R 0 I A r s 4 c 6 Q A A A A R n Q U 1 B A A C x j w v 8 Y Q U A A A A J c E h Z c w A A A m I A A A J i A W y J d J c A A G b k S U R B V H h e 3 d 0 H t K 1 J U e j x P Y w 5 5 5 x z z j m g Y g R F H B U E B X U w A O Y s q O i o y 6 V L E Q O K g o g 4 C i p g G B V B D I A I 5 p x z z l n M a d 7 5 N f y P N e 3 e 5 9 4 7 z A v r 1 V p 9 O 1 X q 6 q r u / v r 7 z r 5 X 3 e 5 2 t 7 v x W Z 7 l W Q 5 X X X X V 4 W / + 5 m 8 O r / i K r 3 h 4 4 R d + 4 c O z P d u z H f 7 h H / 7 h 8 D Z v 8 z a H x z z m M Y c / / d M / P b z Y i 7 3 Y 4 e / / / u 8 P / / i P / 3 j 4 j / / 4 j w O 6 5 3 m e 5 z n 8 2 Z / 9 2 e E / / / M / D / / 0 T / 9 0 e I 7 n e I 7 D y 7 z M y x z + + Z / / + f B f / / V f h + d / / u c / P P u z P / u q o w H a b 7 z x x s N L v M R L L L 7 k P O / z P u / h 6 q u v P v z b v / 3 b 4 U V f 9 E U X z a 1 u d a t F 9 w I v 8 A K r r E 8 7 W a / / + q 9 / + I M / + I P D j / 7 o j x 5 e 8 z V f 8 / C X f / m X h y c / + c l L t 3 / 9 1 3 8 9 P O d z P u e S 9 + / / / u 9 L H t 5 k P u u z P u v h u Z 7 r u d Z 4 6 f q 3 f / u 3 i y c 8 + M Y N T 4 K j / b m f + 7 l X H 7 n A u O E F 4 d M x W X D j E a g H c E F 4 A C 1 A o z x p l e m A D j 5 b k L P r X L 8 + d g D 6 0 a s b e + 1 k J z O 6 x q A P b 3 z Q 6 p t 6 w W P L c N j S / M c j W 8 E F + 3 g A 3 B 2 0 J a v + m e M d x C 9 c i R z 6 T F w 5 H E n f e 7 / 3 e x + + 5 3 u + 5 3 D b 2 9 7 2 8 L u / + 7 t r P v n 8 R 3 / 0 R 6 / 8 / v e / / + F X f / V X D z / / 8 z + / 6 M H T n v a 0 c x 5 A 3 p g k 4 1 1 y r r n m m h t 1 5 F w M / u I v / u L L y X 7 / 9 3 / / c M c 7 3 n E J E T Q / / d M / f f i j P / q j x V C g / e I v / u I K i L / + 6 7 9 e Q f S H f / i H K w D e 9 m 3 f d j m i i X v 5 l 3 / 5 x R O / H / q h H z q 8 1 E u 9 1 A r M n / q p n 1 q D N s C / + q u / W g p R T I D S B Y 0 J o 5 u g h C v g y R P U l B e E 8 t / 6 r d 9 a O v 3 d 3 / 3 d k k m W i c Z P / 7 / 8 y 7 8 s n t o L Y j z w 1 D a d h j z B 2 M T Q i / P S B Q 5 8 f V L 4 Z A D 9 5 f o k Z T h y i V 0 A f o C + J n Q G i z w a 5 R Y F s p X j Q T 9 J H R 5 8 I E + 3 x g D n B V / w B Z c N y U 5 m c g A 8 d N o D 9 E B 7 k C 3 w Y N t 0 Z G P 1 S T N 5 w w s m P x A e f a K b O J M X m O V j U L + 8 R L 6 U 3 Z S n 3 S W L p z 6 + J d j Y 3 C J t s Y g O 5 K 9 o 0 G f H q 9 / 4 j d / 4 u h h r Q C i w f u 3 X f u 3 w U R / 1 U W v l x / T 3 f u / 3 l q P 9 x V / 8 x e G l X / q l D 7 / 9 2 7 + 9 G K F 5 t V d 7 t c P z P d / z L c c 7 4 7 e E / P E f / / G K a u m d 3 u m d D r / x G 7 + x + t 7 o j d 5 o r Q 5 3 u 9 v d l j O 9 w R u 8 w Q p E S g M D y c m U 7 V Y G J m g F m a A h V x / e g t 5 k 0 t s g T T b 5 J t c g 8 a G / V b r d F T 3 D C d 4 c S 3 8 J H T 4 5 G B z t 6 L Q B 4 w Z N z D G Y B q 8 c H d B u A a I f G e R q U 2 8 H Q s M e 6 P R r h y O l e 7 z 0 w 0 f H J k 2 + d n o b u 3 G k A + f H A w 2 c d A T l Q F k f f j k S + 7 B 5 v O B E Q 5 f K 9 W t T P p W C y u X 4 T H 5 g x z k G s w + t e j y y s 7 G k F 3 u x h Z y 9 + R Z b s R G 8 x g 0 f P V A O s v X V b / 3 W b 3 1 d z m I X E i w 5 p a B R / 7 m f + 7 k V Z I 5 m H A A + B 3 + F V 3 i F F W C c U 1 C 8 y q u 8 y l o B 4 e J h N y J I c J l M u D / x E z + x H P n H f / z H F 3 9 b K 9 k G g k b Q K L d S G B w H M 0 A 7 G x y B T Q / B Z K D 4 0 Q 0 + o + C R A e F q I 6 P A y h D l + u G X Q J M A J 7 w M C Z / c 7 N R E H Y N o J x 5 H B M Z E J 3 w A / b W p C x Q y 2 l 3 p j Z 4 9 G i e b 0 r F g g A + U 0 c O f 4 w n o x M Z y / e G 3 s L A l m a D + Q H / z Q k 8 8 0 D X O e C Z v 0 l 4 p o I 0 v i F c y T s H e p 1 4 b u 9 F 7 2 o q u D 3 r Q g 9 Z i z W f P Y u L w c i / 3 c s u n H f + + 4 z u + Y + F N u q k X a L x X v / Z r v / Z 1 h H B g y D p e 6 I V e a O 0 4 d g F B o / 0 X f u E X z i d B 4 B E s G K z 6 6 n I 8 X u M 1 X m M F k E k R A J z 9 z / / 8 z x d f u 5 z j o z 6 8 5 J Q 0 O W T B l c i n E 1 w O h 7 9 J 5 I h k / M m f / M n h N 3 / z N 9 c g O R O n w 4 c T 6 M e P z t r 0 o 3 W M Z T A 0 b / E W b 7 G e y + j n O A m H L E b U h h Z P s n N W + m d E Z T w z 7 k W A t p z j p Y 9 U c G d X N l S G y z b a 2 A F Y p M i z W G h H j 5 f + 9 J O n o 1 z b 1 F s / H t r k 2 r U V T H i R P 8 c d j p z M o D G g k 8 N J B 5 D 8 o H L 9 5 c f g V F + 2 m 3 K O w d 4 3 Z a L l F 5 U l u r 7 k S 7 7 k + S O D T U R Q / c 7 v / M 7 y 8 U / 7 t E 8 7 v N Z r v d b h T n e 6 0 / K d J z z h C e f 8 d r j q Y Q 9 7 2 I 2 P f e x j F 0 O r v i O e 3 a c V U b u V 0 A R z S o M C L g A q m x w 7 A R o T 7 o h n 9 3 E 8 4 e T 4 U F Q Q w u X 0 A s g x 8 F d + 5 V f W s c 4 g T W i r r k G Z L P L t b B w K D w + U B v S m b / q m a / W 4 / e 1 v v y 5 S f u m X f u n w V m / 1 V o c n P e l J C 5 e u 6 p 7 7 g G c + g S 4 Y P Q e + 5 3 u + 5 7 r U e N m X f d n D A x / 4 w P P n J A F t 0 s h i a M 9 c P / I j P 7 I c 7 R g 0 M Z c D c N k 4 J w V s q K 7 d + K v r r y x P T n 3 0 h a + t e Q D 6 9 W l j + 4 K V 3 c 1 P J 4 x 4 A m M 1 Z g A X 4 K s / H H n O n J 4 d P 8 M h Y + L D g Z / e t R + D A h z A L 5 9 l E H 1 1 M G V O U J 9 t y m S Y Z / T 1 V T a + d O Z 7 A k l s / M z P / M z q N 2 4 g F g D c C Y v P m e M t z Q g R C B 5 c r c 4 J s B M A j i Y I X E R w c M Y E T Q R I Q b v b + 7 / / + 6 9 n H w k I N E 5 e U J p E K w B Z d h 4 D I A M P u V U S q F u 5 B T o e g h G 0 u 5 G f s 7 g A o a / d R p / j k 6 A R s P j g C c 9 K J O g s A o B 8 Z c E M B 0 9 1 z s h I c F 2 c 0 P l K A C 3 I L s B Y y N D W R H J y + r K B C Z 9 O u v N Q Z z 9 1 C R 3 9 0 U y H B s r T S c h l k / h r l / C I 5 + Q N 0 M G P D x 2 n 3 f V p m 4 B G w m P m A P 4 x q P 9 S + d Q r q K 0 8 m H V l q b E I D n o 3 j u r 6 j V P 9 n d / 5 n d c F l l 0 K w O P 3 f B a e O j 2 y m f L V Z / 9 c p w D J R Y S A s W u 8 7 u u + 7 j o W c W I T Y a X / 2 Z / 9 2 e U Q c + K l A F P M C f 3 l X / 7 l w z u + 4 z u u s k n k o I K A g g K S E 6 g L A g 5 + z T X X L H n v 8 i 7 v c n i 9 1 3 u 9 w 2 1 u c 5 v D j / 3 Y j y 2 9 8 E B P v 1 / / 9 V 9 f N 4 o C 0 x G S P A H s q I Y e X 7 u b M l w X J m / y J m 9 y u P W t b 3 1 4 h 3 d 4 h 8 X D m O 5 3 v / s d n v r U p y 4 + 1 1 1 3 3 X o 1 c J / 7 3 G f J / + E f / u H F V z L 2 g t k O a y x z M i + C J j S H a x L k + k y m o D V 5 T S r Q F + 0 E d G Q X A E C u D X 1 O H 7 1 U v / K U F 1 4 6 h T / H p p y u J T z k 8 Q 0 n u t q q w w 3 g g X g F c P G r v A P c Y + 2 B v p 1 n M N u U 0 y G d 4 y 2 n w 2 d / 9 m c v P / c q x n O + 5 3 T z Z y E v k O B p a 7 7 i J T + z z 9 X X 6 d Q A s a g T V K 6 5 B Z L j V E c x / e H E b E J 1 Q S C y R b n V / c E P f v A K s j d / 8 z d f 9 X v e 8 5 7 L m T / y I z / y 8 A M / 8 A O H z / m c z z k 8 9 K E P X T e L c O 9 w h z u s 3 c b z l J 2 B s 7 t q d 5 Y l w 3 O V P j s q B 7 O r C S a D t P N Z 9 Q W B 5 7 e 3 f / u 3 X 8 G g b M H 4 l E / 5 l E X 3 l K c 8 5 f A x H / M x K 8 A F p G B 5 k R d 5 k T V u P P H C 0 7 H v 7 F l z 4 X V B o B 3 Q h V 3 a f V 3 K T G C n n J C d 5 d G o K 4 c j a S s 4 Q P 0 A T W V 5 v E x 0 E L 5 k P u E A u X R s l 0 0 f E F 7 8 6 c E W y s Y 8 j 4 v o Q P I m r b 7 Z v 8 O x N o B + Q v X 4 H o O J s 4 O 2 U u O k v 7 l t Y c F X Y n f + 9 3 E f 9 3 H L d 9 / w D d 9 w 3 U b z C Y u 8 Y P v A D / z A N c / 8 0 L 3 C t D E e V 5 1 F 3 t I y h h k B K E 8 n Y M z K j A x y h C D m K c 1 R 7 Q 4 e + C n 3 k z / 5 k 4 e v / M q v X M p + 4 i d + 4 u J 1 j 3 v c Y z 0 P c e 5 P / u R P P t x w w w 3 r m c e q c N / 7 3 n e t q p 5 1 A I e V B I g g 5 y C c n a M L M j u K n Q 9 f f f S 0 w + C h z x j t d p x Q A G m j Z 2 3 4 G I 8 F A S 0 6 g X T X u 9 5 1 6 X 7 n O 9 / 5 8 E 3 f 9 E 1 r 5 Z I u A r b I f j m D e j k d Q R M q z T Z 6 w F P O 7 n S N V i 6 1 6 w T 6 4 l U O Z 7 a B O V f a Q X 3 A f O P L F u z E P v F g L 4 u W + u T T m O H U P n k G k 0 6 u H t 4 p / I k T b V C d D k B 9 6 g D Y s 7 p y Y 8 p / + Q Z 6 P s D 3 + J H T k I V Z n 1 c 8 T j D 6 + Z 7 8 / d 7 v / R b P d L v q 7 L h 0 I 8 E I A I Y p D Z Q z N s M i p o g 2 u I x u d w C L 4 R i A f s q + 8 i u / 8 u F d 3 / V d V y C I f M H h c o D S d g 2 7 B e f 3 j O Z I K a e s 4 6 G J 8 0 y E l 8 s S / S a Z s 6 N z 8 c B Z P C c J E L s c W Y L s Y Q 9 7 2 F p V 6 Y f W S o O v H f L D P / z D D w 9 4 w A N W k F 9 / / f X r s s P r A a s P v n b m L m c K R v z p 4 i h A n y C D 7 q A d L c i G e C g b g 3 5 8 o m 9 B U 5 f n m E B b + H D Z V R / + 5 m X a P j w 4 B Z J y / c H U e e 8 D x v 6 h H / q h i 5 c T i x t c N O T 5 i s B x + n u / 9 3 v P b 0 / j R y b d p P x q 8 j + l x 9 R n l g G a x l 7 9 G I Q n b 8 z h T l v q 4 w t 0 l f h T A Z W M 8 L X x I X g C C S 4 b a E 8 G 2 i X r 7 F n j j P 7 p Q W M C E x 6 o 6 0 + Q P D w G b 2 U X B A Q B O C k D 1 K + 9 9 t r l T J T y Z Q N e j n + e c 0 w I B Q W Y 5 y F 8 8 H Z T q I 3 S r / M 6 r 7 M u B w S i I 5 h d w w q i v 6 O e J L A M z n W / 4 5 0 A c T F B h 4 6 B 6 N 3 4 2 d H U 5 7 j p 3 f G R X E G I t n c T y h a F L / u y L 7 v J B B n P D u m V P Z T p b G w A n c Q m 6 O M D V x l d o K 6 9 f m N h e 2 W L k U R f / e l S g N Y + o X r 8 d t B G f g 4 D y K B 7 e s q l c 2 d 6 R n s L L x 7 1 A 2 U w Z U 4 9 5 n h B + K C + 2 b a D v v g B M u b Y s o P c X O i j a 3 j 0 1 C / t c t A Y u 2 R R h 8 t v s h G a Z Q c B p S G n 0 o E 5 x O o l 7 f C k Q B t 6 K z g 4 t V v p 9 x k T E C g c S y D i h U Y g 2 M F c g X N 2 T k Z 5 O P o F X Z 8 3 2 U F e 6 Z V e a V 2 d f / 7 n f / 6 a a F s x G n 1 0 t 4 u g o 4 d d U O B x Q g F m 5 z F 4 F x e C z b M Y f b Q J Z i t X K x b e g T b J D u d C B N A J v Q d Z t g j Q B t n I R C j j Y d x s g l Z g 0 z k 7 T + e B n x 0 5 g X J 2 w x P g Z 7 F h r + w u z T K Y c x q o 1 1 4 f m T s t 3 l Z n M h t n f U H t 5 g H E q / I c V / y T X Q 7 q k w N 9 k 0 9 4 O 0 w a g C Y 6 o F 9 q D O w m o L K j v h a 3 6 v G E a y G 2 K f A j i 2 W A v g X t 6 r N V 7 r q Y T u E p X p / J l H M U u T 4 D h S e h T a G c R V t 8 0 D n C c X L B o N 2 u Z o f A x 6 5 l d x I 4 + s i V c u 4 + g c L L x B q Y y w O y 8 E D r M o K e n n U E E C c w U N 8 W v u q r v u r S z f F T U L o s + c E f / M H D B 3 z A B x x e / d V f f d 1 I 3 u 5 2 t 1 v v 1 w A 9 6 M x 4 x i t Q y R b 0 g l 8 7 x x Y k 7 b z 6 A 7 p n T / T G 1 L m 7 Y F D W J k B b k O I h n / Y D 7 J R z 0 U 0 u W Q z Y C F 5 p w q x X 3 t t m P d 7 J o w M w R n q m U + 2 V 0 x e e M s D L n G j H 6 3 I B f m n q N / W c A K 8 8 / H D p s t P P X C q 4 g v p B Z Y 8 J x s 9 v L d J o 8 D a f x c f V Z w j r S w k d B o 8 4 p R h A n k F y k g S U T 6 M r Y 0 y I V B 1 w H g 4 p o D i 7 I w s F 8 f U C l 3 x O B t + k e N Y S E J w W f 7 s X W j c u 6 F 1 t c m Y 4 c r I c 9 e A L A D l n c z w U S I 6 X d g P t A t S V v Z 3 M l + s P f / j D D 4 9 / / O O X n g x F F / o r C 1 Z f V B g 7 O f r s b M Z P / 7 m L T c i O 7 I d X D h l / O 6 W + J i Z 8 f c a i D a h H a 9 x 0 w I 9 e 7 a z 4 B H h I z Y l y U N + e k k 0 m X g V F b f q 1 m R u 6 k a k t H Z W T B 6 e 6 f r i S c Y I p E y 8 Q b n 0 l M M u n I B x 8 5 J N X / e X 1 T Z z o 6 F m 9 f m X 2 t v B 5 p v y 2 b / u 2 d T L h N 2 z y m Z / 5 m c v v X J S d H / k w C t Q x A B g C T q + 9 O i F o G C R F A C V M e s a z e 4 C U A x z h 3 d 7 t 3 c 4 d E a 1 J h O s q U q D h Q Q c 4 6 r Z Y M u H Y P f B Q z i n h 2 p V 8 B c H 5 v d f y l t t q 4 j i E j w E 7 T u Y U 2 i R 6 c V b 8 O a u b S e 2 M J v g s B O l g d 3 P h 4 c r 9 F D Q B 2 Y Y t 2 E 8 b P n Y 2 O N k I p I d k k o B x 4 Q G X / Q B 6 Q a Q N H 3 a K L q i c s 6 r D r z z z I F 1 r D 3 + H d J G H k / + g j Y 8 2 Y 8 p n J P h T T v W g M Y L 6 k h X + p S D + b C c H 5 S A Z 9 A L m n e 7 a 5 f k 9 W d r Q N j Z t + K Z H i 5 x c P / y r z 5 x y v d j V U C O E i A F n M P k N H t 6 p H M 4 + K I Z V T n H 8 3 K i 1 W s M h E 4 6 b I + 2 O h w L G 0 Y o D 6 2 c E 7 X a f B i X n W I I I P o c T c J 5 x y F 2 D P K O T C y Y 7 I P 4 M p 1 0 A k Z u B 5 W T i Q 1 8 B W 1 B 9 0 i d 9 0 n o 3 5 t n L S m W 3 7 N O m C X R C m y 3 I o 6 N x 4 p 8 d 4 a l L 9 a P L J k A u Z V N 6 2 e W V 8 a 1 / Q v X 6 j q U d j r X T b 7 Z V l w f K p X C V s 2 9 1 + k 8 c 4 w S z b U L j v T k Q n X y m Q J k / y O l I h 3 I p X w t 3 0 n / F V 3 z F + g j A 4 4 G 7 A O P U h w a s I 5 9 C B B g S x s m U M 8 z O u H z v S y l B w 2 g 5 l h x P z m L 3 s H M 4 s n 3 n d 3 7 n e u H L Y T / + 4 z / + c O 9 7 3 / v w 5 V / + 5 e u G j r P j Z a t 1 b C P L i s y R 7 F D 4 u o U z G L t K u 5 r b O M H k 2 c l N o m / / 0 L 7 H e 7 z H u j z Q h 4 d c g K W 7 w E G L J x t 4 6 e x l s h 2 O H t / / / d + / g l K w e t b q g + E d 6 N C E C U 5 l b f R T N q 7 0 p 5 d E F / b R X x n o I z u H F E z x O Q Z k 3 l K w y 4 j 3 n g O 4 9 J O U J w 7 d A / V w 5 L V J M 8 h A P M A s X w r Y D P 6 u x 2 w j o 0 0 C f v 5 O h w I q m v Q B v g F F 9 1 3 f 9 V 2 H r / q q r 1 p 9 f J 3 f 2 g z W k Q + z B t P g M Q L a J 1 N l O P W D 2 k o A f m U K G I h E U a u 8 j 1 q / + Z u / e T k 9 + U 9 8 4 h M P d 7 / 7 3 Z c D e o n q c / p H P / r R h y / 8 w i 9 c R x z B Z q D K d o Y v / d I v P X z E R 3 z E 4 a u / + q t X G 9 5 W b 3 0 u O L r J E w y C J s e X p 0 + L B T 3 t a n Y 4 u n B 2 Q U M X Z f i O e 5 / w C Z + w A l F w C z z P U V 5 S C / g J A g J / N r D z e H f V O 7 V s K S j w L a j x x D s 7 y + H i Q z 8 L D v w C r X l p H u L 7 z A I e E r k T a m e v H S Y u n H Q C 9 M w 5 4 8 H u + V y L j z H C 2 c d 1 c w E 9 v r u + 6 a q f D l L y z A X 9 8 l v z w b f w g I e W P 3 i 0 c D v r E Y K / 8 T G + s 7 4 Z P T s + n f H 4 b y N g h t D A G q Q E B 5 T P 9 m g D t O F V x p O C 4 P u + 7 / v W F f p 3 f / d 3 r 0 / i O Y s v I 7 7 m a 7 5 m R b u X h o 9 8 5 C P X L R y D o 6 e L b / H k n J G z 2 + X I N m D P N g Z q k O p u Y T h x x u G M a P D i 2 P K O s n g I K E Z y n G N Y z 2 J y B o T H Y H Y H A W l M 7 Z j K T R o + c C v D d z x 1 v e 9 G E g / j o V N 8 A B q 2 U S 9 g 0 E t 0 A G S w Y X a d c y P V / s x C 9 s r x d q B H 8 u T h o a O 7 d i n 9 6 m / x K k 9 f Y 4 Y X f v T x k D d u 6 X I A n z k n M 5 / j K q C A d q c l f w b P H y 3 Y k t t g / u L r G B 8 B O O b x W 3 6 D x s I N P z 9 Y O 1 T C K K w M 0 Y q 8 K w X C u R z I I P I M J h h 8 v O p 4 x Y E 5 H R y 3 f F 2 N c z A D b V c J 8 E D / Z m / 2 Z i u A B A 9 8 v E y U F 6 7 o P u R D P m Q N U m B y y C Y t v e F + 8 A d / 8 O J l 2 y Z H M N p 1 P I s 5 g h Z 8 b E A f S d 2 L 5 V N A P 7 y T w 9 h 2 J 6 B d w o O O c A H d t M n Z P T 2 1 A X n 1 y l L 4 / 6 e A T L Z I x + R L 9 E q X 9 A a N k f N N 2 0 Q f x E M / U I 4 W L t A 2 0 6 U g P d M r P t W B c m M C n / u 5 n 7 v 8 x V c z j v M W T d 9 9 C i Z z e f 3 1 1 6 9 v + b z U 9 5 W N 7 0 / 5 j U / Q f E m y x i e g F r c z o G g O B J R T 3 g B T a g 4 S V J / Q w D N M Z c k A p H a s g O H J l M N X h v + W b / m W a 5 V w 6 y Z 3 F P y M z / i M 9 R F j B n n 3 d 3 / 3 F Z y e e R w n G U N Q c F 6 B 6 y t z u H Q V Q P j 6 + k G 7 P x p j D A H m a l 1 g O 8 Y 1 6 Q W 4 3 D P U K c h h 8 D Y x 8 O l b M J J f M I W X X Y x B D r R l U 3 k 0 6 R M e C O 9 / F 9 A F 0 J 1 9 0 h f Q O V 3 l 5 m 0 C + z f P 4 Y B d Z + P C U 2 o e l J O V P D l + M / C S f w y 0 N + c A L V C X n E b M j X b z p W 5 x 5 h / 6 n U 6 6 L J K M A w 7 f a k 7 p 7 i / V P W b w s / N v + S i L i L I m s M n T N w 1 R + R T A A e h b m S R 0 G a Y y 3 m S p y 6 f D a T M A D l l g x F s O l 6 7 w 1 P G y c z G G c 6 + j V s 8 l B k 8 X E w X P 3 2 p 9 / d d / / a I T p L 7 9 8 + c q P s z F 7 8 M + 7 M P W a i R A l Q W X D y O 9 B 3 P J A e c Y z B 0 V D h u Q b 5 L I J i 9 a e q i b s M r G o z z 5 Z 5 / m Y 9 o Q 7 i m Y s k 7 B x C n X t g M 5 7 K c v Z 0 u 2 c n V z E h g L G o 5 q D B K A Z y y l 5 M G X 2 A n o i 2 c y s 8 + 0 B b 2 z y S k o q N J P G Y 2 v b J x Q f D 3 j N P P t 3 / 7 t 6 1 t Q J x 2 L q q 9 v 7 n W v e x 0 + 9 V M / d T 0 r G 4 t H A 0 H l o + 2 P / d i P X b f V 3 m X 6 w 1 Z / 1 X D V 2 R H n T K e n r 5 4 5 B K U T q k 9 d X h n o g y N V n 3 i g / u o g n l K G A Q y e X G m u h r b V O V m n A I 5 d R w A J E L d 7 B V E T x M H x N V Z H R s Z i F M a w r X v A f N z j H n e 4 y 1 3 u s p 6 j v B B + y E M e s g L b d a k X w 4 L g G J A L 6 O 8 m D w 1 o / N r p k A 0 K J m m H S S O p S 9 k 9 e + 8 Q 7 o R j b T t M e R P I y P Z s V j 3 Z 8 t o m L V y 2 t x i a v 8 b s N O B P H + C v F f 2 M x v G d b f t F r c Z Z z k 7 w + U j B V Y D C m Y G 5 g 3 Y 4 d I x G G 3 7 0 q u 9 r v / Z r D 9 / w D d + w F m I X Z f 6 M w 4 e / b p t 7 v v Z n T J 6 x L J C O g h / 0 Q R + 0 v r J 5 x C M e s U 5 G 8 h V Q B F B 6 C i Q o 2 J V N i Y k T a K N s g 9 x p 4 y 0 x F r y M 1 + R Y 2 e R A 3 m S 5 D Q u a X L j p I f f g 6 B b R W 2 z P g c 7 C 2 j k 7 H n K G L J j T 0 e o H y P J 5 F K O 1 w m o T I F Y t d o p 2 A n r j g E s e 2 f 4 c x U 7 o e U 6 7 p F 0 / f P y B c R x z i s a l X T m 5 8 M n K R k H 0 c H d e Y G / D I 5 i y J t C Z X 9 B X O Z l y d f g l k O z w m t v 6 j d n c a X u 7 t 3 u 7 9 b d w j S V b q 5 e a F + X k K A f q 6 X 4 M 6 p f j D c h S l 1 t g 5 e Y 3 n P C S b f w W B p d g f E e A 0 Q G d O c k H l 4 3 O n H T 9 g S E m O h M W q E O W g 5 Q D 8 l L M w w P x K o G Z 6 5 f I l l M y x f B S z 3 h y w Z D R 5 V Z A 7 R k A T 1 u 3 l c 6 1 t 6 O d C w Y T 6 N Y P C M q O F X s w O t J 1 P k 4 H A a Q P D 3 I Y E z Q O Q A d 4 J s c 3 g y 5 Y 3 G J a 3 c h y t e q 2 y E + o + S v k b F R A 4 Z + t q k t T h r K J 1 R 7 M / h 1 2 2 m N A Z v z g 7 H j p a X z p J x k n W y h P v Y G y V d v f u / n N k G i C 5 h M o O x G k h / E 1 p + p k s B F 5 + u I T z 2 w U / t 6 X / h P C q 1 9 O j m T e a 5 s 8 z D 0 d t N E H H t 9 I l g T o f v U Z w n U 1 p M B E A s o J q X 2 2 A Y O i 1 M S r b 8 J s m 3 i 7 b H w y l F x b g 5 A b p M G h k + I B H 9 g J H N 2 8 P P a c 5 H l I E N q 6 7 U B S z 0 V u 7 p y X n Y 0 F o 2 B C 7 7 2 C u q 8 i r K b 4 O G 9 7 J + a n p X J w u 5 m x O y 6 Q Y b X z w y 5 k C k C 3 Q B 5 a H R c d K + F G q 0 x v e e M G j a U 6 o B e c A M 4 x m D h A f U + X A + x L T / b O x l K 6 l u i o 3 w t x N r K S A 4 H l h X t H u Q l 4 Z D f g 9 s w R 3 C 2 r o 7 J X D H 6 6 w C V Q t q A L 3 u q c m g M r 1 0 8 X 5 X Q E 6 T p 1 h i t A 8 i F 8 z B n + b O y P X R 3 v X H r x A 4 t x x 1 O 4 F k b H V D e 4 T h / 8 E 6 1 F 9 a o z x z q / N i d 0 R n t K y i k K 9 F c O 9 O f 0 0 h z g h G j j v w N 8 k 5 c O y Q 4 f b Y Z R N j j 4 j M K Z O a + L B d s z Q 9 i l D N L z k X 6 0 H h 4 5 N g N y A L R w 7 F y C T B A w a r m J 0 y / Y u p b X n i 5 k m R i 6 S A z s W C C w 6 N l Y 6 I k O f T D H h 5 a s A H 7 z Q Z Y c y B t / d g H a g o k / 2 + M F k h s f C W 4 6 s U t y G m 9 0 d N W f L k D d i Y C d B A G H 5 P w + Q P 6 W b / m W m + g B z I f b M b u 4 u X K T a / 7 M g x 1 e s h B 5 5 + P S y A e p 5 k c / e 3 d R R Q d 2 k g o K Z f a f 4 x V A b K q f r v o l c 0 U 3 O u g z v i / + 4 i 9 e 7 z C v v f b a t T D 6 j R F / d f 5 5 n / d 5 a y G l p 3 Z f R r z X e 7 3 X u c 3 I v e p s 0 C u g M i h o M s D s q x y E P 2 m V m 6 T a J k z 6 C Z T R 1 y R V Z g R 1 5 f o k B g L w G M j K x i g m W 5 s r T 5 N r 9 3 E z J 4 g y G C P 6 T X R l n y O 5 w L C S u u G J p 9 s 9 N z v k m 3 w 7 j E k M 6 G B i k 2 m i G V q Z A 0 r 4 G B f 9 1 I / Z t Q l X z 2 5 S g G 7 H V d Z W O T p Q e z T V d 5 h 9 B S 9 I h v F 0 B L K g 5 K h A W 3 a W t 1 u 4 c E C H r 7 8 I s B v 7 1 M u f 0 8 Q 3 8 J q D T c 2 j n + k C 2 Q z g q S / e 2 v G Q B I L 5 s u g V K O S S p 0 5 X 8 1 J Q L U c / 0 6 n 5 N x / w l S X z F p 2 x W g i S D w Q y G f r I 1 0 8 W P y K n Q A Z X n y l 7 / n F s A i b s h g B N R L j l c O s r P w X 6 Z 4 p H k 1 Z 7 x p A y K N y M n 0 x 1 h o q G M Q 0 U j p X O V x Z 2 D 8 c 4 b 7 v 1 e 9 5 x 5 S n o H D / 8 T Z Q b K E c P N 3 + O L z 6 C 9 N L O B J j A Q H A x M K O T 2 y 7 V M Y b c 9 K E b a B y z 3 J i q o w v H J A L 9 o P b q Y N L U r w 6 q g 8 o T L 8 j R A J 2 N g 3 3 k w H j g u P m y C / l d D Y H i A o i 9 2 J Q D 2 v H l f j q O s 7 G j n W W X B + x O b O c Z a t q V H O O j R w t o i 2 m L S 3 Y O / J k P P c j V 7 w W 9 Z 2 H l b I O v Z C z + l N + r E O 3 0 1 Y a n X N K G j j x y 1 f m O O p / q U z d l P I B 8 J T v U a j m D j C p v k p V T a o L + B l j f n O h j E H + w 8 w t O t Q M O h k c G T s + c Q D n j T I D r h 2 A 4 g W t w K 5 I g c q z w 7 g E 4 c j Q m 9 H D i p U y G I 5 8 2 O I I J a K e H C X L 2 b 1 U j s 7 H o n 7 a a 7 b M N D a B H N L t N t Y N 4 B O q z 7 1 i / Z x K X I n S W c h w y / M S A l 9 z K E o f t O A S H H e C 3 K n v + 7 L V A v 0 5 l 5 X Y q 8 K c t c I 9 B / A S B 5 y S 0 d g A 2 r g + w R T Z r Y Q H 1 l 5 s P u H K L G v t n R 3 W g D l 9 A K R t 7 d k W n T I 6 + K c 8 Y o p H r o 5 N 6 N P h q y 5 7 n X 5 s D C O U J j K g 6 0 I Y p Z a r P / H L g U r j H + h t E R s i o B p Q R G J Q h w w V y f 2 b h 4 d g k c g j H E K t w q 6 M z s 2 M E o + B n R x I 0 c I 2 1 1 U / q 6 E c O X L I 4 1 7 Q R m P I r A 3 p L x 9 o A e c q N c e J V Z o P w a 5 O X g t n 2 6 Z / + 6 e u 7 Q l + D + K 9 c f D / p V t T P Y z m i u Y n 0 w a / V 2 H s 4 A Q a S x W m M 2 U L k 2 c h f S L O P T 3 X s 5 s A z K h C A 5 u R 9 3 u d 9 1 o k A D 3 U 8 5 J 5 r y X Z p t L 7 S P t N P Y N H B 7 S C 8 o L l E V 7 m x T x t E o 0 0 i s z Z 0 6 v Q S H O o F S V B Z H z 8 w p 2 g A P v X j o a z P X N H r X I + z Q a x S y F P B W Q b q x 8 p A e d Z 3 2 P l e h D s h / F k 2 Y L n B N C B 5 B u s c L 7 i i D d R d 6 e J h t U Y H V w 7 f 3 1 4 x N E c R c E B g O U K g 7 e t j + H h E K 6 E T Y E B 7 + q b D r g u o D a + p C 1 A + B f G e k M w J 1 W f O R u Q J D m V 8 s i n 9 j c O X 9 T 7 o N W 6 B Y 8 x o 7 U B u 7 w Q d f P b A 4 3 3 f 9 3 3 X P H j e d B J w p B P A g o + c z / q s z 1 r B h s 4 D v X d 0 7 O 2 F r k B y k 2 Z B 8 y x M B 8 5 s 1 / K e i h w 2 0 Z 6 u 2 U p Z A u R o m / P e u P U V Q A V J d p 6 g H 2 0 5 2 H m B y v l K / N c z 1 E Q I U j J D E p 7 R g b L 2 8 p 1 + h 4 k j 3 5 W + H H q w y 1 P P Q A y u v c G B i Q u U 3 U J Z Y Z 3 9 T a b j m h X I q m S l N Z n a H W G 8 z N V m B 2 t C A b l g 6 p G N J r R j o t v 7 J q 8 m N 7 t M n U 8 B u n C P 0 V W u v f p 0 L H T q d M S v l V i b H Z 2 T s 0 V X 2 q B F B Z 4 j o A s f + v t a w D O p I 5 9 g x M N i x G 6 C w 0 W E x c 6 r B 8 + 1 j n t k O F 6 y E 3 7 0 A P r J t G M 5 X b Q L k J P e A h n I / Y C K L x x c Z 3 P w d h d l t P G W z L O 8 h R c v Y 5 d L o D Y A R w r C Y x d j 9 C w V 7 j r y Q W 6 V b 2 I J z M k Q N 4 i Y J 2 A K u h J A h 1 + w 8 6 k + B 5 V 8 o L 1 J T e f K G Q c Y Q / 2 T F 2 N K v n y 3 Y 7 k V 9 L A K F 6 2 V 1 E R x H m 0 e n r X H H 5 Q D P N N t j o s z w d O n v b 5 w A Z 6 z P s u n I B x 5 D l M K k j v L B Z O x y b V z P j 9 J k K 3 k j m J 0 N X 5 2 c h O q z F Z u u A R a P 9 H m C G w 3 h 9 8 f d 3 q / B 9 9 i 9 A V f 8 A W r z X O r 4 6 b d y E J F L j 7 6 B F Q 7 n A D V b q F j P y / G B R / I D + m o 3 L h c d f t z C z z s o t 4 r G p N j 5 a M e 9 a j 1 F w j f + q 3 f u h Z J R 1 T y v X z n 3 7 6 q s Q v j G z + 5 u j L Y c 3 3 0 F i f h S u t L C Q W G B u U U 1 g 4 Z T I a V w S y f g m M 4 2 q Y j n e J D B 3 2 z P 9 r K 4 T Q w k w D U 4 W X 4 C V Y / q 6 u V z S S b f G M 2 I Y y M r q 8 r G M 5 E W O 3 w 1 o f f l C 2 X w M z 1 l U A 6 R g P q A 7 M c T D 5 B d X 3 p P c c Y 7 q S r 7 K N Q R y l 2 c S R z P D N G N h E g b I G X / z z C z u y 4 x k 7 s 4 h k U D Y e 3 G 7 C H Z G G y Y i u 7 4 P E X r R Y p F y G u x 7 0 E 9 S z F k f E n W 0 B x S D r F F 7 1 g Z 2 / B K F j p Z f d D Y 5 z G r C y X t P k b O z u g 4 y h 7 e D 7 0 L O Y l r V 3 Q n P m / y Z x M L B b k 0 t H u 6 F k R T T 4 F 8 K T X t G l t Y g R + Q A d 6 r 8 X q T P G b v I e S g 1 k + B v p n f j k w e R 6 T t 4 P B 5 L w g 3 N m O L k O 4 3 t 5 1 j u / O X 5 0 B 0 C o z E C P X N 4 0 b 4 M 2 o z y w 0 9 l s C r p S X H U a g e D f n z / g 9 + 1 h Q 7 E D q j k 1 + c Z f T e 2 l p x x B I d g s v a z l 4 R z + 7 N l C 3 w 7 C n X c g v A H F o N 6 j s a p 6 8 Z B d A 9 L X D O W 4 7 B q J 1 Q 9 g f g 8 I X 3 I J L 0 A g 0 u 4 e A 0 s 9 x t S v j i 6 c b S s H S 3 O i 3 + N F H G z x t 7 S b G Y 9 e 1 i z q J k N m x j T 5 4 2 u X I 8 o t G / p r c I u E v z N 0 W G 5 d b z h Y R X 8 7 4 W X F / Y 3 c e U B f B d N K L c O s 7 N c n a 4 i U P 7 1 I 8 9 / 7 o 4 s U Q 6 i a 8 t g n R T z 4 M x u j A i m g S 8 T G B n M n q a s L t Y o w u 1 9 6 k H Z P z z E I 8 9 / H u 0 P i v F N C 4 5 e N o H M H u Y U x 2 Y j 9 p 3 T F M 8 L C F O h s V R H Y l P P S 5 r B C E n p G 8 m P X f v X J U u w q e j m h u U P s p O H z Y s 6 M d 4 J A c m a 0 d 8 / D 2 e y O + + m 4 + 8 K M f 5 7 Z 7 G r s d S 0 A U V N 4 n 2 i 0 F p Z 2 Q D E c 9 c t I X F J A A H 2 P V Z v 7 j y S 4 W C o k d B I l n O J c o b o Y F E 7 s J U A u B c R m r r z n 8 w e H 6 e 6 i E H Z u k 2 X a p i d S H D 2 E g n s f o t I G d P 6 h t p 2 G Y c C b P c h / C g n A m w A l v b c 2 j D u g K 0 D Y B 8 V H X r 4 7 W p D Q x N w e m 7 r c E X I q f v n D 8 z Z i y Z w 4 r r 9 X Z k c i u w o k F g 8 C w m n M Y X + s D T m c R 8 h 7 P V y b q g k n A c G Y B 5 e j k + p 2 t P P f Y 6 Q Q d 5 + T 0 6 D h 7 t F 4 E O 0 o K F H a l i y M Y B x X 4 / S m O o 1 s v 3 P 3 q k A C 3 8 E n 4 G E 9 f S V j 4 8 k E L b P M 6 7 a N s T u n c o m q 8 a F o 8 B L o 2 O y v w v I g / n e X w 2 C v d 8 B T E 5 x / H E k y I c m m v g 1 n f U 6 A c v y Z y T + H p r z z 7 w C y D H b d y 4 F e K w E 4 H J r 4 U L / n k C 0 w 4 / W s H 0 Z l 0 f Y y q b F I Z 9 k o g O b c U 7 P z o 1 i 5 g 1 R X 8 4 f h R G 4 7 C a e 0 4 P v R U h u O 4 Z o W 2 W / n G j o N l H w 4 l 6 O w 6 V m 4 B w v n 9 s A 6 n g i O 4 7 O Z + H c r f o t n h H K v w 5 G y c n W 0 B X m w H p 6 O Z Y 6 C k T j c 6 + G I F b z t i / 1 m B / / T c V y 3 K x u V 5 i 3 7 G 0 G 5 X w F o E z E + 7 F f l e j c C z k L C V o D K n x t u x k F 3 w E 1 h y P N j S r i a A / F 2 U T 6 0 E n 4 + n H T k t J j f 5 U g I U B B K g R I p f B O F R r P q p P J x k k A m 0 6 0 + H 8 i A e I D 7 y 2 t u h g k k L J q 5 J 0 6 / O 2 M q M L a 8 d K O 9 y A M N y q P 8 X g d 2 M p Y U B c L C O e W 7 d P G 9 y T H 8 o 5 w 8 o 2 c M X 3 3 4 9 1 4 e g d h X f N j p C s U E O K w g c f R z X 7 B 5 s w q k 4 G x m + J r F b k E s + Z / W c x j G 1 c 1 p l z 2 b s x 4 5 k e 7 m L B g 8 8 7 Q z 6 8 w G O T 3 8 8 1 M m n o 2 A S G G g c D e l C T z i C A 0 8 7 r T m 2 A O I H R 4 D g J e g c R e H T y Q 7 d b i S 4 7 X K C 2 T j 0 + Y T N s 6 Z n U Z c s 9 L W Q 0 G W 9 / H f k w y x n k a u D 2 T 6 h N v 0 7 z j H 8 C Z M / q D z b r 4 Q f A z G a / H I C K o A v g W R n d O X a c s q C b v K s L d y b A 6 d o L + K p D 8 z + 9 J g w 6 x y Z v o 5 S y v 4 c h T N w B M G A n n P a R d j A b m V 1 5 3 Q c C 2 1 H Q b s Q Z / d h s d 0 N c E A 8 / H I Q S P 8 W K V 9 G w C U D H 4 H k a w w 3 b f 6 P J U 7 r 3 Z V V 3 9 F R 8 A g E K 3 9 B K F D s X P S m V 8 c + 7 x X x E y R 2 U B c r n F / d 0 c x R 0 b G U T o J H b j z m V X C p C 2 r 4 b g H 9 3 v 0 3 f u M 3 r s B y Q 6 m d P n Z L u M Z O B + P C x x j Z R d 9 N / h 4 q U C 8 B h O A Y 3 j G g 6 O X i a q 9 P n q O T u d P U V n t 4 l T v y B R M X z D I 6 e n b m B n I T A 8 8 k M r L J b 8 W b E O + 9 / e Z C / E r B s b Z j c K x / t q V n u 1 F / T M m h c g 6 7 i 1 X a c Y g T c R J 1 z 0 P t D O y j 7 M j H 2 f R z K P j 4 C o b s C V + Z 0 w l O t B x c o N h N / E w c x / c F B Z 7 A n 0 r o w 8 8 C 6 U g p 6 M 0 T w E P A A 7 o X 6 B z e w u A 9 m E C A 7 2 h q L P r Y A p 2 A I j / b G E e 0 j q H o 7 D 5 u F h 1 l z T 0 6 A e 2 6 3 c 5 o V 7 P g G B 8 + c v 6 n f J b / 9 y p d 2 q F 2 h E H O v N N o Y 9 g r h S l j T s i U m Z z k z n 6 T f w o m 3 U w B h 2 g l N U F W W / V s Y x V U Z 3 R 5 E 6 D f W N M 9 O c d g 9 k 3 8 U m D y B P M x H A m U 3 x x A y w E 5 K Q d x / S u g O J 6 d y A r N l m x g 3 M b q l o t t 1 O 1 O + n z J k J 2 0 C R i 3 b I 4 / Q X o a D + f n r H I 0 k n Y B w o H Z k p M K X s c / f Z 6 Z L A A C j L 0 l D o 4 v B 4 d j H H R U t h O h x 8 s x 0 A 0 h v d n U 0 Z V f k e t K n l z J p Q i e g i Q 9 3 T L a 6 f C x 6 P A J v N U d 6 + A J P m 3 7 X N x K g z S d e I e I Z h 9 8 A o B 2 5 Z l f K U S T H u m V 7 G O A J t 0 v F c Q 7 r 8 p W S F s 4 p w C c y y o m W U 3 J k D N 6 N z s m s w d Z / Q x s 3 C Y r v s k r p a t 0 C o w h n v j h y x m U 0 Z W D i / h c B J x P Y O D t Q o A T e y H q 5 a 7 j m F W 9 V Z n D C R w 2 0 Q f o 5 6 G c 3 d j B M c 1 x y u 7 G j n h z W E 5 I R 3 I k 9 J I A 4 M R A P 3 3 I 8 E y n b I y C 2 n s s z y i C 0 E O / X U f Q 0 0 + b C w C X D 8 l z 0 W B 3 o p 8 F Q T I + 4 6 A r O u O h i y A R p P r o L n d s t C v R j 1 5 + p o 5 e r v E B e r j 0 a y 6 9 m 6 K H e r A + P a q h S S o H G A A 4 l G m y 4 T A a U E 7 I F D j 5 z P J F E O 9 L Q T J A N H 6 a + X L l A L i T T / V Z l u I v T f 2 i L T e Z E 2 o P Z j n A j 6 P p E 5 A 5 s + C y I q c D g K M P D V n H + A X H + t C 6 K n d 1 L k j 8 a o + H b s 6 C p 4 C w M j t + c U K 7 D j 3 M M 9 1 6 h n J h o E 8 A c H Q L j c S 5 6 Q q X 0 9 L R e O C 5 b r e 6 O z L B J V 8 b 3 u r 4 C g h O b z f x r O Q F t N 1 R Y O m 3 6 9 h B 6 O p l d L e C d k r B j Z 7 e H F 8 7 X f q Q 1 5 j s o G j p D v Q Z n y R I g b m g W z q 6 W r f r + W x J s L E P f L Z y r e 9 5 z V c a z d H 5 n 2 8 Q B E x E n b O t c j k Q Y B O n S T x V P g a 7 D L L L g U m Z M o O d P 3 z P U B f J A p M u G a D 6 7 A / S q Q U F M C o H a i X W z m E F g c n n G P q 0 F S i T p z I e A J 6 E j h x j l j i w P B l B + l Q G + n f + E z g d X N f Z r q M 5 H E e 1 y n N 4 z q o M h y M B j m g c r r w 5 O f 0 4 Z W O X a + v o J 7 j o x Q Z 4 0 Z u T O 1 b C d x F i 1 b f 7 O G 6 y i d 1 I L n g E t m c 7 x y + 8 f R 3 h E s V 7 K j s I H v j T k Q x l u 5 P T B J 0 F O n s B u t D N i U I A 6 T d O g c 6 u A s j z E 7 2 z p 7 k y T m U B 7 W s S J x G 8 2 M B / u O b C w k 0 o H s b n p X b H Q r B u + R h / T k x l 0 E Q d 6 z + G u / f J g 4 k L K M 4 A 4 e j f 2 + T V J 1 7 l C Y 4 N g e 3 b q m R i H F E Y C 1 h Z H B 1 2 6 H i g D 2 9 4 V s M J G T 9 I r 6 k v w x p D Z b D r K j B n m 7 K E N + f s O K k t v d X R y a u D Z F w E O Q u 4 3 / 3 u t w L K C 1 f 8 8 e R w n N m f U p B t 3 B 7 c O a u j E R x t V m j 9 n N Q z h G M e P B c T 9 I D D 6 f G 1 U 8 A T L G z r a M T B z Y u g Z E v P O I 6 c n r v U 4 8 9 Z z Z v d D A 9 8 B Q R c A a 5 u / I J C M L G b w D V 3 x m n e 6 Y M f O v 0 W B 8 F i 9 8 I D v q O n d r s b H O 0 A X 3 h 0 v c 1 t b r N 0 g G c 3 p 1 c 2 5 y N s o w 4 f r D / f Y I B T 0 O Q T O H O Q 4 6 i X 9 A d 7 f Y f J 6 x T d x J m g r f b K 8 5 Z P c P k z A v R W F 8 c N v 5 F n U v y A o S t Q q 7 V J 5 k g m 2 Q 9 w m I D r r 7 9 + O Y Q f C G F s / w O I V d K V r r f 9 3 k P c c M M N a / J M T M D Y I H 2 y D 1 B 3 n J g 7 V T m g J 3 4 c a t r C Z H E e v O X x h o M / R 8 T z F O B p D u F L V l O O x m l z J k c W O 4 d d S 4 A Y O x p A F t l y c u j X c V C d T h Y B T g 6 H P n h y N n i + t O C Q j n f 4 k 0 0 P O x G + 2 u 0 G 9 E T L q d n J 2 N A 5 Y t G T v v r l c P G 2 S 3 n + s + P h 4 W W s I H R E 8 z d Z f t n V O z P f 2 r m x u + 6 6 6 9 b R D b 0 v 0 z 3 / m X 8 B R C f 6 u d p X p w d 5 c C 0 2 7 N N F B R s p 6 5 P T l 9 y 1 G J 9 V 1 k 8 x Y 9 h E g e r 6 5 E 3 m x J t 5 N B M u p 9 3 E 4 R 1 O f e m 0 0 2 q H H 4 Q v 3 9 9 D 7 Y B X q / O l A C 5 Z A e M B A d n R B k z 5 9 J J a x W p L Z x N k A h u b H F 9 4 z u z a W v 2 O Q T r A z y 7 y 5 E x a b f C 1 K w O 4 v k m j B 7 v T k 1 x B 4 o j G I Q S J p N 2 K j g a u 3 c q i x H H t T N o 5 n X d I f t U o J + R s P l a 1 m K H n o G Q K M A 4 r 9 1 z k 2 Y O + F i 0 O y W H Z Q 2 A K G r u W I y n d B K g x 0 B d / x y 7 X 8 w L C L 7 7 S w V j 9 3 0 2 O h r 6 / 8 3 + M 2 Y 0 F F Z 3 p 8 X V f 9 3 X r N 0 I s B v 6 E Q 5 D Z z Y w d b 3 M j e C 2 S A k V A s x 9 b Z B c 6 0 s l 4 B b U x k G 0 M z z i S / v c R a 6 a g i W J A C Z Q D u L N v 0 t Z X 2 + w D O 2 4 5 G n K B M h 2 D 2 s H k P d t P A d y L g q k x g P Q o M T Y Z 3 W D R a e p c z v n q B y Y q v t o D u F Z Y O 6 K k b / Z P i J 7 8 U v o B e b K D A t X u Q Q d A 3 h 3 u c I e 1 O 3 A W Y + F M 6 P R x r h z H c 0 w 8 J E 5 E L k f z M C 8 g H A f t 3 J z J V b c A s g P J X S k 7 6 i n b A b 1 f 8 u W 2 F 7 W O R 1 6 c + n r b k Q 0 P V + c 5 K X k C 0 j M R Z + a o k q M 7 + e Z C Q N F T u 5 s 4 t v N f I 6 E R n M b c r t Y R n 5 2 M y 0 t m X 9 L f 8 5 7 3 X P S O r M Z v D E 4 h 9 G Y X s g U 2 H b W x k 6 M u + 2 k n Q w B q 7 6 p / / S / w T X 4 T l L N I E 4 7 V m 8 w J e z 2 o f f Y n U 5 t k 0 m Y A a Z s O m r z J A 6 j 7 V Z 6 b A 2 i P j Q P U p l / K 6 b O R N m X t d J 8 B N P u l y t q l V j w T f w r 0 B + h L 8 V E G 8 a y N L i Z Y H d B P 8 r d N 5 H I y q 7 n V 3 7 G s A B L c H N b x y Y 5 E D l x O x 7 F a B D x P 2 H E 4 G v 3 x F K R 2 I M F g R 0 C n b l e p L w f G C 5 1 g p C c + y v h w Z D T G Y U F w H H d 5 o e x i Q V B a G J 1 I f G 0 h 0 N y 4 O T m 4 y n a 0 + 5 I v + Z I V d H Z T 3 9 2 Z F 7 S + A b Q D + T M M r w q 8 X B b 0 F g y f S O H J T u 1 C L m u M m R 3 Z w i 4 s W U z Y q d 0 J L L y z 7 e / G V j z Q B I E 5 Q V I 4 Y O I T F A 6 I Z p Z n f g x q z 2 H V 8 U 2 3 S V s d 1 C 7 N S 4 n L g X i A e F 8 u w E 8 / h u c E H E O b M e C t n G 7 J S o 7 6 D C S 0 j T 2 Y d B P a c f R N f g A f T k k v D i g P 4 H q 1 w B H 0 W Y U 5 B D 3 I 1 m 8 H 4 D A u D D g V f h y G g 3 N 6 g W H V 9 8 w g Q D i 2 Y x t n c m v m Z s z v G b b b c O I c T o D h R y f H M E 7 p Y o D T a / e s k o O S L X D x U a e j 3 a C A h m 8 R s C C g w Q O u X Z e c 3 n U Z q w A W 4 H Z N u t P J t X v P k 4 L R s 5 b j o E X G j k k 3 O q B l K + V e W t s F s z c e d K G D + T 7 / E / g c t w k C 1 S / q A z G v b d a D v T y d I d C W E 8 6 V H u y 4 w W y f O 5 T V 1 R E G c J B g 1 7 V 0 C i 7 V h x 8 H l r M T x 5 S r M 7 T x m B A G 1 2 4 y T b K V W r u c k 3 a T d S m Y w Q R 2 / c k E Z G V D K R x / z 8 O p O A i d 9 J F L T w 6 r r E 1 g W f H p K D D i w e k F l 8 + O 4 H M 8 K 7 z c M 4 / n G n U L D B 2 M j z y 5 O l p O i y + e 9 M C / Y H W c E i T 0 S H / 2 w l + d n v D Y G a 2 c / Q W T A I N b U L E p h 3 c E R I + n h U I w 4 2 U H U 6 a 3 Q M U b P b 7 Z w u 2 k M Q u s 5 l s d H v / S 1 k 5 r b s 8 D a k 5 E T g 0 y Z P X g c v r 1 V a 5 / 4 s 3 y x F U u n a L d Q d 8 M K C u Q V U k 7 x 2 A k E 2 H w V 5 I u o m F w / a d w 9 M t z G m W r u n Z 1 k 2 a F 5 B D a L 1 e / K T M d Z l 9 l f E 0 8 O 5 p T y R G n 2 z Y O x / E 4 I z x z j 1 6 g C Q p 9 X c B 4 d g B W Z / W O c u R 7 Q W y M d g C 8 G 5 9 A o g f + E n m C y c W Q g H X k c p w j j 4 P 7 H Q i 6 x s e X 8 X D s P g J S n 5 3 H n O q 3 U J J r n A K L v B Y v c + 8 o S w 8 7 i 9 1 H 0 P g R G X X B 5 D Z Q j i e d 0 P o R z 6 c + 9 a n r d 8 1 d t v h p b 8 d b w e M 5 j y y L R Y s S H Q p o M b T + O x s G M n B I j A p y Z j n I m W c b q H 3 i R S v h N 9 s m b a B 9 h 3 C j u x T A u d w j 3 9 Q P p O M p 0 H d M 7 x 2 O 8 e A o D M 3 o 8 m S V 8 G X 7 K 4 E W P 4 D e / C V 7 8 p V z E s H C 4 d D 5 c w 2 6 S A W G M h y 6 e m Z Q 5 v w c 2 6 o r Q O w c V n k X C n Y T v A W f X Y H f c H D 9 x m e h E I z A D k A G W c o c 2 G o v G A W n 3 w f E M 5 l w 3 c K h p 4 / X G / g J E j u D w L K D C Q Y O L R m r f r L l 2 V T Z 8 5 K E z g 2 t V y R 0 F Q B 9 b e H I 5 2 W t M Q o c Y 3 K U d Y T 1 y 7 d 0 J 9 N l j A B l U 6 9 c 2 K U f C K U 7 e e f / 4 R o D U S h Q B / o A p m B O V h A O m P 0 T T x m P K S O Y v C 4 H 4 j 1 B 2 6 m A g s v w Z O 8 6 X S T 7 m J x j c I w P 5 + X E o D 7 j V 4 6 v 1 c 2 k K I c b r y m X 3 t H N F O z 1 5 A B 8 r M y c H n i n p t / q z Q E 4 C i f R p u 6 I p M w B O R 0 n E 3 A + V B V I j k d 2 F X / y L Q g 4 v v + i l X 1 9 S e B Z x K 8 I O X Z x R i u + / 4 y c H s Z q n O j c E l r p 0 d u t O K R 2 s u 2 O Q I C 6 v H C c 8 l x j D J z c d 3 u C 0 T O g Y O T g g g 8 / Q W 7 H U W d f O p P r 4 s J N o 0 X C C 1 v 6 u V 4 3 N r s m G v + X r l 3 S p Y q A d H w V X H Z K u 5 P f E 9 R O T w s P G X Z u g d l 8 X f i b E p A 4 h l z a J 2 2 2 y 0 / B n N w d o p 3 5 D s f a J 8 9 o H Q 2 O w U 4 f / k U Q z o 6 7 1 y f v y h L 7 c J 7 6 A k 5 q 0 m v n 7 O 0 Y A k c + + Y O d h 3 q 7 F N x 5 s g D 6 J W 0 m f Q a r D 0 2 1 0 4 + z c j o B k g 7 0 k T h h K 7 l j n 0 C y Q g t E / N w C 4 u O l u e A D n l X s a A I T 0 I E D u q G z 8 t N Z m w D 2 Q p d T A w 4 K z w 4 k O D y f 0 U s g C S 4 7 F p 3 c w D m u c W C B Y c f B z x i N Q R / e g g c 0 D v R e x I O C l m z J D i i 4 v R s T 3 B Y D u 6 e X 9 3 Y h Y 7 b D C e K O i c b 3 2 M c + d v G h N x u x y b q Y O l N 8 f c t n s B k a U F S 5 y V W f k P O E f w z 0 S 8 c c J H 4 7 T u 0 T Z h u 8 6 U z R g / 3 a 3 O T D N e A J 0 Z 0 C f b v O Y G + v H K + 9 / 5 g M N q 6 d A w s u k 1 w g S f p n C u o D + B y z A + c C + o G J N k d y e H 7 n g T z A 4 e q z U + G n T h f B x L n Z j q N w P s 8 S + G q z Q s M R z P 0 J v L E I L g 5 I B s e z + 3 A 6 D / e C y u 0 g H n D p K g D y P c G D r 4 s D d A L R E V A f X M G h T B f 0 j p B 2 E L h 2 G M E s t 2 s 5 V t p t u 5 5 X R i f Y 7 G z 4 e u k r e O y E F g P X 6 7 6 E I c O f 8 d M L T 7 u n Y G d f d A K Z v d i F X s Z u 3 G S f f x y L C Q K d l w o S A G / m o A k O 8 J n 9 I B k 7 x P c Y T Q B n 9 p N n 8 t N 3 D y h b N l y r m S O J S W D c 8 m P p G A 7 n U N / p d l w 5 3 M r H k k m Q O I d U + 8 7 n W J o 4 E j 6 C I f 1 m O 9 5 s Y 1 4 l w B a O Z y Z f I M B 1 O a E u F 2 C t t m i t 7 J y J f T k t P D h 2 J 6 u 1 s i C B w y k 5 N 9 l 2 F 8 H k u K V s n u L p J W x / u C e Y O C w H B d 2 s 0 Y H D 5 s x 0 5 c h 2 E P M I R 1 l A k U F 3 O n r u Y Q s X E o J H U N F Z M N H T V / Z 2 V H b Q 7 i + O y f T r t M r R O v L Z H R / 0 o A e t 4 5 6 f C n D U Z C + 6 k p 8 e f N I O b i z s v H a o D K 6 z V B t F a w M z Z 6 S c e U L 4 x w I j + h 0 m 3 / K Z k p M + M 6 j C 2 f 9 i 1 z Z t R d R n U q y 4 c o 6 g f F G C M 2 n 2 / t o v h 9 d M 0 U y e 8 d j b d t x j s j g u B + R g V k v 1 H b + F j h 2 s v P A 4 h + c j D s U 5 O B N 8 Q S E 4 B Z M v C T y s c x w O y Z k 4 N m c 3 9 x y Z 4 + H L o R y 7 z E 8 P 9 + S q 4 + d L A j z J E Z y c W D t e f A 0 9 3 Q W g n c 9 u J Z i 0 4 y U A H b / o a A e E 6 9 W I Z x h B J f j Q O v Y b E 7 5 s 4 p s + O t C 3 C x I 8 P D f 5 W g J / e I K O T e x E f g 6 M r o 5 3 2 v 0 o q C M q X D p L + B k 3 W 8 7 d d P 1 n A a 0 g O S 2 A X J 7 z 6 i / Q j k G 4 V 0 K z Q 3 K P Q f r h B 2 / H v e h b P k b O C L c U z L G W g y m j t i u B y 6 W H J 5 m / F p b G i E 4 w m X w O J M i 0 3 f v e 9 1 4 B B M / R y O o q U P R r s 3 L L O a 8 / t / D 3 U x 7 I f V R q w X r A A x 6 w b g p 9 N s R B v c h 9 8 I M f v P 4 c g z z O h x e H n P N O D 4 7 r W N Q D P V k S h 9 T m G Y h T y 8 0 X p 8 d X Q H N m t B Y P 8 2 y M A k + A C q h u 8 h z Z 8 N Y H 7 D j q E n r 8 2 Y F M A S l o 6 a m N f 7 W 7 k i m o H R n Z S 5 + g J b / b R g s K X e X s b 3 z r S w n M m o Q d t I N j f T v M 4 I k O X A 5 t k B 6 T H t 9 4 z P Y J 2 p 3 x J 7 g J M r G M F s T / m Y X L 0 e e W k B P s v K Z c Z Y k j t N g o o x E c 5 e z o Q 1 U 3 Z h y Q 0 z i i C S j B w E 5 o 5 d n c s c n K 2 2 d I / r Z J w H B 2 z x / o 3 a 4 K L g F K j u D x z M R p O W M O 7 a a Q w 5 I L j 1 x O z j n t Q u g c J e 1 w F g G y g S D g s P D o x 7 H 7 m B Y O P m R x d P z x 5 v j 0 8 7 x k d 0 N v j G j 0 4 0 E P d u g G 0 a 5 m I Y H b z k Z / Q Y O / 4 B X o d l u X N M D z H v 7 t 9 C u g d D R h m M y V x Q D m Z K p P q G / H u w g u w k 1 + c t Q v k h 8 v + R 5 Q / h z D E c b n / Q Y 8 x 3 V z I V m 7 / r t e x + A U b T D H A i 6 F D 8 K V t w t F x z F M t v b 6 7 n W v e y 1 b e K 4 U D J x I w A D O K Z g 4 s 4 A U I J w E W I U 5 P Q f y r O J Z R J A 4 C n F 4 D i r 5 L 4 L w 8 O y h L P A K B i s 4 R 6 e L X Y X D m 1 9 O j 7 e A I w 8 f R 3 U B o t 2 x 0 g 5 l c a Q j H M 7 t O Q l / g e K 5 B 3 B + 4 9 R v h 8 H D O P E 0 T j r g B U 8 b 3 n i 0 s A g 2 t h F A F g l 9 + A l 2 P I 3 L L S Q + d l X 6 G I d + i 8 P 5 n 2 8 E T a C 8 M i j X B s I 5 1 n 4 l E F 0 w + U 3 + Y O o Z T L w 9 o I K d z y 0 B k x / + O 9 R 2 S 8 r F a x + L e r I 4 K r B w Z C t O z + H h c B Y f h V r F O b a L B E 6 G H 5 y e n z g Z O s c d f T 4 4 d Z Q S Y J z H C q 2 s n 9 O i c 8 S y a n N M j u h P x z m 8 P 6 G g l w C h U 7 u M 4 B C k v l D w w M 9 B P a / A p Z + g p w u d P Z 8 I f P o K A r i C H h 8 7 j O c m O w p c i T 7 4 C A D j I l c u E A t o R 0 l j L + D 1 w U G j z g Y W B v w E T r Z n W 0 G U L v 5 D O T + d 5 m + u H v G I R / z P g A I I m 7 S L y g F 6 g m u r f g q O 8 T n G V 5 t 6 K Z h 1 u U H C P f U M p c 8 E J e M Y J O t S E N 7 M J x z j E c 5 O N 3 H 3 9 m j A r B / r A w I g Y P / a 4 e a k 7 O T 5 x y 2 b / + r F 8 Y p T e 8 7 Q b 2 X m 6 J K A c S T i O D 7 / s W N 5 I Y o 3 h 7 W C w x N Q 6 H w B T h Z n c 1 H g C w L v i w S i / n Y 4 R y p l w c Z R B Q 3 H 5 O j K + H H u d k j 8 H N 0 5 t z 5 6 0 k F d X z 9 F J h C a Y z u o s t 0 J H + M X O M b v O I m H H c p 4 B B V 6 9 n O c J b t P n e g J 7 I B o 4 Z K N Z 3 / m Q W / 0 n j P 9 / 8 P n X 0 o A R K K z y U C s T V 0 + Y U 5 s 5 d l 2 p T B 5 A L J 3 X r W F A 9 Q Z w 9 F m D y h G Z g Q T c b m w 8 w + O y U 1 n U D m c Y 3 w m z d 5 3 J T B l B s r m z u T r Z w + r u K B o l 2 I / 7 1 o c s T w T O a 7 5 k s E z k B 1 E U F j 9 O Y p d y T s r w W M n 4 o D o A P 4 c y W 5 F n s Q 5 B Y T d R r B w a j 9 i i Z b j p 0 P P O R z W v G i j I 5 4 c 1 c 5 A D r l w j Q M e H n Z A w Y e / e T W / g l b w W M D t j n T x U 9 J O K 9 o 7 V p L h W c k i Q L a d T a D a + e j G f v D Q O N Y K J s G F L 5 u Q h T + b W i D w U D Y + O 6 t n R u M / / + V Y z A S N P N B u k g o q 9 W M Q T U E n R 7 f j 5 w D H + M Q f r / q 1 R Q N m e c p M 9 / 3 I 5 8 q X A b 1 / Y K j 0 m 0 B W s i f / X c e J s / f t M P m A y X s v B 3 v / z E H 9 w Y 4 n s b l J 5 g T K 7 G K S T T 4 n V v Y f j 6 H h S J 4 t 4 X J k u G j t X m z F i b 1 / 8 S L U z m L 1 9 R M C H J a T O t Y p W / n R C l B B h J 8 / Y n T 8 4 Z A C Q g C Q Q a 5 F z x H O 7 a L A E c i c F R 9 j g A f w x s t R k t M K L k E m s O 0 4 A t p R C 3 + 7 p R y t P s d N P N k A n l 3 S + F 1 k 4 G e c d G 5 n Q t e u W N C g F e z t m l 3 c q L t O 9 4 r A B 7 d s 4 3 M r 7 X b N 8 1 s + M C e n N o K V q 0 8 I T w p v 0 p 6 C 8 C u j U e f w T b A 2 o K 4 s M Z I V q l W l o F W W + z I i i K + k f H M h P j v M 9 l m e u M k t n / j g F F + w 4 w J t e 3 3 P s w V 7 c i L B M X n 6 8 3 F O 1 X H G s Y v T W X g 4 k j I 7 4 2 M F Z 3 / z 4 p n D M c f q 7 I g I O K q g 4 M y S Q J E E i e / 4 B A B a D i 7 P 8 Q G + d h k 7 m i A j j 8 5 y f c 0 z X X L q d k v O D 0 8 Q q 8 O D D w S U H U Z g S P T t a A n X + J J B F z b B W 3 D R E R 4 c I K D g C H 4 7 s A X I l + j 8 0 5 E W n T F Z D O C C d e R b p W c A A X M C J I J 2 0 F 4 e z q Q L p g N M i E 5 / 5 S Y S U F p d v 6 S d D E Y y Y M Z n F B C t 7 f 8 U m P j w J 5 z S 7 3 K h M Q T q o L a 9 / y K A F / 3 l A v y Z 9 o W K z X r A 1 u a D U K u 9 A L L i u h S w 2 7 C p B N e R z x E p G + v n O J 6 N / P m 4 Z y + O 5 q g o K A Q Q h + L M g p J T a s e D 0 z m u s b 8 g J p c M j k 4 f j o q X g K C r 3 N F M 8 M B T d w k i a P D u A 1 V j s F g A P s E / + A A d l S W 0 j m M C S Z 9 E N 3 y U 2 Y c O F m b t 6 s Z g z N r h G U O 0 d C K b b w L 8 0 X o u 8 / 6 N v V Z A Y Q R a 8 Y v c 2 r W V N 2 F A P R w Q 3 i m A C y e 6 S a v M o P h P P u H U H h 0 D M N p s P 3 X L d w q i K 9 / h c t t n X f n m w j F Z E 0 7 p o 0 3 i D A G 7 m E c 0 U y e / f 2 d X 4 B S O L Z z X i s 7 R O Q u b s q 2 j D B 6 u s h 1 3 9 F m V 8 U L X z i R g 0 P i f O + x K g s v C p o 0 M D s n x B B W e O T k 6 f Z x W Y A h u e r i I Q G d X s c O i E + h o 6 c D Z 6 e W y h H y B 5 k h b o P R c B w f / / C Q b 4 M P P 0 Q g 0 u G y H 1 s 4 X 4 A 3 0 0 w 8 O + e z k 2 G l x s N B Y X D w / 4 W + X O / 8 4 N o G c u g m a E w G m 8 8 K j G K h N A n s 5 Q A N X K s q j B f j H V 1 t 9 y Q G 1 a 2 N c T s T g D L d / e m R i G d V D 5 S n A L 5 7 V w V 6 f M H E q H 8 t L e 7 0 2 s L d N n h N q T y 8 w 6 Q L 9 7 L j v x u z K m R 3 j O B 3 7 W V l 9 f e 7 5 i K 0 4 G F t x U v S e F b x v U u 4 T H / w 5 G 0 c T F H Y a u w V n F G Q C w N z q N z d w 0 N t F O C R c / d r o b u X H A 2 2 O q 9 9 u w M l z b D r D c X z U L 6 g L R E C u u b Y z 5 j / s g D 8 d B G d y 9 d v 9 v D c S G N o E W v 3 0 t q O z F z l s h z c e g o Z O 6 e 4 o T D Y 6 9 O d H v p w Z N C l z 8 i Z g p k 8 O w q u 9 8 q w D d Y K t G E E y D T J c b d H S 4 x i v + o B g U r Z a T H A 8 Y D S O Y z L I n j D 5 X S n s + v z f A D p M Y N f 0 y j 5 s K U g s O v p 8 n 6 f P D z g + 6 l G P W n Z n P 0 5 n 9 R V M A s f 1 + u M e 9 7 j l V G z o P Q / + g i I H s 0 u 4 B v f b e A L K r i I I 3 M Z x O s 4 n k D i a d n I 4 v D J d C j q 0 d j Z y y b N 7 4 M + p 7 Y 7 0 4 r S O n Z 6 T 6 Y A X H n i j 1 0 + e O T Z e f R Y B C w i e d m V 9 n v 8 E j z H g Q Q d l f X K y l T v 6 h k c m O 9 h d y W I L 7 f S m K / t q X 5 c S h E s A A 1 C 9 y Z m g r 7 b K s 2 0 G Y 3 x A v P X B k f T n 6 J N X a e e D B 7 o J y f M 8 A H a 6 y j s k q z w 4 V b + o f c K O A 2 Z b s P P b Y f I N b 8 r c 7 c w 5 1 N k o H G 2 c I T w / 0 s L x c u y O T J w B D q e 1 8 n O o d h c 7 F + f y L I M f R 7 J a e 1 i H j x 5 P K z Y H B 3 i R S 4 7 d h j 4 t p I J M v 2 D m 7 H h p Q y 8 Z l 0 X Q r Z x g s o s I U L L 0 4 d P O E h 2 5 x t 0 4 y N Y G H 3 9 j E U g C W J 9 k Q R A k v e c S F O x h L O Q C c g S m 5 0 W 8 y X L 0 t X O D L m L g 4 3 c e U J Q o n 7 C 3 y w 1 I v u M C u H N C 5 b V X n 0 F R e x B O / f L J B y 2 o j U F N C m i Q I P x 4 c 5 J o g 8 k X V I 8 G X F T f + y 4 F U 9 a E Y z w u J W f n p c 6 B O u 5 w t u a J E w k Q g X D / + 9 9 / v c C 0 + 1 i A O I 9 V l k O x j x 0 B D w 5 t 5 e d g b t M E j + e p d i H O Z S e w O o N W e 8 H X k d D c 0 Q N u t q d T z q 4 N v i M f Z 6 R r f R z U O H p H 5 k j q d l J w k C l Q y a Q f f P o 3 d r q 7 O R T o 5 H k u s x g I D l + 5 8 x M 8 J C c X g a T s e t + N n a B h L + N g A 3 y 1 q S u X + 2 N E e n q n x Q / p u A I q 5 z W g P V G 2 V a N J L N c P q j O Q s l T f z j u o X T 4 d H W 1 9 I L r 4 A j o x J o A b j 6 7 N k 2 / l Y S w r 5 I T 4 V b 4 I J l 7 l H Y 7 x S I e d R r 3 x n u J 3 C u J X P s u A E y u b 8 P q A y Q f s 5 J m J k w A 5 x + y 9 k k W H Q w k U 7 + 7 8 9 5 d + 3 4 4 d 9 X M a D + T 6 O b d A 4 3 g C l k P q Z 2 t B R D Y n F y D 8 h + P D s S M o o y l o 2 I N u H F 6 7 n c S O i H e 3 e R Z N 4 6 O H Y x e e 5 J F l j s l x q S F w 9 P t L 3 H R z 8 Y K / n c X V t 5 / i t n A Y v 7 G Q L 1 k o P D P x L 2 V 2 I 1 t Q A r I K K I u E F 8 j 6 J I G + d q i z j r O x P 9 3 w D a 4 y U M d k T l y g T T + G h I F w j u F q w w v u M Z p A P T 3 g q 0 c v l 7 Q H 2 i X / E 8 I E L y Z N v P / B w U p n E v 5 / B G M H n G b a C s j Z w C r P Z l 7 s 3 v W u d z 0 8 / O E P X 0 7 o b 4 L Q d d T j L P 6 8 + 2 5 3 u 9 t 6 z + T P M / w v G J 5 P B Z 8 / F + d 0 j j k c 1 z y Z R w 5 P L m d U Z m v O L N d u t x A k O a c j m E C 2 Q / o l I r u U Z y / 8 B K W d i 3 5 0 6 7 i W o + O H D n 8 4 2 v D F w w 6 q D w 4 n J 1 f g w R O Q F g f 4 2 g r S d C W 3 5 z g 8 t A t 6 d s E P D z a 0 M N i t f Z J F p k W I b m T d 5 M U u M A E R y Q 2 o o G m S 1 K U m D 1 7 l e K n D 0 a d N G a 8 g X H h S c s L R Z q J m f w G o r A 3 U J / e 7 A D t o T y c w 9 T s F 6 T X L s w 0 c q 4 N j f K M H k 6 7 2 n R f Y + V U H O 6 6 6 x A 7 s z Y 5 A b t 6 0 S + D 6 6 6 9 f u Z / I K h D 6 P 5 B y P M F l B f d N m 0 + V 8 H 7 g A x + 4 f m D f M d E n R W 6 3 n B I s V I 5 Y Z M G j p 3 b O L B e g y m T h y Q H h 2 B 3 s N p 6 T H L v A 5 M F B 0 X B 4 Z W 2 N R 9 l 4 7 E D 8 l M 5 2 P s G A L x o 5 W w g e A Q E P H V y B Y q w C W i D h R U / 8 o q G T d n z g A D h 4 0 F F A s Z 2 j M J 6 O f f D W p 0 c I U 7 J B V U 6 Y n L C c W h k 0 U D S l H V K i M s A P r / i A 2 R Z f x i Q / + o y s D w 5 c Z W C b v z m Q T l P H v T z b j s G x / u r Z B 8 Q r q L z T H m s / 1 l a 5 l Z 8 N 0 0 U 5 O + W g 9 7 n P f V b A C A T O w H 5 W Z j j s b C f g c O g 4 i m O Y l V f A u R n 0 J x l 4 c z 7 t j l s c G e 8 W 3 Q J J m V w J k E E 2 5 + s I a H W 3 8 0 2 9 A e d s d 8 M 3 Z 8 c 7 / 3 D E 6 8 h q J 7 G g o h H A 9 E Z H B p 7 G J Y D 1 F y R 0 l B x N + 3 p E v z 7 P m X Z M u A I S 4 C X Y 7 P b 0 M W Y L B B 5 4 O 5 7 e i n L S H J C U E y C q P N t S h g L 1 l Q L t p U A 5 W e S C a P D V j q 8 c H g M G a F u h 0 h U u v G R M W Z c L a H Y 6 / C f M / t l 3 q g z U p a n f j r P L r r / 2 Y / j l k 4 4 N m y s p u y j D q + 6 4 5 t s z D s R R O h Y 5 4 r A 1 H M G j 7 C H d H A k I z 0 5 2 E z u B 5 4 7 m S N C Z E 6 s 1 P P z I Q y d X 9 7 w B h z z B J / e 8 m 8 M W c G R L n F Y b G v p z e L L o J H F 4 O t h F s o P n F 7 s O p + f Y c P C g F x B 0 5 f j S j 1 4 W F b w F p o T e c d P v k c D F m w 7 5 O R w f E M j x F l i O v 3 i s B e p M 8 P r l 2 C Z u T o r B A f 2 g A d c u 3 / u q A z z x i T e I N j z 9 B Z Y 2 K T 5 0 M f h o Q H T 6 t K O v z Z X w l D V B e 3 i n Y N K G O 2 n i I U 1 + t V W f E O 6 l 4 J j s H W q P 5 8 R T Z w 8 5 e 0 r Z C M g F g U s G K y y n 1 c 8 p O K f A 4 E h W e o 5 k R X d E Q y P A B J e H c E c 9 / 2 1 M f + L g d + z 8 d z I + o h U k d p 5 b 3 / r W 6 0 t 2 t 2 u + W n d 5 4 V R h V y T T r u S 5 q N 0 j 3 f E T B P o 4 M B p O r 8 x x 7 Q J 2 S T h 4 0 8 1 u R 2 / P c w L K W D r u 8 Q 0 y A r L w M l Z 4 b K D O H n J p 2 s + O R V / y 9 C n j S S + 8 6 E u 2 f u O 2 + / 6 P r 8 0 5 c B M h I c x p 5 b X B k Q f a d 8 A X T v l s k y h t w G i V J z + g H T 7 D 0 S v Q B n a e d E p 3 b Y 0 F T N 2 B n J H I j V + g n h G j i R 6 / 9 G b Q V m r 4 l U 0 Y B 0 h v b c n C K 3 m V t e u 3 + p o s b f r Q A 3 I l q 6 4 8 O R x C P V D u a 2 y B Y e X E z 0 6 A H 0 e 2 k n u Y N v k c V 7 u X n h x U G 2 f k m P R p 9 3 H j Z 0 d z X P T L U j 1 z C S o / w w z g 2 u U e + t C H r q t p v P x P F / i g 4 X j G C c i k o 7 7 m X 2 C T y 7 5 2 N W B 8 7 Z p w 0 R k P W w M 8 0 G i z 8 w o S c u l M F l r j o S 9 d 0 Z t H 9 i u I B I L b P 4 u B d n M q k O C R j 0 Y C x q i d 7 Q W y 4 5 4 + x 1 5 j J + u q s / P z j T k d J Z Q h I Z J A D M u 1 Y 6 y + p 0 m z l + X o M m w O w 0 D h y q e T o I G P D t A P j j Z 4 + n M w Z f 1 S P J I J a m N I + C Y k S L 4 J x t u k o N U e 7 + o A T 3 q b t C Y Q K N N H T g 4 Z 6 Z R T p D c c Z e 0 c A + 6 U 2 T h q 5 z j k z v H R I Z 4 c w A U B + Z 4 v O K m d p Q 9 Q f S U A D w / O 4 c + 5 7 T i O N x x J E D r K u N 0 D 6 F 1 D 2 2 2 M k 4 4 C w w 4 m G N t p A N 3 S H Y 6 j H S c n T z u Z c M i l i 7 p 2 I I A c A 7 W h N y b 6 s G k 7 D B v h J Y f P J v j R S c J T n x y d P n Z i k / r m 3 P U p F V p j F m C C A l 8 y 0 a B F V w D D a 3 7 p Y P e F b 0 G 6 / v r r n 6 7 z G d F N / t N q w q Q c p E F P a A L D A R n z G O i r P z n K 5 F B Q O T l y C k 9 9 g I G R B 1 e u P 5 q p b 7 R T p l x b 5 f g k W w L h a 7 f a 1 C Y B E 0 R W v O L D q M r 6 y A f R q E v x T f 4 E / I w P H z z S x 0 T q A 3 K J Q 6 I 3 o f j G k 5 M L C D u j P u 3 e u c B 3 f E P j b 5 2 0 h + v M b 2 U m T 9 l O p h + + V V c g 9 Z w g c O S C x D M N R y y Y B V A P 9 H I O 6 X l r O j p c Y 2 t 8 x q J f O f v M c Q f 6 4 N J L m Z P j H 0 4 B G g / 6 m K f m g + y d v 7 G R b Z x s Y a d x v C X D H A g c O R v h b 7 z G L u g F K j y 8 j B E v n 7 i R A + f q s 4 b r U q T J U y 6 v v T Z Q P Q X B x A X x n K B u k J U l e N E A b R S u r J 9 x J t / q e D G W u g B Q T 7 d w Q X w q h 8 e o t U 0 a Z T z l d I H P k G j a H R h a H 0 P C l c d D j k 8 J P j 2 1 1 6 c N y B 1 T 8 K 8 v G 4 G c V q 5 P O f t E Y 1 L 7 s 2 / 1 3 r 3 5 / s 5 X A W x D X 8 e b V u y C T h 0 f D i U Y P O h r s 8 N Z s T m d F V j Q 2 O n s g G y A B z 2 N 3 V G r o x I Z c N H q o 7 M c k N e i l B 3 p C + a 4 o 8 l m 6 o K I j T s R o A d y Y 8 v G c K X 4 g m w o 4 W v e 5 e w m e H r v h V d 6 k U E f v A S U Z 7 T m D D / B Q 5 5 k r H j D v x U G m E O m M A Y x y m g J U k 4 x g K 6 6 N A 1 U W c I L y N G A 8 C X t E w e Q F S i n B 5 C j 1 8 b Q D M Q A y Z M A 3 s c g 3 T g V H s n M D k F G 1 c 4 W Q B l + k 2 o l A 5 x S O 3 y Q f u X h B X D j C 4 c T R y / R o 3 4 T q C y R C x e N P j T O 8 4 K J g 2 j 3 c t P D P P 3 8 y p F n G n Y C f r E H H w / 4 A g 2 O I N A v M N j S r s R J O B t d 8 M 5 p 8 C b T e D g a X E c / N 2 t 4 0 g E v H 8 2 C 9 G 0 M e B g b X O U A T 6 n + 5 l o b v 2 z B 0 i d p F 1 z w J l 3 l e K s L O I k O + b i x G w M b G r d x a o e T b D T a B Z M F w 7 i M k 1 2 M i Y 1 d 1 K D X x 0 5 X n x l k / X J s D C m V c k F K 1 l Y d T Y r L t d c n B / J 4 l i a E F 8 B l + O j A L k c 7 Q 2 Q k S d 2 A B A l I j 1 2 m M n 5 N h N R E A 3 1 4 4 c P 4 I B 3 R F L j K J s S k o q e T M s P r Q 6 u t M e w 6 S O m M h l w J k I E O f 3 g F o 3 4 T S Z 6 y P n i c m M P n Y B z A 0 c z E 2 6 X s O o 5 z 1 1 5 7 7 R q X o H D E s y r b f V w D e 9 b y j N V Y 6 J Y O d q v 0 Y H N B V 1 D j r V 1 g + Z b N e O g h 0 Z H t s h v H A 3 D s Z v j j k X 2 V s y 8 9 Q E 6 t D Z + g c n j 6 4 U r Z L z A W P s J G d M V P H U 4 L g j l o b O w p 4 P C E d 9 / 7 3 n c t O n 7 4 8 / a 3 v / 0 6 J v q O z w W Q h c O u b Z f z T H W T 3 z a n i M E p 7 5 C C B g B H m k o H l J B A g w W 1 o c m A g b 5 k S 4 w 1 c Z I J b 7 Y r 4 8 c Q I G P l D K C x T N p 0 S W b 8 g b 6 C J M M D / P T h D Z S 1 4 Q G X z g W 2 X B 1 O C X 9 t 2 U R O b 4 H H O d G F a x z w y T f h j Q X f 9 K y / l 7 K S Y C H D 7 3 Q L K G D n x N 8 n N 3 Y n V 9 c c y / O B h 3 J J Y D n a 0 Y e 8 a Q / j w 5 P T w R E M + D m m w m k c n i c E J x 2 s 4 l b s 5 s F 4 l P H h s M 2 J v u Q Y t / 7 k a d c G p i 7 4 k N n c 4 S X P B 0 D 2 m z w A e e i N k Q y 2 x y t 5 d J N r A 2 y H l 0 B y a e E P K P 2 u u 0 / a y P V O z s t k n 2 q x i 0 + o z r / l I 4 y A F I 1 x C u s n W E 5 J e W 0 7 6 I 9 G u T o o B x M H J E s d X / n U o c F H U z k d l C d / g F Y 7 i A Y f e F J 1 A I / B k x W v q R 9 8 N m I r B t d X v V 1 t n 6 j k o 5 + y r H p W R j L x 0 Q Y n n v j B 1 6 8 u t 7 P 0 z G U l R Q 8 s A i b b V 9 b w B B p e 8 M m J R j A 5 q t H R T 4 k J F L 9 3 7 m r Z D i U Q P B / o 5 6 T o G 1 P j E d j J d v F h F 7 Q b 6 h P I e D R + Q H e O 2 R j w a p z Z W l 1 Z y h b w 1 Y F + / J o j / O Z c w F O H Z 5 z R g Y I N D Y g 3 f H 1 o X J 2 z B R A c c O A b i 3 H C p Z c F S H s L i + B E 3 0 K x / m J 3 T m b Q w O Q N m C H h p X w 4 Q W V 5 P E H K y K M H 5 f o q 6 4 + O 4 s m o j S 4 T t 3 6 J j u G V a 6 t f A u U 5 q z z 8 d D V W E x X O 1 E O K L l 3 k 8 P X B M 1 H R y O O / 8 2 h X q R + Q r R 2 P e E q u e t V N s C P a t K c X q 9 4 x A X Y T F P 6 C m b O z A R z y H F e s r B z F d 3 k + e i V P o B m P n Q t P D k M W G o 6 D B 6 e h l x u / n j s E p + O R F 6 4 u Q 7 y f c h 3 v M z D O Z g w c n K 4 S Q C e R w x 6 c u z o d y M 3 h t Q N l M u V o 8 A T w A T 2 z b T n Z + p U t A H j p o y c b G j c 5 7 C V Q 9 H d U N e b m c O 6 q d M O L L v I C m l 3 W Q n L W u G 7 5 I i B Q o n g O Q y E A R x 1 o U 4 6 2 g a G d E B 5 o o B O S E a g z j k H K Q T L A r u c s J 6 u 6 M n 7 K 0 a U n 0 E 7 G 1 I F R C m Q p f S d P R q x P m n y U 5 e S Z M H j V 9 Q F t J m v q C 6 L l L P C V m 3 Q T 7 A d S y B F Y d p 2 c n g P 7 3 / k 8 6 P v v L R 3 h 8 H U E k a N 3 Z c 4 J k o 0 / x 0 J P B u f g F B y N H j m T 4 L P b 0 Z W 8 f j A F H X p t j n j + M 2 z H H 3 I E K n 7 o O S h 7 S v j y K + 3 G J s c X r 4 D 9 B S J 8 e s O T 8 C E L v j p e 2 U 3 d e O I L B 6 B X h i c n m / 3 g G h 8 7 0 9 N R t r m K v 7 I 2 c u n n 4 q c P Z u P d m O D S e X 2 q d d Z 4 H a Q m H C I I s b 4 g g a D + B h b M A c N p w C l T m 3 p t l e N l w M r J i l 9 Q e b Z d B P j g y U j B l M 3 Q + t I 1 P J O Q b u H T P 3 u B V s 3 a T Q A 7 k p f + 8 u y l j 3 P Y R e B k c 2 C S 8 D D Z + t B o c y 2 O l s N z u v W 3 N 2 c y B Z r U s c R q 6 h L B c c 6 5 3 x c Q f t X U b Z R f W R U g + D k e 2 r 0 E n y t z u t C D A + G r b u c B j o v w y B B M n t G 8 e y H L i 2 E 7 l q O f 3 c r f H t E Z L 7 h 0 o 3 e 7 V T Z i b + 3 V 5 Z I 2 8 o 3 f O J X h g o I x g K N O z + b X D k l f i w N e a A V N c 9 E C Y p z o 8 V S m r z J I D z T R k Q G H 7 e A b D 9 4 l O 7 9 P r M 6 / 5 W s g m D Z A U P s c i H J C A X z C t M F V r 6 9 6 j j I h P v G q v z w n r D 5 5 J k t + E c Q b 0 N H g 0 R k n / k B / v K T w G I 7 x t d E h G u X w q q c r P s a a H a X 4 J Q c u Z z M p J l g 7 W h P M A e F o E 3 S c A Q 9 g h 9 H O u f H n c C b S 8 4 u J t 4 q 6 e e L U T 3 r S k 9 Z F g T Y 7 i J u 8 d i T O 4 a t x d M B N F b 6 N y w 2 c I O s a 3 L O F 4 G l X 9 I e H + u n v m c 1 v 1 f m 6 Q r + g M / 4 c k Q 3 J a / H I J t l L D r J t t p C r s 5 s 5 k L M j k O O B h q 2 A s k Q / b X S T a 6 M 7 X s a e P G O j K 1 v C M 8 6 O d i 0 C 4 c v 7 p E s Z D l p 6 G F O 6 6 1 9 H P g I w N R B Q r q 0 U k Y S h N t D g 5 e H u k H K V G x R D T e O i j Z 8 2 M t U p r g + u p B 8 k b 9 Y n V J f j A x o D Q 6 S X O r 5 w 4 o + G g Y C y F F 4 8 t I W f / s o S Z 2 X 0 o H a O Q b Z J Q 5 O j O L b 5 y B T 4 I z 5 1 f Z z d n 6 0 / 5 C E P W V 8 u m H S 8 O S n 9 0 N J F b k d C Y 4 X 2 9 t 9 z A R 0 E S M 6 i v 5 W Z f M d H A Q e P 8 + v X 1 9 E L T S s 8 W 5 m z f u y x q 3 r 9 E j 1 q V 3 a d L M j I 0 J Z 9 s x W c 2 r I P w E M / P f V N 2 f m h 9 u g l + s 5 A 7 n g I 5 M n F w 7 G V b S w U + A o q 1 + E t H J O v 8 d n t t L G 5 4 2 / 6 w K U n P H r B X Z 8 e E T i d w + Q E k I F + q Q E B f b X H o 7 b o w I 4 D T F w D B f E E c L R H N + t o o l M n Z 8 p K / o T q 8 T G G H J F h l P X t e L s M i W y 6 1 5 4 u 8 o m D J 9 7 K E 6 e k 3 6 T T g S N o 4 0 C u t n 3 I 2 Q / X 2 4 H 8 5 L B j n D I 6 T m o M k s A R D C 4 T 1 M k U r H Y p Z 3 r v p M j g B H Y V T k A O x 1 I W N M r G R H e O r 1 0 b P I H i v R X e + v F K N p 3 Z Q R n Q j Y 5 4 0 j H n h K M M P z m S c a N l G / X s T r Y U 7 + Y J r X 5 1 v O K t r T 6 A V p n u 6 N K X D L Z y X G 6 X R 0 8 P r x U s P P r T q Y U B b y 9 x k 8 O W E h 3 w B 8 r G f / U Z g 3 U p A T A H D S 6 D S e E E 2 g h r E D t E F 1 R u Y H g H k 7 + 8 h D e 8 c m 3 x q T z r k y e I 7 y k 8 K 4 p 2 4 w D 6 y J J P 2 H n A r y 3 c 6 n g z O g e y s q V 7 A C + b c V h 9 A s A E C y Z B J L l Q c A X t I d 8 k e z 5 J b s 5 D n q O U o x w g 0 6 R y D M d D w W T V t X r L 0 c P X B 8 i 1 A 9 r R 0 J J T W Y D S D x 1 Z 6 Y w H u c b m O c w D v T r H s h O Z X z J y S s 6 K F 1 s b A y e F L 3 F S 7 f D 0 K Q s G Y 5 D Y h u O y B / 4 d 4 + j X E V I d 6 E f b f M D 1 t X 3 v 4 4 D x k g G 3 e a A f W Y 1 R X c 7 G 8 A Q l P T w n o p X o w 8 b s w x 7 G K t e 3 X u y m 1 A 5 7 u / p s y 4 k m 7 H U 4 4 U m U y 8 E q U 5 5 C y t H L W 2 l q 0 x + / y h P C C 9 S l e E S n r s z A n I 1 B 4 6 t v 8 l a e E B + g L x n R G o e J x h t f x g 4 P R A s n G h O H D k 1 1 Z Y C e o 4 P + x s h E c i r H D 2 V t g g q t u u c l 8 n J q / B w n H S X x 8 D t 6 3 i + h F 1 B d M s D j F P T l W J x W o K c z n s Y k 1 y / n X O R I y o 5 5 d k J 2 N X + O U m 7 9 8 B V M 8 M i h l z Y 5 X u x h x 5 4 3 k X j A a R z 0 E f D p U 9 A 5 6 q I V l H T S 5 i K G P u y U 0 7 M N W j j 4 z g D E i 0 z / 0 Q H b K 6 P v F U P 6 W R z g C i h 6 w x G 8 Y M k 6 W 2 l u E l A J r B x M n A m U h R e d w U w e E 7 Q b W C u s A V F e P f y M l + w G b R A A n v 5 y s P f T Y Q f t J f h S e L U D P I 2 p O r z K Q T x A / W g m X W 3 p G j 4 g t 2 T 8 O Q K Q z 5 2 N s 3 i A N p m O U S Z S P 7 s 4 i p l s V + W C y i 8 a P e Y x j 1 m f x X i / x B n g A D u N j 1 s d B e 1 + v p h w D c z Z n / z k J y 9 n w I t M 8 8 G x H Y 3 o X W q u A Q e j G x p O p d 1 Y P J s Y A 3 3 x d G l h L N G Z X z e Q v j 6 w g 6 L V J t g s H P h l s w J P P x A E n J i O H B s u n d A C 9 q E X u W z q G K d O L / z 4 C H 7 a j B E f 7 Z K y 5 D 8 6 9 6 M 0 9 A 2 f L e Q W F 7 y 6 z D E P g N 4 F 6 P l P M Q e Y X w S z n w I g p S b U N w E O R c N n D K s G Z e Q G m l P K G V J Z O z q D a m L 0 k 2 H Q c C a o o 0 1 W P A E e G Y / c + M C V 6 m N w o A z Q 1 x 9 f O T k M a f K V o 9 P W Q p F s k B y 4 x j z 1 T x c P z X Y P v 0 P e J 0 F w 6 N s C Z K W + y 1 3 u c v 4 g 7 d n l C U 9 4 w u G 2 t 7 3 t 4 Y Y b b j h 8 0 R d 9 0 b o m d 4 2 M n 9 X d 8 a f d j g 6 C k z 0 4 J O d c D v E M u 6 u n a 6 A / X d E Z M z 3 R q x v L W q X P e O j j / A W c Z z 2 X H / r 8 y Y j n x A K x u Y K P L h v i l w 0 5 L 1 p 1 N h K w 2 Z 5 d l C U A n x 7 x U f f 7 4 x Y X u j a H c n 1 y z 6 h k 6 y c X T 3 a 3 + 8 g d / c h C R 2 + 6 k J H O 0 r L f m Y F v E l A B Q R m z H C j r O w b 6 c t g d D B a d X L 8 E F w 1 F D N 5 A U k y 7 N o q r x x O P d E M f D z l 8 O Y C f n v X L S y A 9 Q H z T q z Y Q r y Y N f X i T D j C w d m M J b 4 L x 6 D c m w Q E f y H 3 + 4 r m C E 3 I g 7 z W s t C a w Y B I g + v F V 5 y j a H v 3 o R y 8 e g l S 7 H c t q q 4 1 + g o l 9 0 E o c k h 5 4 q z c O t G T R P T t k L 2 O C o 8 4 O x g C U j S s d A V z 0 H B K e P v L J F d Q c F C / t d M z G o G c w v q C P v O w G 8 N F W C t g s 3 Y x L 7 r p b k N i N C + B o 8 A F s Z t e x 6 8 E j y 2 4 E 9 j G i E U j G k G 3 T e 5 V 9 y 6 c w F T M 4 D E D I s / 8 U w E F b X h s e j C H X T p G M U r u J Y O w c M R 7 p F p / Z F 3 + g T w J 4 h h 9 E C 8 o z 0 p w o e l i R A D z 9 g D z 9 U z 9 0 D K 4 d 3 p Q B l N M r f A A X n T 8 X 9 7 8 G O n 7 1 I / h W b u d / c q R + l B E 0 u X S h O w f i f F Z + S T 9 Z O a s j W T d a O T I d 0 O n P 6 e 2 C 6 W / 8 y p z P u P Q 3 p o J F G 9 w u Q + D m / H L 0 c N B 3 N G N T w U O 2 e n 9 Z b B z k t 5 C S 0 e 5 C B o D T 5 Q D H 1 0 4 n 7 d o K S E B 2 R z I 6 F J C C R p 2 c + u C i E / T k A Q t Y u 5 8 U b / J B g W o 8 + O K H V w v Z V W d H h W W t j D Z B W 8 p f B H A k j D P C B O 1 A n 9 8 z 8 9 b f p y r 4 5 q C U n n g g u e X a p y 6 V d 7 q g / o z N E P H Q p j 5 h 0 s N R b 0 z w G T 0 n B C Y E x A d e N J w j W r w k d b g M b w L Q 4 y m 5 H J g r P H B M Q u e 5 x 8 R x Y H S O d 9 2 Q + a B V 3 d 8 8 + S 8 8 c z x J s J H p T z c 4 c Y E E 8 A X G w z n g N W a B J 8 9 5 9 I G c C 7 5 y / 7 u h A I D r J s x z k b H H 0 4 v l v j H M F n g Y u 7 I c L Z n 0 w 8 t Y P b d 4 H k t P Y 2 l X l e i F D z 3 Y D x / t 7 I M H + S A 5 d E J D h / L k s w G Q 4 y n A 7 G r A q 4 e e n e j F 5 u j w Z 1 N l d H h K 6 x k q p Q P C r g T C T 8 l J r 1 z d 4 B m c o T g H p R m O Q Q 0 E X j n j N F C K w k G f E e T J 2 h P A B 1 Q H k y b A S 9 2 k R B M O H a Z e 2 s v r j 5 c 8 P O 2 S S Y R L B i g g S 8 n m S D 7 h s c v k t G z j J k 5 d 2 f i d 8 z 1 4 e y Z i N 4 G C h 2 c D X z 4 0 B p c S P g V y M Y G W 0 9 s p O I c y H D a l 4 3 K C M x 7 V G 1 f B P R 0 T N E 7 6 Z w c 6 C W S O R w f A s a 3 2 + u C Q H 6 7 x k k c P T g n w M k b A c W u n i 8 W D f D p N 3 f F j Y 7 J y 9 O R n 2 + w M D y 0 c g E a A e o 7 U r h 8 u 3 Y x D G 7 r w 8 C U X k K W c T L q m 3 3 q x S / C E W d / 7 j k E 4 K S u f d O o S J V z Z M p i z b Z + 3 3 P 3 u d 1 8 3 K 9 o p x l g G Z D I N d K 6 u 2 v U n o 7 Z k z K R P D s K T g 3 j I g T 4 p q K y f o X e g F 1 3 x i G 8 5 R 0 S j 3 H i S h 2 5 O L h x 2 M b H o 4 H F O u V s 6 C x B e V n r P V N 7 1 C B T v r D w n O d 6 4 3 b P D + b N 3 u 4 a / z 3 G M v P b a a 9 d / W a P f b / G x I 1 n J p Y M 6 W X J t Z O m X c x C g b h y N L 1 y O p k 0 f / a 3 s 6 j m Y + b T z q O M F x 0 6 j D Q 8 y 5 H B z U n w l t O T S r d 1 Y v Z 0 K D S d f T n x W 1 o f G Q q P f w i G g 9 d O L H Z N V w L C 3 Q L e z 8 i + 4 n j U t Y u R a 0 O i M d 7 p 0 H A X p i C 9 + y u d H v h q B A e m s j N E O E w f s N B O 0 4 5 F Q A x D 5 b r E e + c h H r n K y K U v R J j Z A r 6 / j g f 4 G N v l P O e W l 9 N I u W P H Q R l 6 0 2 o B y + E 0 e n M b J 6 N F p K 4 G J x 6 5 4 y U 2 Y S d Y / x 8 c e 3 g / l o F Z x u 0 m B J Z A K Q j 8 B 5 m b N l 9 2 O e n Y 1 k 9 w x D V / / 7 a e f T g Y c K 1 3 x 4 k T w 6 K K e b Y x P O 8 e C 2 5 j 1 a T d H k w 5 P u P R i S z T Z i C N y 7 F 4 q o 5 P Y A M B N D z s o 3 t o E y 5 S R f c j K y e F J y m S V 6 4 d P R r r j F b 1 2 t s F b u z J a Z W N g y 8 Z Q E N H R G P k c H Y 1 F v 6 S M D o 0 c L + n 8 y E e p H R r Q M Y B P m R 1 H 2 0 X t h F e 3 a j A + 5 T y I + x N i X w a g p Z x B U z j 9 5 A a m n Y G 0 M R 6 Q J z N Z p d k G 8 G w C A N r k J S v c 5 M 5 6 M p X r B 3 D 0 T T n K d D U J n J 7 + T Q D Q b 2 f p l g m g c 7 x j F 8 4 q w K y q 1 1 x z z Q o e P N j J U U 8 Z f / z o Y f L t T u T l Q C D 7 w M W T X D h y S f A 6 N Q j q 8 E B j J w e + e u P v 2 E 6 O N r Y o y O h M T m N v 9 1 V n e 7 g A n T o e 8 L I L I C t 7 s w l Q x l 8 f n d M T L U g 3 / e k O 0 K R / t o o X 2 e x G h j I b 6 x N Y 2 o w d o G d P N q I z g I f m / J g o o B K 6 w 6 l 2 k M K V A f x S b T s Y g N X Y q u z T E A a x k j n + c S I v H w 2 Y c n I T F L + M Y q L 0 Z 1 g J r n q 0 Q I 5 W P n W s L m c M Q I / w Z 9 o B D i O i 1 6 8 c P 7 z k 2 k w E n u o S v X M 2 d e C 4 a y f S B t e 7 J W N T R 2 8 n a l U 0 q Z 6 d T L I / u 2 j n s a p r I 9 N k 2 w H T n R P n 2 H T L + Q C d J U C W R A 7 7 S X T M l u G p A 0 c w s i 0 C 5 p A z c T J 6 Z w s O K t G h 8 Q K 6 4 D P t a 6 F J Z r o o Z 8 / o 5 V 0 4 w B f M y X O s a 1 5 K 0 x + m T H h A u Q V J m f 3 Q w W U L d O z v G E i u B S / d 8 A Z o 7 W 7 G i v 7 o M x Q 4 1 r b D K T o C K 0 9 I W Q p 6 c K a M 5 4 E G 5 M a K s Z Q N y G Q I M v g G o B 3 u X O H w 1 M 5 I G Q / I M 8 q E d C p H A 3 K G y S f e p d k W 3 3 R v M m u j I / n V 8 T e e C a 6 O B Y T A Q c v 5 y Y a f g 5 h I k y o 3 a X e 6 0 5 3 W b x r Y 2 X 1 A 2 2 c 9 j l h o J X L h s m U O 0 L g C M p K l z x i i V w b o 1 L O 9 M a d b + G 7 w B J X g g k 8 m R 6 c D H G 0 d 0 Q s u / N Q t M D N o 0 k d 7 u 7 m 6 5 0 J H W 3 Z o H H i n J 1 x 4 y Z P U 8 d Z G b w m d v n Y c c 8 Q + b B u / b I Y e H p 3 N k d 3 Y / O x 2 x N d i 4 l 2 g h e U m O 1 Q 5 m G 2 U C C r n U P r D r S 2 Y f R P w 8 A s 5 d i P G p z S 8 B k 5 p w C l a f U 0 C x R m b A R g D H 4 N D o 9 z k T L l y x o E z d Z n l + q I F 8 V N P R k E n B b M 8 g e 7 o 0 Z K P t h z g 6 / W B c R i P v 1 0 S G F Z / N C b R Q g L P z u X S g d M + 8 Y l P X L u a f n / i 4 V m K 8 3 I q w A l y E P Y C Z M K R s y U 9 A n j G K m X 3 6 t k l H D l a w W t V b s E g k y x y 4 2 E M y n L t L Q r G q I 3 j m k v 8 O D A e k j r e 8 L 2 0 d n I R t G j o k 1 3 J 1 r b b F d B V W 3 O D b 2 X t k r H k L x J e 8 g B / F 0 D 0 s I D Q H R 9 z M P 1 C D o z L O M 4 / P a o j U M + I o H K K l Y P J + B h M 3 H h I D Y b y l O Q o F A Y U Z P A C Z 6 5 O c I F y D o J H O s o z M p w p H 8 B J 3 + j T K / o c I 1 2 1 t 3 K l O x z 5 M f 7 R k y 8 Z i w S S 5 Y L B s U / g W I F N H H 6 O F n A 5 l l X P r w n 5 i s L N n j H 5 P o 4 D 2 9 3 h c X A B h S c 7 s Q W H x U d Z 8 G U T u q R f u t f O 1 u l m r M p 0 U q 8 P j d X a 8 x s d 9 P t r Y L q Q h R d c 9 A B t s q r j Q 5 6 x a O e o d L U D 4 G E R 5 c A W X O O K l z 6 4 6 K s b W 4 E B 5 A U t u R b r / C D d 8 M B X G z v B 0 6 4 c D 3 W + S J b U 5 Q l c Z b z C p Y d c 2 3 l A g R R N O X U G I F h Z + y k c 9 d l / D O I R X r j 4 a + v Y 0 A Q 6 E r n h o i i j G E y T A 4 c B 4 g k f n w I v v A Y e o A P a 5 9 j 2 d g m 9 f r z k Z N A D 6 G s M c N M j n t H K 0 a M L X 9 l F h N 1 I n W N q M z E d 3 b w A N x Y O 4 c r c X 8 l q 8 7 L X U c 8 P + J t Y F x X e Y X E s P 5 T i w 1 d B l h 5 s l M 7 4 a y N T 3 h g l Y 0 v / x g P k 2 V 8 / O c a T 8 3 F + L 5 7 h W R D J E A w g 5 0 c v K P C V 4 y M I C l Z j R A M P X w k f l w 7 p 0 v y i h Q e 0 F R j 4 N T a 6 4 u E o K k j Z o 8 C C 3 3 G 4 M a A r K N B r l x s n v k 4 I g I 5 o 2 7 W M D 9 D R v O H x P / 6 P X Y z k s x 4 Q D O C n / O w H t U + o v v M D 8 J M P M g z l t T M e w + Z 0 2 p K r z 6 C l u S I y t L 5 j u t B B O x r l + D X m e E c 3 6 f G E H z 3 Q r z 2 a e M J h Y K t l K 6 J 2 O 4 1 P g u B Z Q P p z B E F j R + K c J g t P w e N o r H 7 H O 9 7 x 8 P j H P 3 7 d 7 q F j D x c 7 J p d d 7 n z n O 6 8 f r K d D 9 k h P u U S + R C / 8 y Z X g N L b q 8 A G 9 4 X M Y O 6 l n N w s B x / K C n v x W b r u M C 6 e n P O U p i w + 9 6 J M t t C l r M 0 f J 3 W 0 n S J V d s P Q 4 o F 4 w R s N X 8 A E 5 N 9 u Q A c + z F z 9 y m 9 y Y 4 Z G h H Z 4 2 o C 0 6 c 0 Y 3 M r K J I C M P C F B j s 6 C l O 1 r 9 5 z 9 0 u Q M m Q Q O S g 9 k H a q c 0 B X a o H 1 Q O r 7 r c 4 P A w S e p z u 2 a 4 a N S B Q Y O M U h 1 k n F m e s o J w 8 J b q q z 0 6 O R 3 o F 5 C L d 4 4 B R 1 l e H T C 0 s a h 7 J u C k J o W D 6 J s B h r 8 2 9 J 6 x r L D d 6 N m t / U k C 4 C z 0 h c d G b v 7 S M 7 0 A J + c 8 + r I P H E l b t u l 4 G G j T N + n w p b e 6 c S T H k d T C w F k F u n H A Q d t C B y 9 9 5 V 1 5 G 2 t 2 0 B 5 d 9 m I r 0 K 6 r z X j 1 o y F T G 4 d v L H j g T R e 2 w 1 8 b e u U W a / j R S N U l / R K b o K F T t i D X k b d d C R 4 9 n v G O 8 a Y r d A K 0 B d V r w 1 A Z b Q C H M H k p v q V j E N 8 G g T d j U x B M P u G W A j S M j F 4 y y P A B v S S w 0 0 8 + E 9 B n 3 I 4 H r W p o y C O X P C u a N j K a A H j x 0 W 6 C l d F w O L d 1 b j D v c Y 9 7 r I l v 3 P 5 P W / w c 3 1 x A + K t Y z u S Y x 7 n s E H K r L t n s 1 B E F / 2 S S L x e Q Y I 4 l X c K n s 3 Z y j Y u + 9 A F w 8 b Y a w 6 O r o 5 R d C r 1 A R 0 d 3 t P 0 N F S A P L / X 0 A f Q m D z 7 A Q 7 + F V G 6 8 + B V 0 2 o y j f m 1 s D G p n E 7 b g 5 B z b 8 R N 0 N I u u + S E f Z L f a G q + 2 y h K g t 3 a 5 5 0 i L S r 5 H x n o X N Q e p H P E E 7 S V A 0 G y T p u B y g z g F + u I H J n 3 8 6 q 8 v G u X 0 B d o z m D z a a A D 8 f Y x N t n q 0 8 Z l 9 8 u j j C S c n g w s K O P W c B a 0 2 O d C O x v O h V d 2 X I v A d c 1 p N T Y y / o P X B q 9 s / / + u g 3 + Q j z 7 E L P V 3 U O T j + I B l 0 1 A / 0 W c 1 B u q S v M l z O E E / 5 x N N G J 4 7 D a S W f P K H T J q e j R U K Q 0 2 n y l k u A z c r R k o V 3 O W B D Q c K 5 y U e r D y 8 J 0 A 8 N P o J P 0 O B X U A s m Q d 4 i g U 8 8 A F x j N r Z 0 0 6 e O N 3 z 5 r J M l K Z M N C n C L n b + I X t f m Z 8 Z e R z 6 E U + l A O 6 i d k P K E g v B 2 2 P m B n d c x u E i X C R O n M e y g n T H q Y 4 R 4 a d M H a t v x Q U Z G m 9 7 6 5 / g l e H B M Z m 0 m 3 S o c v d x f y S p r 9 + y E D z z X 4 J 5 N y P e c 4 u 9 z / M q Q j 1 8 5 M g d B w 4 l a U e d 4 g H K 6 6 + d M c D g C Z y J L H c D T l p 7 4 A 3 S S 8 b Q I w J E L U E 7 v g o K O + H N m o B 9 P d H I 0 6 Y e P d v r L y Q X k a M u W + n z H S B e 0 7 T B w 8 K g M 3 z s 8 + H L 8 C i 4 3 o f S z Y 9 G v s V u 4 8 E h 2 + l U G + K a / P v X w t d G L r T o t 2 K 3 M J x u c B 9 S l A K M g w S m i b / a D 6 n v 7 B H z i F c C v j a E n J G f n P d v R z n J Q n c 7 T g O H v d T n I + W o z k X L O z M j 6 6 K k 8 J y F Q N o E 5 C / B / 0 P p S X C D p R 6 e M d h 0 b z n C l j i 1 2 I X U 7 m J 2 A Q 9 M B r X b 8 6 a A t O X C s o P H S j 7 8 8 f H X A E V r N P U u 1 G N R v b H i Q x z H R S 3 R p 7 P q k 8 D l x u g D 8 g L b 4 0 l F 9 / o l H d s W X X d D Z t Q S V 4 C V D m W 3 0 w w X 4 C C b P m X g J J P h s p x 0 P Q Y B f 4 0 c / 9 Q Z z 3 H j C g V s d X / Q W N 3 l H X H Z 5 2 t O e d v h f 6 z 6 j J D t h y a Q A A A A A S U V O R K 5 C Y I I = < / I m a g e > < / T o u r > < / T o u r s > < C o l o r s / > < / V i s u a l i z a t i o n > 
</file>

<file path=customXml/itemProps1.xml><?xml version="1.0" encoding="utf-8"?>
<ds:datastoreItem xmlns:ds="http://schemas.openxmlformats.org/officeDocument/2006/customXml" ds:itemID="{791C6A4F-AB3F-4E18-8466-5C38B0A994D5}">
  <ds:schemaRefs>
    <ds:schemaRef ds:uri="http://schemas.microsoft.com/DataMashup"/>
  </ds:schemaRefs>
</ds:datastoreItem>
</file>

<file path=customXml/itemProps2.xml><?xml version="1.0" encoding="utf-8"?>
<ds:datastoreItem xmlns:ds="http://schemas.openxmlformats.org/officeDocument/2006/customXml" ds:itemID="{B43A196D-7EDF-4115-B4FD-D394BE62416D}">
  <ds:schemaRefs/>
</ds:datastoreItem>
</file>

<file path=customXml/itemProps3.xml><?xml version="1.0" encoding="utf-8"?>
<ds:datastoreItem xmlns:ds="http://schemas.openxmlformats.org/officeDocument/2006/customXml" ds:itemID="{9E89633E-A4C9-4E3A-AFF1-4C5B02E37CD9}">
  <ds:schemaRefs/>
</ds:datastoreItem>
</file>

<file path=customXml/itemProps4.xml><?xml version="1.0" encoding="utf-8"?>
<ds:datastoreItem xmlns:ds="http://schemas.openxmlformats.org/officeDocument/2006/customXml" ds:itemID="{AF42FC4A-100C-4A87-A107-CE17EAB6E7AB}">
  <ds:schemaRefs/>
</ds:datastoreItem>
</file>

<file path=customXml/itemProps5.xml><?xml version="1.0" encoding="utf-8"?>
<ds:datastoreItem xmlns:ds="http://schemas.openxmlformats.org/officeDocument/2006/customXml" ds:itemID="{37BCE8DC-9902-4961-8F25-434758045CDC}">
  <ds:schemaRefs>
    <ds:schemaRef ds:uri="http://www.w3.org/2001/XMLSchema"/>
    <ds:schemaRef ds:uri="http://microsoft.data.visualization.Client.Excel.LState/1.0"/>
  </ds:schemaRefs>
</ds:datastoreItem>
</file>

<file path=customXml/itemProps6.xml><?xml version="1.0" encoding="utf-8"?>
<ds:datastoreItem xmlns:ds="http://schemas.openxmlformats.org/officeDocument/2006/customXml" ds:itemID="{A03A0AD6-BE44-45E4-A261-1D94254830F3}">
  <ds:schemaRefs>
    <ds:schemaRef ds:uri="http://www.w3.org/2001/XMLSchema"/>
    <ds:schemaRef ds:uri="http://microsoft.data.visualization.engine.tours/1.0"/>
  </ds:schemaRefs>
</ds:datastoreItem>
</file>

<file path=customXml/itemProps7.xml><?xml version="1.0" encoding="utf-8"?>
<ds:datastoreItem xmlns:ds="http://schemas.openxmlformats.org/officeDocument/2006/customXml" ds:itemID="{90B0AB86-EDEE-4A43-99C4-22E6E609C571}">
  <ds:schemaRefs/>
</ds:datastoreItem>
</file>

<file path=customXml/itemProps8.xml><?xml version="1.0" encoding="utf-8"?>
<ds:datastoreItem xmlns:ds="http://schemas.openxmlformats.org/officeDocument/2006/customXml" ds:itemID="{E9929088-12EF-4959-978D-600B6B15B37F}">
  <ds:schemaRefs/>
</ds:datastoreItem>
</file>

<file path=customXml/itemProps9.xml><?xml version="1.0" encoding="utf-8"?>
<ds:datastoreItem xmlns:ds="http://schemas.openxmlformats.org/officeDocument/2006/customXml" ds:itemID="{A2C9E727-B5C3-407F-8C93-409FA02A5C68}">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TABLERO DE CONTROL</vt:lpstr>
      <vt:lpstr>PMP</vt:lpstr>
      <vt:lpstr>DATOSTC</vt:lpstr>
      <vt:lpstr>Gráfica</vt:lpstr>
      <vt:lpstr>Acciones_Vencidas</vt:lpstr>
      <vt:lpstr>DATOSPMP</vt:lpstr>
      <vt:lpstr>Estadistica X dep</vt:lpstr>
      <vt:lpstr>Agosto</vt:lpstr>
      <vt:lpstr>'TABLERO DE CONTROL'!Área_de_impresión</vt:lpstr>
      <vt:lpstr>PMP</vt:lpstr>
    </vt:vector>
  </TitlesOfParts>
  <Company>PNNC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FREDY REY CAMACHO</dc:creator>
  <cp:lastModifiedBy>RAIMON GUILLERMO SALES CONTRERAS</cp:lastModifiedBy>
  <cp:lastPrinted>2023-05-24T20:54:28Z</cp:lastPrinted>
  <dcterms:created xsi:type="dcterms:W3CDTF">2023-05-16T17:19:13Z</dcterms:created>
  <dcterms:modified xsi:type="dcterms:W3CDTF">2024-04-30T12:50:50Z</dcterms:modified>
</cp:coreProperties>
</file>